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7A2D7E96-6E34-419A-AE5F-296B3A7E7977}"/>
  <workbookPr filterPrivacy="1" codeName="Ten_skoroszyt"/>
  <bookViews>
    <workbookView xWindow="0" yWindow="0" windowWidth="25200" windowHeight="11985" tabRatio="835"/>
  </bookViews>
  <sheets>
    <sheet name="Wyniki " sheetId="51" r:id="rId1"/>
    <sheet name="Wybór powiązań" sheetId="17" state="hidden" r:id="rId2"/>
    <sheet name="Zachorowania grypa" sheetId="50" state="hidden" r:id="rId3"/>
    <sheet name="Odsetki grupy ryzyka" sheetId="28" state="hidden" r:id="rId4"/>
    <sheet name="Lista województw" sheetId="18" state="hidden" r:id="rId5"/>
    <sheet name="Wszystkie województwa" sheetId="1" state="hidden" r:id="rId6"/>
    <sheet name="Dolnośląskie" sheetId="48" state="hidden" r:id="rId7"/>
    <sheet name="Kujawsko-pomorskie" sheetId="2" state="hidden" r:id="rId8"/>
    <sheet name="Lubelskie" sheetId="3" state="hidden" r:id="rId9"/>
    <sheet name="Lubuskie" sheetId="4" state="hidden" r:id="rId10"/>
    <sheet name="Łódzkie " sheetId="5" state="hidden" r:id="rId11"/>
    <sheet name="Małopolskie" sheetId="6" state="hidden" r:id="rId12"/>
    <sheet name="Mazowieckie" sheetId="7" state="hidden" r:id="rId13"/>
    <sheet name="Opolskie" sheetId="8" state="hidden" r:id="rId14"/>
    <sheet name="Podkarpackie" sheetId="9" state="hidden" r:id="rId15"/>
    <sheet name="Podlaskie" sheetId="10" state="hidden" r:id="rId16"/>
    <sheet name="Pomorskie" sheetId="11" state="hidden" r:id="rId17"/>
    <sheet name="Śląskie" sheetId="12" state="hidden" r:id="rId18"/>
    <sheet name="Świętokrzyskie" sheetId="13" state="hidden" r:id="rId19"/>
    <sheet name="Warmińsko-mazurskie" sheetId="14" state="hidden" r:id="rId20"/>
    <sheet name="Wielkopolskie" sheetId="15" state="hidden" r:id="rId21"/>
    <sheet name="Zachodniopomorskie" sheetId="16" state="hidden" r:id="rId22"/>
    <sheet name="Czynniki Ryzyka 15-" sheetId="25" state="hidden" r:id="rId23"/>
    <sheet name="Czynniki ryzyka dzieci " sheetId="26" state="hidden" r:id="rId24"/>
    <sheet name="Ludność" sheetId="27" state="hidden" r:id="rId25"/>
    <sheet name="Ciąża" sheetId="29" state="hidden" r:id="rId26"/>
    <sheet name="Ciąża wielorakie" sheetId="30" state="hidden" r:id="rId27"/>
  </sheets>
  <definedNames>
    <definedName name="_xlnm._FilterDatabase" localSheetId="6" hidden="1">Dolnośląskie!$A$1:$H$530</definedName>
    <definedName name="_xlnm._FilterDatabase" localSheetId="7" hidden="1">'Kujawsko-pomorskie'!$A$1:$H$411</definedName>
    <definedName name="_xlnm._FilterDatabase" localSheetId="8" hidden="1">Lubelskie!$A$1:$H$428</definedName>
    <definedName name="_xlnm._FilterDatabase" localSheetId="9" hidden="1">Lubuskie!$A$1:$H$258</definedName>
    <definedName name="_xlnm._FilterDatabase" localSheetId="10" hidden="1">'Łódzkie '!$A$1:$H$428</definedName>
    <definedName name="_xlnm._FilterDatabase" localSheetId="11" hidden="1">Małopolskie!$A$1:$H$394</definedName>
    <definedName name="_xlnm._FilterDatabase" localSheetId="12" hidden="1">Mazowieckie!$A$1:$H$734</definedName>
    <definedName name="_xlnm._FilterDatabase" localSheetId="13" hidden="1">Opolskie!$A$1:$H$224</definedName>
    <definedName name="_xlnm._FilterDatabase" localSheetId="14" hidden="1">Podkarpackie!$A$1:$H$445</definedName>
    <definedName name="_xlnm._FilterDatabase" localSheetId="15" hidden="1">Podlaskie!$A$1:$H$309</definedName>
    <definedName name="_xlnm._FilterDatabase" localSheetId="16" hidden="1">Pomorskie!$A$1:$H$360</definedName>
    <definedName name="_xlnm._FilterDatabase" localSheetId="17" hidden="1">Śląskie!$A$1:$H$632</definedName>
    <definedName name="_xlnm._FilterDatabase" localSheetId="18" hidden="1">Świętokrzyskie!$A$1:$H$258</definedName>
    <definedName name="_xlnm._FilterDatabase" localSheetId="19" hidden="1">'Warmińsko-mazurskie'!$A$1:$H$377</definedName>
    <definedName name="_xlnm._FilterDatabase" localSheetId="20" hidden="1">Wielkopolskie!$A$1:$H$615</definedName>
    <definedName name="_xlnm._FilterDatabase" localSheetId="5" hidden="1">'Wszystkie województwa'!$A$4:$J$6735</definedName>
    <definedName name="_xlnm._FilterDatabase" localSheetId="21" hidden="1">Zachodniopomorskie!$A$1:$H$377</definedName>
    <definedName name="cho">'Wybór powiązań'!$F$5</definedName>
    <definedName name="podpis">'Wyniki '!$C$41</definedName>
    <definedName name="pow_1">'Wszystkie województwa'!$G$4,'Wszystkie województwa'!$C$4:$C$514</definedName>
    <definedName name="pow_2">'Kujawsko-pomorskie'!$A$4:$A$395</definedName>
    <definedName name="woj">'Wybór powiązań'!$C$5</definedName>
    <definedName name="wyb_cho">'Odsetki grupy ryzyka'!$F$2:$F$16</definedName>
    <definedName name="wyb_woj">'Lista województw'!$B$3:$Q$3</definedName>
    <definedName name="wybor">'Wyniki '!$C$6</definedName>
    <definedName name="zakres">'Kujawsko-pomorskie'!$A$140,'Kujawsko-pomorskie'!$A$4:$A$514</definedName>
    <definedName name="zakress">'Lista województw'!$B$4:$B$34,'Lista województw'!$C$4:$C$27,'Lista województw'!$D$4:$D$28,'Lista województw'!$E$4:$E$18,'Lista województw'!$F$4:$F$28,'Lista województw'!$G$4:$G$26,'Lista województw'!$H$4:$H$46,'Lista województw'!$I$4:$I$16,'Lista województw'!$J$4:$J$29,'Lista województw'!$K$4:$K$21,'Lista województw'!$L$4:$L$24,'Lista województw'!$M$4:$M$40,'Lista województw'!$N$4:$N$18,'Lista województw'!$O$4:$O$25,'Lista województw'!$P$4:$P$39,'Lista województw'!$Q$4:$Q$25</definedName>
  </definedNames>
  <calcPr calcId="152511"/>
</workbook>
</file>

<file path=xl/calcChain.xml><?xml version="1.0" encoding="utf-8"?>
<calcChain xmlns="http://schemas.openxmlformats.org/spreadsheetml/2006/main">
  <c r="E414" i="51"/>
  <c r="D417" s="1"/>
  <c r="E392"/>
  <c r="D395" s="1"/>
  <c r="E356"/>
  <c r="D361" s="1"/>
  <c r="E334"/>
  <c r="D343" s="1"/>
  <c r="E319"/>
  <c r="D322" s="1"/>
  <c r="E282"/>
  <c r="D286" s="1"/>
  <c r="E261"/>
  <c r="D270" s="1"/>
  <c r="E243"/>
  <c r="D251" s="1"/>
  <c r="E217"/>
  <c r="D223" s="1"/>
  <c r="E204"/>
  <c r="D208" s="1"/>
  <c r="E161"/>
  <c r="D168" s="1"/>
  <c r="E138"/>
  <c r="D142" s="1"/>
  <c r="E113"/>
  <c r="D115" s="1"/>
  <c r="E98"/>
  <c r="D106" s="1"/>
  <c r="E73"/>
  <c r="D75" s="1"/>
  <c r="E42"/>
  <c r="D50" s="1"/>
  <c r="C40"/>
  <c r="C50" l="1"/>
  <c r="C44"/>
  <c r="D249"/>
  <c r="D247"/>
  <c r="D199"/>
  <c r="D317"/>
  <c r="D309"/>
  <c r="D301"/>
  <c r="D293"/>
  <c r="D285"/>
  <c r="D329"/>
  <c r="D321"/>
  <c r="D350"/>
  <c r="D342"/>
  <c r="D357"/>
  <c r="D384"/>
  <c r="D376"/>
  <c r="D368"/>
  <c r="D360"/>
  <c r="D410"/>
  <c r="D402"/>
  <c r="D394"/>
  <c r="D432"/>
  <c r="D424"/>
  <c r="D416"/>
  <c r="C430"/>
  <c r="C422"/>
  <c r="D198"/>
  <c r="D316"/>
  <c r="D308"/>
  <c r="D300"/>
  <c r="D292"/>
  <c r="D284"/>
  <c r="D328"/>
  <c r="D349"/>
  <c r="D341"/>
  <c r="D391"/>
  <c r="D383"/>
  <c r="D375"/>
  <c r="D367"/>
  <c r="D359"/>
  <c r="D409"/>
  <c r="D401"/>
  <c r="D431"/>
  <c r="D423"/>
  <c r="C437"/>
  <c r="C429"/>
  <c r="C421"/>
  <c r="D167"/>
  <c r="D315"/>
  <c r="D307"/>
  <c r="D299"/>
  <c r="D291"/>
  <c r="D327"/>
  <c r="D335"/>
  <c r="D348"/>
  <c r="D340"/>
  <c r="D390"/>
  <c r="D382"/>
  <c r="D374"/>
  <c r="D366"/>
  <c r="D358"/>
  <c r="D408"/>
  <c r="D400"/>
  <c r="D415"/>
  <c r="D430"/>
  <c r="D422"/>
  <c r="C436"/>
  <c r="C428"/>
  <c r="C420"/>
  <c r="D166"/>
  <c r="D276"/>
  <c r="D314"/>
  <c r="D306"/>
  <c r="D298"/>
  <c r="D290"/>
  <c r="D320"/>
  <c r="D326"/>
  <c r="D355"/>
  <c r="D347"/>
  <c r="D339"/>
  <c r="D389"/>
  <c r="D381"/>
  <c r="D373"/>
  <c r="D365"/>
  <c r="D407"/>
  <c r="D399"/>
  <c r="D437"/>
  <c r="D429"/>
  <c r="D421"/>
  <c r="C435"/>
  <c r="C427"/>
  <c r="C419"/>
  <c r="D268"/>
  <c r="D313"/>
  <c r="D305"/>
  <c r="D297"/>
  <c r="D289"/>
  <c r="D333"/>
  <c r="D325"/>
  <c r="D354"/>
  <c r="D346"/>
  <c r="D338"/>
  <c r="D388"/>
  <c r="D380"/>
  <c r="D372"/>
  <c r="D364"/>
  <c r="D393"/>
  <c r="D406"/>
  <c r="D398"/>
  <c r="D436"/>
  <c r="D428"/>
  <c r="D420"/>
  <c r="C434"/>
  <c r="C426"/>
  <c r="C418"/>
  <c r="D157"/>
  <c r="D206"/>
  <c r="D312"/>
  <c r="D304"/>
  <c r="D296"/>
  <c r="D288"/>
  <c r="D332"/>
  <c r="D324"/>
  <c r="D353"/>
  <c r="D345"/>
  <c r="D337"/>
  <c r="D387"/>
  <c r="D379"/>
  <c r="D371"/>
  <c r="D363"/>
  <c r="D413"/>
  <c r="D405"/>
  <c r="D397"/>
  <c r="D435"/>
  <c r="D427"/>
  <c r="D419"/>
  <c r="C433"/>
  <c r="C425"/>
  <c r="C417"/>
  <c r="D156"/>
  <c r="D283"/>
  <c r="D311"/>
  <c r="D303"/>
  <c r="D295"/>
  <c r="D287"/>
  <c r="D331"/>
  <c r="D323"/>
  <c r="D352"/>
  <c r="D344"/>
  <c r="D336"/>
  <c r="D386"/>
  <c r="D378"/>
  <c r="D370"/>
  <c r="D362"/>
  <c r="D412"/>
  <c r="D404"/>
  <c r="D396"/>
  <c r="D434"/>
  <c r="D426"/>
  <c r="D418"/>
  <c r="C432"/>
  <c r="C424"/>
  <c r="C416"/>
  <c r="D318"/>
  <c r="D310"/>
  <c r="D302"/>
  <c r="D294"/>
  <c r="D330"/>
  <c r="D351"/>
  <c r="D385"/>
  <c r="D377"/>
  <c r="D369"/>
  <c r="D411"/>
  <c r="D403"/>
  <c r="D433"/>
  <c r="D425"/>
  <c r="C431"/>
  <c r="C423"/>
  <c r="C415"/>
  <c r="D275"/>
  <c r="D162"/>
  <c r="D174"/>
  <c r="D227"/>
  <c r="D277"/>
  <c r="D269"/>
  <c r="D218"/>
  <c r="D149"/>
  <c r="D191"/>
  <c r="D238"/>
  <c r="D262"/>
  <c r="D274"/>
  <c r="D266"/>
  <c r="D148"/>
  <c r="D190"/>
  <c r="D215"/>
  <c r="D237"/>
  <c r="D258"/>
  <c r="D281"/>
  <c r="D273"/>
  <c r="D265"/>
  <c r="D141"/>
  <c r="D183"/>
  <c r="D214"/>
  <c r="D235"/>
  <c r="D257"/>
  <c r="D280"/>
  <c r="D272"/>
  <c r="D264"/>
  <c r="D222"/>
  <c r="D267"/>
  <c r="D137"/>
  <c r="D140"/>
  <c r="D182"/>
  <c r="D212"/>
  <c r="D230"/>
  <c r="D255"/>
  <c r="D279"/>
  <c r="D271"/>
  <c r="D263"/>
  <c r="D221"/>
  <c r="D130"/>
  <c r="D175"/>
  <c r="D207"/>
  <c r="D229"/>
  <c r="D250"/>
  <c r="D278"/>
  <c r="D74"/>
  <c r="D122"/>
  <c r="D155"/>
  <c r="D147"/>
  <c r="D197"/>
  <c r="D189"/>
  <c r="D181"/>
  <c r="D173"/>
  <c r="D165"/>
  <c r="D213"/>
  <c r="D236"/>
  <c r="D228"/>
  <c r="D220"/>
  <c r="D256"/>
  <c r="D248"/>
  <c r="D90"/>
  <c r="D154"/>
  <c r="D146"/>
  <c r="D196"/>
  <c r="D188"/>
  <c r="D180"/>
  <c r="D172"/>
  <c r="D164"/>
  <c r="D219"/>
  <c r="D82"/>
  <c r="D139"/>
  <c r="D153"/>
  <c r="D145"/>
  <c r="D203"/>
  <c r="D195"/>
  <c r="D187"/>
  <c r="D179"/>
  <c r="D171"/>
  <c r="D163"/>
  <c r="D211"/>
  <c r="D242"/>
  <c r="D234"/>
  <c r="D226"/>
  <c r="D254"/>
  <c r="D246"/>
  <c r="D160"/>
  <c r="D152"/>
  <c r="D144"/>
  <c r="D202"/>
  <c r="D194"/>
  <c r="D186"/>
  <c r="D178"/>
  <c r="D170"/>
  <c r="D210"/>
  <c r="D241"/>
  <c r="D233"/>
  <c r="D225"/>
  <c r="D253"/>
  <c r="D245"/>
  <c r="D159"/>
  <c r="D151"/>
  <c r="D143"/>
  <c r="D201"/>
  <c r="D193"/>
  <c r="D185"/>
  <c r="D177"/>
  <c r="D169"/>
  <c r="D205"/>
  <c r="D209"/>
  <c r="D240"/>
  <c r="D232"/>
  <c r="D224"/>
  <c r="D260"/>
  <c r="D252"/>
  <c r="D244"/>
  <c r="D114"/>
  <c r="D158"/>
  <c r="D150"/>
  <c r="D200"/>
  <c r="D192"/>
  <c r="D184"/>
  <c r="D176"/>
  <c r="D216"/>
  <c r="D239"/>
  <c r="D231"/>
  <c r="D259"/>
  <c r="C414"/>
  <c r="C406"/>
  <c r="C398"/>
  <c r="C390"/>
  <c r="C382"/>
  <c r="C374"/>
  <c r="C366"/>
  <c r="C358"/>
  <c r="C350"/>
  <c r="C342"/>
  <c r="C334"/>
  <c r="C326"/>
  <c r="C318"/>
  <c r="C310"/>
  <c r="C302"/>
  <c r="C294"/>
  <c r="C286"/>
  <c r="C279"/>
  <c r="C271"/>
  <c r="C263"/>
  <c r="C256"/>
  <c r="C248"/>
  <c r="C241"/>
  <c r="C233"/>
  <c r="C225"/>
  <c r="C217"/>
  <c r="C209"/>
  <c r="C201"/>
  <c r="C193"/>
  <c r="C185"/>
  <c r="C177"/>
  <c r="C169"/>
  <c r="C161"/>
  <c r="C153"/>
  <c r="C145"/>
  <c r="C137"/>
  <c r="C129"/>
  <c r="C121"/>
  <c r="C113"/>
  <c r="C105"/>
  <c r="C97"/>
  <c r="C89"/>
  <c r="C81"/>
  <c r="C73"/>
  <c r="C65"/>
  <c r="C57"/>
  <c r="C49"/>
  <c r="D43"/>
  <c r="D65"/>
  <c r="D57"/>
  <c r="D49"/>
  <c r="D97"/>
  <c r="D89"/>
  <c r="D81"/>
  <c r="D99"/>
  <c r="D105"/>
  <c r="D129"/>
  <c r="D121"/>
  <c r="C413"/>
  <c r="C405"/>
  <c r="C397"/>
  <c r="C389"/>
  <c r="C381"/>
  <c r="C373"/>
  <c r="C365"/>
  <c r="C357"/>
  <c r="C349"/>
  <c r="C341"/>
  <c r="C333"/>
  <c r="C325"/>
  <c r="C317"/>
  <c r="C309"/>
  <c r="C301"/>
  <c r="C293"/>
  <c r="C285"/>
  <c r="C278"/>
  <c r="C270"/>
  <c r="C262"/>
  <c r="C255"/>
  <c r="C247"/>
  <c r="C240"/>
  <c r="C232"/>
  <c r="C224"/>
  <c r="C216"/>
  <c r="C208"/>
  <c r="C200"/>
  <c r="C192"/>
  <c r="C184"/>
  <c r="C176"/>
  <c r="C168"/>
  <c r="C160"/>
  <c r="C152"/>
  <c r="C144"/>
  <c r="C136"/>
  <c r="C128"/>
  <c r="C120"/>
  <c r="C112"/>
  <c r="C104"/>
  <c r="C96"/>
  <c r="C88"/>
  <c r="C80"/>
  <c r="C72"/>
  <c r="C64"/>
  <c r="C56"/>
  <c r="C48"/>
  <c r="D72"/>
  <c r="D64"/>
  <c r="D56"/>
  <c r="D48"/>
  <c r="D96"/>
  <c r="D88"/>
  <c r="D80"/>
  <c r="D112"/>
  <c r="D104"/>
  <c r="D136"/>
  <c r="D128"/>
  <c r="D120"/>
  <c r="C412"/>
  <c r="C404"/>
  <c r="C396"/>
  <c r="C388"/>
  <c r="C380"/>
  <c r="C372"/>
  <c r="C364"/>
  <c r="C356"/>
  <c r="C348"/>
  <c r="C340"/>
  <c r="C332"/>
  <c r="C324"/>
  <c r="C316"/>
  <c r="C308"/>
  <c r="C300"/>
  <c r="C292"/>
  <c r="C284"/>
  <c r="C277"/>
  <c r="C269"/>
  <c r="C254"/>
  <c r="C246"/>
  <c r="C239"/>
  <c r="C231"/>
  <c r="C223"/>
  <c r="C215"/>
  <c r="C207"/>
  <c r="C199"/>
  <c r="C191"/>
  <c r="C183"/>
  <c r="C175"/>
  <c r="C167"/>
  <c r="C159"/>
  <c r="C151"/>
  <c r="C143"/>
  <c r="C135"/>
  <c r="C127"/>
  <c r="C119"/>
  <c r="C111"/>
  <c r="C103"/>
  <c r="C95"/>
  <c r="C87"/>
  <c r="C79"/>
  <c r="C71"/>
  <c r="C63"/>
  <c r="C55"/>
  <c r="C47"/>
  <c r="D71"/>
  <c r="D63"/>
  <c r="D55"/>
  <c r="D47"/>
  <c r="D95"/>
  <c r="D87"/>
  <c r="D79"/>
  <c r="D111"/>
  <c r="D103"/>
  <c r="D135"/>
  <c r="D127"/>
  <c r="D119"/>
  <c r="C411"/>
  <c r="C403"/>
  <c r="C395"/>
  <c r="C387"/>
  <c r="C379"/>
  <c r="C371"/>
  <c r="C363"/>
  <c r="C355"/>
  <c r="C347"/>
  <c r="C339"/>
  <c r="C331"/>
  <c r="C323"/>
  <c r="C315"/>
  <c r="C307"/>
  <c r="C299"/>
  <c r="C291"/>
  <c r="C283"/>
  <c r="C276"/>
  <c r="C268"/>
  <c r="C261"/>
  <c r="C253"/>
  <c r="C245"/>
  <c r="C238"/>
  <c r="C230"/>
  <c r="C222"/>
  <c r="C214"/>
  <c r="C206"/>
  <c r="C198"/>
  <c r="C190"/>
  <c r="C182"/>
  <c r="C174"/>
  <c r="C166"/>
  <c r="C158"/>
  <c r="C150"/>
  <c r="C142"/>
  <c r="C134"/>
  <c r="C126"/>
  <c r="C118"/>
  <c r="C110"/>
  <c r="C102"/>
  <c r="C94"/>
  <c r="C86"/>
  <c r="C78"/>
  <c r="C70"/>
  <c r="C62"/>
  <c r="C54"/>
  <c r="C46"/>
  <c r="D70"/>
  <c r="D62"/>
  <c r="D54"/>
  <c r="D46"/>
  <c r="D94"/>
  <c r="D86"/>
  <c r="D78"/>
  <c r="D110"/>
  <c r="D102"/>
  <c r="D134"/>
  <c r="D126"/>
  <c r="D118"/>
  <c r="C410"/>
  <c r="C402"/>
  <c r="C394"/>
  <c r="C386"/>
  <c r="C378"/>
  <c r="C370"/>
  <c r="C362"/>
  <c r="C354"/>
  <c r="C346"/>
  <c r="C338"/>
  <c r="C330"/>
  <c r="C322"/>
  <c r="C314"/>
  <c r="C306"/>
  <c r="C298"/>
  <c r="C290"/>
  <c r="C275"/>
  <c r="C267"/>
  <c r="C260"/>
  <c r="C252"/>
  <c r="C244"/>
  <c r="C237"/>
  <c r="C229"/>
  <c r="C221"/>
  <c r="C213"/>
  <c r="C205"/>
  <c r="C197"/>
  <c r="C189"/>
  <c r="C181"/>
  <c r="C173"/>
  <c r="C165"/>
  <c r="C157"/>
  <c r="C149"/>
  <c r="C141"/>
  <c r="C133"/>
  <c r="C125"/>
  <c r="C117"/>
  <c r="C109"/>
  <c r="C101"/>
  <c r="C93"/>
  <c r="C85"/>
  <c r="C77"/>
  <c r="C69"/>
  <c r="C61"/>
  <c r="C53"/>
  <c r="C45"/>
  <c r="D69"/>
  <c r="D61"/>
  <c r="D53"/>
  <c r="D45"/>
  <c r="D93"/>
  <c r="D85"/>
  <c r="D77"/>
  <c r="D109"/>
  <c r="D101"/>
  <c r="D133"/>
  <c r="D125"/>
  <c r="D117"/>
  <c r="C409"/>
  <c r="C401"/>
  <c r="C393"/>
  <c r="C385"/>
  <c r="C377"/>
  <c r="C369"/>
  <c r="C361"/>
  <c r="C353"/>
  <c r="C345"/>
  <c r="C337"/>
  <c r="C329"/>
  <c r="C321"/>
  <c r="C313"/>
  <c r="C305"/>
  <c r="C297"/>
  <c r="C289"/>
  <c r="C282"/>
  <c r="C274"/>
  <c r="C266"/>
  <c r="C259"/>
  <c r="C251"/>
  <c r="C236"/>
  <c r="C228"/>
  <c r="C220"/>
  <c r="C212"/>
  <c r="C204"/>
  <c r="C196"/>
  <c r="C188"/>
  <c r="C180"/>
  <c r="C172"/>
  <c r="C164"/>
  <c r="C156"/>
  <c r="C148"/>
  <c r="C140"/>
  <c r="C132"/>
  <c r="C124"/>
  <c r="C116"/>
  <c r="C108"/>
  <c r="C100"/>
  <c r="C92"/>
  <c r="C84"/>
  <c r="C76"/>
  <c r="C68"/>
  <c r="C60"/>
  <c r="C52"/>
  <c r="D68"/>
  <c r="D60"/>
  <c r="D52"/>
  <c r="D44"/>
  <c r="D92"/>
  <c r="D84"/>
  <c r="D76"/>
  <c r="D108"/>
  <c r="D100"/>
  <c r="D132"/>
  <c r="D124"/>
  <c r="D116"/>
  <c r="C408"/>
  <c r="C400"/>
  <c r="C392"/>
  <c r="C384"/>
  <c r="C376"/>
  <c r="C368"/>
  <c r="C360"/>
  <c r="C352"/>
  <c r="C344"/>
  <c r="C336"/>
  <c r="C328"/>
  <c r="C320"/>
  <c r="C312"/>
  <c r="C304"/>
  <c r="C296"/>
  <c r="C288"/>
  <c r="C281"/>
  <c r="C273"/>
  <c r="C265"/>
  <c r="C258"/>
  <c r="C250"/>
  <c r="C243"/>
  <c r="C235"/>
  <c r="C227"/>
  <c r="C219"/>
  <c r="C211"/>
  <c r="C203"/>
  <c r="C195"/>
  <c r="C187"/>
  <c r="C179"/>
  <c r="C171"/>
  <c r="C163"/>
  <c r="C155"/>
  <c r="C147"/>
  <c r="C139"/>
  <c r="C131"/>
  <c r="C123"/>
  <c r="C115"/>
  <c r="C107"/>
  <c r="C99"/>
  <c r="C91"/>
  <c r="C83"/>
  <c r="C75"/>
  <c r="C67"/>
  <c r="C59"/>
  <c r="C51"/>
  <c r="C43"/>
  <c r="D67"/>
  <c r="D59"/>
  <c r="D51"/>
  <c r="D91"/>
  <c r="D83"/>
  <c r="D107"/>
  <c r="D131"/>
  <c r="D123"/>
  <c r="C42"/>
  <c r="C407"/>
  <c r="C399"/>
  <c r="C391"/>
  <c r="C383"/>
  <c r="C375"/>
  <c r="C367"/>
  <c r="C359"/>
  <c r="C351"/>
  <c r="C343"/>
  <c r="C335"/>
  <c r="C327"/>
  <c r="C319"/>
  <c r="C311"/>
  <c r="C303"/>
  <c r="C295"/>
  <c r="C287"/>
  <c r="C280"/>
  <c r="C272"/>
  <c r="C264"/>
  <c r="C257"/>
  <c r="C249"/>
  <c r="C242"/>
  <c r="C234"/>
  <c r="C226"/>
  <c r="C218"/>
  <c r="C210"/>
  <c r="C202"/>
  <c r="C194"/>
  <c r="C186"/>
  <c r="C178"/>
  <c r="C170"/>
  <c r="C162"/>
  <c r="C154"/>
  <c r="C146"/>
  <c r="C138"/>
  <c r="C130"/>
  <c r="C122"/>
  <c r="C114"/>
  <c r="C106"/>
  <c r="C98"/>
  <c r="C90"/>
  <c r="C82"/>
  <c r="C74"/>
  <c r="C66"/>
  <c r="C58"/>
  <c r="D66"/>
  <c r="D58"/>
  <c r="D90" i="17" l="1"/>
  <c r="B90"/>
  <c r="C73" l="1"/>
  <c r="B49"/>
  <c r="C49" s="1"/>
  <c r="B48"/>
  <c r="C48" s="1"/>
  <c r="B47"/>
  <c r="C47" s="1"/>
  <c r="B46"/>
  <c r="C46" s="1"/>
  <c r="B45"/>
  <c r="C45" s="1"/>
  <c r="B44"/>
  <c r="C44" s="1"/>
  <c r="E65" s="1"/>
  <c r="B43"/>
  <c r="C43" s="1"/>
  <c r="B42"/>
  <c r="C42" s="1"/>
  <c r="B41"/>
  <c r="C41" s="1"/>
  <c r="B40"/>
  <c r="C40" s="1"/>
  <c r="E69" s="1"/>
  <c r="B39"/>
  <c r="C39" s="1"/>
  <c r="E64" s="1"/>
  <c r="B38"/>
  <c r="C38" s="1"/>
  <c r="E66" s="1"/>
  <c r="B37"/>
  <c r="C37" s="1"/>
  <c r="E67" s="1"/>
  <c r="B36"/>
  <c r="C36" s="1"/>
  <c r="E68" s="1"/>
  <c r="B35"/>
  <c r="C35" s="1"/>
  <c r="B34"/>
  <c r="C34" s="1"/>
  <c r="C78" l="1"/>
  <c r="C90"/>
  <c r="C74"/>
  <c r="C77"/>
  <c r="C76"/>
  <c r="C83"/>
  <c r="C75"/>
  <c r="C82"/>
  <c r="C89"/>
  <c r="C81"/>
  <c r="C88"/>
  <c r="C80"/>
  <c r="C87"/>
  <c r="C79"/>
  <c r="C85"/>
  <c r="C84"/>
  <c r="C86"/>
  <c r="A52"/>
  <c r="A51"/>
  <c r="M33" i="28" l="1"/>
  <c r="L33"/>
  <c r="K33"/>
  <c r="J33"/>
  <c r="I33"/>
  <c r="H33"/>
  <c r="G33"/>
  <c r="F33"/>
  <c r="T34"/>
  <c r="S34"/>
  <c r="B174"/>
  <c r="B188"/>
  <c r="B160"/>
  <c r="R34" s="1"/>
  <c r="F29" i="17"/>
  <c r="G22" i="28"/>
  <c r="G21"/>
  <c r="G20"/>
  <c r="F7" i="17"/>
  <c r="G13" i="28"/>
  <c r="B147" s="1"/>
  <c r="Q34" s="1"/>
  <c r="B134"/>
  <c r="P34" s="1"/>
  <c r="B121"/>
  <c r="O34" s="1"/>
  <c r="B108"/>
  <c r="N34" s="1"/>
  <c r="B106"/>
  <c r="B105"/>
  <c r="B104"/>
  <c r="M32" s="1"/>
  <c r="B103"/>
  <c r="M31" s="1"/>
  <c r="B102"/>
  <c r="M29" s="1"/>
  <c r="B101"/>
  <c r="M26" s="1"/>
  <c r="B100"/>
  <c r="M25" s="1"/>
  <c r="B99"/>
  <c r="B95"/>
  <c r="M34" s="1"/>
  <c r="B93"/>
  <c r="B92"/>
  <c r="B91"/>
  <c r="L32" s="1"/>
  <c r="B90"/>
  <c r="L31" s="1"/>
  <c r="B89"/>
  <c r="L28" s="1"/>
  <c r="B88"/>
  <c r="L27" s="1"/>
  <c r="B87"/>
  <c r="L25" s="1"/>
  <c r="B86"/>
  <c r="B82"/>
  <c r="L34" s="1"/>
  <c r="B80"/>
  <c r="B79"/>
  <c r="B78"/>
  <c r="K32" s="1"/>
  <c r="B77"/>
  <c r="K31" s="1"/>
  <c r="B76"/>
  <c r="K28" s="1"/>
  <c r="B75"/>
  <c r="K27" s="1"/>
  <c r="B74"/>
  <c r="K25" s="1"/>
  <c r="B73"/>
  <c r="B69"/>
  <c r="K34" s="1"/>
  <c r="B67"/>
  <c r="B66"/>
  <c r="B65"/>
  <c r="J32" s="1"/>
  <c r="B64"/>
  <c r="J31" s="1"/>
  <c r="B63"/>
  <c r="J29" s="1"/>
  <c r="B62"/>
  <c r="J27" s="1"/>
  <c r="B61"/>
  <c r="J24" s="1"/>
  <c r="B60"/>
  <c r="B56"/>
  <c r="J34" s="1"/>
  <c r="B54"/>
  <c r="B53"/>
  <c r="B52"/>
  <c r="I32" s="1"/>
  <c r="B51"/>
  <c r="I30" s="1"/>
  <c r="B50"/>
  <c r="I29" s="1"/>
  <c r="B49"/>
  <c r="I27" s="1"/>
  <c r="B48"/>
  <c r="I25" s="1"/>
  <c r="B47"/>
  <c r="B43"/>
  <c r="I34" s="1"/>
  <c r="B41"/>
  <c r="B62" i="25"/>
  <c r="B40" i="28"/>
  <c r="B39"/>
  <c r="H32" s="1"/>
  <c r="B38"/>
  <c r="H31" s="1"/>
  <c r="B36"/>
  <c r="H26" s="1"/>
  <c r="B37"/>
  <c r="H29" s="1"/>
  <c r="B35"/>
  <c r="H25" s="1"/>
  <c r="B30"/>
  <c r="H34" s="1"/>
  <c r="B28"/>
  <c r="B27"/>
  <c r="B26"/>
  <c r="G32" s="1"/>
  <c r="B25"/>
  <c r="G31" s="1"/>
  <c r="B24"/>
  <c r="G29" s="1"/>
  <c r="B23"/>
  <c r="G27" s="1"/>
  <c r="B22"/>
  <c r="G24" s="1"/>
  <c r="B21"/>
  <c r="G23" s="1"/>
  <c r="B17"/>
  <c r="G34" s="1"/>
  <c r="B4"/>
  <c r="F34" s="1"/>
  <c r="F30" i="17" s="1"/>
  <c r="B10" i="28"/>
  <c r="F27" s="1"/>
  <c r="F23" i="17" s="1"/>
  <c r="B15" i="28"/>
  <c r="B14"/>
  <c r="B13"/>
  <c r="F32" s="1"/>
  <c r="F28" i="17" s="1"/>
  <c r="B12" i="28"/>
  <c r="F31" s="1"/>
  <c r="F27" i="17" s="1"/>
  <c r="B11" i="28"/>
  <c r="F29" s="1"/>
  <c r="F25" i="17" s="1"/>
  <c r="B9" i="28"/>
  <c r="F25" s="1"/>
  <c r="F21" i="17" s="1"/>
  <c r="B8" i="28"/>
  <c r="F23" s="1"/>
  <c r="F19" i="17" s="1"/>
  <c r="B7" i="28"/>
  <c r="F22" s="1"/>
  <c r="F18" i="17" s="1"/>
  <c r="B6" i="28"/>
  <c r="F21" s="1"/>
  <c r="F17" i="17" s="1"/>
  <c r="M27" i="28" l="1"/>
  <c r="K29"/>
  <c r="I24"/>
  <c r="L29"/>
  <c r="G26"/>
  <c r="J25"/>
  <c r="M28"/>
  <c r="G25"/>
  <c r="I26"/>
  <c r="G28"/>
  <c r="J30"/>
  <c r="M30"/>
  <c r="F30"/>
  <c r="F26" i="17" s="1"/>
  <c r="H24" i="28"/>
  <c r="K24"/>
  <c r="H27"/>
  <c r="K30"/>
  <c r="F24"/>
  <c r="F20" i="17" s="1"/>
  <c r="L30" i="28"/>
  <c r="F26"/>
  <c r="F22" i="17" s="1"/>
  <c r="H28" i="28"/>
  <c r="J26"/>
  <c r="L24"/>
  <c r="I31"/>
  <c r="G30"/>
  <c r="I28"/>
  <c r="K26"/>
  <c r="M24"/>
  <c r="F28"/>
  <c r="F24" i="17" s="1"/>
  <c r="H30" i="28"/>
  <c r="J28"/>
  <c r="L26"/>
  <c r="B5"/>
  <c r="F20" s="1"/>
  <c r="F16" i="17" s="1"/>
  <c r="B55" i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2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40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5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20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5"/>
  <c r="B206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6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7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8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30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6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B4373"/>
  <c r="B4374" s="1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3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2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/>
  <c r="B5360" s="1"/>
  <c r="B5361" s="1"/>
  <c r="B5362" s="1"/>
  <c r="B5363" s="1"/>
  <c r="B5364" s="1"/>
  <c r="B5365" s="1"/>
  <c r="B5366" s="1"/>
  <c r="B5377"/>
  <c r="B5378" s="1"/>
  <c r="B5379" s="1"/>
  <c r="B5380" s="1"/>
  <c r="B5381" s="1"/>
  <c r="B5382" s="1"/>
  <c r="B5383" s="1"/>
  <c r="B5384" s="1"/>
  <c r="B5385" s="1"/>
  <c r="B5393"/>
  <c r="B5394" s="1"/>
  <c r="B5395" s="1"/>
  <c r="B5396" s="1"/>
  <c r="B5397" s="1"/>
  <c r="B5398" s="1"/>
  <c r="B5399" s="1"/>
  <c r="B5400" s="1"/>
  <c r="B5401" s="1"/>
  <c r="B5402" s="1"/>
  <c r="B5403" s="1"/>
  <c r="B5404" s="1"/>
  <c r="B5410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/>
  <c r="B5428" s="1"/>
  <c r="B5429" s="1"/>
  <c r="B5430" s="1"/>
  <c r="B5444"/>
  <c r="B5445" s="1"/>
  <c r="B5446" s="1"/>
  <c r="B5447" s="1"/>
  <c r="B5448" s="1"/>
  <c r="B5461"/>
  <c r="B5462" s="1"/>
  <c r="B5463" s="1"/>
  <c r="B5464" s="1"/>
  <c r="B5465" s="1"/>
  <c r="B5466" s="1"/>
  <c r="B5478"/>
  <c r="B5479" s="1"/>
  <c r="B5480" s="1"/>
  <c r="B5481" s="1"/>
  <c r="B5482" s="1"/>
  <c r="B5495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/>
  <c r="B5547" s="1"/>
  <c r="B5548" s="1"/>
  <c r="B5549" s="1"/>
  <c r="B5550" s="1"/>
  <c r="B5551" s="1"/>
  <c r="B5552" s="1"/>
  <c r="B5553" s="1"/>
  <c r="B5554" s="1"/>
  <c r="B5563"/>
  <c r="B5564" s="1"/>
  <c r="B5565" s="1"/>
  <c r="B5566" s="1"/>
  <c r="B5567" s="1"/>
  <c r="B5568" s="1"/>
  <c r="B5569" s="1"/>
  <c r="B5570" s="1"/>
  <c r="B5580"/>
  <c r="B5581" s="1"/>
  <c r="B5582" s="1"/>
  <c r="B5583" s="1"/>
  <c r="B5584" s="1"/>
  <c r="B5585" s="1"/>
  <c r="B5586" s="1"/>
  <c r="B5597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/>
  <c r="B5683" s="1"/>
  <c r="B5684" s="1"/>
  <c r="B5685" s="1"/>
  <c r="B5686" s="1"/>
  <c r="B5687" s="1"/>
  <c r="B5688" s="1"/>
  <c r="B5689" s="1"/>
  <c r="B5690" s="1"/>
  <c r="B5699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/>
  <c r="B5734" s="1"/>
  <c r="B5735" s="1"/>
  <c r="B5736" s="1"/>
  <c r="B5737" s="1"/>
  <c r="B5738" s="1"/>
  <c r="B5751"/>
  <c r="B5752" s="1"/>
  <c r="B5753" s="1"/>
  <c r="B5754" s="1"/>
  <c r="B5755" s="1"/>
  <c r="B5767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/>
  <c r="B5853" s="1"/>
  <c r="B5854" s="1"/>
  <c r="B5855" s="1"/>
  <c r="B5856" s="1"/>
  <c r="B5857" s="1"/>
  <c r="B5858" s="1"/>
  <c r="B5859" s="1"/>
  <c r="B5860" s="1"/>
  <c r="B5861" s="1"/>
  <c r="B5862" s="1"/>
  <c r="B5863" s="1"/>
  <c r="B5864" s="1"/>
  <c r="B5865" s="1"/>
  <c r="B5866" s="1"/>
  <c r="B5867" s="1"/>
  <c r="B5868" s="1"/>
  <c r="B5869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/>
  <c r="B5921" s="1"/>
  <c r="B5922" s="1"/>
  <c r="B5937"/>
  <c r="B5938" s="1"/>
  <c r="B5939" s="1"/>
  <c r="B5940" s="1"/>
  <c r="B5954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/>
  <c r="B6023" s="1"/>
  <c r="B6024" s="1"/>
  <c r="B6025" s="1"/>
  <c r="B6026" s="1"/>
  <c r="B6027" s="1"/>
  <c r="B6039"/>
  <c r="B6040" s="1"/>
  <c r="B6041" s="1"/>
  <c r="B6056"/>
  <c r="B6057" s="1"/>
  <c r="B6058" s="1"/>
  <c r="B6073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/>
  <c r="B6091" s="1"/>
  <c r="B6092" s="1"/>
  <c r="B6107"/>
  <c r="B6108" s="1"/>
  <c r="B6109" s="1"/>
  <c r="B6110" s="1"/>
  <c r="B6124"/>
  <c r="B6125" s="1"/>
  <c r="B6126" s="1"/>
  <c r="B6127" s="1"/>
  <c r="B614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/>
  <c r="B6176" s="1"/>
  <c r="B6192"/>
  <c r="B6193" s="1"/>
  <c r="B6194" s="1"/>
  <c r="B6195" s="1"/>
  <c r="B6196" s="1"/>
  <c r="B6209"/>
  <c r="B6210" s="1"/>
  <c r="B6211" s="1"/>
  <c r="B6212" s="1"/>
  <c r="B6213" s="1"/>
  <c r="B6226"/>
  <c r="B6227" s="1"/>
  <c r="B6243"/>
  <c r="B6244" s="1"/>
  <c r="B6260"/>
  <c r="B6261" s="1"/>
  <c r="B6262" s="1"/>
  <c r="B6277"/>
  <c r="B6278" s="1"/>
  <c r="B6279" s="1"/>
  <c r="B6294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/>
  <c r="B6312" s="1"/>
  <c r="B6313" s="1"/>
  <c r="B6314" s="1"/>
  <c r="B6328"/>
  <c r="B6329" s="1"/>
  <c r="B6330" s="1"/>
  <c r="B6345"/>
  <c r="B6346" s="1"/>
  <c r="B6347" s="1"/>
  <c r="B6363"/>
  <c r="B6364" s="1"/>
  <c r="B6365" s="1"/>
  <c r="B6379"/>
  <c r="B6380" s="1"/>
  <c r="B6396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/>
  <c r="B6414" s="1"/>
  <c r="B6430"/>
  <c r="B6431" s="1"/>
  <c r="B6447"/>
  <c r="B6448" s="1"/>
  <c r="B6449" s="1"/>
  <c r="B6450" s="1"/>
  <c r="B6464"/>
  <c r="B6465" s="1"/>
  <c r="B6466" s="1"/>
  <c r="B6467" s="1"/>
  <c r="B6481"/>
  <c r="B6482" s="1"/>
  <c r="B6483" s="1"/>
  <c r="B6498"/>
  <c r="B6499" s="1"/>
  <c r="B6500" s="1"/>
  <c r="B6501" s="1"/>
  <c r="B6515"/>
  <c r="B6516" s="1"/>
  <c r="B6532"/>
  <c r="B6533" s="1"/>
  <c r="B6534" s="1"/>
  <c r="B6549"/>
  <c r="B6550" s="1"/>
  <c r="B6566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/>
  <c r="B6584" s="1"/>
  <c r="B6600"/>
  <c r="B6601" s="1"/>
  <c r="B6602" s="1"/>
  <c r="B6603" s="1"/>
  <c r="B6617"/>
  <c r="B6618" s="1"/>
  <c r="B6619" s="1"/>
  <c r="B6620" s="1"/>
  <c r="B6634"/>
  <c r="B6635" s="1"/>
  <c r="B6651"/>
  <c r="B6652" s="1"/>
  <c r="B6653" s="1"/>
  <c r="B6668"/>
  <c r="B6669" s="1"/>
  <c r="B6670" s="1"/>
  <c r="B6685"/>
  <c r="B6686" s="1"/>
  <c r="B6702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/>
  <c r="B6720" s="1"/>
  <c r="B2046" l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D24" i="17"/>
  <c r="D17"/>
  <c r="G17" s="1"/>
  <c r="D25"/>
  <c r="G25" s="1"/>
  <c r="D18"/>
  <c r="G18" s="1"/>
  <c r="D26"/>
  <c r="D19"/>
  <c r="G19" s="1"/>
  <c r="D27"/>
  <c r="G27" s="1"/>
  <c r="D20"/>
  <c r="D28"/>
  <c r="G28" s="1"/>
  <c r="D21"/>
  <c r="G21" s="1"/>
  <c r="D22"/>
  <c r="D16"/>
  <c r="D23"/>
  <c r="G23" s="1"/>
  <c r="E23"/>
  <c r="H23" s="1"/>
  <c r="E28"/>
  <c r="H28" s="1"/>
  <c r="E16"/>
  <c r="H16" s="1"/>
  <c r="E24"/>
  <c r="H24" s="1"/>
  <c r="E17"/>
  <c r="H17" s="1"/>
  <c r="E25"/>
  <c r="H25" s="1"/>
  <c r="E18"/>
  <c r="H18" s="1"/>
  <c r="E26"/>
  <c r="H26" s="1"/>
  <c r="E19"/>
  <c r="H19" s="1"/>
  <c r="E27"/>
  <c r="H27" s="1"/>
  <c r="E20"/>
  <c r="H20" s="1"/>
  <c r="E21"/>
  <c r="H21" s="1"/>
  <c r="E22"/>
  <c r="H22" s="1"/>
  <c r="G24"/>
  <c r="G26"/>
  <c r="G22"/>
  <c r="G16"/>
  <c r="G20"/>
  <c r="B6687" i="1"/>
  <c r="B5431"/>
  <c r="B5367"/>
  <c r="B5756"/>
  <c r="B6671"/>
  <c r="B6484"/>
  <c r="B6228"/>
  <c r="B594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739"/>
  <c r="B5740" s="1"/>
  <c r="B5741" s="1"/>
  <c r="B5742" s="1"/>
  <c r="B5743" s="1"/>
  <c r="B5744" s="1"/>
  <c r="B5745" s="1"/>
  <c r="B5746" s="1"/>
  <c r="B5747" s="1"/>
  <c r="B5748" s="1"/>
  <c r="B5749" s="1"/>
  <c r="B5571"/>
  <c r="B5572" s="1"/>
  <c r="B5573" s="1"/>
  <c r="B5574" s="1"/>
  <c r="B5575" s="1"/>
  <c r="B5576" s="1"/>
  <c r="B5577" s="1"/>
  <c r="B5578" s="1"/>
  <c r="B5579" s="1"/>
  <c r="B6502"/>
  <c r="B6415"/>
  <c r="B6315"/>
  <c r="B6245"/>
  <c r="B5691"/>
  <c r="B5692" s="1"/>
  <c r="B5693" s="1"/>
  <c r="B5694" s="1"/>
  <c r="B5695" s="1"/>
  <c r="B5696" s="1"/>
  <c r="B5697" s="1"/>
  <c r="B5698" s="1"/>
  <c r="B6585"/>
  <c r="B6214"/>
  <c r="B6059"/>
  <c r="B5555"/>
  <c r="B6654"/>
  <c r="B6468"/>
  <c r="B6381"/>
  <c r="B6042"/>
  <c r="B5923"/>
  <c r="B6636"/>
  <c r="B6551"/>
  <c r="B6366"/>
  <c r="B6128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028"/>
  <c r="B5483"/>
  <c r="B6621"/>
  <c r="B6535"/>
  <c r="B6348"/>
  <c r="B6280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197"/>
  <c r="B6111"/>
  <c r="B5467"/>
  <c r="B5405"/>
  <c r="B6721"/>
  <c r="B6451"/>
  <c r="B633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177"/>
  <c r="B6093"/>
  <c r="B5587"/>
  <c r="B6604"/>
  <c r="B6517"/>
  <c r="B6432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263"/>
  <c r="B5449"/>
  <c r="B5450" s="1"/>
  <c r="B5451" s="1"/>
  <c r="B5452" s="1"/>
  <c r="B5453" s="1"/>
  <c r="B5454" s="1"/>
  <c r="B5455" s="1"/>
  <c r="B5456" s="1"/>
  <c r="B5457" s="1"/>
  <c r="B5458" s="1"/>
  <c r="B5459" s="1"/>
  <c r="B5460" s="1"/>
  <c r="B5386"/>
  <c r="B5387" s="1"/>
  <c r="B5388" s="1"/>
  <c r="B5389" s="1"/>
  <c r="B5390" s="1"/>
  <c r="B5391" s="1"/>
  <c r="B5392" s="1"/>
  <c r="I6735"/>
  <c r="H6735"/>
  <c r="G6735"/>
  <c r="F6735"/>
  <c r="E6735"/>
  <c r="D6735"/>
  <c r="I6734"/>
  <c r="H6734"/>
  <c r="G6734"/>
  <c r="I6733"/>
  <c r="H6733"/>
  <c r="G6733"/>
  <c r="I6732"/>
  <c r="H6732"/>
  <c r="G6732"/>
  <c r="I6731"/>
  <c r="H6731"/>
  <c r="G6731"/>
  <c r="I6730"/>
  <c r="H6730"/>
  <c r="G6730"/>
  <c r="I6729"/>
  <c r="H6729"/>
  <c r="G6729"/>
  <c r="I6728"/>
  <c r="H6728"/>
  <c r="G6728"/>
  <c r="I6727"/>
  <c r="H6727"/>
  <c r="G6727"/>
  <c r="I6726"/>
  <c r="H6726"/>
  <c r="G6726"/>
  <c r="I6725"/>
  <c r="H6725"/>
  <c r="G6725"/>
  <c r="I6724"/>
  <c r="H6724"/>
  <c r="G6724"/>
  <c r="I6723"/>
  <c r="H6723"/>
  <c r="G6723"/>
  <c r="I6722"/>
  <c r="H6722"/>
  <c r="G6722"/>
  <c r="I6721"/>
  <c r="H6721"/>
  <c r="G6721"/>
  <c r="I6720"/>
  <c r="H6720"/>
  <c r="G6720"/>
  <c r="I6719"/>
  <c r="H6719"/>
  <c r="G6719"/>
  <c r="I6718"/>
  <c r="H6718"/>
  <c r="G6718"/>
  <c r="F6718"/>
  <c r="E6718"/>
  <c r="D6718"/>
  <c r="I6717"/>
  <c r="H6717"/>
  <c r="G6717"/>
  <c r="I6716"/>
  <c r="H6716"/>
  <c r="G6716"/>
  <c r="I6715"/>
  <c r="H6715"/>
  <c r="G6715"/>
  <c r="I6714"/>
  <c r="H6714"/>
  <c r="G6714"/>
  <c r="I6713"/>
  <c r="H6713"/>
  <c r="G6713"/>
  <c r="I6712"/>
  <c r="H6712"/>
  <c r="G6712"/>
  <c r="I6711"/>
  <c r="H6711"/>
  <c r="G6711"/>
  <c r="I6710"/>
  <c r="H6710"/>
  <c r="G6710"/>
  <c r="I6709"/>
  <c r="H6709"/>
  <c r="G6709"/>
  <c r="I6708"/>
  <c r="H6708"/>
  <c r="G6708"/>
  <c r="I6707"/>
  <c r="H6707"/>
  <c r="G6707"/>
  <c r="I6706"/>
  <c r="H6706"/>
  <c r="G6706"/>
  <c r="I6705"/>
  <c r="H6705"/>
  <c r="G6705"/>
  <c r="I6704"/>
  <c r="H6704"/>
  <c r="G6704"/>
  <c r="I6703"/>
  <c r="H6703"/>
  <c r="G6703"/>
  <c r="I6702"/>
  <c r="H6702"/>
  <c r="G6702"/>
  <c r="I6701"/>
  <c r="H6701"/>
  <c r="G6701"/>
  <c r="F6701"/>
  <c r="E6701"/>
  <c r="D6701"/>
  <c r="I6700"/>
  <c r="H6700"/>
  <c r="G6700"/>
  <c r="I6699"/>
  <c r="H6699"/>
  <c r="G6699"/>
  <c r="I6698"/>
  <c r="H6698"/>
  <c r="G6698"/>
  <c r="I6697"/>
  <c r="H6697"/>
  <c r="G6697"/>
  <c r="I6696"/>
  <c r="H6696"/>
  <c r="G6696"/>
  <c r="I6695"/>
  <c r="H6695"/>
  <c r="G6695"/>
  <c r="I6694"/>
  <c r="H6694"/>
  <c r="G6694"/>
  <c r="I6693"/>
  <c r="H6693"/>
  <c r="G6693"/>
  <c r="I6692"/>
  <c r="H6692"/>
  <c r="G6692"/>
  <c r="I6691"/>
  <c r="H6691"/>
  <c r="G6691"/>
  <c r="I6690"/>
  <c r="H6690"/>
  <c r="G6690"/>
  <c r="I6689"/>
  <c r="H6689"/>
  <c r="G6689"/>
  <c r="I6688"/>
  <c r="H6688"/>
  <c r="G6688"/>
  <c r="I6687"/>
  <c r="H6687"/>
  <c r="G6687"/>
  <c r="I6686"/>
  <c r="H6686"/>
  <c r="G6686"/>
  <c r="I6685"/>
  <c r="H6685"/>
  <c r="G6685"/>
  <c r="I6684"/>
  <c r="H6684"/>
  <c r="G6684"/>
  <c r="F6684"/>
  <c r="E6684"/>
  <c r="D6684"/>
  <c r="I6683"/>
  <c r="H6683"/>
  <c r="G6683"/>
  <c r="I6682"/>
  <c r="H6682"/>
  <c r="G6682"/>
  <c r="I6681"/>
  <c r="H6681"/>
  <c r="G6681"/>
  <c r="I6680"/>
  <c r="H6680"/>
  <c r="G6680"/>
  <c r="I6679"/>
  <c r="H6679"/>
  <c r="G6679"/>
  <c r="I6678"/>
  <c r="H6678"/>
  <c r="G6678"/>
  <c r="I6677"/>
  <c r="H6677"/>
  <c r="G6677"/>
  <c r="I6676"/>
  <c r="H6676"/>
  <c r="G6676"/>
  <c r="I6675"/>
  <c r="H6675"/>
  <c r="G6675"/>
  <c r="I6674"/>
  <c r="H6674"/>
  <c r="G6674"/>
  <c r="I6673"/>
  <c r="H6673"/>
  <c r="G6673"/>
  <c r="I6672"/>
  <c r="H6672"/>
  <c r="G6672"/>
  <c r="I6671"/>
  <c r="H6671"/>
  <c r="G6671"/>
  <c r="I6670"/>
  <c r="H6670"/>
  <c r="G6670"/>
  <c r="I6669"/>
  <c r="H6669"/>
  <c r="G6669"/>
  <c r="I6668"/>
  <c r="H6668"/>
  <c r="G6668"/>
  <c r="I6667"/>
  <c r="H6667"/>
  <c r="G6667"/>
  <c r="F6667"/>
  <c r="E6667"/>
  <c r="D6667"/>
  <c r="I6666"/>
  <c r="H6666"/>
  <c r="G6666"/>
  <c r="I6665"/>
  <c r="H6665"/>
  <c r="G6665"/>
  <c r="I6664"/>
  <c r="H6664"/>
  <c r="G6664"/>
  <c r="I6663"/>
  <c r="H6663"/>
  <c r="G6663"/>
  <c r="I6662"/>
  <c r="H6662"/>
  <c r="G6662"/>
  <c r="I6661"/>
  <c r="H6661"/>
  <c r="G6661"/>
  <c r="I6660"/>
  <c r="H6660"/>
  <c r="G6660"/>
  <c r="I6659"/>
  <c r="H6659"/>
  <c r="G6659"/>
  <c r="I6658"/>
  <c r="H6658"/>
  <c r="G6658"/>
  <c r="I6657"/>
  <c r="H6657"/>
  <c r="G6657"/>
  <c r="I6656"/>
  <c r="H6656"/>
  <c r="G6656"/>
  <c r="I6655"/>
  <c r="H6655"/>
  <c r="G6655"/>
  <c r="I6654"/>
  <c r="H6654"/>
  <c r="G6654"/>
  <c r="I6653"/>
  <c r="H6653"/>
  <c r="G6653"/>
  <c r="I6652"/>
  <c r="H6652"/>
  <c r="G6652"/>
  <c r="I6651"/>
  <c r="H6651"/>
  <c r="G6651"/>
  <c r="I6650"/>
  <c r="H6650"/>
  <c r="G6650"/>
  <c r="F6650"/>
  <c r="E6650"/>
  <c r="D6650"/>
  <c r="I6649"/>
  <c r="H6649"/>
  <c r="G6649"/>
  <c r="I6648"/>
  <c r="H6648"/>
  <c r="G6648"/>
  <c r="I6647"/>
  <c r="H6647"/>
  <c r="G6647"/>
  <c r="I6646"/>
  <c r="H6646"/>
  <c r="G6646"/>
  <c r="I6645"/>
  <c r="H6645"/>
  <c r="G6645"/>
  <c r="I6644"/>
  <c r="H6644"/>
  <c r="G6644"/>
  <c r="I6643"/>
  <c r="H6643"/>
  <c r="G6643"/>
  <c r="I6642"/>
  <c r="H6642"/>
  <c r="G6642"/>
  <c r="I6641"/>
  <c r="H6641"/>
  <c r="G6641"/>
  <c r="I6640"/>
  <c r="H6640"/>
  <c r="G6640"/>
  <c r="I6639"/>
  <c r="H6639"/>
  <c r="G6639"/>
  <c r="I6638"/>
  <c r="H6638"/>
  <c r="G6638"/>
  <c r="I6637"/>
  <c r="H6637"/>
  <c r="G6637"/>
  <c r="I6636"/>
  <c r="H6636"/>
  <c r="G6636"/>
  <c r="I6635"/>
  <c r="H6635"/>
  <c r="G6635"/>
  <c r="I6634"/>
  <c r="H6634"/>
  <c r="G6634"/>
  <c r="I6633"/>
  <c r="H6633"/>
  <c r="G6633"/>
  <c r="F6633"/>
  <c r="E6633"/>
  <c r="D6633"/>
  <c r="I6632"/>
  <c r="H6632"/>
  <c r="G6632"/>
  <c r="I6631"/>
  <c r="H6631"/>
  <c r="G6631"/>
  <c r="I6630"/>
  <c r="H6630"/>
  <c r="G6630"/>
  <c r="I6629"/>
  <c r="H6629"/>
  <c r="G6629"/>
  <c r="I6628"/>
  <c r="H6628"/>
  <c r="G6628"/>
  <c r="I6627"/>
  <c r="H6627"/>
  <c r="G6627"/>
  <c r="I6626"/>
  <c r="H6626"/>
  <c r="G6626"/>
  <c r="I6625"/>
  <c r="H6625"/>
  <c r="G6625"/>
  <c r="I6624"/>
  <c r="H6624"/>
  <c r="G6624"/>
  <c r="I6623"/>
  <c r="H6623"/>
  <c r="G6623"/>
  <c r="I6622"/>
  <c r="H6622"/>
  <c r="G6622"/>
  <c r="I6621"/>
  <c r="H6621"/>
  <c r="G6621"/>
  <c r="I6620"/>
  <c r="H6620"/>
  <c r="G6620"/>
  <c r="I6619"/>
  <c r="H6619"/>
  <c r="G6619"/>
  <c r="I6618"/>
  <c r="H6618"/>
  <c r="G6618"/>
  <c r="I6617"/>
  <c r="H6617"/>
  <c r="G6617"/>
  <c r="I6616"/>
  <c r="H6616"/>
  <c r="G6616"/>
  <c r="F6616"/>
  <c r="E6616"/>
  <c r="D6616"/>
  <c r="I6615"/>
  <c r="H6615"/>
  <c r="G6615"/>
  <c r="I6614"/>
  <c r="H6614"/>
  <c r="G6614"/>
  <c r="I6613"/>
  <c r="H6613"/>
  <c r="G6613"/>
  <c r="I6612"/>
  <c r="H6612"/>
  <c r="G6612"/>
  <c r="I6611"/>
  <c r="H6611"/>
  <c r="G6611"/>
  <c r="I6610"/>
  <c r="H6610"/>
  <c r="G6610"/>
  <c r="I6609"/>
  <c r="H6609"/>
  <c r="G6609"/>
  <c r="I6608"/>
  <c r="H6608"/>
  <c r="G6608"/>
  <c r="I6607"/>
  <c r="H6607"/>
  <c r="G6607"/>
  <c r="I6606"/>
  <c r="H6606"/>
  <c r="G6606"/>
  <c r="I6605"/>
  <c r="H6605"/>
  <c r="G6605"/>
  <c r="I6604"/>
  <c r="H6604"/>
  <c r="G6604"/>
  <c r="I6603"/>
  <c r="H6603"/>
  <c r="G6603"/>
  <c r="I6602"/>
  <c r="H6602"/>
  <c r="G6602"/>
  <c r="I6601"/>
  <c r="H6601"/>
  <c r="G6601"/>
  <c r="I6600"/>
  <c r="H6600"/>
  <c r="G6600"/>
  <c r="I6599"/>
  <c r="H6599"/>
  <c r="G6599"/>
  <c r="F6599"/>
  <c r="E6599"/>
  <c r="D6599"/>
  <c r="I6598"/>
  <c r="H6598"/>
  <c r="G6598"/>
  <c r="I6597"/>
  <c r="H6597"/>
  <c r="G6597"/>
  <c r="I6596"/>
  <c r="H6596"/>
  <c r="G6596"/>
  <c r="I6595"/>
  <c r="H6595"/>
  <c r="G6595"/>
  <c r="I6594"/>
  <c r="H6594"/>
  <c r="G6594"/>
  <c r="I6593"/>
  <c r="H6593"/>
  <c r="G6593"/>
  <c r="I6592"/>
  <c r="H6592"/>
  <c r="G6592"/>
  <c r="I6591"/>
  <c r="H6591"/>
  <c r="G6591"/>
  <c r="I6590"/>
  <c r="H6590"/>
  <c r="G6590"/>
  <c r="I6589"/>
  <c r="H6589"/>
  <c r="G6589"/>
  <c r="I6588"/>
  <c r="H6588"/>
  <c r="G6588"/>
  <c r="I6587"/>
  <c r="H6587"/>
  <c r="G6587"/>
  <c r="I6586"/>
  <c r="H6586"/>
  <c r="G6586"/>
  <c r="I6585"/>
  <c r="H6585"/>
  <c r="G6585"/>
  <c r="I6584"/>
  <c r="H6584"/>
  <c r="G6584"/>
  <c r="I6583"/>
  <c r="H6583"/>
  <c r="G6583"/>
  <c r="I6582"/>
  <c r="H6582"/>
  <c r="G6582"/>
  <c r="F6582"/>
  <c r="E6582"/>
  <c r="D6582"/>
  <c r="I6581"/>
  <c r="H6581"/>
  <c r="G6581"/>
  <c r="I6580"/>
  <c r="H6580"/>
  <c r="G6580"/>
  <c r="I6579"/>
  <c r="H6579"/>
  <c r="G6579"/>
  <c r="I6578"/>
  <c r="H6578"/>
  <c r="G6578"/>
  <c r="I6577"/>
  <c r="H6577"/>
  <c r="G6577"/>
  <c r="I6576"/>
  <c r="H6576"/>
  <c r="G6576"/>
  <c r="I6575"/>
  <c r="H6575"/>
  <c r="G6575"/>
  <c r="I6574"/>
  <c r="H6574"/>
  <c r="G6574"/>
  <c r="I6573"/>
  <c r="H6573"/>
  <c r="G6573"/>
  <c r="I6572"/>
  <c r="H6572"/>
  <c r="G6572"/>
  <c r="I6571"/>
  <c r="H6571"/>
  <c r="G6571"/>
  <c r="I6570"/>
  <c r="H6570"/>
  <c r="G6570"/>
  <c r="I6569"/>
  <c r="H6569"/>
  <c r="G6569"/>
  <c r="I6568"/>
  <c r="H6568"/>
  <c r="G6568"/>
  <c r="I6567"/>
  <c r="H6567"/>
  <c r="G6567"/>
  <c r="I6566"/>
  <c r="H6566"/>
  <c r="G6566"/>
  <c r="I6565"/>
  <c r="H6565"/>
  <c r="G6565"/>
  <c r="F6565"/>
  <c r="E6565"/>
  <c r="D6565"/>
  <c r="I6564"/>
  <c r="H6564"/>
  <c r="G6564"/>
  <c r="I6563"/>
  <c r="H6563"/>
  <c r="G6563"/>
  <c r="I6562"/>
  <c r="H6562"/>
  <c r="G6562"/>
  <c r="I6561"/>
  <c r="H6561"/>
  <c r="G6561"/>
  <c r="I6560"/>
  <c r="H6560"/>
  <c r="G6560"/>
  <c r="I6559"/>
  <c r="H6559"/>
  <c r="G6559"/>
  <c r="I6558"/>
  <c r="H6558"/>
  <c r="G6558"/>
  <c r="I6557"/>
  <c r="H6557"/>
  <c r="G6557"/>
  <c r="I6556"/>
  <c r="H6556"/>
  <c r="G6556"/>
  <c r="I6555"/>
  <c r="H6555"/>
  <c r="G6555"/>
  <c r="I6554"/>
  <c r="H6554"/>
  <c r="G6554"/>
  <c r="I6553"/>
  <c r="H6553"/>
  <c r="G6553"/>
  <c r="I6552"/>
  <c r="H6552"/>
  <c r="G6552"/>
  <c r="I6551"/>
  <c r="H6551"/>
  <c r="G6551"/>
  <c r="I6550"/>
  <c r="H6550"/>
  <c r="G6550"/>
  <c r="I6549"/>
  <c r="H6549"/>
  <c r="G6549"/>
  <c r="I6548"/>
  <c r="H6548"/>
  <c r="G6548"/>
  <c r="F6548"/>
  <c r="E6548"/>
  <c r="D6548"/>
  <c r="I6547"/>
  <c r="H6547"/>
  <c r="G6547"/>
  <c r="I6546"/>
  <c r="H6546"/>
  <c r="G6546"/>
  <c r="I6545"/>
  <c r="H6545"/>
  <c r="G6545"/>
  <c r="I6544"/>
  <c r="H6544"/>
  <c r="G6544"/>
  <c r="I6543"/>
  <c r="H6543"/>
  <c r="G6543"/>
  <c r="I6542"/>
  <c r="H6542"/>
  <c r="G6542"/>
  <c r="I6541"/>
  <c r="H6541"/>
  <c r="G6541"/>
  <c r="I6540"/>
  <c r="H6540"/>
  <c r="G6540"/>
  <c r="I6539"/>
  <c r="H6539"/>
  <c r="G6539"/>
  <c r="I6538"/>
  <c r="H6538"/>
  <c r="G6538"/>
  <c r="I6537"/>
  <c r="H6537"/>
  <c r="G6537"/>
  <c r="I6536"/>
  <c r="H6536"/>
  <c r="G6536"/>
  <c r="I6535"/>
  <c r="H6535"/>
  <c r="G6535"/>
  <c r="I6534"/>
  <c r="H6534"/>
  <c r="G6534"/>
  <c r="I6533"/>
  <c r="H6533"/>
  <c r="G6533"/>
  <c r="I6532"/>
  <c r="H6532"/>
  <c r="G6532"/>
  <c r="I6531"/>
  <c r="H6531"/>
  <c r="G6531"/>
  <c r="F6531"/>
  <c r="E6531"/>
  <c r="D6531"/>
  <c r="I6530"/>
  <c r="H6530"/>
  <c r="G6530"/>
  <c r="I6529"/>
  <c r="H6529"/>
  <c r="G6529"/>
  <c r="I6528"/>
  <c r="H6528"/>
  <c r="G6528"/>
  <c r="I6527"/>
  <c r="H6527"/>
  <c r="G6527"/>
  <c r="I6526"/>
  <c r="H6526"/>
  <c r="G6526"/>
  <c r="I6525"/>
  <c r="H6525"/>
  <c r="G6525"/>
  <c r="I6524"/>
  <c r="H6524"/>
  <c r="G6524"/>
  <c r="I6523"/>
  <c r="H6523"/>
  <c r="G6523"/>
  <c r="I6522"/>
  <c r="H6522"/>
  <c r="G6522"/>
  <c r="I6521"/>
  <c r="H6521"/>
  <c r="G6521"/>
  <c r="I6520"/>
  <c r="H6520"/>
  <c r="G6520"/>
  <c r="I6519"/>
  <c r="H6519"/>
  <c r="G6519"/>
  <c r="I6518"/>
  <c r="H6518"/>
  <c r="G6518"/>
  <c r="I6517"/>
  <c r="H6517"/>
  <c r="G6517"/>
  <c r="I6516"/>
  <c r="H6516"/>
  <c r="G6516"/>
  <c r="I6515"/>
  <c r="H6515"/>
  <c r="G6515"/>
  <c r="I6514"/>
  <c r="H6514"/>
  <c r="G6514"/>
  <c r="F6514"/>
  <c r="E6514"/>
  <c r="D6514"/>
  <c r="I6513"/>
  <c r="H6513"/>
  <c r="G6513"/>
  <c r="I6512"/>
  <c r="H6512"/>
  <c r="G6512"/>
  <c r="I6511"/>
  <c r="H6511"/>
  <c r="G6511"/>
  <c r="I6510"/>
  <c r="H6510"/>
  <c r="G6510"/>
  <c r="I6509"/>
  <c r="H6509"/>
  <c r="G6509"/>
  <c r="I6508"/>
  <c r="H6508"/>
  <c r="G6508"/>
  <c r="I6507"/>
  <c r="H6507"/>
  <c r="G6507"/>
  <c r="I6506"/>
  <c r="H6506"/>
  <c r="G6506"/>
  <c r="I6505"/>
  <c r="H6505"/>
  <c r="G6505"/>
  <c r="I6504"/>
  <c r="H6504"/>
  <c r="G6504"/>
  <c r="I6503"/>
  <c r="H6503"/>
  <c r="G6503"/>
  <c r="I6502"/>
  <c r="H6502"/>
  <c r="G6502"/>
  <c r="I6501"/>
  <c r="H6501"/>
  <c r="G6501"/>
  <c r="I6500"/>
  <c r="H6500"/>
  <c r="G6500"/>
  <c r="I6499"/>
  <c r="H6499"/>
  <c r="G6499"/>
  <c r="I6498"/>
  <c r="H6498"/>
  <c r="G6498"/>
  <c r="I6497"/>
  <c r="H6497"/>
  <c r="G6497"/>
  <c r="F6497"/>
  <c r="E6497"/>
  <c r="D6497"/>
  <c r="I6496"/>
  <c r="H6496"/>
  <c r="G6496"/>
  <c r="I6495"/>
  <c r="H6495"/>
  <c r="G6495"/>
  <c r="I6494"/>
  <c r="H6494"/>
  <c r="G6494"/>
  <c r="I6493"/>
  <c r="H6493"/>
  <c r="G6493"/>
  <c r="I6492"/>
  <c r="H6492"/>
  <c r="G6492"/>
  <c r="I6491"/>
  <c r="H6491"/>
  <c r="G6491"/>
  <c r="I6490"/>
  <c r="H6490"/>
  <c r="G6490"/>
  <c r="I6489"/>
  <c r="H6489"/>
  <c r="G6489"/>
  <c r="I6488"/>
  <c r="H6488"/>
  <c r="G6488"/>
  <c r="I6487"/>
  <c r="H6487"/>
  <c r="G6487"/>
  <c r="I6486"/>
  <c r="H6486"/>
  <c r="G6486"/>
  <c r="I6485"/>
  <c r="H6485"/>
  <c r="G6485"/>
  <c r="I6484"/>
  <c r="H6484"/>
  <c r="G6484"/>
  <c r="I6483"/>
  <c r="H6483"/>
  <c r="G6483"/>
  <c r="I6482"/>
  <c r="H6482"/>
  <c r="G6482"/>
  <c r="I6481"/>
  <c r="H6481"/>
  <c r="G6481"/>
  <c r="I6480"/>
  <c r="H6480"/>
  <c r="G6480"/>
  <c r="F6480"/>
  <c r="E6480"/>
  <c r="D6480"/>
  <c r="I6479"/>
  <c r="H6479"/>
  <c r="G6479"/>
  <c r="I6478"/>
  <c r="H6478"/>
  <c r="G6478"/>
  <c r="I6477"/>
  <c r="H6477"/>
  <c r="G6477"/>
  <c r="I6476"/>
  <c r="H6476"/>
  <c r="G6476"/>
  <c r="I6475"/>
  <c r="H6475"/>
  <c r="G6475"/>
  <c r="I6474"/>
  <c r="H6474"/>
  <c r="G6474"/>
  <c r="I6473"/>
  <c r="H6473"/>
  <c r="G6473"/>
  <c r="I6472"/>
  <c r="H6472"/>
  <c r="G6472"/>
  <c r="I6471"/>
  <c r="H6471"/>
  <c r="G6471"/>
  <c r="I6470"/>
  <c r="H6470"/>
  <c r="G6470"/>
  <c r="I6469"/>
  <c r="H6469"/>
  <c r="G6469"/>
  <c r="I6468"/>
  <c r="H6468"/>
  <c r="G6468"/>
  <c r="I6467"/>
  <c r="H6467"/>
  <c r="G6467"/>
  <c r="I6466"/>
  <c r="H6466"/>
  <c r="G6466"/>
  <c r="I6465"/>
  <c r="H6465"/>
  <c r="G6465"/>
  <c r="I6464"/>
  <c r="H6464"/>
  <c r="G6464"/>
  <c r="I6463"/>
  <c r="H6463"/>
  <c r="G6463"/>
  <c r="F6463"/>
  <c r="E6463"/>
  <c r="D6463"/>
  <c r="I6462"/>
  <c r="H6462"/>
  <c r="G6462"/>
  <c r="I6461"/>
  <c r="H6461"/>
  <c r="G6461"/>
  <c r="I6460"/>
  <c r="H6460"/>
  <c r="G6460"/>
  <c r="I6459"/>
  <c r="H6459"/>
  <c r="G6459"/>
  <c r="I6458"/>
  <c r="H6458"/>
  <c r="G6458"/>
  <c r="I6457"/>
  <c r="H6457"/>
  <c r="G6457"/>
  <c r="I6456"/>
  <c r="H6456"/>
  <c r="G6456"/>
  <c r="I6455"/>
  <c r="H6455"/>
  <c r="G6455"/>
  <c r="I6454"/>
  <c r="H6454"/>
  <c r="G6454"/>
  <c r="I6453"/>
  <c r="H6453"/>
  <c r="G6453"/>
  <c r="I6452"/>
  <c r="H6452"/>
  <c r="G6452"/>
  <c r="I6451"/>
  <c r="H6451"/>
  <c r="G6451"/>
  <c r="I6450"/>
  <c r="H6450"/>
  <c r="G6450"/>
  <c r="I6449"/>
  <c r="H6449"/>
  <c r="G6449"/>
  <c r="I6448"/>
  <c r="H6448"/>
  <c r="G6448"/>
  <c r="I6447"/>
  <c r="H6447"/>
  <c r="G6447"/>
  <c r="I6446"/>
  <c r="H6446"/>
  <c r="G6446"/>
  <c r="F6446"/>
  <c r="E6446"/>
  <c r="D6446"/>
  <c r="I6445"/>
  <c r="H6445"/>
  <c r="G6445"/>
  <c r="I6444"/>
  <c r="H6444"/>
  <c r="G6444"/>
  <c r="I6443"/>
  <c r="H6443"/>
  <c r="G6443"/>
  <c r="I6442"/>
  <c r="H6442"/>
  <c r="G6442"/>
  <c r="I6441"/>
  <c r="H6441"/>
  <c r="G6441"/>
  <c r="I6440"/>
  <c r="H6440"/>
  <c r="G6440"/>
  <c r="I6439"/>
  <c r="H6439"/>
  <c r="G6439"/>
  <c r="I6438"/>
  <c r="H6438"/>
  <c r="G6438"/>
  <c r="I6437"/>
  <c r="H6437"/>
  <c r="G6437"/>
  <c r="I6436"/>
  <c r="H6436"/>
  <c r="G6436"/>
  <c r="I6435"/>
  <c r="H6435"/>
  <c r="G6435"/>
  <c r="I6434"/>
  <c r="H6434"/>
  <c r="G6434"/>
  <c r="I6433"/>
  <c r="H6433"/>
  <c r="G6433"/>
  <c r="I6432"/>
  <c r="H6432"/>
  <c r="G6432"/>
  <c r="I6431"/>
  <c r="H6431"/>
  <c r="G6431"/>
  <c r="I6430"/>
  <c r="H6430"/>
  <c r="G6430"/>
  <c r="I6429"/>
  <c r="H6429"/>
  <c r="G6429"/>
  <c r="F6429"/>
  <c r="E6429"/>
  <c r="D6429"/>
  <c r="I6428"/>
  <c r="H6428"/>
  <c r="G6428"/>
  <c r="I6427"/>
  <c r="H6427"/>
  <c r="G6427"/>
  <c r="I6426"/>
  <c r="H6426"/>
  <c r="G6426"/>
  <c r="I6425"/>
  <c r="H6425"/>
  <c r="G6425"/>
  <c r="I6424"/>
  <c r="H6424"/>
  <c r="G6424"/>
  <c r="I6423"/>
  <c r="H6423"/>
  <c r="G6423"/>
  <c r="I6422"/>
  <c r="H6422"/>
  <c r="G6422"/>
  <c r="I6421"/>
  <c r="H6421"/>
  <c r="G6421"/>
  <c r="I6420"/>
  <c r="H6420"/>
  <c r="G6420"/>
  <c r="I6419"/>
  <c r="H6419"/>
  <c r="G6419"/>
  <c r="I6418"/>
  <c r="H6418"/>
  <c r="G6418"/>
  <c r="I6417"/>
  <c r="H6417"/>
  <c r="G6417"/>
  <c r="I6416"/>
  <c r="H6416"/>
  <c r="G6416"/>
  <c r="I6415"/>
  <c r="H6415"/>
  <c r="G6415"/>
  <c r="I6414"/>
  <c r="H6414"/>
  <c r="G6414"/>
  <c r="I6413"/>
  <c r="H6413"/>
  <c r="G6413"/>
  <c r="I6412"/>
  <c r="H6412"/>
  <c r="G6412"/>
  <c r="F6412"/>
  <c r="E6412"/>
  <c r="D6412"/>
  <c r="I6411"/>
  <c r="H6411"/>
  <c r="G6411"/>
  <c r="I6410"/>
  <c r="H6410"/>
  <c r="G6410"/>
  <c r="I6409"/>
  <c r="H6409"/>
  <c r="G6409"/>
  <c r="I6408"/>
  <c r="H6408"/>
  <c r="G6408"/>
  <c r="I6407"/>
  <c r="H6407"/>
  <c r="G6407"/>
  <c r="I6406"/>
  <c r="H6406"/>
  <c r="G6406"/>
  <c r="I6405"/>
  <c r="H6405"/>
  <c r="G6405"/>
  <c r="I6404"/>
  <c r="H6404"/>
  <c r="G6404"/>
  <c r="I6403"/>
  <c r="H6403"/>
  <c r="G6403"/>
  <c r="I6402"/>
  <c r="H6402"/>
  <c r="G6402"/>
  <c r="I6401"/>
  <c r="H6401"/>
  <c r="G6401"/>
  <c r="I6400"/>
  <c r="H6400"/>
  <c r="G6400"/>
  <c r="I6399"/>
  <c r="H6399"/>
  <c r="G6399"/>
  <c r="I6398"/>
  <c r="H6398"/>
  <c r="G6398"/>
  <c r="I6397"/>
  <c r="H6397"/>
  <c r="G6397"/>
  <c r="I6396"/>
  <c r="H6396"/>
  <c r="G6396"/>
  <c r="I6395"/>
  <c r="H6395"/>
  <c r="G6395"/>
  <c r="F6395"/>
  <c r="E6395"/>
  <c r="D6395"/>
  <c r="I6394"/>
  <c r="H6394"/>
  <c r="G6394"/>
  <c r="I6393"/>
  <c r="H6393"/>
  <c r="G6393"/>
  <c r="I6392"/>
  <c r="H6392"/>
  <c r="G6392"/>
  <c r="I6391"/>
  <c r="H6391"/>
  <c r="G6391"/>
  <c r="I6390"/>
  <c r="H6390"/>
  <c r="G6390"/>
  <c r="I6389"/>
  <c r="H6389"/>
  <c r="G6389"/>
  <c r="I6388"/>
  <c r="H6388"/>
  <c r="G6388"/>
  <c r="I6387"/>
  <c r="H6387"/>
  <c r="G6387"/>
  <c r="I6386"/>
  <c r="H6386"/>
  <c r="G6386"/>
  <c r="I6385"/>
  <c r="H6385"/>
  <c r="G6385"/>
  <c r="I6384"/>
  <c r="H6384"/>
  <c r="G6384"/>
  <c r="I6383"/>
  <c r="H6383"/>
  <c r="G6383"/>
  <c r="I6382"/>
  <c r="H6382"/>
  <c r="G6382"/>
  <c r="I6381"/>
  <c r="H6381"/>
  <c r="G6381"/>
  <c r="I6380"/>
  <c r="H6380"/>
  <c r="G6380"/>
  <c r="I6379"/>
  <c r="H6379"/>
  <c r="G6379"/>
  <c r="I6378"/>
  <c r="H6378"/>
  <c r="G6378"/>
  <c r="F6378"/>
  <c r="E6378"/>
  <c r="D6378"/>
  <c r="I6377"/>
  <c r="H6377"/>
  <c r="G6377"/>
  <c r="I6376"/>
  <c r="H6376"/>
  <c r="G6376"/>
  <c r="I6375"/>
  <c r="H6375"/>
  <c r="G6375"/>
  <c r="I6374"/>
  <c r="H6374"/>
  <c r="G6374"/>
  <c r="I6373"/>
  <c r="H6373"/>
  <c r="G6373"/>
  <c r="I6372"/>
  <c r="H6372"/>
  <c r="G6372"/>
  <c r="I6371"/>
  <c r="H6371"/>
  <c r="G6371"/>
  <c r="I6370"/>
  <c r="H6370"/>
  <c r="G6370"/>
  <c r="I6369"/>
  <c r="H6369"/>
  <c r="G6369"/>
  <c r="I6368"/>
  <c r="H6368"/>
  <c r="G6368"/>
  <c r="I6367"/>
  <c r="H6367"/>
  <c r="G6367"/>
  <c r="I6366"/>
  <c r="H6366"/>
  <c r="G6366"/>
  <c r="I6365"/>
  <c r="H6365"/>
  <c r="G6365"/>
  <c r="I6364"/>
  <c r="H6364"/>
  <c r="G6364"/>
  <c r="I6363"/>
  <c r="H6363"/>
  <c r="G6363"/>
  <c r="I6362"/>
  <c r="H6362"/>
  <c r="G6362"/>
  <c r="I6361"/>
  <c r="H6361"/>
  <c r="G6361"/>
  <c r="F6361"/>
  <c r="E6361"/>
  <c r="D6361"/>
  <c r="I6360"/>
  <c r="H6360"/>
  <c r="G6360"/>
  <c r="I6359"/>
  <c r="H6359"/>
  <c r="G6359"/>
  <c r="I6358"/>
  <c r="H6358"/>
  <c r="G6358"/>
  <c r="I6357"/>
  <c r="H6357"/>
  <c r="G6357"/>
  <c r="I6356"/>
  <c r="H6356"/>
  <c r="G6356"/>
  <c r="I6355"/>
  <c r="H6355"/>
  <c r="G6355"/>
  <c r="I6354"/>
  <c r="H6354"/>
  <c r="G6354"/>
  <c r="I6353"/>
  <c r="H6353"/>
  <c r="G6353"/>
  <c r="I6352"/>
  <c r="H6352"/>
  <c r="G6352"/>
  <c r="I6351"/>
  <c r="H6351"/>
  <c r="G6351"/>
  <c r="I6350"/>
  <c r="H6350"/>
  <c r="G6350"/>
  <c r="I6349"/>
  <c r="H6349"/>
  <c r="G6349"/>
  <c r="I6348"/>
  <c r="H6348"/>
  <c r="G6348"/>
  <c r="I6347"/>
  <c r="H6347"/>
  <c r="G6347"/>
  <c r="I6346"/>
  <c r="H6346"/>
  <c r="G6346"/>
  <c r="I6345"/>
  <c r="H6345"/>
  <c r="G6345"/>
  <c r="I6344"/>
  <c r="H6344"/>
  <c r="G6344"/>
  <c r="F6344"/>
  <c r="E6344"/>
  <c r="D6344"/>
  <c r="I6343"/>
  <c r="H6343"/>
  <c r="G6343"/>
  <c r="I6342"/>
  <c r="H6342"/>
  <c r="G6342"/>
  <c r="I6341"/>
  <c r="H6341"/>
  <c r="G6341"/>
  <c r="I6340"/>
  <c r="H6340"/>
  <c r="G6340"/>
  <c r="I6339"/>
  <c r="H6339"/>
  <c r="G6339"/>
  <c r="I6338"/>
  <c r="H6338"/>
  <c r="G6338"/>
  <c r="I6337"/>
  <c r="H6337"/>
  <c r="G6337"/>
  <c r="I6336"/>
  <c r="H6336"/>
  <c r="G6336"/>
  <c r="I6335"/>
  <c r="H6335"/>
  <c r="G6335"/>
  <c r="I6334"/>
  <c r="H6334"/>
  <c r="G6334"/>
  <c r="I6333"/>
  <c r="H6333"/>
  <c r="G6333"/>
  <c r="I6332"/>
  <c r="H6332"/>
  <c r="G6332"/>
  <c r="I6331"/>
  <c r="H6331"/>
  <c r="G6331"/>
  <c r="I6330"/>
  <c r="H6330"/>
  <c r="G6330"/>
  <c r="I6329"/>
  <c r="H6329"/>
  <c r="G6329"/>
  <c r="I6328"/>
  <c r="H6328"/>
  <c r="G6328"/>
  <c r="I6327"/>
  <c r="H6327"/>
  <c r="G6327"/>
  <c r="F6327"/>
  <c r="E6327"/>
  <c r="D6327"/>
  <c r="I6326"/>
  <c r="H6326"/>
  <c r="G6326"/>
  <c r="I6325"/>
  <c r="H6325"/>
  <c r="G6325"/>
  <c r="I6324"/>
  <c r="H6324"/>
  <c r="G6324"/>
  <c r="I6323"/>
  <c r="H6323"/>
  <c r="G6323"/>
  <c r="I6322"/>
  <c r="H6322"/>
  <c r="G6322"/>
  <c r="I6321"/>
  <c r="H6321"/>
  <c r="G6321"/>
  <c r="I6320"/>
  <c r="H6320"/>
  <c r="G6320"/>
  <c r="I6319"/>
  <c r="H6319"/>
  <c r="G6319"/>
  <c r="I6318"/>
  <c r="H6318"/>
  <c r="G6318"/>
  <c r="I6317"/>
  <c r="H6317"/>
  <c r="G6317"/>
  <c r="I6316"/>
  <c r="H6316"/>
  <c r="G6316"/>
  <c r="I6315"/>
  <c r="H6315"/>
  <c r="G6315"/>
  <c r="I6314"/>
  <c r="H6314"/>
  <c r="G6314"/>
  <c r="I6313"/>
  <c r="H6313"/>
  <c r="G6313"/>
  <c r="I6312"/>
  <c r="H6312"/>
  <c r="G6312"/>
  <c r="I6311"/>
  <c r="H6311"/>
  <c r="G6311"/>
  <c r="I6310"/>
  <c r="H6310"/>
  <c r="G6310"/>
  <c r="F6310"/>
  <c r="E6310"/>
  <c r="D6310"/>
  <c r="I6309"/>
  <c r="H6309"/>
  <c r="G6309"/>
  <c r="I6308"/>
  <c r="H6308"/>
  <c r="G6308"/>
  <c r="I6307"/>
  <c r="H6307"/>
  <c r="G6307"/>
  <c r="I6306"/>
  <c r="H6306"/>
  <c r="G6306"/>
  <c r="I6305"/>
  <c r="H6305"/>
  <c r="G6305"/>
  <c r="I6304"/>
  <c r="H6304"/>
  <c r="G6304"/>
  <c r="I6303"/>
  <c r="H6303"/>
  <c r="G6303"/>
  <c r="I6302"/>
  <c r="H6302"/>
  <c r="G6302"/>
  <c r="I6301"/>
  <c r="H6301"/>
  <c r="G6301"/>
  <c r="I6300"/>
  <c r="H6300"/>
  <c r="G6300"/>
  <c r="I6299"/>
  <c r="H6299"/>
  <c r="G6299"/>
  <c r="I6298"/>
  <c r="H6298"/>
  <c r="G6298"/>
  <c r="I6297"/>
  <c r="H6297"/>
  <c r="G6297"/>
  <c r="I6296"/>
  <c r="H6296"/>
  <c r="G6296"/>
  <c r="I6295"/>
  <c r="H6295"/>
  <c r="G6295"/>
  <c r="I6294"/>
  <c r="H6294"/>
  <c r="G6294"/>
  <c r="I6293"/>
  <c r="H6293"/>
  <c r="G6293"/>
  <c r="F6293"/>
  <c r="E6293"/>
  <c r="D6293"/>
  <c r="I6292"/>
  <c r="H6292"/>
  <c r="G6292"/>
  <c r="I6291"/>
  <c r="H6291"/>
  <c r="G6291"/>
  <c r="I6290"/>
  <c r="H6290"/>
  <c r="G6290"/>
  <c r="I6289"/>
  <c r="H6289"/>
  <c r="G6289"/>
  <c r="I6288"/>
  <c r="H6288"/>
  <c r="G6288"/>
  <c r="I6287"/>
  <c r="H6287"/>
  <c r="G6287"/>
  <c r="I6286"/>
  <c r="H6286"/>
  <c r="G6286"/>
  <c r="I6285"/>
  <c r="H6285"/>
  <c r="G6285"/>
  <c r="I6284"/>
  <c r="H6284"/>
  <c r="G6284"/>
  <c r="I6283"/>
  <c r="H6283"/>
  <c r="G6283"/>
  <c r="I6282"/>
  <c r="H6282"/>
  <c r="G6282"/>
  <c r="I6281"/>
  <c r="H6281"/>
  <c r="G6281"/>
  <c r="I6280"/>
  <c r="H6280"/>
  <c r="G6280"/>
  <c r="I6279"/>
  <c r="H6279"/>
  <c r="G6279"/>
  <c r="I6278"/>
  <c r="H6278"/>
  <c r="G6278"/>
  <c r="I6277"/>
  <c r="H6277"/>
  <c r="G6277"/>
  <c r="I6276"/>
  <c r="H6276"/>
  <c r="G6276"/>
  <c r="F6276"/>
  <c r="E6276"/>
  <c r="D6276"/>
  <c r="I6275"/>
  <c r="H6275"/>
  <c r="G6275"/>
  <c r="I6274"/>
  <c r="H6274"/>
  <c r="G6274"/>
  <c r="I6273"/>
  <c r="H6273"/>
  <c r="G6273"/>
  <c r="I6272"/>
  <c r="H6272"/>
  <c r="G6272"/>
  <c r="I6271"/>
  <c r="H6271"/>
  <c r="G6271"/>
  <c r="I6270"/>
  <c r="H6270"/>
  <c r="G6270"/>
  <c r="I6269"/>
  <c r="H6269"/>
  <c r="G6269"/>
  <c r="I6268"/>
  <c r="H6268"/>
  <c r="G6268"/>
  <c r="I6267"/>
  <c r="H6267"/>
  <c r="G6267"/>
  <c r="I6266"/>
  <c r="H6266"/>
  <c r="G6266"/>
  <c r="I6265"/>
  <c r="H6265"/>
  <c r="G6265"/>
  <c r="I6264"/>
  <c r="H6264"/>
  <c r="G6264"/>
  <c r="I6263"/>
  <c r="H6263"/>
  <c r="G6263"/>
  <c r="I6262"/>
  <c r="H6262"/>
  <c r="G6262"/>
  <c r="I6261"/>
  <c r="H6261"/>
  <c r="G6261"/>
  <c r="I6260"/>
  <c r="H6260"/>
  <c r="G6260"/>
  <c r="I6259"/>
  <c r="H6259"/>
  <c r="G6259"/>
  <c r="F6259"/>
  <c r="E6259"/>
  <c r="D6259"/>
  <c r="I6258"/>
  <c r="H6258"/>
  <c r="G6258"/>
  <c r="I6257"/>
  <c r="H6257"/>
  <c r="G6257"/>
  <c r="I6256"/>
  <c r="H6256"/>
  <c r="G6256"/>
  <c r="I6255"/>
  <c r="H6255"/>
  <c r="G6255"/>
  <c r="I6254"/>
  <c r="H6254"/>
  <c r="G6254"/>
  <c r="I6253"/>
  <c r="H6253"/>
  <c r="G6253"/>
  <c r="I6252"/>
  <c r="H6252"/>
  <c r="G6252"/>
  <c r="I6251"/>
  <c r="H6251"/>
  <c r="G6251"/>
  <c r="I6250"/>
  <c r="H6250"/>
  <c r="G6250"/>
  <c r="I6249"/>
  <c r="H6249"/>
  <c r="G6249"/>
  <c r="I6248"/>
  <c r="H6248"/>
  <c r="G6248"/>
  <c r="I6247"/>
  <c r="H6247"/>
  <c r="G6247"/>
  <c r="I6246"/>
  <c r="H6246"/>
  <c r="G6246"/>
  <c r="I6245"/>
  <c r="H6245"/>
  <c r="G6245"/>
  <c r="I6244"/>
  <c r="H6244"/>
  <c r="G6244"/>
  <c r="I6243"/>
  <c r="H6243"/>
  <c r="G6243"/>
  <c r="I6242"/>
  <c r="H6242"/>
  <c r="G6242"/>
  <c r="F6242"/>
  <c r="E6242"/>
  <c r="D6242"/>
  <c r="I6241"/>
  <c r="H6241"/>
  <c r="G6241"/>
  <c r="I6240"/>
  <c r="H6240"/>
  <c r="G6240"/>
  <c r="I6239"/>
  <c r="H6239"/>
  <c r="G6239"/>
  <c r="I6238"/>
  <c r="H6238"/>
  <c r="G6238"/>
  <c r="I6237"/>
  <c r="H6237"/>
  <c r="G6237"/>
  <c r="I6236"/>
  <c r="H6236"/>
  <c r="G6236"/>
  <c r="I6235"/>
  <c r="H6235"/>
  <c r="G6235"/>
  <c r="I6234"/>
  <c r="H6234"/>
  <c r="G6234"/>
  <c r="I6233"/>
  <c r="H6233"/>
  <c r="G6233"/>
  <c r="I6232"/>
  <c r="H6232"/>
  <c r="G6232"/>
  <c r="I6231"/>
  <c r="H6231"/>
  <c r="G6231"/>
  <c r="I6230"/>
  <c r="H6230"/>
  <c r="G6230"/>
  <c r="I6229"/>
  <c r="H6229"/>
  <c r="G6229"/>
  <c r="I6228"/>
  <c r="H6228"/>
  <c r="G6228"/>
  <c r="I6227"/>
  <c r="H6227"/>
  <c r="G6227"/>
  <c r="I6226"/>
  <c r="H6226"/>
  <c r="G6226"/>
  <c r="I6225"/>
  <c r="H6225"/>
  <c r="G6225"/>
  <c r="F6225"/>
  <c r="E6225"/>
  <c r="D6225"/>
  <c r="I6224"/>
  <c r="H6224"/>
  <c r="G6224"/>
  <c r="I6223"/>
  <c r="H6223"/>
  <c r="G6223"/>
  <c r="I6222"/>
  <c r="H6222"/>
  <c r="G6222"/>
  <c r="I6221"/>
  <c r="H6221"/>
  <c r="G6221"/>
  <c r="I6220"/>
  <c r="H6220"/>
  <c r="G6220"/>
  <c r="I6219"/>
  <c r="H6219"/>
  <c r="G6219"/>
  <c r="I6218"/>
  <c r="H6218"/>
  <c r="G6218"/>
  <c r="I6217"/>
  <c r="H6217"/>
  <c r="G6217"/>
  <c r="I6216"/>
  <c r="H6216"/>
  <c r="G6216"/>
  <c r="I6215"/>
  <c r="H6215"/>
  <c r="G6215"/>
  <c r="I6214"/>
  <c r="H6214"/>
  <c r="G6214"/>
  <c r="I6213"/>
  <c r="H6213"/>
  <c r="G6213"/>
  <c r="I6212"/>
  <c r="H6212"/>
  <c r="G6212"/>
  <c r="I6211"/>
  <c r="H6211"/>
  <c r="G6211"/>
  <c r="I6210"/>
  <c r="H6210"/>
  <c r="G6210"/>
  <c r="I6209"/>
  <c r="H6209"/>
  <c r="G6209"/>
  <c r="I6208"/>
  <c r="H6208"/>
  <c r="G6208"/>
  <c r="F6208"/>
  <c r="E6208"/>
  <c r="D6208"/>
  <c r="I6207"/>
  <c r="H6207"/>
  <c r="G6207"/>
  <c r="I6206"/>
  <c r="H6206"/>
  <c r="G6206"/>
  <c r="I6205"/>
  <c r="H6205"/>
  <c r="G6205"/>
  <c r="I6204"/>
  <c r="H6204"/>
  <c r="G6204"/>
  <c r="I6203"/>
  <c r="H6203"/>
  <c r="G6203"/>
  <c r="I6202"/>
  <c r="H6202"/>
  <c r="G6202"/>
  <c r="I6201"/>
  <c r="H6201"/>
  <c r="G6201"/>
  <c r="I6200"/>
  <c r="H6200"/>
  <c r="G6200"/>
  <c r="I6199"/>
  <c r="H6199"/>
  <c r="G6199"/>
  <c r="I6198"/>
  <c r="H6198"/>
  <c r="G6198"/>
  <c r="I6197"/>
  <c r="H6197"/>
  <c r="G6197"/>
  <c r="I6196"/>
  <c r="H6196"/>
  <c r="G6196"/>
  <c r="I6195"/>
  <c r="H6195"/>
  <c r="G6195"/>
  <c r="I6194"/>
  <c r="H6194"/>
  <c r="G6194"/>
  <c r="I6193"/>
  <c r="H6193"/>
  <c r="G6193"/>
  <c r="I6192"/>
  <c r="H6192"/>
  <c r="G6192"/>
  <c r="I6191"/>
  <c r="H6191"/>
  <c r="G6191"/>
  <c r="F6191"/>
  <c r="E6191"/>
  <c r="D6191"/>
  <c r="I6190"/>
  <c r="H6190"/>
  <c r="G6190"/>
  <c r="I6189"/>
  <c r="H6189"/>
  <c r="G6189"/>
  <c r="I6188"/>
  <c r="H6188"/>
  <c r="G6188"/>
  <c r="I6187"/>
  <c r="H6187"/>
  <c r="G6187"/>
  <c r="I6186"/>
  <c r="H6186"/>
  <c r="G6186"/>
  <c r="I6185"/>
  <c r="H6185"/>
  <c r="G6185"/>
  <c r="I6184"/>
  <c r="H6184"/>
  <c r="G6184"/>
  <c r="I6183"/>
  <c r="H6183"/>
  <c r="G6183"/>
  <c r="I6182"/>
  <c r="H6182"/>
  <c r="G6182"/>
  <c r="I6181"/>
  <c r="H6181"/>
  <c r="G6181"/>
  <c r="I6180"/>
  <c r="H6180"/>
  <c r="G6180"/>
  <c r="I6179"/>
  <c r="H6179"/>
  <c r="G6179"/>
  <c r="I6178"/>
  <c r="H6178"/>
  <c r="G6178"/>
  <c r="I6177"/>
  <c r="H6177"/>
  <c r="G6177"/>
  <c r="I6176"/>
  <c r="H6176"/>
  <c r="G6176"/>
  <c r="I6175"/>
  <c r="H6175"/>
  <c r="G6175"/>
  <c r="I6174"/>
  <c r="H6174"/>
  <c r="G6174"/>
  <c r="F6174"/>
  <c r="E6174"/>
  <c r="D6174"/>
  <c r="I6173"/>
  <c r="H6173"/>
  <c r="G6173"/>
  <c r="I6172"/>
  <c r="H6172"/>
  <c r="G6172"/>
  <c r="I6171"/>
  <c r="H6171"/>
  <c r="G6171"/>
  <c r="I6170"/>
  <c r="H6170"/>
  <c r="G6170"/>
  <c r="I6169"/>
  <c r="H6169"/>
  <c r="G6169"/>
  <c r="I6168"/>
  <c r="H6168"/>
  <c r="G6168"/>
  <c r="I6167"/>
  <c r="H6167"/>
  <c r="G6167"/>
  <c r="I6166"/>
  <c r="H6166"/>
  <c r="G6166"/>
  <c r="I6165"/>
  <c r="H6165"/>
  <c r="G6165"/>
  <c r="I6164"/>
  <c r="H6164"/>
  <c r="G6164"/>
  <c r="I6163"/>
  <c r="H6163"/>
  <c r="G6163"/>
  <c r="I6162"/>
  <c r="H6162"/>
  <c r="G6162"/>
  <c r="I6161"/>
  <c r="H6161"/>
  <c r="G6161"/>
  <c r="I6160"/>
  <c r="H6160"/>
  <c r="G6160"/>
  <c r="I6159"/>
  <c r="H6159"/>
  <c r="G6159"/>
  <c r="I6158"/>
  <c r="H6158"/>
  <c r="G6158"/>
  <c r="I6157"/>
  <c r="H6157"/>
  <c r="G6157"/>
  <c r="F6157"/>
  <c r="E6157"/>
  <c r="D6157"/>
  <c r="I6156"/>
  <c r="H6156"/>
  <c r="G6156"/>
  <c r="I6155"/>
  <c r="H6155"/>
  <c r="G6155"/>
  <c r="I6154"/>
  <c r="H6154"/>
  <c r="G6154"/>
  <c r="I6153"/>
  <c r="H6153"/>
  <c r="G6153"/>
  <c r="I6152"/>
  <c r="H6152"/>
  <c r="G6152"/>
  <c r="I6151"/>
  <c r="H6151"/>
  <c r="G6151"/>
  <c r="I6150"/>
  <c r="H6150"/>
  <c r="G6150"/>
  <c r="I6149"/>
  <c r="H6149"/>
  <c r="G6149"/>
  <c r="I6148"/>
  <c r="H6148"/>
  <c r="G6148"/>
  <c r="I6147"/>
  <c r="H6147"/>
  <c r="G6147"/>
  <c r="I6146"/>
  <c r="H6146"/>
  <c r="G6146"/>
  <c r="I6145"/>
  <c r="H6145"/>
  <c r="G6145"/>
  <c r="I6144"/>
  <c r="H6144"/>
  <c r="G6144"/>
  <c r="I6143"/>
  <c r="H6143"/>
  <c r="G6143"/>
  <c r="I6142"/>
  <c r="H6142"/>
  <c r="G6142"/>
  <c r="I6141"/>
  <c r="H6141"/>
  <c r="G6141"/>
  <c r="I6140"/>
  <c r="H6140"/>
  <c r="G6140"/>
  <c r="F6140"/>
  <c r="E6140"/>
  <c r="D6140"/>
  <c r="I6139"/>
  <c r="H6139"/>
  <c r="G6139"/>
  <c r="I6138"/>
  <c r="H6138"/>
  <c r="G6138"/>
  <c r="I6137"/>
  <c r="H6137"/>
  <c r="G6137"/>
  <c r="I6136"/>
  <c r="H6136"/>
  <c r="G6136"/>
  <c r="I6135"/>
  <c r="H6135"/>
  <c r="G6135"/>
  <c r="I6134"/>
  <c r="H6134"/>
  <c r="G6134"/>
  <c r="I6133"/>
  <c r="H6133"/>
  <c r="G6133"/>
  <c r="I6132"/>
  <c r="H6132"/>
  <c r="G6132"/>
  <c r="I6131"/>
  <c r="H6131"/>
  <c r="G6131"/>
  <c r="I6130"/>
  <c r="H6130"/>
  <c r="G6130"/>
  <c r="I6129"/>
  <c r="H6129"/>
  <c r="G6129"/>
  <c r="I6128"/>
  <c r="H6128"/>
  <c r="G6128"/>
  <c r="I6127"/>
  <c r="H6127"/>
  <c r="G6127"/>
  <c r="I6126"/>
  <c r="H6126"/>
  <c r="G6126"/>
  <c r="I6125"/>
  <c r="H6125"/>
  <c r="G6125"/>
  <c r="I6124"/>
  <c r="H6124"/>
  <c r="G6124"/>
  <c r="I6123"/>
  <c r="H6123"/>
  <c r="G6123"/>
  <c r="F6123"/>
  <c r="E6123"/>
  <c r="D6123"/>
  <c r="I6122"/>
  <c r="H6122"/>
  <c r="G6122"/>
  <c r="I6121"/>
  <c r="H6121"/>
  <c r="G6121"/>
  <c r="I6120"/>
  <c r="H6120"/>
  <c r="G6120"/>
  <c r="I6119"/>
  <c r="H6119"/>
  <c r="G6119"/>
  <c r="I6118"/>
  <c r="H6118"/>
  <c r="G6118"/>
  <c r="I6117"/>
  <c r="H6117"/>
  <c r="G6117"/>
  <c r="I6116"/>
  <c r="H6116"/>
  <c r="G6116"/>
  <c r="I6115"/>
  <c r="H6115"/>
  <c r="G6115"/>
  <c r="I6114"/>
  <c r="H6114"/>
  <c r="G6114"/>
  <c r="I6113"/>
  <c r="H6113"/>
  <c r="G6113"/>
  <c r="I6112"/>
  <c r="H6112"/>
  <c r="G6112"/>
  <c r="I6111"/>
  <c r="H6111"/>
  <c r="G6111"/>
  <c r="I6110"/>
  <c r="H6110"/>
  <c r="G6110"/>
  <c r="I6109"/>
  <c r="H6109"/>
  <c r="G6109"/>
  <c r="I6108"/>
  <c r="H6108"/>
  <c r="G6108"/>
  <c r="I6107"/>
  <c r="H6107"/>
  <c r="G6107"/>
  <c r="I6106"/>
  <c r="H6106"/>
  <c r="G6106"/>
  <c r="F6106"/>
  <c r="E6106"/>
  <c r="D6106"/>
  <c r="I6105"/>
  <c r="H6105"/>
  <c r="G6105"/>
  <c r="I6104"/>
  <c r="H6104"/>
  <c r="G6104"/>
  <c r="I6103"/>
  <c r="H6103"/>
  <c r="G6103"/>
  <c r="I6102"/>
  <c r="H6102"/>
  <c r="G6102"/>
  <c r="I6101"/>
  <c r="H6101"/>
  <c r="G6101"/>
  <c r="I6100"/>
  <c r="H6100"/>
  <c r="G6100"/>
  <c r="I6099"/>
  <c r="H6099"/>
  <c r="G6099"/>
  <c r="I6098"/>
  <c r="H6098"/>
  <c r="G6098"/>
  <c r="I6097"/>
  <c r="H6097"/>
  <c r="G6097"/>
  <c r="I6096"/>
  <c r="H6096"/>
  <c r="G6096"/>
  <c r="I6095"/>
  <c r="H6095"/>
  <c r="G6095"/>
  <c r="I6094"/>
  <c r="H6094"/>
  <c r="G6094"/>
  <c r="I6093"/>
  <c r="H6093"/>
  <c r="G6093"/>
  <c r="I6092"/>
  <c r="H6092"/>
  <c r="G6092"/>
  <c r="I6091"/>
  <c r="H6091"/>
  <c r="G6091"/>
  <c r="I6090"/>
  <c r="H6090"/>
  <c r="G6090"/>
  <c r="I6089"/>
  <c r="H6089"/>
  <c r="G6089"/>
  <c r="F6089"/>
  <c r="E6089"/>
  <c r="D6089"/>
  <c r="I6088"/>
  <c r="H6088"/>
  <c r="G6088"/>
  <c r="I6087"/>
  <c r="H6087"/>
  <c r="G6087"/>
  <c r="I6086"/>
  <c r="H6086"/>
  <c r="G6086"/>
  <c r="I6085"/>
  <c r="H6085"/>
  <c r="G6085"/>
  <c r="I6084"/>
  <c r="H6084"/>
  <c r="G6084"/>
  <c r="I6083"/>
  <c r="H6083"/>
  <c r="G6083"/>
  <c r="I6082"/>
  <c r="H6082"/>
  <c r="G6082"/>
  <c r="I6081"/>
  <c r="H6081"/>
  <c r="G6081"/>
  <c r="I6080"/>
  <c r="H6080"/>
  <c r="G6080"/>
  <c r="I6079"/>
  <c r="H6079"/>
  <c r="G6079"/>
  <c r="I6078"/>
  <c r="H6078"/>
  <c r="G6078"/>
  <c r="I6077"/>
  <c r="H6077"/>
  <c r="G6077"/>
  <c r="I6076"/>
  <c r="H6076"/>
  <c r="G6076"/>
  <c r="I6075"/>
  <c r="H6075"/>
  <c r="G6075"/>
  <c r="I6074"/>
  <c r="H6074"/>
  <c r="G6074"/>
  <c r="I6073"/>
  <c r="H6073"/>
  <c r="G6073"/>
  <c r="I6072"/>
  <c r="H6072"/>
  <c r="G6072"/>
  <c r="F6072"/>
  <c r="E6072"/>
  <c r="D6072"/>
  <c r="I6071"/>
  <c r="H6071"/>
  <c r="G6071"/>
  <c r="I6070"/>
  <c r="H6070"/>
  <c r="G6070"/>
  <c r="I6069"/>
  <c r="H6069"/>
  <c r="G6069"/>
  <c r="I6068"/>
  <c r="H6068"/>
  <c r="G6068"/>
  <c r="I6067"/>
  <c r="H6067"/>
  <c r="G6067"/>
  <c r="I6066"/>
  <c r="H6066"/>
  <c r="G6066"/>
  <c r="I6065"/>
  <c r="H6065"/>
  <c r="G6065"/>
  <c r="I6064"/>
  <c r="H6064"/>
  <c r="G6064"/>
  <c r="I6063"/>
  <c r="H6063"/>
  <c r="G6063"/>
  <c r="I6062"/>
  <c r="H6062"/>
  <c r="G6062"/>
  <c r="I6061"/>
  <c r="H6061"/>
  <c r="G6061"/>
  <c r="I6060"/>
  <c r="H6060"/>
  <c r="G6060"/>
  <c r="I6059"/>
  <c r="H6059"/>
  <c r="G6059"/>
  <c r="I6058"/>
  <c r="H6058"/>
  <c r="G6058"/>
  <c r="I6057"/>
  <c r="H6057"/>
  <c r="G6057"/>
  <c r="I6056"/>
  <c r="H6056"/>
  <c r="G6056"/>
  <c r="I6055"/>
  <c r="H6055"/>
  <c r="G6055"/>
  <c r="F6055"/>
  <c r="E6055"/>
  <c r="D6055"/>
  <c r="I6054"/>
  <c r="H6054"/>
  <c r="G6054"/>
  <c r="I6053"/>
  <c r="H6053"/>
  <c r="G6053"/>
  <c r="I6052"/>
  <c r="H6052"/>
  <c r="G6052"/>
  <c r="I6051"/>
  <c r="H6051"/>
  <c r="G6051"/>
  <c r="I6050"/>
  <c r="H6050"/>
  <c r="G6050"/>
  <c r="I6049"/>
  <c r="H6049"/>
  <c r="G6049"/>
  <c r="I6048"/>
  <c r="H6048"/>
  <c r="G6048"/>
  <c r="I6047"/>
  <c r="H6047"/>
  <c r="G6047"/>
  <c r="I6046"/>
  <c r="H6046"/>
  <c r="G6046"/>
  <c r="I6045"/>
  <c r="H6045"/>
  <c r="G6045"/>
  <c r="I6044"/>
  <c r="H6044"/>
  <c r="G6044"/>
  <c r="I6043"/>
  <c r="H6043"/>
  <c r="G6043"/>
  <c r="I6042"/>
  <c r="H6042"/>
  <c r="G6042"/>
  <c r="I6041"/>
  <c r="H6041"/>
  <c r="G6041"/>
  <c r="I6040"/>
  <c r="H6040"/>
  <c r="G6040"/>
  <c r="I6039"/>
  <c r="H6039"/>
  <c r="G6039"/>
  <c r="I6038"/>
  <c r="H6038"/>
  <c r="G6038"/>
  <c r="F6038"/>
  <c r="E6038"/>
  <c r="D6038"/>
  <c r="I6037"/>
  <c r="H6037"/>
  <c r="G6037"/>
  <c r="I6036"/>
  <c r="H6036"/>
  <c r="G6036"/>
  <c r="I6035"/>
  <c r="H6035"/>
  <c r="G6035"/>
  <c r="I6034"/>
  <c r="H6034"/>
  <c r="G6034"/>
  <c r="I6033"/>
  <c r="H6033"/>
  <c r="G6033"/>
  <c r="I6032"/>
  <c r="H6032"/>
  <c r="G6032"/>
  <c r="I6031"/>
  <c r="H6031"/>
  <c r="G6031"/>
  <c r="I6030"/>
  <c r="H6030"/>
  <c r="G6030"/>
  <c r="I6029"/>
  <c r="H6029"/>
  <c r="G6029"/>
  <c r="I6028"/>
  <c r="H6028"/>
  <c r="G6028"/>
  <c r="I6027"/>
  <c r="H6027"/>
  <c r="G6027"/>
  <c r="I6026"/>
  <c r="H6026"/>
  <c r="G6026"/>
  <c r="I6025"/>
  <c r="H6025"/>
  <c r="G6025"/>
  <c r="I6024"/>
  <c r="H6024"/>
  <c r="G6024"/>
  <c r="I6023"/>
  <c r="H6023"/>
  <c r="G6023"/>
  <c r="I6022"/>
  <c r="H6022"/>
  <c r="G6022"/>
  <c r="I6021"/>
  <c r="H6021"/>
  <c r="G6021"/>
  <c r="F6021"/>
  <c r="E6021"/>
  <c r="D6021"/>
  <c r="I6020"/>
  <c r="H6020"/>
  <c r="G6020"/>
  <c r="I6019"/>
  <c r="H6019"/>
  <c r="G6019"/>
  <c r="I6018"/>
  <c r="H6018"/>
  <c r="G6018"/>
  <c r="I6017"/>
  <c r="H6017"/>
  <c r="G6017"/>
  <c r="I6016"/>
  <c r="H6016"/>
  <c r="G6016"/>
  <c r="I6015"/>
  <c r="H6015"/>
  <c r="G6015"/>
  <c r="I6014"/>
  <c r="H6014"/>
  <c r="G6014"/>
  <c r="I6013"/>
  <c r="H6013"/>
  <c r="G6013"/>
  <c r="I6012"/>
  <c r="H6012"/>
  <c r="G6012"/>
  <c r="I6011"/>
  <c r="H6011"/>
  <c r="G6011"/>
  <c r="I6010"/>
  <c r="H6010"/>
  <c r="G6010"/>
  <c r="I6009"/>
  <c r="H6009"/>
  <c r="G6009"/>
  <c r="I6008"/>
  <c r="H6008"/>
  <c r="G6008"/>
  <c r="I6007"/>
  <c r="H6007"/>
  <c r="G6007"/>
  <c r="I6006"/>
  <c r="H6006"/>
  <c r="G6006"/>
  <c r="I6005"/>
  <c r="H6005"/>
  <c r="G6005"/>
  <c r="I6004"/>
  <c r="H6004"/>
  <c r="G6004"/>
  <c r="F6004"/>
  <c r="E6004"/>
  <c r="D6004"/>
  <c r="I6003"/>
  <c r="H6003"/>
  <c r="G6003"/>
  <c r="I6002"/>
  <c r="H6002"/>
  <c r="G6002"/>
  <c r="I6001"/>
  <c r="H6001"/>
  <c r="G6001"/>
  <c r="I6000"/>
  <c r="H6000"/>
  <c r="G6000"/>
  <c r="I5999"/>
  <c r="H5999"/>
  <c r="G5999"/>
  <c r="I5998"/>
  <c r="H5998"/>
  <c r="G5998"/>
  <c r="I5997"/>
  <c r="H5997"/>
  <c r="G5997"/>
  <c r="I5996"/>
  <c r="H5996"/>
  <c r="G5996"/>
  <c r="I5995"/>
  <c r="H5995"/>
  <c r="G5995"/>
  <c r="I5994"/>
  <c r="H5994"/>
  <c r="G5994"/>
  <c r="I5993"/>
  <c r="H5993"/>
  <c r="G5993"/>
  <c r="I5992"/>
  <c r="H5992"/>
  <c r="G5992"/>
  <c r="I5991"/>
  <c r="H5991"/>
  <c r="G5991"/>
  <c r="I5990"/>
  <c r="H5990"/>
  <c r="G5990"/>
  <c r="I5989"/>
  <c r="H5989"/>
  <c r="G5989"/>
  <c r="I5988"/>
  <c r="H5988"/>
  <c r="G5988"/>
  <c r="I5987"/>
  <c r="H5987"/>
  <c r="G5987"/>
  <c r="F5987"/>
  <c r="E5987"/>
  <c r="D5987"/>
  <c r="I5986"/>
  <c r="H5986"/>
  <c r="G5986"/>
  <c r="I5985"/>
  <c r="H5985"/>
  <c r="G5985"/>
  <c r="I5984"/>
  <c r="H5984"/>
  <c r="G5984"/>
  <c r="I5983"/>
  <c r="H5983"/>
  <c r="G5983"/>
  <c r="I5982"/>
  <c r="H5982"/>
  <c r="G5982"/>
  <c r="I5981"/>
  <c r="H5981"/>
  <c r="G5981"/>
  <c r="I5980"/>
  <c r="H5980"/>
  <c r="G5980"/>
  <c r="I5979"/>
  <c r="H5979"/>
  <c r="G5979"/>
  <c r="I5978"/>
  <c r="H5978"/>
  <c r="G5978"/>
  <c r="I5977"/>
  <c r="H5977"/>
  <c r="G5977"/>
  <c r="I5976"/>
  <c r="H5976"/>
  <c r="G5976"/>
  <c r="I5975"/>
  <c r="H5975"/>
  <c r="G5975"/>
  <c r="I5974"/>
  <c r="H5974"/>
  <c r="G5974"/>
  <c r="I5973"/>
  <c r="H5973"/>
  <c r="G5973"/>
  <c r="I5972"/>
  <c r="H5972"/>
  <c r="G5972"/>
  <c r="I5971"/>
  <c r="H5971"/>
  <c r="G5971"/>
  <c r="I5970"/>
  <c r="H5970"/>
  <c r="G5970"/>
  <c r="F5970"/>
  <c r="E5970"/>
  <c r="D5970"/>
  <c r="I5969"/>
  <c r="H5969"/>
  <c r="G5969"/>
  <c r="I5968"/>
  <c r="H5968"/>
  <c r="G5968"/>
  <c r="I5967"/>
  <c r="H5967"/>
  <c r="G5967"/>
  <c r="I5966"/>
  <c r="H5966"/>
  <c r="G5966"/>
  <c r="I5965"/>
  <c r="H5965"/>
  <c r="G5965"/>
  <c r="I5964"/>
  <c r="H5964"/>
  <c r="G5964"/>
  <c r="I5963"/>
  <c r="H5963"/>
  <c r="G5963"/>
  <c r="I5962"/>
  <c r="H5962"/>
  <c r="G5962"/>
  <c r="I5961"/>
  <c r="H5961"/>
  <c r="G5961"/>
  <c r="I5960"/>
  <c r="H5960"/>
  <c r="G5960"/>
  <c r="I5959"/>
  <c r="H5959"/>
  <c r="G5959"/>
  <c r="I5958"/>
  <c r="H5958"/>
  <c r="G5958"/>
  <c r="I5957"/>
  <c r="H5957"/>
  <c r="G5957"/>
  <c r="I5956"/>
  <c r="H5956"/>
  <c r="G5956"/>
  <c r="I5955"/>
  <c r="H5955"/>
  <c r="G5955"/>
  <c r="I5954"/>
  <c r="H5954"/>
  <c r="G5954"/>
  <c r="I5953"/>
  <c r="H5953"/>
  <c r="G5953"/>
  <c r="F5953"/>
  <c r="E5953"/>
  <c r="D5953"/>
  <c r="I5952"/>
  <c r="H5952"/>
  <c r="G5952"/>
  <c r="I5951"/>
  <c r="H5951"/>
  <c r="G5951"/>
  <c r="I5950"/>
  <c r="H5950"/>
  <c r="G5950"/>
  <c r="I5949"/>
  <c r="H5949"/>
  <c r="G5949"/>
  <c r="I5948"/>
  <c r="H5948"/>
  <c r="G5948"/>
  <c r="I5947"/>
  <c r="H5947"/>
  <c r="G5947"/>
  <c r="I5946"/>
  <c r="H5946"/>
  <c r="G5946"/>
  <c r="I5945"/>
  <c r="H5945"/>
  <c r="G5945"/>
  <c r="I5944"/>
  <c r="H5944"/>
  <c r="G5944"/>
  <c r="I5943"/>
  <c r="H5943"/>
  <c r="G5943"/>
  <c r="I5942"/>
  <c r="H5942"/>
  <c r="G5942"/>
  <c r="I5941"/>
  <c r="H5941"/>
  <c r="G5941"/>
  <c r="I5940"/>
  <c r="H5940"/>
  <c r="G5940"/>
  <c r="I5939"/>
  <c r="H5939"/>
  <c r="G5939"/>
  <c r="I5938"/>
  <c r="H5938"/>
  <c r="G5938"/>
  <c r="I5937"/>
  <c r="H5937"/>
  <c r="G5937"/>
  <c r="I5936"/>
  <c r="H5936"/>
  <c r="G5936"/>
  <c r="F5936"/>
  <c r="E5936"/>
  <c r="D5936"/>
  <c r="I5935"/>
  <c r="H5935"/>
  <c r="G5935"/>
  <c r="I5934"/>
  <c r="H5934"/>
  <c r="G5934"/>
  <c r="I5933"/>
  <c r="H5933"/>
  <c r="G5933"/>
  <c r="I5932"/>
  <c r="H5932"/>
  <c r="G5932"/>
  <c r="I5931"/>
  <c r="H5931"/>
  <c r="G5931"/>
  <c r="I5930"/>
  <c r="H5930"/>
  <c r="G5930"/>
  <c r="I5929"/>
  <c r="H5929"/>
  <c r="G5929"/>
  <c r="I5928"/>
  <c r="H5928"/>
  <c r="G5928"/>
  <c r="I5927"/>
  <c r="H5927"/>
  <c r="G5927"/>
  <c r="I5926"/>
  <c r="H5926"/>
  <c r="G5926"/>
  <c r="I5925"/>
  <c r="H5925"/>
  <c r="G5925"/>
  <c r="I5924"/>
  <c r="H5924"/>
  <c r="G5924"/>
  <c r="I5923"/>
  <c r="H5923"/>
  <c r="G5923"/>
  <c r="I5922"/>
  <c r="H5922"/>
  <c r="G5922"/>
  <c r="I5921"/>
  <c r="H5921"/>
  <c r="G5921"/>
  <c r="I5920"/>
  <c r="H5920"/>
  <c r="G5920"/>
  <c r="I5919"/>
  <c r="H5919"/>
  <c r="G5919"/>
  <c r="F5919"/>
  <c r="E5919"/>
  <c r="D5919"/>
  <c r="I5918"/>
  <c r="H5918"/>
  <c r="G5918"/>
  <c r="I5917"/>
  <c r="H5917"/>
  <c r="G5917"/>
  <c r="I5916"/>
  <c r="H5916"/>
  <c r="G5916"/>
  <c r="I5915"/>
  <c r="H5915"/>
  <c r="G5915"/>
  <c r="I5914"/>
  <c r="H5914"/>
  <c r="G5914"/>
  <c r="I5913"/>
  <c r="H5913"/>
  <c r="G5913"/>
  <c r="I5912"/>
  <c r="H5912"/>
  <c r="G5912"/>
  <c r="I5911"/>
  <c r="H5911"/>
  <c r="G5911"/>
  <c r="I5910"/>
  <c r="H5910"/>
  <c r="G5910"/>
  <c r="I5909"/>
  <c r="H5909"/>
  <c r="G5909"/>
  <c r="I5908"/>
  <c r="H5908"/>
  <c r="G5908"/>
  <c r="I5907"/>
  <c r="H5907"/>
  <c r="G5907"/>
  <c r="I5906"/>
  <c r="H5906"/>
  <c r="G5906"/>
  <c r="I5905"/>
  <c r="H5905"/>
  <c r="G5905"/>
  <c r="I5904"/>
  <c r="H5904"/>
  <c r="G5904"/>
  <c r="I5903"/>
  <c r="H5903"/>
  <c r="G5903"/>
  <c r="I5902"/>
  <c r="H5902"/>
  <c r="G5902"/>
  <c r="F5902"/>
  <c r="E5902"/>
  <c r="D5902"/>
  <c r="I5901"/>
  <c r="H5901"/>
  <c r="G5901"/>
  <c r="I5900"/>
  <c r="H5900"/>
  <c r="G5900"/>
  <c r="I5899"/>
  <c r="H5899"/>
  <c r="G5899"/>
  <c r="I5898"/>
  <c r="H5898"/>
  <c r="G5898"/>
  <c r="I5897"/>
  <c r="H5897"/>
  <c r="G5897"/>
  <c r="I5896"/>
  <c r="H5896"/>
  <c r="G5896"/>
  <c r="I5895"/>
  <c r="H5895"/>
  <c r="G5895"/>
  <c r="I5894"/>
  <c r="H5894"/>
  <c r="G5894"/>
  <c r="I5893"/>
  <c r="H5893"/>
  <c r="G5893"/>
  <c r="I5892"/>
  <c r="H5892"/>
  <c r="G5892"/>
  <c r="I5891"/>
  <c r="H5891"/>
  <c r="G5891"/>
  <c r="I5890"/>
  <c r="H5890"/>
  <c r="G5890"/>
  <c r="I5889"/>
  <c r="H5889"/>
  <c r="G5889"/>
  <c r="I5888"/>
  <c r="H5888"/>
  <c r="G5888"/>
  <c r="I5887"/>
  <c r="H5887"/>
  <c r="G5887"/>
  <c r="I5886"/>
  <c r="H5886"/>
  <c r="G5886"/>
  <c r="I5885"/>
  <c r="H5885"/>
  <c r="G5885"/>
  <c r="F5885"/>
  <c r="E5885"/>
  <c r="D5885"/>
  <c r="I5884"/>
  <c r="H5884"/>
  <c r="G5884"/>
  <c r="I5883"/>
  <c r="H5883"/>
  <c r="G5883"/>
  <c r="I5882"/>
  <c r="H5882"/>
  <c r="G5882"/>
  <c r="I5881"/>
  <c r="H5881"/>
  <c r="G5881"/>
  <c r="I5880"/>
  <c r="H5880"/>
  <c r="G5880"/>
  <c r="I5879"/>
  <c r="H5879"/>
  <c r="G5879"/>
  <c r="I5878"/>
  <c r="H5878"/>
  <c r="G5878"/>
  <c r="I5877"/>
  <c r="H5877"/>
  <c r="G5877"/>
  <c r="I5876"/>
  <c r="H5876"/>
  <c r="G5876"/>
  <c r="I5875"/>
  <c r="H5875"/>
  <c r="G5875"/>
  <c r="I5874"/>
  <c r="H5874"/>
  <c r="G5874"/>
  <c r="I5873"/>
  <c r="H5873"/>
  <c r="G5873"/>
  <c r="I5872"/>
  <c r="H5872"/>
  <c r="G5872"/>
  <c r="I5871"/>
  <c r="H5871"/>
  <c r="G5871"/>
  <c r="I5870"/>
  <c r="H5870"/>
  <c r="G5870"/>
  <c r="I5869"/>
  <c r="H5869"/>
  <c r="G5869"/>
  <c r="I5868"/>
  <c r="H5868"/>
  <c r="G5868"/>
  <c r="F5868"/>
  <c r="E5868"/>
  <c r="D5868"/>
  <c r="I5867"/>
  <c r="H5867"/>
  <c r="G5867"/>
  <c r="I5866"/>
  <c r="H5866"/>
  <c r="G5866"/>
  <c r="I5865"/>
  <c r="H5865"/>
  <c r="G5865"/>
  <c r="I5864"/>
  <c r="H5864"/>
  <c r="G5864"/>
  <c r="I5863"/>
  <c r="H5863"/>
  <c r="G5863"/>
  <c r="I5862"/>
  <c r="H5862"/>
  <c r="G5862"/>
  <c r="I5861"/>
  <c r="H5861"/>
  <c r="G5861"/>
  <c r="I5860"/>
  <c r="H5860"/>
  <c r="G5860"/>
  <c r="I5859"/>
  <c r="H5859"/>
  <c r="G5859"/>
  <c r="I5858"/>
  <c r="H5858"/>
  <c r="G5858"/>
  <c r="I5857"/>
  <c r="H5857"/>
  <c r="G5857"/>
  <c r="I5856"/>
  <c r="H5856"/>
  <c r="G5856"/>
  <c r="I5855"/>
  <c r="H5855"/>
  <c r="G5855"/>
  <c r="I5854"/>
  <c r="H5854"/>
  <c r="G5854"/>
  <c r="I5853"/>
  <c r="H5853"/>
  <c r="G5853"/>
  <c r="I5852"/>
  <c r="H5852"/>
  <c r="G5852"/>
  <c r="I5851"/>
  <c r="H5851"/>
  <c r="G5851"/>
  <c r="F5851"/>
  <c r="E5851"/>
  <c r="D5851"/>
  <c r="I5850"/>
  <c r="H5850"/>
  <c r="G5850"/>
  <c r="I5849"/>
  <c r="H5849"/>
  <c r="G5849"/>
  <c r="I5848"/>
  <c r="H5848"/>
  <c r="G5848"/>
  <c r="I5847"/>
  <c r="H5847"/>
  <c r="G5847"/>
  <c r="I5846"/>
  <c r="H5846"/>
  <c r="G5846"/>
  <c r="I5845"/>
  <c r="H5845"/>
  <c r="G5845"/>
  <c r="I5844"/>
  <c r="H5844"/>
  <c r="G5844"/>
  <c r="I5843"/>
  <c r="H5843"/>
  <c r="G5843"/>
  <c r="I5842"/>
  <c r="H5842"/>
  <c r="G5842"/>
  <c r="I5841"/>
  <c r="H5841"/>
  <c r="G5841"/>
  <c r="I5840"/>
  <c r="H5840"/>
  <c r="G5840"/>
  <c r="I5839"/>
  <c r="H5839"/>
  <c r="G5839"/>
  <c r="I5838"/>
  <c r="H5838"/>
  <c r="G5838"/>
  <c r="I5837"/>
  <c r="H5837"/>
  <c r="G5837"/>
  <c r="I5836"/>
  <c r="H5836"/>
  <c r="G5836"/>
  <c r="I5835"/>
  <c r="H5835"/>
  <c r="G5835"/>
  <c r="I5834"/>
  <c r="H5834"/>
  <c r="G5834"/>
  <c r="F5834"/>
  <c r="E5834"/>
  <c r="D5834"/>
  <c r="I5833"/>
  <c r="H5833"/>
  <c r="G5833"/>
  <c r="I5832"/>
  <c r="H5832"/>
  <c r="G5832"/>
  <c r="I5831"/>
  <c r="H5831"/>
  <c r="G5831"/>
  <c r="I5830"/>
  <c r="H5830"/>
  <c r="G5830"/>
  <c r="I5829"/>
  <c r="H5829"/>
  <c r="G5829"/>
  <c r="I5828"/>
  <c r="H5828"/>
  <c r="G5828"/>
  <c r="I5827"/>
  <c r="H5827"/>
  <c r="G5827"/>
  <c r="I5826"/>
  <c r="H5826"/>
  <c r="G5826"/>
  <c r="I5825"/>
  <c r="H5825"/>
  <c r="G5825"/>
  <c r="I5824"/>
  <c r="H5824"/>
  <c r="G5824"/>
  <c r="I5823"/>
  <c r="H5823"/>
  <c r="G5823"/>
  <c r="I5822"/>
  <c r="H5822"/>
  <c r="G5822"/>
  <c r="I5821"/>
  <c r="H5821"/>
  <c r="G5821"/>
  <c r="I5820"/>
  <c r="H5820"/>
  <c r="G5820"/>
  <c r="I5819"/>
  <c r="H5819"/>
  <c r="G5819"/>
  <c r="I5818"/>
  <c r="H5818"/>
  <c r="G5818"/>
  <c r="I5817"/>
  <c r="H5817"/>
  <c r="G5817"/>
  <c r="F5817"/>
  <c r="E5817"/>
  <c r="D5817"/>
  <c r="I5816"/>
  <c r="H5816"/>
  <c r="G5816"/>
  <c r="I5815"/>
  <c r="H5815"/>
  <c r="G5815"/>
  <c r="I5814"/>
  <c r="H5814"/>
  <c r="G5814"/>
  <c r="I5813"/>
  <c r="H5813"/>
  <c r="G5813"/>
  <c r="I5812"/>
  <c r="H5812"/>
  <c r="G5812"/>
  <c r="I5811"/>
  <c r="H5811"/>
  <c r="G5811"/>
  <c r="I5810"/>
  <c r="H5810"/>
  <c r="G5810"/>
  <c r="I5809"/>
  <c r="H5809"/>
  <c r="G5809"/>
  <c r="I5808"/>
  <c r="H5808"/>
  <c r="G5808"/>
  <c r="I5807"/>
  <c r="H5807"/>
  <c r="G5807"/>
  <c r="I5806"/>
  <c r="H5806"/>
  <c r="G5806"/>
  <c r="I5805"/>
  <c r="H5805"/>
  <c r="G5805"/>
  <c r="I5804"/>
  <c r="H5804"/>
  <c r="G5804"/>
  <c r="I5803"/>
  <c r="H5803"/>
  <c r="G5803"/>
  <c r="I5802"/>
  <c r="H5802"/>
  <c r="G5802"/>
  <c r="I5801"/>
  <c r="H5801"/>
  <c r="G5801"/>
  <c r="I5800"/>
  <c r="H5800"/>
  <c r="G5800"/>
  <c r="F5800"/>
  <c r="E5800"/>
  <c r="D5800"/>
  <c r="I5799"/>
  <c r="H5799"/>
  <c r="G5799"/>
  <c r="I5798"/>
  <c r="H5798"/>
  <c r="G5798"/>
  <c r="I5797"/>
  <c r="H5797"/>
  <c r="G5797"/>
  <c r="I5796"/>
  <c r="H5796"/>
  <c r="G5796"/>
  <c r="I5795"/>
  <c r="H5795"/>
  <c r="G5795"/>
  <c r="I5794"/>
  <c r="H5794"/>
  <c r="G5794"/>
  <c r="I5793"/>
  <c r="H5793"/>
  <c r="G5793"/>
  <c r="I5792"/>
  <c r="H5792"/>
  <c r="G5792"/>
  <c r="I5791"/>
  <c r="H5791"/>
  <c r="G5791"/>
  <c r="I5790"/>
  <c r="H5790"/>
  <c r="G5790"/>
  <c r="I5789"/>
  <c r="H5789"/>
  <c r="G5789"/>
  <c r="I5788"/>
  <c r="H5788"/>
  <c r="G5788"/>
  <c r="I5787"/>
  <c r="H5787"/>
  <c r="G5787"/>
  <c r="I5786"/>
  <c r="H5786"/>
  <c r="G5786"/>
  <c r="I5785"/>
  <c r="H5785"/>
  <c r="G5785"/>
  <c r="I5784"/>
  <c r="H5784"/>
  <c r="G5784"/>
  <c r="I5783"/>
  <c r="H5783"/>
  <c r="G5783"/>
  <c r="F5783"/>
  <c r="E5783"/>
  <c r="D5783"/>
  <c r="I5782"/>
  <c r="H5782"/>
  <c r="G5782"/>
  <c r="I5781"/>
  <c r="H5781"/>
  <c r="G5781"/>
  <c r="I5780"/>
  <c r="H5780"/>
  <c r="G5780"/>
  <c r="I5779"/>
  <c r="H5779"/>
  <c r="G5779"/>
  <c r="I5778"/>
  <c r="H5778"/>
  <c r="G5778"/>
  <c r="I5777"/>
  <c r="H5777"/>
  <c r="G5777"/>
  <c r="I5776"/>
  <c r="H5776"/>
  <c r="G5776"/>
  <c r="I5775"/>
  <c r="H5775"/>
  <c r="G5775"/>
  <c r="I5774"/>
  <c r="H5774"/>
  <c r="G5774"/>
  <c r="I5773"/>
  <c r="H5773"/>
  <c r="G5773"/>
  <c r="I5772"/>
  <c r="H5772"/>
  <c r="G5772"/>
  <c r="I5771"/>
  <c r="H5771"/>
  <c r="G5771"/>
  <c r="I5770"/>
  <c r="H5770"/>
  <c r="G5770"/>
  <c r="I5769"/>
  <c r="H5769"/>
  <c r="G5769"/>
  <c r="I5768"/>
  <c r="H5768"/>
  <c r="G5768"/>
  <c r="I5767"/>
  <c r="H5767"/>
  <c r="G5767"/>
  <c r="I5766"/>
  <c r="H5766"/>
  <c r="G5766"/>
  <c r="F5766"/>
  <c r="E5766"/>
  <c r="D5766"/>
  <c r="I5765"/>
  <c r="H5765"/>
  <c r="G5765"/>
  <c r="I5764"/>
  <c r="H5764"/>
  <c r="G5764"/>
  <c r="I5763"/>
  <c r="H5763"/>
  <c r="G5763"/>
  <c r="I5762"/>
  <c r="H5762"/>
  <c r="G5762"/>
  <c r="I5761"/>
  <c r="H5761"/>
  <c r="G5761"/>
  <c r="I5760"/>
  <c r="H5760"/>
  <c r="G5760"/>
  <c r="I5759"/>
  <c r="H5759"/>
  <c r="G5759"/>
  <c r="I5758"/>
  <c r="H5758"/>
  <c r="G5758"/>
  <c r="I5757"/>
  <c r="H5757"/>
  <c r="G5757"/>
  <c r="I5756"/>
  <c r="H5756"/>
  <c r="G5756"/>
  <c r="I5755"/>
  <c r="H5755"/>
  <c r="G5755"/>
  <c r="I5754"/>
  <c r="H5754"/>
  <c r="G5754"/>
  <c r="I5753"/>
  <c r="H5753"/>
  <c r="G5753"/>
  <c r="I5752"/>
  <c r="H5752"/>
  <c r="G5752"/>
  <c r="I5751"/>
  <c r="H5751"/>
  <c r="G5751"/>
  <c r="I5750"/>
  <c r="H5750"/>
  <c r="G5750"/>
  <c r="I5749"/>
  <c r="H5749"/>
  <c r="G5749"/>
  <c r="F5749"/>
  <c r="E5749"/>
  <c r="D5749"/>
  <c r="I5748"/>
  <c r="H5748"/>
  <c r="G5748"/>
  <c r="I5747"/>
  <c r="H5747"/>
  <c r="G5747"/>
  <c r="I5746"/>
  <c r="H5746"/>
  <c r="G5746"/>
  <c r="I5745"/>
  <c r="H5745"/>
  <c r="G5745"/>
  <c r="I5744"/>
  <c r="H5744"/>
  <c r="G5744"/>
  <c r="I5743"/>
  <c r="H5743"/>
  <c r="G5743"/>
  <c r="I5742"/>
  <c r="H5742"/>
  <c r="G5742"/>
  <c r="I5741"/>
  <c r="H5741"/>
  <c r="G5741"/>
  <c r="I5740"/>
  <c r="H5740"/>
  <c r="G5740"/>
  <c r="I5739"/>
  <c r="H5739"/>
  <c r="G5739"/>
  <c r="I5738"/>
  <c r="H5738"/>
  <c r="G5738"/>
  <c r="I5737"/>
  <c r="H5737"/>
  <c r="G5737"/>
  <c r="I5736"/>
  <c r="H5736"/>
  <c r="G5736"/>
  <c r="I5735"/>
  <c r="H5735"/>
  <c r="G5735"/>
  <c r="I5734"/>
  <c r="H5734"/>
  <c r="G5734"/>
  <c r="I5733"/>
  <c r="H5733"/>
  <c r="G5733"/>
  <c r="I5732"/>
  <c r="H5732"/>
  <c r="G5732"/>
  <c r="F5732"/>
  <c r="E5732"/>
  <c r="D5732"/>
  <c r="I5731"/>
  <c r="H5731"/>
  <c r="G5731"/>
  <c r="I5730"/>
  <c r="H5730"/>
  <c r="G5730"/>
  <c r="I5729"/>
  <c r="H5729"/>
  <c r="G5729"/>
  <c r="I5728"/>
  <c r="H5728"/>
  <c r="G5728"/>
  <c r="I5727"/>
  <c r="H5727"/>
  <c r="G5727"/>
  <c r="I5726"/>
  <c r="H5726"/>
  <c r="G5726"/>
  <c r="I5725"/>
  <c r="H5725"/>
  <c r="G5725"/>
  <c r="I5724"/>
  <c r="H5724"/>
  <c r="G5724"/>
  <c r="I5723"/>
  <c r="H5723"/>
  <c r="G5723"/>
  <c r="I5722"/>
  <c r="H5722"/>
  <c r="G5722"/>
  <c r="I5721"/>
  <c r="H5721"/>
  <c r="G5721"/>
  <c r="I5720"/>
  <c r="H5720"/>
  <c r="G5720"/>
  <c r="I5719"/>
  <c r="H5719"/>
  <c r="G5719"/>
  <c r="I5718"/>
  <c r="H5718"/>
  <c r="G5718"/>
  <c r="I5717"/>
  <c r="H5717"/>
  <c r="G5717"/>
  <c r="I5716"/>
  <c r="H5716"/>
  <c r="G5716"/>
  <c r="I5715"/>
  <c r="H5715"/>
  <c r="G5715"/>
  <c r="F5715"/>
  <c r="E5715"/>
  <c r="D5715"/>
  <c r="I5714"/>
  <c r="H5714"/>
  <c r="G5714"/>
  <c r="I5713"/>
  <c r="H5713"/>
  <c r="G5713"/>
  <c r="I5712"/>
  <c r="H5712"/>
  <c r="G5712"/>
  <c r="I5711"/>
  <c r="H5711"/>
  <c r="G5711"/>
  <c r="I5710"/>
  <c r="H5710"/>
  <c r="G5710"/>
  <c r="I5709"/>
  <c r="H5709"/>
  <c r="G5709"/>
  <c r="I5708"/>
  <c r="H5708"/>
  <c r="G5708"/>
  <c r="I5707"/>
  <c r="H5707"/>
  <c r="G5707"/>
  <c r="I5706"/>
  <c r="H5706"/>
  <c r="G5706"/>
  <c r="I5705"/>
  <c r="H5705"/>
  <c r="G5705"/>
  <c r="I5704"/>
  <c r="H5704"/>
  <c r="G5704"/>
  <c r="I5703"/>
  <c r="H5703"/>
  <c r="G5703"/>
  <c r="I5702"/>
  <c r="H5702"/>
  <c r="G5702"/>
  <c r="I5701"/>
  <c r="H5701"/>
  <c r="G5701"/>
  <c r="I5700"/>
  <c r="H5700"/>
  <c r="G5700"/>
  <c r="I5699"/>
  <c r="H5699"/>
  <c r="G5699"/>
  <c r="I5698"/>
  <c r="H5698"/>
  <c r="G5698"/>
  <c r="F5698"/>
  <c r="E5698"/>
  <c r="D5698"/>
  <c r="I5697"/>
  <c r="H5697"/>
  <c r="G5697"/>
  <c r="I5696"/>
  <c r="H5696"/>
  <c r="G5696"/>
  <c r="I5695"/>
  <c r="H5695"/>
  <c r="G5695"/>
  <c r="I5694"/>
  <c r="H5694"/>
  <c r="G5694"/>
  <c r="I5693"/>
  <c r="H5693"/>
  <c r="G5693"/>
  <c r="I5692"/>
  <c r="H5692"/>
  <c r="G5692"/>
  <c r="I5691"/>
  <c r="H5691"/>
  <c r="G5691"/>
  <c r="I5690"/>
  <c r="H5690"/>
  <c r="G5690"/>
  <c r="I5689"/>
  <c r="H5689"/>
  <c r="G5689"/>
  <c r="I5688"/>
  <c r="H5688"/>
  <c r="G5688"/>
  <c r="I5687"/>
  <c r="H5687"/>
  <c r="G5687"/>
  <c r="I5686"/>
  <c r="H5686"/>
  <c r="G5686"/>
  <c r="I5685"/>
  <c r="H5685"/>
  <c r="G5685"/>
  <c r="I5684"/>
  <c r="H5684"/>
  <c r="G5684"/>
  <c r="I5683"/>
  <c r="H5683"/>
  <c r="G5683"/>
  <c r="I5682"/>
  <c r="H5682"/>
  <c r="G5682"/>
  <c r="I5681"/>
  <c r="H5681"/>
  <c r="G5681"/>
  <c r="F5681"/>
  <c r="E5681"/>
  <c r="D5681"/>
  <c r="I5680"/>
  <c r="H5680"/>
  <c r="G5680"/>
  <c r="I5679"/>
  <c r="H5679"/>
  <c r="G5679"/>
  <c r="I5678"/>
  <c r="H5678"/>
  <c r="G5678"/>
  <c r="I5677"/>
  <c r="H5677"/>
  <c r="G5677"/>
  <c r="I5676"/>
  <c r="H5676"/>
  <c r="G5676"/>
  <c r="I5675"/>
  <c r="H5675"/>
  <c r="G5675"/>
  <c r="I5674"/>
  <c r="H5674"/>
  <c r="G5674"/>
  <c r="I5673"/>
  <c r="H5673"/>
  <c r="G5673"/>
  <c r="I5672"/>
  <c r="H5672"/>
  <c r="G5672"/>
  <c r="I5671"/>
  <c r="H5671"/>
  <c r="G5671"/>
  <c r="I5670"/>
  <c r="H5670"/>
  <c r="G5670"/>
  <c r="I5669"/>
  <c r="H5669"/>
  <c r="G5669"/>
  <c r="I5668"/>
  <c r="H5668"/>
  <c r="G5668"/>
  <c r="I5667"/>
  <c r="H5667"/>
  <c r="G5667"/>
  <c r="I5666"/>
  <c r="H5666"/>
  <c r="G5666"/>
  <c r="I5665"/>
  <c r="H5665"/>
  <c r="G5665"/>
  <c r="I5664"/>
  <c r="H5664"/>
  <c r="G5664"/>
  <c r="F5664"/>
  <c r="E5664"/>
  <c r="D5664"/>
  <c r="I5663"/>
  <c r="H5663"/>
  <c r="G5663"/>
  <c r="I5662"/>
  <c r="H5662"/>
  <c r="G5662"/>
  <c r="I5661"/>
  <c r="H5661"/>
  <c r="G5661"/>
  <c r="I5660"/>
  <c r="H5660"/>
  <c r="G5660"/>
  <c r="I5659"/>
  <c r="H5659"/>
  <c r="G5659"/>
  <c r="I5658"/>
  <c r="H5658"/>
  <c r="G5658"/>
  <c r="I5657"/>
  <c r="H5657"/>
  <c r="G5657"/>
  <c r="I5656"/>
  <c r="H5656"/>
  <c r="G5656"/>
  <c r="I5655"/>
  <c r="H5655"/>
  <c r="G5655"/>
  <c r="I5654"/>
  <c r="H5654"/>
  <c r="G5654"/>
  <c r="I5653"/>
  <c r="H5653"/>
  <c r="G5653"/>
  <c r="I5652"/>
  <c r="H5652"/>
  <c r="G5652"/>
  <c r="I5651"/>
  <c r="H5651"/>
  <c r="G5651"/>
  <c r="I5650"/>
  <c r="H5650"/>
  <c r="G5650"/>
  <c r="I5649"/>
  <c r="H5649"/>
  <c r="G5649"/>
  <c r="I5648"/>
  <c r="H5648"/>
  <c r="G5648"/>
  <c r="I5647"/>
  <c r="H5647"/>
  <c r="G5647"/>
  <c r="F5647"/>
  <c r="E5647"/>
  <c r="D5647"/>
  <c r="I5646"/>
  <c r="H5646"/>
  <c r="G5646"/>
  <c r="I5645"/>
  <c r="H5645"/>
  <c r="G5645"/>
  <c r="I5644"/>
  <c r="H5644"/>
  <c r="G5644"/>
  <c r="I5643"/>
  <c r="H5643"/>
  <c r="G5643"/>
  <c r="I5642"/>
  <c r="H5642"/>
  <c r="G5642"/>
  <c r="I5641"/>
  <c r="H5641"/>
  <c r="G5641"/>
  <c r="I5640"/>
  <c r="H5640"/>
  <c r="G5640"/>
  <c r="I5639"/>
  <c r="H5639"/>
  <c r="G5639"/>
  <c r="I5638"/>
  <c r="H5638"/>
  <c r="G5638"/>
  <c r="I5637"/>
  <c r="H5637"/>
  <c r="G5637"/>
  <c r="I5636"/>
  <c r="H5636"/>
  <c r="G5636"/>
  <c r="I5635"/>
  <c r="H5635"/>
  <c r="G5635"/>
  <c r="I5634"/>
  <c r="H5634"/>
  <c r="G5634"/>
  <c r="I5633"/>
  <c r="H5633"/>
  <c r="G5633"/>
  <c r="I5632"/>
  <c r="H5632"/>
  <c r="G5632"/>
  <c r="I5631"/>
  <c r="H5631"/>
  <c r="G5631"/>
  <c r="I5630"/>
  <c r="H5630"/>
  <c r="G5630"/>
  <c r="F5630"/>
  <c r="E5630"/>
  <c r="D5630"/>
  <c r="I5629"/>
  <c r="H5629"/>
  <c r="G5629"/>
  <c r="I5628"/>
  <c r="H5628"/>
  <c r="G5628"/>
  <c r="I5627"/>
  <c r="H5627"/>
  <c r="G5627"/>
  <c r="I5626"/>
  <c r="H5626"/>
  <c r="G5626"/>
  <c r="I5625"/>
  <c r="H5625"/>
  <c r="G5625"/>
  <c r="I5624"/>
  <c r="H5624"/>
  <c r="G5624"/>
  <c r="I5623"/>
  <c r="H5623"/>
  <c r="G5623"/>
  <c r="I5622"/>
  <c r="H5622"/>
  <c r="G5622"/>
  <c r="I5621"/>
  <c r="H5621"/>
  <c r="G5621"/>
  <c r="I5620"/>
  <c r="H5620"/>
  <c r="G5620"/>
  <c r="I5619"/>
  <c r="H5619"/>
  <c r="G5619"/>
  <c r="I5618"/>
  <c r="H5618"/>
  <c r="G5618"/>
  <c r="I5617"/>
  <c r="H5617"/>
  <c r="G5617"/>
  <c r="I5616"/>
  <c r="H5616"/>
  <c r="G5616"/>
  <c r="I5615"/>
  <c r="H5615"/>
  <c r="G5615"/>
  <c r="I5614"/>
  <c r="H5614"/>
  <c r="G5614"/>
  <c r="I5613"/>
  <c r="H5613"/>
  <c r="G5613"/>
  <c r="F5613"/>
  <c r="E5613"/>
  <c r="D5613"/>
  <c r="I5612"/>
  <c r="H5612"/>
  <c r="G5612"/>
  <c r="I5611"/>
  <c r="H5611"/>
  <c r="G5611"/>
  <c r="I5610"/>
  <c r="H5610"/>
  <c r="G5610"/>
  <c r="I5609"/>
  <c r="H5609"/>
  <c r="G5609"/>
  <c r="I5608"/>
  <c r="H5608"/>
  <c r="G5608"/>
  <c r="I5607"/>
  <c r="H5607"/>
  <c r="G5607"/>
  <c r="I5606"/>
  <c r="H5606"/>
  <c r="G5606"/>
  <c r="I5605"/>
  <c r="H5605"/>
  <c r="G5605"/>
  <c r="I5604"/>
  <c r="H5604"/>
  <c r="G5604"/>
  <c r="I5603"/>
  <c r="H5603"/>
  <c r="G5603"/>
  <c r="I5602"/>
  <c r="H5602"/>
  <c r="G5602"/>
  <c r="I5601"/>
  <c r="H5601"/>
  <c r="G5601"/>
  <c r="I5600"/>
  <c r="H5600"/>
  <c r="G5600"/>
  <c r="I5599"/>
  <c r="H5599"/>
  <c r="G5599"/>
  <c r="I5598"/>
  <c r="H5598"/>
  <c r="G5598"/>
  <c r="I5597"/>
  <c r="H5597"/>
  <c r="G5597"/>
  <c r="I5596"/>
  <c r="H5596"/>
  <c r="G5596"/>
  <c r="F5596"/>
  <c r="E5596"/>
  <c r="D5596"/>
  <c r="I5595"/>
  <c r="H5595"/>
  <c r="G5595"/>
  <c r="I5594"/>
  <c r="H5594"/>
  <c r="G5594"/>
  <c r="I5593"/>
  <c r="H5593"/>
  <c r="G5593"/>
  <c r="I5592"/>
  <c r="H5592"/>
  <c r="G5592"/>
  <c r="I5591"/>
  <c r="H5591"/>
  <c r="G5591"/>
  <c r="I5590"/>
  <c r="H5590"/>
  <c r="G5590"/>
  <c r="I5589"/>
  <c r="H5589"/>
  <c r="G5589"/>
  <c r="I5588"/>
  <c r="H5588"/>
  <c r="G5588"/>
  <c r="I5587"/>
  <c r="H5587"/>
  <c r="G5587"/>
  <c r="I5586"/>
  <c r="H5586"/>
  <c r="G5586"/>
  <c r="I5585"/>
  <c r="H5585"/>
  <c r="G5585"/>
  <c r="I5584"/>
  <c r="H5584"/>
  <c r="G5584"/>
  <c r="I5583"/>
  <c r="H5583"/>
  <c r="G5583"/>
  <c r="I5582"/>
  <c r="H5582"/>
  <c r="G5582"/>
  <c r="I5581"/>
  <c r="H5581"/>
  <c r="G5581"/>
  <c r="I5580"/>
  <c r="H5580"/>
  <c r="G5580"/>
  <c r="I5579"/>
  <c r="H5579"/>
  <c r="G5579"/>
  <c r="F5579"/>
  <c r="E5579"/>
  <c r="D5579"/>
  <c r="I5578"/>
  <c r="H5578"/>
  <c r="G5578"/>
  <c r="I5577"/>
  <c r="H5577"/>
  <c r="G5577"/>
  <c r="I5576"/>
  <c r="H5576"/>
  <c r="G5576"/>
  <c r="I5575"/>
  <c r="H5575"/>
  <c r="G5575"/>
  <c r="I5574"/>
  <c r="H5574"/>
  <c r="G5574"/>
  <c r="I5573"/>
  <c r="H5573"/>
  <c r="G5573"/>
  <c r="I5572"/>
  <c r="H5572"/>
  <c r="G5572"/>
  <c r="I5571"/>
  <c r="H5571"/>
  <c r="G5571"/>
  <c r="I5570"/>
  <c r="H5570"/>
  <c r="G5570"/>
  <c r="I5569"/>
  <c r="H5569"/>
  <c r="G5569"/>
  <c r="I5568"/>
  <c r="H5568"/>
  <c r="G5568"/>
  <c r="I5567"/>
  <c r="H5567"/>
  <c r="G5567"/>
  <c r="I5566"/>
  <c r="H5566"/>
  <c r="G5566"/>
  <c r="I5565"/>
  <c r="H5565"/>
  <c r="G5565"/>
  <c r="I5564"/>
  <c r="H5564"/>
  <c r="G5564"/>
  <c r="I5563"/>
  <c r="H5563"/>
  <c r="G5563"/>
  <c r="I5562"/>
  <c r="H5562"/>
  <c r="G5562"/>
  <c r="F5562"/>
  <c r="E5562"/>
  <c r="D5562"/>
  <c r="I5561"/>
  <c r="H5561"/>
  <c r="G5561"/>
  <c r="I5560"/>
  <c r="H5560"/>
  <c r="G5560"/>
  <c r="I5559"/>
  <c r="H5559"/>
  <c r="G5559"/>
  <c r="I5558"/>
  <c r="H5558"/>
  <c r="G5558"/>
  <c r="I5557"/>
  <c r="H5557"/>
  <c r="G5557"/>
  <c r="I5556"/>
  <c r="H5556"/>
  <c r="G5556"/>
  <c r="I5555"/>
  <c r="H5555"/>
  <c r="G5555"/>
  <c r="I5554"/>
  <c r="H5554"/>
  <c r="G5554"/>
  <c r="I5553"/>
  <c r="H5553"/>
  <c r="G5553"/>
  <c r="I5552"/>
  <c r="H5552"/>
  <c r="G5552"/>
  <c r="I5551"/>
  <c r="H5551"/>
  <c r="G5551"/>
  <c r="I5550"/>
  <c r="H5550"/>
  <c r="G5550"/>
  <c r="I5549"/>
  <c r="H5549"/>
  <c r="G5549"/>
  <c r="I5548"/>
  <c r="H5548"/>
  <c r="G5548"/>
  <c r="I5547"/>
  <c r="H5547"/>
  <c r="G5547"/>
  <c r="I5546"/>
  <c r="H5546"/>
  <c r="G5546"/>
  <c r="I5545"/>
  <c r="H5545"/>
  <c r="G5545"/>
  <c r="F5545"/>
  <c r="E5545"/>
  <c r="D5545"/>
  <c r="I5544"/>
  <c r="H5544"/>
  <c r="G5544"/>
  <c r="I5543"/>
  <c r="H5543"/>
  <c r="G5543"/>
  <c r="I5542"/>
  <c r="H5542"/>
  <c r="G5542"/>
  <c r="I5541"/>
  <c r="H5541"/>
  <c r="G5541"/>
  <c r="I5540"/>
  <c r="H5540"/>
  <c r="G5540"/>
  <c r="I5539"/>
  <c r="H5539"/>
  <c r="G5539"/>
  <c r="I5538"/>
  <c r="H5538"/>
  <c r="G5538"/>
  <c r="I5537"/>
  <c r="H5537"/>
  <c r="G5537"/>
  <c r="I5536"/>
  <c r="H5536"/>
  <c r="G5536"/>
  <c r="I5535"/>
  <c r="H5535"/>
  <c r="G5535"/>
  <c r="I5534"/>
  <c r="H5534"/>
  <c r="G5534"/>
  <c r="I5533"/>
  <c r="H5533"/>
  <c r="G5533"/>
  <c r="I5532"/>
  <c r="H5532"/>
  <c r="G5532"/>
  <c r="I5531"/>
  <c r="H5531"/>
  <c r="G5531"/>
  <c r="I5530"/>
  <c r="H5530"/>
  <c r="G5530"/>
  <c r="I5529"/>
  <c r="H5529"/>
  <c r="G5529"/>
  <c r="I5528"/>
  <c r="H5528"/>
  <c r="G5528"/>
  <c r="F5528"/>
  <c r="E5528"/>
  <c r="D5528"/>
  <c r="I5527"/>
  <c r="H5527"/>
  <c r="G5527"/>
  <c r="I5526"/>
  <c r="H5526"/>
  <c r="G5526"/>
  <c r="I5525"/>
  <c r="H5525"/>
  <c r="G5525"/>
  <c r="I5524"/>
  <c r="H5524"/>
  <c r="G5524"/>
  <c r="I5523"/>
  <c r="H5523"/>
  <c r="G5523"/>
  <c r="I5522"/>
  <c r="H5522"/>
  <c r="G5522"/>
  <c r="I5521"/>
  <c r="H5521"/>
  <c r="G5521"/>
  <c r="I5520"/>
  <c r="H5520"/>
  <c r="G5520"/>
  <c r="I5519"/>
  <c r="H5519"/>
  <c r="G5519"/>
  <c r="I5518"/>
  <c r="H5518"/>
  <c r="G5518"/>
  <c r="I5517"/>
  <c r="H5517"/>
  <c r="G5517"/>
  <c r="I5516"/>
  <c r="H5516"/>
  <c r="G5516"/>
  <c r="I5515"/>
  <c r="H5515"/>
  <c r="G5515"/>
  <c r="I5514"/>
  <c r="H5514"/>
  <c r="G5514"/>
  <c r="I5513"/>
  <c r="H5513"/>
  <c r="G5513"/>
  <c r="I5512"/>
  <c r="H5512"/>
  <c r="G5512"/>
  <c r="I5511"/>
  <c r="H5511"/>
  <c r="G5511"/>
  <c r="F5511"/>
  <c r="E5511"/>
  <c r="D5511"/>
  <c r="I5510"/>
  <c r="H5510"/>
  <c r="G5510"/>
  <c r="I5509"/>
  <c r="H5509"/>
  <c r="G5509"/>
  <c r="I5508"/>
  <c r="H5508"/>
  <c r="G5508"/>
  <c r="I5507"/>
  <c r="H5507"/>
  <c r="G5507"/>
  <c r="I5506"/>
  <c r="H5506"/>
  <c r="G5506"/>
  <c r="I5505"/>
  <c r="H5505"/>
  <c r="G5505"/>
  <c r="I5504"/>
  <c r="H5504"/>
  <c r="G5504"/>
  <c r="I5503"/>
  <c r="H5503"/>
  <c r="G5503"/>
  <c r="I5502"/>
  <c r="H5502"/>
  <c r="G5502"/>
  <c r="I5501"/>
  <c r="H5501"/>
  <c r="G5501"/>
  <c r="I5500"/>
  <c r="H5500"/>
  <c r="G5500"/>
  <c r="I5499"/>
  <c r="H5499"/>
  <c r="G5499"/>
  <c r="I5498"/>
  <c r="H5498"/>
  <c r="G5498"/>
  <c r="I5497"/>
  <c r="H5497"/>
  <c r="G5497"/>
  <c r="I5496"/>
  <c r="H5496"/>
  <c r="G5496"/>
  <c r="I5495"/>
  <c r="H5495"/>
  <c r="G5495"/>
  <c r="I5494"/>
  <c r="H5494"/>
  <c r="G5494"/>
  <c r="F5494"/>
  <c r="E5494"/>
  <c r="D5494"/>
  <c r="I5493"/>
  <c r="H5493"/>
  <c r="G5493"/>
  <c r="I5492"/>
  <c r="H5492"/>
  <c r="G5492"/>
  <c r="I5491"/>
  <c r="H5491"/>
  <c r="G5491"/>
  <c r="I5490"/>
  <c r="H5490"/>
  <c r="G5490"/>
  <c r="I5489"/>
  <c r="H5489"/>
  <c r="G5489"/>
  <c r="I5488"/>
  <c r="H5488"/>
  <c r="G5488"/>
  <c r="I5487"/>
  <c r="H5487"/>
  <c r="G5487"/>
  <c r="I5486"/>
  <c r="H5486"/>
  <c r="G5486"/>
  <c r="I5485"/>
  <c r="H5485"/>
  <c r="G5485"/>
  <c r="I5484"/>
  <c r="H5484"/>
  <c r="G5484"/>
  <c r="I5483"/>
  <c r="H5483"/>
  <c r="G5483"/>
  <c r="I5482"/>
  <c r="H5482"/>
  <c r="G5482"/>
  <c r="I5481"/>
  <c r="H5481"/>
  <c r="G5481"/>
  <c r="I5480"/>
  <c r="H5480"/>
  <c r="G5480"/>
  <c r="I5479"/>
  <c r="H5479"/>
  <c r="G5479"/>
  <c r="I5478"/>
  <c r="H5478"/>
  <c r="G5478"/>
  <c r="I5477"/>
  <c r="H5477"/>
  <c r="G5477"/>
  <c r="F5477"/>
  <c r="E5477"/>
  <c r="D5477"/>
  <c r="I5476"/>
  <c r="H5476"/>
  <c r="G5476"/>
  <c r="I5475"/>
  <c r="H5475"/>
  <c r="G5475"/>
  <c r="I5474"/>
  <c r="H5474"/>
  <c r="G5474"/>
  <c r="I5473"/>
  <c r="H5473"/>
  <c r="G5473"/>
  <c r="I5472"/>
  <c r="H5472"/>
  <c r="G5472"/>
  <c r="I5471"/>
  <c r="H5471"/>
  <c r="G5471"/>
  <c r="I5470"/>
  <c r="H5470"/>
  <c r="G5470"/>
  <c r="I5469"/>
  <c r="H5469"/>
  <c r="G5469"/>
  <c r="I5468"/>
  <c r="H5468"/>
  <c r="G5468"/>
  <c r="I5467"/>
  <c r="H5467"/>
  <c r="G5467"/>
  <c r="I5466"/>
  <c r="H5466"/>
  <c r="G5466"/>
  <c r="I5465"/>
  <c r="H5465"/>
  <c r="G5465"/>
  <c r="I5464"/>
  <c r="H5464"/>
  <c r="G5464"/>
  <c r="I5463"/>
  <c r="H5463"/>
  <c r="G5463"/>
  <c r="I5462"/>
  <c r="H5462"/>
  <c r="G5462"/>
  <c r="I5461"/>
  <c r="H5461"/>
  <c r="G5461"/>
  <c r="I5460"/>
  <c r="H5460"/>
  <c r="G5460"/>
  <c r="F5460"/>
  <c r="E5460"/>
  <c r="D5460"/>
  <c r="I5459"/>
  <c r="H5459"/>
  <c r="G5459"/>
  <c r="I5458"/>
  <c r="H5458"/>
  <c r="G5458"/>
  <c r="I5457"/>
  <c r="H5457"/>
  <c r="G5457"/>
  <c r="I5456"/>
  <c r="H5456"/>
  <c r="G5456"/>
  <c r="I5455"/>
  <c r="H5455"/>
  <c r="G5455"/>
  <c r="I5454"/>
  <c r="H5454"/>
  <c r="G5454"/>
  <c r="I5453"/>
  <c r="H5453"/>
  <c r="G5453"/>
  <c r="I5452"/>
  <c r="H5452"/>
  <c r="G5452"/>
  <c r="I5451"/>
  <c r="H5451"/>
  <c r="G5451"/>
  <c r="I5450"/>
  <c r="H5450"/>
  <c r="G5450"/>
  <c r="I5449"/>
  <c r="H5449"/>
  <c r="G5449"/>
  <c r="I5448"/>
  <c r="H5448"/>
  <c r="G5448"/>
  <c r="I5447"/>
  <c r="H5447"/>
  <c r="G5447"/>
  <c r="I5446"/>
  <c r="H5446"/>
  <c r="G5446"/>
  <c r="I5445"/>
  <c r="H5445"/>
  <c r="G5445"/>
  <c r="I5444"/>
  <c r="H5444"/>
  <c r="G5444"/>
  <c r="I5443"/>
  <c r="H5443"/>
  <c r="G5443"/>
  <c r="F5443"/>
  <c r="E5443"/>
  <c r="D5443"/>
  <c r="I5442"/>
  <c r="H5442"/>
  <c r="G5442"/>
  <c r="I5441"/>
  <c r="H5441"/>
  <c r="G5441"/>
  <c r="I5440"/>
  <c r="H5440"/>
  <c r="G5440"/>
  <c r="I5439"/>
  <c r="H5439"/>
  <c r="G5439"/>
  <c r="I5438"/>
  <c r="H5438"/>
  <c r="G5438"/>
  <c r="I5437"/>
  <c r="H5437"/>
  <c r="G5437"/>
  <c r="I5436"/>
  <c r="H5436"/>
  <c r="G5436"/>
  <c r="I5435"/>
  <c r="H5435"/>
  <c r="G5435"/>
  <c r="I5434"/>
  <c r="H5434"/>
  <c r="G5434"/>
  <c r="I5433"/>
  <c r="H5433"/>
  <c r="G5433"/>
  <c r="I5432"/>
  <c r="H5432"/>
  <c r="G5432"/>
  <c r="I5431"/>
  <c r="H5431"/>
  <c r="G5431"/>
  <c r="I5430"/>
  <c r="H5430"/>
  <c r="G5430"/>
  <c r="I5429"/>
  <c r="H5429"/>
  <c r="G5429"/>
  <c r="I5428"/>
  <c r="H5428"/>
  <c r="G5428"/>
  <c r="I5427"/>
  <c r="H5427"/>
  <c r="G5427"/>
  <c r="I5426"/>
  <c r="H5426"/>
  <c r="G5426"/>
  <c r="F5426"/>
  <c r="E5426"/>
  <c r="D5426"/>
  <c r="I5425"/>
  <c r="H5425"/>
  <c r="G5425"/>
  <c r="I5424"/>
  <c r="H5424"/>
  <c r="G5424"/>
  <c r="I5423"/>
  <c r="H5423"/>
  <c r="G5423"/>
  <c r="I5422"/>
  <c r="H5422"/>
  <c r="G5422"/>
  <c r="I5421"/>
  <c r="H5421"/>
  <c r="G5421"/>
  <c r="I5420"/>
  <c r="H5420"/>
  <c r="G5420"/>
  <c r="I5419"/>
  <c r="H5419"/>
  <c r="G5419"/>
  <c r="I5418"/>
  <c r="H5418"/>
  <c r="G5418"/>
  <c r="I5417"/>
  <c r="H5417"/>
  <c r="G5417"/>
  <c r="I5416"/>
  <c r="H5416"/>
  <c r="G5416"/>
  <c r="I5415"/>
  <c r="H5415"/>
  <c r="G5415"/>
  <c r="I5414"/>
  <c r="H5414"/>
  <c r="G5414"/>
  <c r="I5413"/>
  <c r="H5413"/>
  <c r="G5413"/>
  <c r="I5412"/>
  <c r="H5412"/>
  <c r="G5412"/>
  <c r="I5411"/>
  <c r="H5411"/>
  <c r="G5411"/>
  <c r="I5410"/>
  <c r="H5410"/>
  <c r="G5410"/>
  <c r="I5409"/>
  <c r="H5409"/>
  <c r="G5409"/>
  <c r="F5409"/>
  <c r="E5409"/>
  <c r="D5409"/>
  <c r="I5408"/>
  <c r="H5408"/>
  <c r="G5408"/>
  <c r="I5407"/>
  <c r="H5407"/>
  <c r="G5407"/>
  <c r="I5406"/>
  <c r="H5406"/>
  <c r="G5406"/>
  <c r="I5405"/>
  <c r="H5405"/>
  <c r="G5405"/>
  <c r="I5404"/>
  <c r="H5404"/>
  <c r="G5404"/>
  <c r="I5403"/>
  <c r="H5403"/>
  <c r="G5403"/>
  <c r="I5402"/>
  <c r="H5402"/>
  <c r="G5402"/>
  <c r="I5401"/>
  <c r="H5401"/>
  <c r="G5401"/>
  <c r="I5400"/>
  <c r="H5400"/>
  <c r="G5400"/>
  <c r="I5399"/>
  <c r="H5399"/>
  <c r="G5399"/>
  <c r="I5398"/>
  <c r="H5398"/>
  <c r="G5398"/>
  <c r="I5397"/>
  <c r="H5397"/>
  <c r="G5397"/>
  <c r="I5396"/>
  <c r="H5396"/>
  <c r="G5396"/>
  <c r="I5395"/>
  <c r="H5395"/>
  <c r="G5395"/>
  <c r="I5394"/>
  <c r="H5394"/>
  <c r="G5394"/>
  <c r="I5393"/>
  <c r="H5393"/>
  <c r="G5393"/>
  <c r="I5392"/>
  <c r="H5392"/>
  <c r="G5392"/>
  <c r="F5392"/>
  <c r="E5392"/>
  <c r="D5392"/>
  <c r="I5391"/>
  <c r="H5391"/>
  <c r="G5391"/>
  <c r="I5390"/>
  <c r="H5390"/>
  <c r="G5390"/>
  <c r="I5389"/>
  <c r="H5389"/>
  <c r="G5389"/>
  <c r="I5388"/>
  <c r="H5388"/>
  <c r="G5388"/>
  <c r="I5387"/>
  <c r="H5387"/>
  <c r="G5387"/>
  <c r="I5386"/>
  <c r="H5386"/>
  <c r="G5386"/>
  <c r="I5385"/>
  <c r="H5385"/>
  <c r="G5385"/>
  <c r="I5384"/>
  <c r="H5384"/>
  <c r="G5384"/>
  <c r="I5383"/>
  <c r="H5383"/>
  <c r="G5383"/>
  <c r="I5382"/>
  <c r="H5382"/>
  <c r="G5382"/>
  <c r="I5381"/>
  <c r="H5381"/>
  <c r="G5381"/>
  <c r="I5380"/>
  <c r="H5380"/>
  <c r="G5380"/>
  <c r="I5379"/>
  <c r="H5379"/>
  <c r="G5379"/>
  <c r="I5378"/>
  <c r="H5378"/>
  <c r="G5378"/>
  <c r="I5377"/>
  <c r="H5377"/>
  <c r="G5377"/>
  <c r="I5376"/>
  <c r="H5376"/>
  <c r="G5376"/>
  <c r="I5375"/>
  <c r="H5375"/>
  <c r="G5375"/>
  <c r="F5375"/>
  <c r="E5375"/>
  <c r="D5375"/>
  <c r="I5374"/>
  <c r="H5374"/>
  <c r="G5374"/>
  <c r="I5373"/>
  <c r="H5373"/>
  <c r="G5373"/>
  <c r="I5372"/>
  <c r="H5372"/>
  <c r="G5372"/>
  <c r="I5371"/>
  <c r="H5371"/>
  <c r="G5371"/>
  <c r="I5370"/>
  <c r="H5370"/>
  <c r="G5370"/>
  <c r="I5369"/>
  <c r="H5369"/>
  <c r="G5369"/>
  <c r="I5368"/>
  <c r="H5368"/>
  <c r="G5368"/>
  <c r="I5367"/>
  <c r="H5367"/>
  <c r="G5367"/>
  <c r="I5366"/>
  <c r="H5366"/>
  <c r="G5366"/>
  <c r="I5365"/>
  <c r="H5365"/>
  <c r="G5365"/>
  <c r="I5364"/>
  <c r="H5364"/>
  <c r="G5364"/>
  <c r="I5363"/>
  <c r="H5363"/>
  <c r="G5363"/>
  <c r="I5362"/>
  <c r="H5362"/>
  <c r="G5362"/>
  <c r="I5361"/>
  <c r="H5361"/>
  <c r="G5361"/>
  <c r="I5360"/>
  <c r="H5360"/>
  <c r="G5360"/>
  <c r="I5359"/>
  <c r="H5359"/>
  <c r="G5359"/>
  <c r="I5358"/>
  <c r="H5358"/>
  <c r="G5358"/>
  <c r="F5358"/>
  <c r="E5358"/>
  <c r="D5358"/>
  <c r="I5357"/>
  <c r="H5357"/>
  <c r="G5357"/>
  <c r="I5356"/>
  <c r="H5356"/>
  <c r="G5356"/>
  <c r="I5355"/>
  <c r="H5355"/>
  <c r="G5355"/>
  <c r="I5354"/>
  <c r="H5354"/>
  <c r="G5354"/>
  <c r="I5353"/>
  <c r="H5353"/>
  <c r="G5353"/>
  <c r="I5352"/>
  <c r="H5352"/>
  <c r="G5352"/>
  <c r="I5351"/>
  <c r="H5351"/>
  <c r="G5351"/>
  <c r="I5350"/>
  <c r="H5350"/>
  <c r="G5350"/>
  <c r="I5349"/>
  <c r="H5349"/>
  <c r="G5349"/>
  <c r="I5348"/>
  <c r="H5348"/>
  <c r="G5348"/>
  <c r="I5347"/>
  <c r="H5347"/>
  <c r="G5347"/>
  <c r="I5346"/>
  <c r="H5346"/>
  <c r="G5346"/>
  <c r="I5345"/>
  <c r="H5345"/>
  <c r="G5345"/>
  <c r="I5344"/>
  <c r="H5344"/>
  <c r="G5344"/>
  <c r="I5343"/>
  <c r="H5343"/>
  <c r="G5343"/>
  <c r="I5342"/>
  <c r="H5342"/>
  <c r="G5342"/>
  <c r="I5341"/>
  <c r="H5341"/>
  <c r="G5341"/>
  <c r="F5341"/>
  <c r="E5341"/>
  <c r="D5341"/>
  <c r="I5340"/>
  <c r="H5340"/>
  <c r="G5340"/>
  <c r="I5339"/>
  <c r="H5339"/>
  <c r="G5339"/>
  <c r="I5338"/>
  <c r="H5338"/>
  <c r="G5338"/>
  <c r="I5337"/>
  <c r="H5337"/>
  <c r="G5337"/>
  <c r="I5336"/>
  <c r="H5336"/>
  <c r="G5336"/>
  <c r="I5335"/>
  <c r="H5335"/>
  <c r="G5335"/>
  <c r="I5334"/>
  <c r="H5334"/>
  <c r="G5334"/>
  <c r="I5333"/>
  <c r="H5333"/>
  <c r="G5333"/>
  <c r="I5332"/>
  <c r="H5332"/>
  <c r="G5332"/>
  <c r="I5331"/>
  <c r="H5331"/>
  <c r="G5331"/>
  <c r="I5330"/>
  <c r="H5330"/>
  <c r="G5330"/>
  <c r="I5329"/>
  <c r="H5329"/>
  <c r="G5329"/>
  <c r="I5328"/>
  <c r="H5328"/>
  <c r="G5328"/>
  <c r="I5327"/>
  <c r="H5327"/>
  <c r="G5327"/>
  <c r="I5326"/>
  <c r="H5326"/>
  <c r="G5326"/>
  <c r="I5325"/>
  <c r="H5325"/>
  <c r="G5325"/>
  <c r="I5324"/>
  <c r="H5324"/>
  <c r="G5324"/>
  <c r="F5324"/>
  <c r="E5324"/>
  <c r="D5324"/>
  <c r="I5323"/>
  <c r="H5323"/>
  <c r="G5323"/>
  <c r="I5322"/>
  <c r="H5322"/>
  <c r="G5322"/>
  <c r="I5321"/>
  <c r="H5321"/>
  <c r="G5321"/>
  <c r="I5320"/>
  <c r="H5320"/>
  <c r="G5320"/>
  <c r="I5319"/>
  <c r="H5319"/>
  <c r="G5319"/>
  <c r="I5318"/>
  <c r="H5318"/>
  <c r="G5318"/>
  <c r="I5317"/>
  <c r="H5317"/>
  <c r="G5317"/>
  <c r="I5316"/>
  <c r="H5316"/>
  <c r="G5316"/>
  <c r="I5315"/>
  <c r="H5315"/>
  <c r="G5315"/>
  <c r="I5314"/>
  <c r="H5314"/>
  <c r="G5314"/>
  <c r="I5313"/>
  <c r="H5313"/>
  <c r="G5313"/>
  <c r="I5312"/>
  <c r="H5312"/>
  <c r="G5312"/>
  <c r="I5311"/>
  <c r="H5311"/>
  <c r="G5311"/>
  <c r="I5310"/>
  <c r="H5310"/>
  <c r="G5310"/>
  <c r="I5309"/>
  <c r="H5309"/>
  <c r="G5309"/>
  <c r="I5308"/>
  <c r="H5308"/>
  <c r="G5308"/>
  <c r="I5307"/>
  <c r="H5307"/>
  <c r="G5307"/>
  <c r="F5307"/>
  <c r="E5307"/>
  <c r="D5307"/>
  <c r="I5306"/>
  <c r="H5306"/>
  <c r="G5306"/>
  <c r="I5305"/>
  <c r="H5305"/>
  <c r="G5305"/>
  <c r="I5304"/>
  <c r="H5304"/>
  <c r="G5304"/>
  <c r="I5303"/>
  <c r="H5303"/>
  <c r="G5303"/>
  <c r="I5302"/>
  <c r="H5302"/>
  <c r="G5302"/>
  <c r="I5301"/>
  <c r="H5301"/>
  <c r="G5301"/>
  <c r="I5300"/>
  <c r="H5300"/>
  <c r="G5300"/>
  <c r="I5299"/>
  <c r="H5299"/>
  <c r="G5299"/>
  <c r="I5298"/>
  <c r="H5298"/>
  <c r="G5298"/>
  <c r="I5297"/>
  <c r="H5297"/>
  <c r="G5297"/>
  <c r="I5296"/>
  <c r="H5296"/>
  <c r="G5296"/>
  <c r="I5295"/>
  <c r="H5295"/>
  <c r="G5295"/>
  <c r="I5294"/>
  <c r="H5294"/>
  <c r="G5294"/>
  <c r="I5293"/>
  <c r="H5293"/>
  <c r="G5293"/>
  <c r="I5292"/>
  <c r="H5292"/>
  <c r="G5292"/>
  <c r="I5291"/>
  <c r="H5291"/>
  <c r="G5291"/>
  <c r="I5290"/>
  <c r="H5290"/>
  <c r="G5290"/>
  <c r="F5290"/>
  <c r="E5290"/>
  <c r="D5290"/>
  <c r="I5289"/>
  <c r="H5289"/>
  <c r="G5289"/>
  <c r="I5288"/>
  <c r="H5288"/>
  <c r="G5288"/>
  <c r="I5287"/>
  <c r="H5287"/>
  <c r="G5287"/>
  <c r="I5286"/>
  <c r="H5286"/>
  <c r="G5286"/>
  <c r="I5285"/>
  <c r="H5285"/>
  <c r="G5285"/>
  <c r="I5284"/>
  <c r="H5284"/>
  <c r="G5284"/>
  <c r="I5283"/>
  <c r="H5283"/>
  <c r="G5283"/>
  <c r="I5282"/>
  <c r="H5282"/>
  <c r="G5282"/>
  <c r="I5281"/>
  <c r="H5281"/>
  <c r="G5281"/>
  <c r="I5280"/>
  <c r="H5280"/>
  <c r="G5280"/>
  <c r="I5279"/>
  <c r="H5279"/>
  <c r="G5279"/>
  <c r="I5278"/>
  <c r="H5278"/>
  <c r="G5278"/>
  <c r="I5277"/>
  <c r="H5277"/>
  <c r="G5277"/>
  <c r="I5276"/>
  <c r="H5276"/>
  <c r="G5276"/>
  <c r="I5275"/>
  <c r="H5275"/>
  <c r="G5275"/>
  <c r="I5274"/>
  <c r="H5274"/>
  <c r="G5274"/>
  <c r="I5273"/>
  <c r="H5273"/>
  <c r="G5273"/>
  <c r="F5273"/>
  <c r="E5273"/>
  <c r="D5273"/>
  <c r="I5272"/>
  <c r="H5272"/>
  <c r="G5272"/>
  <c r="I5271"/>
  <c r="H5271"/>
  <c r="G5271"/>
  <c r="I5270"/>
  <c r="H5270"/>
  <c r="G5270"/>
  <c r="I5269"/>
  <c r="H5269"/>
  <c r="G5269"/>
  <c r="I5268"/>
  <c r="H5268"/>
  <c r="G5268"/>
  <c r="I5267"/>
  <c r="H5267"/>
  <c r="G5267"/>
  <c r="I5266"/>
  <c r="H5266"/>
  <c r="G5266"/>
  <c r="I5265"/>
  <c r="H5265"/>
  <c r="G5265"/>
  <c r="I5264"/>
  <c r="H5264"/>
  <c r="G5264"/>
  <c r="I5263"/>
  <c r="H5263"/>
  <c r="G5263"/>
  <c r="I5262"/>
  <c r="H5262"/>
  <c r="G5262"/>
  <c r="I5261"/>
  <c r="H5261"/>
  <c r="G5261"/>
  <c r="I5260"/>
  <c r="H5260"/>
  <c r="G5260"/>
  <c r="I5259"/>
  <c r="H5259"/>
  <c r="G5259"/>
  <c r="I5258"/>
  <c r="H5258"/>
  <c r="G5258"/>
  <c r="I5257"/>
  <c r="H5257"/>
  <c r="G5257"/>
  <c r="I5256"/>
  <c r="H5256"/>
  <c r="G5256"/>
  <c r="F5256"/>
  <c r="E5256"/>
  <c r="D5256"/>
  <c r="I5255"/>
  <c r="H5255"/>
  <c r="G5255"/>
  <c r="I5254"/>
  <c r="H5254"/>
  <c r="G5254"/>
  <c r="I5253"/>
  <c r="H5253"/>
  <c r="G5253"/>
  <c r="I5252"/>
  <c r="H5252"/>
  <c r="G5252"/>
  <c r="I5251"/>
  <c r="H5251"/>
  <c r="G5251"/>
  <c r="I5250"/>
  <c r="H5250"/>
  <c r="G5250"/>
  <c r="I5249"/>
  <c r="H5249"/>
  <c r="G5249"/>
  <c r="I5248"/>
  <c r="H5248"/>
  <c r="G5248"/>
  <c r="I5247"/>
  <c r="H5247"/>
  <c r="G5247"/>
  <c r="I5246"/>
  <c r="H5246"/>
  <c r="G5246"/>
  <c r="I5245"/>
  <c r="H5245"/>
  <c r="G5245"/>
  <c r="I5244"/>
  <c r="H5244"/>
  <c r="G5244"/>
  <c r="I5243"/>
  <c r="H5243"/>
  <c r="G5243"/>
  <c r="I5242"/>
  <c r="H5242"/>
  <c r="G5242"/>
  <c r="I5241"/>
  <c r="H5241"/>
  <c r="G5241"/>
  <c r="I5240"/>
  <c r="H5240"/>
  <c r="G5240"/>
  <c r="I5239"/>
  <c r="H5239"/>
  <c r="G5239"/>
  <c r="F5239"/>
  <c r="E5239"/>
  <c r="D5239"/>
  <c r="I5238"/>
  <c r="H5238"/>
  <c r="G5238"/>
  <c r="I5237"/>
  <c r="H5237"/>
  <c r="G5237"/>
  <c r="I5236"/>
  <c r="H5236"/>
  <c r="G5236"/>
  <c r="I5235"/>
  <c r="H5235"/>
  <c r="G5235"/>
  <c r="I5234"/>
  <c r="H5234"/>
  <c r="G5234"/>
  <c r="I5233"/>
  <c r="H5233"/>
  <c r="G5233"/>
  <c r="I5232"/>
  <c r="H5232"/>
  <c r="G5232"/>
  <c r="I5231"/>
  <c r="H5231"/>
  <c r="G5231"/>
  <c r="I5230"/>
  <c r="H5230"/>
  <c r="G5230"/>
  <c r="I5229"/>
  <c r="H5229"/>
  <c r="G5229"/>
  <c r="I5228"/>
  <c r="H5228"/>
  <c r="G5228"/>
  <c r="I5227"/>
  <c r="H5227"/>
  <c r="G5227"/>
  <c r="I5226"/>
  <c r="H5226"/>
  <c r="G5226"/>
  <c r="I5225"/>
  <c r="H5225"/>
  <c r="G5225"/>
  <c r="I5224"/>
  <c r="H5224"/>
  <c r="G5224"/>
  <c r="I5223"/>
  <c r="H5223"/>
  <c r="G5223"/>
  <c r="I5222"/>
  <c r="H5222"/>
  <c r="G5222"/>
  <c r="F5222"/>
  <c r="E5222"/>
  <c r="D5222"/>
  <c r="I5221"/>
  <c r="H5221"/>
  <c r="G5221"/>
  <c r="I5220"/>
  <c r="H5220"/>
  <c r="G5220"/>
  <c r="I5219"/>
  <c r="H5219"/>
  <c r="G5219"/>
  <c r="I5218"/>
  <c r="H5218"/>
  <c r="G5218"/>
  <c r="I5217"/>
  <c r="H5217"/>
  <c r="G5217"/>
  <c r="I5216"/>
  <c r="H5216"/>
  <c r="G5216"/>
  <c r="I5215"/>
  <c r="H5215"/>
  <c r="G5215"/>
  <c r="I5214"/>
  <c r="H5214"/>
  <c r="G5214"/>
  <c r="I5213"/>
  <c r="H5213"/>
  <c r="G5213"/>
  <c r="I5212"/>
  <c r="H5212"/>
  <c r="G5212"/>
  <c r="I5211"/>
  <c r="H5211"/>
  <c r="G5211"/>
  <c r="I5210"/>
  <c r="H5210"/>
  <c r="G5210"/>
  <c r="I5209"/>
  <c r="H5209"/>
  <c r="G5209"/>
  <c r="I5208"/>
  <c r="H5208"/>
  <c r="G5208"/>
  <c r="I5207"/>
  <c r="H5207"/>
  <c r="G5207"/>
  <c r="I5206"/>
  <c r="H5206"/>
  <c r="G5206"/>
  <c r="I5205"/>
  <c r="H5205"/>
  <c r="G5205"/>
  <c r="F5205"/>
  <c r="E5205"/>
  <c r="D5205"/>
  <c r="I5204"/>
  <c r="H5204"/>
  <c r="G5204"/>
  <c r="I5203"/>
  <c r="H5203"/>
  <c r="G5203"/>
  <c r="I5202"/>
  <c r="H5202"/>
  <c r="G5202"/>
  <c r="I5201"/>
  <c r="H5201"/>
  <c r="G5201"/>
  <c r="I5200"/>
  <c r="H5200"/>
  <c r="G5200"/>
  <c r="I5199"/>
  <c r="H5199"/>
  <c r="G5199"/>
  <c r="I5198"/>
  <c r="H5198"/>
  <c r="G5198"/>
  <c r="I5197"/>
  <c r="H5197"/>
  <c r="G5197"/>
  <c r="I5196"/>
  <c r="H5196"/>
  <c r="G5196"/>
  <c r="I5195"/>
  <c r="H5195"/>
  <c r="G5195"/>
  <c r="I5194"/>
  <c r="H5194"/>
  <c r="G5194"/>
  <c r="I5193"/>
  <c r="H5193"/>
  <c r="G5193"/>
  <c r="I5192"/>
  <c r="H5192"/>
  <c r="G5192"/>
  <c r="I5191"/>
  <c r="H5191"/>
  <c r="G5191"/>
  <c r="I5190"/>
  <c r="H5190"/>
  <c r="G5190"/>
  <c r="I5189"/>
  <c r="H5189"/>
  <c r="G5189"/>
  <c r="I5188"/>
  <c r="H5188"/>
  <c r="G5188"/>
  <c r="F5188"/>
  <c r="E5188"/>
  <c r="D5188"/>
  <c r="I5187"/>
  <c r="H5187"/>
  <c r="G5187"/>
  <c r="I5186"/>
  <c r="H5186"/>
  <c r="G5186"/>
  <c r="I5185"/>
  <c r="H5185"/>
  <c r="G5185"/>
  <c r="I5184"/>
  <c r="H5184"/>
  <c r="G5184"/>
  <c r="I5183"/>
  <c r="H5183"/>
  <c r="G5183"/>
  <c r="I5182"/>
  <c r="H5182"/>
  <c r="G5182"/>
  <c r="I5181"/>
  <c r="H5181"/>
  <c r="G5181"/>
  <c r="I5180"/>
  <c r="H5180"/>
  <c r="G5180"/>
  <c r="I5179"/>
  <c r="H5179"/>
  <c r="G5179"/>
  <c r="I5178"/>
  <c r="H5178"/>
  <c r="G5178"/>
  <c r="I5177"/>
  <c r="H5177"/>
  <c r="G5177"/>
  <c r="I5176"/>
  <c r="H5176"/>
  <c r="G5176"/>
  <c r="I5175"/>
  <c r="H5175"/>
  <c r="G5175"/>
  <c r="I5174"/>
  <c r="H5174"/>
  <c r="G5174"/>
  <c r="I5173"/>
  <c r="H5173"/>
  <c r="G5173"/>
  <c r="I5172"/>
  <c r="H5172"/>
  <c r="G5172"/>
  <c r="I5171"/>
  <c r="H5171"/>
  <c r="G5171"/>
  <c r="F5171"/>
  <c r="E5171"/>
  <c r="D5171"/>
  <c r="I5170"/>
  <c r="H5170"/>
  <c r="G5170"/>
  <c r="I5169"/>
  <c r="H5169"/>
  <c r="G5169"/>
  <c r="I5168"/>
  <c r="H5168"/>
  <c r="G5168"/>
  <c r="I5167"/>
  <c r="H5167"/>
  <c r="G5167"/>
  <c r="I5166"/>
  <c r="H5166"/>
  <c r="G5166"/>
  <c r="I5165"/>
  <c r="H5165"/>
  <c r="G5165"/>
  <c r="I5164"/>
  <c r="H5164"/>
  <c r="G5164"/>
  <c r="I5163"/>
  <c r="H5163"/>
  <c r="G5163"/>
  <c r="I5162"/>
  <c r="H5162"/>
  <c r="G5162"/>
  <c r="I5161"/>
  <c r="H5161"/>
  <c r="G5161"/>
  <c r="I5160"/>
  <c r="H5160"/>
  <c r="G5160"/>
  <c r="I5159"/>
  <c r="H5159"/>
  <c r="G5159"/>
  <c r="I5158"/>
  <c r="H5158"/>
  <c r="G5158"/>
  <c r="I5157"/>
  <c r="H5157"/>
  <c r="G5157"/>
  <c r="I5156"/>
  <c r="H5156"/>
  <c r="G5156"/>
  <c r="I5155"/>
  <c r="H5155"/>
  <c r="G5155"/>
  <c r="I5154"/>
  <c r="H5154"/>
  <c r="G5154"/>
  <c r="F5154"/>
  <c r="E5154"/>
  <c r="D5154"/>
  <c r="I5153"/>
  <c r="H5153"/>
  <c r="G5153"/>
  <c r="I5152"/>
  <c r="H5152"/>
  <c r="G5152"/>
  <c r="I5151"/>
  <c r="H5151"/>
  <c r="G5151"/>
  <c r="I5150"/>
  <c r="H5150"/>
  <c r="G5150"/>
  <c r="I5149"/>
  <c r="H5149"/>
  <c r="G5149"/>
  <c r="I5148"/>
  <c r="H5148"/>
  <c r="G5148"/>
  <c r="I5147"/>
  <c r="H5147"/>
  <c r="G5147"/>
  <c r="I5146"/>
  <c r="H5146"/>
  <c r="G5146"/>
  <c r="I5145"/>
  <c r="H5145"/>
  <c r="G5145"/>
  <c r="I5144"/>
  <c r="H5144"/>
  <c r="G5144"/>
  <c r="I5143"/>
  <c r="H5143"/>
  <c r="G5143"/>
  <c r="I5142"/>
  <c r="H5142"/>
  <c r="G5142"/>
  <c r="I5141"/>
  <c r="H5141"/>
  <c r="G5141"/>
  <c r="I5140"/>
  <c r="H5140"/>
  <c r="G5140"/>
  <c r="I5139"/>
  <c r="H5139"/>
  <c r="G5139"/>
  <c r="I5138"/>
  <c r="H5138"/>
  <c r="G5138"/>
  <c r="I5137"/>
  <c r="H5137"/>
  <c r="G5137"/>
  <c r="F5137"/>
  <c r="E5137"/>
  <c r="D5137"/>
  <c r="I5136"/>
  <c r="H5136"/>
  <c r="G5136"/>
  <c r="I5135"/>
  <c r="H5135"/>
  <c r="G5135"/>
  <c r="I5134"/>
  <c r="H5134"/>
  <c r="G5134"/>
  <c r="I5133"/>
  <c r="H5133"/>
  <c r="G5133"/>
  <c r="I5132"/>
  <c r="H5132"/>
  <c r="G5132"/>
  <c r="I5131"/>
  <c r="H5131"/>
  <c r="G5131"/>
  <c r="I5130"/>
  <c r="H5130"/>
  <c r="G5130"/>
  <c r="I5129"/>
  <c r="H5129"/>
  <c r="G5129"/>
  <c r="I5128"/>
  <c r="H5128"/>
  <c r="G5128"/>
  <c r="I5127"/>
  <c r="H5127"/>
  <c r="G5127"/>
  <c r="I5126"/>
  <c r="H5126"/>
  <c r="G5126"/>
  <c r="I5125"/>
  <c r="H5125"/>
  <c r="G5125"/>
  <c r="I5124"/>
  <c r="H5124"/>
  <c r="G5124"/>
  <c r="I5123"/>
  <c r="H5123"/>
  <c r="G5123"/>
  <c r="I5122"/>
  <c r="H5122"/>
  <c r="G5122"/>
  <c r="I5121"/>
  <c r="H5121"/>
  <c r="G5121"/>
  <c r="I5120"/>
  <c r="H5120"/>
  <c r="G5120"/>
  <c r="F5120"/>
  <c r="E5120"/>
  <c r="D5120"/>
  <c r="I5119"/>
  <c r="H5119"/>
  <c r="G5119"/>
  <c r="I5118"/>
  <c r="H5118"/>
  <c r="G5118"/>
  <c r="I5117"/>
  <c r="H5117"/>
  <c r="G5117"/>
  <c r="I5116"/>
  <c r="H5116"/>
  <c r="G5116"/>
  <c r="I5115"/>
  <c r="H5115"/>
  <c r="G5115"/>
  <c r="I5114"/>
  <c r="H5114"/>
  <c r="G5114"/>
  <c r="I5113"/>
  <c r="H5113"/>
  <c r="G5113"/>
  <c r="I5112"/>
  <c r="H5112"/>
  <c r="G5112"/>
  <c r="I5111"/>
  <c r="H5111"/>
  <c r="G5111"/>
  <c r="I5110"/>
  <c r="H5110"/>
  <c r="G5110"/>
  <c r="I5109"/>
  <c r="H5109"/>
  <c r="G5109"/>
  <c r="I5108"/>
  <c r="H5108"/>
  <c r="G5108"/>
  <c r="I5107"/>
  <c r="H5107"/>
  <c r="G5107"/>
  <c r="I5106"/>
  <c r="H5106"/>
  <c r="G5106"/>
  <c r="I5105"/>
  <c r="H5105"/>
  <c r="G5105"/>
  <c r="I5104"/>
  <c r="H5104"/>
  <c r="G5104"/>
  <c r="I5103"/>
  <c r="H5103"/>
  <c r="G5103"/>
  <c r="F5103"/>
  <c r="E5103"/>
  <c r="D5103"/>
  <c r="I5102"/>
  <c r="H5102"/>
  <c r="G5102"/>
  <c r="I5101"/>
  <c r="H5101"/>
  <c r="G5101"/>
  <c r="I5100"/>
  <c r="H5100"/>
  <c r="G5100"/>
  <c r="I5099"/>
  <c r="H5099"/>
  <c r="G5099"/>
  <c r="I5098"/>
  <c r="H5098"/>
  <c r="G5098"/>
  <c r="I5097"/>
  <c r="H5097"/>
  <c r="G5097"/>
  <c r="I5096"/>
  <c r="H5096"/>
  <c r="G5096"/>
  <c r="I5095"/>
  <c r="H5095"/>
  <c r="G5095"/>
  <c r="I5094"/>
  <c r="H5094"/>
  <c r="G5094"/>
  <c r="I5093"/>
  <c r="H5093"/>
  <c r="G5093"/>
  <c r="I5092"/>
  <c r="H5092"/>
  <c r="G5092"/>
  <c r="I5091"/>
  <c r="H5091"/>
  <c r="G5091"/>
  <c r="I5090"/>
  <c r="H5090"/>
  <c r="G5090"/>
  <c r="I5089"/>
  <c r="H5089"/>
  <c r="G5089"/>
  <c r="I5088"/>
  <c r="H5088"/>
  <c r="G5088"/>
  <c r="I5087"/>
  <c r="H5087"/>
  <c r="G5087"/>
  <c r="I5086"/>
  <c r="H5086"/>
  <c r="G5086"/>
  <c r="F5086"/>
  <c r="E5086"/>
  <c r="D5086"/>
  <c r="I5085"/>
  <c r="H5085"/>
  <c r="G5085"/>
  <c r="I5084"/>
  <c r="H5084"/>
  <c r="G5084"/>
  <c r="I5083"/>
  <c r="H5083"/>
  <c r="G5083"/>
  <c r="I5082"/>
  <c r="H5082"/>
  <c r="G5082"/>
  <c r="I5081"/>
  <c r="H5081"/>
  <c r="G5081"/>
  <c r="I5080"/>
  <c r="H5080"/>
  <c r="G5080"/>
  <c r="I5079"/>
  <c r="H5079"/>
  <c r="G5079"/>
  <c r="I5078"/>
  <c r="H5078"/>
  <c r="G5078"/>
  <c r="I5077"/>
  <c r="H5077"/>
  <c r="G5077"/>
  <c r="I5076"/>
  <c r="H5076"/>
  <c r="G5076"/>
  <c r="I5075"/>
  <c r="H5075"/>
  <c r="G5075"/>
  <c r="I5074"/>
  <c r="H5074"/>
  <c r="G5074"/>
  <c r="I5073"/>
  <c r="H5073"/>
  <c r="G5073"/>
  <c r="I5072"/>
  <c r="H5072"/>
  <c r="G5072"/>
  <c r="I5071"/>
  <c r="H5071"/>
  <c r="G5071"/>
  <c r="I5070"/>
  <c r="H5070"/>
  <c r="G5070"/>
  <c r="I5069"/>
  <c r="H5069"/>
  <c r="G5069"/>
  <c r="F5069"/>
  <c r="E5069"/>
  <c r="D5069"/>
  <c r="I5068"/>
  <c r="H5068"/>
  <c r="G5068"/>
  <c r="I5067"/>
  <c r="H5067"/>
  <c r="G5067"/>
  <c r="I5066"/>
  <c r="H5066"/>
  <c r="G5066"/>
  <c r="I5065"/>
  <c r="H5065"/>
  <c r="G5065"/>
  <c r="I5064"/>
  <c r="H5064"/>
  <c r="G5064"/>
  <c r="I5063"/>
  <c r="H5063"/>
  <c r="G5063"/>
  <c r="I5062"/>
  <c r="H5062"/>
  <c r="G5062"/>
  <c r="I5061"/>
  <c r="H5061"/>
  <c r="G5061"/>
  <c r="I5060"/>
  <c r="H5060"/>
  <c r="G5060"/>
  <c r="I5059"/>
  <c r="H5059"/>
  <c r="G5059"/>
  <c r="I5058"/>
  <c r="H5058"/>
  <c r="G5058"/>
  <c r="I5057"/>
  <c r="H5057"/>
  <c r="G5057"/>
  <c r="I5056"/>
  <c r="H5056"/>
  <c r="G5056"/>
  <c r="I5055"/>
  <c r="H5055"/>
  <c r="G5055"/>
  <c r="I5054"/>
  <c r="H5054"/>
  <c r="G5054"/>
  <c r="I5053"/>
  <c r="H5053"/>
  <c r="G5053"/>
  <c r="I5052"/>
  <c r="H5052"/>
  <c r="G5052"/>
  <c r="F5052"/>
  <c r="E5052"/>
  <c r="D5052"/>
  <c r="I5051"/>
  <c r="H5051"/>
  <c r="G5051"/>
  <c r="I5050"/>
  <c r="H5050"/>
  <c r="G5050"/>
  <c r="I5049"/>
  <c r="H5049"/>
  <c r="G5049"/>
  <c r="I5048"/>
  <c r="H5048"/>
  <c r="G5048"/>
  <c r="I5047"/>
  <c r="H5047"/>
  <c r="G5047"/>
  <c r="I5046"/>
  <c r="H5046"/>
  <c r="G5046"/>
  <c r="I5045"/>
  <c r="H5045"/>
  <c r="G5045"/>
  <c r="I5044"/>
  <c r="H5044"/>
  <c r="G5044"/>
  <c r="I5043"/>
  <c r="H5043"/>
  <c r="G5043"/>
  <c r="I5042"/>
  <c r="H5042"/>
  <c r="G5042"/>
  <c r="I5041"/>
  <c r="H5041"/>
  <c r="G5041"/>
  <c r="I5040"/>
  <c r="H5040"/>
  <c r="G5040"/>
  <c r="I5039"/>
  <c r="H5039"/>
  <c r="G5039"/>
  <c r="I5038"/>
  <c r="H5038"/>
  <c r="G5038"/>
  <c r="I5037"/>
  <c r="H5037"/>
  <c r="G5037"/>
  <c r="I5036"/>
  <c r="H5036"/>
  <c r="G5036"/>
  <c r="I5035"/>
  <c r="H5035"/>
  <c r="G5035"/>
  <c r="F5035"/>
  <c r="E5035"/>
  <c r="D5035"/>
  <c r="I5034"/>
  <c r="H5034"/>
  <c r="G5034"/>
  <c r="I5033"/>
  <c r="H5033"/>
  <c r="G5033"/>
  <c r="I5032"/>
  <c r="H5032"/>
  <c r="G5032"/>
  <c r="I5031"/>
  <c r="H5031"/>
  <c r="G5031"/>
  <c r="I5030"/>
  <c r="H5030"/>
  <c r="G5030"/>
  <c r="I5029"/>
  <c r="H5029"/>
  <c r="G5029"/>
  <c r="I5028"/>
  <c r="H5028"/>
  <c r="G5028"/>
  <c r="I5027"/>
  <c r="H5027"/>
  <c r="G5027"/>
  <c r="I5026"/>
  <c r="H5026"/>
  <c r="G5026"/>
  <c r="I5025"/>
  <c r="H5025"/>
  <c r="G5025"/>
  <c r="I5024"/>
  <c r="H5024"/>
  <c r="G5024"/>
  <c r="I5023"/>
  <c r="H5023"/>
  <c r="G5023"/>
  <c r="I5022"/>
  <c r="H5022"/>
  <c r="G5022"/>
  <c r="I5021"/>
  <c r="H5021"/>
  <c r="G5021"/>
  <c r="I5020"/>
  <c r="H5020"/>
  <c r="G5020"/>
  <c r="I5019"/>
  <c r="H5019"/>
  <c r="G5019"/>
  <c r="I5018"/>
  <c r="H5018"/>
  <c r="G5018"/>
  <c r="F5018"/>
  <c r="E5018"/>
  <c r="D5018"/>
  <c r="I5017"/>
  <c r="H5017"/>
  <c r="G5017"/>
  <c r="I5016"/>
  <c r="H5016"/>
  <c r="G5016"/>
  <c r="I5015"/>
  <c r="H5015"/>
  <c r="G5015"/>
  <c r="I5014"/>
  <c r="H5014"/>
  <c r="G5014"/>
  <c r="I5013"/>
  <c r="H5013"/>
  <c r="G5013"/>
  <c r="I5012"/>
  <c r="H5012"/>
  <c r="G5012"/>
  <c r="I5011"/>
  <c r="H5011"/>
  <c r="G5011"/>
  <c r="I5010"/>
  <c r="H5010"/>
  <c r="G5010"/>
  <c r="I5009"/>
  <c r="H5009"/>
  <c r="G5009"/>
  <c r="I5008"/>
  <c r="H5008"/>
  <c r="G5008"/>
  <c r="I5007"/>
  <c r="H5007"/>
  <c r="G5007"/>
  <c r="I5006"/>
  <c r="H5006"/>
  <c r="G5006"/>
  <c r="I5005"/>
  <c r="H5005"/>
  <c r="G5005"/>
  <c r="I5004"/>
  <c r="H5004"/>
  <c r="G5004"/>
  <c r="I5003"/>
  <c r="H5003"/>
  <c r="G5003"/>
  <c r="I5002"/>
  <c r="H5002"/>
  <c r="G5002"/>
  <c r="I5001"/>
  <c r="H5001"/>
  <c r="G5001"/>
  <c r="F5001"/>
  <c r="E5001"/>
  <c r="D5001"/>
  <c r="I5000"/>
  <c r="H5000"/>
  <c r="G5000"/>
  <c r="I4999"/>
  <c r="H4999"/>
  <c r="G4999"/>
  <c r="I4998"/>
  <c r="H4998"/>
  <c r="G4998"/>
  <c r="I4997"/>
  <c r="H4997"/>
  <c r="G4997"/>
  <c r="I4996"/>
  <c r="H4996"/>
  <c r="G4996"/>
  <c r="I4995"/>
  <c r="H4995"/>
  <c r="G4995"/>
  <c r="I4994"/>
  <c r="H4994"/>
  <c r="G4994"/>
  <c r="I4993"/>
  <c r="H4993"/>
  <c r="G4993"/>
  <c r="I4992"/>
  <c r="H4992"/>
  <c r="G4992"/>
  <c r="I4991"/>
  <c r="H4991"/>
  <c r="G4991"/>
  <c r="I4990"/>
  <c r="H4990"/>
  <c r="G4990"/>
  <c r="I4989"/>
  <c r="H4989"/>
  <c r="G4989"/>
  <c r="I4988"/>
  <c r="H4988"/>
  <c r="G4988"/>
  <c r="I4987"/>
  <c r="H4987"/>
  <c r="G4987"/>
  <c r="I4986"/>
  <c r="H4986"/>
  <c r="G4986"/>
  <c r="I4985"/>
  <c r="H4985"/>
  <c r="G4985"/>
  <c r="I4984"/>
  <c r="H4984"/>
  <c r="G4984"/>
  <c r="F4984"/>
  <c r="E4984"/>
  <c r="D4984"/>
  <c r="I4983"/>
  <c r="H4983"/>
  <c r="G4983"/>
  <c r="I4982"/>
  <c r="H4982"/>
  <c r="G4982"/>
  <c r="I4981"/>
  <c r="H4981"/>
  <c r="G4981"/>
  <c r="I4980"/>
  <c r="H4980"/>
  <c r="G4980"/>
  <c r="I4979"/>
  <c r="H4979"/>
  <c r="G4979"/>
  <c r="I4978"/>
  <c r="H4978"/>
  <c r="G4978"/>
  <c r="I4977"/>
  <c r="H4977"/>
  <c r="G4977"/>
  <c r="I4976"/>
  <c r="H4976"/>
  <c r="G4976"/>
  <c r="I4975"/>
  <c r="H4975"/>
  <c r="G4975"/>
  <c r="I4974"/>
  <c r="H4974"/>
  <c r="G4974"/>
  <c r="I4973"/>
  <c r="H4973"/>
  <c r="G4973"/>
  <c r="I4972"/>
  <c r="H4972"/>
  <c r="G4972"/>
  <c r="I4971"/>
  <c r="H4971"/>
  <c r="G4971"/>
  <c r="I4970"/>
  <c r="H4970"/>
  <c r="G4970"/>
  <c r="I4969"/>
  <c r="H4969"/>
  <c r="G4969"/>
  <c r="I4968"/>
  <c r="H4968"/>
  <c r="G4968"/>
  <c r="I4967"/>
  <c r="H4967"/>
  <c r="G4967"/>
  <c r="F4967"/>
  <c r="E4967"/>
  <c r="D4967"/>
  <c r="I4966"/>
  <c r="H4966"/>
  <c r="G4966"/>
  <c r="I4965"/>
  <c r="H4965"/>
  <c r="G4965"/>
  <c r="I4964"/>
  <c r="H4964"/>
  <c r="G4964"/>
  <c r="I4963"/>
  <c r="H4963"/>
  <c r="G4963"/>
  <c r="I4962"/>
  <c r="H4962"/>
  <c r="G4962"/>
  <c r="I4961"/>
  <c r="H4961"/>
  <c r="G4961"/>
  <c r="I4960"/>
  <c r="H4960"/>
  <c r="G4960"/>
  <c r="I4959"/>
  <c r="H4959"/>
  <c r="G4959"/>
  <c r="I4958"/>
  <c r="H4958"/>
  <c r="G4958"/>
  <c r="I4957"/>
  <c r="H4957"/>
  <c r="G4957"/>
  <c r="I4956"/>
  <c r="H4956"/>
  <c r="G4956"/>
  <c r="I4955"/>
  <c r="H4955"/>
  <c r="G4955"/>
  <c r="I4954"/>
  <c r="H4954"/>
  <c r="G4954"/>
  <c r="I4953"/>
  <c r="H4953"/>
  <c r="G4953"/>
  <c r="I4952"/>
  <c r="H4952"/>
  <c r="G4952"/>
  <c r="I4951"/>
  <c r="H4951"/>
  <c r="G4951"/>
  <c r="I4950"/>
  <c r="H4950"/>
  <c r="G4950"/>
  <c r="F4950"/>
  <c r="E4950"/>
  <c r="D4950"/>
  <c r="I4949"/>
  <c r="H4949"/>
  <c r="G4949"/>
  <c r="I4948"/>
  <c r="H4948"/>
  <c r="G4948"/>
  <c r="I4947"/>
  <c r="H4947"/>
  <c r="G4947"/>
  <c r="I4946"/>
  <c r="H4946"/>
  <c r="G4946"/>
  <c r="I4945"/>
  <c r="H4945"/>
  <c r="G4945"/>
  <c r="I4944"/>
  <c r="H4944"/>
  <c r="G4944"/>
  <c r="I4943"/>
  <c r="H4943"/>
  <c r="G4943"/>
  <c r="I4942"/>
  <c r="H4942"/>
  <c r="G4942"/>
  <c r="I4941"/>
  <c r="H4941"/>
  <c r="G4941"/>
  <c r="I4940"/>
  <c r="H4940"/>
  <c r="G4940"/>
  <c r="I4939"/>
  <c r="H4939"/>
  <c r="G4939"/>
  <c r="I4938"/>
  <c r="H4938"/>
  <c r="G4938"/>
  <c r="I4937"/>
  <c r="H4937"/>
  <c r="G4937"/>
  <c r="I4936"/>
  <c r="H4936"/>
  <c r="G4936"/>
  <c r="I4935"/>
  <c r="H4935"/>
  <c r="G4935"/>
  <c r="I4934"/>
  <c r="H4934"/>
  <c r="G4934"/>
  <c r="I4933"/>
  <c r="H4933"/>
  <c r="G4933"/>
  <c r="F4933"/>
  <c r="E4933"/>
  <c r="D4933"/>
  <c r="I4932"/>
  <c r="H4932"/>
  <c r="G4932"/>
  <c r="I4931"/>
  <c r="H4931"/>
  <c r="G4931"/>
  <c r="I4930"/>
  <c r="H4930"/>
  <c r="G4930"/>
  <c r="I4929"/>
  <c r="H4929"/>
  <c r="G4929"/>
  <c r="I4928"/>
  <c r="H4928"/>
  <c r="G4928"/>
  <c r="I4927"/>
  <c r="H4927"/>
  <c r="G4927"/>
  <c r="I4926"/>
  <c r="H4926"/>
  <c r="G4926"/>
  <c r="I4925"/>
  <c r="H4925"/>
  <c r="G4925"/>
  <c r="I4924"/>
  <c r="H4924"/>
  <c r="G4924"/>
  <c r="I4923"/>
  <c r="H4923"/>
  <c r="G4923"/>
  <c r="I4922"/>
  <c r="H4922"/>
  <c r="G4922"/>
  <c r="I4921"/>
  <c r="H4921"/>
  <c r="G4921"/>
  <c r="I4920"/>
  <c r="H4920"/>
  <c r="G4920"/>
  <c r="I4919"/>
  <c r="H4919"/>
  <c r="G4919"/>
  <c r="I4918"/>
  <c r="H4918"/>
  <c r="G4918"/>
  <c r="I4917"/>
  <c r="H4917"/>
  <c r="G4917"/>
  <c r="I4916"/>
  <c r="H4916"/>
  <c r="G4916"/>
  <c r="F4916"/>
  <c r="E4916"/>
  <c r="D4916"/>
  <c r="I4915"/>
  <c r="H4915"/>
  <c r="G4915"/>
  <c r="I4914"/>
  <c r="H4914"/>
  <c r="G4914"/>
  <c r="I4913"/>
  <c r="H4913"/>
  <c r="G4913"/>
  <c r="I4912"/>
  <c r="H4912"/>
  <c r="G4912"/>
  <c r="I4911"/>
  <c r="H4911"/>
  <c r="G4911"/>
  <c r="I4910"/>
  <c r="H4910"/>
  <c r="G4910"/>
  <c r="I4909"/>
  <c r="H4909"/>
  <c r="G4909"/>
  <c r="I4908"/>
  <c r="H4908"/>
  <c r="G4908"/>
  <c r="I4907"/>
  <c r="H4907"/>
  <c r="G4907"/>
  <c r="I4906"/>
  <c r="H4906"/>
  <c r="G4906"/>
  <c r="I4905"/>
  <c r="H4905"/>
  <c r="G4905"/>
  <c r="I4904"/>
  <c r="H4904"/>
  <c r="G4904"/>
  <c r="I4903"/>
  <c r="H4903"/>
  <c r="G4903"/>
  <c r="I4902"/>
  <c r="H4902"/>
  <c r="G4902"/>
  <c r="I4901"/>
  <c r="H4901"/>
  <c r="G4901"/>
  <c r="I4900"/>
  <c r="H4900"/>
  <c r="G4900"/>
  <c r="I4899"/>
  <c r="H4899"/>
  <c r="G4899"/>
  <c r="F4899"/>
  <c r="E4899"/>
  <c r="D4899"/>
  <c r="I4898"/>
  <c r="H4898"/>
  <c r="G4898"/>
  <c r="I4897"/>
  <c r="H4897"/>
  <c r="G4897"/>
  <c r="I4896"/>
  <c r="H4896"/>
  <c r="G4896"/>
  <c r="I4895"/>
  <c r="H4895"/>
  <c r="G4895"/>
  <c r="I4894"/>
  <c r="H4894"/>
  <c r="G4894"/>
  <c r="I4893"/>
  <c r="H4893"/>
  <c r="G4893"/>
  <c r="I4892"/>
  <c r="H4892"/>
  <c r="G4892"/>
  <c r="I4891"/>
  <c r="H4891"/>
  <c r="G4891"/>
  <c r="I4890"/>
  <c r="H4890"/>
  <c r="G4890"/>
  <c r="I4889"/>
  <c r="H4889"/>
  <c r="G4889"/>
  <c r="I4888"/>
  <c r="H4888"/>
  <c r="G4888"/>
  <c r="I4887"/>
  <c r="H4887"/>
  <c r="G4887"/>
  <c r="I4886"/>
  <c r="H4886"/>
  <c r="G4886"/>
  <c r="I4885"/>
  <c r="H4885"/>
  <c r="G4885"/>
  <c r="I4884"/>
  <c r="H4884"/>
  <c r="G4884"/>
  <c r="I4883"/>
  <c r="H4883"/>
  <c r="G4883"/>
  <c r="I4882"/>
  <c r="H4882"/>
  <c r="G4882"/>
  <c r="F4882"/>
  <c r="E4882"/>
  <c r="D4882"/>
  <c r="I4881"/>
  <c r="H4881"/>
  <c r="G4881"/>
  <c r="I4880"/>
  <c r="H4880"/>
  <c r="G4880"/>
  <c r="I4879"/>
  <c r="H4879"/>
  <c r="G4879"/>
  <c r="I4878"/>
  <c r="H4878"/>
  <c r="G4878"/>
  <c r="I4877"/>
  <c r="H4877"/>
  <c r="G4877"/>
  <c r="I4876"/>
  <c r="H4876"/>
  <c r="G4876"/>
  <c r="I4875"/>
  <c r="H4875"/>
  <c r="G4875"/>
  <c r="I4874"/>
  <c r="H4874"/>
  <c r="G4874"/>
  <c r="I4873"/>
  <c r="H4873"/>
  <c r="G4873"/>
  <c r="I4872"/>
  <c r="H4872"/>
  <c r="G4872"/>
  <c r="I4871"/>
  <c r="H4871"/>
  <c r="G4871"/>
  <c r="I4870"/>
  <c r="H4870"/>
  <c r="G4870"/>
  <c r="I4869"/>
  <c r="H4869"/>
  <c r="G4869"/>
  <c r="I4868"/>
  <c r="H4868"/>
  <c r="G4868"/>
  <c r="I4867"/>
  <c r="H4867"/>
  <c r="G4867"/>
  <c r="I4866"/>
  <c r="H4866"/>
  <c r="G4866"/>
  <c r="I4865"/>
  <c r="H4865"/>
  <c r="G4865"/>
  <c r="F4865"/>
  <c r="E4865"/>
  <c r="D4865"/>
  <c r="I4864"/>
  <c r="H4864"/>
  <c r="G4864"/>
  <c r="I4863"/>
  <c r="H4863"/>
  <c r="G4863"/>
  <c r="I4862"/>
  <c r="H4862"/>
  <c r="G4862"/>
  <c r="I4861"/>
  <c r="H4861"/>
  <c r="G4861"/>
  <c r="I4860"/>
  <c r="H4860"/>
  <c r="G4860"/>
  <c r="I4859"/>
  <c r="H4859"/>
  <c r="G4859"/>
  <c r="I4858"/>
  <c r="H4858"/>
  <c r="G4858"/>
  <c r="I4857"/>
  <c r="H4857"/>
  <c r="G4857"/>
  <c r="I4856"/>
  <c r="H4856"/>
  <c r="G4856"/>
  <c r="I4855"/>
  <c r="H4855"/>
  <c r="G4855"/>
  <c r="I4854"/>
  <c r="H4854"/>
  <c r="G4854"/>
  <c r="I4853"/>
  <c r="H4853"/>
  <c r="G4853"/>
  <c r="I4852"/>
  <c r="H4852"/>
  <c r="G4852"/>
  <c r="I4851"/>
  <c r="H4851"/>
  <c r="G4851"/>
  <c r="I4850"/>
  <c r="H4850"/>
  <c r="G4850"/>
  <c r="I4849"/>
  <c r="H4849"/>
  <c r="G4849"/>
  <c r="I4848"/>
  <c r="H4848"/>
  <c r="G4848"/>
  <c r="F4848"/>
  <c r="E4848"/>
  <c r="D4848"/>
  <c r="I4847"/>
  <c r="H4847"/>
  <c r="G4847"/>
  <c r="I4846"/>
  <c r="H4846"/>
  <c r="G4846"/>
  <c r="I4845"/>
  <c r="H4845"/>
  <c r="G4845"/>
  <c r="I4844"/>
  <c r="H4844"/>
  <c r="G4844"/>
  <c r="I4843"/>
  <c r="H4843"/>
  <c r="G4843"/>
  <c r="I4842"/>
  <c r="H4842"/>
  <c r="G4842"/>
  <c r="I4841"/>
  <c r="H4841"/>
  <c r="G4841"/>
  <c r="I4840"/>
  <c r="H4840"/>
  <c r="G4840"/>
  <c r="I4839"/>
  <c r="H4839"/>
  <c r="G4839"/>
  <c r="I4838"/>
  <c r="H4838"/>
  <c r="G4838"/>
  <c r="I4837"/>
  <c r="H4837"/>
  <c r="G4837"/>
  <c r="I4836"/>
  <c r="H4836"/>
  <c r="G4836"/>
  <c r="I4835"/>
  <c r="H4835"/>
  <c r="G4835"/>
  <c r="I4834"/>
  <c r="H4834"/>
  <c r="G4834"/>
  <c r="I4833"/>
  <c r="H4833"/>
  <c r="G4833"/>
  <c r="I4832"/>
  <c r="H4832"/>
  <c r="G4832"/>
  <c r="I4831"/>
  <c r="H4831"/>
  <c r="G4831"/>
  <c r="F4831"/>
  <c r="E4831"/>
  <c r="D4831"/>
  <c r="I4830"/>
  <c r="H4830"/>
  <c r="G4830"/>
  <c r="I4829"/>
  <c r="H4829"/>
  <c r="G4829"/>
  <c r="I4828"/>
  <c r="H4828"/>
  <c r="G4828"/>
  <c r="I4827"/>
  <c r="H4827"/>
  <c r="G4827"/>
  <c r="I4826"/>
  <c r="H4826"/>
  <c r="G4826"/>
  <c r="I4825"/>
  <c r="H4825"/>
  <c r="G4825"/>
  <c r="I4824"/>
  <c r="H4824"/>
  <c r="G4824"/>
  <c r="I4823"/>
  <c r="H4823"/>
  <c r="G4823"/>
  <c r="I4822"/>
  <c r="H4822"/>
  <c r="G4822"/>
  <c r="I4821"/>
  <c r="H4821"/>
  <c r="G4821"/>
  <c r="I4820"/>
  <c r="H4820"/>
  <c r="G4820"/>
  <c r="I4819"/>
  <c r="H4819"/>
  <c r="G4819"/>
  <c r="I4818"/>
  <c r="H4818"/>
  <c r="G4818"/>
  <c r="I4817"/>
  <c r="H4817"/>
  <c r="G4817"/>
  <c r="I4816"/>
  <c r="H4816"/>
  <c r="G4816"/>
  <c r="I4815"/>
  <c r="H4815"/>
  <c r="G4815"/>
  <c r="I4814"/>
  <c r="H4814"/>
  <c r="G4814"/>
  <c r="F4814"/>
  <c r="E4814"/>
  <c r="D4814"/>
  <c r="I4813"/>
  <c r="H4813"/>
  <c r="G4813"/>
  <c r="I4812"/>
  <c r="H4812"/>
  <c r="G4812"/>
  <c r="I4811"/>
  <c r="H4811"/>
  <c r="G4811"/>
  <c r="I4810"/>
  <c r="H4810"/>
  <c r="G4810"/>
  <c r="I4809"/>
  <c r="H4809"/>
  <c r="G4809"/>
  <c r="I4808"/>
  <c r="H4808"/>
  <c r="G4808"/>
  <c r="I4807"/>
  <c r="H4807"/>
  <c r="G4807"/>
  <c r="I4806"/>
  <c r="H4806"/>
  <c r="G4806"/>
  <c r="I4805"/>
  <c r="H4805"/>
  <c r="G4805"/>
  <c r="I4804"/>
  <c r="H4804"/>
  <c r="G4804"/>
  <c r="I4803"/>
  <c r="H4803"/>
  <c r="G4803"/>
  <c r="I4802"/>
  <c r="H4802"/>
  <c r="G4802"/>
  <c r="I4801"/>
  <c r="H4801"/>
  <c r="G4801"/>
  <c r="I4800"/>
  <c r="H4800"/>
  <c r="G4800"/>
  <c r="I4799"/>
  <c r="H4799"/>
  <c r="G4799"/>
  <c r="I4798"/>
  <c r="H4798"/>
  <c r="G4798"/>
  <c r="I4797"/>
  <c r="H4797"/>
  <c r="G4797"/>
  <c r="F4797"/>
  <c r="E4797"/>
  <c r="D4797"/>
  <c r="I4796"/>
  <c r="H4796"/>
  <c r="G4796"/>
  <c r="I4795"/>
  <c r="H4795"/>
  <c r="G4795"/>
  <c r="I4794"/>
  <c r="H4794"/>
  <c r="G4794"/>
  <c r="I4793"/>
  <c r="H4793"/>
  <c r="G4793"/>
  <c r="I4792"/>
  <c r="H4792"/>
  <c r="G4792"/>
  <c r="I4791"/>
  <c r="H4791"/>
  <c r="G4791"/>
  <c r="I4790"/>
  <c r="H4790"/>
  <c r="G4790"/>
  <c r="I4789"/>
  <c r="H4789"/>
  <c r="G4789"/>
  <c r="I4788"/>
  <c r="H4788"/>
  <c r="G4788"/>
  <c r="I4787"/>
  <c r="H4787"/>
  <c r="G4787"/>
  <c r="I4786"/>
  <c r="H4786"/>
  <c r="G4786"/>
  <c r="I4785"/>
  <c r="H4785"/>
  <c r="G4785"/>
  <c r="I4784"/>
  <c r="H4784"/>
  <c r="G4784"/>
  <c r="I4783"/>
  <c r="H4783"/>
  <c r="G4783"/>
  <c r="I4782"/>
  <c r="H4782"/>
  <c r="G4782"/>
  <c r="I4781"/>
  <c r="H4781"/>
  <c r="G4781"/>
  <c r="I4780"/>
  <c r="H4780"/>
  <c r="G4780"/>
  <c r="F4780"/>
  <c r="E4780"/>
  <c r="D4780"/>
  <c r="I4779"/>
  <c r="H4779"/>
  <c r="G4779"/>
  <c r="I4778"/>
  <c r="H4778"/>
  <c r="G4778"/>
  <c r="I4777"/>
  <c r="H4777"/>
  <c r="G4777"/>
  <c r="I4776"/>
  <c r="H4776"/>
  <c r="G4776"/>
  <c r="I4775"/>
  <c r="H4775"/>
  <c r="G4775"/>
  <c r="I4774"/>
  <c r="H4774"/>
  <c r="G4774"/>
  <c r="I4773"/>
  <c r="H4773"/>
  <c r="G4773"/>
  <c r="I4772"/>
  <c r="H4772"/>
  <c r="G4772"/>
  <c r="I4771"/>
  <c r="H4771"/>
  <c r="G4771"/>
  <c r="I4770"/>
  <c r="H4770"/>
  <c r="G4770"/>
  <c r="I4769"/>
  <c r="H4769"/>
  <c r="G4769"/>
  <c r="I4768"/>
  <c r="H4768"/>
  <c r="G4768"/>
  <c r="I4767"/>
  <c r="H4767"/>
  <c r="G4767"/>
  <c r="I4766"/>
  <c r="H4766"/>
  <c r="G4766"/>
  <c r="I4765"/>
  <c r="H4765"/>
  <c r="G4765"/>
  <c r="I4764"/>
  <c r="H4764"/>
  <c r="G4764"/>
  <c r="I4763"/>
  <c r="H4763"/>
  <c r="G4763"/>
  <c r="F4763"/>
  <c r="E4763"/>
  <c r="D4763"/>
  <c r="I4762"/>
  <c r="H4762"/>
  <c r="G4762"/>
  <c r="I4761"/>
  <c r="H4761"/>
  <c r="G4761"/>
  <c r="I4760"/>
  <c r="H4760"/>
  <c r="G4760"/>
  <c r="I4759"/>
  <c r="H4759"/>
  <c r="G4759"/>
  <c r="I4758"/>
  <c r="H4758"/>
  <c r="G4758"/>
  <c r="I4757"/>
  <c r="H4757"/>
  <c r="G4757"/>
  <c r="I4756"/>
  <c r="H4756"/>
  <c r="G4756"/>
  <c r="I4755"/>
  <c r="H4755"/>
  <c r="G4755"/>
  <c r="I4754"/>
  <c r="H4754"/>
  <c r="G4754"/>
  <c r="I4753"/>
  <c r="H4753"/>
  <c r="G4753"/>
  <c r="I4752"/>
  <c r="H4752"/>
  <c r="G4752"/>
  <c r="I4751"/>
  <c r="H4751"/>
  <c r="G4751"/>
  <c r="I4750"/>
  <c r="H4750"/>
  <c r="G4750"/>
  <c r="I4749"/>
  <c r="H4749"/>
  <c r="G4749"/>
  <c r="I4748"/>
  <c r="H4748"/>
  <c r="G4748"/>
  <c r="I4747"/>
  <c r="H4747"/>
  <c r="G4747"/>
  <c r="I4746"/>
  <c r="H4746"/>
  <c r="G4746"/>
  <c r="F4746"/>
  <c r="E4746"/>
  <c r="D4746"/>
  <c r="I4745"/>
  <c r="H4745"/>
  <c r="G4745"/>
  <c r="I4744"/>
  <c r="H4744"/>
  <c r="G4744"/>
  <c r="I4743"/>
  <c r="H4743"/>
  <c r="G4743"/>
  <c r="I4742"/>
  <c r="H4742"/>
  <c r="G4742"/>
  <c r="I4741"/>
  <c r="H4741"/>
  <c r="G4741"/>
  <c r="I4740"/>
  <c r="H4740"/>
  <c r="G4740"/>
  <c r="I4739"/>
  <c r="H4739"/>
  <c r="G4739"/>
  <c r="I4738"/>
  <c r="H4738"/>
  <c r="G4738"/>
  <c r="I4737"/>
  <c r="H4737"/>
  <c r="G4737"/>
  <c r="I4736"/>
  <c r="H4736"/>
  <c r="G4736"/>
  <c r="I4735"/>
  <c r="H4735"/>
  <c r="G4735"/>
  <c r="I4734"/>
  <c r="H4734"/>
  <c r="G4734"/>
  <c r="I4733"/>
  <c r="H4733"/>
  <c r="G4733"/>
  <c r="I4732"/>
  <c r="H4732"/>
  <c r="G4732"/>
  <c r="I4731"/>
  <c r="H4731"/>
  <c r="G4731"/>
  <c r="I4730"/>
  <c r="H4730"/>
  <c r="G4730"/>
  <c r="I4729"/>
  <c r="H4729"/>
  <c r="G4729"/>
  <c r="F4729"/>
  <c r="E4729"/>
  <c r="D4729"/>
  <c r="I4728"/>
  <c r="H4728"/>
  <c r="G4728"/>
  <c r="I4727"/>
  <c r="H4727"/>
  <c r="G4727"/>
  <c r="I4726"/>
  <c r="H4726"/>
  <c r="G4726"/>
  <c r="I4725"/>
  <c r="H4725"/>
  <c r="G4725"/>
  <c r="I4724"/>
  <c r="H4724"/>
  <c r="G4724"/>
  <c r="I4723"/>
  <c r="H4723"/>
  <c r="G4723"/>
  <c r="I4722"/>
  <c r="H4722"/>
  <c r="G4722"/>
  <c r="I4721"/>
  <c r="H4721"/>
  <c r="G4721"/>
  <c r="I4720"/>
  <c r="H4720"/>
  <c r="G4720"/>
  <c r="I4719"/>
  <c r="H4719"/>
  <c r="G4719"/>
  <c r="I4718"/>
  <c r="H4718"/>
  <c r="G4718"/>
  <c r="I4717"/>
  <c r="H4717"/>
  <c r="G4717"/>
  <c r="I4716"/>
  <c r="H4716"/>
  <c r="G4716"/>
  <c r="I4715"/>
  <c r="H4715"/>
  <c r="G4715"/>
  <c r="I4714"/>
  <c r="H4714"/>
  <c r="G4714"/>
  <c r="I4713"/>
  <c r="H4713"/>
  <c r="G4713"/>
  <c r="I4712"/>
  <c r="H4712"/>
  <c r="G4712"/>
  <c r="F4712"/>
  <c r="E4712"/>
  <c r="D4712"/>
  <c r="I4711"/>
  <c r="H4711"/>
  <c r="G4711"/>
  <c r="I4710"/>
  <c r="H4710"/>
  <c r="G4710"/>
  <c r="I4709"/>
  <c r="H4709"/>
  <c r="G4709"/>
  <c r="I4708"/>
  <c r="H4708"/>
  <c r="G4708"/>
  <c r="I4707"/>
  <c r="H4707"/>
  <c r="G4707"/>
  <c r="I4706"/>
  <c r="H4706"/>
  <c r="G4706"/>
  <c r="I4705"/>
  <c r="H4705"/>
  <c r="G4705"/>
  <c r="I4704"/>
  <c r="H4704"/>
  <c r="G4704"/>
  <c r="I4703"/>
  <c r="H4703"/>
  <c r="G4703"/>
  <c r="I4702"/>
  <c r="H4702"/>
  <c r="G4702"/>
  <c r="I4701"/>
  <c r="H4701"/>
  <c r="G4701"/>
  <c r="I4700"/>
  <c r="H4700"/>
  <c r="G4700"/>
  <c r="I4699"/>
  <c r="H4699"/>
  <c r="G4699"/>
  <c r="I4698"/>
  <c r="H4698"/>
  <c r="G4698"/>
  <c r="I4697"/>
  <c r="H4697"/>
  <c r="G4697"/>
  <c r="I4696"/>
  <c r="H4696"/>
  <c r="G4696"/>
  <c r="I4695"/>
  <c r="H4695"/>
  <c r="G4695"/>
  <c r="F4695"/>
  <c r="E4695"/>
  <c r="D4695"/>
  <c r="I4694"/>
  <c r="H4694"/>
  <c r="G4694"/>
  <c r="I4693"/>
  <c r="H4693"/>
  <c r="G4693"/>
  <c r="I4692"/>
  <c r="H4692"/>
  <c r="G4692"/>
  <c r="I4691"/>
  <c r="H4691"/>
  <c r="G4691"/>
  <c r="I4690"/>
  <c r="H4690"/>
  <c r="G4690"/>
  <c r="I4689"/>
  <c r="H4689"/>
  <c r="G4689"/>
  <c r="I4688"/>
  <c r="H4688"/>
  <c r="G4688"/>
  <c r="I4687"/>
  <c r="H4687"/>
  <c r="G4687"/>
  <c r="I4686"/>
  <c r="H4686"/>
  <c r="G4686"/>
  <c r="I4685"/>
  <c r="H4685"/>
  <c r="G4685"/>
  <c r="I4684"/>
  <c r="H4684"/>
  <c r="G4684"/>
  <c r="I4683"/>
  <c r="H4683"/>
  <c r="G4683"/>
  <c r="I4682"/>
  <c r="H4682"/>
  <c r="G4682"/>
  <c r="I4681"/>
  <c r="H4681"/>
  <c r="G4681"/>
  <c r="I4680"/>
  <c r="H4680"/>
  <c r="G4680"/>
  <c r="I4679"/>
  <c r="H4679"/>
  <c r="G4679"/>
  <c r="I4678"/>
  <c r="H4678"/>
  <c r="G4678"/>
  <c r="F4678"/>
  <c r="E4678"/>
  <c r="D4678"/>
  <c r="I4677"/>
  <c r="H4677"/>
  <c r="G4677"/>
  <c r="I4676"/>
  <c r="H4676"/>
  <c r="G4676"/>
  <c r="I4675"/>
  <c r="H4675"/>
  <c r="G4675"/>
  <c r="I4674"/>
  <c r="H4674"/>
  <c r="G4674"/>
  <c r="I4673"/>
  <c r="H4673"/>
  <c r="G4673"/>
  <c r="I4672"/>
  <c r="H4672"/>
  <c r="G4672"/>
  <c r="I4671"/>
  <c r="H4671"/>
  <c r="G4671"/>
  <c r="I4670"/>
  <c r="H4670"/>
  <c r="G4670"/>
  <c r="I4669"/>
  <c r="H4669"/>
  <c r="G4669"/>
  <c r="I4668"/>
  <c r="H4668"/>
  <c r="G4668"/>
  <c r="I4667"/>
  <c r="H4667"/>
  <c r="G4667"/>
  <c r="I4666"/>
  <c r="H4666"/>
  <c r="G4666"/>
  <c r="I4665"/>
  <c r="H4665"/>
  <c r="G4665"/>
  <c r="I4664"/>
  <c r="H4664"/>
  <c r="G4664"/>
  <c r="I4663"/>
  <c r="H4663"/>
  <c r="G4663"/>
  <c r="I4662"/>
  <c r="H4662"/>
  <c r="G4662"/>
  <c r="I4661"/>
  <c r="H4661"/>
  <c r="G4661"/>
  <c r="F4661"/>
  <c r="E4661"/>
  <c r="D4661"/>
  <c r="I4660"/>
  <c r="H4660"/>
  <c r="G4660"/>
  <c r="I4659"/>
  <c r="H4659"/>
  <c r="G4659"/>
  <c r="I4658"/>
  <c r="H4658"/>
  <c r="G4658"/>
  <c r="I4657"/>
  <c r="H4657"/>
  <c r="G4657"/>
  <c r="I4656"/>
  <c r="H4656"/>
  <c r="G4656"/>
  <c r="I4655"/>
  <c r="H4655"/>
  <c r="G4655"/>
  <c r="I4654"/>
  <c r="H4654"/>
  <c r="G4654"/>
  <c r="I4653"/>
  <c r="H4653"/>
  <c r="G4653"/>
  <c r="I4652"/>
  <c r="H4652"/>
  <c r="G4652"/>
  <c r="I4651"/>
  <c r="H4651"/>
  <c r="G4651"/>
  <c r="I4650"/>
  <c r="H4650"/>
  <c r="G4650"/>
  <c r="I4649"/>
  <c r="H4649"/>
  <c r="G4649"/>
  <c r="I4648"/>
  <c r="H4648"/>
  <c r="G4648"/>
  <c r="I4647"/>
  <c r="H4647"/>
  <c r="G4647"/>
  <c r="I4646"/>
  <c r="H4646"/>
  <c r="G4646"/>
  <c r="I4645"/>
  <c r="H4645"/>
  <c r="G4645"/>
  <c r="I4644"/>
  <c r="H4644"/>
  <c r="G4644"/>
  <c r="F4644"/>
  <c r="E4644"/>
  <c r="D4644"/>
  <c r="I4643"/>
  <c r="H4643"/>
  <c r="G4643"/>
  <c r="I4642"/>
  <c r="H4642"/>
  <c r="G4642"/>
  <c r="I4641"/>
  <c r="H4641"/>
  <c r="G4641"/>
  <c r="I4640"/>
  <c r="H4640"/>
  <c r="G4640"/>
  <c r="I4639"/>
  <c r="H4639"/>
  <c r="G4639"/>
  <c r="I4638"/>
  <c r="H4638"/>
  <c r="G4638"/>
  <c r="I4637"/>
  <c r="H4637"/>
  <c r="G4637"/>
  <c r="I4636"/>
  <c r="H4636"/>
  <c r="G4636"/>
  <c r="I4635"/>
  <c r="H4635"/>
  <c r="G4635"/>
  <c r="I4634"/>
  <c r="H4634"/>
  <c r="G4634"/>
  <c r="I4633"/>
  <c r="H4633"/>
  <c r="G4633"/>
  <c r="I4632"/>
  <c r="H4632"/>
  <c r="G4632"/>
  <c r="I4631"/>
  <c r="H4631"/>
  <c r="G4631"/>
  <c r="I4630"/>
  <c r="H4630"/>
  <c r="G4630"/>
  <c r="I4629"/>
  <c r="H4629"/>
  <c r="G4629"/>
  <c r="I4628"/>
  <c r="H4628"/>
  <c r="G4628"/>
  <c r="I4627"/>
  <c r="H4627"/>
  <c r="G4627"/>
  <c r="F4627"/>
  <c r="E4627"/>
  <c r="D4627"/>
  <c r="I4626"/>
  <c r="H4626"/>
  <c r="G4626"/>
  <c r="I4625"/>
  <c r="H4625"/>
  <c r="G4625"/>
  <c r="I4624"/>
  <c r="H4624"/>
  <c r="G4624"/>
  <c r="I4623"/>
  <c r="H4623"/>
  <c r="G4623"/>
  <c r="I4622"/>
  <c r="H4622"/>
  <c r="G4622"/>
  <c r="I4621"/>
  <c r="H4621"/>
  <c r="G4621"/>
  <c r="I4620"/>
  <c r="H4620"/>
  <c r="G4620"/>
  <c r="I4619"/>
  <c r="H4619"/>
  <c r="G4619"/>
  <c r="I4618"/>
  <c r="H4618"/>
  <c r="G4618"/>
  <c r="I4617"/>
  <c r="H4617"/>
  <c r="G4617"/>
  <c r="I4616"/>
  <c r="H4616"/>
  <c r="G4616"/>
  <c r="I4615"/>
  <c r="H4615"/>
  <c r="G4615"/>
  <c r="I4614"/>
  <c r="H4614"/>
  <c r="G4614"/>
  <c r="I4613"/>
  <c r="H4613"/>
  <c r="G4613"/>
  <c r="I4612"/>
  <c r="H4612"/>
  <c r="G4612"/>
  <c r="I4611"/>
  <c r="H4611"/>
  <c r="G4611"/>
  <c r="I4610"/>
  <c r="H4610"/>
  <c r="G4610"/>
  <c r="F4610"/>
  <c r="E4610"/>
  <c r="D4610"/>
  <c r="I4609"/>
  <c r="H4609"/>
  <c r="G4609"/>
  <c r="I4608"/>
  <c r="H4608"/>
  <c r="G4608"/>
  <c r="I4607"/>
  <c r="H4607"/>
  <c r="G4607"/>
  <c r="I4606"/>
  <c r="H4606"/>
  <c r="G4606"/>
  <c r="I4605"/>
  <c r="H4605"/>
  <c r="G4605"/>
  <c r="I4604"/>
  <c r="H4604"/>
  <c r="G4604"/>
  <c r="I4603"/>
  <c r="H4603"/>
  <c r="G4603"/>
  <c r="I4602"/>
  <c r="H4602"/>
  <c r="G4602"/>
  <c r="I4601"/>
  <c r="H4601"/>
  <c r="G4601"/>
  <c r="I4600"/>
  <c r="H4600"/>
  <c r="G4600"/>
  <c r="I4599"/>
  <c r="H4599"/>
  <c r="G4599"/>
  <c r="I4598"/>
  <c r="H4598"/>
  <c r="G4598"/>
  <c r="I4597"/>
  <c r="H4597"/>
  <c r="G4597"/>
  <c r="I4596"/>
  <c r="H4596"/>
  <c r="G4596"/>
  <c r="I4595"/>
  <c r="H4595"/>
  <c r="G4595"/>
  <c r="I4594"/>
  <c r="H4594"/>
  <c r="G4594"/>
  <c r="I4593"/>
  <c r="H4593"/>
  <c r="G4593"/>
  <c r="F4593"/>
  <c r="E4593"/>
  <c r="D4593"/>
  <c r="I4592"/>
  <c r="H4592"/>
  <c r="G4592"/>
  <c r="I4591"/>
  <c r="H4591"/>
  <c r="G4591"/>
  <c r="I4590"/>
  <c r="H4590"/>
  <c r="G4590"/>
  <c r="I4589"/>
  <c r="H4589"/>
  <c r="G4589"/>
  <c r="I4588"/>
  <c r="H4588"/>
  <c r="G4588"/>
  <c r="I4587"/>
  <c r="H4587"/>
  <c r="G4587"/>
  <c r="I4586"/>
  <c r="H4586"/>
  <c r="G4586"/>
  <c r="I4585"/>
  <c r="H4585"/>
  <c r="G4585"/>
  <c r="I4584"/>
  <c r="H4584"/>
  <c r="G4584"/>
  <c r="I4583"/>
  <c r="H4583"/>
  <c r="G4583"/>
  <c r="I4582"/>
  <c r="H4582"/>
  <c r="G4582"/>
  <c r="I4581"/>
  <c r="H4581"/>
  <c r="G4581"/>
  <c r="I4580"/>
  <c r="H4580"/>
  <c r="G4580"/>
  <c r="I4579"/>
  <c r="H4579"/>
  <c r="G4579"/>
  <c r="I4578"/>
  <c r="H4578"/>
  <c r="G4578"/>
  <c r="I4577"/>
  <c r="H4577"/>
  <c r="G4577"/>
  <c r="I4576"/>
  <c r="H4576"/>
  <c r="G4576"/>
  <c r="F4576"/>
  <c r="E4576"/>
  <c r="D4576"/>
  <c r="I4575"/>
  <c r="H4575"/>
  <c r="G4575"/>
  <c r="I4574"/>
  <c r="H4574"/>
  <c r="G4574"/>
  <c r="I4573"/>
  <c r="H4573"/>
  <c r="G4573"/>
  <c r="I4572"/>
  <c r="H4572"/>
  <c r="G4572"/>
  <c r="I4571"/>
  <c r="H4571"/>
  <c r="G4571"/>
  <c r="I4570"/>
  <c r="H4570"/>
  <c r="G4570"/>
  <c r="I4569"/>
  <c r="H4569"/>
  <c r="G4569"/>
  <c r="I4568"/>
  <c r="H4568"/>
  <c r="G4568"/>
  <c r="I4567"/>
  <c r="H4567"/>
  <c r="G4567"/>
  <c r="I4566"/>
  <c r="H4566"/>
  <c r="G4566"/>
  <c r="I4565"/>
  <c r="H4565"/>
  <c r="G4565"/>
  <c r="I4564"/>
  <c r="H4564"/>
  <c r="G4564"/>
  <c r="I4563"/>
  <c r="H4563"/>
  <c r="G4563"/>
  <c r="I4562"/>
  <c r="H4562"/>
  <c r="G4562"/>
  <c r="I4561"/>
  <c r="H4561"/>
  <c r="G4561"/>
  <c r="I4560"/>
  <c r="H4560"/>
  <c r="G4560"/>
  <c r="I4559"/>
  <c r="H4559"/>
  <c r="G4559"/>
  <c r="F4559"/>
  <c r="E4559"/>
  <c r="D4559"/>
  <c r="I4558"/>
  <c r="H4558"/>
  <c r="G4558"/>
  <c r="I4557"/>
  <c r="H4557"/>
  <c r="G4557"/>
  <c r="I4556"/>
  <c r="H4556"/>
  <c r="G4556"/>
  <c r="I4555"/>
  <c r="H4555"/>
  <c r="G4555"/>
  <c r="I4554"/>
  <c r="H4554"/>
  <c r="G4554"/>
  <c r="I4553"/>
  <c r="H4553"/>
  <c r="G4553"/>
  <c r="I4552"/>
  <c r="H4552"/>
  <c r="G4552"/>
  <c r="I4551"/>
  <c r="H4551"/>
  <c r="G4551"/>
  <c r="I4550"/>
  <c r="H4550"/>
  <c r="G4550"/>
  <c r="I4549"/>
  <c r="H4549"/>
  <c r="G4549"/>
  <c r="I4548"/>
  <c r="H4548"/>
  <c r="G4548"/>
  <c r="I4547"/>
  <c r="H4547"/>
  <c r="G4547"/>
  <c r="I4546"/>
  <c r="H4546"/>
  <c r="G4546"/>
  <c r="I4545"/>
  <c r="H4545"/>
  <c r="G4545"/>
  <c r="I4544"/>
  <c r="H4544"/>
  <c r="G4544"/>
  <c r="I4543"/>
  <c r="H4543"/>
  <c r="G4543"/>
  <c r="I4542"/>
  <c r="H4542"/>
  <c r="G4542"/>
  <c r="F4542"/>
  <c r="E4542"/>
  <c r="D4542"/>
  <c r="I4541"/>
  <c r="H4541"/>
  <c r="G4541"/>
  <c r="I4540"/>
  <c r="H4540"/>
  <c r="G4540"/>
  <c r="I4539"/>
  <c r="H4539"/>
  <c r="G4539"/>
  <c r="I4538"/>
  <c r="H4538"/>
  <c r="G4538"/>
  <c r="I4537"/>
  <c r="H4537"/>
  <c r="G4537"/>
  <c r="I4536"/>
  <c r="H4536"/>
  <c r="G4536"/>
  <c r="I4535"/>
  <c r="H4535"/>
  <c r="G4535"/>
  <c r="I4534"/>
  <c r="H4534"/>
  <c r="G4534"/>
  <c r="I4533"/>
  <c r="H4533"/>
  <c r="G4533"/>
  <c r="I4532"/>
  <c r="H4532"/>
  <c r="G4532"/>
  <c r="I4531"/>
  <c r="H4531"/>
  <c r="G4531"/>
  <c r="I4530"/>
  <c r="H4530"/>
  <c r="G4530"/>
  <c r="I4529"/>
  <c r="H4529"/>
  <c r="G4529"/>
  <c r="I4528"/>
  <c r="H4528"/>
  <c r="G4528"/>
  <c r="I4527"/>
  <c r="H4527"/>
  <c r="G4527"/>
  <c r="I4526"/>
  <c r="H4526"/>
  <c r="G4526"/>
  <c r="I4525"/>
  <c r="H4525"/>
  <c r="G4525"/>
  <c r="F4525"/>
  <c r="E4525"/>
  <c r="D4525"/>
  <c r="I4524"/>
  <c r="H4524"/>
  <c r="G4524"/>
  <c r="I4523"/>
  <c r="H4523"/>
  <c r="G4523"/>
  <c r="I4522"/>
  <c r="H4522"/>
  <c r="G4522"/>
  <c r="I4521"/>
  <c r="H4521"/>
  <c r="G4521"/>
  <c r="I4520"/>
  <c r="H4520"/>
  <c r="G4520"/>
  <c r="I4519"/>
  <c r="H4519"/>
  <c r="G4519"/>
  <c r="I4518"/>
  <c r="H4518"/>
  <c r="G4518"/>
  <c r="I4517"/>
  <c r="H4517"/>
  <c r="G4517"/>
  <c r="I4516"/>
  <c r="H4516"/>
  <c r="G4516"/>
  <c r="I4515"/>
  <c r="H4515"/>
  <c r="G4515"/>
  <c r="I4514"/>
  <c r="H4514"/>
  <c r="G4514"/>
  <c r="I4513"/>
  <c r="H4513"/>
  <c r="G4513"/>
  <c r="I4512"/>
  <c r="H4512"/>
  <c r="G4512"/>
  <c r="I4511"/>
  <c r="H4511"/>
  <c r="G4511"/>
  <c r="I4510"/>
  <c r="H4510"/>
  <c r="G4510"/>
  <c r="I4509"/>
  <c r="H4509"/>
  <c r="G4509"/>
  <c r="I4508"/>
  <c r="H4508"/>
  <c r="G4508"/>
  <c r="F4508"/>
  <c r="E4508"/>
  <c r="D4508"/>
  <c r="I4507"/>
  <c r="H4507"/>
  <c r="G4507"/>
  <c r="I4506"/>
  <c r="H4506"/>
  <c r="G4506"/>
  <c r="I4505"/>
  <c r="H4505"/>
  <c r="G4505"/>
  <c r="I4504"/>
  <c r="H4504"/>
  <c r="G4504"/>
  <c r="I4503"/>
  <c r="H4503"/>
  <c r="G4503"/>
  <c r="I4502"/>
  <c r="H4502"/>
  <c r="G4502"/>
  <c r="I4501"/>
  <c r="H4501"/>
  <c r="G4501"/>
  <c r="I4500"/>
  <c r="H4500"/>
  <c r="G4500"/>
  <c r="I4499"/>
  <c r="H4499"/>
  <c r="G4499"/>
  <c r="I4498"/>
  <c r="H4498"/>
  <c r="G4498"/>
  <c r="I4497"/>
  <c r="H4497"/>
  <c r="G4497"/>
  <c r="I4496"/>
  <c r="H4496"/>
  <c r="G4496"/>
  <c r="I4495"/>
  <c r="H4495"/>
  <c r="G4495"/>
  <c r="I4494"/>
  <c r="H4494"/>
  <c r="G4494"/>
  <c r="I4493"/>
  <c r="H4493"/>
  <c r="G4493"/>
  <c r="I4492"/>
  <c r="H4492"/>
  <c r="G4492"/>
  <c r="I4491"/>
  <c r="H4491"/>
  <c r="G4491"/>
  <c r="F4491"/>
  <c r="E4491"/>
  <c r="D4491"/>
  <c r="I4490"/>
  <c r="H4490"/>
  <c r="G4490"/>
  <c r="I4489"/>
  <c r="H4489"/>
  <c r="G4489"/>
  <c r="I4488"/>
  <c r="H4488"/>
  <c r="G4488"/>
  <c r="I4487"/>
  <c r="H4487"/>
  <c r="G4487"/>
  <c r="I4486"/>
  <c r="H4486"/>
  <c r="G4486"/>
  <c r="I4485"/>
  <c r="H4485"/>
  <c r="G4485"/>
  <c r="I4484"/>
  <c r="H4484"/>
  <c r="G4484"/>
  <c r="I4483"/>
  <c r="H4483"/>
  <c r="G4483"/>
  <c r="I4482"/>
  <c r="H4482"/>
  <c r="G4482"/>
  <c r="I4481"/>
  <c r="H4481"/>
  <c r="G4481"/>
  <c r="I4480"/>
  <c r="H4480"/>
  <c r="G4480"/>
  <c r="I4479"/>
  <c r="H4479"/>
  <c r="G4479"/>
  <c r="I4478"/>
  <c r="H4478"/>
  <c r="G4478"/>
  <c r="I4477"/>
  <c r="H4477"/>
  <c r="G4477"/>
  <c r="I4476"/>
  <c r="H4476"/>
  <c r="G4476"/>
  <c r="I4475"/>
  <c r="H4475"/>
  <c r="G4475"/>
  <c r="I4474"/>
  <c r="H4474"/>
  <c r="G4474"/>
  <c r="F4474"/>
  <c r="E4474"/>
  <c r="D4474"/>
  <c r="I4473"/>
  <c r="H4473"/>
  <c r="G4473"/>
  <c r="I4472"/>
  <c r="H4472"/>
  <c r="G4472"/>
  <c r="I4471"/>
  <c r="H4471"/>
  <c r="G4471"/>
  <c r="I4470"/>
  <c r="H4470"/>
  <c r="G4470"/>
  <c r="I4469"/>
  <c r="H4469"/>
  <c r="G4469"/>
  <c r="I4468"/>
  <c r="H4468"/>
  <c r="G4468"/>
  <c r="I4467"/>
  <c r="H4467"/>
  <c r="G4467"/>
  <c r="I4466"/>
  <c r="H4466"/>
  <c r="G4466"/>
  <c r="I4465"/>
  <c r="H4465"/>
  <c r="G4465"/>
  <c r="I4464"/>
  <c r="H4464"/>
  <c r="G4464"/>
  <c r="I4463"/>
  <c r="H4463"/>
  <c r="G4463"/>
  <c r="I4462"/>
  <c r="H4462"/>
  <c r="G4462"/>
  <c r="I4461"/>
  <c r="H4461"/>
  <c r="G4461"/>
  <c r="I4460"/>
  <c r="H4460"/>
  <c r="G4460"/>
  <c r="I4459"/>
  <c r="H4459"/>
  <c r="G4459"/>
  <c r="I4458"/>
  <c r="H4458"/>
  <c r="G4458"/>
  <c r="I4457"/>
  <c r="H4457"/>
  <c r="G4457"/>
  <c r="F4457"/>
  <c r="E4457"/>
  <c r="D4457"/>
  <c r="I4456"/>
  <c r="H4456"/>
  <c r="G4456"/>
  <c r="I4455"/>
  <c r="H4455"/>
  <c r="G4455"/>
  <c r="I4454"/>
  <c r="H4454"/>
  <c r="G4454"/>
  <c r="I4453"/>
  <c r="H4453"/>
  <c r="G4453"/>
  <c r="I4452"/>
  <c r="H4452"/>
  <c r="G4452"/>
  <c r="I4451"/>
  <c r="H4451"/>
  <c r="G4451"/>
  <c r="I4450"/>
  <c r="H4450"/>
  <c r="G4450"/>
  <c r="I4449"/>
  <c r="H4449"/>
  <c r="G4449"/>
  <c r="I4448"/>
  <c r="H4448"/>
  <c r="G4448"/>
  <c r="I4447"/>
  <c r="H4447"/>
  <c r="G4447"/>
  <c r="I4446"/>
  <c r="H4446"/>
  <c r="G4446"/>
  <c r="I4445"/>
  <c r="H4445"/>
  <c r="G4445"/>
  <c r="I4444"/>
  <c r="H4444"/>
  <c r="G4444"/>
  <c r="I4443"/>
  <c r="H4443"/>
  <c r="G4443"/>
  <c r="I4442"/>
  <c r="H4442"/>
  <c r="G4442"/>
  <c r="I4441"/>
  <c r="H4441"/>
  <c r="G4441"/>
  <c r="I4440"/>
  <c r="H4440"/>
  <c r="G4440"/>
  <c r="F4440"/>
  <c r="E4440"/>
  <c r="D4440"/>
  <c r="I4439"/>
  <c r="H4439"/>
  <c r="G4439"/>
  <c r="I4438"/>
  <c r="H4438"/>
  <c r="G4438"/>
  <c r="I4437"/>
  <c r="H4437"/>
  <c r="G4437"/>
  <c r="I4436"/>
  <c r="H4436"/>
  <c r="G4436"/>
  <c r="I4435"/>
  <c r="H4435"/>
  <c r="G4435"/>
  <c r="I4434"/>
  <c r="H4434"/>
  <c r="G4434"/>
  <c r="I4433"/>
  <c r="H4433"/>
  <c r="G4433"/>
  <c r="I4432"/>
  <c r="H4432"/>
  <c r="G4432"/>
  <c r="I4431"/>
  <c r="H4431"/>
  <c r="G4431"/>
  <c r="I4430"/>
  <c r="H4430"/>
  <c r="G4430"/>
  <c r="I4429"/>
  <c r="H4429"/>
  <c r="G4429"/>
  <c r="I4428"/>
  <c r="H4428"/>
  <c r="G4428"/>
  <c r="I4427"/>
  <c r="H4427"/>
  <c r="G4427"/>
  <c r="I4426"/>
  <c r="H4426"/>
  <c r="G4426"/>
  <c r="I4425"/>
  <c r="H4425"/>
  <c r="G4425"/>
  <c r="I4424"/>
  <c r="H4424"/>
  <c r="G4424"/>
  <c r="I4423"/>
  <c r="H4423"/>
  <c r="G4423"/>
  <c r="F4423"/>
  <c r="E4423"/>
  <c r="D4423"/>
  <c r="I4422"/>
  <c r="H4422"/>
  <c r="G4422"/>
  <c r="I4421"/>
  <c r="H4421"/>
  <c r="G4421"/>
  <c r="I4420"/>
  <c r="H4420"/>
  <c r="G4420"/>
  <c r="I4419"/>
  <c r="H4419"/>
  <c r="G4419"/>
  <c r="I4418"/>
  <c r="H4418"/>
  <c r="G4418"/>
  <c r="I4417"/>
  <c r="H4417"/>
  <c r="G4417"/>
  <c r="I4416"/>
  <c r="H4416"/>
  <c r="G4416"/>
  <c r="I4415"/>
  <c r="H4415"/>
  <c r="G4415"/>
  <c r="I4414"/>
  <c r="H4414"/>
  <c r="G4414"/>
  <c r="I4413"/>
  <c r="H4413"/>
  <c r="G4413"/>
  <c r="I4412"/>
  <c r="H4412"/>
  <c r="G4412"/>
  <c r="I4411"/>
  <c r="H4411"/>
  <c r="G4411"/>
  <c r="I4410"/>
  <c r="H4410"/>
  <c r="G4410"/>
  <c r="I4409"/>
  <c r="H4409"/>
  <c r="G4409"/>
  <c r="I4408"/>
  <c r="H4408"/>
  <c r="G4408"/>
  <c r="I4407"/>
  <c r="H4407"/>
  <c r="G4407"/>
  <c r="I4406"/>
  <c r="H4406"/>
  <c r="G4406"/>
  <c r="F4406"/>
  <c r="E4406"/>
  <c r="D4406"/>
  <c r="I4405"/>
  <c r="H4405"/>
  <c r="G4405"/>
  <c r="I4404"/>
  <c r="H4404"/>
  <c r="G4404"/>
  <c r="I4403"/>
  <c r="H4403"/>
  <c r="G4403"/>
  <c r="I4402"/>
  <c r="H4402"/>
  <c r="G4402"/>
  <c r="I4401"/>
  <c r="H4401"/>
  <c r="G4401"/>
  <c r="I4400"/>
  <c r="H4400"/>
  <c r="G4400"/>
  <c r="I4399"/>
  <c r="H4399"/>
  <c r="G4399"/>
  <c r="I4398"/>
  <c r="H4398"/>
  <c r="G4398"/>
  <c r="I4397"/>
  <c r="H4397"/>
  <c r="G4397"/>
  <c r="I4396"/>
  <c r="H4396"/>
  <c r="G4396"/>
  <c r="I4395"/>
  <c r="H4395"/>
  <c r="G4395"/>
  <c r="I4394"/>
  <c r="H4394"/>
  <c r="G4394"/>
  <c r="I4393"/>
  <c r="H4393"/>
  <c r="G4393"/>
  <c r="I4392"/>
  <c r="H4392"/>
  <c r="G4392"/>
  <c r="I4391"/>
  <c r="H4391"/>
  <c r="G4391"/>
  <c r="I4390"/>
  <c r="H4390"/>
  <c r="G4390"/>
  <c r="I4389"/>
  <c r="H4389"/>
  <c r="G4389"/>
  <c r="F4389"/>
  <c r="E4389"/>
  <c r="D4389"/>
  <c r="I4388"/>
  <c r="H4388"/>
  <c r="G4388"/>
  <c r="I4387"/>
  <c r="H4387"/>
  <c r="G4387"/>
  <c r="I4386"/>
  <c r="H4386"/>
  <c r="G4386"/>
  <c r="I4385"/>
  <c r="H4385"/>
  <c r="G4385"/>
  <c r="I4384"/>
  <c r="H4384"/>
  <c r="G4384"/>
  <c r="I4383"/>
  <c r="H4383"/>
  <c r="G4383"/>
  <c r="I4382"/>
  <c r="H4382"/>
  <c r="G4382"/>
  <c r="I4381"/>
  <c r="H4381"/>
  <c r="G4381"/>
  <c r="I4380"/>
  <c r="H4380"/>
  <c r="G4380"/>
  <c r="I4379"/>
  <c r="H4379"/>
  <c r="G4379"/>
  <c r="I4378"/>
  <c r="H4378"/>
  <c r="G4378"/>
  <c r="I4377"/>
  <c r="H4377"/>
  <c r="G4377"/>
  <c r="I4376"/>
  <c r="H4376"/>
  <c r="G4376"/>
  <c r="I4375"/>
  <c r="H4375"/>
  <c r="G4375"/>
  <c r="I4374"/>
  <c r="H4374"/>
  <c r="G4374"/>
  <c r="I4373"/>
  <c r="H4373"/>
  <c r="G4373"/>
  <c r="I4372"/>
  <c r="H4372"/>
  <c r="G4372"/>
  <c r="F4372"/>
  <c r="E4372"/>
  <c r="D4372"/>
  <c r="I4371"/>
  <c r="H4371"/>
  <c r="G4371"/>
  <c r="I4370"/>
  <c r="H4370"/>
  <c r="G4370"/>
  <c r="I4369"/>
  <c r="H4369"/>
  <c r="G4369"/>
  <c r="I4368"/>
  <c r="H4368"/>
  <c r="G4368"/>
  <c r="I4367"/>
  <c r="H4367"/>
  <c r="G4367"/>
  <c r="I4366"/>
  <c r="H4366"/>
  <c r="G4366"/>
  <c r="I4365"/>
  <c r="H4365"/>
  <c r="G4365"/>
  <c r="I4364"/>
  <c r="H4364"/>
  <c r="G4364"/>
  <c r="I4363"/>
  <c r="H4363"/>
  <c r="G4363"/>
  <c r="I4362"/>
  <c r="H4362"/>
  <c r="G4362"/>
  <c r="I4361"/>
  <c r="H4361"/>
  <c r="G4361"/>
  <c r="I4360"/>
  <c r="H4360"/>
  <c r="G4360"/>
  <c r="I4359"/>
  <c r="H4359"/>
  <c r="G4359"/>
  <c r="I4358"/>
  <c r="H4358"/>
  <c r="G4358"/>
  <c r="I4357"/>
  <c r="H4357"/>
  <c r="G4357"/>
  <c r="I4356"/>
  <c r="H4356"/>
  <c r="G4356"/>
  <c r="I4355"/>
  <c r="H4355"/>
  <c r="G4355"/>
  <c r="F4355"/>
  <c r="E4355"/>
  <c r="D4355"/>
  <c r="I4354"/>
  <c r="H4354"/>
  <c r="G4354"/>
  <c r="I4353"/>
  <c r="H4353"/>
  <c r="G4353"/>
  <c r="I4352"/>
  <c r="H4352"/>
  <c r="G4352"/>
  <c r="I4351"/>
  <c r="H4351"/>
  <c r="G4351"/>
  <c r="I4350"/>
  <c r="H4350"/>
  <c r="G4350"/>
  <c r="I4349"/>
  <c r="H4349"/>
  <c r="G4349"/>
  <c r="I4348"/>
  <c r="H4348"/>
  <c r="G4348"/>
  <c r="I4347"/>
  <c r="H4347"/>
  <c r="G4347"/>
  <c r="I4346"/>
  <c r="H4346"/>
  <c r="G4346"/>
  <c r="I4345"/>
  <c r="H4345"/>
  <c r="G4345"/>
  <c r="I4344"/>
  <c r="H4344"/>
  <c r="G4344"/>
  <c r="I4343"/>
  <c r="H4343"/>
  <c r="G4343"/>
  <c r="I4342"/>
  <c r="H4342"/>
  <c r="G4342"/>
  <c r="I4341"/>
  <c r="H4341"/>
  <c r="G4341"/>
  <c r="I4340"/>
  <c r="H4340"/>
  <c r="G4340"/>
  <c r="I4339"/>
  <c r="H4339"/>
  <c r="G4339"/>
  <c r="I4338"/>
  <c r="H4338"/>
  <c r="G4338"/>
  <c r="F4338"/>
  <c r="E4338"/>
  <c r="D4338"/>
  <c r="I4337"/>
  <c r="H4337"/>
  <c r="G4337"/>
  <c r="I4336"/>
  <c r="H4336"/>
  <c r="G4336"/>
  <c r="I4335"/>
  <c r="H4335"/>
  <c r="G4335"/>
  <c r="I4334"/>
  <c r="H4334"/>
  <c r="G4334"/>
  <c r="I4333"/>
  <c r="H4333"/>
  <c r="G4333"/>
  <c r="I4332"/>
  <c r="H4332"/>
  <c r="G4332"/>
  <c r="I4331"/>
  <c r="H4331"/>
  <c r="G4331"/>
  <c r="I4330"/>
  <c r="H4330"/>
  <c r="G4330"/>
  <c r="I4329"/>
  <c r="H4329"/>
  <c r="G4329"/>
  <c r="I4328"/>
  <c r="H4328"/>
  <c r="G4328"/>
  <c r="I4327"/>
  <c r="H4327"/>
  <c r="G4327"/>
  <c r="I4326"/>
  <c r="H4326"/>
  <c r="G4326"/>
  <c r="I4325"/>
  <c r="H4325"/>
  <c r="G4325"/>
  <c r="I4324"/>
  <c r="H4324"/>
  <c r="G4324"/>
  <c r="I4323"/>
  <c r="H4323"/>
  <c r="G4323"/>
  <c r="I4322"/>
  <c r="H4322"/>
  <c r="G4322"/>
  <c r="I4321"/>
  <c r="H4321"/>
  <c r="G4321"/>
  <c r="F4321"/>
  <c r="E4321"/>
  <c r="D4321"/>
  <c r="I4320"/>
  <c r="H4320"/>
  <c r="G4320"/>
  <c r="I4319"/>
  <c r="H4319"/>
  <c r="G4319"/>
  <c r="I4318"/>
  <c r="H4318"/>
  <c r="G4318"/>
  <c r="I4317"/>
  <c r="H4317"/>
  <c r="G4317"/>
  <c r="I4316"/>
  <c r="H4316"/>
  <c r="G4316"/>
  <c r="I4315"/>
  <c r="H4315"/>
  <c r="G4315"/>
  <c r="I4314"/>
  <c r="H4314"/>
  <c r="G4314"/>
  <c r="I4313"/>
  <c r="H4313"/>
  <c r="G4313"/>
  <c r="I4312"/>
  <c r="H4312"/>
  <c r="G4312"/>
  <c r="I4311"/>
  <c r="H4311"/>
  <c r="G4311"/>
  <c r="I4310"/>
  <c r="H4310"/>
  <c r="G4310"/>
  <c r="I4309"/>
  <c r="H4309"/>
  <c r="G4309"/>
  <c r="I4308"/>
  <c r="H4308"/>
  <c r="G4308"/>
  <c r="I4307"/>
  <c r="H4307"/>
  <c r="G4307"/>
  <c r="I4306"/>
  <c r="H4306"/>
  <c r="G4306"/>
  <c r="I4305"/>
  <c r="H4305"/>
  <c r="G4305"/>
  <c r="I4304"/>
  <c r="H4304"/>
  <c r="G4304"/>
  <c r="F4304"/>
  <c r="E4304"/>
  <c r="D4304"/>
  <c r="I4303"/>
  <c r="H4303"/>
  <c r="G4303"/>
  <c r="I4302"/>
  <c r="H4302"/>
  <c r="G4302"/>
  <c r="I4301"/>
  <c r="H4301"/>
  <c r="G4301"/>
  <c r="I4300"/>
  <c r="H4300"/>
  <c r="G4300"/>
  <c r="I4299"/>
  <c r="H4299"/>
  <c r="G4299"/>
  <c r="I4298"/>
  <c r="H4298"/>
  <c r="G4298"/>
  <c r="I4297"/>
  <c r="H4297"/>
  <c r="G4297"/>
  <c r="I4296"/>
  <c r="H4296"/>
  <c r="G4296"/>
  <c r="I4295"/>
  <c r="H4295"/>
  <c r="G4295"/>
  <c r="I4294"/>
  <c r="H4294"/>
  <c r="G4294"/>
  <c r="I4293"/>
  <c r="H4293"/>
  <c r="G4293"/>
  <c r="I4292"/>
  <c r="H4292"/>
  <c r="G4292"/>
  <c r="I4291"/>
  <c r="H4291"/>
  <c r="G4291"/>
  <c r="I4290"/>
  <c r="H4290"/>
  <c r="G4290"/>
  <c r="I4289"/>
  <c r="H4289"/>
  <c r="G4289"/>
  <c r="I4288"/>
  <c r="H4288"/>
  <c r="G4288"/>
  <c r="I4287"/>
  <c r="H4287"/>
  <c r="G4287"/>
  <c r="F4287"/>
  <c r="E4287"/>
  <c r="D4287"/>
  <c r="I4286"/>
  <c r="H4286"/>
  <c r="G4286"/>
  <c r="I4285"/>
  <c r="H4285"/>
  <c r="G4285"/>
  <c r="I4284"/>
  <c r="H4284"/>
  <c r="G4284"/>
  <c r="I4283"/>
  <c r="H4283"/>
  <c r="G4283"/>
  <c r="I4282"/>
  <c r="H4282"/>
  <c r="G4282"/>
  <c r="I4281"/>
  <c r="H4281"/>
  <c r="G4281"/>
  <c r="I4280"/>
  <c r="H4280"/>
  <c r="G4280"/>
  <c r="I4279"/>
  <c r="H4279"/>
  <c r="G4279"/>
  <c r="I4278"/>
  <c r="H4278"/>
  <c r="G4278"/>
  <c r="I4277"/>
  <c r="H4277"/>
  <c r="G4277"/>
  <c r="I4276"/>
  <c r="H4276"/>
  <c r="G4276"/>
  <c r="I4275"/>
  <c r="H4275"/>
  <c r="G4275"/>
  <c r="I4274"/>
  <c r="H4274"/>
  <c r="G4274"/>
  <c r="I4273"/>
  <c r="H4273"/>
  <c r="G4273"/>
  <c r="I4272"/>
  <c r="H4272"/>
  <c r="G4272"/>
  <c r="I4271"/>
  <c r="H4271"/>
  <c r="G4271"/>
  <c r="I4270"/>
  <c r="H4270"/>
  <c r="G4270"/>
  <c r="F4270"/>
  <c r="E4270"/>
  <c r="D4270"/>
  <c r="I4269"/>
  <c r="H4269"/>
  <c r="G4269"/>
  <c r="I4268"/>
  <c r="H4268"/>
  <c r="G4268"/>
  <c r="I4267"/>
  <c r="H4267"/>
  <c r="G4267"/>
  <c r="I4266"/>
  <c r="H4266"/>
  <c r="G4266"/>
  <c r="I4265"/>
  <c r="H4265"/>
  <c r="G4265"/>
  <c r="I4264"/>
  <c r="H4264"/>
  <c r="G4264"/>
  <c r="I4263"/>
  <c r="H4263"/>
  <c r="G4263"/>
  <c r="I4262"/>
  <c r="H4262"/>
  <c r="G4262"/>
  <c r="I4261"/>
  <c r="H4261"/>
  <c r="G4261"/>
  <c r="I4260"/>
  <c r="H4260"/>
  <c r="G4260"/>
  <c r="I4259"/>
  <c r="H4259"/>
  <c r="G4259"/>
  <c r="I4258"/>
  <c r="H4258"/>
  <c r="G4258"/>
  <c r="I4257"/>
  <c r="H4257"/>
  <c r="G4257"/>
  <c r="I4256"/>
  <c r="H4256"/>
  <c r="G4256"/>
  <c r="I4255"/>
  <c r="H4255"/>
  <c r="G4255"/>
  <c r="I4254"/>
  <c r="H4254"/>
  <c r="G4254"/>
  <c r="I4253"/>
  <c r="H4253"/>
  <c r="G4253"/>
  <c r="F4253"/>
  <c r="E4253"/>
  <c r="D4253"/>
  <c r="I4252"/>
  <c r="H4252"/>
  <c r="G4252"/>
  <c r="I4251"/>
  <c r="H4251"/>
  <c r="G4251"/>
  <c r="I4250"/>
  <c r="H4250"/>
  <c r="G4250"/>
  <c r="I4249"/>
  <c r="H4249"/>
  <c r="G4249"/>
  <c r="I4248"/>
  <c r="H4248"/>
  <c r="G4248"/>
  <c r="I4247"/>
  <c r="H4247"/>
  <c r="G4247"/>
  <c r="I4246"/>
  <c r="H4246"/>
  <c r="G4246"/>
  <c r="I4245"/>
  <c r="H4245"/>
  <c r="G4245"/>
  <c r="I4244"/>
  <c r="H4244"/>
  <c r="G4244"/>
  <c r="I4243"/>
  <c r="H4243"/>
  <c r="G4243"/>
  <c r="I4242"/>
  <c r="H4242"/>
  <c r="G4242"/>
  <c r="I4241"/>
  <c r="H4241"/>
  <c r="G4241"/>
  <c r="I4240"/>
  <c r="H4240"/>
  <c r="G4240"/>
  <c r="I4239"/>
  <c r="H4239"/>
  <c r="G4239"/>
  <c r="I4238"/>
  <c r="H4238"/>
  <c r="G4238"/>
  <c r="I4237"/>
  <c r="H4237"/>
  <c r="G4237"/>
  <c r="I4236"/>
  <c r="H4236"/>
  <c r="G4236"/>
  <c r="F4236"/>
  <c r="E4236"/>
  <c r="D4236"/>
  <c r="I4235"/>
  <c r="H4235"/>
  <c r="G4235"/>
  <c r="I4234"/>
  <c r="H4234"/>
  <c r="G4234"/>
  <c r="I4233"/>
  <c r="H4233"/>
  <c r="G4233"/>
  <c r="I4232"/>
  <c r="H4232"/>
  <c r="G4232"/>
  <c r="I4231"/>
  <c r="H4231"/>
  <c r="G4231"/>
  <c r="I4230"/>
  <c r="H4230"/>
  <c r="G4230"/>
  <c r="I4229"/>
  <c r="H4229"/>
  <c r="G4229"/>
  <c r="I4228"/>
  <c r="H4228"/>
  <c r="G4228"/>
  <c r="I4227"/>
  <c r="H4227"/>
  <c r="G4227"/>
  <c r="I4226"/>
  <c r="H4226"/>
  <c r="G4226"/>
  <c r="I4225"/>
  <c r="H4225"/>
  <c r="G4225"/>
  <c r="I4224"/>
  <c r="H4224"/>
  <c r="G4224"/>
  <c r="I4223"/>
  <c r="H4223"/>
  <c r="G4223"/>
  <c r="I4222"/>
  <c r="H4222"/>
  <c r="G4222"/>
  <c r="I4221"/>
  <c r="H4221"/>
  <c r="G4221"/>
  <c r="I4220"/>
  <c r="H4220"/>
  <c r="G4220"/>
  <c r="I4219"/>
  <c r="H4219"/>
  <c r="G4219"/>
  <c r="F4219"/>
  <c r="E4219"/>
  <c r="D4219"/>
  <c r="I4218"/>
  <c r="H4218"/>
  <c r="G4218"/>
  <c r="I4217"/>
  <c r="H4217"/>
  <c r="G4217"/>
  <c r="I4216"/>
  <c r="H4216"/>
  <c r="G4216"/>
  <c r="I4215"/>
  <c r="H4215"/>
  <c r="G4215"/>
  <c r="I4214"/>
  <c r="H4214"/>
  <c r="G4214"/>
  <c r="I4213"/>
  <c r="H4213"/>
  <c r="G4213"/>
  <c r="I4212"/>
  <c r="H4212"/>
  <c r="G4212"/>
  <c r="I4211"/>
  <c r="H4211"/>
  <c r="G4211"/>
  <c r="I4210"/>
  <c r="H4210"/>
  <c r="G4210"/>
  <c r="I4209"/>
  <c r="H4209"/>
  <c r="G4209"/>
  <c r="I4208"/>
  <c r="H4208"/>
  <c r="G4208"/>
  <c r="I4207"/>
  <c r="H4207"/>
  <c r="G4207"/>
  <c r="I4206"/>
  <c r="H4206"/>
  <c r="G4206"/>
  <c r="I4205"/>
  <c r="H4205"/>
  <c r="G4205"/>
  <c r="I4204"/>
  <c r="H4204"/>
  <c r="G4204"/>
  <c r="I4203"/>
  <c r="H4203"/>
  <c r="G4203"/>
  <c r="I4202"/>
  <c r="H4202"/>
  <c r="G4202"/>
  <c r="F4202"/>
  <c r="E4202"/>
  <c r="D4202"/>
  <c r="I4201"/>
  <c r="H4201"/>
  <c r="G4201"/>
  <c r="I4200"/>
  <c r="H4200"/>
  <c r="G4200"/>
  <c r="I4199"/>
  <c r="H4199"/>
  <c r="G4199"/>
  <c r="I4198"/>
  <c r="H4198"/>
  <c r="G4198"/>
  <c r="I4197"/>
  <c r="H4197"/>
  <c r="G4197"/>
  <c r="I4196"/>
  <c r="H4196"/>
  <c r="G4196"/>
  <c r="I4195"/>
  <c r="H4195"/>
  <c r="G4195"/>
  <c r="I4194"/>
  <c r="H4194"/>
  <c r="G4194"/>
  <c r="I4193"/>
  <c r="H4193"/>
  <c r="G4193"/>
  <c r="I4192"/>
  <c r="H4192"/>
  <c r="G4192"/>
  <c r="I4191"/>
  <c r="H4191"/>
  <c r="G4191"/>
  <c r="I4190"/>
  <c r="H4190"/>
  <c r="G4190"/>
  <c r="I4189"/>
  <c r="H4189"/>
  <c r="G4189"/>
  <c r="I4188"/>
  <c r="H4188"/>
  <c r="G4188"/>
  <c r="I4187"/>
  <c r="H4187"/>
  <c r="G4187"/>
  <c r="I4186"/>
  <c r="H4186"/>
  <c r="G4186"/>
  <c r="I4185"/>
  <c r="H4185"/>
  <c r="G4185"/>
  <c r="F4185"/>
  <c r="E4185"/>
  <c r="D4185"/>
  <c r="I4184"/>
  <c r="H4184"/>
  <c r="G4184"/>
  <c r="I4183"/>
  <c r="H4183"/>
  <c r="G4183"/>
  <c r="I4182"/>
  <c r="H4182"/>
  <c r="G4182"/>
  <c r="I4181"/>
  <c r="H4181"/>
  <c r="G4181"/>
  <c r="I4180"/>
  <c r="H4180"/>
  <c r="G4180"/>
  <c r="I4179"/>
  <c r="H4179"/>
  <c r="G4179"/>
  <c r="I4178"/>
  <c r="H4178"/>
  <c r="G4178"/>
  <c r="I4177"/>
  <c r="H4177"/>
  <c r="G4177"/>
  <c r="I4176"/>
  <c r="H4176"/>
  <c r="G4176"/>
  <c r="I4175"/>
  <c r="H4175"/>
  <c r="G4175"/>
  <c r="I4174"/>
  <c r="H4174"/>
  <c r="G4174"/>
  <c r="I4173"/>
  <c r="H4173"/>
  <c r="G4173"/>
  <c r="I4172"/>
  <c r="H4172"/>
  <c r="G4172"/>
  <c r="I4171"/>
  <c r="H4171"/>
  <c r="G4171"/>
  <c r="I4170"/>
  <c r="H4170"/>
  <c r="G4170"/>
  <c r="I4169"/>
  <c r="H4169"/>
  <c r="G4169"/>
  <c r="I4168"/>
  <c r="H4168"/>
  <c r="G4168"/>
  <c r="F4168"/>
  <c r="E4168"/>
  <c r="D4168"/>
  <c r="I4167"/>
  <c r="H4167"/>
  <c r="G4167"/>
  <c r="I4166"/>
  <c r="H4166"/>
  <c r="G4166"/>
  <c r="I4165"/>
  <c r="H4165"/>
  <c r="G4165"/>
  <c r="I4164"/>
  <c r="H4164"/>
  <c r="G4164"/>
  <c r="I4163"/>
  <c r="H4163"/>
  <c r="G4163"/>
  <c r="I4162"/>
  <c r="H4162"/>
  <c r="G4162"/>
  <c r="I4161"/>
  <c r="H4161"/>
  <c r="G4161"/>
  <c r="I4160"/>
  <c r="H4160"/>
  <c r="G4160"/>
  <c r="I4159"/>
  <c r="H4159"/>
  <c r="G4159"/>
  <c r="I4158"/>
  <c r="H4158"/>
  <c r="G4158"/>
  <c r="I4157"/>
  <c r="H4157"/>
  <c r="G4157"/>
  <c r="I4156"/>
  <c r="H4156"/>
  <c r="G4156"/>
  <c r="I4155"/>
  <c r="H4155"/>
  <c r="G4155"/>
  <c r="I4154"/>
  <c r="H4154"/>
  <c r="G4154"/>
  <c r="I4153"/>
  <c r="H4153"/>
  <c r="G4153"/>
  <c r="I4152"/>
  <c r="H4152"/>
  <c r="G4152"/>
  <c r="I4151"/>
  <c r="H4151"/>
  <c r="G4151"/>
  <c r="F4151"/>
  <c r="E4151"/>
  <c r="D4151"/>
  <c r="I4150"/>
  <c r="H4150"/>
  <c r="G4150"/>
  <c r="I4149"/>
  <c r="H4149"/>
  <c r="G4149"/>
  <c r="I4148"/>
  <c r="H4148"/>
  <c r="G4148"/>
  <c r="I4147"/>
  <c r="H4147"/>
  <c r="G4147"/>
  <c r="I4146"/>
  <c r="H4146"/>
  <c r="G4146"/>
  <c r="I4145"/>
  <c r="H4145"/>
  <c r="G4145"/>
  <c r="I4144"/>
  <c r="H4144"/>
  <c r="G4144"/>
  <c r="I4143"/>
  <c r="H4143"/>
  <c r="G4143"/>
  <c r="I4142"/>
  <c r="H4142"/>
  <c r="G4142"/>
  <c r="I4141"/>
  <c r="H4141"/>
  <c r="G4141"/>
  <c r="I4140"/>
  <c r="H4140"/>
  <c r="G4140"/>
  <c r="I4139"/>
  <c r="H4139"/>
  <c r="G4139"/>
  <c r="I4138"/>
  <c r="H4138"/>
  <c r="G4138"/>
  <c r="I4137"/>
  <c r="H4137"/>
  <c r="G4137"/>
  <c r="I4136"/>
  <c r="H4136"/>
  <c r="G4136"/>
  <c r="I4135"/>
  <c r="H4135"/>
  <c r="G4135"/>
  <c r="I4134"/>
  <c r="H4134"/>
  <c r="G4134"/>
  <c r="F4134"/>
  <c r="E4134"/>
  <c r="D4134"/>
  <c r="I4133"/>
  <c r="H4133"/>
  <c r="G4133"/>
  <c r="I4132"/>
  <c r="H4132"/>
  <c r="G4132"/>
  <c r="I4131"/>
  <c r="H4131"/>
  <c r="G4131"/>
  <c r="I4130"/>
  <c r="H4130"/>
  <c r="G4130"/>
  <c r="I4129"/>
  <c r="H4129"/>
  <c r="G4129"/>
  <c r="I4128"/>
  <c r="H4128"/>
  <c r="G4128"/>
  <c r="I4127"/>
  <c r="H4127"/>
  <c r="G4127"/>
  <c r="I4126"/>
  <c r="H4126"/>
  <c r="G4126"/>
  <c r="I4125"/>
  <c r="H4125"/>
  <c r="G4125"/>
  <c r="I4124"/>
  <c r="H4124"/>
  <c r="G4124"/>
  <c r="I4123"/>
  <c r="H4123"/>
  <c r="G4123"/>
  <c r="I4122"/>
  <c r="H4122"/>
  <c r="G4122"/>
  <c r="I4121"/>
  <c r="H4121"/>
  <c r="G4121"/>
  <c r="I4120"/>
  <c r="H4120"/>
  <c r="G4120"/>
  <c r="I4119"/>
  <c r="H4119"/>
  <c r="G4119"/>
  <c r="I4118"/>
  <c r="H4118"/>
  <c r="G4118"/>
  <c r="I4117"/>
  <c r="H4117"/>
  <c r="G4117"/>
  <c r="F4117"/>
  <c r="E4117"/>
  <c r="D4117"/>
  <c r="I4116"/>
  <c r="H4116"/>
  <c r="G4116"/>
  <c r="I4115"/>
  <c r="H4115"/>
  <c r="G4115"/>
  <c r="I4114"/>
  <c r="H4114"/>
  <c r="G4114"/>
  <c r="I4113"/>
  <c r="H4113"/>
  <c r="G4113"/>
  <c r="I4112"/>
  <c r="H4112"/>
  <c r="G4112"/>
  <c r="I4111"/>
  <c r="H4111"/>
  <c r="G4111"/>
  <c r="I4110"/>
  <c r="H4110"/>
  <c r="G4110"/>
  <c r="I4109"/>
  <c r="H4109"/>
  <c r="G4109"/>
  <c r="I4108"/>
  <c r="H4108"/>
  <c r="G4108"/>
  <c r="I4107"/>
  <c r="H4107"/>
  <c r="G4107"/>
  <c r="I4106"/>
  <c r="H4106"/>
  <c r="G4106"/>
  <c r="I4105"/>
  <c r="H4105"/>
  <c r="G4105"/>
  <c r="I4104"/>
  <c r="H4104"/>
  <c r="G4104"/>
  <c r="I4103"/>
  <c r="H4103"/>
  <c r="G4103"/>
  <c r="I4102"/>
  <c r="H4102"/>
  <c r="G4102"/>
  <c r="I4101"/>
  <c r="H4101"/>
  <c r="G4101"/>
  <c r="I4100"/>
  <c r="H4100"/>
  <c r="G4100"/>
  <c r="F4100"/>
  <c r="E4100"/>
  <c r="D4100"/>
  <c r="I4099"/>
  <c r="H4099"/>
  <c r="G4099"/>
  <c r="I4098"/>
  <c r="H4098"/>
  <c r="G4098"/>
  <c r="I4097"/>
  <c r="H4097"/>
  <c r="G4097"/>
  <c r="I4096"/>
  <c r="H4096"/>
  <c r="G4096"/>
  <c r="I4095"/>
  <c r="H4095"/>
  <c r="G4095"/>
  <c r="I4094"/>
  <c r="H4094"/>
  <c r="G4094"/>
  <c r="I4093"/>
  <c r="H4093"/>
  <c r="G4093"/>
  <c r="I4092"/>
  <c r="H4092"/>
  <c r="G4092"/>
  <c r="I4091"/>
  <c r="H4091"/>
  <c r="G4091"/>
  <c r="I4090"/>
  <c r="H4090"/>
  <c r="G4090"/>
  <c r="I4089"/>
  <c r="H4089"/>
  <c r="G4089"/>
  <c r="I4088"/>
  <c r="H4088"/>
  <c r="G4088"/>
  <c r="I4087"/>
  <c r="H4087"/>
  <c r="G4087"/>
  <c r="I4086"/>
  <c r="H4086"/>
  <c r="G4086"/>
  <c r="I4085"/>
  <c r="H4085"/>
  <c r="G4085"/>
  <c r="I4084"/>
  <c r="H4084"/>
  <c r="G4084"/>
  <c r="I4083"/>
  <c r="H4083"/>
  <c r="G4083"/>
  <c r="F4083"/>
  <c r="E4083"/>
  <c r="D4083"/>
  <c r="I4082"/>
  <c r="H4082"/>
  <c r="G4082"/>
  <c r="I4081"/>
  <c r="H4081"/>
  <c r="G4081"/>
  <c r="I4080"/>
  <c r="H4080"/>
  <c r="G4080"/>
  <c r="I4079"/>
  <c r="H4079"/>
  <c r="G4079"/>
  <c r="I4078"/>
  <c r="H4078"/>
  <c r="G4078"/>
  <c r="I4077"/>
  <c r="H4077"/>
  <c r="G4077"/>
  <c r="I4076"/>
  <c r="H4076"/>
  <c r="G4076"/>
  <c r="I4075"/>
  <c r="H4075"/>
  <c r="G4075"/>
  <c r="I4074"/>
  <c r="H4074"/>
  <c r="G4074"/>
  <c r="I4073"/>
  <c r="H4073"/>
  <c r="G4073"/>
  <c r="I4072"/>
  <c r="H4072"/>
  <c r="G4072"/>
  <c r="I4071"/>
  <c r="H4071"/>
  <c r="G4071"/>
  <c r="I4070"/>
  <c r="H4070"/>
  <c r="G4070"/>
  <c r="I4069"/>
  <c r="H4069"/>
  <c r="G4069"/>
  <c r="I4068"/>
  <c r="H4068"/>
  <c r="G4068"/>
  <c r="I4067"/>
  <c r="H4067"/>
  <c r="G4067"/>
  <c r="I4066"/>
  <c r="H4066"/>
  <c r="G4066"/>
  <c r="F4066"/>
  <c r="E4066"/>
  <c r="D4066"/>
  <c r="I4065"/>
  <c r="H4065"/>
  <c r="G4065"/>
  <c r="I4064"/>
  <c r="H4064"/>
  <c r="G4064"/>
  <c r="I4063"/>
  <c r="H4063"/>
  <c r="G4063"/>
  <c r="I4062"/>
  <c r="H4062"/>
  <c r="G4062"/>
  <c r="I4061"/>
  <c r="H4061"/>
  <c r="G4061"/>
  <c r="I4060"/>
  <c r="H4060"/>
  <c r="G4060"/>
  <c r="I4059"/>
  <c r="H4059"/>
  <c r="G4059"/>
  <c r="I4058"/>
  <c r="H4058"/>
  <c r="G4058"/>
  <c r="I4057"/>
  <c r="H4057"/>
  <c r="G4057"/>
  <c r="I4056"/>
  <c r="H4056"/>
  <c r="G4056"/>
  <c r="I4055"/>
  <c r="H4055"/>
  <c r="G4055"/>
  <c r="I4054"/>
  <c r="H4054"/>
  <c r="G4054"/>
  <c r="I4053"/>
  <c r="H4053"/>
  <c r="G4053"/>
  <c r="I4052"/>
  <c r="H4052"/>
  <c r="G4052"/>
  <c r="I4051"/>
  <c r="H4051"/>
  <c r="G4051"/>
  <c r="I4050"/>
  <c r="H4050"/>
  <c r="G4050"/>
  <c r="I4049"/>
  <c r="H4049"/>
  <c r="G4049"/>
  <c r="F4049"/>
  <c r="E4049"/>
  <c r="D4049"/>
  <c r="I4048"/>
  <c r="H4048"/>
  <c r="G4048"/>
  <c r="I4047"/>
  <c r="H4047"/>
  <c r="G4047"/>
  <c r="I4046"/>
  <c r="H4046"/>
  <c r="G4046"/>
  <c r="I4045"/>
  <c r="H4045"/>
  <c r="G4045"/>
  <c r="I4044"/>
  <c r="H4044"/>
  <c r="G4044"/>
  <c r="I4043"/>
  <c r="H4043"/>
  <c r="G4043"/>
  <c r="I4042"/>
  <c r="H4042"/>
  <c r="G4042"/>
  <c r="I4041"/>
  <c r="H4041"/>
  <c r="G4041"/>
  <c r="I4040"/>
  <c r="H4040"/>
  <c r="G4040"/>
  <c r="I4039"/>
  <c r="H4039"/>
  <c r="G4039"/>
  <c r="I4038"/>
  <c r="H4038"/>
  <c r="G4038"/>
  <c r="I4037"/>
  <c r="H4037"/>
  <c r="G4037"/>
  <c r="I4036"/>
  <c r="H4036"/>
  <c r="G4036"/>
  <c r="I4035"/>
  <c r="H4035"/>
  <c r="G4035"/>
  <c r="I4034"/>
  <c r="H4034"/>
  <c r="G4034"/>
  <c r="I4033"/>
  <c r="H4033"/>
  <c r="G4033"/>
  <c r="I4032"/>
  <c r="H4032"/>
  <c r="G4032"/>
  <c r="F4032"/>
  <c r="E4032"/>
  <c r="D4032"/>
  <c r="I4031"/>
  <c r="H4031"/>
  <c r="G4031"/>
  <c r="I4030"/>
  <c r="H4030"/>
  <c r="G4030"/>
  <c r="I4029"/>
  <c r="H4029"/>
  <c r="G4029"/>
  <c r="I4028"/>
  <c r="H4028"/>
  <c r="G4028"/>
  <c r="I4027"/>
  <c r="H4027"/>
  <c r="G4027"/>
  <c r="I4026"/>
  <c r="H4026"/>
  <c r="G4026"/>
  <c r="I4025"/>
  <c r="H4025"/>
  <c r="G4025"/>
  <c r="I4024"/>
  <c r="H4024"/>
  <c r="G4024"/>
  <c r="I4023"/>
  <c r="H4023"/>
  <c r="G4023"/>
  <c r="I4022"/>
  <c r="H4022"/>
  <c r="G4022"/>
  <c r="I4021"/>
  <c r="H4021"/>
  <c r="G4021"/>
  <c r="I4020"/>
  <c r="H4020"/>
  <c r="G4020"/>
  <c r="I4019"/>
  <c r="H4019"/>
  <c r="G4019"/>
  <c r="I4018"/>
  <c r="H4018"/>
  <c r="G4018"/>
  <c r="I4017"/>
  <c r="H4017"/>
  <c r="G4017"/>
  <c r="I4016"/>
  <c r="H4016"/>
  <c r="G4016"/>
  <c r="I4015"/>
  <c r="H4015"/>
  <c r="G4015"/>
  <c r="F4015"/>
  <c r="E4015"/>
  <c r="D4015"/>
  <c r="I4014"/>
  <c r="H4014"/>
  <c r="G4014"/>
  <c r="I4013"/>
  <c r="H4013"/>
  <c r="G4013"/>
  <c r="I4012"/>
  <c r="H4012"/>
  <c r="G4012"/>
  <c r="I4011"/>
  <c r="H4011"/>
  <c r="G4011"/>
  <c r="I4010"/>
  <c r="H4010"/>
  <c r="G4010"/>
  <c r="I4009"/>
  <c r="H4009"/>
  <c r="G4009"/>
  <c r="I4008"/>
  <c r="H4008"/>
  <c r="G4008"/>
  <c r="I4007"/>
  <c r="H4007"/>
  <c r="G4007"/>
  <c r="I4006"/>
  <c r="H4006"/>
  <c r="G4006"/>
  <c r="I4005"/>
  <c r="H4005"/>
  <c r="G4005"/>
  <c r="I4004"/>
  <c r="H4004"/>
  <c r="G4004"/>
  <c r="I4003"/>
  <c r="H4003"/>
  <c r="G4003"/>
  <c r="I4002"/>
  <c r="H4002"/>
  <c r="G4002"/>
  <c r="I4001"/>
  <c r="H4001"/>
  <c r="G4001"/>
  <c r="I4000"/>
  <c r="H4000"/>
  <c r="G4000"/>
  <c r="I3999"/>
  <c r="H3999"/>
  <c r="G3999"/>
  <c r="I3998"/>
  <c r="H3998"/>
  <c r="G3998"/>
  <c r="F3998"/>
  <c r="E3998"/>
  <c r="D3998"/>
  <c r="I3997"/>
  <c r="H3997"/>
  <c r="G3997"/>
  <c r="I3996"/>
  <c r="H3996"/>
  <c r="G3996"/>
  <c r="I3995"/>
  <c r="H3995"/>
  <c r="G3995"/>
  <c r="I3994"/>
  <c r="H3994"/>
  <c r="G3994"/>
  <c r="I3993"/>
  <c r="H3993"/>
  <c r="G3993"/>
  <c r="I3992"/>
  <c r="H3992"/>
  <c r="G3992"/>
  <c r="I3991"/>
  <c r="H3991"/>
  <c r="G3991"/>
  <c r="I3990"/>
  <c r="H3990"/>
  <c r="G3990"/>
  <c r="I3989"/>
  <c r="H3989"/>
  <c r="G3989"/>
  <c r="I3988"/>
  <c r="H3988"/>
  <c r="G3988"/>
  <c r="I3987"/>
  <c r="H3987"/>
  <c r="G3987"/>
  <c r="I3986"/>
  <c r="H3986"/>
  <c r="G3986"/>
  <c r="I3985"/>
  <c r="H3985"/>
  <c r="G3985"/>
  <c r="I3984"/>
  <c r="H3984"/>
  <c r="G3984"/>
  <c r="I3983"/>
  <c r="H3983"/>
  <c r="G3983"/>
  <c r="I3982"/>
  <c r="H3982"/>
  <c r="G3982"/>
  <c r="I3981"/>
  <c r="H3981"/>
  <c r="G3981"/>
  <c r="F3981"/>
  <c r="E3981"/>
  <c r="D3981"/>
  <c r="I3980"/>
  <c r="H3980"/>
  <c r="G3980"/>
  <c r="I3979"/>
  <c r="H3979"/>
  <c r="G3979"/>
  <c r="I3978"/>
  <c r="H3978"/>
  <c r="G3978"/>
  <c r="I3977"/>
  <c r="H3977"/>
  <c r="G3977"/>
  <c r="I3976"/>
  <c r="H3976"/>
  <c r="G3976"/>
  <c r="I3975"/>
  <c r="H3975"/>
  <c r="G3975"/>
  <c r="I3974"/>
  <c r="H3974"/>
  <c r="G3974"/>
  <c r="I3973"/>
  <c r="H3973"/>
  <c r="G3973"/>
  <c r="I3972"/>
  <c r="H3972"/>
  <c r="G3972"/>
  <c r="I3971"/>
  <c r="H3971"/>
  <c r="G3971"/>
  <c r="I3970"/>
  <c r="H3970"/>
  <c r="G3970"/>
  <c r="I3969"/>
  <c r="H3969"/>
  <c r="G3969"/>
  <c r="I3968"/>
  <c r="H3968"/>
  <c r="G3968"/>
  <c r="I3967"/>
  <c r="H3967"/>
  <c r="G3967"/>
  <c r="I3966"/>
  <c r="H3966"/>
  <c r="G3966"/>
  <c r="I3965"/>
  <c r="H3965"/>
  <c r="G3965"/>
  <c r="I3964"/>
  <c r="H3964"/>
  <c r="G3964"/>
  <c r="F3964"/>
  <c r="E3964"/>
  <c r="D3964"/>
  <c r="I3963"/>
  <c r="H3963"/>
  <c r="G3963"/>
  <c r="I3962"/>
  <c r="H3962"/>
  <c r="G3962"/>
  <c r="I3961"/>
  <c r="H3961"/>
  <c r="G3961"/>
  <c r="I3960"/>
  <c r="H3960"/>
  <c r="G3960"/>
  <c r="I3959"/>
  <c r="H3959"/>
  <c r="G3959"/>
  <c r="I3958"/>
  <c r="H3958"/>
  <c r="G3958"/>
  <c r="I3957"/>
  <c r="H3957"/>
  <c r="G3957"/>
  <c r="I3956"/>
  <c r="H3956"/>
  <c r="G3956"/>
  <c r="I3955"/>
  <c r="H3955"/>
  <c r="G3955"/>
  <c r="I3954"/>
  <c r="H3954"/>
  <c r="G3954"/>
  <c r="I3953"/>
  <c r="H3953"/>
  <c r="G3953"/>
  <c r="I3952"/>
  <c r="H3952"/>
  <c r="G3952"/>
  <c r="I3951"/>
  <c r="H3951"/>
  <c r="G3951"/>
  <c r="I3950"/>
  <c r="H3950"/>
  <c r="G3950"/>
  <c r="I3949"/>
  <c r="H3949"/>
  <c r="G3949"/>
  <c r="I3948"/>
  <c r="H3948"/>
  <c r="G3948"/>
  <c r="I3947"/>
  <c r="H3947"/>
  <c r="G3947"/>
  <c r="F3947"/>
  <c r="E3947"/>
  <c r="D3947"/>
  <c r="I3946"/>
  <c r="H3946"/>
  <c r="G3946"/>
  <c r="I3945"/>
  <c r="H3945"/>
  <c r="G3945"/>
  <c r="I3944"/>
  <c r="H3944"/>
  <c r="G3944"/>
  <c r="I3943"/>
  <c r="H3943"/>
  <c r="G3943"/>
  <c r="I3942"/>
  <c r="H3942"/>
  <c r="G3942"/>
  <c r="I3941"/>
  <c r="H3941"/>
  <c r="G3941"/>
  <c r="I3940"/>
  <c r="H3940"/>
  <c r="G3940"/>
  <c r="I3939"/>
  <c r="H3939"/>
  <c r="G3939"/>
  <c r="I3938"/>
  <c r="H3938"/>
  <c r="G3938"/>
  <c r="I3937"/>
  <c r="H3937"/>
  <c r="G3937"/>
  <c r="I3936"/>
  <c r="H3936"/>
  <c r="G3936"/>
  <c r="I3935"/>
  <c r="H3935"/>
  <c r="G3935"/>
  <c r="I3934"/>
  <c r="H3934"/>
  <c r="G3934"/>
  <c r="I3933"/>
  <c r="H3933"/>
  <c r="G3933"/>
  <c r="I3932"/>
  <c r="H3932"/>
  <c r="G3932"/>
  <c r="I3931"/>
  <c r="H3931"/>
  <c r="G3931"/>
  <c r="I3930"/>
  <c r="H3930"/>
  <c r="G3930"/>
  <c r="F3930"/>
  <c r="E3930"/>
  <c r="D3930"/>
  <c r="I3929"/>
  <c r="H3929"/>
  <c r="G3929"/>
  <c r="I3928"/>
  <c r="H3928"/>
  <c r="G3928"/>
  <c r="I3927"/>
  <c r="H3927"/>
  <c r="G3927"/>
  <c r="I3926"/>
  <c r="H3926"/>
  <c r="G3926"/>
  <c r="I3925"/>
  <c r="H3925"/>
  <c r="G3925"/>
  <c r="I3924"/>
  <c r="H3924"/>
  <c r="G3924"/>
  <c r="I3923"/>
  <c r="H3923"/>
  <c r="G3923"/>
  <c r="I3922"/>
  <c r="H3922"/>
  <c r="G3922"/>
  <c r="I3921"/>
  <c r="H3921"/>
  <c r="G3921"/>
  <c r="I3920"/>
  <c r="H3920"/>
  <c r="G3920"/>
  <c r="I3919"/>
  <c r="H3919"/>
  <c r="G3919"/>
  <c r="I3918"/>
  <c r="H3918"/>
  <c r="G3918"/>
  <c r="I3917"/>
  <c r="H3917"/>
  <c r="G3917"/>
  <c r="I3916"/>
  <c r="H3916"/>
  <c r="G3916"/>
  <c r="I3915"/>
  <c r="H3915"/>
  <c r="G3915"/>
  <c r="I3914"/>
  <c r="H3914"/>
  <c r="G3914"/>
  <c r="I3913"/>
  <c r="H3913"/>
  <c r="G3913"/>
  <c r="F3913"/>
  <c r="E3913"/>
  <c r="D3913"/>
  <c r="I3912"/>
  <c r="H3912"/>
  <c r="G3912"/>
  <c r="I3911"/>
  <c r="H3911"/>
  <c r="G3911"/>
  <c r="I3910"/>
  <c r="H3910"/>
  <c r="G3910"/>
  <c r="I3909"/>
  <c r="H3909"/>
  <c r="G3909"/>
  <c r="I3908"/>
  <c r="H3908"/>
  <c r="G3908"/>
  <c r="I3907"/>
  <c r="H3907"/>
  <c r="G3907"/>
  <c r="I3906"/>
  <c r="H3906"/>
  <c r="G3906"/>
  <c r="I3905"/>
  <c r="H3905"/>
  <c r="G3905"/>
  <c r="I3904"/>
  <c r="H3904"/>
  <c r="G3904"/>
  <c r="I3903"/>
  <c r="H3903"/>
  <c r="G3903"/>
  <c r="I3902"/>
  <c r="H3902"/>
  <c r="G3902"/>
  <c r="I3901"/>
  <c r="H3901"/>
  <c r="G3901"/>
  <c r="I3900"/>
  <c r="H3900"/>
  <c r="G3900"/>
  <c r="I3899"/>
  <c r="H3899"/>
  <c r="G3899"/>
  <c r="I3898"/>
  <c r="H3898"/>
  <c r="G3898"/>
  <c r="I3897"/>
  <c r="H3897"/>
  <c r="G3897"/>
  <c r="I3896"/>
  <c r="H3896"/>
  <c r="G3896"/>
  <c r="F3896"/>
  <c r="E3896"/>
  <c r="D3896"/>
  <c r="I3895"/>
  <c r="H3895"/>
  <c r="G3895"/>
  <c r="I3894"/>
  <c r="H3894"/>
  <c r="G3894"/>
  <c r="I3893"/>
  <c r="H3893"/>
  <c r="G3893"/>
  <c r="I3892"/>
  <c r="H3892"/>
  <c r="G3892"/>
  <c r="I3891"/>
  <c r="H3891"/>
  <c r="G3891"/>
  <c r="I3890"/>
  <c r="H3890"/>
  <c r="G3890"/>
  <c r="I3889"/>
  <c r="H3889"/>
  <c r="G3889"/>
  <c r="I3888"/>
  <c r="H3888"/>
  <c r="G3888"/>
  <c r="I3887"/>
  <c r="H3887"/>
  <c r="G3887"/>
  <c r="I3886"/>
  <c r="H3886"/>
  <c r="G3886"/>
  <c r="I3885"/>
  <c r="H3885"/>
  <c r="G3885"/>
  <c r="I3884"/>
  <c r="H3884"/>
  <c r="G3884"/>
  <c r="I3883"/>
  <c r="H3883"/>
  <c r="G3883"/>
  <c r="I3882"/>
  <c r="H3882"/>
  <c r="G3882"/>
  <c r="I3881"/>
  <c r="H3881"/>
  <c r="G3881"/>
  <c r="I3880"/>
  <c r="H3880"/>
  <c r="G3880"/>
  <c r="I3879"/>
  <c r="H3879"/>
  <c r="G3879"/>
  <c r="F3879"/>
  <c r="E3879"/>
  <c r="D3879"/>
  <c r="I3878"/>
  <c r="H3878"/>
  <c r="G3878"/>
  <c r="I3877"/>
  <c r="H3877"/>
  <c r="G3877"/>
  <c r="I3876"/>
  <c r="H3876"/>
  <c r="G3876"/>
  <c r="I3875"/>
  <c r="H3875"/>
  <c r="G3875"/>
  <c r="I3874"/>
  <c r="H3874"/>
  <c r="G3874"/>
  <c r="I3873"/>
  <c r="H3873"/>
  <c r="G3873"/>
  <c r="I3872"/>
  <c r="H3872"/>
  <c r="G3872"/>
  <c r="I3871"/>
  <c r="H3871"/>
  <c r="G3871"/>
  <c r="I3870"/>
  <c r="H3870"/>
  <c r="G3870"/>
  <c r="I3869"/>
  <c r="H3869"/>
  <c r="G3869"/>
  <c r="I3868"/>
  <c r="H3868"/>
  <c r="G3868"/>
  <c r="I3867"/>
  <c r="H3867"/>
  <c r="G3867"/>
  <c r="I3866"/>
  <c r="H3866"/>
  <c r="G3866"/>
  <c r="I3865"/>
  <c r="H3865"/>
  <c r="G3865"/>
  <c r="I3864"/>
  <c r="H3864"/>
  <c r="G3864"/>
  <c r="I3863"/>
  <c r="H3863"/>
  <c r="G3863"/>
  <c r="I3862"/>
  <c r="H3862"/>
  <c r="G3862"/>
  <c r="F3862"/>
  <c r="E3862"/>
  <c r="D3862"/>
  <c r="I3861"/>
  <c r="H3861"/>
  <c r="G3861"/>
  <c r="I3860"/>
  <c r="H3860"/>
  <c r="G3860"/>
  <c r="I3859"/>
  <c r="H3859"/>
  <c r="G3859"/>
  <c r="I3858"/>
  <c r="H3858"/>
  <c r="G3858"/>
  <c r="I3857"/>
  <c r="H3857"/>
  <c r="G3857"/>
  <c r="I3856"/>
  <c r="H3856"/>
  <c r="G3856"/>
  <c r="I3855"/>
  <c r="H3855"/>
  <c r="G3855"/>
  <c r="I3854"/>
  <c r="H3854"/>
  <c r="G3854"/>
  <c r="I3853"/>
  <c r="H3853"/>
  <c r="G3853"/>
  <c r="I3852"/>
  <c r="H3852"/>
  <c r="G3852"/>
  <c r="I3851"/>
  <c r="H3851"/>
  <c r="G3851"/>
  <c r="I3850"/>
  <c r="H3850"/>
  <c r="G3850"/>
  <c r="I3849"/>
  <c r="H3849"/>
  <c r="G3849"/>
  <c r="I3848"/>
  <c r="H3848"/>
  <c r="G3848"/>
  <c r="I3847"/>
  <c r="H3847"/>
  <c r="G3847"/>
  <c r="I3846"/>
  <c r="H3846"/>
  <c r="G3846"/>
  <c r="I3845"/>
  <c r="H3845"/>
  <c r="G3845"/>
  <c r="F3845"/>
  <c r="E3845"/>
  <c r="D3845"/>
  <c r="I3844"/>
  <c r="H3844"/>
  <c r="G3844"/>
  <c r="I3843"/>
  <c r="H3843"/>
  <c r="G3843"/>
  <c r="I3842"/>
  <c r="H3842"/>
  <c r="G3842"/>
  <c r="I3841"/>
  <c r="H3841"/>
  <c r="G3841"/>
  <c r="I3840"/>
  <c r="H3840"/>
  <c r="G3840"/>
  <c r="I3839"/>
  <c r="H3839"/>
  <c r="G3839"/>
  <c r="I3838"/>
  <c r="H3838"/>
  <c r="G3838"/>
  <c r="I3837"/>
  <c r="H3837"/>
  <c r="G3837"/>
  <c r="I3836"/>
  <c r="H3836"/>
  <c r="G3836"/>
  <c r="I3835"/>
  <c r="H3835"/>
  <c r="G3835"/>
  <c r="I3834"/>
  <c r="H3834"/>
  <c r="G3834"/>
  <c r="I3833"/>
  <c r="H3833"/>
  <c r="G3833"/>
  <c r="I3832"/>
  <c r="H3832"/>
  <c r="G3832"/>
  <c r="I3831"/>
  <c r="H3831"/>
  <c r="G3831"/>
  <c r="I3830"/>
  <c r="H3830"/>
  <c r="G3830"/>
  <c r="I3829"/>
  <c r="H3829"/>
  <c r="G3829"/>
  <c r="I3828"/>
  <c r="H3828"/>
  <c r="G3828"/>
  <c r="F3828"/>
  <c r="E3828"/>
  <c r="D3828"/>
  <c r="I3827"/>
  <c r="H3827"/>
  <c r="G3827"/>
  <c r="I3826"/>
  <c r="H3826"/>
  <c r="G3826"/>
  <c r="I3825"/>
  <c r="H3825"/>
  <c r="G3825"/>
  <c r="I3824"/>
  <c r="H3824"/>
  <c r="G3824"/>
  <c r="I3823"/>
  <c r="H3823"/>
  <c r="G3823"/>
  <c r="I3822"/>
  <c r="H3822"/>
  <c r="G3822"/>
  <c r="I3821"/>
  <c r="H3821"/>
  <c r="G3821"/>
  <c r="I3820"/>
  <c r="H3820"/>
  <c r="G3820"/>
  <c r="I3819"/>
  <c r="H3819"/>
  <c r="G3819"/>
  <c r="I3818"/>
  <c r="H3818"/>
  <c r="G3818"/>
  <c r="I3817"/>
  <c r="H3817"/>
  <c r="G3817"/>
  <c r="I3816"/>
  <c r="H3816"/>
  <c r="G3816"/>
  <c r="I3815"/>
  <c r="H3815"/>
  <c r="G3815"/>
  <c r="I3814"/>
  <c r="H3814"/>
  <c r="G3814"/>
  <c r="I3813"/>
  <c r="H3813"/>
  <c r="G3813"/>
  <c r="I3812"/>
  <c r="H3812"/>
  <c r="G3812"/>
  <c r="I3811"/>
  <c r="H3811"/>
  <c r="G3811"/>
  <c r="F3811"/>
  <c r="E3811"/>
  <c r="D3811"/>
  <c r="I3810"/>
  <c r="H3810"/>
  <c r="G3810"/>
  <c r="I3809"/>
  <c r="H3809"/>
  <c r="G3809"/>
  <c r="I3808"/>
  <c r="H3808"/>
  <c r="G3808"/>
  <c r="I3807"/>
  <c r="H3807"/>
  <c r="G3807"/>
  <c r="I3806"/>
  <c r="H3806"/>
  <c r="G3806"/>
  <c r="I3805"/>
  <c r="H3805"/>
  <c r="G3805"/>
  <c r="I3804"/>
  <c r="H3804"/>
  <c r="G3804"/>
  <c r="I3803"/>
  <c r="H3803"/>
  <c r="G3803"/>
  <c r="I3802"/>
  <c r="H3802"/>
  <c r="G3802"/>
  <c r="I3801"/>
  <c r="H3801"/>
  <c r="G3801"/>
  <c r="I3800"/>
  <c r="H3800"/>
  <c r="G3800"/>
  <c r="I3799"/>
  <c r="H3799"/>
  <c r="G3799"/>
  <c r="I3798"/>
  <c r="H3798"/>
  <c r="G3798"/>
  <c r="I3797"/>
  <c r="H3797"/>
  <c r="G3797"/>
  <c r="I3796"/>
  <c r="H3796"/>
  <c r="G3796"/>
  <c r="I3795"/>
  <c r="H3795"/>
  <c r="G3795"/>
  <c r="I3794"/>
  <c r="H3794"/>
  <c r="G3794"/>
  <c r="F3794"/>
  <c r="E3794"/>
  <c r="D3794"/>
  <c r="I3793"/>
  <c r="H3793"/>
  <c r="G3793"/>
  <c r="I3792"/>
  <c r="H3792"/>
  <c r="G3792"/>
  <c r="I3791"/>
  <c r="H3791"/>
  <c r="G3791"/>
  <c r="I3790"/>
  <c r="H3790"/>
  <c r="G3790"/>
  <c r="I3789"/>
  <c r="H3789"/>
  <c r="G3789"/>
  <c r="I3788"/>
  <c r="H3788"/>
  <c r="G3788"/>
  <c r="I3787"/>
  <c r="H3787"/>
  <c r="G3787"/>
  <c r="I3786"/>
  <c r="H3786"/>
  <c r="G3786"/>
  <c r="I3785"/>
  <c r="H3785"/>
  <c r="G3785"/>
  <c r="I3784"/>
  <c r="H3784"/>
  <c r="G3784"/>
  <c r="I3783"/>
  <c r="H3783"/>
  <c r="G3783"/>
  <c r="I3782"/>
  <c r="H3782"/>
  <c r="G3782"/>
  <c r="I3781"/>
  <c r="H3781"/>
  <c r="G3781"/>
  <c r="I3780"/>
  <c r="H3780"/>
  <c r="G3780"/>
  <c r="I3779"/>
  <c r="H3779"/>
  <c r="G3779"/>
  <c r="I3778"/>
  <c r="H3778"/>
  <c r="G3778"/>
  <c r="I3777"/>
  <c r="H3777"/>
  <c r="G3777"/>
  <c r="F3777"/>
  <c r="E3777"/>
  <c r="D3777"/>
  <c r="I3776"/>
  <c r="H3776"/>
  <c r="G3776"/>
  <c r="I3775"/>
  <c r="H3775"/>
  <c r="G3775"/>
  <c r="I3774"/>
  <c r="H3774"/>
  <c r="G3774"/>
  <c r="I3773"/>
  <c r="H3773"/>
  <c r="G3773"/>
  <c r="I3772"/>
  <c r="H3772"/>
  <c r="G3772"/>
  <c r="I3771"/>
  <c r="H3771"/>
  <c r="G3771"/>
  <c r="I3770"/>
  <c r="H3770"/>
  <c r="G3770"/>
  <c r="I3769"/>
  <c r="H3769"/>
  <c r="G3769"/>
  <c r="I3768"/>
  <c r="H3768"/>
  <c r="G3768"/>
  <c r="I3767"/>
  <c r="H3767"/>
  <c r="G3767"/>
  <c r="I3766"/>
  <c r="H3766"/>
  <c r="G3766"/>
  <c r="I3765"/>
  <c r="H3765"/>
  <c r="G3765"/>
  <c r="I3764"/>
  <c r="H3764"/>
  <c r="G3764"/>
  <c r="I3763"/>
  <c r="H3763"/>
  <c r="G3763"/>
  <c r="I3762"/>
  <c r="H3762"/>
  <c r="G3762"/>
  <c r="I3761"/>
  <c r="H3761"/>
  <c r="G3761"/>
  <c r="I3760"/>
  <c r="H3760"/>
  <c r="G3760"/>
  <c r="F3760"/>
  <c r="E3760"/>
  <c r="D3760"/>
  <c r="I3759"/>
  <c r="H3759"/>
  <c r="G3759"/>
  <c r="I3758"/>
  <c r="H3758"/>
  <c r="G3758"/>
  <c r="I3757"/>
  <c r="H3757"/>
  <c r="G3757"/>
  <c r="I3756"/>
  <c r="H3756"/>
  <c r="G3756"/>
  <c r="I3755"/>
  <c r="H3755"/>
  <c r="G3755"/>
  <c r="I3754"/>
  <c r="H3754"/>
  <c r="G3754"/>
  <c r="I3753"/>
  <c r="H3753"/>
  <c r="G3753"/>
  <c r="I3752"/>
  <c r="H3752"/>
  <c r="G3752"/>
  <c r="I3751"/>
  <c r="H3751"/>
  <c r="G3751"/>
  <c r="I3750"/>
  <c r="H3750"/>
  <c r="G3750"/>
  <c r="I3749"/>
  <c r="H3749"/>
  <c r="G3749"/>
  <c r="I3748"/>
  <c r="H3748"/>
  <c r="G3748"/>
  <c r="I3747"/>
  <c r="H3747"/>
  <c r="G3747"/>
  <c r="I3746"/>
  <c r="H3746"/>
  <c r="G3746"/>
  <c r="I3745"/>
  <c r="H3745"/>
  <c r="G3745"/>
  <c r="I3744"/>
  <c r="H3744"/>
  <c r="G3744"/>
  <c r="I3743"/>
  <c r="H3743"/>
  <c r="G3743"/>
  <c r="F3743"/>
  <c r="E3743"/>
  <c r="D3743"/>
  <c r="I3742"/>
  <c r="H3742"/>
  <c r="G3742"/>
  <c r="I3741"/>
  <c r="H3741"/>
  <c r="G3741"/>
  <c r="I3740"/>
  <c r="H3740"/>
  <c r="G3740"/>
  <c r="I3739"/>
  <c r="H3739"/>
  <c r="G3739"/>
  <c r="I3738"/>
  <c r="H3738"/>
  <c r="G3738"/>
  <c r="I3737"/>
  <c r="H3737"/>
  <c r="G3737"/>
  <c r="I3736"/>
  <c r="H3736"/>
  <c r="G3736"/>
  <c r="I3735"/>
  <c r="H3735"/>
  <c r="G3735"/>
  <c r="I3734"/>
  <c r="H3734"/>
  <c r="G3734"/>
  <c r="I3733"/>
  <c r="H3733"/>
  <c r="G3733"/>
  <c r="I3732"/>
  <c r="H3732"/>
  <c r="G3732"/>
  <c r="I3731"/>
  <c r="H3731"/>
  <c r="G3731"/>
  <c r="I3730"/>
  <c r="H3730"/>
  <c r="G3730"/>
  <c r="I3729"/>
  <c r="H3729"/>
  <c r="G3729"/>
  <c r="I3728"/>
  <c r="H3728"/>
  <c r="G3728"/>
  <c r="I3727"/>
  <c r="H3727"/>
  <c r="G3727"/>
  <c r="I3726"/>
  <c r="H3726"/>
  <c r="G3726"/>
  <c r="F3726"/>
  <c r="E3726"/>
  <c r="D3726"/>
  <c r="I3725"/>
  <c r="H3725"/>
  <c r="G3725"/>
  <c r="I3724"/>
  <c r="H3724"/>
  <c r="G3724"/>
  <c r="I3723"/>
  <c r="H3723"/>
  <c r="G3723"/>
  <c r="I3722"/>
  <c r="H3722"/>
  <c r="G3722"/>
  <c r="I3721"/>
  <c r="H3721"/>
  <c r="G3721"/>
  <c r="I3720"/>
  <c r="H3720"/>
  <c r="G3720"/>
  <c r="I3719"/>
  <c r="H3719"/>
  <c r="G3719"/>
  <c r="I3718"/>
  <c r="H3718"/>
  <c r="G3718"/>
  <c r="I3717"/>
  <c r="H3717"/>
  <c r="G3717"/>
  <c r="I3716"/>
  <c r="H3716"/>
  <c r="G3716"/>
  <c r="I3715"/>
  <c r="H3715"/>
  <c r="G3715"/>
  <c r="I3714"/>
  <c r="H3714"/>
  <c r="G3714"/>
  <c r="I3713"/>
  <c r="H3713"/>
  <c r="G3713"/>
  <c r="I3712"/>
  <c r="H3712"/>
  <c r="G3712"/>
  <c r="I3711"/>
  <c r="H3711"/>
  <c r="G3711"/>
  <c r="I3710"/>
  <c r="H3710"/>
  <c r="G3710"/>
  <c r="I3709"/>
  <c r="H3709"/>
  <c r="G3709"/>
  <c r="F3709"/>
  <c r="E3709"/>
  <c r="D3709"/>
  <c r="I3708"/>
  <c r="H3708"/>
  <c r="G3708"/>
  <c r="I3707"/>
  <c r="H3707"/>
  <c r="G3707"/>
  <c r="I3706"/>
  <c r="H3706"/>
  <c r="G3706"/>
  <c r="I3705"/>
  <c r="H3705"/>
  <c r="G3705"/>
  <c r="I3704"/>
  <c r="H3704"/>
  <c r="G3704"/>
  <c r="I3703"/>
  <c r="H3703"/>
  <c r="G3703"/>
  <c r="I3702"/>
  <c r="H3702"/>
  <c r="G3702"/>
  <c r="I3701"/>
  <c r="H3701"/>
  <c r="G3701"/>
  <c r="I3700"/>
  <c r="H3700"/>
  <c r="G3700"/>
  <c r="I3699"/>
  <c r="H3699"/>
  <c r="G3699"/>
  <c r="I3698"/>
  <c r="H3698"/>
  <c r="G3698"/>
  <c r="I3697"/>
  <c r="H3697"/>
  <c r="G3697"/>
  <c r="I3696"/>
  <c r="H3696"/>
  <c r="G3696"/>
  <c r="I3695"/>
  <c r="H3695"/>
  <c r="G3695"/>
  <c r="I3694"/>
  <c r="H3694"/>
  <c r="G3694"/>
  <c r="I3693"/>
  <c r="H3693"/>
  <c r="G3693"/>
  <c r="I3692"/>
  <c r="H3692"/>
  <c r="G3692"/>
  <c r="F3692"/>
  <c r="E3692"/>
  <c r="D3692"/>
  <c r="I3691"/>
  <c r="H3691"/>
  <c r="G3691"/>
  <c r="I3690"/>
  <c r="H3690"/>
  <c r="G3690"/>
  <c r="I3689"/>
  <c r="H3689"/>
  <c r="G3689"/>
  <c r="I3688"/>
  <c r="H3688"/>
  <c r="G3688"/>
  <c r="I3687"/>
  <c r="H3687"/>
  <c r="G3687"/>
  <c r="I3686"/>
  <c r="H3686"/>
  <c r="G3686"/>
  <c r="I3685"/>
  <c r="H3685"/>
  <c r="G3685"/>
  <c r="I3684"/>
  <c r="H3684"/>
  <c r="G3684"/>
  <c r="I3683"/>
  <c r="H3683"/>
  <c r="G3683"/>
  <c r="I3682"/>
  <c r="H3682"/>
  <c r="G3682"/>
  <c r="I3681"/>
  <c r="H3681"/>
  <c r="G3681"/>
  <c r="I3680"/>
  <c r="H3680"/>
  <c r="G3680"/>
  <c r="I3679"/>
  <c r="H3679"/>
  <c r="G3679"/>
  <c r="I3678"/>
  <c r="H3678"/>
  <c r="G3678"/>
  <c r="I3677"/>
  <c r="H3677"/>
  <c r="G3677"/>
  <c r="I3676"/>
  <c r="H3676"/>
  <c r="G3676"/>
  <c r="I3675"/>
  <c r="H3675"/>
  <c r="G3675"/>
  <c r="F3675"/>
  <c r="E3675"/>
  <c r="D3675"/>
  <c r="I3674"/>
  <c r="H3674"/>
  <c r="G3674"/>
  <c r="I3673"/>
  <c r="H3673"/>
  <c r="G3673"/>
  <c r="I3672"/>
  <c r="H3672"/>
  <c r="G3672"/>
  <c r="I3671"/>
  <c r="H3671"/>
  <c r="G3671"/>
  <c r="I3670"/>
  <c r="H3670"/>
  <c r="G3670"/>
  <c r="I3669"/>
  <c r="H3669"/>
  <c r="G3669"/>
  <c r="I3668"/>
  <c r="H3668"/>
  <c r="G3668"/>
  <c r="I3667"/>
  <c r="H3667"/>
  <c r="G3667"/>
  <c r="I3666"/>
  <c r="H3666"/>
  <c r="G3666"/>
  <c r="I3665"/>
  <c r="H3665"/>
  <c r="G3665"/>
  <c r="I3664"/>
  <c r="H3664"/>
  <c r="G3664"/>
  <c r="I3663"/>
  <c r="H3663"/>
  <c r="G3663"/>
  <c r="I3662"/>
  <c r="H3662"/>
  <c r="G3662"/>
  <c r="I3661"/>
  <c r="H3661"/>
  <c r="G3661"/>
  <c r="I3660"/>
  <c r="H3660"/>
  <c r="G3660"/>
  <c r="I3659"/>
  <c r="H3659"/>
  <c r="G3659"/>
  <c r="I3658"/>
  <c r="H3658"/>
  <c r="G3658"/>
  <c r="F3658"/>
  <c r="E3658"/>
  <c r="D3658"/>
  <c r="I3657"/>
  <c r="H3657"/>
  <c r="G3657"/>
  <c r="I3656"/>
  <c r="H3656"/>
  <c r="G3656"/>
  <c r="I3655"/>
  <c r="H3655"/>
  <c r="G3655"/>
  <c r="I3654"/>
  <c r="H3654"/>
  <c r="G3654"/>
  <c r="I3653"/>
  <c r="H3653"/>
  <c r="G3653"/>
  <c r="I3652"/>
  <c r="H3652"/>
  <c r="G3652"/>
  <c r="I3651"/>
  <c r="H3651"/>
  <c r="G3651"/>
  <c r="I3650"/>
  <c r="H3650"/>
  <c r="G3650"/>
  <c r="I3649"/>
  <c r="H3649"/>
  <c r="G3649"/>
  <c r="I3648"/>
  <c r="H3648"/>
  <c r="G3648"/>
  <c r="I3647"/>
  <c r="H3647"/>
  <c r="G3647"/>
  <c r="I3646"/>
  <c r="H3646"/>
  <c r="G3646"/>
  <c r="I3645"/>
  <c r="H3645"/>
  <c r="G3645"/>
  <c r="I3644"/>
  <c r="H3644"/>
  <c r="G3644"/>
  <c r="I3643"/>
  <c r="H3643"/>
  <c r="G3643"/>
  <c r="I3642"/>
  <c r="H3642"/>
  <c r="G3642"/>
  <c r="I3641"/>
  <c r="H3641"/>
  <c r="G3641"/>
  <c r="F3641"/>
  <c r="E3641"/>
  <c r="D3641"/>
  <c r="I3640"/>
  <c r="H3640"/>
  <c r="G3640"/>
  <c r="I3639"/>
  <c r="H3639"/>
  <c r="G3639"/>
  <c r="I3638"/>
  <c r="H3638"/>
  <c r="G3638"/>
  <c r="I3637"/>
  <c r="H3637"/>
  <c r="G3637"/>
  <c r="I3636"/>
  <c r="H3636"/>
  <c r="G3636"/>
  <c r="I3635"/>
  <c r="H3635"/>
  <c r="G3635"/>
  <c r="I3634"/>
  <c r="H3634"/>
  <c r="G3634"/>
  <c r="I3633"/>
  <c r="H3633"/>
  <c r="G3633"/>
  <c r="I3632"/>
  <c r="H3632"/>
  <c r="G3632"/>
  <c r="I3631"/>
  <c r="H3631"/>
  <c r="G3631"/>
  <c r="I3630"/>
  <c r="H3630"/>
  <c r="G3630"/>
  <c r="I3629"/>
  <c r="H3629"/>
  <c r="G3629"/>
  <c r="I3628"/>
  <c r="H3628"/>
  <c r="G3628"/>
  <c r="I3627"/>
  <c r="H3627"/>
  <c r="G3627"/>
  <c r="I3626"/>
  <c r="H3626"/>
  <c r="G3626"/>
  <c r="I3625"/>
  <c r="H3625"/>
  <c r="G3625"/>
  <c r="I3624"/>
  <c r="H3624"/>
  <c r="G3624"/>
  <c r="F3624"/>
  <c r="E3624"/>
  <c r="D3624"/>
  <c r="I3623"/>
  <c r="H3623"/>
  <c r="G3623"/>
  <c r="I3622"/>
  <c r="H3622"/>
  <c r="G3622"/>
  <c r="I3621"/>
  <c r="H3621"/>
  <c r="G3621"/>
  <c r="I3620"/>
  <c r="H3620"/>
  <c r="G3620"/>
  <c r="I3619"/>
  <c r="H3619"/>
  <c r="G3619"/>
  <c r="I3618"/>
  <c r="H3618"/>
  <c r="G3618"/>
  <c r="I3617"/>
  <c r="H3617"/>
  <c r="G3617"/>
  <c r="I3616"/>
  <c r="H3616"/>
  <c r="G3616"/>
  <c r="I3615"/>
  <c r="H3615"/>
  <c r="G3615"/>
  <c r="I3614"/>
  <c r="H3614"/>
  <c r="G3614"/>
  <c r="I3613"/>
  <c r="H3613"/>
  <c r="G3613"/>
  <c r="I3612"/>
  <c r="H3612"/>
  <c r="G3612"/>
  <c r="I3611"/>
  <c r="H3611"/>
  <c r="G3611"/>
  <c r="I3610"/>
  <c r="H3610"/>
  <c r="G3610"/>
  <c r="I3609"/>
  <c r="H3609"/>
  <c r="G3609"/>
  <c r="I3608"/>
  <c r="H3608"/>
  <c r="G3608"/>
  <c r="I3607"/>
  <c r="H3607"/>
  <c r="G3607"/>
  <c r="F3607"/>
  <c r="E3607"/>
  <c r="D3607"/>
  <c r="I3606"/>
  <c r="H3606"/>
  <c r="G3606"/>
  <c r="I3605"/>
  <c r="H3605"/>
  <c r="G3605"/>
  <c r="I3604"/>
  <c r="H3604"/>
  <c r="G3604"/>
  <c r="I3603"/>
  <c r="H3603"/>
  <c r="G3603"/>
  <c r="I3602"/>
  <c r="H3602"/>
  <c r="G3602"/>
  <c r="I3601"/>
  <c r="H3601"/>
  <c r="G3601"/>
  <c r="I3600"/>
  <c r="H3600"/>
  <c r="G3600"/>
  <c r="I3599"/>
  <c r="H3599"/>
  <c r="G3599"/>
  <c r="I3598"/>
  <c r="H3598"/>
  <c r="G3598"/>
  <c r="I3597"/>
  <c r="H3597"/>
  <c r="G3597"/>
  <c r="I3596"/>
  <c r="H3596"/>
  <c r="G3596"/>
  <c r="I3595"/>
  <c r="H3595"/>
  <c r="G3595"/>
  <c r="I3594"/>
  <c r="H3594"/>
  <c r="G3594"/>
  <c r="I3593"/>
  <c r="H3593"/>
  <c r="G3593"/>
  <c r="I3592"/>
  <c r="H3592"/>
  <c r="G3592"/>
  <c r="I3591"/>
  <c r="H3591"/>
  <c r="G3591"/>
  <c r="I3590"/>
  <c r="H3590"/>
  <c r="G3590"/>
  <c r="F3590"/>
  <c r="E3590"/>
  <c r="D3590"/>
  <c r="I3589"/>
  <c r="H3589"/>
  <c r="G3589"/>
  <c r="I3588"/>
  <c r="H3588"/>
  <c r="G3588"/>
  <c r="I3587"/>
  <c r="H3587"/>
  <c r="G3587"/>
  <c r="I3586"/>
  <c r="H3586"/>
  <c r="G3586"/>
  <c r="I3585"/>
  <c r="H3585"/>
  <c r="G3585"/>
  <c r="I3584"/>
  <c r="H3584"/>
  <c r="G3584"/>
  <c r="I3583"/>
  <c r="H3583"/>
  <c r="G3583"/>
  <c r="I3582"/>
  <c r="H3582"/>
  <c r="G3582"/>
  <c r="I3581"/>
  <c r="H3581"/>
  <c r="G3581"/>
  <c r="I3580"/>
  <c r="H3580"/>
  <c r="G3580"/>
  <c r="I3579"/>
  <c r="H3579"/>
  <c r="G3579"/>
  <c r="I3578"/>
  <c r="H3578"/>
  <c r="G3578"/>
  <c r="I3577"/>
  <c r="H3577"/>
  <c r="G3577"/>
  <c r="I3576"/>
  <c r="H3576"/>
  <c r="G3576"/>
  <c r="I3575"/>
  <c r="H3575"/>
  <c r="G3575"/>
  <c r="I3574"/>
  <c r="H3574"/>
  <c r="G3574"/>
  <c r="I3573"/>
  <c r="H3573"/>
  <c r="G3573"/>
  <c r="F3573"/>
  <c r="E3573"/>
  <c r="D3573"/>
  <c r="I3572"/>
  <c r="H3572"/>
  <c r="G3572"/>
  <c r="I3571"/>
  <c r="H3571"/>
  <c r="G3571"/>
  <c r="I3570"/>
  <c r="H3570"/>
  <c r="G3570"/>
  <c r="I3569"/>
  <c r="H3569"/>
  <c r="G3569"/>
  <c r="I3568"/>
  <c r="H3568"/>
  <c r="G3568"/>
  <c r="I3567"/>
  <c r="H3567"/>
  <c r="G3567"/>
  <c r="I3566"/>
  <c r="H3566"/>
  <c r="G3566"/>
  <c r="I3565"/>
  <c r="H3565"/>
  <c r="G3565"/>
  <c r="I3564"/>
  <c r="H3564"/>
  <c r="G3564"/>
  <c r="I3563"/>
  <c r="H3563"/>
  <c r="G3563"/>
  <c r="I3562"/>
  <c r="H3562"/>
  <c r="G3562"/>
  <c r="I3561"/>
  <c r="H3561"/>
  <c r="G3561"/>
  <c r="I3560"/>
  <c r="H3560"/>
  <c r="G3560"/>
  <c r="I3559"/>
  <c r="H3559"/>
  <c r="G3559"/>
  <c r="I3558"/>
  <c r="H3558"/>
  <c r="G3558"/>
  <c r="I3557"/>
  <c r="H3557"/>
  <c r="G3557"/>
  <c r="I3556"/>
  <c r="H3556"/>
  <c r="G3556"/>
  <c r="F3556"/>
  <c r="E3556"/>
  <c r="D3556"/>
  <c r="I3555"/>
  <c r="H3555"/>
  <c r="G3555"/>
  <c r="I3554"/>
  <c r="H3554"/>
  <c r="G3554"/>
  <c r="I3553"/>
  <c r="H3553"/>
  <c r="G3553"/>
  <c r="I3552"/>
  <c r="H3552"/>
  <c r="G3552"/>
  <c r="I3551"/>
  <c r="H3551"/>
  <c r="G3551"/>
  <c r="I3550"/>
  <c r="H3550"/>
  <c r="G3550"/>
  <c r="I3549"/>
  <c r="H3549"/>
  <c r="G3549"/>
  <c r="I3548"/>
  <c r="H3548"/>
  <c r="G3548"/>
  <c r="I3547"/>
  <c r="H3547"/>
  <c r="G3547"/>
  <c r="I3546"/>
  <c r="H3546"/>
  <c r="G3546"/>
  <c r="I3545"/>
  <c r="H3545"/>
  <c r="G3545"/>
  <c r="I3544"/>
  <c r="H3544"/>
  <c r="G3544"/>
  <c r="I3543"/>
  <c r="H3543"/>
  <c r="G3543"/>
  <c r="I3542"/>
  <c r="H3542"/>
  <c r="G3542"/>
  <c r="I3541"/>
  <c r="H3541"/>
  <c r="G3541"/>
  <c r="I3540"/>
  <c r="H3540"/>
  <c r="G3540"/>
  <c r="I3539"/>
  <c r="H3539"/>
  <c r="G3539"/>
  <c r="F3539"/>
  <c r="E3539"/>
  <c r="D3539"/>
  <c r="I3538"/>
  <c r="H3538"/>
  <c r="G3538"/>
  <c r="I3537"/>
  <c r="H3537"/>
  <c r="G3537"/>
  <c r="I3536"/>
  <c r="H3536"/>
  <c r="G3536"/>
  <c r="I3535"/>
  <c r="H3535"/>
  <c r="G3535"/>
  <c r="I3534"/>
  <c r="H3534"/>
  <c r="G3534"/>
  <c r="I3533"/>
  <c r="H3533"/>
  <c r="G3533"/>
  <c r="I3532"/>
  <c r="H3532"/>
  <c r="G3532"/>
  <c r="I3531"/>
  <c r="H3531"/>
  <c r="G3531"/>
  <c r="I3530"/>
  <c r="H3530"/>
  <c r="G3530"/>
  <c r="I3529"/>
  <c r="H3529"/>
  <c r="G3529"/>
  <c r="I3528"/>
  <c r="H3528"/>
  <c r="G3528"/>
  <c r="I3527"/>
  <c r="H3527"/>
  <c r="G3527"/>
  <c r="I3526"/>
  <c r="H3526"/>
  <c r="G3526"/>
  <c r="I3525"/>
  <c r="H3525"/>
  <c r="G3525"/>
  <c r="I3524"/>
  <c r="H3524"/>
  <c r="G3524"/>
  <c r="I3523"/>
  <c r="H3523"/>
  <c r="G3523"/>
  <c r="I3522"/>
  <c r="H3522"/>
  <c r="G3522"/>
  <c r="F3522"/>
  <c r="E3522"/>
  <c r="D3522"/>
  <c r="I3521"/>
  <c r="H3521"/>
  <c r="G3521"/>
  <c r="I3520"/>
  <c r="H3520"/>
  <c r="G3520"/>
  <c r="I3519"/>
  <c r="H3519"/>
  <c r="G3519"/>
  <c r="I3518"/>
  <c r="H3518"/>
  <c r="G3518"/>
  <c r="I3517"/>
  <c r="H3517"/>
  <c r="G3517"/>
  <c r="I3516"/>
  <c r="H3516"/>
  <c r="G3516"/>
  <c r="I3515"/>
  <c r="H3515"/>
  <c r="G3515"/>
  <c r="I3514"/>
  <c r="H3514"/>
  <c r="G3514"/>
  <c r="I3513"/>
  <c r="H3513"/>
  <c r="G3513"/>
  <c r="I3512"/>
  <c r="H3512"/>
  <c r="G3512"/>
  <c r="I3511"/>
  <c r="H3511"/>
  <c r="G3511"/>
  <c r="I3510"/>
  <c r="H3510"/>
  <c r="G3510"/>
  <c r="I3509"/>
  <c r="H3509"/>
  <c r="G3509"/>
  <c r="I3508"/>
  <c r="H3508"/>
  <c r="G3508"/>
  <c r="I3507"/>
  <c r="H3507"/>
  <c r="G3507"/>
  <c r="I3506"/>
  <c r="H3506"/>
  <c r="G3506"/>
  <c r="I3505"/>
  <c r="H3505"/>
  <c r="G3505"/>
  <c r="F3505"/>
  <c r="E3505"/>
  <c r="D3505"/>
  <c r="I3504"/>
  <c r="H3504"/>
  <c r="G3504"/>
  <c r="I3503"/>
  <c r="H3503"/>
  <c r="G3503"/>
  <c r="I3502"/>
  <c r="H3502"/>
  <c r="G3502"/>
  <c r="I3501"/>
  <c r="H3501"/>
  <c r="G3501"/>
  <c r="I3500"/>
  <c r="H3500"/>
  <c r="G3500"/>
  <c r="I3499"/>
  <c r="H3499"/>
  <c r="G3499"/>
  <c r="I3498"/>
  <c r="H3498"/>
  <c r="G3498"/>
  <c r="I3497"/>
  <c r="H3497"/>
  <c r="G3497"/>
  <c r="I3496"/>
  <c r="H3496"/>
  <c r="G3496"/>
  <c r="I3495"/>
  <c r="H3495"/>
  <c r="G3495"/>
  <c r="I3494"/>
  <c r="H3494"/>
  <c r="G3494"/>
  <c r="I3493"/>
  <c r="H3493"/>
  <c r="G3493"/>
  <c r="I3492"/>
  <c r="H3492"/>
  <c r="G3492"/>
  <c r="I3491"/>
  <c r="H3491"/>
  <c r="G3491"/>
  <c r="I3490"/>
  <c r="H3490"/>
  <c r="G3490"/>
  <c r="I3489"/>
  <c r="H3489"/>
  <c r="G3489"/>
  <c r="I3488"/>
  <c r="H3488"/>
  <c r="G3488"/>
  <c r="F3488"/>
  <c r="E3488"/>
  <c r="D3488"/>
  <c r="I3487"/>
  <c r="H3487"/>
  <c r="G3487"/>
  <c r="I3486"/>
  <c r="H3486"/>
  <c r="G3486"/>
  <c r="I3485"/>
  <c r="H3485"/>
  <c r="G3485"/>
  <c r="I3484"/>
  <c r="H3484"/>
  <c r="G3484"/>
  <c r="I3483"/>
  <c r="H3483"/>
  <c r="G3483"/>
  <c r="I3482"/>
  <c r="H3482"/>
  <c r="G3482"/>
  <c r="I3481"/>
  <c r="H3481"/>
  <c r="G3481"/>
  <c r="I3480"/>
  <c r="H3480"/>
  <c r="G3480"/>
  <c r="I3479"/>
  <c r="H3479"/>
  <c r="G3479"/>
  <c r="I3478"/>
  <c r="H3478"/>
  <c r="G3478"/>
  <c r="I3477"/>
  <c r="H3477"/>
  <c r="G3477"/>
  <c r="I3476"/>
  <c r="H3476"/>
  <c r="G3476"/>
  <c r="I3475"/>
  <c r="H3475"/>
  <c r="G3475"/>
  <c r="I3474"/>
  <c r="H3474"/>
  <c r="G3474"/>
  <c r="I3473"/>
  <c r="H3473"/>
  <c r="G3473"/>
  <c r="I3472"/>
  <c r="H3472"/>
  <c r="G3472"/>
  <c r="I3471"/>
  <c r="H3471"/>
  <c r="G3471"/>
  <c r="F3471"/>
  <c r="E3471"/>
  <c r="D3471"/>
  <c r="I3470"/>
  <c r="H3470"/>
  <c r="G3470"/>
  <c r="I3469"/>
  <c r="H3469"/>
  <c r="G3469"/>
  <c r="I3468"/>
  <c r="H3468"/>
  <c r="G3468"/>
  <c r="I3467"/>
  <c r="H3467"/>
  <c r="G3467"/>
  <c r="I3466"/>
  <c r="H3466"/>
  <c r="G3466"/>
  <c r="I3465"/>
  <c r="H3465"/>
  <c r="G3465"/>
  <c r="I3464"/>
  <c r="H3464"/>
  <c r="G3464"/>
  <c r="I3463"/>
  <c r="H3463"/>
  <c r="G3463"/>
  <c r="I3462"/>
  <c r="H3462"/>
  <c r="G3462"/>
  <c r="I3461"/>
  <c r="H3461"/>
  <c r="G3461"/>
  <c r="I3460"/>
  <c r="H3460"/>
  <c r="G3460"/>
  <c r="I3459"/>
  <c r="H3459"/>
  <c r="G3459"/>
  <c r="I3458"/>
  <c r="H3458"/>
  <c r="G3458"/>
  <c r="I3457"/>
  <c r="H3457"/>
  <c r="G3457"/>
  <c r="I3456"/>
  <c r="H3456"/>
  <c r="G3456"/>
  <c r="I3455"/>
  <c r="H3455"/>
  <c r="G3455"/>
  <c r="I3454"/>
  <c r="H3454"/>
  <c r="G3454"/>
  <c r="F3454"/>
  <c r="E3454"/>
  <c r="D3454"/>
  <c r="I3453"/>
  <c r="H3453"/>
  <c r="G3453"/>
  <c r="I3452"/>
  <c r="H3452"/>
  <c r="G3452"/>
  <c r="I3451"/>
  <c r="H3451"/>
  <c r="G3451"/>
  <c r="I3450"/>
  <c r="H3450"/>
  <c r="G3450"/>
  <c r="I3449"/>
  <c r="H3449"/>
  <c r="G3449"/>
  <c r="I3448"/>
  <c r="H3448"/>
  <c r="G3448"/>
  <c r="I3447"/>
  <c r="H3447"/>
  <c r="G3447"/>
  <c r="I3446"/>
  <c r="H3446"/>
  <c r="G3446"/>
  <c r="I3445"/>
  <c r="H3445"/>
  <c r="G3445"/>
  <c r="I3444"/>
  <c r="H3444"/>
  <c r="G3444"/>
  <c r="I3443"/>
  <c r="H3443"/>
  <c r="G3443"/>
  <c r="I3442"/>
  <c r="H3442"/>
  <c r="G3442"/>
  <c r="I3441"/>
  <c r="H3441"/>
  <c r="G3441"/>
  <c r="I3440"/>
  <c r="H3440"/>
  <c r="G3440"/>
  <c r="I3439"/>
  <c r="H3439"/>
  <c r="G3439"/>
  <c r="I3438"/>
  <c r="H3438"/>
  <c r="G3438"/>
  <c r="I3437"/>
  <c r="H3437"/>
  <c r="G3437"/>
  <c r="F3437"/>
  <c r="E3437"/>
  <c r="D3437"/>
  <c r="I3436"/>
  <c r="H3436"/>
  <c r="G3436"/>
  <c r="I3435"/>
  <c r="H3435"/>
  <c r="G3435"/>
  <c r="I3434"/>
  <c r="H3434"/>
  <c r="G3434"/>
  <c r="I3433"/>
  <c r="H3433"/>
  <c r="G3433"/>
  <c r="I3432"/>
  <c r="H3432"/>
  <c r="G3432"/>
  <c r="I3431"/>
  <c r="H3431"/>
  <c r="G3431"/>
  <c r="I3430"/>
  <c r="H3430"/>
  <c r="G3430"/>
  <c r="I3429"/>
  <c r="H3429"/>
  <c r="G3429"/>
  <c r="I3428"/>
  <c r="H3428"/>
  <c r="G3428"/>
  <c r="I3427"/>
  <c r="H3427"/>
  <c r="G3427"/>
  <c r="I3426"/>
  <c r="H3426"/>
  <c r="G3426"/>
  <c r="I3425"/>
  <c r="H3425"/>
  <c r="G3425"/>
  <c r="I3424"/>
  <c r="H3424"/>
  <c r="G3424"/>
  <c r="I3423"/>
  <c r="H3423"/>
  <c r="G3423"/>
  <c r="I3422"/>
  <c r="H3422"/>
  <c r="G3422"/>
  <c r="I3421"/>
  <c r="H3421"/>
  <c r="G3421"/>
  <c r="I3420"/>
  <c r="H3420"/>
  <c r="G3420"/>
  <c r="F3420"/>
  <c r="E3420"/>
  <c r="D3420"/>
  <c r="I3419"/>
  <c r="H3419"/>
  <c r="G3419"/>
  <c r="I3418"/>
  <c r="H3418"/>
  <c r="G3418"/>
  <c r="I3417"/>
  <c r="H3417"/>
  <c r="G3417"/>
  <c r="I3416"/>
  <c r="H3416"/>
  <c r="G3416"/>
  <c r="I3415"/>
  <c r="H3415"/>
  <c r="G3415"/>
  <c r="I3414"/>
  <c r="H3414"/>
  <c r="G3414"/>
  <c r="I3413"/>
  <c r="H3413"/>
  <c r="G3413"/>
  <c r="I3412"/>
  <c r="H3412"/>
  <c r="G3412"/>
  <c r="I3411"/>
  <c r="H3411"/>
  <c r="G3411"/>
  <c r="I3410"/>
  <c r="H3410"/>
  <c r="G3410"/>
  <c r="I3409"/>
  <c r="H3409"/>
  <c r="G3409"/>
  <c r="I3408"/>
  <c r="H3408"/>
  <c r="G3408"/>
  <c r="I3407"/>
  <c r="H3407"/>
  <c r="G3407"/>
  <c r="I3406"/>
  <c r="H3406"/>
  <c r="G3406"/>
  <c r="I3405"/>
  <c r="H3405"/>
  <c r="G3405"/>
  <c r="I3404"/>
  <c r="H3404"/>
  <c r="G3404"/>
  <c r="I3403"/>
  <c r="H3403"/>
  <c r="G3403"/>
  <c r="F3403"/>
  <c r="E3403"/>
  <c r="D3403"/>
  <c r="I3402"/>
  <c r="H3402"/>
  <c r="G3402"/>
  <c r="I3401"/>
  <c r="H3401"/>
  <c r="G3401"/>
  <c r="I3400"/>
  <c r="H3400"/>
  <c r="G3400"/>
  <c r="I3399"/>
  <c r="H3399"/>
  <c r="G3399"/>
  <c r="I3398"/>
  <c r="H3398"/>
  <c r="G3398"/>
  <c r="I3397"/>
  <c r="H3397"/>
  <c r="G3397"/>
  <c r="I3396"/>
  <c r="H3396"/>
  <c r="G3396"/>
  <c r="I3395"/>
  <c r="H3395"/>
  <c r="G3395"/>
  <c r="I3394"/>
  <c r="H3394"/>
  <c r="G3394"/>
  <c r="I3393"/>
  <c r="H3393"/>
  <c r="G3393"/>
  <c r="I3392"/>
  <c r="H3392"/>
  <c r="G3392"/>
  <c r="I3391"/>
  <c r="H3391"/>
  <c r="G3391"/>
  <c r="I3390"/>
  <c r="H3390"/>
  <c r="G3390"/>
  <c r="I3389"/>
  <c r="H3389"/>
  <c r="G3389"/>
  <c r="I3388"/>
  <c r="H3388"/>
  <c r="G3388"/>
  <c r="I3387"/>
  <c r="H3387"/>
  <c r="G3387"/>
  <c r="I3386"/>
  <c r="H3386"/>
  <c r="G3386"/>
  <c r="F3386"/>
  <c r="E3386"/>
  <c r="D3386"/>
  <c r="I3385"/>
  <c r="H3385"/>
  <c r="G3385"/>
  <c r="I3384"/>
  <c r="H3384"/>
  <c r="G3384"/>
  <c r="I3383"/>
  <c r="H3383"/>
  <c r="G3383"/>
  <c r="I3382"/>
  <c r="H3382"/>
  <c r="G3382"/>
  <c r="I3381"/>
  <c r="H3381"/>
  <c r="G3381"/>
  <c r="I3380"/>
  <c r="H3380"/>
  <c r="G3380"/>
  <c r="I3379"/>
  <c r="H3379"/>
  <c r="G3379"/>
  <c r="I3378"/>
  <c r="H3378"/>
  <c r="G3378"/>
  <c r="I3377"/>
  <c r="H3377"/>
  <c r="G3377"/>
  <c r="I3376"/>
  <c r="H3376"/>
  <c r="G3376"/>
  <c r="I3375"/>
  <c r="H3375"/>
  <c r="G3375"/>
  <c r="I3374"/>
  <c r="H3374"/>
  <c r="G3374"/>
  <c r="I3373"/>
  <c r="H3373"/>
  <c r="G3373"/>
  <c r="I3372"/>
  <c r="H3372"/>
  <c r="G3372"/>
  <c r="I3371"/>
  <c r="H3371"/>
  <c r="G3371"/>
  <c r="I3370"/>
  <c r="H3370"/>
  <c r="G3370"/>
  <c r="I3369"/>
  <c r="H3369"/>
  <c r="G3369"/>
  <c r="F3369"/>
  <c r="E3369"/>
  <c r="D3369"/>
  <c r="I3368"/>
  <c r="H3368"/>
  <c r="G3368"/>
  <c r="I3367"/>
  <c r="H3367"/>
  <c r="G3367"/>
  <c r="I3366"/>
  <c r="H3366"/>
  <c r="G3366"/>
  <c r="I3365"/>
  <c r="H3365"/>
  <c r="G3365"/>
  <c r="I3364"/>
  <c r="H3364"/>
  <c r="G3364"/>
  <c r="I3363"/>
  <c r="H3363"/>
  <c r="G3363"/>
  <c r="I3362"/>
  <c r="H3362"/>
  <c r="G3362"/>
  <c r="I3361"/>
  <c r="H3361"/>
  <c r="G3361"/>
  <c r="I3360"/>
  <c r="H3360"/>
  <c r="G3360"/>
  <c r="I3359"/>
  <c r="H3359"/>
  <c r="G3359"/>
  <c r="I3358"/>
  <c r="H3358"/>
  <c r="G3358"/>
  <c r="I3357"/>
  <c r="H3357"/>
  <c r="G3357"/>
  <c r="I3356"/>
  <c r="H3356"/>
  <c r="G3356"/>
  <c r="I3355"/>
  <c r="H3355"/>
  <c r="G3355"/>
  <c r="I3354"/>
  <c r="H3354"/>
  <c r="G3354"/>
  <c r="I3353"/>
  <c r="H3353"/>
  <c r="G3353"/>
  <c r="I3352"/>
  <c r="H3352"/>
  <c r="G3352"/>
  <c r="F3352"/>
  <c r="E3352"/>
  <c r="D3352"/>
  <c r="I3351"/>
  <c r="H3351"/>
  <c r="G3351"/>
  <c r="I3350"/>
  <c r="H3350"/>
  <c r="G3350"/>
  <c r="I3349"/>
  <c r="H3349"/>
  <c r="G3349"/>
  <c r="I3348"/>
  <c r="H3348"/>
  <c r="G3348"/>
  <c r="I3347"/>
  <c r="H3347"/>
  <c r="G3347"/>
  <c r="I3346"/>
  <c r="H3346"/>
  <c r="G3346"/>
  <c r="I3345"/>
  <c r="H3345"/>
  <c r="G3345"/>
  <c r="I3344"/>
  <c r="H3344"/>
  <c r="G3344"/>
  <c r="I3343"/>
  <c r="H3343"/>
  <c r="G3343"/>
  <c r="I3342"/>
  <c r="H3342"/>
  <c r="G3342"/>
  <c r="I3341"/>
  <c r="H3341"/>
  <c r="G3341"/>
  <c r="I3340"/>
  <c r="H3340"/>
  <c r="G3340"/>
  <c r="I3339"/>
  <c r="H3339"/>
  <c r="G3339"/>
  <c r="I3338"/>
  <c r="H3338"/>
  <c r="G3338"/>
  <c r="I3337"/>
  <c r="H3337"/>
  <c r="G3337"/>
  <c r="I3336"/>
  <c r="H3336"/>
  <c r="G3336"/>
  <c r="I3335"/>
  <c r="H3335"/>
  <c r="G3335"/>
  <c r="F3335"/>
  <c r="E3335"/>
  <c r="D3335"/>
  <c r="I3334"/>
  <c r="H3334"/>
  <c r="G3334"/>
  <c r="I3333"/>
  <c r="H3333"/>
  <c r="G3333"/>
  <c r="I3332"/>
  <c r="H3332"/>
  <c r="G3332"/>
  <c r="I3331"/>
  <c r="H3331"/>
  <c r="G3331"/>
  <c r="I3330"/>
  <c r="H3330"/>
  <c r="G3330"/>
  <c r="I3329"/>
  <c r="H3329"/>
  <c r="G3329"/>
  <c r="I3328"/>
  <c r="H3328"/>
  <c r="G3328"/>
  <c r="I3327"/>
  <c r="H3327"/>
  <c r="G3327"/>
  <c r="I3326"/>
  <c r="H3326"/>
  <c r="G3326"/>
  <c r="I3325"/>
  <c r="H3325"/>
  <c r="G3325"/>
  <c r="I3324"/>
  <c r="H3324"/>
  <c r="G3324"/>
  <c r="I3323"/>
  <c r="H3323"/>
  <c r="G3323"/>
  <c r="I3322"/>
  <c r="H3322"/>
  <c r="G3322"/>
  <c r="I3321"/>
  <c r="H3321"/>
  <c r="G3321"/>
  <c r="I3320"/>
  <c r="H3320"/>
  <c r="G3320"/>
  <c r="I3319"/>
  <c r="H3319"/>
  <c r="G3319"/>
  <c r="I3318"/>
  <c r="H3318"/>
  <c r="G3318"/>
  <c r="F3318"/>
  <c r="E3318"/>
  <c r="D3318"/>
  <c r="I3317"/>
  <c r="H3317"/>
  <c r="G3317"/>
  <c r="I3316"/>
  <c r="H3316"/>
  <c r="G3316"/>
  <c r="I3315"/>
  <c r="H3315"/>
  <c r="G3315"/>
  <c r="I3314"/>
  <c r="H3314"/>
  <c r="G3314"/>
  <c r="I3313"/>
  <c r="H3313"/>
  <c r="G3313"/>
  <c r="I3312"/>
  <c r="H3312"/>
  <c r="G3312"/>
  <c r="I3311"/>
  <c r="H3311"/>
  <c r="G3311"/>
  <c r="I3310"/>
  <c r="H3310"/>
  <c r="G3310"/>
  <c r="I3309"/>
  <c r="H3309"/>
  <c r="G3309"/>
  <c r="I3308"/>
  <c r="H3308"/>
  <c r="G3308"/>
  <c r="I3307"/>
  <c r="H3307"/>
  <c r="G3307"/>
  <c r="I3306"/>
  <c r="H3306"/>
  <c r="G3306"/>
  <c r="I3305"/>
  <c r="H3305"/>
  <c r="G3305"/>
  <c r="I3304"/>
  <c r="H3304"/>
  <c r="G3304"/>
  <c r="I3303"/>
  <c r="H3303"/>
  <c r="G3303"/>
  <c r="I3302"/>
  <c r="H3302"/>
  <c r="G3302"/>
  <c r="I3301"/>
  <c r="H3301"/>
  <c r="G3301"/>
  <c r="F3301"/>
  <c r="E3301"/>
  <c r="D3301"/>
  <c r="I3300"/>
  <c r="H3300"/>
  <c r="G3300"/>
  <c r="I3299"/>
  <c r="H3299"/>
  <c r="G3299"/>
  <c r="I3298"/>
  <c r="H3298"/>
  <c r="G3298"/>
  <c r="I3297"/>
  <c r="H3297"/>
  <c r="G3297"/>
  <c r="I3296"/>
  <c r="H3296"/>
  <c r="G3296"/>
  <c r="I3295"/>
  <c r="H3295"/>
  <c r="G3295"/>
  <c r="I3294"/>
  <c r="H3294"/>
  <c r="G3294"/>
  <c r="I3293"/>
  <c r="H3293"/>
  <c r="G3293"/>
  <c r="I3292"/>
  <c r="H3292"/>
  <c r="G3292"/>
  <c r="I3291"/>
  <c r="H3291"/>
  <c r="G3291"/>
  <c r="I3290"/>
  <c r="H3290"/>
  <c r="G3290"/>
  <c r="I3289"/>
  <c r="H3289"/>
  <c r="G3289"/>
  <c r="I3288"/>
  <c r="H3288"/>
  <c r="G3288"/>
  <c r="I3287"/>
  <c r="H3287"/>
  <c r="G3287"/>
  <c r="I3286"/>
  <c r="H3286"/>
  <c r="G3286"/>
  <c r="I3285"/>
  <c r="H3285"/>
  <c r="G3285"/>
  <c r="I3284"/>
  <c r="H3284"/>
  <c r="G3284"/>
  <c r="F3284"/>
  <c r="E3284"/>
  <c r="D3284"/>
  <c r="I3283"/>
  <c r="H3283"/>
  <c r="G3283"/>
  <c r="I3282"/>
  <c r="H3282"/>
  <c r="G3282"/>
  <c r="I3281"/>
  <c r="H3281"/>
  <c r="G3281"/>
  <c r="I3280"/>
  <c r="H3280"/>
  <c r="G3280"/>
  <c r="I3279"/>
  <c r="H3279"/>
  <c r="G3279"/>
  <c r="I3278"/>
  <c r="H3278"/>
  <c r="G3278"/>
  <c r="I3277"/>
  <c r="H3277"/>
  <c r="G3277"/>
  <c r="I3276"/>
  <c r="H3276"/>
  <c r="G3276"/>
  <c r="I3275"/>
  <c r="H3275"/>
  <c r="G3275"/>
  <c r="I3274"/>
  <c r="H3274"/>
  <c r="G3274"/>
  <c r="I3273"/>
  <c r="H3273"/>
  <c r="G3273"/>
  <c r="I3272"/>
  <c r="H3272"/>
  <c r="G3272"/>
  <c r="I3271"/>
  <c r="H3271"/>
  <c r="G3271"/>
  <c r="I3270"/>
  <c r="H3270"/>
  <c r="G3270"/>
  <c r="I3269"/>
  <c r="H3269"/>
  <c r="G3269"/>
  <c r="I3268"/>
  <c r="H3268"/>
  <c r="G3268"/>
  <c r="I3267"/>
  <c r="H3267"/>
  <c r="G3267"/>
  <c r="F3267"/>
  <c r="E3267"/>
  <c r="D3267"/>
  <c r="I3266"/>
  <c r="H3266"/>
  <c r="G3266"/>
  <c r="I3265"/>
  <c r="H3265"/>
  <c r="G3265"/>
  <c r="I3264"/>
  <c r="H3264"/>
  <c r="G3264"/>
  <c r="I3263"/>
  <c r="H3263"/>
  <c r="G3263"/>
  <c r="I3262"/>
  <c r="H3262"/>
  <c r="G3262"/>
  <c r="I3261"/>
  <c r="H3261"/>
  <c r="G3261"/>
  <c r="I3260"/>
  <c r="H3260"/>
  <c r="G3260"/>
  <c r="I3259"/>
  <c r="H3259"/>
  <c r="G3259"/>
  <c r="I3258"/>
  <c r="H3258"/>
  <c r="G3258"/>
  <c r="I3257"/>
  <c r="H3257"/>
  <c r="G3257"/>
  <c r="I3256"/>
  <c r="H3256"/>
  <c r="G3256"/>
  <c r="I3255"/>
  <c r="H3255"/>
  <c r="G3255"/>
  <c r="I3254"/>
  <c r="H3254"/>
  <c r="G3254"/>
  <c r="I3253"/>
  <c r="H3253"/>
  <c r="G3253"/>
  <c r="I3252"/>
  <c r="H3252"/>
  <c r="G3252"/>
  <c r="I3251"/>
  <c r="H3251"/>
  <c r="G3251"/>
  <c r="I3250"/>
  <c r="H3250"/>
  <c r="G3250"/>
  <c r="F3250"/>
  <c r="E3250"/>
  <c r="D3250"/>
  <c r="I3249"/>
  <c r="H3249"/>
  <c r="G3249"/>
  <c r="I3248"/>
  <c r="H3248"/>
  <c r="G3248"/>
  <c r="I3247"/>
  <c r="H3247"/>
  <c r="G3247"/>
  <c r="I3246"/>
  <c r="H3246"/>
  <c r="G3246"/>
  <c r="I3245"/>
  <c r="H3245"/>
  <c r="G3245"/>
  <c r="I3244"/>
  <c r="H3244"/>
  <c r="G3244"/>
  <c r="I3243"/>
  <c r="H3243"/>
  <c r="G3243"/>
  <c r="I3242"/>
  <c r="H3242"/>
  <c r="G3242"/>
  <c r="I3241"/>
  <c r="H3241"/>
  <c r="G3241"/>
  <c r="I3240"/>
  <c r="H3240"/>
  <c r="G3240"/>
  <c r="I3239"/>
  <c r="H3239"/>
  <c r="G3239"/>
  <c r="I3238"/>
  <c r="H3238"/>
  <c r="G3238"/>
  <c r="I3237"/>
  <c r="H3237"/>
  <c r="G3237"/>
  <c r="I3236"/>
  <c r="H3236"/>
  <c r="G3236"/>
  <c r="I3235"/>
  <c r="H3235"/>
  <c r="G3235"/>
  <c r="I3234"/>
  <c r="H3234"/>
  <c r="G3234"/>
  <c r="I3233"/>
  <c r="H3233"/>
  <c r="G3233"/>
  <c r="F3233"/>
  <c r="E3233"/>
  <c r="D3233"/>
  <c r="I3232"/>
  <c r="H3232"/>
  <c r="G3232"/>
  <c r="I3231"/>
  <c r="H3231"/>
  <c r="G3231"/>
  <c r="I3230"/>
  <c r="H3230"/>
  <c r="G3230"/>
  <c r="I3229"/>
  <c r="H3229"/>
  <c r="G3229"/>
  <c r="I3228"/>
  <c r="H3228"/>
  <c r="G3228"/>
  <c r="I3227"/>
  <c r="H3227"/>
  <c r="G3227"/>
  <c r="I3226"/>
  <c r="H3226"/>
  <c r="G3226"/>
  <c r="I3225"/>
  <c r="H3225"/>
  <c r="G3225"/>
  <c r="I3224"/>
  <c r="H3224"/>
  <c r="G3224"/>
  <c r="I3223"/>
  <c r="H3223"/>
  <c r="G3223"/>
  <c r="I3222"/>
  <c r="H3222"/>
  <c r="G3222"/>
  <c r="I3221"/>
  <c r="H3221"/>
  <c r="G3221"/>
  <c r="I3220"/>
  <c r="H3220"/>
  <c r="G3220"/>
  <c r="I3219"/>
  <c r="H3219"/>
  <c r="G3219"/>
  <c r="I3218"/>
  <c r="H3218"/>
  <c r="G3218"/>
  <c r="I3217"/>
  <c r="H3217"/>
  <c r="G3217"/>
  <c r="I3216"/>
  <c r="H3216"/>
  <c r="G3216"/>
  <c r="F3216"/>
  <c r="E3216"/>
  <c r="D3216"/>
  <c r="I3215"/>
  <c r="H3215"/>
  <c r="G3215"/>
  <c r="I3214"/>
  <c r="H3214"/>
  <c r="G3214"/>
  <c r="I3213"/>
  <c r="H3213"/>
  <c r="G3213"/>
  <c r="I3212"/>
  <c r="H3212"/>
  <c r="G3212"/>
  <c r="I3211"/>
  <c r="H3211"/>
  <c r="G3211"/>
  <c r="I3210"/>
  <c r="H3210"/>
  <c r="G3210"/>
  <c r="I3209"/>
  <c r="H3209"/>
  <c r="G3209"/>
  <c r="I3208"/>
  <c r="H3208"/>
  <c r="G3208"/>
  <c r="I3207"/>
  <c r="H3207"/>
  <c r="G3207"/>
  <c r="I3206"/>
  <c r="H3206"/>
  <c r="G3206"/>
  <c r="I3205"/>
  <c r="H3205"/>
  <c r="G3205"/>
  <c r="I3204"/>
  <c r="H3204"/>
  <c r="G3204"/>
  <c r="I3203"/>
  <c r="H3203"/>
  <c r="G3203"/>
  <c r="I3202"/>
  <c r="H3202"/>
  <c r="G3202"/>
  <c r="I3201"/>
  <c r="H3201"/>
  <c r="G3201"/>
  <c r="I3200"/>
  <c r="H3200"/>
  <c r="G3200"/>
  <c r="I3199"/>
  <c r="H3199"/>
  <c r="G3199"/>
  <c r="F3199"/>
  <c r="E3199"/>
  <c r="D3199"/>
  <c r="I3198"/>
  <c r="H3198"/>
  <c r="G3198"/>
  <c r="I3197"/>
  <c r="H3197"/>
  <c r="G3197"/>
  <c r="I3196"/>
  <c r="H3196"/>
  <c r="G3196"/>
  <c r="I3195"/>
  <c r="H3195"/>
  <c r="G3195"/>
  <c r="I3194"/>
  <c r="H3194"/>
  <c r="G3194"/>
  <c r="I3193"/>
  <c r="H3193"/>
  <c r="G3193"/>
  <c r="I3192"/>
  <c r="H3192"/>
  <c r="G3192"/>
  <c r="I3191"/>
  <c r="H3191"/>
  <c r="G3191"/>
  <c r="I3190"/>
  <c r="H3190"/>
  <c r="G3190"/>
  <c r="I3189"/>
  <c r="H3189"/>
  <c r="G3189"/>
  <c r="I3188"/>
  <c r="H3188"/>
  <c r="G3188"/>
  <c r="I3187"/>
  <c r="H3187"/>
  <c r="G3187"/>
  <c r="I3186"/>
  <c r="H3186"/>
  <c r="G3186"/>
  <c r="I3185"/>
  <c r="H3185"/>
  <c r="G3185"/>
  <c r="I3184"/>
  <c r="H3184"/>
  <c r="G3184"/>
  <c r="I3183"/>
  <c r="H3183"/>
  <c r="G3183"/>
  <c r="I3182"/>
  <c r="H3182"/>
  <c r="G3182"/>
  <c r="F3182"/>
  <c r="E3182"/>
  <c r="D3182"/>
  <c r="I3181"/>
  <c r="H3181"/>
  <c r="G3181"/>
  <c r="I3180"/>
  <c r="H3180"/>
  <c r="G3180"/>
  <c r="I3179"/>
  <c r="H3179"/>
  <c r="G3179"/>
  <c r="I3178"/>
  <c r="H3178"/>
  <c r="G3178"/>
  <c r="I3177"/>
  <c r="H3177"/>
  <c r="G3177"/>
  <c r="I3176"/>
  <c r="H3176"/>
  <c r="G3176"/>
  <c r="I3175"/>
  <c r="H3175"/>
  <c r="G3175"/>
  <c r="I3174"/>
  <c r="H3174"/>
  <c r="G3174"/>
  <c r="I3173"/>
  <c r="H3173"/>
  <c r="G3173"/>
  <c r="I3172"/>
  <c r="H3172"/>
  <c r="G3172"/>
  <c r="I3171"/>
  <c r="H3171"/>
  <c r="G3171"/>
  <c r="I3170"/>
  <c r="H3170"/>
  <c r="G3170"/>
  <c r="I3169"/>
  <c r="H3169"/>
  <c r="G3169"/>
  <c r="I3168"/>
  <c r="H3168"/>
  <c r="G3168"/>
  <c r="I3167"/>
  <c r="H3167"/>
  <c r="G3167"/>
  <c r="I3166"/>
  <c r="H3166"/>
  <c r="G3166"/>
  <c r="I3165"/>
  <c r="H3165"/>
  <c r="G3165"/>
  <c r="F3165"/>
  <c r="E3165"/>
  <c r="D3165"/>
  <c r="I3164"/>
  <c r="H3164"/>
  <c r="G3164"/>
  <c r="I3163"/>
  <c r="H3163"/>
  <c r="G3163"/>
  <c r="I3162"/>
  <c r="H3162"/>
  <c r="G3162"/>
  <c r="I3161"/>
  <c r="H3161"/>
  <c r="G3161"/>
  <c r="I3160"/>
  <c r="H3160"/>
  <c r="G3160"/>
  <c r="I3159"/>
  <c r="H3159"/>
  <c r="G3159"/>
  <c r="I3158"/>
  <c r="H3158"/>
  <c r="G3158"/>
  <c r="I3157"/>
  <c r="H3157"/>
  <c r="G3157"/>
  <c r="I3156"/>
  <c r="H3156"/>
  <c r="G3156"/>
  <c r="I3155"/>
  <c r="H3155"/>
  <c r="G3155"/>
  <c r="I3154"/>
  <c r="H3154"/>
  <c r="G3154"/>
  <c r="I3153"/>
  <c r="H3153"/>
  <c r="G3153"/>
  <c r="I3152"/>
  <c r="H3152"/>
  <c r="G3152"/>
  <c r="I3151"/>
  <c r="H3151"/>
  <c r="G3151"/>
  <c r="I3150"/>
  <c r="H3150"/>
  <c r="G3150"/>
  <c r="I3149"/>
  <c r="H3149"/>
  <c r="G3149"/>
  <c r="I3148"/>
  <c r="H3148"/>
  <c r="G3148"/>
  <c r="F3148"/>
  <c r="E3148"/>
  <c r="D3148"/>
  <c r="I3147"/>
  <c r="H3147"/>
  <c r="G3147"/>
  <c r="I3146"/>
  <c r="H3146"/>
  <c r="G3146"/>
  <c r="I3145"/>
  <c r="H3145"/>
  <c r="G3145"/>
  <c r="I3144"/>
  <c r="H3144"/>
  <c r="G3144"/>
  <c r="I3143"/>
  <c r="H3143"/>
  <c r="G3143"/>
  <c r="I3142"/>
  <c r="H3142"/>
  <c r="G3142"/>
  <c r="I3141"/>
  <c r="H3141"/>
  <c r="G3141"/>
  <c r="I3140"/>
  <c r="H3140"/>
  <c r="G3140"/>
  <c r="I3139"/>
  <c r="H3139"/>
  <c r="G3139"/>
  <c r="I3138"/>
  <c r="H3138"/>
  <c r="G3138"/>
  <c r="I3137"/>
  <c r="H3137"/>
  <c r="G3137"/>
  <c r="I3136"/>
  <c r="H3136"/>
  <c r="G3136"/>
  <c r="I3135"/>
  <c r="H3135"/>
  <c r="G3135"/>
  <c r="I3134"/>
  <c r="H3134"/>
  <c r="G3134"/>
  <c r="I3133"/>
  <c r="H3133"/>
  <c r="G3133"/>
  <c r="I3132"/>
  <c r="H3132"/>
  <c r="G3132"/>
  <c r="I3131"/>
  <c r="H3131"/>
  <c r="G3131"/>
  <c r="F3131"/>
  <c r="E3131"/>
  <c r="D3131"/>
  <c r="I3130"/>
  <c r="H3130"/>
  <c r="G3130"/>
  <c r="I3129"/>
  <c r="H3129"/>
  <c r="G3129"/>
  <c r="I3128"/>
  <c r="H3128"/>
  <c r="G3128"/>
  <c r="I3127"/>
  <c r="H3127"/>
  <c r="G3127"/>
  <c r="I3126"/>
  <c r="H3126"/>
  <c r="G3126"/>
  <c r="I3125"/>
  <c r="H3125"/>
  <c r="G3125"/>
  <c r="I3124"/>
  <c r="H3124"/>
  <c r="G3124"/>
  <c r="I3123"/>
  <c r="H3123"/>
  <c r="G3123"/>
  <c r="I3122"/>
  <c r="H3122"/>
  <c r="G3122"/>
  <c r="I3121"/>
  <c r="H3121"/>
  <c r="G3121"/>
  <c r="I3120"/>
  <c r="H3120"/>
  <c r="G3120"/>
  <c r="I3119"/>
  <c r="H3119"/>
  <c r="G3119"/>
  <c r="I3118"/>
  <c r="H3118"/>
  <c r="G3118"/>
  <c r="I3117"/>
  <c r="H3117"/>
  <c r="G3117"/>
  <c r="I3116"/>
  <c r="H3116"/>
  <c r="G3116"/>
  <c r="I3115"/>
  <c r="H3115"/>
  <c r="G3115"/>
  <c r="I3114"/>
  <c r="H3114"/>
  <c r="G3114"/>
  <c r="F3114"/>
  <c r="E3114"/>
  <c r="D3114"/>
  <c r="I3113"/>
  <c r="H3113"/>
  <c r="G3113"/>
  <c r="I3112"/>
  <c r="H3112"/>
  <c r="G3112"/>
  <c r="I3111"/>
  <c r="H3111"/>
  <c r="G3111"/>
  <c r="I3110"/>
  <c r="H3110"/>
  <c r="G3110"/>
  <c r="I3109"/>
  <c r="H3109"/>
  <c r="G3109"/>
  <c r="I3108"/>
  <c r="H3108"/>
  <c r="G3108"/>
  <c r="I3107"/>
  <c r="H3107"/>
  <c r="G3107"/>
  <c r="I3106"/>
  <c r="H3106"/>
  <c r="G3106"/>
  <c r="I3105"/>
  <c r="H3105"/>
  <c r="G3105"/>
  <c r="I3104"/>
  <c r="H3104"/>
  <c r="G3104"/>
  <c r="I3103"/>
  <c r="H3103"/>
  <c r="G3103"/>
  <c r="I3102"/>
  <c r="H3102"/>
  <c r="G3102"/>
  <c r="I3101"/>
  <c r="H3101"/>
  <c r="G3101"/>
  <c r="I3100"/>
  <c r="H3100"/>
  <c r="G3100"/>
  <c r="I3099"/>
  <c r="H3099"/>
  <c r="G3099"/>
  <c r="I3098"/>
  <c r="H3098"/>
  <c r="G3098"/>
  <c r="I3097"/>
  <c r="H3097"/>
  <c r="G3097"/>
  <c r="F3097"/>
  <c r="E3097"/>
  <c r="D3097"/>
  <c r="I3096"/>
  <c r="H3096"/>
  <c r="G3096"/>
  <c r="I3095"/>
  <c r="H3095"/>
  <c r="G3095"/>
  <c r="I3094"/>
  <c r="H3094"/>
  <c r="G3094"/>
  <c r="I3093"/>
  <c r="H3093"/>
  <c r="G3093"/>
  <c r="I3092"/>
  <c r="H3092"/>
  <c r="G3092"/>
  <c r="I3091"/>
  <c r="H3091"/>
  <c r="G3091"/>
  <c r="I3090"/>
  <c r="H3090"/>
  <c r="G3090"/>
  <c r="I3089"/>
  <c r="H3089"/>
  <c r="G3089"/>
  <c r="I3088"/>
  <c r="H3088"/>
  <c r="G3088"/>
  <c r="I3087"/>
  <c r="H3087"/>
  <c r="G3087"/>
  <c r="I3086"/>
  <c r="H3086"/>
  <c r="G3086"/>
  <c r="I3085"/>
  <c r="H3085"/>
  <c r="G3085"/>
  <c r="I3084"/>
  <c r="H3084"/>
  <c r="G3084"/>
  <c r="I3083"/>
  <c r="H3083"/>
  <c r="G3083"/>
  <c r="I3082"/>
  <c r="H3082"/>
  <c r="G3082"/>
  <c r="I3081"/>
  <c r="H3081"/>
  <c r="G3081"/>
  <c r="I3080"/>
  <c r="H3080"/>
  <c r="G3080"/>
  <c r="F3080"/>
  <c r="E3080"/>
  <c r="D3080"/>
  <c r="I3079"/>
  <c r="H3079"/>
  <c r="G3079"/>
  <c r="I3078"/>
  <c r="H3078"/>
  <c r="G3078"/>
  <c r="I3077"/>
  <c r="H3077"/>
  <c r="G3077"/>
  <c r="I3076"/>
  <c r="H3076"/>
  <c r="G3076"/>
  <c r="I3075"/>
  <c r="H3075"/>
  <c r="G3075"/>
  <c r="I3074"/>
  <c r="H3074"/>
  <c r="G3074"/>
  <c r="I3073"/>
  <c r="H3073"/>
  <c r="G3073"/>
  <c r="I3072"/>
  <c r="H3072"/>
  <c r="G3072"/>
  <c r="I3071"/>
  <c r="H3071"/>
  <c r="G3071"/>
  <c r="I3070"/>
  <c r="H3070"/>
  <c r="G3070"/>
  <c r="I3069"/>
  <c r="H3069"/>
  <c r="G3069"/>
  <c r="I3068"/>
  <c r="H3068"/>
  <c r="G3068"/>
  <c r="I3067"/>
  <c r="H3067"/>
  <c r="G3067"/>
  <c r="I3066"/>
  <c r="H3066"/>
  <c r="G3066"/>
  <c r="I3065"/>
  <c r="H3065"/>
  <c r="G3065"/>
  <c r="I3064"/>
  <c r="H3064"/>
  <c r="G3064"/>
  <c r="I3063"/>
  <c r="H3063"/>
  <c r="G3063"/>
  <c r="F3063"/>
  <c r="E3063"/>
  <c r="D3063"/>
  <c r="I3062"/>
  <c r="H3062"/>
  <c r="G3062"/>
  <c r="I3061"/>
  <c r="H3061"/>
  <c r="G3061"/>
  <c r="I3060"/>
  <c r="H3060"/>
  <c r="G3060"/>
  <c r="I3059"/>
  <c r="H3059"/>
  <c r="G3059"/>
  <c r="I3058"/>
  <c r="H3058"/>
  <c r="G3058"/>
  <c r="I3057"/>
  <c r="H3057"/>
  <c r="G3057"/>
  <c r="I3056"/>
  <c r="H3056"/>
  <c r="G3056"/>
  <c r="I3055"/>
  <c r="H3055"/>
  <c r="G3055"/>
  <c r="I3054"/>
  <c r="H3054"/>
  <c r="G3054"/>
  <c r="I3053"/>
  <c r="H3053"/>
  <c r="G3053"/>
  <c r="I3052"/>
  <c r="H3052"/>
  <c r="G3052"/>
  <c r="I3051"/>
  <c r="H3051"/>
  <c r="G3051"/>
  <c r="I3050"/>
  <c r="H3050"/>
  <c r="G3050"/>
  <c r="I3049"/>
  <c r="H3049"/>
  <c r="G3049"/>
  <c r="I3048"/>
  <c r="H3048"/>
  <c r="G3048"/>
  <c r="I3047"/>
  <c r="H3047"/>
  <c r="G3047"/>
  <c r="I3046"/>
  <c r="H3046"/>
  <c r="G3046"/>
  <c r="F3046"/>
  <c r="E3046"/>
  <c r="D3046"/>
  <c r="I3045"/>
  <c r="H3045"/>
  <c r="G3045"/>
  <c r="I3044"/>
  <c r="H3044"/>
  <c r="G3044"/>
  <c r="I3043"/>
  <c r="H3043"/>
  <c r="G3043"/>
  <c r="I3042"/>
  <c r="H3042"/>
  <c r="G3042"/>
  <c r="I3041"/>
  <c r="H3041"/>
  <c r="G3041"/>
  <c r="I3040"/>
  <c r="H3040"/>
  <c r="G3040"/>
  <c r="I3039"/>
  <c r="H3039"/>
  <c r="G3039"/>
  <c r="I3038"/>
  <c r="H3038"/>
  <c r="G3038"/>
  <c r="I3037"/>
  <c r="H3037"/>
  <c r="G3037"/>
  <c r="I3036"/>
  <c r="H3036"/>
  <c r="G3036"/>
  <c r="I3035"/>
  <c r="H3035"/>
  <c r="G3035"/>
  <c r="I3034"/>
  <c r="H3034"/>
  <c r="G3034"/>
  <c r="I3033"/>
  <c r="H3033"/>
  <c r="G3033"/>
  <c r="I3032"/>
  <c r="H3032"/>
  <c r="G3032"/>
  <c r="I3031"/>
  <c r="H3031"/>
  <c r="G3031"/>
  <c r="I3030"/>
  <c r="H3030"/>
  <c r="G3030"/>
  <c r="I3029"/>
  <c r="H3029"/>
  <c r="G3029"/>
  <c r="F3029"/>
  <c r="E3029"/>
  <c r="D3029"/>
  <c r="I3028"/>
  <c r="H3028"/>
  <c r="G3028"/>
  <c r="I3027"/>
  <c r="H3027"/>
  <c r="G3027"/>
  <c r="I3026"/>
  <c r="H3026"/>
  <c r="G3026"/>
  <c r="I3025"/>
  <c r="H3025"/>
  <c r="G3025"/>
  <c r="I3024"/>
  <c r="H3024"/>
  <c r="G3024"/>
  <c r="I3023"/>
  <c r="H3023"/>
  <c r="G3023"/>
  <c r="I3022"/>
  <c r="H3022"/>
  <c r="G3022"/>
  <c r="I3021"/>
  <c r="H3021"/>
  <c r="G3021"/>
  <c r="I3020"/>
  <c r="H3020"/>
  <c r="G3020"/>
  <c r="I3019"/>
  <c r="H3019"/>
  <c r="G3019"/>
  <c r="I3018"/>
  <c r="H3018"/>
  <c r="G3018"/>
  <c r="I3017"/>
  <c r="H3017"/>
  <c r="G3017"/>
  <c r="I3016"/>
  <c r="H3016"/>
  <c r="G3016"/>
  <c r="I3015"/>
  <c r="H3015"/>
  <c r="G3015"/>
  <c r="I3014"/>
  <c r="H3014"/>
  <c r="G3014"/>
  <c r="I3013"/>
  <c r="H3013"/>
  <c r="G3013"/>
  <c r="I3012"/>
  <c r="H3012"/>
  <c r="G3012"/>
  <c r="F3012"/>
  <c r="E3012"/>
  <c r="D3012"/>
  <c r="I3011"/>
  <c r="H3011"/>
  <c r="G3011"/>
  <c r="I3010"/>
  <c r="H3010"/>
  <c r="G3010"/>
  <c r="I3009"/>
  <c r="H3009"/>
  <c r="G3009"/>
  <c r="I3008"/>
  <c r="H3008"/>
  <c r="G3008"/>
  <c r="I3007"/>
  <c r="H3007"/>
  <c r="G3007"/>
  <c r="I3006"/>
  <c r="H3006"/>
  <c r="G3006"/>
  <c r="I3005"/>
  <c r="H3005"/>
  <c r="G3005"/>
  <c r="I3004"/>
  <c r="H3004"/>
  <c r="G3004"/>
  <c r="I3003"/>
  <c r="H3003"/>
  <c r="G3003"/>
  <c r="I3002"/>
  <c r="H3002"/>
  <c r="G3002"/>
  <c r="I3001"/>
  <c r="H3001"/>
  <c r="G3001"/>
  <c r="I3000"/>
  <c r="H3000"/>
  <c r="G3000"/>
  <c r="I2999"/>
  <c r="H2999"/>
  <c r="G2999"/>
  <c r="I2998"/>
  <c r="H2998"/>
  <c r="G2998"/>
  <c r="I2997"/>
  <c r="H2997"/>
  <c r="G2997"/>
  <c r="I2996"/>
  <c r="H2996"/>
  <c r="G2996"/>
  <c r="I2995"/>
  <c r="H2995"/>
  <c r="G2995"/>
  <c r="F2995"/>
  <c r="E2995"/>
  <c r="D2995"/>
  <c r="I2994"/>
  <c r="H2994"/>
  <c r="G2994"/>
  <c r="I2993"/>
  <c r="H2993"/>
  <c r="G2993"/>
  <c r="I2992"/>
  <c r="H2992"/>
  <c r="G2992"/>
  <c r="I2991"/>
  <c r="H2991"/>
  <c r="G2991"/>
  <c r="I2990"/>
  <c r="H2990"/>
  <c r="G2990"/>
  <c r="I2989"/>
  <c r="H2989"/>
  <c r="G2989"/>
  <c r="I2988"/>
  <c r="H2988"/>
  <c r="G2988"/>
  <c r="I2987"/>
  <c r="H2987"/>
  <c r="G2987"/>
  <c r="I2986"/>
  <c r="H2986"/>
  <c r="G2986"/>
  <c r="I2985"/>
  <c r="H2985"/>
  <c r="G2985"/>
  <c r="I2984"/>
  <c r="H2984"/>
  <c r="G2984"/>
  <c r="I2983"/>
  <c r="H2983"/>
  <c r="G2983"/>
  <c r="I2982"/>
  <c r="H2982"/>
  <c r="G2982"/>
  <c r="I2981"/>
  <c r="H2981"/>
  <c r="G2981"/>
  <c r="I2980"/>
  <c r="H2980"/>
  <c r="G2980"/>
  <c r="I2979"/>
  <c r="H2979"/>
  <c r="G2979"/>
  <c r="I2978"/>
  <c r="H2978"/>
  <c r="G2978"/>
  <c r="F2978"/>
  <c r="E2978"/>
  <c r="D2978"/>
  <c r="I2977"/>
  <c r="H2977"/>
  <c r="G2977"/>
  <c r="I2976"/>
  <c r="H2976"/>
  <c r="G2976"/>
  <c r="I2975"/>
  <c r="H2975"/>
  <c r="G2975"/>
  <c r="I2974"/>
  <c r="H2974"/>
  <c r="G2974"/>
  <c r="I2973"/>
  <c r="H2973"/>
  <c r="G2973"/>
  <c r="I2972"/>
  <c r="H2972"/>
  <c r="G2972"/>
  <c r="I2971"/>
  <c r="H2971"/>
  <c r="G2971"/>
  <c r="I2970"/>
  <c r="H2970"/>
  <c r="G2970"/>
  <c r="I2969"/>
  <c r="H2969"/>
  <c r="G2969"/>
  <c r="I2968"/>
  <c r="H2968"/>
  <c r="G2968"/>
  <c r="I2967"/>
  <c r="H2967"/>
  <c r="G2967"/>
  <c r="I2966"/>
  <c r="H2966"/>
  <c r="G2966"/>
  <c r="I2965"/>
  <c r="H2965"/>
  <c r="G2965"/>
  <c r="I2964"/>
  <c r="H2964"/>
  <c r="G2964"/>
  <c r="I2963"/>
  <c r="H2963"/>
  <c r="G2963"/>
  <c r="I2962"/>
  <c r="H2962"/>
  <c r="G2962"/>
  <c r="I2961"/>
  <c r="H2961"/>
  <c r="G2961"/>
  <c r="F2961"/>
  <c r="E2961"/>
  <c r="D2961"/>
  <c r="I2960"/>
  <c r="H2960"/>
  <c r="G2960"/>
  <c r="I2959"/>
  <c r="H2959"/>
  <c r="G2959"/>
  <c r="I2958"/>
  <c r="H2958"/>
  <c r="G2958"/>
  <c r="I2957"/>
  <c r="H2957"/>
  <c r="G2957"/>
  <c r="I2956"/>
  <c r="H2956"/>
  <c r="G2956"/>
  <c r="I2955"/>
  <c r="H2955"/>
  <c r="G2955"/>
  <c r="I2954"/>
  <c r="H2954"/>
  <c r="G2954"/>
  <c r="I2953"/>
  <c r="H2953"/>
  <c r="G2953"/>
  <c r="I2952"/>
  <c r="H2952"/>
  <c r="G2952"/>
  <c r="I2951"/>
  <c r="H2951"/>
  <c r="G2951"/>
  <c r="I2950"/>
  <c r="H2950"/>
  <c r="G2950"/>
  <c r="I2949"/>
  <c r="H2949"/>
  <c r="G2949"/>
  <c r="I2948"/>
  <c r="H2948"/>
  <c r="G2948"/>
  <c r="I2947"/>
  <c r="H2947"/>
  <c r="G2947"/>
  <c r="I2946"/>
  <c r="H2946"/>
  <c r="G2946"/>
  <c r="I2945"/>
  <c r="H2945"/>
  <c r="G2945"/>
  <c r="I2944"/>
  <c r="H2944"/>
  <c r="G2944"/>
  <c r="F2944"/>
  <c r="E2944"/>
  <c r="D2944"/>
  <c r="I2943"/>
  <c r="H2943"/>
  <c r="G2943"/>
  <c r="I2942"/>
  <c r="H2942"/>
  <c r="G2942"/>
  <c r="I2941"/>
  <c r="H2941"/>
  <c r="G2941"/>
  <c r="I2940"/>
  <c r="H2940"/>
  <c r="G2940"/>
  <c r="I2939"/>
  <c r="H2939"/>
  <c r="G2939"/>
  <c r="I2938"/>
  <c r="H2938"/>
  <c r="G2938"/>
  <c r="I2937"/>
  <c r="H2937"/>
  <c r="G2937"/>
  <c r="I2936"/>
  <c r="H2936"/>
  <c r="G2936"/>
  <c r="I2935"/>
  <c r="H2935"/>
  <c r="G2935"/>
  <c r="I2934"/>
  <c r="H2934"/>
  <c r="G2934"/>
  <c r="I2933"/>
  <c r="H2933"/>
  <c r="G2933"/>
  <c r="I2932"/>
  <c r="H2932"/>
  <c r="G2932"/>
  <c r="I2931"/>
  <c r="H2931"/>
  <c r="G2931"/>
  <c r="I2930"/>
  <c r="H2930"/>
  <c r="G2930"/>
  <c r="I2929"/>
  <c r="H2929"/>
  <c r="G2929"/>
  <c r="I2928"/>
  <c r="H2928"/>
  <c r="G2928"/>
  <c r="I2927"/>
  <c r="H2927"/>
  <c r="G2927"/>
  <c r="F2927"/>
  <c r="E2927"/>
  <c r="D2927"/>
  <c r="I2926"/>
  <c r="H2926"/>
  <c r="G2926"/>
  <c r="I2925"/>
  <c r="H2925"/>
  <c r="G2925"/>
  <c r="I2924"/>
  <c r="H2924"/>
  <c r="G2924"/>
  <c r="I2923"/>
  <c r="H2923"/>
  <c r="G2923"/>
  <c r="I2922"/>
  <c r="H2922"/>
  <c r="G2922"/>
  <c r="I2921"/>
  <c r="H2921"/>
  <c r="G2921"/>
  <c r="I2920"/>
  <c r="H2920"/>
  <c r="G2920"/>
  <c r="I2919"/>
  <c r="H2919"/>
  <c r="G2919"/>
  <c r="I2918"/>
  <c r="H2918"/>
  <c r="G2918"/>
  <c r="I2917"/>
  <c r="H2917"/>
  <c r="G2917"/>
  <c r="I2916"/>
  <c r="H2916"/>
  <c r="G2916"/>
  <c r="I2915"/>
  <c r="H2915"/>
  <c r="G2915"/>
  <c r="I2914"/>
  <c r="H2914"/>
  <c r="G2914"/>
  <c r="I2913"/>
  <c r="H2913"/>
  <c r="G2913"/>
  <c r="I2912"/>
  <c r="H2912"/>
  <c r="G2912"/>
  <c r="I2911"/>
  <c r="H2911"/>
  <c r="G2911"/>
  <c r="I2910"/>
  <c r="H2910"/>
  <c r="G2910"/>
  <c r="F2910"/>
  <c r="E2910"/>
  <c r="D2910"/>
  <c r="I2909"/>
  <c r="H2909"/>
  <c r="G2909"/>
  <c r="I2908"/>
  <c r="H2908"/>
  <c r="G2908"/>
  <c r="I2907"/>
  <c r="H2907"/>
  <c r="G2907"/>
  <c r="I2906"/>
  <c r="H2906"/>
  <c r="G2906"/>
  <c r="I2905"/>
  <c r="H2905"/>
  <c r="G2905"/>
  <c r="I2904"/>
  <c r="H2904"/>
  <c r="G2904"/>
  <c r="I2903"/>
  <c r="H2903"/>
  <c r="G2903"/>
  <c r="I2902"/>
  <c r="H2902"/>
  <c r="G2902"/>
  <c r="I2901"/>
  <c r="H2901"/>
  <c r="G2901"/>
  <c r="I2900"/>
  <c r="H2900"/>
  <c r="G2900"/>
  <c r="I2899"/>
  <c r="H2899"/>
  <c r="G2899"/>
  <c r="I2898"/>
  <c r="H2898"/>
  <c r="G2898"/>
  <c r="I2897"/>
  <c r="H2897"/>
  <c r="G2897"/>
  <c r="I2896"/>
  <c r="H2896"/>
  <c r="G2896"/>
  <c r="I2895"/>
  <c r="H2895"/>
  <c r="G2895"/>
  <c r="I2894"/>
  <c r="H2894"/>
  <c r="G2894"/>
  <c r="I2893"/>
  <c r="H2893"/>
  <c r="G2893"/>
  <c r="F2893"/>
  <c r="E2893"/>
  <c r="D2893"/>
  <c r="I2892"/>
  <c r="H2892"/>
  <c r="G2892"/>
  <c r="I2891"/>
  <c r="H2891"/>
  <c r="G2891"/>
  <c r="I2890"/>
  <c r="H2890"/>
  <c r="G2890"/>
  <c r="I2889"/>
  <c r="H2889"/>
  <c r="G2889"/>
  <c r="I2888"/>
  <c r="H2888"/>
  <c r="G2888"/>
  <c r="I2887"/>
  <c r="H2887"/>
  <c r="G2887"/>
  <c r="I2886"/>
  <c r="H2886"/>
  <c r="G2886"/>
  <c r="I2885"/>
  <c r="H2885"/>
  <c r="G2885"/>
  <c r="I2884"/>
  <c r="H2884"/>
  <c r="G2884"/>
  <c r="I2883"/>
  <c r="H2883"/>
  <c r="G2883"/>
  <c r="I2882"/>
  <c r="H2882"/>
  <c r="G2882"/>
  <c r="I2881"/>
  <c r="H2881"/>
  <c r="G2881"/>
  <c r="I2880"/>
  <c r="H2880"/>
  <c r="G2880"/>
  <c r="I2879"/>
  <c r="H2879"/>
  <c r="G2879"/>
  <c r="I2878"/>
  <c r="H2878"/>
  <c r="G2878"/>
  <c r="I2877"/>
  <c r="H2877"/>
  <c r="G2877"/>
  <c r="I2876"/>
  <c r="H2876"/>
  <c r="G2876"/>
  <c r="F2876"/>
  <c r="E2876"/>
  <c r="D2876"/>
  <c r="I2875"/>
  <c r="H2875"/>
  <c r="G2875"/>
  <c r="I2874"/>
  <c r="H2874"/>
  <c r="G2874"/>
  <c r="I2873"/>
  <c r="H2873"/>
  <c r="G2873"/>
  <c r="I2872"/>
  <c r="H2872"/>
  <c r="G2872"/>
  <c r="I2871"/>
  <c r="H2871"/>
  <c r="G2871"/>
  <c r="I2870"/>
  <c r="H2870"/>
  <c r="G2870"/>
  <c r="I2869"/>
  <c r="H2869"/>
  <c r="G2869"/>
  <c r="I2868"/>
  <c r="H2868"/>
  <c r="G2868"/>
  <c r="I2867"/>
  <c r="H2867"/>
  <c r="G2867"/>
  <c r="I2866"/>
  <c r="H2866"/>
  <c r="G2866"/>
  <c r="I2865"/>
  <c r="H2865"/>
  <c r="G2865"/>
  <c r="I2864"/>
  <c r="H2864"/>
  <c r="G2864"/>
  <c r="I2863"/>
  <c r="H2863"/>
  <c r="G2863"/>
  <c r="I2862"/>
  <c r="H2862"/>
  <c r="G2862"/>
  <c r="I2861"/>
  <c r="H2861"/>
  <c r="G2861"/>
  <c r="I2860"/>
  <c r="H2860"/>
  <c r="G2860"/>
  <c r="I2859"/>
  <c r="H2859"/>
  <c r="G2859"/>
  <c r="F2859"/>
  <c r="E2859"/>
  <c r="D2859"/>
  <c r="I2858"/>
  <c r="H2858"/>
  <c r="G2858"/>
  <c r="I2857"/>
  <c r="H2857"/>
  <c r="G2857"/>
  <c r="I2856"/>
  <c r="H2856"/>
  <c r="G2856"/>
  <c r="I2855"/>
  <c r="H2855"/>
  <c r="G2855"/>
  <c r="I2854"/>
  <c r="H2854"/>
  <c r="G2854"/>
  <c r="I2853"/>
  <c r="H2853"/>
  <c r="G2853"/>
  <c r="I2852"/>
  <c r="H2852"/>
  <c r="G2852"/>
  <c r="I2851"/>
  <c r="H2851"/>
  <c r="G2851"/>
  <c r="I2850"/>
  <c r="H2850"/>
  <c r="G2850"/>
  <c r="I2849"/>
  <c r="H2849"/>
  <c r="G2849"/>
  <c r="I2848"/>
  <c r="H2848"/>
  <c r="G2848"/>
  <c r="I2847"/>
  <c r="H2847"/>
  <c r="G2847"/>
  <c r="I2846"/>
  <c r="H2846"/>
  <c r="G2846"/>
  <c r="I2845"/>
  <c r="H2845"/>
  <c r="G2845"/>
  <c r="I2844"/>
  <c r="H2844"/>
  <c r="G2844"/>
  <c r="I2843"/>
  <c r="H2843"/>
  <c r="G2843"/>
  <c r="I2842"/>
  <c r="H2842"/>
  <c r="G2842"/>
  <c r="F2842"/>
  <c r="E2842"/>
  <c r="D2842"/>
  <c r="I2841"/>
  <c r="H2841"/>
  <c r="G2841"/>
  <c r="I2840"/>
  <c r="H2840"/>
  <c r="G2840"/>
  <c r="I2839"/>
  <c r="H2839"/>
  <c r="G2839"/>
  <c r="I2838"/>
  <c r="H2838"/>
  <c r="G2838"/>
  <c r="I2837"/>
  <c r="H2837"/>
  <c r="G2837"/>
  <c r="I2836"/>
  <c r="H2836"/>
  <c r="G2836"/>
  <c r="I2835"/>
  <c r="H2835"/>
  <c r="G2835"/>
  <c r="I2834"/>
  <c r="H2834"/>
  <c r="G2834"/>
  <c r="I2833"/>
  <c r="H2833"/>
  <c r="G2833"/>
  <c r="I2832"/>
  <c r="H2832"/>
  <c r="G2832"/>
  <c r="I2831"/>
  <c r="H2831"/>
  <c r="G2831"/>
  <c r="I2830"/>
  <c r="H2830"/>
  <c r="G2830"/>
  <c r="I2829"/>
  <c r="H2829"/>
  <c r="G2829"/>
  <c r="I2828"/>
  <c r="H2828"/>
  <c r="G2828"/>
  <c r="I2827"/>
  <c r="H2827"/>
  <c r="G2827"/>
  <c r="I2826"/>
  <c r="H2826"/>
  <c r="G2826"/>
  <c r="I2825"/>
  <c r="H2825"/>
  <c r="G2825"/>
  <c r="F2825"/>
  <c r="E2825"/>
  <c r="D2825"/>
  <c r="I2824"/>
  <c r="H2824"/>
  <c r="G2824"/>
  <c r="I2823"/>
  <c r="H2823"/>
  <c r="G2823"/>
  <c r="I2822"/>
  <c r="H2822"/>
  <c r="G2822"/>
  <c r="I2821"/>
  <c r="H2821"/>
  <c r="G2821"/>
  <c r="I2820"/>
  <c r="H2820"/>
  <c r="G2820"/>
  <c r="I2819"/>
  <c r="H2819"/>
  <c r="G2819"/>
  <c r="I2818"/>
  <c r="H2818"/>
  <c r="G2818"/>
  <c r="I2817"/>
  <c r="H2817"/>
  <c r="G2817"/>
  <c r="I2816"/>
  <c r="H2816"/>
  <c r="G2816"/>
  <c r="I2815"/>
  <c r="H2815"/>
  <c r="G2815"/>
  <c r="I2814"/>
  <c r="H2814"/>
  <c r="G2814"/>
  <c r="I2813"/>
  <c r="H2813"/>
  <c r="G2813"/>
  <c r="I2812"/>
  <c r="H2812"/>
  <c r="G2812"/>
  <c r="I2811"/>
  <c r="H2811"/>
  <c r="G2811"/>
  <c r="I2810"/>
  <c r="H2810"/>
  <c r="G2810"/>
  <c r="I2809"/>
  <c r="H2809"/>
  <c r="G2809"/>
  <c r="I2808"/>
  <c r="H2808"/>
  <c r="G2808"/>
  <c r="F2808"/>
  <c r="E2808"/>
  <c r="D2808"/>
  <c r="I2807"/>
  <c r="H2807"/>
  <c r="G2807"/>
  <c r="I2806"/>
  <c r="H2806"/>
  <c r="G2806"/>
  <c r="I2805"/>
  <c r="H2805"/>
  <c r="G2805"/>
  <c r="I2804"/>
  <c r="H2804"/>
  <c r="G2804"/>
  <c r="I2803"/>
  <c r="H2803"/>
  <c r="G2803"/>
  <c r="I2802"/>
  <c r="H2802"/>
  <c r="G2802"/>
  <c r="I2801"/>
  <c r="H2801"/>
  <c r="G2801"/>
  <c r="I2800"/>
  <c r="H2800"/>
  <c r="G2800"/>
  <c r="I2799"/>
  <c r="H2799"/>
  <c r="G2799"/>
  <c r="I2798"/>
  <c r="H2798"/>
  <c r="G2798"/>
  <c r="I2797"/>
  <c r="H2797"/>
  <c r="G2797"/>
  <c r="I2796"/>
  <c r="H2796"/>
  <c r="G2796"/>
  <c r="I2795"/>
  <c r="H2795"/>
  <c r="G2795"/>
  <c r="I2794"/>
  <c r="H2794"/>
  <c r="G2794"/>
  <c r="I2793"/>
  <c r="H2793"/>
  <c r="G2793"/>
  <c r="I2792"/>
  <c r="H2792"/>
  <c r="G2792"/>
  <c r="I2791"/>
  <c r="H2791"/>
  <c r="G2791"/>
  <c r="F2791"/>
  <c r="E2791"/>
  <c r="D2791"/>
  <c r="I2790"/>
  <c r="H2790"/>
  <c r="G2790"/>
  <c r="I2789"/>
  <c r="H2789"/>
  <c r="G2789"/>
  <c r="I2788"/>
  <c r="H2788"/>
  <c r="G2788"/>
  <c r="I2787"/>
  <c r="H2787"/>
  <c r="G2787"/>
  <c r="I2786"/>
  <c r="H2786"/>
  <c r="G2786"/>
  <c r="I2785"/>
  <c r="H2785"/>
  <c r="G2785"/>
  <c r="I2784"/>
  <c r="H2784"/>
  <c r="G2784"/>
  <c r="I2783"/>
  <c r="H2783"/>
  <c r="G2783"/>
  <c r="I2782"/>
  <c r="H2782"/>
  <c r="G2782"/>
  <c r="I2781"/>
  <c r="H2781"/>
  <c r="G2781"/>
  <c r="I2780"/>
  <c r="H2780"/>
  <c r="G2780"/>
  <c r="I2779"/>
  <c r="H2779"/>
  <c r="G2779"/>
  <c r="I2778"/>
  <c r="H2778"/>
  <c r="G2778"/>
  <c r="I2777"/>
  <c r="H2777"/>
  <c r="G2777"/>
  <c r="I2776"/>
  <c r="H2776"/>
  <c r="G2776"/>
  <c r="I2775"/>
  <c r="H2775"/>
  <c r="G2775"/>
  <c r="I2774"/>
  <c r="H2774"/>
  <c r="G2774"/>
  <c r="F2774"/>
  <c r="E2774"/>
  <c r="D2774"/>
  <c r="I2773"/>
  <c r="H2773"/>
  <c r="G2773"/>
  <c r="I2772"/>
  <c r="H2772"/>
  <c r="G2772"/>
  <c r="I2771"/>
  <c r="H2771"/>
  <c r="G2771"/>
  <c r="I2770"/>
  <c r="H2770"/>
  <c r="G2770"/>
  <c r="I2769"/>
  <c r="H2769"/>
  <c r="G2769"/>
  <c r="I2768"/>
  <c r="H2768"/>
  <c r="G2768"/>
  <c r="I2767"/>
  <c r="H2767"/>
  <c r="G2767"/>
  <c r="I2766"/>
  <c r="H2766"/>
  <c r="G2766"/>
  <c r="I2765"/>
  <c r="H2765"/>
  <c r="G2765"/>
  <c r="I2764"/>
  <c r="H2764"/>
  <c r="G2764"/>
  <c r="I2763"/>
  <c r="H2763"/>
  <c r="G2763"/>
  <c r="I2762"/>
  <c r="H2762"/>
  <c r="G2762"/>
  <c r="I2761"/>
  <c r="H2761"/>
  <c r="G2761"/>
  <c r="I2760"/>
  <c r="H2760"/>
  <c r="G2760"/>
  <c r="I2759"/>
  <c r="H2759"/>
  <c r="G2759"/>
  <c r="I2758"/>
  <c r="H2758"/>
  <c r="G2758"/>
  <c r="I2757"/>
  <c r="H2757"/>
  <c r="G2757"/>
  <c r="F2757"/>
  <c r="E2757"/>
  <c r="D2757"/>
  <c r="I2756"/>
  <c r="H2756"/>
  <c r="G2756"/>
  <c r="I2755"/>
  <c r="H2755"/>
  <c r="G2755"/>
  <c r="I2754"/>
  <c r="H2754"/>
  <c r="G2754"/>
  <c r="I2753"/>
  <c r="H2753"/>
  <c r="G2753"/>
  <c r="I2752"/>
  <c r="H2752"/>
  <c r="G2752"/>
  <c r="I2751"/>
  <c r="H2751"/>
  <c r="G2751"/>
  <c r="I2750"/>
  <c r="H2750"/>
  <c r="G2750"/>
  <c r="I2749"/>
  <c r="H2749"/>
  <c r="G2749"/>
  <c r="I2748"/>
  <c r="H2748"/>
  <c r="G2748"/>
  <c r="I2747"/>
  <c r="H2747"/>
  <c r="G2747"/>
  <c r="I2746"/>
  <c r="H2746"/>
  <c r="G2746"/>
  <c r="I2745"/>
  <c r="H2745"/>
  <c r="G2745"/>
  <c r="I2744"/>
  <c r="H2744"/>
  <c r="G2744"/>
  <c r="I2743"/>
  <c r="H2743"/>
  <c r="G2743"/>
  <c r="I2742"/>
  <c r="H2742"/>
  <c r="G2742"/>
  <c r="I2741"/>
  <c r="H2741"/>
  <c r="G2741"/>
  <c r="I2740"/>
  <c r="H2740"/>
  <c r="G2740"/>
  <c r="F2740"/>
  <c r="E2740"/>
  <c r="D2740"/>
  <c r="I2739"/>
  <c r="H2739"/>
  <c r="G2739"/>
  <c r="I2738"/>
  <c r="H2738"/>
  <c r="G2738"/>
  <c r="I2737"/>
  <c r="H2737"/>
  <c r="G2737"/>
  <c r="I2736"/>
  <c r="H2736"/>
  <c r="G2736"/>
  <c r="I2735"/>
  <c r="H2735"/>
  <c r="G2735"/>
  <c r="I2734"/>
  <c r="H2734"/>
  <c r="G2734"/>
  <c r="I2733"/>
  <c r="H2733"/>
  <c r="G2733"/>
  <c r="I2732"/>
  <c r="H2732"/>
  <c r="G2732"/>
  <c r="I2731"/>
  <c r="H2731"/>
  <c r="G2731"/>
  <c r="I2730"/>
  <c r="H2730"/>
  <c r="G2730"/>
  <c r="I2729"/>
  <c r="H2729"/>
  <c r="G2729"/>
  <c r="I2728"/>
  <c r="H2728"/>
  <c r="G2728"/>
  <c r="I2727"/>
  <c r="H2727"/>
  <c r="G2727"/>
  <c r="I2726"/>
  <c r="H2726"/>
  <c r="G2726"/>
  <c r="I2725"/>
  <c r="H2725"/>
  <c r="G2725"/>
  <c r="I2724"/>
  <c r="H2724"/>
  <c r="G2724"/>
  <c r="I2723"/>
  <c r="H2723"/>
  <c r="G2723"/>
  <c r="F2723"/>
  <c r="E2723"/>
  <c r="D2723"/>
  <c r="I2722"/>
  <c r="H2722"/>
  <c r="G2722"/>
  <c r="I2721"/>
  <c r="H2721"/>
  <c r="G2721"/>
  <c r="I2720"/>
  <c r="H2720"/>
  <c r="G2720"/>
  <c r="I2719"/>
  <c r="H2719"/>
  <c r="G2719"/>
  <c r="I2718"/>
  <c r="H2718"/>
  <c r="G2718"/>
  <c r="I2717"/>
  <c r="H2717"/>
  <c r="G2717"/>
  <c r="I2716"/>
  <c r="H2716"/>
  <c r="G2716"/>
  <c r="I2715"/>
  <c r="H2715"/>
  <c r="G2715"/>
  <c r="I2714"/>
  <c r="H2714"/>
  <c r="G2714"/>
  <c r="I2713"/>
  <c r="H2713"/>
  <c r="G2713"/>
  <c r="I2712"/>
  <c r="H2712"/>
  <c r="G2712"/>
  <c r="I2711"/>
  <c r="H2711"/>
  <c r="G2711"/>
  <c r="I2710"/>
  <c r="H2710"/>
  <c r="G2710"/>
  <c r="I2709"/>
  <c r="H2709"/>
  <c r="G2709"/>
  <c r="I2708"/>
  <c r="H2708"/>
  <c r="G2708"/>
  <c r="I2707"/>
  <c r="H2707"/>
  <c r="G2707"/>
  <c r="I2706"/>
  <c r="H2706"/>
  <c r="G2706"/>
  <c r="F2706"/>
  <c r="E2706"/>
  <c r="D2706"/>
  <c r="I2705"/>
  <c r="H2705"/>
  <c r="G2705"/>
  <c r="I2704"/>
  <c r="H2704"/>
  <c r="G2704"/>
  <c r="I2703"/>
  <c r="H2703"/>
  <c r="G2703"/>
  <c r="I2702"/>
  <c r="H2702"/>
  <c r="G2702"/>
  <c r="I2701"/>
  <c r="H2701"/>
  <c r="G2701"/>
  <c r="I2700"/>
  <c r="H2700"/>
  <c r="G2700"/>
  <c r="I2699"/>
  <c r="H2699"/>
  <c r="G2699"/>
  <c r="I2698"/>
  <c r="H2698"/>
  <c r="G2698"/>
  <c r="I2697"/>
  <c r="H2697"/>
  <c r="G2697"/>
  <c r="I2696"/>
  <c r="H2696"/>
  <c r="G2696"/>
  <c r="I2695"/>
  <c r="H2695"/>
  <c r="G2695"/>
  <c r="I2694"/>
  <c r="H2694"/>
  <c r="G2694"/>
  <c r="I2693"/>
  <c r="H2693"/>
  <c r="G2693"/>
  <c r="I2692"/>
  <c r="H2692"/>
  <c r="G2692"/>
  <c r="I2691"/>
  <c r="H2691"/>
  <c r="G2691"/>
  <c r="I2690"/>
  <c r="H2690"/>
  <c r="G2690"/>
  <c r="I2689"/>
  <c r="H2689"/>
  <c r="G2689"/>
  <c r="F2689"/>
  <c r="E2689"/>
  <c r="D2689"/>
  <c r="I2688"/>
  <c r="H2688"/>
  <c r="G2688"/>
  <c r="I2687"/>
  <c r="H2687"/>
  <c r="G2687"/>
  <c r="I2686"/>
  <c r="H2686"/>
  <c r="G2686"/>
  <c r="I2685"/>
  <c r="H2685"/>
  <c r="G2685"/>
  <c r="I2684"/>
  <c r="H2684"/>
  <c r="G2684"/>
  <c r="I2683"/>
  <c r="H2683"/>
  <c r="G2683"/>
  <c r="I2682"/>
  <c r="H2682"/>
  <c r="G2682"/>
  <c r="I2681"/>
  <c r="H2681"/>
  <c r="G2681"/>
  <c r="I2680"/>
  <c r="H2680"/>
  <c r="G2680"/>
  <c r="I2679"/>
  <c r="H2679"/>
  <c r="G2679"/>
  <c r="I2678"/>
  <c r="H2678"/>
  <c r="G2678"/>
  <c r="I2677"/>
  <c r="H2677"/>
  <c r="G2677"/>
  <c r="I2676"/>
  <c r="H2676"/>
  <c r="G2676"/>
  <c r="I2675"/>
  <c r="H2675"/>
  <c r="G2675"/>
  <c r="I2674"/>
  <c r="H2674"/>
  <c r="G2674"/>
  <c r="I2673"/>
  <c r="H2673"/>
  <c r="G2673"/>
  <c r="I2672"/>
  <c r="H2672"/>
  <c r="G2672"/>
  <c r="F2672"/>
  <c r="E2672"/>
  <c r="D2672"/>
  <c r="I2671"/>
  <c r="H2671"/>
  <c r="G2671"/>
  <c r="I2670"/>
  <c r="H2670"/>
  <c r="G2670"/>
  <c r="I2669"/>
  <c r="H2669"/>
  <c r="G2669"/>
  <c r="I2668"/>
  <c r="H2668"/>
  <c r="G2668"/>
  <c r="I2667"/>
  <c r="H2667"/>
  <c r="G2667"/>
  <c r="I2666"/>
  <c r="H2666"/>
  <c r="G2666"/>
  <c r="I2665"/>
  <c r="H2665"/>
  <c r="G2665"/>
  <c r="I2664"/>
  <c r="H2664"/>
  <c r="G2664"/>
  <c r="I2663"/>
  <c r="H2663"/>
  <c r="G2663"/>
  <c r="I2662"/>
  <c r="H2662"/>
  <c r="G2662"/>
  <c r="I2661"/>
  <c r="H2661"/>
  <c r="G2661"/>
  <c r="I2660"/>
  <c r="H2660"/>
  <c r="G2660"/>
  <c r="I2659"/>
  <c r="H2659"/>
  <c r="G2659"/>
  <c r="I2658"/>
  <c r="H2658"/>
  <c r="G2658"/>
  <c r="I2657"/>
  <c r="H2657"/>
  <c r="G2657"/>
  <c r="I2656"/>
  <c r="H2656"/>
  <c r="G2656"/>
  <c r="I2655"/>
  <c r="H2655"/>
  <c r="G2655"/>
  <c r="F2655"/>
  <c r="E2655"/>
  <c r="D2655"/>
  <c r="I2654"/>
  <c r="H2654"/>
  <c r="G2654"/>
  <c r="I2653"/>
  <c r="H2653"/>
  <c r="G2653"/>
  <c r="I2652"/>
  <c r="H2652"/>
  <c r="G2652"/>
  <c r="I2651"/>
  <c r="H2651"/>
  <c r="G2651"/>
  <c r="I2650"/>
  <c r="H2650"/>
  <c r="G2650"/>
  <c r="I2649"/>
  <c r="H2649"/>
  <c r="G2649"/>
  <c r="I2648"/>
  <c r="H2648"/>
  <c r="G2648"/>
  <c r="I2647"/>
  <c r="H2647"/>
  <c r="G2647"/>
  <c r="I2646"/>
  <c r="H2646"/>
  <c r="G2646"/>
  <c r="I2645"/>
  <c r="H2645"/>
  <c r="G2645"/>
  <c r="I2644"/>
  <c r="H2644"/>
  <c r="G2644"/>
  <c r="I2643"/>
  <c r="H2643"/>
  <c r="G2643"/>
  <c r="I2642"/>
  <c r="H2642"/>
  <c r="G2642"/>
  <c r="I2641"/>
  <c r="H2641"/>
  <c r="G2641"/>
  <c r="I2640"/>
  <c r="H2640"/>
  <c r="G2640"/>
  <c r="I2639"/>
  <c r="H2639"/>
  <c r="G2639"/>
  <c r="I2638"/>
  <c r="H2638"/>
  <c r="G2638"/>
  <c r="F2638"/>
  <c r="E2638"/>
  <c r="D2638"/>
  <c r="I2637"/>
  <c r="H2637"/>
  <c r="G2637"/>
  <c r="I2636"/>
  <c r="H2636"/>
  <c r="G2636"/>
  <c r="I2635"/>
  <c r="H2635"/>
  <c r="G2635"/>
  <c r="I2634"/>
  <c r="H2634"/>
  <c r="G2634"/>
  <c r="I2633"/>
  <c r="H2633"/>
  <c r="G2633"/>
  <c r="I2632"/>
  <c r="H2632"/>
  <c r="G2632"/>
  <c r="I2631"/>
  <c r="H2631"/>
  <c r="G2631"/>
  <c r="I2630"/>
  <c r="H2630"/>
  <c r="G2630"/>
  <c r="I2629"/>
  <c r="H2629"/>
  <c r="G2629"/>
  <c r="I2628"/>
  <c r="H2628"/>
  <c r="G2628"/>
  <c r="I2627"/>
  <c r="H2627"/>
  <c r="G2627"/>
  <c r="I2626"/>
  <c r="H2626"/>
  <c r="G2626"/>
  <c r="I2625"/>
  <c r="H2625"/>
  <c r="G2625"/>
  <c r="I2624"/>
  <c r="H2624"/>
  <c r="G2624"/>
  <c r="I2623"/>
  <c r="H2623"/>
  <c r="G2623"/>
  <c r="I2622"/>
  <c r="H2622"/>
  <c r="G2622"/>
  <c r="I2621"/>
  <c r="H2621"/>
  <c r="G2621"/>
  <c r="F2621"/>
  <c r="E2621"/>
  <c r="D2621"/>
  <c r="I2620"/>
  <c r="H2620"/>
  <c r="G2620"/>
  <c r="I2619"/>
  <c r="H2619"/>
  <c r="G2619"/>
  <c r="I2618"/>
  <c r="H2618"/>
  <c r="G2618"/>
  <c r="I2617"/>
  <c r="H2617"/>
  <c r="G2617"/>
  <c r="I2616"/>
  <c r="H2616"/>
  <c r="G2616"/>
  <c r="I2615"/>
  <c r="H2615"/>
  <c r="G2615"/>
  <c r="I2614"/>
  <c r="H2614"/>
  <c r="G2614"/>
  <c r="I2613"/>
  <c r="H2613"/>
  <c r="G2613"/>
  <c r="I2612"/>
  <c r="H2612"/>
  <c r="G2612"/>
  <c r="I2611"/>
  <c r="H2611"/>
  <c r="G2611"/>
  <c r="I2610"/>
  <c r="H2610"/>
  <c r="G2610"/>
  <c r="I2609"/>
  <c r="H2609"/>
  <c r="G2609"/>
  <c r="I2608"/>
  <c r="H2608"/>
  <c r="G2608"/>
  <c r="I2607"/>
  <c r="H2607"/>
  <c r="G2607"/>
  <c r="I2606"/>
  <c r="H2606"/>
  <c r="G2606"/>
  <c r="I2605"/>
  <c r="H2605"/>
  <c r="G2605"/>
  <c r="I2604"/>
  <c r="H2604"/>
  <c r="G2604"/>
  <c r="F2604"/>
  <c r="E2604"/>
  <c r="D2604"/>
  <c r="I2603"/>
  <c r="H2603"/>
  <c r="G2603"/>
  <c r="I2602"/>
  <c r="H2602"/>
  <c r="G2602"/>
  <c r="I2601"/>
  <c r="H2601"/>
  <c r="G2601"/>
  <c r="I2600"/>
  <c r="H2600"/>
  <c r="G2600"/>
  <c r="I2599"/>
  <c r="H2599"/>
  <c r="G2599"/>
  <c r="I2598"/>
  <c r="H2598"/>
  <c r="G2598"/>
  <c r="I2597"/>
  <c r="H2597"/>
  <c r="G2597"/>
  <c r="I2596"/>
  <c r="H2596"/>
  <c r="G2596"/>
  <c r="I2595"/>
  <c r="H2595"/>
  <c r="G2595"/>
  <c r="I2594"/>
  <c r="H2594"/>
  <c r="G2594"/>
  <c r="I2593"/>
  <c r="H2593"/>
  <c r="G2593"/>
  <c r="I2592"/>
  <c r="H2592"/>
  <c r="G2592"/>
  <c r="I2591"/>
  <c r="H2591"/>
  <c r="G2591"/>
  <c r="I2590"/>
  <c r="H2590"/>
  <c r="G2590"/>
  <c r="I2589"/>
  <c r="H2589"/>
  <c r="G2589"/>
  <c r="I2588"/>
  <c r="H2588"/>
  <c r="G2588"/>
  <c r="I2587"/>
  <c r="H2587"/>
  <c r="G2587"/>
  <c r="F2587"/>
  <c r="E2587"/>
  <c r="D2587"/>
  <c r="I2586"/>
  <c r="H2586"/>
  <c r="G2586"/>
  <c r="I2585"/>
  <c r="H2585"/>
  <c r="G2585"/>
  <c r="I2584"/>
  <c r="H2584"/>
  <c r="G2584"/>
  <c r="I2583"/>
  <c r="H2583"/>
  <c r="G2583"/>
  <c r="I2582"/>
  <c r="H2582"/>
  <c r="G2582"/>
  <c r="I2581"/>
  <c r="H2581"/>
  <c r="G2581"/>
  <c r="I2580"/>
  <c r="H2580"/>
  <c r="G2580"/>
  <c r="I2579"/>
  <c r="H2579"/>
  <c r="G2579"/>
  <c r="I2578"/>
  <c r="H2578"/>
  <c r="G2578"/>
  <c r="I2577"/>
  <c r="H2577"/>
  <c r="G2577"/>
  <c r="I2576"/>
  <c r="H2576"/>
  <c r="G2576"/>
  <c r="I2575"/>
  <c r="H2575"/>
  <c r="G2575"/>
  <c r="I2574"/>
  <c r="H2574"/>
  <c r="G2574"/>
  <c r="I2573"/>
  <c r="H2573"/>
  <c r="G2573"/>
  <c r="I2572"/>
  <c r="H2572"/>
  <c r="G2572"/>
  <c r="I2571"/>
  <c r="H2571"/>
  <c r="G2571"/>
  <c r="I2570"/>
  <c r="H2570"/>
  <c r="G2570"/>
  <c r="F2570"/>
  <c r="E2570"/>
  <c r="D2570"/>
  <c r="I2569"/>
  <c r="H2569"/>
  <c r="G2569"/>
  <c r="I2568"/>
  <c r="H2568"/>
  <c r="G2568"/>
  <c r="I2567"/>
  <c r="H2567"/>
  <c r="G2567"/>
  <c r="I2566"/>
  <c r="H2566"/>
  <c r="G2566"/>
  <c r="I2565"/>
  <c r="H2565"/>
  <c r="G2565"/>
  <c r="I2564"/>
  <c r="H2564"/>
  <c r="G2564"/>
  <c r="I2563"/>
  <c r="H2563"/>
  <c r="G2563"/>
  <c r="I2562"/>
  <c r="H2562"/>
  <c r="G2562"/>
  <c r="I2561"/>
  <c r="H2561"/>
  <c r="G2561"/>
  <c r="I2560"/>
  <c r="H2560"/>
  <c r="G2560"/>
  <c r="I2559"/>
  <c r="H2559"/>
  <c r="G2559"/>
  <c r="I2558"/>
  <c r="H2558"/>
  <c r="G2558"/>
  <c r="I2557"/>
  <c r="H2557"/>
  <c r="G2557"/>
  <c r="I2556"/>
  <c r="H2556"/>
  <c r="G2556"/>
  <c r="I2555"/>
  <c r="H2555"/>
  <c r="G2555"/>
  <c r="I2554"/>
  <c r="H2554"/>
  <c r="G2554"/>
  <c r="I2553"/>
  <c r="H2553"/>
  <c r="G2553"/>
  <c r="F2553"/>
  <c r="E2553"/>
  <c r="D2553"/>
  <c r="I2552"/>
  <c r="H2552"/>
  <c r="G2552"/>
  <c r="I2551"/>
  <c r="H2551"/>
  <c r="G2551"/>
  <c r="I2550"/>
  <c r="H2550"/>
  <c r="G2550"/>
  <c r="I2549"/>
  <c r="H2549"/>
  <c r="G2549"/>
  <c r="I2548"/>
  <c r="H2548"/>
  <c r="G2548"/>
  <c r="I2547"/>
  <c r="H2547"/>
  <c r="G2547"/>
  <c r="I2546"/>
  <c r="H2546"/>
  <c r="G2546"/>
  <c r="I2545"/>
  <c r="H2545"/>
  <c r="G2545"/>
  <c r="I2544"/>
  <c r="H2544"/>
  <c r="G2544"/>
  <c r="I2543"/>
  <c r="H2543"/>
  <c r="G2543"/>
  <c r="I2542"/>
  <c r="H2542"/>
  <c r="G2542"/>
  <c r="I2541"/>
  <c r="H2541"/>
  <c r="G2541"/>
  <c r="I2540"/>
  <c r="H2540"/>
  <c r="G2540"/>
  <c r="I2539"/>
  <c r="H2539"/>
  <c r="G2539"/>
  <c r="I2538"/>
  <c r="H2538"/>
  <c r="G2538"/>
  <c r="I2537"/>
  <c r="H2537"/>
  <c r="G2537"/>
  <c r="I2536"/>
  <c r="H2536"/>
  <c r="G2536"/>
  <c r="F2536"/>
  <c r="E2536"/>
  <c r="D2536"/>
  <c r="I2535"/>
  <c r="H2535"/>
  <c r="G2535"/>
  <c r="I2534"/>
  <c r="H2534"/>
  <c r="G2534"/>
  <c r="I2533"/>
  <c r="H2533"/>
  <c r="G2533"/>
  <c r="I2532"/>
  <c r="H2532"/>
  <c r="G2532"/>
  <c r="I2531"/>
  <c r="H2531"/>
  <c r="G2531"/>
  <c r="I2530"/>
  <c r="H2530"/>
  <c r="G2530"/>
  <c r="I2529"/>
  <c r="H2529"/>
  <c r="G2529"/>
  <c r="I2528"/>
  <c r="H2528"/>
  <c r="G2528"/>
  <c r="I2527"/>
  <c r="H2527"/>
  <c r="G2527"/>
  <c r="I2526"/>
  <c r="H2526"/>
  <c r="G2526"/>
  <c r="I2525"/>
  <c r="H2525"/>
  <c r="G2525"/>
  <c r="I2524"/>
  <c r="H2524"/>
  <c r="G2524"/>
  <c r="I2523"/>
  <c r="H2523"/>
  <c r="G2523"/>
  <c r="I2522"/>
  <c r="H2522"/>
  <c r="G2522"/>
  <c r="I2521"/>
  <c r="H2521"/>
  <c r="G2521"/>
  <c r="I2520"/>
  <c r="H2520"/>
  <c r="G2520"/>
  <c r="I2519"/>
  <c r="H2519"/>
  <c r="G2519"/>
  <c r="F2519"/>
  <c r="E2519"/>
  <c r="D2519"/>
  <c r="I2518"/>
  <c r="H2518"/>
  <c r="G2518"/>
  <c r="I2517"/>
  <c r="H2517"/>
  <c r="G2517"/>
  <c r="I2516"/>
  <c r="H2516"/>
  <c r="G2516"/>
  <c r="I2515"/>
  <c r="H2515"/>
  <c r="G2515"/>
  <c r="I2514"/>
  <c r="H2514"/>
  <c r="G2514"/>
  <c r="I2513"/>
  <c r="H2513"/>
  <c r="G2513"/>
  <c r="I2512"/>
  <c r="H2512"/>
  <c r="G2512"/>
  <c r="I2511"/>
  <c r="H2511"/>
  <c r="G2511"/>
  <c r="I2510"/>
  <c r="H2510"/>
  <c r="G2510"/>
  <c r="I2509"/>
  <c r="H2509"/>
  <c r="G2509"/>
  <c r="I2508"/>
  <c r="H2508"/>
  <c r="G2508"/>
  <c r="I2507"/>
  <c r="H2507"/>
  <c r="G2507"/>
  <c r="I2506"/>
  <c r="H2506"/>
  <c r="G2506"/>
  <c r="I2505"/>
  <c r="H2505"/>
  <c r="G2505"/>
  <c r="I2504"/>
  <c r="H2504"/>
  <c r="G2504"/>
  <c r="I2503"/>
  <c r="H2503"/>
  <c r="G2503"/>
  <c r="I2502"/>
  <c r="H2502"/>
  <c r="G2502"/>
  <c r="F2502"/>
  <c r="E2502"/>
  <c r="D2502"/>
  <c r="I2501"/>
  <c r="H2501"/>
  <c r="G2501"/>
  <c r="I2500"/>
  <c r="H2500"/>
  <c r="G2500"/>
  <c r="I2499"/>
  <c r="H2499"/>
  <c r="G2499"/>
  <c r="I2498"/>
  <c r="H2498"/>
  <c r="G2498"/>
  <c r="I2497"/>
  <c r="H2497"/>
  <c r="G2497"/>
  <c r="I2496"/>
  <c r="H2496"/>
  <c r="G2496"/>
  <c r="I2495"/>
  <c r="H2495"/>
  <c r="G2495"/>
  <c r="I2494"/>
  <c r="H2494"/>
  <c r="G2494"/>
  <c r="I2493"/>
  <c r="H2493"/>
  <c r="G2493"/>
  <c r="I2492"/>
  <c r="H2492"/>
  <c r="G2492"/>
  <c r="I2491"/>
  <c r="H2491"/>
  <c r="G2491"/>
  <c r="I2490"/>
  <c r="H2490"/>
  <c r="G2490"/>
  <c r="I2489"/>
  <c r="H2489"/>
  <c r="G2489"/>
  <c r="I2488"/>
  <c r="H2488"/>
  <c r="G2488"/>
  <c r="I2487"/>
  <c r="H2487"/>
  <c r="G2487"/>
  <c r="I2486"/>
  <c r="H2486"/>
  <c r="G2486"/>
  <c r="I2485"/>
  <c r="H2485"/>
  <c r="G2485"/>
  <c r="F2485"/>
  <c r="E2485"/>
  <c r="D2485"/>
  <c r="I2484"/>
  <c r="H2484"/>
  <c r="G2484"/>
  <c r="I2483"/>
  <c r="H2483"/>
  <c r="G2483"/>
  <c r="I2482"/>
  <c r="H2482"/>
  <c r="G2482"/>
  <c r="I2481"/>
  <c r="H2481"/>
  <c r="G2481"/>
  <c r="I2480"/>
  <c r="H2480"/>
  <c r="G2480"/>
  <c r="I2479"/>
  <c r="H2479"/>
  <c r="G2479"/>
  <c r="I2478"/>
  <c r="H2478"/>
  <c r="G2478"/>
  <c r="I2477"/>
  <c r="H2477"/>
  <c r="G2477"/>
  <c r="I2476"/>
  <c r="H2476"/>
  <c r="G2476"/>
  <c r="I2475"/>
  <c r="H2475"/>
  <c r="G2475"/>
  <c r="I2474"/>
  <c r="H2474"/>
  <c r="G2474"/>
  <c r="I2473"/>
  <c r="H2473"/>
  <c r="G2473"/>
  <c r="I2472"/>
  <c r="H2472"/>
  <c r="G2472"/>
  <c r="I2471"/>
  <c r="H2471"/>
  <c r="G2471"/>
  <c r="I2470"/>
  <c r="H2470"/>
  <c r="G2470"/>
  <c r="I2469"/>
  <c r="H2469"/>
  <c r="G2469"/>
  <c r="I2468"/>
  <c r="H2468"/>
  <c r="G2468"/>
  <c r="F2468"/>
  <c r="E2468"/>
  <c r="D2468"/>
  <c r="I2467"/>
  <c r="H2467"/>
  <c r="G2467"/>
  <c r="I2466"/>
  <c r="H2466"/>
  <c r="G2466"/>
  <c r="I2465"/>
  <c r="H2465"/>
  <c r="G2465"/>
  <c r="I2464"/>
  <c r="H2464"/>
  <c r="G2464"/>
  <c r="I2463"/>
  <c r="H2463"/>
  <c r="G2463"/>
  <c r="I2462"/>
  <c r="H2462"/>
  <c r="G2462"/>
  <c r="I2461"/>
  <c r="H2461"/>
  <c r="G2461"/>
  <c r="I2460"/>
  <c r="H2460"/>
  <c r="G2460"/>
  <c r="I2459"/>
  <c r="H2459"/>
  <c r="G2459"/>
  <c r="I2458"/>
  <c r="H2458"/>
  <c r="G2458"/>
  <c r="I2457"/>
  <c r="H2457"/>
  <c r="G2457"/>
  <c r="I2456"/>
  <c r="H2456"/>
  <c r="G2456"/>
  <c r="I2455"/>
  <c r="H2455"/>
  <c r="G2455"/>
  <c r="I2454"/>
  <c r="H2454"/>
  <c r="G2454"/>
  <c r="I2453"/>
  <c r="H2453"/>
  <c r="G2453"/>
  <c r="I2452"/>
  <c r="H2452"/>
  <c r="G2452"/>
  <c r="I2451"/>
  <c r="H2451"/>
  <c r="G2451"/>
  <c r="F2451"/>
  <c r="E2451"/>
  <c r="D2451"/>
  <c r="I2450"/>
  <c r="H2450"/>
  <c r="G2450"/>
  <c r="I2449"/>
  <c r="H2449"/>
  <c r="G2449"/>
  <c r="I2448"/>
  <c r="H2448"/>
  <c r="G2448"/>
  <c r="I2447"/>
  <c r="H2447"/>
  <c r="G2447"/>
  <c r="I2446"/>
  <c r="H2446"/>
  <c r="G2446"/>
  <c r="I2445"/>
  <c r="H2445"/>
  <c r="G2445"/>
  <c r="I2444"/>
  <c r="H2444"/>
  <c r="G2444"/>
  <c r="I2443"/>
  <c r="H2443"/>
  <c r="G2443"/>
  <c r="I2442"/>
  <c r="H2442"/>
  <c r="G2442"/>
  <c r="I2441"/>
  <c r="H2441"/>
  <c r="G2441"/>
  <c r="I2440"/>
  <c r="H2440"/>
  <c r="G2440"/>
  <c r="I2439"/>
  <c r="H2439"/>
  <c r="G2439"/>
  <c r="I2438"/>
  <c r="H2438"/>
  <c r="G2438"/>
  <c r="I2437"/>
  <c r="H2437"/>
  <c r="G2437"/>
  <c r="I2436"/>
  <c r="H2436"/>
  <c r="G2436"/>
  <c r="I2435"/>
  <c r="H2435"/>
  <c r="G2435"/>
  <c r="I2434"/>
  <c r="H2434"/>
  <c r="G2434"/>
  <c r="F2434"/>
  <c r="E2434"/>
  <c r="D2434"/>
  <c r="I2433"/>
  <c r="H2433"/>
  <c r="G2433"/>
  <c r="I2432"/>
  <c r="H2432"/>
  <c r="G2432"/>
  <c r="I2431"/>
  <c r="H2431"/>
  <c r="G2431"/>
  <c r="I2430"/>
  <c r="H2430"/>
  <c r="G2430"/>
  <c r="I2429"/>
  <c r="H2429"/>
  <c r="G2429"/>
  <c r="I2428"/>
  <c r="H2428"/>
  <c r="G2428"/>
  <c r="I2427"/>
  <c r="H2427"/>
  <c r="G2427"/>
  <c r="I2426"/>
  <c r="H2426"/>
  <c r="G2426"/>
  <c r="I2425"/>
  <c r="H2425"/>
  <c r="G2425"/>
  <c r="I2424"/>
  <c r="H2424"/>
  <c r="G2424"/>
  <c r="I2423"/>
  <c r="H2423"/>
  <c r="G2423"/>
  <c r="I2422"/>
  <c r="H2422"/>
  <c r="G2422"/>
  <c r="I2421"/>
  <c r="H2421"/>
  <c r="G2421"/>
  <c r="I2420"/>
  <c r="H2420"/>
  <c r="G2420"/>
  <c r="I2419"/>
  <c r="H2419"/>
  <c r="G2419"/>
  <c r="I2418"/>
  <c r="H2418"/>
  <c r="G2418"/>
  <c r="I2417"/>
  <c r="H2417"/>
  <c r="G2417"/>
  <c r="F2417"/>
  <c r="E2417"/>
  <c r="D2417"/>
  <c r="I2416"/>
  <c r="H2416"/>
  <c r="G2416"/>
  <c r="I2415"/>
  <c r="H2415"/>
  <c r="G2415"/>
  <c r="I2414"/>
  <c r="H2414"/>
  <c r="G2414"/>
  <c r="I2413"/>
  <c r="H2413"/>
  <c r="G2413"/>
  <c r="I2412"/>
  <c r="H2412"/>
  <c r="G2412"/>
  <c r="I2411"/>
  <c r="H2411"/>
  <c r="G2411"/>
  <c r="I2410"/>
  <c r="H2410"/>
  <c r="G2410"/>
  <c r="I2409"/>
  <c r="H2409"/>
  <c r="G2409"/>
  <c r="I2408"/>
  <c r="H2408"/>
  <c r="G2408"/>
  <c r="I2407"/>
  <c r="H2407"/>
  <c r="G2407"/>
  <c r="I2406"/>
  <c r="H2406"/>
  <c r="G2406"/>
  <c r="I2405"/>
  <c r="H2405"/>
  <c r="G2405"/>
  <c r="I2404"/>
  <c r="H2404"/>
  <c r="G2404"/>
  <c r="I2403"/>
  <c r="H2403"/>
  <c r="G2403"/>
  <c r="I2402"/>
  <c r="H2402"/>
  <c r="G2402"/>
  <c r="I2401"/>
  <c r="H2401"/>
  <c r="G2401"/>
  <c r="I2400"/>
  <c r="H2400"/>
  <c r="G2400"/>
  <c r="F2400"/>
  <c r="E2400"/>
  <c r="D2400"/>
  <c r="I2399"/>
  <c r="H2399"/>
  <c r="G2399"/>
  <c r="I2398"/>
  <c r="H2398"/>
  <c r="G2398"/>
  <c r="I2397"/>
  <c r="H2397"/>
  <c r="G2397"/>
  <c r="I2396"/>
  <c r="H2396"/>
  <c r="G2396"/>
  <c r="I2395"/>
  <c r="H2395"/>
  <c r="G2395"/>
  <c r="I2394"/>
  <c r="H2394"/>
  <c r="G2394"/>
  <c r="I2393"/>
  <c r="H2393"/>
  <c r="G2393"/>
  <c r="I2392"/>
  <c r="H2392"/>
  <c r="G2392"/>
  <c r="I2391"/>
  <c r="H2391"/>
  <c r="G2391"/>
  <c r="I2390"/>
  <c r="H2390"/>
  <c r="G2390"/>
  <c r="I2389"/>
  <c r="H2389"/>
  <c r="G2389"/>
  <c r="I2388"/>
  <c r="H2388"/>
  <c r="G2388"/>
  <c r="I2387"/>
  <c r="H2387"/>
  <c r="G2387"/>
  <c r="I2386"/>
  <c r="H2386"/>
  <c r="G2386"/>
  <c r="I2385"/>
  <c r="H2385"/>
  <c r="G2385"/>
  <c r="I2384"/>
  <c r="H2384"/>
  <c r="G2384"/>
  <c r="I2383"/>
  <c r="H2383"/>
  <c r="G2383"/>
  <c r="F2383"/>
  <c r="E2383"/>
  <c r="D2383"/>
  <c r="I2382"/>
  <c r="H2382"/>
  <c r="G2382"/>
  <c r="I2381"/>
  <c r="H2381"/>
  <c r="G2381"/>
  <c r="I2380"/>
  <c r="H2380"/>
  <c r="G2380"/>
  <c r="I2379"/>
  <c r="H2379"/>
  <c r="G2379"/>
  <c r="I2378"/>
  <c r="H2378"/>
  <c r="G2378"/>
  <c r="I2377"/>
  <c r="H2377"/>
  <c r="G2377"/>
  <c r="I2376"/>
  <c r="H2376"/>
  <c r="G2376"/>
  <c r="I2375"/>
  <c r="H2375"/>
  <c r="G2375"/>
  <c r="I2374"/>
  <c r="H2374"/>
  <c r="G2374"/>
  <c r="I2373"/>
  <c r="H2373"/>
  <c r="G2373"/>
  <c r="I2372"/>
  <c r="H2372"/>
  <c r="G2372"/>
  <c r="I2371"/>
  <c r="H2371"/>
  <c r="G2371"/>
  <c r="I2370"/>
  <c r="H2370"/>
  <c r="G2370"/>
  <c r="I2369"/>
  <c r="H2369"/>
  <c r="G2369"/>
  <c r="I2368"/>
  <c r="H2368"/>
  <c r="G2368"/>
  <c r="I2367"/>
  <c r="H2367"/>
  <c r="G2367"/>
  <c r="I2366"/>
  <c r="H2366"/>
  <c r="G2366"/>
  <c r="F2366"/>
  <c r="E2366"/>
  <c r="D2366"/>
  <c r="I2365"/>
  <c r="H2365"/>
  <c r="G2365"/>
  <c r="I2364"/>
  <c r="H2364"/>
  <c r="G2364"/>
  <c r="I2363"/>
  <c r="H2363"/>
  <c r="G2363"/>
  <c r="I2362"/>
  <c r="H2362"/>
  <c r="G2362"/>
  <c r="I2361"/>
  <c r="H2361"/>
  <c r="G2361"/>
  <c r="I2360"/>
  <c r="H2360"/>
  <c r="G2360"/>
  <c r="I2359"/>
  <c r="H2359"/>
  <c r="G2359"/>
  <c r="I2358"/>
  <c r="H2358"/>
  <c r="G2358"/>
  <c r="I2357"/>
  <c r="H2357"/>
  <c r="G2357"/>
  <c r="I2356"/>
  <c r="H2356"/>
  <c r="G2356"/>
  <c r="I2355"/>
  <c r="H2355"/>
  <c r="G2355"/>
  <c r="I2354"/>
  <c r="H2354"/>
  <c r="G2354"/>
  <c r="I2353"/>
  <c r="H2353"/>
  <c r="G2353"/>
  <c r="I2352"/>
  <c r="H2352"/>
  <c r="G2352"/>
  <c r="I2351"/>
  <c r="H2351"/>
  <c r="G2351"/>
  <c r="I2350"/>
  <c r="H2350"/>
  <c r="G2350"/>
  <c r="I2349"/>
  <c r="H2349"/>
  <c r="G2349"/>
  <c r="F2349"/>
  <c r="E2349"/>
  <c r="D2349"/>
  <c r="I2348"/>
  <c r="H2348"/>
  <c r="G2348"/>
  <c r="I2347"/>
  <c r="H2347"/>
  <c r="G2347"/>
  <c r="I2346"/>
  <c r="H2346"/>
  <c r="G2346"/>
  <c r="I2345"/>
  <c r="H2345"/>
  <c r="G2345"/>
  <c r="I2344"/>
  <c r="H2344"/>
  <c r="G2344"/>
  <c r="I2343"/>
  <c r="H2343"/>
  <c r="G2343"/>
  <c r="I2342"/>
  <c r="H2342"/>
  <c r="G2342"/>
  <c r="I2341"/>
  <c r="H2341"/>
  <c r="G2341"/>
  <c r="I2340"/>
  <c r="H2340"/>
  <c r="G2340"/>
  <c r="I2339"/>
  <c r="H2339"/>
  <c r="G2339"/>
  <c r="I2338"/>
  <c r="H2338"/>
  <c r="G2338"/>
  <c r="I2337"/>
  <c r="H2337"/>
  <c r="G2337"/>
  <c r="I2336"/>
  <c r="H2336"/>
  <c r="G2336"/>
  <c r="I2335"/>
  <c r="H2335"/>
  <c r="G2335"/>
  <c r="I2334"/>
  <c r="H2334"/>
  <c r="G2334"/>
  <c r="I2333"/>
  <c r="H2333"/>
  <c r="G2333"/>
  <c r="I2332"/>
  <c r="H2332"/>
  <c r="G2332"/>
  <c r="F2332"/>
  <c r="E2332"/>
  <c r="D2332"/>
  <c r="I2331"/>
  <c r="H2331"/>
  <c r="G2331"/>
  <c r="I2330"/>
  <c r="H2330"/>
  <c r="G2330"/>
  <c r="I2329"/>
  <c r="H2329"/>
  <c r="G2329"/>
  <c r="I2328"/>
  <c r="H2328"/>
  <c r="G2328"/>
  <c r="I2327"/>
  <c r="H2327"/>
  <c r="G2327"/>
  <c r="I2326"/>
  <c r="H2326"/>
  <c r="G2326"/>
  <c r="I2325"/>
  <c r="H2325"/>
  <c r="G2325"/>
  <c r="I2324"/>
  <c r="H2324"/>
  <c r="G2324"/>
  <c r="I2323"/>
  <c r="H2323"/>
  <c r="G2323"/>
  <c r="I2322"/>
  <c r="H2322"/>
  <c r="G2322"/>
  <c r="I2321"/>
  <c r="H2321"/>
  <c r="G2321"/>
  <c r="I2320"/>
  <c r="H2320"/>
  <c r="G2320"/>
  <c r="I2319"/>
  <c r="H2319"/>
  <c r="G2319"/>
  <c r="I2318"/>
  <c r="H2318"/>
  <c r="G2318"/>
  <c r="I2317"/>
  <c r="H2317"/>
  <c r="G2317"/>
  <c r="I2316"/>
  <c r="H2316"/>
  <c r="G2316"/>
  <c r="I2315"/>
  <c r="H2315"/>
  <c r="G2315"/>
  <c r="F2315"/>
  <c r="E2315"/>
  <c r="D2315"/>
  <c r="I2314"/>
  <c r="H2314"/>
  <c r="G2314"/>
  <c r="I2313"/>
  <c r="H2313"/>
  <c r="G2313"/>
  <c r="I2312"/>
  <c r="H2312"/>
  <c r="G2312"/>
  <c r="I2311"/>
  <c r="H2311"/>
  <c r="G2311"/>
  <c r="I2310"/>
  <c r="H2310"/>
  <c r="G2310"/>
  <c r="I2309"/>
  <c r="H2309"/>
  <c r="G2309"/>
  <c r="I2308"/>
  <c r="H2308"/>
  <c r="G2308"/>
  <c r="I2307"/>
  <c r="H2307"/>
  <c r="G2307"/>
  <c r="I2306"/>
  <c r="H2306"/>
  <c r="G2306"/>
  <c r="I2305"/>
  <c r="H2305"/>
  <c r="G2305"/>
  <c r="I2304"/>
  <c r="H2304"/>
  <c r="G2304"/>
  <c r="I2303"/>
  <c r="H2303"/>
  <c r="G2303"/>
  <c r="I2302"/>
  <c r="H2302"/>
  <c r="G2302"/>
  <c r="I2301"/>
  <c r="H2301"/>
  <c r="G2301"/>
  <c r="I2300"/>
  <c r="H2300"/>
  <c r="G2300"/>
  <c r="I2299"/>
  <c r="H2299"/>
  <c r="G2299"/>
  <c r="I2298"/>
  <c r="H2298"/>
  <c r="G2298"/>
  <c r="F2298"/>
  <c r="E2298"/>
  <c r="D2298"/>
  <c r="I2297"/>
  <c r="H2297"/>
  <c r="G2297"/>
  <c r="I2296"/>
  <c r="H2296"/>
  <c r="G2296"/>
  <c r="I2295"/>
  <c r="H2295"/>
  <c r="G2295"/>
  <c r="I2294"/>
  <c r="H2294"/>
  <c r="G2294"/>
  <c r="I2293"/>
  <c r="H2293"/>
  <c r="G2293"/>
  <c r="I2292"/>
  <c r="H2292"/>
  <c r="G2292"/>
  <c r="I2291"/>
  <c r="H2291"/>
  <c r="G2291"/>
  <c r="I2290"/>
  <c r="H2290"/>
  <c r="G2290"/>
  <c r="I2289"/>
  <c r="H2289"/>
  <c r="G2289"/>
  <c r="I2288"/>
  <c r="H2288"/>
  <c r="G2288"/>
  <c r="I2287"/>
  <c r="H2287"/>
  <c r="G2287"/>
  <c r="I2286"/>
  <c r="H2286"/>
  <c r="G2286"/>
  <c r="I2285"/>
  <c r="H2285"/>
  <c r="G2285"/>
  <c r="I2284"/>
  <c r="H2284"/>
  <c r="G2284"/>
  <c r="I2283"/>
  <c r="H2283"/>
  <c r="G2283"/>
  <c r="I2282"/>
  <c r="H2282"/>
  <c r="G2282"/>
  <c r="I2281"/>
  <c r="H2281"/>
  <c r="G2281"/>
  <c r="F2281"/>
  <c r="E2281"/>
  <c r="D2281"/>
  <c r="I2280"/>
  <c r="H2280"/>
  <c r="G2280"/>
  <c r="I2279"/>
  <c r="H2279"/>
  <c r="G2279"/>
  <c r="I2278"/>
  <c r="H2278"/>
  <c r="G2278"/>
  <c r="I2277"/>
  <c r="H2277"/>
  <c r="G2277"/>
  <c r="I2276"/>
  <c r="H2276"/>
  <c r="G2276"/>
  <c r="I2275"/>
  <c r="H2275"/>
  <c r="G2275"/>
  <c r="I2274"/>
  <c r="H2274"/>
  <c r="G2274"/>
  <c r="I2273"/>
  <c r="H2273"/>
  <c r="G2273"/>
  <c r="I2272"/>
  <c r="H2272"/>
  <c r="G2272"/>
  <c r="I2271"/>
  <c r="H2271"/>
  <c r="G2271"/>
  <c r="I2270"/>
  <c r="H2270"/>
  <c r="G2270"/>
  <c r="I2269"/>
  <c r="H2269"/>
  <c r="G2269"/>
  <c r="I2268"/>
  <c r="H2268"/>
  <c r="G2268"/>
  <c r="I2267"/>
  <c r="H2267"/>
  <c r="G2267"/>
  <c r="I2266"/>
  <c r="H2266"/>
  <c r="G2266"/>
  <c r="I2265"/>
  <c r="H2265"/>
  <c r="G2265"/>
  <c r="I2264"/>
  <c r="H2264"/>
  <c r="G2264"/>
  <c r="F2264"/>
  <c r="E2264"/>
  <c r="D2264"/>
  <c r="I2263"/>
  <c r="H2263"/>
  <c r="G2263"/>
  <c r="I2262"/>
  <c r="H2262"/>
  <c r="G2262"/>
  <c r="I2261"/>
  <c r="H2261"/>
  <c r="G2261"/>
  <c r="I2260"/>
  <c r="H2260"/>
  <c r="G2260"/>
  <c r="I2259"/>
  <c r="H2259"/>
  <c r="G2259"/>
  <c r="I2258"/>
  <c r="H2258"/>
  <c r="G2258"/>
  <c r="I2257"/>
  <c r="H2257"/>
  <c r="G2257"/>
  <c r="I2256"/>
  <c r="H2256"/>
  <c r="G2256"/>
  <c r="I2255"/>
  <c r="H2255"/>
  <c r="G2255"/>
  <c r="I2254"/>
  <c r="H2254"/>
  <c r="G2254"/>
  <c r="I2253"/>
  <c r="H2253"/>
  <c r="G2253"/>
  <c r="I2252"/>
  <c r="H2252"/>
  <c r="G2252"/>
  <c r="I2251"/>
  <c r="H2251"/>
  <c r="G2251"/>
  <c r="I2250"/>
  <c r="H2250"/>
  <c r="G2250"/>
  <c r="I2249"/>
  <c r="H2249"/>
  <c r="G2249"/>
  <c r="I2248"/>
  <c r="H2248"/>
  <c r="G2248"/>
  <c r="I2247"/>
  <c r="H2247"/>
  <c r="G2247"/>
  <c r="F2247"/>
  <c r="E2247"/>
  <c r="D2247"/>
  <c r="I2246"/>
  <c r="H2246"/>
  <c r="G2246"/>
  <c r="I2245"/>
  <c r="H2245"/>
  <c r="G2245"/>
  <c r="I2244"/>
  <c r="H2244"/>
  <c r="G2244"/>
  <c r="I2243"/>
  <c r="H2243"/>
  <c r="G2243"/>
  <c r="I2242"/>
  <c r="H2242"/>
  <c r="G2242"/>
  <c r="I2241"/>
  <c r="H2241"/>
  <c r="G2241"/>
  <c r="I2240"/>
  <c r="H2240"/>
  <c r="G2240"/>
  <c r="I2239"/>
  <c r="H2239"/>
  <c r="G2239"/>
  <c r="I2238"/>
  <c r="H2238"/>
  <c r="G2238"/>
  <c r="I2237"/>
  <c r="H2237"/>
  <c r="G2237"/>
  <c r="I2236"/>
  <c r="H2236"/>
  <c r="G2236"/>
  <c r="I2235"/>
  <c r="H2235"/>
  <c r="G2235"/>
  <c r="I2234"/>
  <c r="H2234"/>
  <c r="G2234"/>
  <c r="I2233"/>
  <c r="H2233"/>
  <c r="G2233"/>
  <c r="I2232"/>
  <c r="H2232"/>
  <c r="G2232"/>
  <c r="I2231"/>
  <c r="H2231"/>
  <c r="G2231"/>
  <c r="I2230"/>
  <c r="H2230"/>
  <c r="G2230"/>
  <c r="F2230"/>
  <c r="E2230"/>
  <c r="D2230"/>
  <c r="I2229"/>
  <c r="H2229"/>
  <c r="G2229"/>
  <c r="I2228"/>
  <c r="H2228"/>
  <c r="G2228"/>
  <c r="I2227"/>
  <c r="H2227"/>
  <c r="G2227"/>
  <c r="I2226"/>
  <c r="H2226"/>
  <c r="G2226"/>
  <c r="I2225"/>
  <c r="H2225"/>
  <c r="G2225"/>
  <c r="I2224"/>
  <c r="H2224"/>
  <c r="G2224"/>
  <c r="I2223"/>
  <c r="H2223"/>
  <c r="G2223"/>
  <c r="I2222"/>
  <c r="H2222"/>
  <c r="G2222"/>
  <c r="I2221"/>
  <c r="H2221"/>
  <c r="G2221"/>
  <c r="I2220"/>
  <c r="H2220"/>
  <c r="G2220"/>
  <c r="I2219"/>
  <c r="H2219"/>
  <c r="G2219"/>
  <c r="I2218"/>
  <c r="H2218"/>
  <c r="G2218"/>
  <c r="I2217"/>
  <c r="H2217"/>
  <c r="G2217"/>
  <c r="I2216"/>
  <c r="H2216"/>
  <c r="G2216"/>
  <c r="I2215"/>
  <c r="H2215"/>
  <c r="G2215"/>
  <c r="I2214"/>
  <c r="H2214"/>
  <c r="G2214"/>
  <c r="I2213"/>
  <c r="H2213"/>
  <c r="G2213"/>
  <c r="F2213"/>
  <c r="E2213"/>
  <c r="D2213"/>
  <c r="I2212"/>
  <c r="H2212"/>
  <c r="G2212"/>
  <c r="I2211"/>
  <c r="H2211"/>
  <c r="G2211"/>
  <c r="I2210"/>
  <c r="H2210"/>
  <c r="G2210"/>
  <c r="I2209"/>
  <c r="H2209"/>
  <c r="G2209"/>
  <c r="I2208"/>
  <c r="H2208"/>
  <c r="G2208"/>
  <c r="I2207"/>
  <c r="H2207"/>
  <c r="G2207"/>
  <c r="I2206"/>
  <c r="H2206"/>
  <c r="G2206"/>
  <c r="I2205"/>
  <c r="H2205"/>
  <c r="G2205"/>
  <c r="I2204"/>
  <c r="H2204"/>
  <c r="G2204"/>
  <c r="I2203"/>
  <c r="H2203"/>
  <c r="G2203"/>
  <c r="I2202"/>
  <c r="H2202"/>
  <c r="G2202"/>
  <c r="I2201"/>
  <c r="H2201"/>
  <c r="G2201"/>
  <c r="I2200"/>
  <c r="H2200"/>
  <c r="G2200"/>
  <c r="I2199"/>
  <c r="H2199"/>
  <c r="G2199"/>
  <c r="I2198"/>
  <c r="H2198"/>
  <c r="G2198"/>
  <c r="I2197"/>
  <c r="H2197"/>
  <c r="G2197"/>
  <c r="I2196"/>
  <c r="H2196"/>
  <c r="G2196"/>
  <c r="F2196"/>
  <c r="E2196"/>
  <c r="D2196"/>
  <c r="I2195"/>
  <c r="H2195"/>
  <c r="G2195"/>
  <c r="I2194"/>
  <c r="H2194"/>
  <c r="G2194"/>
  <c r="I2193"/>
  <c r="H2193"/>
  <c r="G2193"/>
  <c r="I2192"/>
  <c r="H2192"/>
  <c r="G2192"/>
  <c r="I2191"/>
  <c r="H2191"/>
  <c r="G2191"/>
  <c r="I2190"/>
  <c r="H2190"/>
  <c r="G2190"/>
  <c r="I2189"/>
  <c r="H2189"/>
  <c r="G2189"/>
  <c r="I2188"/>
  <c r="H2188"/>
  <c r="G2188"/>
  <c r="I2187"/>
  <c r="H2187"/>
  <c r="G2187"/>
  <c r="I2186"/>
  <c r="H2186"/>
  <c r="G2186"/>
  <c r="I2185"/>
  <c r="H2185"/>
  <c r="G2185"/>
  <c r="I2184"/>
  <c r="H2184"/>
  <c r="G2184"/>
  <c r="I2183"/>
  <c r="H2183"/>
  <c r="G2183"/>
  <c r="I2182"/>
  <c r="H2182"/>
  <c r="G2182"/>
  <c r="I2181"/>
  <c r="H2181"/>
  <c r="G2181"/>
  <c r="I2180"/>
  <c r="H2180"/>
  <c r="G2180"/>
  <c r="I2179"/>
  <c r="H2179"/>
  <c r="G2179"/>
  <c r="F2179"/>
  <c r="E2179"/>
  <c r="D2179"/>
  <c r="I2178"/>
  <c r="H2178"/>
  <c r="G2178"/>
  <c r="I2177"/>
  <c r="H2177"/>
  <c r="G2177"/>
  <c r="I2176"/>
  <c r="H2176"/>
  <c r="G2176"/>
  <c r="I2175"/>
  <c r="H2175"/>
  <c r="G2175"/>
  <c r="I2174"/>
  <c r="H2174"/>
  <c r="G2174"/>
  <c r="I2173"/>
  <c r="H2173"/>
  <c r="G2173"/>
  <c r="I2172"/>
  <c r="H2172"/>
  <c r="G2172"/>
  <c r="I2171"/>
  <c r="H2171"/>
  <c r="G2171"/>
  <c r="I2170"/>
  <c r="H2170"/>
  <c r="G2170"/>
  <c r="I2169"/>
  <c r="H2169"/>
  <c r="G2169"/>
  <c r="I2168"/>
  <c r="H2168"/>
  <c r="G2168"/>
  <c r="I2167"/>
  <c r="H2167"/>
  <c r="G2167"/>
  <c r="I2166"/>
  <c r="H2166"/>
  <c r="G2166"/>
  <c r="I2165"/>
  <c r="H2165"/>
  <c r="G2165"/>
  <c r="I2164"/>
  <c r="H2164"/>
  <c r="G2164"/>
  <c r="I2163"/>
  <c r="H2163"/>
  <c r="G2163"/>
  <c r="I2162"/>
  <c r="H2162"/>
  <c r="G2162"/>
  <c r="F2162"/>
  <c r="E2162"/>
  <c r="D2162"/>
  <c r="I2161"/>
  <c r="H2161"/>
  <c r="G2161"/>
  <c r="I2160"/>
  <c r="H2160"/>
  <c r="G2160"/>
  <c r="I2159"/>
  <c r="H2159"/>
  <c r="G2159"/>
  <c r="I2158"/>
  <c r="H2158"/>
  <c r="G2158"/>
  <c r="I2157"/>
  <c r="H2157"/>
  <c r="G2157"/>
  <c r="I2156"/>
  <c r="H2156"/>
  <c r="G2156"/>
  <c r="I2155"/>
  <c r="H2155"/>
  <c r="G2155"/>
  <c r="I2154"/>
  <c r="H2154"/>
  <c r="G2154"/>
  <c r="I2153"/>
  <c r="H2153"/>
  <c r="G2153"/>
  <c r="I2152"/>
  <c r="H2152"/>
  <c r="G2152"/>
  <c r="I2151"/>
  <c r="H2151"/>
  <c r="G2151"/>
  <c r="I2150"/>
  <c r="H2150"/>
  <c r="G2150"/>
  <c r="I2149"/>
  <c r="H2149"/>
  <c r="G2149"/>
  <c r="I2148"/>
  <c r="H2148"/>
  <c r="G2148"/>
  <c r="I2147"/>
  <c r="H2147"/>
  <c r="G2147"/>
  <c r="I2146"/>
  <c r="H2146"/>
  <c r="G2146"/>
  <c r="I2145"/>
  <c r="H2145"/>
  <c r="G2145"/>
  <c r="F2145"/>
  <c r="E2145"/>
  <c r="D2145"/>
  <c r="I2144"/>
  <c r="H2144"/>
  <c r="G2144"/>
  <c r="I2143"/>
  <c r="H2143"/>
  <c r="G2143"/>
  <c r="I2142"/>
  <c r="H2142"/>
  <c r="G2142"/>
  <c r="I2141"/>
  <c r="H2141"/>
  <c r="G2141"/>
  <c r="I2140"/>
  <c r="H2140"/>
  <c r="G2140"/>
  <c r="I2139"/>
  <c r="H2139"/>
  <c r="G2139"/>
  <c r="I2138"/>
  <c r="H2138"/>
  <c r="G2138"/>
  <c r="I2137"/>
  <c r="H2137"/>
  <c r="G2137"/>
  <c r="I2136"/>
  <c r="H2136"/>
  <c r="G2136"/>
  <c r="I2135"/>
  <c r="H2135"/>
  <c r="G2135"/>
  <c r="I2134"/>
  <c r="H2134"/>
  <c r="G2134"/>
  <c r="I2133"/>
  <c r="H2133"/>
  <c r="G2133"/>
  <c r="I2132"/>
  <c r="H2132"/>
  <c r="G2132"/>
  <c r="I2131"/>
  <c r="H2131"/>
  <c r="G2131"/>
  <c r="I2130"/>
  <c r="H2130"/>
  <c r="G2130"/>
  <c r="I2129"/>
  <c r="H2129"/>
  <c r="G2129"/>
  <c r="I2128"/>
  <c r="H2128"/>
  <c r="G2128"/>
  <c r="F2128"/>
  <c r="E2128"/>
  <c r="D2128"/>
  <c r="I2127"/>
  <c r="H2127"/>
  <c r="G2127"/>
  <c r="I2126"/>
  <c r="H2126"/>
  <c r="G2126"/>
  <c r="I2125"/>
  <c r="H2125"/>
  <c r="G2125"/>
  <c r="I2124"/>
  <c r="H2124"/>
  <c r="G2124"/>
  <c r="I2123"/>
  <c r="H2123"/>
  <c r="G2123"/>
  <c r="I2122"/>
  <c r="H2122"/>
  <c r="G2122"/>
  <c r="I2121"/>
  <c r="H2121"/>
  <c r="G2121"/>
  <c r="I2120"/>
  <c r="H2120"/>
  <c r="G2120"/>
  <c r="I2119"/>
  <c r="H2119"/>
  <c r="G2119"/>
  <c r="I2118"/>
  <c r="H2118"/>
  <c r="G2118"/>
  <c r="I2117"/>
  <c r="H2117"/>
  <c r="G2117"/>
  <c r="I2116"/>
  <c r="H2116"/>
  <c r="G2116"/>
  <c r="I2115"/>
  <c r="H2115"/>
  <c r="G2115"/>
  <c r="I2114"/>
  <c r="H2114"/>
  <c r="G2114"/>
  <c r="I2113"/>
  <c r="H2113"/>
  <c r="G2113"/>
  <c r="I2112"/>
  <c r="H2112"/>
  <c r="G2112"/>
  <c r="I2111"/>
  <c r="H2111"/>
  <c r="G2111"/>
  <c r="F2111"/>
  <c r="E2111"/>
  <c r="D2111"/>
  <c r="I2110"/>
  <c r="H2110"/>
  <c r="G2110"/>
  <c r="I2109"/>
  <c r="H2109"/>
  <c r="G2109"/>
  <c r="I2108"/>
  <c r="H2108"/>
  <c r="G2108"/>
  <c r="I2107"/>
  <c r="H2107"/>
  <c r="G2107"/>
  <c r="I2106"/>
  <c r="H2106"/>
  <c r="G2106"/>
  <c r="I2105"/>
  <c r="H2105"/>
  <c r="G2105"/>
  <c r="I2104"/>
  <c r="H2104"/>
  <c r="G2104"/>
  <c r="I2103"/>
  <c r="H2103"/>
  <c r="G2103"/>
  <c r="I2102"/>
  <c r="H2102"/>
  <c r="G2102"/>
  <c r="I2101"/>
  <c r="H2101"/>
  <c r="G2101"/>
  <c r="I2100"/>
  <c r="H2100"/>
  <c r="G2100"/>
  <c r="I2099"/>
  <c r="H2099"/>
  <c r="G2099"/>
  <c r="I2098"/>
  <c r="H2098"/>
  <c r="G2098"/>
  <c r="I2097"/>
  <c r="H2097"/>
  <c r="G2097"/>
  <c r="I2096"/>
  <c r="H2096"/>
  <c r="G2096"/>
  <c r="I2095"/>
  <c r="H2095"/>
  <c r="G2095"/>
  <c r="I2094"/>
  <c r="H2094"/>
  <c r="G2094"/>
  <c r="F2094"/>
  <c r="E2094"/>
  <c r="D2094"/>
  <c r="I2093"/>
  <c r="H2093"/>
  <c r="G2093"/>
  <c r="I2092"/>
  <c r="H2092"/>
  <c r="G2092"/>
  <c r="I2091"/>
  <c r="H2091"/>
  <c r="G2091"/>
  <c r="I2090"/>
  <c r="H2090"/>
  <c r="G2090"/>
  <c r="I2089"/>
  <c r="H2089"/>
  <c r="G2089"/>
  <c r="I2088"/>
  <c r="H2088"/>
  <c r="G2088"/>
  <c r="I2087"/>
  <c r="H2087"/>
  <c r="G2087"/>
  <c r="I2086"/>
  <c r="H2086"/>
  <c r="G2086"/>
  <c r="I2085"/>
  <c r="H2085"/>
  <c r="G2085"/>
  <c r="I2084"/>
  <c r="H2084"/>
  <c r="G2084"/>
  <c r="I2083"/>
  <c r="H2083"/>
  <c r="G2083"/>
  <c r="I2082"/>
  <c r="H2082"/>
  <c r="G2082"/>
  <c r="I2081"/>
  <c r="H2081"/>
  <c r="G2081"/>
  <c r="I2080"/>
  <c r="H2080"/>
  <c r="G2080"/>
  <c r="I2079"/>
  <c r="H2079"/>
  <c r="G2079"/>
  <c r="I2078"/>
  <c r="H2078"/>
  <c r="G2078"/>
  <c r="I2077"/>
  <c r="H2077"/>
  <c r="G2077"/>
  <c r="F2077"/>
  <c r="E2077"/>
  <c r="D2077"/>
  <c r="I2076"/>
  <c r="H2076"/>
  <c r="G2076"/>
  <c r="I2075"/>
  <c r="H2075"/>
  <c r="G2075"/>
  <c r="I2074"/>
  <c r="H2074"/>
  <c r="G2074"/>
  <c r="I2073"/>
  <c r="H2073"/>
  <c r="G2073"/>
  <c r="I2072"/>
  <c r="H2072"/>
  <c r="G2072"/>
  <c r="I2071"/>
  <c r="H2071"/>
  <c r="G2071"/>
  <c r="I2070"/>
  <c r="H2070"/>
  <c r="G2070"/>
  <c r="I2069"/>
  <c r="H2069"/>
  <c r="G2069"/>
  <c r="I2068"/>
  <c r="H2068"/>
  <c r="G2068"/>
  <c r="I2067"/>
  <c r="H2067"/>
  <c r="G2067"/>
  <c r="I2066"/>
  <c r="H2066"/>
  <c r="G2066"/>
  <c r="I2065"/>
  <c r="H2065"/>
  <c r="G2065"/>
  <c r="I2064"/>
  <c r="H2064"/>
  <c r="G2064"/>
  <c r="I2063"/>
  <c r="H2063"/>
  <c r="G2063"/>
  <c r="I2062"/>
  <c r="H2062"/>
  <c r="G2062"/>
  <c r="I2061"/>
  <c r="H2061"/>
  <c r="G2061"/>
  <c r="I2060"/>
  <c r="H2060"/>
  <c r="G2060"/>
  <c r="F2060"/>
  <c r="E2060"/>
  <c r="D2060"/>
  <c r="I2059"/>
  <c r="H2059"/>
  <c r="G2059"/>
  <c r="I2058"/>
  <c r="H2058"/>
  <c r="G2058"/>
  <c r="I2057"/>
  <c r="H2057"/>
  <c r="G2057"/>
  <c r="I2056"/>
  <c r="H2056"/>
  <c r="G2056"/>
  <c r="I2055"/>
  <c r="H2055"/>
  <c r="G2055"/>
  <c r="I2054"/>
  <c r="H2054"/>
  <c r="G2054"/>
  <c r="I2053"/>
  <c r="H2053"/>
  <c r="G2053"/>
  <c r="I2052"/>
  <c r="H2052"/>
  <c r="G2052"/>
  <c r="I2051"/>
  <c r="H2051"/>
  <c r="G2051"/>
  <c r="I2050"/>
  <c r="H2050"/>
  <c r="G2050"/>
  <c r="I2049"/>
  <c r="H2049"/>
  <c r="G2049"/>
  <c r="I2048"/>
  <c r="H2048"/>
  <c r="G2048"/>
  <c r="I2047"/>
  <c r="H2047"/>
  <c r="G2047"/>
  <c r="I2046"/>
  <c r="H2046"/>
  <c r="G2046"/>
  <c r="I2045"/>
  <c r="H2045"/>
  <c r="G2045"/>
  <c r="I2044"/>
  <c r="H2044"/>
  <c r="G2044"/>
  <c r="J6155" l="1"/>
  <c r="J4721"/>
  <c r="J4860"/>
  <c r="J3257"/>
  <c r="J4590"/>
  <c r="J6546"/>
  <c r="J5380"/>
  <c r="J2217"/>
  <c r="J3978"/>
  <c r="J6446"/>
  <c r="J6454"/>
  <c r="J6587"/>
  <c r="J2085"/>
  <c r="J3435"/>
  <c r="J3762"/>
  <c r="J3876"/>
  <c r="J2156"/>
  <c r="J2284"/>
  <c r="J2496"/>
  <c r="J2670"/>
  <c r="J6228"/>
  <c r="J6236"/>
  <c r="J6243"/>
  <c r="J6653"/>
  <c r="J4576"/>
  <c r="J4592"/>
  <c r="J4514"/>
  <c r="J6393"/>
  <c r="J6014"/>
  <c r="J3623"/>
  <c r="J4723"/>
  <c r="J6676"/>
  <c r="J3074"/>
  <c r="J3112"/>
  <c r="J4159"/>
  <c r="J5527"/>
  <c r="J5534"/>
  <c r="J5542"/>
  <c r="J5564"/>
  <c r="J5572"/>
  <c r="J5579"/>
  <c r="J5587"/>
  <c r="J5595"/>
  <c r="J5655"/>
  <c r="J2365"/>
  <c r="J2351"/>
  <c r="J4585"/>
  <c r="J5393"/>
  <c r="J5431"/>
  <c r="J2359"/>
  <c r="J2465"/>
  <c r="J5386"/>
  <c r="J5401"/>
  <c r="J5439"/>
  <c r="J5446"/>
  <c r="J3633"/>
  <c r="J3805"/>
  <c r="J4520"/>
  <c r="J4522"/>
  <c r="J6358"/>
  <c r="J6391"/>
  <c r="J5493"/>
  <c r="J6595"/>
  <c r="B6722"/>
  <c r="B6622"/>
  <c r="B6367"/>
  <c r="B6094"/>
  <c r="B6198"/>
  <c r="B6043"/>
  <c r="B5556"/>
  <c r="B6416"/>
  <c r="B5757"/>
  <c r="B6518"/>
  <c r="B6382"/>
  <c r="B6503"/>
  <c r="B6178"/>
  <c r="B5406"/>
  <c r="B5484"/>
  <c r="B6552"/>
  <c r="B6060"/>
  <c r="B6229"/>
  <c r="B5368"/>
  <c r="B6605"/>
  <c r="B6349"/>
  <c r="B6215"/>
  <c r="B6485"/>
  <c r="B5468"/>
  <c r="B6029"/>
  <c r="B6637"/>
  <c r="B6469"/>
  <c r="B6246"/>
  <c r="B5432"/>
  <c r="B5924"/>
  <c r="B6655"/>
  <c r="B6264"/>
  <c r="B5588"/>
  <c r="B6452"/>
  <c r="B6112"/>
  <c r="B6536"/>
  <c r="B6586"/>
  <c r="B6316"/>
  <c r="B6672"/>
  <c r="B6688"/>
  <c r="J2286"/>
  <c r="J2309"/>
  <c r="J2316"/>
  <c r="J2339"/>
  <c r="J2525"/>
  <c r="J2558"/>
  <c r="J2566"/>
  <c r="J2573"/>
  <c r="J2588"/>
  <c r="J2593"/>
  <c r="J2611"/>
  <c r="J2626"/>
  <c r="J2656"/>
  <c r="J2676"/>
  <c r="J2812"/>
  <c r="J2908"/>
  <c r="J2941"/>
  <c r="J3044"/>
  <c r="J2221"/>
  <c r="J2229"/>
  <c r="J2236"/>
  <c r="J2244"/>
  <c r="J2251"/>
  <c r="J2259"/>
  <c r="J2266"/>
  <c r="J2349"/>
  <c r="J2463"/>
  <c r="J2470"/>
  <c r="J2478"/>
  <c r="J3192"/>
  <c r="J3635"/>
  <c r="J3798"/>
  <c r="J3803"/>
  <c r="J3911"/>
  <c r="J3986"/>
  <c r="J3994"/>
  <c r="J4047"/>
  <c r="J4054"/>
  <c r="J4062"/>
  <c r="J4725"/>
  <c r="J4868"/>
  <c r="J4876"/>
  <c r="J4883"/>
  <c r="J4891"/>
  <c r="J4929"/>
  <c r="J5082"/>
  <c r="J5087"/>
  <c r="J5095"/>
  <c r="J5118"/>
  <c r="J5373"/>
  <c r="J5445"/>
  <c r="J5451"/>
  <c r="J5466"/>
  <c r="J5474"/>
  <c r="J5481"/>
  <c r="J5599"/>
  <c r="J5607"/>
  <c r="J5637"/>
  <c r="J5645"/>
  <c r="J5652"/>
  <c r="J5667"/>
  <c r="J5675"/>
  <c r="J5682"/>
  <c r="J6527"/>
  <c r="J6547"/>
  <c r="J6569"/>
  <c r="J6577"/>
  <c r="J6584"/>
  <c r="J6589"/>
  <c r="J6597"/>
  <c r="J2098"/>
  <c r="J2106"/>
  <c r="J2113"/>
  <c r="J2121"/>
  <c r="J2128"/>
  <c r="J2136"/>
  <c r="J2144"/>
  <c r="J2151"/>
  <c r="J2219"/>
  <c r="J2662"/>
  <c r="J3338"/>
  <c r="J3346"/>
  <c r="J3394"/>
  <c r="J3402"/>
  <c r="J3409"/>
  <c r="J3417"/>
  <c r="J3565"/>
  <c r="J4580"/>
  <c r="J4582"/>
  <c r="J4665"/>
  <c r="J4673"/>
  <c r="J4680"/>
  <c r="J4688"/>
  <c r="J4695"/>
  <c r="J5000"/>
  <c r="J5030"/>
  <c r="J5052"/>
  <c r="J5187"/>
  <c r="J5212"/>
  <c r="J5257"/>
  <c r="J5265"/>
  <c r="J5280"/>
  <c r="J5288"/>
  <c r="J5295"/>
  <c r="J5303"/>
  <c r="J5318"/>
  <c r="J5389"/>
  <c r="J5883"/>
  <c r="J5890"/>
  <c r="J5898"/>
  <c r="J5920"/>
  <c r="J5928"/>
  <c r="J5943"/>
  <c r="J5951"/>
  <c r="J6011"/>
  <c r="J6019"/>
  <c r="J6026"/>
  <c r="J6034"/>
  <c r="J6041"/>
  <c r="J6187"/>
  <c r="J6212"/>
  <c r="J6217"/>
  <c r="J6220"/>
  <c r="J6288"/>
  <c r="J6530"/>
  <c r="J2154"/>
  <c r="J2488"/>
  <c r="J3198"/>
  <c r="J3334"/>
  <c r="J3412"/>
  <c r="J3427"/>
  <c r="J3522"/>
  <c r="J3530"/>
  <c r="J4167"/>
  <c r="J4588"/>
  <c r="J4789"/>
  <c r="J4812"/>
  <c r="J4819"/>
  <c r="J5177"/>
  <c r="J5185"/>
  <c r="J5192"/>
  <c r="J5200"/>
  <c r="J5260"/>
  <c r="J5268"/>
  <c r="J5275"/>
  <c r="J5283"/>
  <c r="J5290"/>
  <c r="J5298"/>
  <c r="J5306"/>
  <c r="J5757"/>
  <c r="J5765"/>
  <c r="J5772"/>
  <c r="J5780"/>
  <c r="J5787"/>
  <c r="J5795"/>
  <c r="J5817"/>
  <c r="J5825"/>
  <c r="J5833"/>
  <c r="J5855"/>
  <c r="J5863"/>
  <c r="J5878"/>
  <c r="J6291"/>
  <c r="J6306"/>
  <c r="J6308"/>
  <c r="J6364"/>
  <c r="J6379"/>
  <c r="J6387"/>
  <c r="J2285"/>
  <c r="J2300"/>
  <c r="J2668"/>
  <c r="J2675"/>
  <c r="J2683"/>
  <c r="J2690"/>
  <c r="J2698"/>
  <c r="J2721"/>
  <c r="J2743"/>
  <c r="J2751"/>
  <c r="J2758"/>
  <c r="J2861"/>
  <c r="J2872"/>
  <c r="J3015"/>
  <c r="J3023"/>
  <c r="J3030"/>
  <c r="J3068"/>
  <c r="J3699"/>
  <c r="J3707"/>
  <c r="J3714"/>
  <c r="J3722"/>
  <c r="J3744"/>
  <c r="J3752"/>
  <c r="J3764"/>
  <c r="J3967"/>
  <c r="J3975"/>
  <c r="J4111"/>
  <c r="J4140"/>
  <c r="J4148"/>
  <c r="J4155"/>
  <c r="J4160"/>
  <c r="J4183"/>
  <c r="J4190"/>
  <c r="J4198"/>
  <c r="J4205"/>
  <c r="J4213"/>
  <c r="J4296"/>
  <c r="J4508"/>
  <c r="J4528"/>
  <c r="J4536"/>
  <c r="J4543"/>
  <c r="J4551"/>
  <c r="J4578"/>
  <c r="J4586"/>
  <c r="J4792"/>
  <c r="J4799"/>
  <c r="J4807"/>
  <c r="J4930"/>
  <c r="J4940"/>
  <c r="J4963"/>
  <c r="J4970"/>
  <c r="J4985"/>
  <c r="J5031"/>
  <c r="J5084"/>
  <c r="J5316"/>
  <c r="J5339"/>
  <c r="J6414"/>
  <c r="J6422"/>
  <c r="J2089"/>
  <c r="J2235"/>
  <c r="J2243"/>
  <c r="J2451"/>
  <c r="J2467"/>
  <c r="J2507"/>
  <c r="J2605"/>
  <c r="J2613"/>
  <c r="J2723"/>
  <c r="J2731"/>
  <c r="J2739"/>
  <c r="J2859"/>
  <c r="J2867"/>
  <c r="J2875"/>
  <c r="J2995"/>
  <c r="J3003"/>
  <c r="J3011"/>
  <c r="J3041"/>
  <c r="J3879"/>
  <c r="J3887"/>
  <c r="J3895"/>
  <c r="J4516"/>
  <c r="J3390"/>
  <c r="J3398"/>
  <c r="J3405"/>
  <c r="J3483"/>
  <c r="J3486"/>
  <c r="J3611"/>
  <c r="J3614"/>
  <c r="J3837"/>
  <c r="J4362"/>
  <c r="J4370"/>
  <c r="J4438"/>
  <c r="J4453"/>
  <c r="J4475"/>
  <c r="J4483"/>
  <c r="J4584"/>
  <c r="J4593"/>
  <c r="J4601"/>
  <c r="J4609"/>
  <c r="J4616"/>
  <c r="J4624"/>
  <c r="J4631"/>
  <c r="J4639"/>
  <c r="J4646"/>
  <c r="J4654"/>
  <c r="J5447"/>
  <c r="J5879"/>
  <c r="J5886"/>
  <c r="J5894"/>
  <c r="J5924"/>
  <c r="J5932"/>
  <c r="J5939"/>
  <c r="J5947"/>
  <c r="J5954"/>
  <c r="J5962"/>
  <c r="J5977"/>
  <c r="J5992"/>
  <c r="J6000"/>
  <c r="J6007"/>
  <c r="J6015"/>
  <c r="J6022"/>
  <c r="J6030"/>
  <c r="J6045"/>
  <c r="J6143"/>
  <c r="J6156"/>
  <c r="J6163"/>
  <c r="J6171"/>
  <c r="J6178"/>
  <c r="J6402"/>
  <c r="J2152"/>
  <c r="J2294"/>
  <c r="J2301"/>
  <c r="J2324"/>
  <c r="J2551"/>
  <c r="J2563"/>
  <c r="J2596"/>
  <c r="J2619"/>
  <c r="J2664"/>
  <c r="J2684"/>
  <c r="J2820"/>
  <c r="J2938"/>
  <c r="J3001"/>
  <c r="J3204"/>
  <c r="J3212"/>
  <c r="J3436"/>
  <c r="J3488"/>
  <c r="J3526"/>
  <c r="J3534"/>
  <c r="J3556"/>
  <c r="J3564"/>
  <c r="J3725"/>
  <c r="J3775"/>
  <c r="J4014"/>
  <c r="J4036"/>
  <c r="J4051"/>
  <c r="J4059"/>
  <c r="J4104"/>
  <c r="J4112"/>
  <c r="J4119"/>
  <c r="J4127"/>
  <c r="J4134"/>
  <c r="J4141"/>
  <c r="J4149"/>
  <c r="J4372"/>
  <c r="J4380"/>
  <c r="J4388"/>
  <c r="J4395"/>
  <c r="J4403"/>
  <c r="J4410"/>
  <c r="J4418"/>
  <c r="J4425"/>
  <c r="J4456"/>
  <c r="J4463"/>
  <c r="J4471"/>
  <c r="J4478"/>
  <c r="J4486"/>
  <c r="J4587"/>
  <c r="J5128"/>
  <c r="J5136"/>
  <c r="J5143"/>
  <c r="J5151"/>
  <c r="J5158"/>
  <c r="J5166"/>
  <c r="J5753"/>
  <c r="J5761"/>
  <c r="J5768"/>
  <c r="J5776"/>
  <c r="J5783"/>
  <c r="J5791"/>
  <c r="J5799"/>
  <c r="J5821"/>
  <c r="J5829"/>
  <c r="J5851"/>
  <c r="J5859"/>
  <c r="J5867"/>
  <c r="J6661"/>
  <c r="J2276"/>
  <c r="J2288"/>
  <c r="J2381"/>
  <c r="J2514"/>
  <c r="J2544"/>
  <c r="J2148"/>
  <c r="J2168"/>
  <c r="J2176"/>
  <c r="J2213"/>
  <c r="J2524"/>
  <c r="J2725"/>
  <c r="J2740"/>
  <c r="J2748"/>
  <c r="J2756"/>
  <c r="J2763"/>
  <c r="J2771"/>
  <c r="J2778"/>
  <c r="J2786"/>
  <c r="J2798"/>
  <c r="J2869"/>
  <c r="J2876"/>
  <c r="J2884"/>
  <c r="J2892"/>
  <c r="J2899"/>
  <c r="J2907"/>
  <c r="J3005"/>
  <c r="J3043"/>
  <c r="J3070"/>
  <c r="J3073"/>
  <c r="J3078"/>
  <c r="J3143"/>
  <c r="J3153"/>
  <c r="J3161"/>
  <c r="J2550"/>
  <c r="J2565"/>
  <c r="J2940"/>
  <c r="J2993"/>
  <c r="J3111"/>
  <c r="J3141"/>
  <c r="J2487"/>
  <c r="J2490"/>
  <c r="J2542"/>
  <c r="J2595"/>
  <c r="J2666"/>
  <c r="J2669"/>
  <c r="J2673"/>
  <c r="J2681"/>
  <c r="J2696"/>
  <c r="J2704"/>
  <c r="J2711"/>
  <c r="J2719"/>
  <c r="J2734"/>
  <c r="J2855"/>
  <c r="J2862"/>
  <c r="J2870"/>
  <c r="J2945"/>
  <c r="J2953"/>
  <c r="J2968"/>
  <c r="J2983"/>
  <c r="J2991"/>
  <c r="J2998"/>
  <c r="J3013"/>
  <c r="J3021"/>
  <c r="J3076"/>
  <c r="J3106"/>
  <c r="J3131"/>
  <c r="J3147"/>
  <c r="J3266"/>
  <c r="J2139"/>
  <c r="J2334"/>
  <c r="J2342"/>
  <c r="J2419"/>
  <c r="J3261"/>
  <c r="J3276"/>
  <c r="J3291"/>
  <c r="J3299"/>
  <c r="J3306"/>
  <c r="J2083"/>
  <c r="J2079"/>
  <c r="J2131"/>
  <c r="J2044"/>
  <c r="J2049"/>
  <c r="J2052"/>
  <c r="J2067"/>
  <c r="J2087"/>
  <c r="J2407"/>
  <c r="J2415"/>
  <c r="J2428"/>
  <c r="J2435"/>
  <c r="J2443"/>
  <c r="J2455"/>
  <c r="J2498"/>
  <c r="J2520"/>
  <c r="J2599"/>
  <c r="J2737"/>
  <c r="J2802"/>
  <c r="J2838"/>
  <c r="J2845"/>
  <c r="J2853"/>
  <c r="J2928"/>
  <c r="J2936"/>
  <c r="J2966"/>
  <c r="J2974"/>
  <c r="J2981"/>
  <c r="J2989"/>
  <c r="J2996"/>
  <c r="J3039"/>
  <c r="J3077"/>
  <c r="J3137"/>
  <c r="J3145"/>
  <c r="J3183"/>
  <c r="J3196"/>
  <c r="J3214"/>
  <c r="J3221"/>
  <c r="J3229"/>
  <c r="J3236"/>
  <c r="J3244"/>
  <c r="J3251"/>
  <c r="J3286"/>
  <c r="J3369"/>
  <c r="J2267"/>
  <c r="J2275"/>
  <c r="J2282"/>
  <c r="J2308"/>
  <c r="J2370"/>
  <c r="J2378"/>
  <c r="J2385"/>
  <c r="J2390"/>
  <c r="J2393"/>
  <c r="J2398"/>
  <c r="J2417"/>
  <c r="J2425"/>
  <c r="J2526"/>
  <c r="J2549"/>
  <c r="J2556"/>
  <c r="J2564"/>
  <c r="J2571"/>
  <c r="J2579"/>
  <c r="J2591"/>
  <c r="J2795"/>
  <c r="J2800"/>
  <c r="J2803"/>
  <c r="J2810"/>
  <c r="J2818"/>
  <c r="J2825"/>
  <c r="J2833"/>
  <c r="J2909"/>
  <c r="J3034"/>
  <c r="J3045"/>
  <c r="J3052"/>
  <c r="J3060"/>
  <c r="J3072"/>
  <c r="J3110"/>
  <c r="J3194"/>
  <c r="J3259"/>
  <c r="J3274"/>
  <c r="J3282"/>
  <c r="J3332"/>
  <c r="J3365"/>
  <c r="J3372"/>
  <c r="J3380"/>
  <c r="J2093"/>
  <c r="J2158"/>
  <c r="J2223"/>
  <c r="J2296"/>
  <c r="J2353"/>
  <c r="J2373"/>
  <c r="J2418"/>
  <c r="J2426"/>
  <c r="J2506"/>
  <c r="J2536"/>
  <c r="J2806"/>
  <c r="J2813"/>
  <c r="J2821"/>
  <c r="J2828"/>
  <c r="J2836"/>
  <c r="J2881"/>
  <c r="J2889"/>
  <c r="J2934"/>
  <c r="J2942"/>
  <c r="J3082"/>
  <c r="J3090"/>
  <c r="J3433"/>
  <c r="J3195"/>
  <c r="J3340"/>
  <c r="J3434"/>
  <c r="J3438"/>
  <c r="J3446"/>
  <c r="J3461"/>
  <c r="J3469"/>
  <c r="J3476"/>
  <c r="J3491"/>
  <c r="J3499"/>
  <c r="J3572"/>
  <c r="J3617"/>
  <c r="J3634"/>
  <c r="J3641"/>
  <c r="J3649"/>
  <c r="J3654"/>
  <c r="J3657"/>
  <c r="J3664"/>
  <c r="J3669"/>
  <c r="J3838"/>
  <c r="J3966"/>
  <c r="J3974"/>
  <c r="J3981"/>
  <c r="J3989"/>
  <c r="J3997"/>
  <c r="J4019"/>
  <c r="J4027"/>
  <c r="J4034"/>
  <c r="J4049"/>
  <c r="J4057"/>
  <c r="J4065"/>
  <c r="J4297"/>
  <c r="J4368"/>
  <c r="J4436"/>
  <c r="J4443"/>
  <c r="J4451"/>
  <c r="J4458"/>
  <c r="J4466"/>
  <c r="J4489"/>
  <c r="J4727"/>
  <c r="J4764"/>
  <c r="J4772"/>
  <c r="J4787"/>
  <c r="J4795"/>
  <c r="J4832"/>
  <c r="J4925"/>
  <c r="J4950"/>
  <c r="J4958"/>
  <c r="J4988"/>
  <c r="J5018"/>
  <c r="J5026"/>
  <c r="J5041"/>
  <c r="J5056"/>
  <c r="J5064"/>
  <c r="J5071"/>
  <c r="J5079"/>
  <c r="J5210"/>
  <c r="J5218"/>
  <c r="J5225"/>
  <c r="J5233"/>
  <c r="J3351"/>
  <c r="J3358"/>
  <c r="J3408"/>
  <c r="J3414"/>
  <c r="J3421"/>
  <c r="J3429"/>
  <c r="J3620"/>
  <c r="J3624"/>
  <c r="J3652"/>
  <c r="J3690"/>
  <c r="J3846"/>
  <c r="J3854"/>
  <c r="J3866"/>
  <c r="J3881"/>
  <c r="J3889"/>
  <c r="J3896"/>
  <c r="J3901"/>
  <c r="J3904"/>
  <c r="J3916"/>
  <c r="J3924"/>
  <c r="J3936"/>
  <c r="J3939"/>
  <c r="J3954"/>
  <c r="J3962"/>
  <c r="J3969"/>
  <c r="J3977"/>
  <c r="J4022"/>
  <c r="J4030"/>
  <c r="J4298"/>
  <c r="J4305"/>
  <c r="J4313"/>
  <c r="J4328"/>
  <c r="J4336"/>
  <c r="J4343"/>
  <c r="J4351"/>
  <c r="J4360"/>
  <c r="J4363"/>
  <c r="J4371"/>
  <c r="J4649"/>
  <c r="J4920"/>
  <c r="J4931"/>
  <c r="J4999"/>
  <c r="J5006"/>
  <c r="J5014"/>
  <c r="J5180"/>
  <c r="J5183"/>
  <c r="J5190"/>
  <c r="J5198"/>
  <c r="J5251"/>
  <c r="J5311"/>
  <c r="J3570"/>
  <c r="J3577"/>
  <c r="J3585"/>
  <c r="J3834"/>
  <c r="J3842"/>
  <c r="J3872"/>
  <c r="J3899"/>
  <c r="J3907"/>
  <c r="J3912"/>
  <c r="J3919"/>
  <c r="J3927"/>
  <c r="J3972"/>
  <c r="J3980"/>
  <c r="J4010"/>
  <c r="J4108"/>
  <c r="J4165"/>
  <c r="J4187"/>
  <c r="J4195"/>
  <c r="J4202"/>
  <c r="J4210"/>
  <c r="J4218"/>
  <c r="J4222"/>
  <c r="J4225"/>
  <c r="J4230"/>
  <c r="J4233"/>
  <c r="J4366"/>
  <c r="J4532"/>
  <c r="J4540"/>
  <c r="J4547"/>
  <c r="J4555"/>
  <c r="J4562"/>
  <c r="J4570"/>
  <c r="J4579"/>
  <c r="J4597"/>
  <c r="J4605"/>
  <c r="J4612"/>
  <c r="J4620"/>
  <c r="J4627"/>
  <c r="J4635"/>
  <c r="J4643"/>
  <c r="J4650"/>
  <c r="J4715"/>
  <c r="J4863"/>
  <c r="J4903"/>
  <c r="J4911"/>
  <c r="J4926"/>
  <c r="J4933"/>
  <c r="J4941"/>
  <c r="J4949"/>
  <c r="J4956"/>
  <c r="J4971"/>
  <c r="J4979"/>
  <c r="J5629"/>
  <c r="J5636"/>
  <c r="J5644"/>
  <c r="J5666"/>
  <c r="J5674"/>
  <c r="J5704"/>
  <c r="J5712"/>
  <c r="J5719"/>
  <c r="J5752"/>
  <c r="J5760"/>
  <c r="J5790"/>
  <c r="J5798"/>
  <c r="J5805"/>
  <c r="J5813"/>
  <c r="J6185"/>
  <c r="J3314"/>
  <c r="J3329"/>
  <c r="J3415"/>
  <c r="J3430"/>
  <c r="J3518"/>
  <c r="J3563"/>
  <c r="J3568"/>
  <c r="J3728"/>
  <c r="J3736"/>
  <c r="J3743"/>
  <c r="J3759"/>
  <c r="J3760"/>
  <c r="J3768"/>
  <c r="J3773"/>
  <c r="J3776"/>
  <c r="J3786"/>
  <c r="J3806"/>
  <c r="J3813"/>
  <c r="J3821"/>
  <c r="J3832"/>
  <c r="J3840"/>
  <c r="J3847"/>
  <c r="J3855"/>
  <c r="J3870"/>
  <c r="J3897"/>
  <c r="J3905"/>
  <c r="J3917"/>
  <c r="J3925"/>
  <c r="J3947"/>
  <c r="J3955"/>
  <c r="J3963"/>
  <c r="J4083"/>
  <c r="J4091"/>
  <c r="J4099"/>
  <c r="J4114"/>
  <c r="J4121"/>
  <c r="J4129"/>
  <c r="J4158"/>
  <c r="J4170"/>
  <c r="J4178"/>
  <c r="J4231"/>
  <c r="J4238"/>
  <c r="J4246"/>
  <c r="J4253"/>
  <c r="J4261"/>
  <c r="J4269"/>
  <c r="J4276"/>
  <c r="J4284"/>
  <c r="J4291"/>
  <c r="J4306"/>
  <c r="J4314"/>
  <c r="J4321"/>
  <c r="J4329"/>
  <c r="J4337"/>
  <c r="J4344"/>
  <c r="J4352"/>
  <c r="J4359"/>
  <c r="J4364"/>
  <c r="J4447"/>
  <c r="J4462"/>
  <c r="J4470"/>
  <c r="J4472"/>
  <c r="J4648"/>
  <c r="J4798"/>
  <c r="J4806"/>
  <c r="J4829"/>
  <c r="J4851"/>
  <c r="J4864"/>
  <c r="J4924"/>
  <c r="J5320"/>
  <c r="J5327"/>
  <c r="J5335"/>
  <c r="J5561"/>
  <c r="J5654"/>
  <c r="J5662"/>
  <c r="J5722"/>
  <c r="J5737"/>
  <c r="J5745"/>
  <c r="J6188"/>
  <c r="J6218"/>
  <c r="J3377"/>
  <c r="J3385"/>
  <c r="J3387"/>
  <c r="J3425"/>
  <c r="J3490"/>
  <c r="J3498"/>
  <c r="J3505"/>
  <c r="J3513"/>
  <c r="J3693"/>
  <c r="J3781"/>
  <c r="J3789"/>
  <c r="J3809"/>
  <c r="J4033"/>
  <c r="J4041"/>
  <c r="J4056"/>
  <c r="J4064"/>
  <c r="J4068"/>
  <c r="J4079"/>
  <c r="J4138"/>
  <c r="J4146"/>
  <c r="J4153"/>
  <c r="J4166"/>
  <c r="J4173"/>
  <c r="J4181"/>
  <c r="J4294"/>
  <c r="J4302"/>
  <c r="J4309"/>
  <c r="J4317"/>
  <c r="J4324"/>
  <c r="J4332"/>
  <c r="J4339"/>
  <c r="J4347"/>
  <c r="J4432"/>
  <c r="J4510"/>
  <c r="J4518"/>
  <c r="J4656"/>
  <c r="J4763"/>
  <c r="J4771"/>
  <c r="J4779"/>
  <c r="J4786"/>
  <c r="J4794"/>
  <c r="J4831"/>
  <c r="J4839"/>
  <c r="J4847"/>
  <c r="J4904"/>
  <c r="J4912"/>
  <c r="J5315"/>
  <c r="J5383"/>
  <c r="J5391"/>
  <c r="J5398"/>
  <c r="J5406"/>
  <c r="J5418"/>
  <c r="J5456"/>
  <c r="J5498"/>
  <c r="J5506"/>
  <c r="J5521"/>
  <c r="J5528"/>
  <c r="J5536"/>
  <c r="J5544"/>
  <c r="J5548"/>
  <c r="J5556"/>
  <c r="J5581"/>
  <c r="J5589"/>
  <c r="J5596"/>
  <c r="J5604"/>
  <c r="J5627"/>
  <c r="J5649"/>
  <c r="J5702"/>
  <c r="J5710"/>
  <c r="J5717"/>
  <c r="J3516"/>
  <c r="J3566"/>
  <c r="J3589"/>
  <c r="J3619"/>
  <c r="J3658"/>
  <c r="J3666"/>
  <c r="J3671"/>
  <c r="J3674"/>
  <c r="J3678"/>
  <c r="J3681"/>
  <c r="J3696"/>
  <c r="J3704"/>
  <c r="J3711"/>
  <c r="J3719"/>
  <c r="J3726"/>
  <c r="J3734"/>
  <c r="J3757"/>
  <c r="J3774"/>
  <c r="J3799"/>
  <c r="J3811"/>
  <c r="J3819"/>
  <c r="J5773"/>
  <c r="J5781"/>
  <c r="J5800"/>
  <c r="J5808"/>
  <c r="J5816"/>
  <c r="J5884"/>
  <c r="J6085"/>
  <c r="J3998"/>
  <c r="J4719"/>
  <c r="J5524"/>
  <c r="J5554"/>
  <c r="J5017"/>
  <c r="J5057"/>
  <c r="J5068"/>
  <c r="J5083"/>
  <c r="J5120"/>
  <c r="J5181"/>
  <c r="J5334"/>
  <c r="J5364"/>
  <c r="J5372"/>
  <c r="J5384"/>
  <c r="J5422"/>
  <c r="J5429"/>
  <c r="J5437"/>
  <c r="J5449"/>
  <c r="J5457"/>
  <c r="J5464"/>
  <c r="J5472"/>
  <c r="J5479"/>
  <c r="J5484"/>
  <c r="J5514"/>
  <c r="J5522"/>
  <c r="J5560"/>
  <c r="J5685"/>
  <c r="J5756"/>
  <c r="J5764"/>
  <c r="J5786"/>
  <c r="J5794"/>
  <c r="J5801"/>
  <c r="J5809"/>
  <c r="J5824"/>
  <c r="J5832"/>
  <c r="J5839"/>
  <c r="J5854"/>
  <c r="J5862"/>
  <c r="J5877"/>
  <c r="J5889"/>
  <c r="J5897"/>
  <c r="J5904"/>
  <c r="J5912"/>
  <c r="J5919"/>
  <c r="J5927"/>
  <c r="J5935"/>
  <c r="J5942"/>
  <c r="J5950"/>
  <c r="J5957"/>
  <c r="J5965"/>
  <c r="J5972"/>
  <c r="J5987"/>
  <c r="J5995"/>
  <c r="J6003"/>
  <c r="J6025"/>
  <c r="J6033"/>
  <c r="J6040"/>
  <c r="J6048"/>
  <c r="J6055"/>
  <c r="J6078"/>
  <c r="J6086"/>
  <c r="J6093"/>
  <c r="J6101"/>
  <c r="J6108"/>
  <c r="J6116"/>
  <c r="J6123"/>
  <c r="J6131"/>
  <c r="J6139"/>
  <c r="J6154"/>
  <c r="J6304"/>
  <c r="J6356"/>
  <c r="J6651"/>
  <c r="J6715"/>
  <c r="J6724"/>
  <c r="J4982"/>
  <c r="J5025"/>
  <c r="J5040"/>
  <c r="J5048"/>
  <c r="J5063"/>
  <c r="J5070"/>
  <c r="J5078"/>
  <c r="J5101"/>
  <c r="J5108"/>
  <c r="J5126"/>
  <c r="J5134"/>
  <c r="J5141"/>
  <c r="J5149"/>
  <c r="J5156"/>
  <c r="J5164"/>
  <c r="J5246"/>
  <c r="J5254"/>
  <c r="J5322"/>
  <c r="J5337"/>
  <c r="J5344"/>
  <c r="J5352"/>
  <c r="J5359"/>
  <c r="J5367"/>
  <c r="J5379"/>
  <c r="J5394"/>
  <c r="J5402"/>
  <c r="J5494"/>
  <c r="J5585"/>
  <c r="J5628"/>
  <c r="J5658"/>
  <c r="J5721"/>
  <c r="J5729"/>
  <c r="J5751"/>
  <c r="J5759"/>
  <c r="J5766"/>
  <c r="J5774"/>
  <c r="J5782"/>
  <c r="J5789"/>
  <c r="J5797"/>
  <c r="J5872"/>
  <c r="J5892"/>
  <c r="J5900"/>
  <c r="J5922"/>
  <c r="J5930"/>
  <c r="J5937"/>
  <c r="J5945"/>
  <c r="J5960"/>
  <c r="J5968"/>
  <c r="J5975"/>
  <c r="J5990"/>
  <c r="J5998"/>
  <c r="J6005"/>
  <c r="J6013"/>
  <c r="J6028"/>
  <c r="J6036"/>
  <c r="J6043"/>
  <c r="J6058"/>
  <c r="J6066"/>
  <c r="J6073"/>
  <c r="J6141"/>
  <c r="J6149"/>
  <c r="J6287"/>
  <c r="J6289"/>
  <c r="J6311"/>
  <c r="J6319"/>
  <c r="J6334"/>
  <c r="J6342"/>
  <c r="J6354"/>
  <c r="J6357"/>
  <c r="J6361"/>
  <c r="J6404"/>
  <c r="J6472"/>
  <c r="J6502"/>
  <c r="J6510"/>
  <c r="J6517"/>
  <c r="J6525"/>
  <c r="J6674"/>
  <c r="J6687"/>
  <c r="J6695"/>
  <c r="J6702"/>
  <c r="J6710"/>
  <c r="J4857"/>
  <c r="J4862"/>
  <c r="J4965"/>
  <c r="J4987"/>
  <c r="J4995"/>
  <c r="J5005"/>
  <c r="J5013"/>
  <c r="J5058"/>
  <c r="J5066"/>
  <c r="J5088"/>
  <c r="J5096"/>
  <c r="J5179"/>
  <c r="J5247"/>
  <c r="J5255"/>
  <c r="J5314"/>
  <c r="J5317"/>
  <c r="J5324"/>
  <c r="J5565"/>
  <c r="J5573"/>
  <c r="J5694"/>
  <c r="J5716"/>
  <c r="J5739"/>
  <c r="J5747"/>
  <c r="J5807"/>
  <c r="J5815"/>
  <c r="J5822"/>
  <c r="J5830"/>
  <c r="J5837"/>
  <c r="J5852"/>
  <c r="J5860"/>
  <c r="J5875"/>
  <c r="J5887"/>
  <c r="J5895"/>
  <c r="J5902"/>
  <c r="J5910"/>
  <c r="J5925"/>
  <c r="J5933"/>
  <c r="J5955"/>
  <c r="J5963"/>
  <c r="J5970"/>
  <c r="J5978"/>
  <c r="J5993"/>
  <c r="J6001"/>
  <c r="J6023"/>
  <c r="J6031"/>
  <c r="J6038"/>
  <c r="J6046"/>
  <c r="J6054"/>
  <c r="J6061"/>
  <c r="J6069"/>
  <c r="J6076"/>
  <c r="J6084"/>
  <c r="J6307"/>
  <c r="J6314"/>
  <c r="J6322"/>
  <c r="J6329"/>
  <c r="J6337"/>
  <c r="J6344"/>
  <c r="J6352"/>
  <c r="J6469"/>
  <c r="J6475"/>
  <c r="J6602"/>
  <c r="J6610"/>
  <c r="J6617"/>
  <c r="J6625"/>
  <c r="J6665"/>
  <c r="J6285"/>
  <c r="J6297"/>
  <c r="J6305"/>
  <c r="J6355"/>
  <c r="J6360"/>
  <c r="J6408"/>
  <c r="J6412"/>
  <c r="J6450"/>
  <c r="J6593"/>
  <c r="J6598"/>
  <c r="J6605"/>
  <c r="J6613"/>
  <c r="J6655"/>
  <c r="J6663"/>
  <c r="J6403"/>
  <c r="J6153"/>
  <c r="J6192"/>
  <c r="J6200"/>
  <c r="J6215"/>
  <c r="J6223"/>
  <c r="J6406"/>
  <c r="J6465"/>
  <c r="J6591"/>
  <c r="J6389"/>
  <c r="J6401"/>
  <c r="J6529"/>
  <c r="J6548"/>
  <c r="J6551"/>
  <c r="J6556"/>
  <c r="J6559"/>
  <c r="J6564"/>
  <c r="J6566"/>
  <c r="J6574"/>
  <c r="J6726"/>
  <c r="J2081"/>
  <c r="J2066"/>
  <c r="J2074"/>
  <c r="J2048"/>
  <c r="J2056"/>
  <c r="J2063"/>
  <c r="J2091"/>
  <c r="J2086"/>
  <c r="J2071"/>
  <c r="J2088"/>
  <c r="J2094"/>
  <c r="J2102"/>
  <c r="J2110"/>
  <c r="J2117"/>
  <c r="J2125"/>
  <c r="J2132"/>
  <c r="J2140"/>
  <c r="J2160"/>
  <c r="J2225"/>
  <c r="J2290"/>
  <c r="J2305"/>
  <c r="J2313"/>
  <c r="J2317"/>
  <c r="J2320"/>
  <c r="J2325"/>
  <c r="J2328"/>
  <c r="J2335"/>
  <c r="J2355"/>
  <c r="J2420"/>
  <c r="J2442"/>
  <c r="J2450"/>
  <c r="J2474"/>
  <c r="J2482"/>
  <c r="J2486"/>
  <c r="J2491"/>
  <c r="J2501"/>
  <c r="J2503"/>
  <c r="J2511"/>
  <c r="J2528"/>
  <c r="J2603"/>
  <c r="J2660"/>
  <c r="J2715"/>
  <c r="J2735"/>
  <c r="J2747"/>
  <c r="J2755"/>
  <c r="J2762"/>
  <c r="J2790"/>
  <c r="J2792"/>
  <c r="J2840"/>
  <c r="J2847"/>
  <c r="J2857"/>
  <c r="J2871"/>
  <c r="J2874"/>
  <c r="J2878"/>
  <c r="J2886"/>
  <c r="J2893"/>
  <c r="J2901"/>
  <c r="J2910"/>
  <c r="J2918"/>
  <c r="J2926"/>
  <c r="J2930"/>
  <c r="J2970"/>
  <c r="J2997"/>
  <c r="J3000"/>
  <c r="J3037"/>
  <c r="J3049"/>
  <c r="J3057"/>
  <c r="J3064"/>
  <c r="J3081"/>
  <c r="J3089"/>
  <c r="J3101"/>
  <c r="J3104"/>
  <c r="J3121"/>
  <c r="J3129"/>
  <c r="J3133"/>
  <c r="J3146"/>
  <c r="J3150"/>
  <c r="J3158"/>
  <c r="J3165"/>
  <c r="J3166"/>
  <c r="J3174"/>
  <c r="J3250"/>
  <c r="J3253"/>
  <c r="J3260"/>
  <c r="J3263"/>
  <c r="J3331"/>
  <c r="J3342"/>
  <c r="J3503"/>
  <c r="J2150"/>
  <c r="J2215"/>
  <c r="J2363"/>
  <c r="J2433"/>
  <c r="J2460"/>
  <c r="J2494"/>
  <c r="J2499"/>
  <c r="J2541"/>
  <c r="J2546"/>
  <c r="J2601"/>
  <c r="J2608"/>
  <c r="J2616"/>
  <c r="J2623"/>
  <c r="J2631"/>
  <c r="J2638"/>
  <c r="J2646"/>
  <c r="J2654"/>
  <c r="J2658"/>
  <c r="J2733"/>
  <c r="J2736"/>
  <c r="J2745"/>
  <c r="J2753"/>
  <c r="J2760"/>
  <c r="J2948"/>
  <c r="J2956"/>
  <c r="J3035"/>
  <c r="J3040"/>
  <c r="J3087"/>
  <c r="J3095"/>
  <c r="J3099"/>
  <c r="J3139"/>
  <c r="J3148"/>
  <c r="J3156"/>
  <c r="J3164"/>
  <c r="J3256"/>
  <c r="J3281"/>
  <c r="J2135"/>
  <c r="J2143"/>
  <c r="J2200"/>
  <c r="J2208"/>
  <c r="J2211"/>
  <c r="J2220"/>
  <c r="J2228"/>
  <c r="J2293"/>
  <c r="J2358"/>
  <c r="J2361"/>
  <c r="J2939"/>
  <c r="J2951"/>
  <c r="J2959"/>
  <c r="J2976"/>
  <c r="J2994"/>
  <c r="J3142"/>
  <c r="J3197"/>
  <c r="J3201"/>
  <c r="J3209"/>
  <c r="J3216"/>
  <c r="J3224"/>
  <c r="J3232"/>
  <c r="J3239"/>
  <c r="J3247"/>
  <c r="J3264"/>
  <c r="J3294"/>
  <c r="J3301"/>
  <c r="J3431"/>
  <c r="J3473"/>
  <c r="J3576"/>
  <c r="J3584"/>
  <c r="J2057"/>
  <c r="J2118"/>
  <c r="J2126"/>
  <c r="J2161"/>
  <c r="J2248"/>
  <c r="J2256"/>
  <c r="J2321"/>
  <c r="J2329"/>
  <c r="J2492"/>
  <c r="J2495"/>
  <c r="J2529"/>
  <c r="J3399"/>
  <c r="J2077"/>
  <c r="J2146"/>
  <c r="J2226"/>
  <c r="J2231"/>
  <c r="J2239"/>
  <c r="J2279"/>
  <c r="J2291"/>
  <c r="J2297"/>
  <c r="J2356"/>
  <c r="J2364"/>
  <c r="J2366"/>
  <c r="J2374"/>
  <c r="J2382"/>
  <c r="J2386"/>
  <c r="J2389"/>
  <c r="J2394"/>
  <c r="J2397"/>
  <c r="J2432"/>
  <c r="J2461"/>
  <c r="J2473"/>
  <c r="J2481"/>
  <c r="J2522"/>
  <c r="J2532"/>
  <c r="J2589"/>
  <c r="J2592"/>
  <c r="J2667"/>
  <c r="J2679"/>
  <c r="J2687"/>
  <c r="J2694"/>
  <c r="J2702"/>
  <c r="J2796"/>
  <c r="J2799"/>
  <c r="J2851"/>
  <c r="J2865"/>
  <c r="J2905"/>
  <c r="J2929"/>
  <c r="J2937"/>
  <c r="J3009"/>
  <c r="J3016"/>
  <c r="J3024"/>
  <c r="J3031"/>
  <c r="J3071"/>
  <c r="J3108"/>
  <c r="J3120"/>
  <c r="J3128"/>
  <c r="J3132"/>
  <c r="J3140"/>
  <c r="J3185"/>
  <c r="J3193"/>
  <c r="J3262"/>
  <c r="J3269"/>
  <c r="J3277"/>
  <c r="J3341"/>
  <c r="J3386"/>
  <c r="J2080"/>
  <c r="J2092"/>
  <c r="J2149"/>
  <c r="J2159"/>
  <c r="J2169"/>
  <c r="J2177"/>
  <c r="J2181"/>
  <c r="J2184"/>
  <c r="J2189"/>
  <c r="J2192"/>
  <c r="J2199"/>
  <c r="J2207"/>
  <c r="J2214"/>
  <c r="J2227"/>
  <c r="J2292"/>
  <c r="J2357"/>
  <c r="J2424"/>
  <c r="J2434"/>
  <c r="J2459"/>
  <c r="J2493"/>
  <c r="J2500"/>
  <c r="J2530"/>
  <c r="J2587"/>
  <c r="J2597"/>
  <c r="J2724"/>
  <c r="J2729"/>
  <c r="J2732"/>
  <c r="J2794"/>
  <c r="J2804"/>
  <c r="J2873"/>
  <c r="J2880"/>
  <c r="J2888"/>
  <c r="J2895"/>
  <c r="J2903"/>
  <c r="J2932"/>
  <c r="J2972"/>
  <c r="J2979"/>
  <c r="J2987"/>
  <c r="J2999"/>
  <c r="J3004"/>
  <c r="J3051"/>
  <c r="J3059"/>
  <c r="J3066"/>
  <c r="J3135"/>
  <c r="J3152"/>
  <c r="J3160"/>
  <c r="J3191"/>
  <c r="J3265"/>
  <c r="J3344"/>
  <c r="J3367"/>
  <c r="J3520"/>
  <c r="J2090"/>
  <c r="J2099"/>
  <c r="J2107"/>
  <c r="J2157"/>
  <c r="J2164"/>
  <c r="J2172"/>
  <c r="J2295"/>
  <c r="J2422"/>
  <c r="J2430"/>
  <c r="J2439"/>
  <c r="J2447"/>
  <c r="J2508"/>
  <c r="J2516"/>
  <c r="J2560"/>
  <c r="J2575"/>
  <c r="J2590"/>
  <c r="J2607"/>
  <c r="J2615"/>
  <c r="J2622"/>
  <c r="J2657"/>
  <c r="J2665"/>
  <c r="J2727"/>
  <c r="J2797"/>
  <c r="J2863"/>
  <c r="J2947"/>
  <c r="J2955"/>
  <c r="J2962"/>
  <c r="J3007"/>
  <c r="J3118"/>
  <c r="J3126"/>
  <c r="J3171"/>
  <c r="J3179"/>
  <c r="J3186"/>
  <c r="J3283"/>
  <c r="J3333"/>
  <c r="J3337"/>
  <c r="J3492"/>
  <c r="J3695"/>
  <c r="J3548"/>
  <c r="J3587"/>
  <c r="J3631"/>
  <c r="J3771"/>
  <c r="J3942"/>
  <c r="J4074"/>
  <c r="J4228"/>
  <c r="J4288"/>
  <c r="J4293"/>
  <c r="J4301"/>
  <c r="J4589"/>
  <c r="J4728"/>
  <c r="J4791"/>
  <c r="J3531"/>
  <c r="J3561"/>
  <c r="J3639"/>
  <c r="J3824"/>
  <c r="J3867"/>
  <c r="J3875"/>
  <c r="J3937"/>
  <c r="J3964"/>
  <c r="J3999"/>
  <c r="J4012"/>
  <c r="J4039"/>
  <c r="J4069"/>
  <c r="J4163"/>
  <c r="J4223"/>
  <c r="J3350"/>
  <c r="J3420"/>
  <c r="J3485"/>
  <c r="J3487"/>
  <c r="J3494"/>
  <c r="J3537"/>
  <c r="J3552"/>
  <c r="J3559"/>
  <c r="J3571"/>
  <c r="J3595"/>
  <c r="J3603"/>
  <c r="J3607"/>
  <c r="J3610"/>
  <c r="J3615"/>
  <c r="J3632"/>
  <c r="J3647"/>
  <c r="J3677"/>
  <c r="J3685"/>
  <c r="J3692"/>
  <c r="J3740"/>
  <c r="J3742"/>
  <c r="J3747"/>
  <c r="J3755"/>
  <c r="J3769"/>
  <c r="J3772"/>
  <c r="J3782"/>
  <c r="J3784"/>
  <c r="J3787"/>
  <c r="J3792"/>
  <c r="J3807"/>
  <c r="J3843"/>
  <c r="J3850"/>
  <c r="J3858"/>
  <c r="J3878"/>
  <c r="J3885"/>
  <c r="J3893"/>
  <c r="J3908"/>
  <c r="J3943"/>
  <c r="J3945"/>
  <c r="J3950"/>
  <c r="J3958"/>
  <c r="J3970"/>
  <c r="J4037"/>
  <c r="J4087"/>
  <c r="J4095"/>
  <c r="J4102"/>
  <c r="J4226"/>
  <c r="J4229"/>
  <c r="J4234"/>
  <c r="J4299"/>
  <c r="J4369"/>
  <c r="J4373"/>
  <c r="J4381"/>
  <c r="J4396"/>
  <c r="J4404"/>
  <c r="J4411"/>
  <c r="J4419"/>
  <c r="J4428"/>
  <c r="J4439"/>
  <c r="J4454"/>
  <c r="J4726"/>
  <c r="J3309"/>
  <c r="J3317"/>
  <c r="J3324"/>
  <c r="J3348"/>
  <c r="J3355"/>
  <c r="J3363"/>
  <c r="J3416"/>
  <c r="J3418"/>
  <c r="J3423"/>
  <c r="J3428"/>
  <c r="J3437"/>
  <c r="J3445"/>
  <c r="J3453"/>
  <c r="J3460"/>
  <c r="J3497"/>
  <c r="J3512"/>
  <c r="J3514"/>
  <c r="J3539"/>
  <c r="J3544"/>
  <c r="J3547"/>
  <c r="J3569"/>
  <c r="J3578"/>
  <c r="J3586"/>
  <c r="J3590"/>
  <c r="J3598"/>
  <c r="J3606"/>
  <c r="J3618"/>
  <c r="J3627"/>
  <c r="J3637"/>
  <c r="J3640"/>
  <c r="J3650"/>
  <c r="J3673"/>
  <c r="J3697"/>
  <c r="J3705"/>
  <c r="J3727"/>
  <c r="J3735"/>
  <c r="J3758"/>
  <c r="J3767"/>
  <c r="J3777"/>
  <c r="J3790"/>
  <c r="J3797"/>
  <c r="J3830"/>
  <c r="J3833"/>
  <c r="J3903"/>
  <c r="J3915"/>
  <c r="J3923"/>
  <c r="J3935"/>
  <c r="J3985"/>
  <c r="J3993"/>
  <c r="J4005"/>
  <c r="J4008"/>
  <c r="J4013"/>
  <c r="J4020"/>
  <c r="J4028"/>
  <c r="J4075"/>
  <c r="J4105"/>
  <c r="J4115"/>
  <c r="J4161"/>
  <c r="J4186"/>
  <c r="J4194"/>
  <c r="J4209"/>
  <c r="J4217"/>
  <c r="J4239"/>
  <c r="J4247"/>
  <c r="J4254"/>
  <c r="J4262"/>
  <c r="J4277"/>
  <c r="J4285"/>
  <c r="J4300"/>
  <c r="J4367"/>
  <c r="J4376"/>
  <c r="J4384"/>
  <c r="J4391"/>
  <c r="J4583"/>
  <c r="J4664"/>
  <c r="J4672"/>
  <c r="J4679"/>
  <c r="J4687"/>
  <c r="J4702"/>
  <c r="J3535"/>
  <c r="J3550"/>
  <c r="J3567"/>
  <c r="J3573"/>
  <c r="J3581"/>
  <c r="J3593"/>
  <c r="J3601"/>
  <c r="J3625"/>
  <c r="J3630"/>
  <c r="J3645"/>
  <c r="J3660"/>
  <c r="J3668"/>
  <c r="J3675"/>
  <c r="J3680"/>
  <c r="J3683"/>
  <c r="J3688"/>
  <c r="J3691"/>
  <c r="J3700"/>
  <c r="J3708"/>
  <c r="J3715"/>
  <c r="J3723"/>
  <c r="J3730"/>
  <c r="J3738"/>
  <c r="J3745"/>
  <c r="J3770"/>
  <c r="J3812"/>
  <c r="J3820"/>
  <c r="J3836"/>
  <c r="J3841"/>
  <c r="J3848"/>
  <c r="J3856"/>
  <c r="J3868"/>
  <c r="J3898"/>
  <c r="J3941"/>
  <c r="J3946"/>
  <c r="J3948"/>
  <c r="J3956"/>
  <c r="J3968"/>
  <c r="J3976"/>
  <c r="J3988"/>
  <c r="J3996"/>
  <c r="J4043"/>
  <c r="J4050"/>
  <c r="J4058"/>
  <c r="J4070"/>
  <c r="J4073"/>
  <c r="J4078"/>
  <c r="J4100"/>
  <c r="J4110"/>
  <c r="J4120"/>
  <c r="J4128"/>
  <c r="J4162"/>
  <c r="J4182"/>
  <c r="J4227"/>
  <c r="J4232"/>
  <c r="J4235"/>
  <c r="J4242"/>
  <c r="J4250"/>
  <c r="J4257"/>
  <c r="J4265"/>
  <c r="J4272"/>
  <c r="J4280"/>
  <c r="J4287"/>
  <c r="J4365"/>
  <c r="J4437"/>
  <c r="J4444"/>
  <c r="J4505"/>
  <c r="J4517"/>
  <c r="J4581"/>
  <c r="J4660"/>
  <c r="J3628"/>
  <c r="J3638"/>
  <c r="J3703"/>
  <c r="J3710"/>
  <c r="J3718"/>
  <c r="J3741"/>
  <c r="J3748"/>
  <c r="J3756"/>
  <c r="J3783"/>
  <c r="J3788"/>
  <c r="J3808"/>
  <c r="J3815"/>
  <c r="J3823"/>
  <c r="J3844"/>
  <c r="J3871"/>
  <c r="J3886"/>
  <c r="J3894"/>
  <c r="J4018"/>
  <c r="J4026"/>
  <c r="J4035"/>
  <c r="J4046"/>
  <c r="J4116"/>
  <c r="J4137"/>
  <c r="J4145"/>
  <c r="J4157"/>
  <c r="J4169"/>
  <c r="J4177"/>
  <c r="J4290"/>
  <c r="J4295"/>
  <c r="J4303"/>
  <c r="J4361"/>
  <c r="J4435"/>
  <c r="J4455"/>
  <c r="J4512"/>
  <c r="J4577"/>
  <c r="J4647"/>
  <c r="J4658"/>
  <c r="J3441"/>
  <c r="J3449"/>
  <c r="J3456"/>
  <c r="J3464"/>
  <c r="J3495"/>
  <c r="J3501"/>
  <c r="J3551"/>
  <c r="J3558"/>
  <c r="J3594"/>
  <c r="J3602"/>
  <c r="J3636"/>
  <c r="J3698"/>
  <c r="J3701"/>
  <c r="J3716"/>
  <c r="J3724"/>
  <c r="J3731"/>
  <c r="J3739"/>
  <c r="J3766"/>
  <c r="J3826"/>
  <c r="J3874"/>
  <c r="J3909"/>
  <c r="J4009"/>
  <c r="J4106"/>
  <c r="J4591"/>
  <c r="J4844"/>
  <c r="J4856"/>
  <c r="J4861"/>
  <c r="J4928"/>
  <c r="J5060"/>
  <c r="J5178"/>
  <c r="J5239"/>
  <c r="J5244"/>
  <c r="J5252"/>
  <c r="J5307"/>
  <c r="J5312"/>
  <c r="J5443"/>
  <c r="J5478"/>
  <c r="J5486"/>
  <c r="J5491"/>
  <c r="J5874"/>
  <c r="J6012"/>
  <c r="J6020"/>
  <c r="J6053"/>
  <c r="J6151"/>
  <c r="J6302"/>
  <c r="J4717"/>
  <c r="J4724"/>
  <c r="J4859"/>
  <c r="J4896"/>
  <c r="J4955"/>
  <c r="J5176"/>
  <c r="J5378"/>
  <c r="J5616"/>
  <c r="J5624"/>
  <c r="J5686"/>
  <c r="J5806"/>
  <c r="J5814"/>
  <c r="J5882"/>
  <c r="J6083"/>
  <c r="J4645"/>
  <c r="J4693"/>
  <c r="J4722"/>
  <c r="J4781"/>
  <c r="J4918"/>
  <c r="J4948"/>
  <c r="J4993"/>
  <c r="J5051"/>
  <c r="J5250"/>
  <c r="J5376"/>
  <c r="J5557"/>
  <c r="J5834"/>
  <c r="J5842"/>
  <c r="J5850"/>
  <c r="J6010"/>
  <c r="J6018"/>
  <c r="J4566"/>
  <c r="J4720"/>
  <c r="J4784"/>
  <c r="J4849"/>
  <c r="J4916"/>
  <c r="J4921"/>
  <c r="J4946"/>
  <c r="J4961"/>
  <c r="J4976"/>
  <c r="J4991"/>
  <c r="J4996"/>
  <c r="J5034"/>
  <c r="J5203"/>
  <c r="J5414"/>
  <c r="J5769"/>
  <c r="J5777"/>
  <c r="J5804"/>
  <c r="J5812"/>
  <c r="J4399"/>
  <c r="J4406"/>
  <c r="J4414"/>
  <c r="J4422"/>
  <c r="J4429"/>
  <c r="J4434"/>
  <c r="J4449"/>
  <c r="J4524"/>
  <c r="J4634"/>
  <c r="J4642"/>
  <c r="J4651"/>
  <c r="J4659"/>
  <c r="J4718"/>
  <c r="J4729"/>
  <c r="J4737"/>
  <c r="J4745"/>
  <c r="J4752"/>
  <c r="J4760"/>
  <c r="J4782"/>
  <c r="J4790"/>
  <c r="J4813"/>
  <c r="J4820"/>
  <c r="J4825"/>
  <c r="J4828"/>
  <c r="J4852"/>
  <c r="J4855"/>
  <c r="J4869"/>
  <c r="J4877"/>
  <c r="J4884"/>
  <c r="J4892"/>
  <c r="J4989"/>
  <c r="J5032"/>
  <c r="J5039"/>
  <c r="J5067"/>
  <c r="J5102"/>
  <c r="J5109"/>
  <c r="J5117"/>
  <c r="J5127"/>
  <c r="J5135"/>
  <c r="J5142"/>
  <c r="J5150"/>
  <c r="J5157"/>
  <c r="J5165"/>
  <c r="J5174"/>
  <c r="J5186"/>
  <c r="J5208"/>
  <c r="J5216"/>
  <c r="J5223"/>
  <c r="J5231"/>
  <c r="J5243"/>
  <c r="J5248"/>
  <c r="J5313"/>
  <c r="J5323"/>
  <c r="J5382"/>
  <c r="J5390"/>
  <c r="J5420"/>
  <c r="J5425"/>
  <c r="J5427"/>
  <c r="J5435"/>
  <c r="J5455"/>
  <c r="J5462"/>
  <c r="J5470"/>
  <c r="J5477"/>
  <c r="J5490"/>
  <c r="J5497"/>
  <c r="J5505"/>
  <c r="J5512"/>
  <c r="J5520"/>
  <c r="J5535"/>
  <c r="J5543"/>
  <c r="J5547"/>
  <c r="J5555"/>
  <c r="J5582"/>
  <c r="J5687"/>
  <c r="J5692"/>
  <c r="J5727"/>
  <c r="J4474"/>
  <c r="J4482"/>
  <c r="J4509"/>
  <c r="J4644"/>
  <c r="J4652"/>
  <c r="J4657"/>
  <c r="J4666"/>
  <c r="J4674"/>
  <c r="J4681"/>
  <c r="J4696"/>
  <c r="J4704"/>
  <c r="J4770"/>
  <c r="J4778"/>
  <c r="J4793"/>
  <c r="J4800"/>
  <c r="J4808"/>
  <c r="J4838"/>
  <c r="J4902"/>
  <c r="J4910"/>
  <c r="J4915"/>
  <c r="J4922"/>
  <c r="J4939"/>
  <c r="J4962"/>
  <c r="J4997"/>
  <c r="J5019"/>
  <c r="J5027"/>
  <c r="J5054"/>
  <c r="J5062"/>
  <c r="J5089"/>
  <c r="J5097"/>
  <c r="J5184"/>
  <c r="J5188"/>
  <c r="J5196"/>
  <c r="J5204"/>
  <c r="J5211"/>
  <c r="J5219"/>
  <c r="J5226"/>
  <c r="J5234"/>
  <c r="J5321"/>
  <c r="J5392"/>
  <c r="J5400"/>
  <c r="J5408"/>
  <c r="J5412"/>
  <c r="J5430"/>
  <c r="J5438"/>
  <c r="J5450"/>
  <c r="J5458"/>
  <c r="J5465"/>
  <c r="J5473"/>
  <c r="J5485"/>
  <c r="J5515"/>
  <c r="J5523"/>
  <c r="J6145"/>
  <c r="J6214"/>
  <c r="J6222"/>
  <c r="J6229"/>
  <c r="J6237"/>
  <c r="J6244"/>
  <c r="J6252"/>
  <c r="J6259"/>
  <c r="J6267"/>
  <c r="J6275"/>
  <c r="J6378"/>
  <c r="J6381"/>
  <c r="J6398"/>
  <c r="J4716"/>
  <c r="J4735"/>
  <c r="J4743"/>
  <c r="J4750"/>
  <c r="J4758"/>
  <c r="J4780"/>
  <c r="J4788"/>
  <c r="J4796"/>
  <c r="J4818"/>
  <c r="J4823"/>
  <c r="J4826"/>
  <c r="J4853"/>
  <c r="J4867"/>
  <c r="J4875"/>
  <c r="J4882"/>
  <c r="J4890"/>
  <c r="J4898"/>
  <c r="J4932"/>
  <c r="J4972"/>
  <c r="J5007"/>
  <c r="J5015"/>
  <c r="J5065"/>
  <c r="J5072"/>
  <c r="J5080"/>
  <c r="J5107"/>
  <c r="J5115"/>
  <c r="J5182"/>
  <c r="J5191"/>
  <c r="J5199"/>
  <c r="J5309"/>
  <c r="J5319"/>
  <c r="J5343"/>
  <c r="J5356"/>
  <c r="J5371"/>
  <c r="J5388"/>
  <c r="J5453"/>
  <c r="J5876"/>
  <c r="J5891"/>
  <c r="J5899"/>
  <c r="J5906"/>
  <c r="J5911"/>
  <c r="J5914"/>
  <c r="J5921"/>
  <c r="J5929"/>
  <c r="J5936"/>
  <c r="J5944"/>
  <c r="J5952"/>
  <c r="J5959"/>
  <c r="J5967"/>
  <c r="J5974"/>
  <c r="J5989"/>
  <c r="J5997"/>
  <c r="J6065"/>
  <c r="J6072"/>
  <c r="J6077"/>
  <c r="J6080"/>
  <c r="J6088"/>
  <c r="J6095"/>
  <c r="J6103"/>
  <c r="J6110"/>
  <c r="J6118"/>
  <c r="J6125"/>
  <c r="J6133"/>
  <c r="J6140"/>
  <c r="J6232"/>
  <c r="J6240"/>
  <c r="J6247"/>
  <c r="J6262"/>
  <c r="J6270"/>
  <c r="J6277"/>
  <c r="J6359"/>
  <c r="J5518"/>
  <c r="J5558"/>
  <c r="J5588"/>
  <c r="J5600"/>
  <c r="J5608"/>
  <c r="J5615"/>
  <c r="J5620"/>
  <c r="J5625"/>
  <c r="J5635"/>
  <c r="J5643"/>
  <c r="J5650"/>
  <c r="J5660"/>
  <c r="J5695"/>
  <c r="J5725"/>
  <c r="J5730"/>
  <c r="J5880"/>
  <c r="J6056"/>
  <c r="J6064"/>
  <c r="J6081"/>
  <c r="J6094"/>
  <c r="J6102"/>
  <c r="J6144"/>
  <c r="J6210"/>
  <c r="J6251"/>
  <c r="J6266"/>
  <c r="J6274"/>
  <c r="J6281"/>
  <c r="J6283"/>
  <c r="J6286"/>
  <c r="J6350"/>
  <c r="J6396"/>
  <c r="J6418"/>
  <c r="J6426"/>
  <c r="J6455"/>
  <c r="J6458"/>
  <c r="J6467"/>
  <c r="J6470"/>
  <c r="J6542"/>
  <c r="J6545"/>
  <c r="J6549"/>
  <c r="J6557"/>
  <c r="J6572"/>
  <c r="J6580"/>
  <c r="J6596"/>
  <c r="J6623"/>
  <c r="J6631"/>
  <c r="J6638"/>
  <c r="J6646"/>
  <c r="J6720"/>
  <c r="J5563"/>
  <c r="J5571"/>
  <c r="J5583"/>
  <c r="J5593"/>
  <c r="J5661"/>
  <c r="J5665"/>
  <c r="J5673"/>
  <c r="J5715"/>
  <c r="J5723"/>
  <c r="J5802"/>
  <c r="J5810"/>
  <c r="J5870"/>
  <c r="J5873"/>
  <c r="J6008"/>
  <c r="J6016"/>
  <c r="J6082"/>
  <c r="J6089"/>
  <c r="J6097"/>
  <c r="J6105"/>
  <c r="J6112"/>
  <c r="J6120"/>
  <c r="J6127"/>
  <c r="J6135"/>
  <c r="J6147"/>
  <c r="J6196"/>
  <c r="J6204"/>
  <c r="J6208"/>
  <c r="J6224"/>
  <c r="J6231"/>
  <c r="J6239"/>
  <c r="J6246"/>
  <c r="J6254"/>
  <c r="J6261"/>
  <c r="J6269"/>
  <c r="J6276"/>
  <c r="J6345"/>
  <c r="J6353"/>
  <c r="J6468"/>
  <c r="J6473"/>
  <c r="J6532"/>
  <c r="J6540"/>
  <c r="J6567"/>
  <c r="J6575"/>
  <c r="J6582"/>
  <c r="J6594"/>
  <c r="J6603"/>
  <c r="J6611"/>
  <c r="J6618"/>
  <c r="J6626"/>
  <c r="J6633"/>
  <c r="J6641"/>
  <c r="J6649"/>
  <c r="J6666"/>
  <c r="J6673"/>
  <c r="J6678"/>
  <c r="J6723"/>
  <c r="J6728"/>
  <c r="J5424"/>
  <c r="J5459"/>
  <c r="J5496"/>
  <c r="J5504"/>
  <c r="J5511"/>
  <c r="J5516"/>
  <c r="J5526"/>
  <c r="J5591"/>
  <c r="J5594"/>
  <c r="J5598"/>
  <c r="J5606"/>
  <c r="J5613"/>
  <c r="J5618"/>
  <c r="J5648"/>
  <c r="J5656"/>
  <c r="J5696"/>
  <c r="J5703"/>
  <c r="J5711"/>
  <c r="J5731"/>
  <c r="J5738"/>
  <c r="J5746"/>
  <c r="J5803"/>
  <c r="J5811"/>
  <c r="J5818"/>
  <c r="J5826"/>
  <c r="J5838"/>
  <c r="J5841"/>
  <c r="J5846"/>
  <c r="J5856"/>
  <c r="J5864"/>
  <c r="J5868"/>
  <c r="J5871"/>
  <c r="J5881"/>
  <c r="J5941"/>
  <c r="J5949"/>
  <c r="J6006"/>
  <c r="J6009"/>
  <c r="J6017"/>
  <c r="J6079"/>
  <c r="J6087"/>
  <c r="J6092"/>
  <c r="J6100"/>
  <c r="J6107"/>
  <c r="J6115"/>
  <c r="J6130"/>
  <c r="J6138"/>
  <c r="J6142"/>
  <c r="J6159"/>
  <c r="J6167"/>
  <c r="J6174"/>
  <c r="J6182"/>
  <c r="J6189"/>
  <c r="J6226"/>
  <c r="J6234"/>
  <c r="J6249"/>
  <c r="J6264"/>
  <c r="J6272"/>
  <c r="J6279"/>
  <c r="J6382"/>
  <c r="J6385"/>
  <c r="J6448"/>
  <c r="J6456"/>
  <c r="J6463"/>
  <c r="J6515"/>
  <c r="J6543"/>
  <c r="J6555"/>
  <c r="J6563"/>
  <c r="J6570"/>
  <c r="J6578"/>
  <c r="J6592"/>
  <c r="J6614"/>
  <c r="J6668"/>
  <c r="J6688"/>
  <c r="J6696"/>
  <c r="J6703"/>
  <c r="J6711"/>
  <c r="J6716"/>
  <c r="J6718"/>
  <c r="J6451"/>
  <c r="J6466"/>
  <c r="J6471"/>
  <c r="J6479"/>
  <c r="J6518"/>
  <c r="J6521"/>
  <c r="J6538"/>
  <c r="J6590"/>
  <c r="J6659"/>
  <c r="J6664"/>
  <c r="J6671"/>
  <c r="J6721"/>
  <c r="J6734"/>
  <c r="J6383"/>
  <c r="J6400"/>
  <c r="J6405"/>
  <c r="J6410"/>
  <c r="J6417"/>
  <c r="J6425"/>
  <c r="J6432"/>
  <c r="J6440"/>
  <c r="J6459"/>
  <c r="J6462"/>
  <c r="J6504"/>
  <c r="J6512"/>
  <c r="J6533"/>
  <c r="J6541"/>
  <c r="J6588"/>
  <c r="J6619"/>
  <c r="J6627"/>
  <c r="J6634"/>
  <c r="J6642"/>
  <c r="J6654"/>
  <c r="J6662"/>
  <c r="J6717"/>
  <c r="J6729"/>
  <c r="J6464"/>
  <c r="J6477"/>
  <c r="J6484"/>
  <c r="J6492"/>
  <c r="J6499"/>
  <c r="J6507"/>
  <c r="J6519"/>
  <c r="J6536"/>
  <c r="J6586"/>
  <c r="J6599"/>
  <c r="J6607"/>
  <c r="J6615"/>
  <c r="J6622"/>
  <c r="J6630"/>
  <c r="J6637"/>
  <c r="J6645"/>
  <c r="J6652"/>
  <c r="J6657"/>
  <c r="J6682"/>
  <c r="J6689"/>
  <c r="J6697"/>
  <c r="J6704"/>
  <c r="J6719"/>
  <c r="J6732"/>
  <c r="J6640"/>
  <c r="J6648"/>
  <c r="J6672"/>
  <c r="J6684"/>
  <c r="J6692"/>
  <c r="J6700"/>
  <c r="J6707"/>
  <c r="J6452"/>
  <c r="J6522"/>
  <c r="J6544"/>
  <c r="J6722"/>
  <c r="J2084"/>
  <c r="J2122"/>
  <c r="J2068"/>
  <c r="J2076"/>
  <c r="J2046"/>
  <c r="J2051"/>
  <c r="J2054"/>
  <c r="J2059"/>
  <c r="J2061"/>
  <c r="J2069"/>
  <c r="J2100"/>
  <c r="J2108"/>
  <c r="J2112"/>
  <c r="J2115"/>
  <c r="J2120"/>
  <c r="J2123"/>
  <c r="J2130"/>
  <c r="J2138"/>
  <c r="J2145"/>
  <c r="J2162"/>
  <c r="J2170"/>
  <c r="J2178"/>
  <c r="J2202"/>
  <c r="J2210"/>
  <c r="J2237"/>
  <c r="J2245"/>
  <c r="J2269"/>
  <c r="J2277"/>
  <c r="J2280"/>
  <c r="J2299"/>
  <c r="J2307"/>
  <c r="J2319"/>
  <c r="J2322"/>
  <c r="J2327"/>
  <c r="J2330"/>
  <c r="J2337"/>
  <c r="J2360"/>
  <c r="J2372"/>
  <c r="J2380"/>
  <c r="J2384"/>
  <c r="J2387"/>
  <c r="J2392"/>
  <c r="J2395"/>
  <c r="J2421"/>
  <c r="J2441"/>
  <c r="J2449"/>
  <c r="J2453"/>
  <c r="J2472"/>
  <c r="J2480"/>
  <c r="J2489"/>
  <c r="J2585"/>
  <c r="J2095"/>
  <c r="J2103"/>
  <c r="J2165"/>
  <c r="J2173"/>
  <c r="J2180"/>
  <c r="J2185"/>
  <c r="J2188"/>
  <c r="J2193"/>
  <c r="J2203"/>
  <c r="J2232"/>
  <c r="J2240"/>
  <c r="J2247"/>
  <c r="J2252"/>
  <c r="J2255"/>
  <c r="J2260"/>
  <c r="J2263"/>
  <c r="J2270"/>
  <c r="J2278"/>
  <c r="J2302"/>
  <c r="J2310"/>
  <c r="J2345"/>
  <c r="J2367"/>
  <c r="J2375"/>
  <c r="J2402"/>
  <c r="J2410"/>
  <c r="J2436"/>
  <c r="J2444"/>
  <c r="J2456"/>
  <c r="J2475"/>
  <c r="J2483"/>
  <c r="J2568"/>
  <c r="J2072"/>
  <c r="J2075"/>
  <c r="J2101"/>
  <c r="J2109"/>
  <c r="J2133"/>
  <c r="J2141"/>
  <c r="J2155"/>
  <c r="J2163"/>
  <c r="J2171"/>
  <c r="J2183"/>
  <c r="J2186"/>
  <c r="J2191"/>
  <c r="J2194"/>
  <c r="J2201"/>
  <c r="J2209"/>
  <c r="J2224"/>
  <c r="J2230"/>
  <c r="J2238"/>
  <c r="J2246"/>
  <c r="J2250"/>
  <c r="J2253"/>
  <c r="J2258"/>
  <c r="J2261"/>
  <c r="J2268"/>
  <c r="J2289"/>
  <c r="J2332"/>
  <c r="J2340"/>
  <c r="J2343"/>
  <c r="J2348"/>
  <c r="J2354"/>
  <c r="J2400"/>
  <c r="J2405"/>
  <c r="J2408"/>
  <c r="J2413"/>
  <c r="J2416"/>
  <c r="J2431"/>
  <c r="J2454"/>
  <c r="J2466"/>
  <c r="J2485"/>
  <c r="J2538"/>
  <c r="J2047"/>
  <c r="J2050"/>
  <c r="J2055"/>
  <c r="J2058"/>
  <c r="J2065"/>
  <c r="J2073"/>
  <c r="J2096"/>
  <c r="J2104"/>
  <c r="J2111"/>
  <c r="J2116"/>
  <c r="J2119"/>
  <c r="J2124"/>
  <c r="J2127"/>
  <c r="J2134"/>
  <c r="J2142"/>
  <c r="J2153"/>
  <c r="J2166"/>
  <c r="J2174"/>
  <c r="J2198"/>
  <c r="J2206"/>
  <c r="J2222"/>
  <c r="J2233"/>
  <c r="J2241"/>
  <c r="J2265"/>
  <c r="J2273"/>
  <c r="J2283"/>
  <c r="J2287"/>
  <c r="J2303"/>
  <c r="J2311"/>
  <c r="J2315"/>
  <c r="J2318"/>
  <c r="J2323"/>
  <c r="J2326"/>
  <c r="J2331"/>
  <c r="J2333"/>
  <c r="J2352"/>
  <c r="J2368"/>
  <c r="J2376"/>
  <c r="J2383"/>
  <c r="J2388"/>
  <c r="J2391"/>
  <c r="J2396"/>
  <c r="J2399"/>
  <c r="J2429"/>
  <c r="J2437"/>
  <c r="J2445"/>
  <c r="J2457"/>
  <c r="J2464"/>
  <c r="J2468"/>
  <c r="J2476"/>
  <c r="J2497"/>
  <c r="J2534"/>
  <c r="J2064"/>
  <c r="J2062"/>
  <c r="J2274"/>
  <c r="J2281"/>
  <c r="J2298"/>
  <c r="J2306"/>
  <c r="J2314"/>
  <c r="J2338"/>
  <c r="J2341"/>
  <c r="J2346"/>
  <c r="J2350"/>
  <c r="J2371"/>
  <c r="J2379"/>
  <c r="J2403"/>
  <c r="J2406"/>
  <c r="J2411"/>
  <c r="J2414"/>
  <c r="J2427"/>
  <c r="J2440"/>
  <c r="J2070"/>
  <c r="J2045"/>
  <c r="J2053"/>
  <c r="J2196"/>
  <c r="J2204"/>
  <c r="J2212"/>
  <c r="J2218"/>
  <c r="J2271"/>
  <c r="J2114"/>
  <c r="J2060"/>
  <c r="J2078"/>
  <c r="J2082"/>
  <c r="J2097"/>
  <c r="J2105"/>
  <c r="J2129"/>
  <c r="J2137"/>
  <c r="J2147"/>
  <c r="J2167"/>
  <c r="J2175"/>
  <c r="J2179"/>
  <c r="J2182"/>
  <c r="J2187"/>
  <c r="J2190"/>
  <c r="J2195"/>
  <c r="J2197"/>
  <c r="J2205"/>
  <c r="J2216"/>
  <c r="J2234"/>
  <c r="J2242"/>
  <c r="J2249"/>
  <c r="J2254"/>
  <c r="J2257"/>
  <c r="J2262"/>
  <c r="J2264"/>
  <c r="J2272"/>
  <c r="J2304"/>
  <c r="J2312"/>
  <c r="J2336"/>
  <c r="J2344"/>
  <c r="J2347"/>
  <c r="J2362"/>
  <c r="J2369"/>
  <c r="J2377"/>
  <c r="J2401"/>
  <c r="J2404"/>
  <c r="J2409"/>
  <c r="J2412"/>
  <c r="J2423"/>
  <c r="J2438"/>
  <c r="J2446"/>
  <c r="J2458"/>
  <c r="J2469"/>
  <c r="J2477"/>
  <c r="J2502"/>
  <c r="J2510"/>
  <c r="J2518"/>
  <c r="J2484"/>
  <c r="J2509"/>
  <c r="J2517"/>
  <c r="J2521"/>
  <c r="J2535"/>
  <c r="J2552"/>
  <c r="J2602"/>
  <c r="J2606"/>
  <c r="J2614"/>
  <c r="J2621"/>
  <c r="J2629"/>
  <c r="J2634"/>
  <c r="J2637"/>
  <c r="J2644"/>
  <c r="J2652"/>
  <c r="J2663"/>
  <c r="J2674"/>
  <c r="J2682"/>
  <c r="J2709"/>
  <c r="J2730"/>
  <c r="J2746"/>
  <c r="J2754"/>
  <c r="J2761"/>
  <c r="J2766"/>
  <c r="J2769"/>
  <c r="J2776"/>
  <c r="J2784"/>
  <c r="J2793"/>
  <c r="J2811"/>
  <c r="J2819"/>
  <c r="J2826"/>
  <c r="J2834"/>
  <c r="J2848"/>
  <c r="J2868"/>
  <c r="J2879"/>
  <c r="J2887"/>
  <c r="J2916"/>
  <c r="J2924"/>
  <c r="J2935"/>
  <c r="J2946"/>
  <c r="J2954"/>
  <c r="J2975"/>
  <c r="J2982"/>
  <c r="J2990"/>
  <c r="J3010"/>
  <c r="J3014"/>
  <c r="J3022"/>
  <c r="J3029"/>
  <c r="J3050"/>
  <c r="J3058"/>
  <c r="J3067"/>
  <c r="J3080"/>
  <c r="J3088"/>
  <c r="J3096"/>
  <c r="J3100"/>
  <c r="J3105"/>
  <c r="J3119"/>
  <c r="J3127"/>
  <c r="J3138"/>
  <c r="J3151"/>
  <c r="J3159"/>
  <c r="J3172"/>
  <c r="J3180"/>
  <c r="J3202"/>
  <c r="J3210"/>
  <c r="J3215"/>
  <c r="J3222"/>
  <c r="J3230"/>
  <c r="J3237"/>
  <c r="J3245"/>
  <c r="J3267"/>
  <c r="J3275"/>
  <c r="J3284"/>
  <c r="J3292"/>
  <c r="J3300"/>
  <c r="J3307"/>
  <c r="J3315"/>
  <c r="J3319"/>
  <c r="J3322"/>
  <c r="J3327"/>
  <c r="J3347"/>
  <c r="J3356"/>
  <c r="J3366"/>
  <c r="J3370"/>
  <c r="J3378"/>
  <c r="J3388"/>
  <c r="J3393"/>
  <c r="J3396"/>
  <c r="J3401"/>
  <c r="J3403"/>
  <c r="J3411"/>
  <c r="J3424"/>
  <c r="J3439"/>
  <c r="J3447"/>
  <c r="J3454"/>
  <c r="J3462"/>
  <c r="J3479"/>
  <c r="J3502"/>
  <c r="J3506"/>
  <c r="J3536"/>
  <c r="J3557"/>
  <c r="J3621"/>
  <c r="J3651"/>
  <c r="J3706"/>
  <c r="J2448"/>
  <c r="J2452"/>
  <c r="J2462"/>
  <c r="J2471"/>
  <c r="J2479"/>
  <c r="J2504"/>
  <c r="J2512"/>
  <c r="J2533"/>
  <c r="J2554"/>
  <c r="J2562"/>
  <c r="J2567"/>
  <c r="J2577"/>
  <c r="J2600"/>
  <c r="J2609"/>
  <c r="J2617"/>
  <c r="J2624"/>
  <c r="J2639"/>
  <c r="J2647"/>
  <c r="J2661"/>
  <c r="J2677"/>
  <c r="J2685"/>
  <c r="J2692"/>
  <c r="J2700"/>
  <c r="J2712"/>
  <c r="J2717"/>
  <c r="J2722"/>
  <c r="J2728"/>
  <c r="J2741"/>
  <c r="J2749"/>
  <c r="J2764"/>
  <c r="J2779"/>
  <c r="J2787"/>
  <c r="J2791"/>
  <c r="J2807"/>
  <c r="J2814"/>
  <c r="J2822"/>
  <c r="J2829"/>
  <c r="J2839"/>
  <c r="J2841"/>
  <c r="J2843"/>
  <c r="J2866"/>
  <c r="J2882"/>
  <c r="J2890"/>
  <c r="J2897"/>
  <c r="J2902"/>
  <c r="J2911"/>
  <c r="J2919"/>
  <c r="J2933"/>
  <c r="J2949"/>
  <c r="J2957"/>
  <c r="J2973"/>
  <c r="J2985"/>
  <c r="J3008"/>
  <c r="J3017"/>
  <c r="J3025"/>
  <c r="J3053"/>
  <c r="J3061"/>
  <c r="J3065"/>
  <c r="J3083"/>
  <c r="J3091"/>
  <c r="J3098"/>
  <c r="J3103"/>
  <c r="J3114"/>
  <c r="J3122"/>
  <c r="J3130"/>
  <c r="J3136"/>
  <c r="J3154"/>
  <c r="J3162"/>
  <c r="J3167"/>
  <c r="J3175"/>
  <c r="J3182"/>
  <c r="J3187"/>
  <c r="J3205"/>
  <c r="J3213"/>
  <c r="J3217"/>
  <c r="J3225"/>
  <c r="J3240"/>
  <c r="J3248"/>
  <c r="J3252"/>
  <c r="J3255"/>
  <c r="J3270"/>
  <c r="J3278"/>
  <c r="J3287"/>
  <c r="J3295"/>
  <c r="J3302"/>
  <c r="J3310"/>
  <c r="J3330"/>
  <c r="J3345"/>
  <c r="J3359"/>
  <c r="J3364"/>
  <c r="J3373"/>
  <c r="J3381"/>
  <c r="J3391"/>
  <c r="J3422"/>
  <c r="J3442"/>
  <c r="J3450"/>
  <c r="J3457"/>
  <c r="J3465"/>
  <c r="J3470"/>
  <c r="J3472"/>
  <c r="J3477"/>
  <c r="J3480"/>
  <c r="J3493"/>
  <c r="J3500"/>
  <c r="J3519"/>
  <c r="J3523"/>
  <c r="J3540"/>
  <c r="J3543"/>
  <c r="J3553"/>
  <c r="J3646"/>
  <c r="J2515"/>
  <c r="J2519"/>
  <c r="J2531"/>
  <c r="J2540"/>
  <c r="J2572"/>
  <c r="J2580"/>
  <c r="J2598"/>
  <c r="J2604"/>
  <c r="J2612"/>
  <c r="J2620"/>
  <c r="J2627"/>
  <c r="J2632"/>
  <c r="J2635"/>
  <c r="J2642"/>
  <c r="J2650"/>
  <c r="J2659"/>
  <c r="J2672"/>
  <c r="J2680"/>
  <c r="J2688"/>
  <c r="J2705"/>
  <c r="J2707"/>
  <c r="J2726"/>
  <c r="J2744"/>
  <c r="J2752"/>
  <c r="J2759"/>
  <c r="J2767"/>
  <c r="J2772"/>
  <c r="J2774"/>
  <c r="J2782"/>
  <c r="J2805"/>
  <c r="J2809"/>
  <c r="J2817"/>
  <c r="J2832"/>
  <c r="J2864"/>
  <c r="J2877"/>
  <c r="J2885"/>
  <c r="J2914"/>
  <c r="J2922"/>
  <c r="J2931"/>
  <c r="J2944"/>
  <c r="J2952"/>
  <c r="J2960"/>
  <c r="J2964"/>
  <c r="J2971"/>
  <c r="J3006"/>
  <c r="J3012"/>
  <c r="J3020"/>
  <c r="J3028"/>
  <c r="J3032"/>
  <c r="J3048"/>
  <c r="J3056"/>
  <c r="J3063"/>
  <c r="J3079"/>
  <c r="J3086"/>
  <c r="J3094"/>
  <c r="J3117"/>
  <c r="J3125"/>
  <c r="J3134"/>
  <c r="J3149"/>
  <c r="J3157"/>
  <c r="J3170"/>
  <c r="J3178"/>
  <c r="J3190"/>
  <c r="J3200"/>
  <c r="J3208"/>
  <c r="J3220"/>
  <c r="J3228"/>
  <c r="J3235"/>
  <c r="J3243"/>
  <c r="J3273"/>
  <c r="J3290"/>
  <c r="J3298"/>
  <c r="J3305"/>
  <c r="J3313"/>
  <c r="J3320"/>
  <c r="J3325"/>
  <c r="J3328"/>
  <c r="J3336"/>
  <c r="J3343"/>
  <c r="J3354"/>
  <c r="J3362"/>
  <c r="J3376"/>
  <c r="J3384"/>
  <c r="J3173"/>
  <c r="J3181"/>
  <c r="J3203"/>
  <c r="J3211"/>
  <c r="J3223"/>
  <c r="J3231"/>
  <c r="J3238"/>
  <c r="J3246"/>
  <c r="J3268"/>
  <c r="J3285"/>
  <c r="J3293"/>
  <c r="J3308"/>
  <c r="J3316"/>
  <c r="J3357"/>
  <c r="J3371"/>
  <c r="J3379"/>
  <c r="J3389"/>
  <c r="J3406"/>
  <c r="J3440"/>
  <c r="J3448"/>
  <c r="J3455"/>
  <c r="J3463"/>
  <c r="J3468"/>
  <c r="J3475"/>
  <c r="J3478"/>
  <c r="J3489"/>
  <c r="J3496"/>
  <c r="J3507"/>
  <c r="J3517"/>
  <c r="J3541"/>
  <c r="J3549"/>
  <c r="J3580"/>
  <c r="J3597"/>
  <c r="J3605"/>
  <c r="J3622"/>
  <c r="J2505"/>
  <c r="J2513"/>
  <c r="J2527"/>
  <c r="J2548"/>
  <c r="J2570"/>
  <c r="J2578"/>
  <c r="J2583"/>
  <c r="J2594"/>
  <c r="J2610"/>
  <c r="J2618"/>
  <c r="J2625"/>
  <c r="J2630"/>
  <c r="J2633"/>
  <c r="J2640"/>
  <c r="J2648"/>
  <c r="J2655"/>
  <c r="J2671"/>
  <c r="J2678"/>
  <c r="J2686"/>
  <c r="J2713"/>
  <c r="J2738"/>
  <c r="J2742"/>
  <c r="J2750"/>
  <c r="J2757"/>
  <c r="J2765"/>
  <c r="J2770"/>
  <c r="J2773"/>
  <c r="J2780"/>
  <c r="J2788"/>
  <c r="J2801"/>
  <c r="J2815"/>
  <c r="J2823"/>
  <c r="J2830"/>
  <c r="J2844"/>
  <c r="J2849"/>
  <c r="J2854"/>
  <c r="J2860"/>
  <c r="J2883"/>
  <c r="J2891"/>
  <c r="J2912"/>
  <c r="J2920"/>
  <c r="J2927"/>
  <c r="J2943"/>
  <c r="J2950"/>
  <c r="J2958"/>
  <c r="J2978"/>
  <c r="J2986"/>
  <c r="J3002"/>
  <c r="J3018"/>
  <c r="J3026"/>
  <c r="J3033"/>
  <c r="J3042"/>
  <c r="J3046"/>
  <c r="J3054"/>
  <c r="J3062"/>
  <c r="J3075"/>
  <c r="J3084"/>
  <c r="J3092"/>
  <c r="J3113"/>
  <c r="J3115"/>
  <c r="J3123"/>
  <c r="J3155"/>
  <c r="J3163"/>
  <c r="J3168"/>
  <c r="J3176"/>
  <c r="J3188"/>
  <c r="J3206"/>
  <c r="J3218"/>
  <c r="J3226"/>
  <c r="J3233"/>
  <c r="J3241"/>
  <c r="J3249"/>
  <c r="J3258"/>
  <c r="J3271"/>
  <c r="J3279"/>
  <c r="J3288"/>
  <c r="J3296"/>
  <c r="J3303"/>
  <c r="J3311"/>
  <c r="J3318"/>
  <c r="J3323"/>
  <c r="J3326"/>
  <c r="J3339"/>
  <c r="J3352"/>
  <c r="J3360"/>
  <c r="J3374"/>
  <c r="J3382"/>
  <c r="J3392"/>
  <c r="J3397"/>
  <c r="J3400"/>
  <c r="J3404"/>
  <c r="J3407"/>
  <c r="J3419"/>
  <c r="J3432"/>
  <c r="J3443"/>
  <c r="J3451"/>
  <c r="J3458"/>
  <c r="J3466"/>
  <c r="J3481"/>
  <c r="J3510"/>
  <c r="J3515"/>
  <c r="J3524"/>
  <c r="J3529"/>
  <c r="J3532"/>
  <c r="J3554"/>
  <c r="J3626"/>
  <c r="J3682"/>
  <c r="J3702"/>
  <c r="J2653"/>
  <c r="J2523"/>
  <c r="J2581"/>
  <c r="J2628"/>
  <c r="J2636"/>
  <c r="J2768"/>
  <c r="J2906"/>
  <c r="J3038"/>
  <c r="J3102"/>
  <c r="J3109"/>
  <c r="J3144"/>
  <c r="J3321"/>
  <c r="J3395"/>
  <c r="J3665"/>
  <c r="J2569"/>
  <c r="J2808"/>
  <c r="J2816"/>
  <c r="J2824"/>
  <c r="J2831"/>
  <c r="J2904"/>
  <c r="J2977"/>
  <c r="J3019"/>
  <c r="J3027"/>
  <c r="J3036"/>
  <c r="J3069"/>
  <c r="J3085"/>
  <c r="J3093"/>
  <c r="J3097"/>
  <c r="J3107"/>
  <c r="J3169"/>
  <c r="J3177"/>
  <c r="J3184"/>
  <c r="J3189"/>
  <c r="J3199"/>
  <c r="J3207"/>
  <c r="J3219"/>
  <c r="J3227"/>
  <c r="J3234"/>
  <c r="J3242"/>
  <c r="J3254"/>
  <c r="J3272"/>
  <c r="J3280"/>
  <c r="J3289"/>
  <c r="J3297"/>
  <c r="J3304"/>
  <c r="J3312"/>
  <c r="J3335"/>
  <c r="J3349"/>
  <c r="J3353"/>
  <c r="J3361"/>
  <c r="J3368"/>
  <c r="J3375"/>
  <c r="J3383"/>
  <c r="J3410"/>
  <c r="J3413"/>
  <c r="J3426"/>
  <c r="J3444"/>
  <c r="J3452"/>
  <c r="J3459"/>
  <c r="J3467"/>
  <c r="J3471"/>
  <c r="J3482"/>
  <c r="J3504"/>
  <c r="J3511"/>
  <c r="J3525"/>
  <c r="J3555"/>
  <c r="J3629"/>
  <c r="J3656"/>
  <c r="J3508"/>
  <c r="J3527"/>
  <c r="J3546"/>
  <c r="J3560"/>
  <c r="J3574"/>
  <c r="J3582"/>
  <c r="J3591"/>
  <c r="J3599"/>
  <c r="J3604"/>
  <c r="J3643"/>
  <c r="J3653"/>
  <c r="J3662"/>
  <c r="J3667"/>
  <c r="J3670"/>
  <c r="J3679"/>
  <c r="J3684"/>
  <c r="J3687"/>
  <c r="J3712"/>
  <c r="J3720"/>
  <c r="J3732"/>
  <c r="J3749"/>
  <c r="J3779"/>
  <c r="J3791"/>
  <c r="J3795"/>
  <c r="J3810"/>
  <c r="J3817"/>
  <c r="J3822"/>
  <c r="J3825"/>
  <c r="J3829"/>
  <c r="J3852"/>
  <c r="J3860"/>
  <c r="J3864"/>
  <c r="J3883"/>
  <c r="J3891"/>
  <c r="J3900"/>
  <c r="J3913"/>
  <c r="J3921"/>
  <c r="J3929"/>
  <c r="J3933"/>
  <c r="J3938"/>
  <c r="J3952"/>
  <c r="J3960"/>
  <c r="J3982"/>
  <c r="J3990"/>
  <c r="J4002"/>
  <c r="J4016"/>
  <c r="J4024"/>
  <c r="J4038"/>
  <c r="J4052"/>
  <c r="J4060"/>
  <c r="J4072"/>
  <c r="J4077"/>
  <c r="J4089"/>
  <c r="J4097"/>
  <c r="J4113"/>
  <c r="J3765"/>
  <c r="J3862"/>
  <c r="J3931"/>
  <c r="J4000"/>
  <c r="J4123"/>
  <c r="J4131"/>
  <c r="J3474"/>
  <c r="J3484"/>
  <c r="J3509"/>
  <c r="J3521"/>
  <c r="J3528"/>
  <c r="J3533"/>
  <c r="J3538"/>
  <c r="J3542"/>
  <c r="J3545"/>
  <c r="J3575"/>
  <c r="J3583"/>
  <c r="J3588"/>
  <c r="J3592"/>
  <c r="J3600"/>
  <c r="J3609"/>
  <c r="J3612"/>
  <c r="J3644"/>
  <c r="J3663"/>
  <c r="J3694"/>
  <c r="J3713"/>
  <c r="J3721"/>
  <c r="J3733"/>
  <c r="J3750"/>
  <c r="J3761"/>
  <c r="J3763"/>
  <c r="J3780"/>
  <c r="J3785"/>
  <c r="J3796"/>
  <c r="J3801"/>
  <c r="J3804"/>
  <c r="J3818"/>
  <c r="J3839"/>
  <c r="J3845"/>
  <c r="J3853"/>
  <c r="J3861"/>
  <c r="J3865"/>
  <c r="J3877"/>
  <c r="J3884"/>
  <c r="J3892"/>
  <c r="J3910"/>
  <c r="J3914"/>
  <c r="J3922"/>
  <c r="J3934"/>
  <c r="J3953"/>
  <c r="J3961"/>
  <c r="J3965"/>
  <c r="J3979"/>
  <c r="J3983"/>
  <c r="J3991"/>
  <c r="J4003"/>
  <c r="J4006"/>
  <c r="J4017"/>
  <c r="J4025"/>
  <c r="J4032"/>
  <c r="J4080"/>
  <c r="J4090"/>
  <c r="J4098"/>
  <c r="J4107"/>
  <c r="J4164"/>
  <c r="J3642"/>
  <c r="J3661"/>
  <c r="J3753"/>
  <c r="J3778"/>
  <c r="J3794"/>
  <c r="J3802"/>
  <c r="J3816"/>
  <c r="J3828"/>
  <c r="J3835"/>
  <c r="J3851"/>
  <c r="J3859"/>
  <c r="J3863"/>
  <c r="J3873"/>
  <c r="J3882"/>
  <c r="J3890"/>
  <c r="J3906"/>
  <c r="J3920"/>
  <c r="J3928"/>
  <c r="J3932"/>
  <c r="J3944"/>
  <c r="J3951"/>
  <c r="J3959"/>
  <c r="J4001"/>
  <c r="J4042"/>
  <c r="J4071"/>
  <c r="J4081"/>
  <c r="J4088"/>
  <c r="J4096"/>
  <c r="J4152"/>
  <c r="J4066"/>
  <c r="J3562"/>
  <c r="J3579"/>
  <c r="J3596"/>
  <c r="J3608"/>
  <c r="J3613"/>
  <c r="J3616"/>
  <c r="J3648"/>
  <c r="J3655"/>
  <c r="J3659"/>
  <c r="J3672"/>
  <c r="J3676"/>
  <c r="J3686"/>
  <c r="J3689"/>
  <c r="J3709"/>
  <c r="J3717"/>
  <c r="J3729"/>
  <c r="J3737"/>
  <c r="J3746"/>
  <c r="J3751"/>
  <c r="J3754"/>
  <c r="J3793"/>
  <c r="J3800"/>
  <c r="J3814"/>
  <c r="J3827"/>
  <c r="J3831"/>
  <c r="J3849"/>
  <c r="J3857"/>
  <c r="J3869"/>
  <c r="J3880"/>
  <c r="J3888"/>
  <c r="J3902"/>
  <c r="J3918"/>
  <c r="J3926"/>
  <c r="J3930"/>
  <c r="J3940"/>
  <c r="J3949"/>
  <c r="J3957"/>
  <c r="J3971"/>
  <c r="J3987"/>
  <c r="J3995"/>
  <c r="J4007"/>
  <c r="J4021"/>
  <c r="J4029"/>
  <c r="J4040"/>
  <c r="J4045"/>
  <c r="J4101"/>
  <c r="J4122"/>
  <c r="J4130"/>
  <c r="J3973"/>
  <c r="J3984"/>
  <c r="J3992"/>
  <c r="J4004"/>
  <c r="J4011"/>
  <c r="J4015"/>
  <c r="J4023"/>
  <c r="J4031"/>
  <c r="J4044"/>
  <c r="J4053"/>
  <c r="J4061"/>
  <c r="J4082"/>
  <c r="J4084"/>
  <c r="J4092"/>
  <c r="J4124"/>
  <c r="J4132"/>
  <c r="J4142"/>
  <c r="J4150"/>
  <c r="J4154"/>
  <c r="J4174"/>
  <c r="J4184"/>
  <c r="J4191"/>
  <c r="J4199"/>
  <c r="J4206"/>
  <c r="J4214"/>
  <c r="J4221"/>
  <c r="J4243"/>
  <c r="J4251"/>
  <c r="J4258"/>
  <c r="J4266"/>
  <c r="J4273"/>
  <c r="J4281"/>
  <c r="J4310"/>
  <c r="J4318"/>
  <c r="J4325"/>
  <c r="J4333"/>
  <c r="J4340"/>
  <c r="J4348"/>
  <c r="J4355"/>
  <c r="J4377"/>
  <c r="J4385"/>
  <c r="J4392"/>
  <c r="J4400"/>
  <c r="J4407"/>
  <c r="J4415"/>
  <c r="J4440"/>
  <c r="J4448"/>
  <c r="J4459"/>
  <c r="J4467"/>
  <c r="J4479"/>
  <c r="J4487"/>
  <c r="J4491"/>
  <c r="J4519"/>
  <c r="J4172"/>
  <c r="J4180"/>
  <c r="J4189"/>
  <c r="J4197"/>
  <c r="J4204"/>
  <c r="J4212"/>
  <c r="J4219"/>
  <c r="J4241"/>
  <c r="J4249"/>
  <c r="J4256"/>
  <c r="J4264"/>
  <c r="J4271"/>
  <c r="J4279"/>
  <c r="J4308"/>
  <c r="J4316"/>
  <c r="J4323"/>
  <c r="J4331"/>
  <c r="J4338"/>
  <c r="J4346"/>
  <c r="J4354"/>
  <c r="J4358"/>
  <c r="J4375"/>
  <c r="J4383"/>
  <c r="J4390"/>
  <c r="J4398"/>
  <c r="J4413"/>
  <c r="J4421"/>
  <c r="J4430"/>
  <c r="J4433"/>
  <c r="J4446"/>
  <c r="J4457"/>
  <c r="J4465"/>
  <c r="J4477"/>
  <c r="J4485"/>
  <c r="J4490"/>
  <c r="J4496"/>
  <c r="J4504"/>
  <c r="J4515"/>
  <c r="J4531"/>
  <c r="J4539"/>
  <c r="J4546"/>
  <c r="J4554"/>
  <c r="J4561"/>
  <c r="J4569"/>
  <c r="J4574"/>
  <c r="J4596"/>
  <c r="J4604"/>
  <c r="J4611"/>
  <c r="J4619"/>
  <c r="J4076"/>
  <c r="J4085"/>
  <c r="J4093"/>
  <c r="J4109"/>
  <c r="J4117"/>
  <c r="J4125"/>
  <c r="J4133"/>
  <c r="J4135"/>
  <c r="J4143"/>
  <c r="J4175"/>
  <c r="J4192"/>
  <c r="J4200"/>
  <c r="J4207"/>
  <c r="J4215"/>
  <c r="J4224"/>
  <c r="J4236"/>
  <c r="J4244"/>
  <c r="J4252"/>
  <c r="J4259"/>
  <c r="J4267"/>
  <c r="J4274"/>
  <c r="J4282"/>
  <c r="J4289"/>
  <c r="J4311"/>
  <c r="J4319"/>
  <c r="J4326"/>
  <c r="J4334"/>
  <c r="J4341"/>
  <c r="J4349"/>
  <c r="J4356"/>
  <c r="J4378"/>
  <c r="J4386"/>
  <c r="J4393"/>
  <c r="J4401"/>
  <c r="J4408"/>
  <c r="J4416"/>
  <c r="J4423"/>
  <c r="J4431"/>
  <c r="J4441"/>
  <c r="J4460"/>
  <c r="J4468"/>
  <c r="J4473"/>
  <c r="J4480"/>
  <c r="J4488"/>
  <c r="J4499"/>
  <c r="J4507"/>
  <c r="J4513"/>
  <c r="J4526"/>
  <c r="J4534"/>
  <c r="J4549"/>
  <c r="J4557"/>
  <c r="J4564"/>
  <c r="J4599"/>
  <c r="J4607"/>
  <c r="J4614"/>
  <c r="J4622"/>
  <c r="J4629"/>
  <c r="J4637"/>
  <c r="J4668"/>
  <c r="J4676"/>
  <c r="J4683"/>
  <c r="J4698"/>
  <c r="J4713"/>
  <c r="J4762"/>
  <c r="J4511"/>
  <c r="J4529"/>
  <c r="J4537"/>
  <c r="J4544"/>
  <c r="J4552"/>
  <c r="J4559"/>
  <c r="J4567"/>
  <c r="J4572"/>
  <c r="J4575"/>
  <c r="J4594"/>
  <c r="J4602"/>
  <c r="J4617"/>
  <c r="J4625"/>
  <c r="J4632"/>
  <c r="J4426"/>
  <c r="J4048"/>
  <c r="J4055"/>
  <c r="J4063"/>
  <c r="J4067"/>
  <c r="J4086"/>
  <c r="J4094"/>
  <c r="J4103"/>
  <c r="J4118"/>
  <c r="J4126"/>
  <c r="J4136"/>
  <c r="J4144"/>
  <c r="J4151"/>
  <c r="J4168"/>
  <c r="J4176"/>
  <c r="J4185"/>
  <c r="J4193"/>
  <c r="J4201"/>
  <c r="J4208"/>
  <c r="J4216"/>
  <c r="J4220"/>
  <c r="J4237"/>
  <c r="J4245"/>
  <c r="J4260"/>
  <c r="J4268"/>
  <c r="J4275"/>
  <c r="J4283"/>
  <c r="J4292"/>
  <c r="J4304"/>
  <c r="J4312"/>
  <c r="J4320"/>
  <c r="J4327"/>
  <c r="J4335"/>
  <c r="J4342"/>
  <c r="J4350"/>
  <c r="J4357"/>
  <c r="J4379"/>
  <c r="J4387"/>
  <c r="J4394"/>
  <c r="J4402"/>
  <c r="J4409"/>
  <c r="J4417"/>
  <c r="J4424"/>
  <c r="J4442"/>
  <c r="J4452"/>
  <c r="J4461"/>
  <c r="J4469"/>
  <c r="J4481"/>
  <c r="J4492"/>
  <c r="J4500"/>
  <c r="J4523"/>
  <c r="J4527"/>
  <c r="J4535"/>
  <c r="J4542"/>
  <c r="J4550"/>
  <c r="J4558"/>
  <c r="J4565"/>
  <c r="J4573"/>
  <c r="J4600"/>
  <c r="J4608"/>
  <c r="J4615"/>
  <c r="J4623"/>
  <c r="J4630"/>
  <c r="J4638"/>
  <c r="J4655"/>
  <c r="J4139"/>
  <c r="J4147"/>
  <c r="J4156"/>
  <c r="J4171"/>
  <c r="J4179"/>
  <c r="J4188"/>
  <c r="J4196"/>
  <c r="J4203"/>
  <c r="J4211"/>
  <c r="J4240"/>
  <c r="J4248"/>
  <c r="J4255"/>
  <c r="J4263"/>
  <c r="J4270"/>
  <c r="J4278"/>
  <c r="J4286"/>
  <c r="J4307"/>
  <c r="J4315"/>
  <c r="J4322"/>
  <c r="J4330"/>
  <c r="J4345"/>
  <c r="J4353"/>
  <c r="J4374"/>
  <c r="J4382"/>
  <c r="J4389"/>
  <c r="J4397"/>
  <c r="J4405"/>
  <c r="J4412"/>
  <c r="J4420"/>
  <c r="J4427"/>
  <c r="J4445"/>
  <c r="J4450"/>
  <c r="J4464"/>
  <c r="J4476"/>
  <c r="J4484"/>
  <c r="J4521"/>
  <c r="J4530"/>
  <c r="J4538"/>
  <c r="J4545"/>
  <c r="J4553"/>
  <c r="J4560"/>
  <c r="J4568"/>
  <c r="J4595"/>
  <c r="J4603"/>
  <c r="J4610"/>
  <c r="J4618"/>
  <c r="J4626"/>
  <c r="J4633"/>
  <c r="J4641"/>
  <c r="J4653"/>
  <c r="J4525"/>
  <c r="J4533"/>
  <c r="J4541"/>
  <c r="J4548"/>
  <c r="J4556"/>
  <c r="J4563"/>
  <c r="J4571"/>
  <c r="J4598"/>
  <c r="J4606"/>
  <c r="J4613"/>
  <c r="J4621"/>
  <c r="J4628"/>
  <c r="J4636"/>
  <c r="J4663"/>
  <c r="J4671"/>
  <c r="J4678"/>
  <c r="J4686"/>
  <c r="J4691"/>
  <c r="J4694"/>
  <c r="J4701"/>
  <c r="J4706"/>
  <c r="J4709"/>
  <c r="J4734"/>
  <c r="J4742"/>
  <c r="J4749"/>
  <c r="J4757"/>
  <c r="J4769"/>
  <c r="J4777"/>
  <c r="J4783"/>
  <c r="J4797"/>
  <c r="J4805"/>
  <c r="J4817"/>
  <c r="J4830"/>
  <c r="J4837"/>
  <c r="J4842"/>
  <c r="J4845"/>
  <c r="J4858"/>
  <c r="J4866"/>
  <c r="J4874"/>
  <c r="J4889"/>
  <c r="J4894"/>
  <c r="J4897"/>
  <c r="J4901"/>
  <c r="J4909"/>
  <c r="J4927"/>
  <c r="J4938"/>
  <c r="J4969"/>
  <c r="J4977"/>
  <c r="J4984"/>
  <c r="J5004"/>
  <c r="J5012"/>
  <c r="J5024"/>
  <c r="J5038"/>
  <c r="J5046"/>
  <c r="J5059"/>
  <c r="J5069"/>
  <c r="J5077"/>
  <c r="J5086"/>
  <c r="J5094"/>
  <c r="J5099"/>
  <c r="J5106"/>
  <c r="J5114"/>
  <c r="J5119"/>
  <c r="J4661"/>
  <c r="J4669"/>
  <c r="J4677"/>
  <c r="J4684"/>
  <c r="J4689"/>
  <c r="J4692"/>
  <c r="J4699"/>
  <c r="J4707"/>
  <c r="J4732"/>
  <c r="J4740"/>
  <c r="J4747"/>
  <c r="J4755"/>
  <c r="J4767"/>
  <c r="J4775"/>
  <c r="J4803"/>
  <c r="J4811"/>
  <c r="J4815"/>
  <c r="J4835"/>
  <c r="J4840"/>
  <c r="J4843"/>
  <c r="J4854"/>
  <c r="J4872"/>
  <c r="J4880"/>
  <c r="J4887"/>
  <c r="J4895"/>
  <c r="J4899"/>
  <c r="J4907"/>
  <c r="J4923"/>
  <c r="J4936"/>
  <c r="J4944"/>
  <c r="J4953"/>
  <c r="J4967"/>
  <c r="J4975"/>
  <c r="J4980"/>
  <c r="J4983"/>
  <c r="J4998"/>
  <c r="J5002"/>
  <c r="J5010"/>
  <c r="J5022"/>
  <c r="J5036"/>
  <c r="J5044"/>
  <c r="J5049"/>
  <c r="J5053"/>
  <c r="J5055"/>
  <c r="J5075"/>
  <c r="J5085"/>
  <c r="J5092"/>
  <c r="J5100"/>
  <c r="J5104"/>
  <c r="J5112"/>
  <c r="J5123"/>
  <c r="J5131"/>
  <c r="J5138"/>
  <c r="J5146"/>
  <c r="J5161"/>
  <c r="J5245"/>
  <c r="J5253"/>
  <c r="J4640"/>
  <c r="J4667"/>
  <c r="J4675"/>
  <c r="J4682"/>
  <c r="J4690"/>
  <c r="J4697"/>
  <c r="J4705"/>
  <c r="J4710"/>
  <c r="J4714"/>
  <c r="J4730"/>
  <c r="J4738"/>
  <c r="J4753"/>
  <c r="J4761"/>
  <c r="J4765"/>
  <c r="J4773"/>
  <c r="J4801"/>
  <c r="J4809"/>
  <c r="J4821"/>
  <c r="J4833"/>
  <c r="J4841"/>
  <c r="J4846"/>
  <c r="J4850"/>
  <c r="J4870"/>
  <c r="J4878"/>
  <c r="J4885"/>
  <c r="J4893"/>
  <c r="J4905"/>
  <c r="J4919"/>
  <c r="J4934"/>
  <c r="J4942"/>
  <c r="J4947"/>
  <c r="J4951"/>
  <c r="J4966"/>
  <c r="J4973"/>
  <c r="J4978"/>
  <c r="J4981"/>
  <c r="J4994"/>
  <c r="J5008"/>
  <c r="J5016"/>
  <c r="J5020"/>
  <c r="J5042"/>
  <c r="J5047"/>
  <c r="J5050"/>
  <c r="J5073"/>
  <c r="J5081"/>
  <c r="J5090"/>
  <c r="J5098"/>
  <c r="J5110"/>
  <c r="J5121"/>
  <c r="J5129"/>
  <c r="J5144"/>
  <c r="J5152"/>
  <c r="J4662"/>
  <c r="J4670"/>
  <c r="J4685"/>
  <c r="J4700"/>
  <c r="J4712"/>
  <c r="J4733"/>
  <c r="J4741"/>
  <c r="J4748"/>
  <c r="J4756"/>
  <c r="J4768"/>
  <c r="J4776"/>
  <c r="J4804"/>
  <c r="J4816"/>
  <c r="J4824"/>
  <c r="J4836"/>
  <c r="J4848"/>
  <c r="J4865"/>
  <c r="J4873"/>
  <c r="J4881"/>
  <c r="J4888"/>
  <c r="J4900"/>
  <c r="J4908"/>
  <c r="J4913"/>
  <c r="J4917"/>
  <c r="J4937"/>
  <c r="J4945"/>
  <c r="J4954"/>
  <c r="J4959"/>
  <c r="J4964"/>
  <c r="J4968"/>
  <c r="J4990"/>
  <c r="J4992"/>
  <c r="J5003"/>
  <c r="J5011"/>
  <c r="J5023"/>
  <c r="J5028"/>
  <c r="J5033"/>
  <c r="J5037"/>
  <c r="J5045"/>
  <c r="J5076"/>
  <c r="J5093"/>
  <c r="J5105"/>
  <c r="J5113"/>
  <c r="J5124"/>
  <c r="J5132"/>
  <c r="J5139"/>
  <c r="J5147"/>
  <c r="J5154"/>
  <c r="J5162"/>
  <c r="J5170"/>
  <c r="J4703"/>
  <c r="J4708"/>
  <c r="J4711"/>
  <c r="J4736"/>
  <c r="J4744"/>
  <c r="J4751"/>
  <c r="J4759"/>
  <c r="J5249"/>
  <c r="J4731"/>
  <c r="J4739"/>
  <c r="J4746"/>
  <c r="J4754"/>
  <c r="J4766"/>
  <c r="J4774"/>
  <c r="J4785"/>
  <c r="J4802"/>
  <c r="J4810"/>
  <c r="J4814"/>
  <c r="J4822"/>
  <c r="J4827"/>
  <c r="J4834"/>
  <c r="J4871"/>
  <c r="J4879"/>
  <c r="J4886"/>
  <c r="J4906"/>
  <c r="J4914"/>
  <c r="J4935"/>
  <c r="J4943"/>
  <c r="J4952"/>
  <c r="J4957"/>
  <c r="J4960"/>
  <c r="J4974"/>
  <c r="J4986"/>
  <c r="J5001"/>
  <c r="J5009"/>
  <c r="J5021"/>
  <c r="J5029"/>
  <c r="J5035"/>
  <c r="J5043"/>
  <c r="J5061"/>
  <c r="J5074"/>
  <c r="J5091"/>
  <c r="J5103"/>
  <c r="J5111"/>
  <c r="J5116"/>
  <c r="J5122"/>
  <c r="J5259"/>
  <c r="J5267"/>
  <c r="J5310"/>
  <c r="J5413"/>
  <c r="J5423"/>
  <c r="J5619"/>
  <c r="J5845"/>
  <c r="J5130"/>
  <c r="J5137"/>
  <c r="J5145"/>
  <c r="J5153"/>
  <c r="J5160"/>
  <c r="J5168"/>
  <c r="J5172"/>
  <c r="J5194"/>
  <c r="J5202"/>
  <c r="J5206"/>
  <c r="J5214"/>
  <c r="J5229"/>
  <c r="J5237"/>
  <c r="J5241"/>
  <c r="J5263"/>
  <c r="J5271"/>
  <c r="J5278"/>
  <c r="J5286"/>
  <c r="J5293"/>
  <c r="J5301"/>
  <c r="J5330"/>
  <c r="J5340"/>
  <c r="J5347"/>
  <c r="J5355"/>
  <c r="J5362"/>
  <c r="J5370"/>
  <c r="J5387"/>
  <c r="J5396"/>
  <c r="J5404"/>
  <c r="J5416"/>
  <c r="J5421"/>
  <c r="J5433"/>
  <c r="J5441"/>
  <c r="J5454"/>
  <c r="J5460"/>
  <c r="J5468"/>
  <c r="J5476"/>
  <c r="J5480"/>
  <c r="J5483"/>
  <c r="J5488"/>
  <c r="J5500"/>
  <c r="J5508"/>
  <c r="J5519"/>
  <c r="J5530"/>
  <c r="J5538"/>
  <c r="J5550"/>
  <c r="J5567"/>
  <c r="J5575"/>
  <c r="J5586"/>
  <c r="J5602"/>
  <c r="J5610"/>
  <c r="J5614"/>
  <c r="J5617"/>
  <c r="J5622"/>
  <c r="J5631"/>
  <c r="J5639"/>
  <c r="J5653"/>
  <c r="J5669"/>
  <c r="J5677"/>
  <c r="J5681"/>
  <c r="J5689"/>
  <c r="J5698"/>
  <c r="J5706"/>
  <c r="J5714"/>
  <c r="J5720"/>
  <c r="J5733"/>
  <c r="J5741"/>
  <c r="J5755"/>
  <c r="J5763"/>
  <c r="J5767"/>
  <c r="J5770"/>
  <c r="J5775"/>
  <c r="J5778"/>
  <c r="J5785"/>
  <c r="J5793"/>
  <c r="J5820"/>
  <c r="J5938"/>
  <c r="J5946"/>
  <c r="J5125"/>
  <c r="J5133"/>
  <c r="J5140"/>
  <c r="J5148"/>
  <c r="J5155"/>
  <c r="J5163"/>
  <c r="J5175"/>
  <c r="J5189"/>
  <c r="J5197"/>
  <c r="J5209"/>
  <c r="J5217"/>
  <c r="J5224"/>
  <c r="J5232"/>
  <c r="J5258"/>
  <c r="J5266"/>
  <c r="J5273"/>
  <c r="J5281"/>
  <c r="J5289"/>
  <c r="J5296"/>
  <c r="J5304"/>
  <c r="J5308"/>
  <c r="J5325"/>
  <c r="J5333"/>
  <c r="J5338"/>
  <c r="J5342"/>
  <c r="J5350"/>
  <c r="J5365"/>
  <c r="J5385"/>
  <c r="J5399"/>
  <c r="J5407"/>
  <c r="J5411"/>
  <c r="J5419"/>
  <c r="J5428"/>
  <c r="J5436"/>
  <c r="J5452"/>
  <c r="J5463"/>
  <c r="J5471"/>
  <c r="J5495"/>
  <c r="J5503"/>
  <c r="J5517"/>
  <c r="J5533"/>
  <c r="J5541"/>
  <c r="J5545"/>
  <c r="J5553"/>
  <c r="J5562"/>
  <c r="J5570"/>
  <c r="J5578"/>
  <c r="J5584"/>
  <c r="J5597"/>
  <c r="J5605"/>
  <c r="J5634"/>
  <c r="J5642"/>
  <c r="J5651"/>
  <c r="J5664"/>
  <c r="J5672"/>
  <c r="J5680"/>
  <c r="J5684"/>
  <c r="J5701"/>
  <c r="J5709"/>
  <c r="J5718"/>
  <c r="J5736"/>
  <c r="J5744"/>
  <c r="J5220"/>
  <c r="J5227"/>
  <c r="J5235"/>
  <c r="J5261"/>
  <c r="J5269"/>
  <c r="J5276"/>
  <c r="J5284"/>
  <c r="J5291"/>
  <c r="J5299"/>
  <c r="J5328"/>
  <c r="J5336"/>
  <c r="J5345"/>
  <c r="J5353"/>
  <c r="J5360"/>
  <c r="J5368"/>
  <c r="J5169"/>
  <c r="J5173"/>
  <c r="J5195"/>
  <c r="J5207"/>
  <c r="J5215"/>
  <c r="J5222"/>
  <c r="J5230"/>
  <c r="J5238"/>
  <c r="J5242"/>
  <c r="J5256"/>
  <c r="J5264"/>
  <c r="J5272"/>
  <c r="J5279"/>
  <c r="J5287"/>
  <c r="J5294"/>
  <c r="J5302"/>
  <c r="J5331"/>
  <c r="J5348"/>
  <c r="J5363"/>
  <c r="J5375"/>
  <c r="J5381"/>
  <c r="J5397"/>
  <c r="J5405"/>
  <c r="J5409"/>
  <c r="J5417"/>
  <c r="J5426"/>
  <c r="J5434"/>
  <c r="J5442"/>
  <c r="J5448"/>
  <c r="J5461"/>
  <c r="J5469"/>
  <c r="J5489"/>
  <c r="J5501"/>
  <c r="J5513"/>
  <c r="J5531"/>
  <c r="J5539"/>
  <c r="J5546"/>
  <c r="J5551"/>
  <c r="J5568"/>
  <c r="J5576"/>
  <c r="J5580"/>
  <c r="J5603"/>
  <c r="J5611"/>
  <c r="J5623"/>
  <c r="J5632"/>
  <c r="J5640"/>
  <c r="J5647"/>
  <c r="J5663"/>
  <c r="J5670"/>
  <c r="J5678"/>
  <c r="J5690"/>
  <c r="J5697"/>
  <c r="J5699"/>
  <c r="J5707"/>
  <c r="J5734"/>
  <c r="J5742"/>
  <c r="J5749"/>
  <c r="J5849"/>
  <c r="J5274"/>
  <c r="J5282"/>
  <c r="J5297"/>
  <c r="J5305"/>
  <c r="J5326"/>
  <c r="J5351"/>
  <c r="J5358"/>
  <c r="J5366"/>
  <c r="J5771"/>
  <c r="J5779"/>
  <c r="J5836"/>
  <c r="J5844"/>
  <c r="J5909"/>
  <c r="J5917"/>
  <c r="J5159"/>
  <c r="J5167"/>
  <c r="J5171"/>
  <c r="J5193"/>
  <c r="J5201"/>
  <c r="J5205"/>
  <c r="J5213"/>
  <c r="J5221"/>
  <c r="J5228"/>
  <c r="J5236"/>
  <c r="J5240"/>
  <c r="J5262"/>
  <c r="J5270"/>
  <c r="J5277"/>
  <c r="J5285"/>
  <c r="J5292"/>
  <c r="J5300"/>
  <c r="J5329"/>
  <c r="J5346"/>
  <c r="J5354"/>
  <c r="J5361"/>
  <c r="J5369"/>
  <c r="J5374"/>
  <c r="J5377"/>
  <c r="J5395"/>
  <c r="J5403"/>
  <c r="J5410"/>
  <c r="J5415"/>
  <c r="J5432"/>
  <c r="J5440"/>
  <c r="J5444"/>
  <c r="J5467"/>
  <c r="J5475"/>
  <c r="J5487"/>
  <c r="J5492"/>
  <c r="J5499"/>
  <c r="J5507"/>
  <c r="J5509"/>
  <c r="J5525"/>
  <c r="J5529"/>
  <c r="J5537"/>
  <c r="J5549"/>
  <c r="J5559"/>
  <c r="J5566"/>
  <c r="J5574"/>
  <c r="J5592"/>
  <c r="J5601"/>
  <c r="J5609"/>
  <c r="J5621"/>
  <c r="J5626"/>
  <c r="J5630"/>
  <c r="J5638"/>
  <c r="J5646"/>
  <c r="J5659"/>
  <c r="J5668"/>
  <c r="J5676"/>
  <c r="J5688"/>
  <c r="J5693"/>
  <c r="J5705"/>
  <c r="J5713"/>
  <c r="J5726"/>
  <c r="J5728"/>
  <c r="J5732"/>
  <c r="J5740"/>
  <c r="J5748"/>
  <c r="J5754"/>
  <c r="J5762"/>
  <c r="J5784"/>
  <c r="J5792"/>
  <c r="J5819"/>
  <c r="J5827"/>
  <c r="J5847"/>
  <c r="J5857"/>
  <c r="J5865"/>
  <c r="J5869"/>
  <c r="J5332"/>
  <c r="J5341"/>
  <c r="J5349"/>
  <c r="J5357"/>
  <c r="J5482"/>
  <c r="J5502"/>
  <c r="J5510"/>
  <c r="J5532"/>
  <c r="J5540"/>
  <c r="J5552"/>
  <c r="J5569"/>
  <c r="J5577"/>
  <c r="J5590"/>
  <c r="J5612"/>
  <c r="J5633"/>
  <c r="J5641"/>
  <c r="J5657"/>
  <c r="J5671"/>
  <c r="J5679"/>
  <c r="J5683"/>
  <c r="J5691"/>
  <c r="J5700"/>
  <c r="J5708"/>
  <c r="J5724"/>
  <c r="J5735"/>
  <c r="J5743"/>
  <c r="J5940"/>
  <c r="J5948"/>
  <c r="J5750"/>
  <c r="J5758"/>
  <c r="J5788"/>
  <c r="J5796"/>
  <c r="J5823"/>
  <c r="J5831"/>
  <c r="J5853"/>
  <c r="J5861"/>
  <c r="J5888"/>
  <c r="J5896"/>
  <c r="J5903"/>
  <c r="J5916"/>
  <c r="J5926"/>
  <c r="J5934"/>
  <c r="J5953"/>
  <c r="J5961"/>
  <c r="J5969"/>
  <c r="J5976"/>
  <c r="J5991"/>
  <c r="J5999"/>
  <c r="J6024"/>
  <c r="J6032"/>
  <c r="J6039"/>
  <c r="J6047"/>
  <c r="J6062"/>
  <c r="J6070"/>
  <c r="J6074"/>
  <c r="J6157"/>
  <c r="J6165"/>
  <c r="J6173"/>
  <c r="J6180"/>
  <c r="J6194"/>
  <c r="J6202"/>
  <c r="J6211"/>
  <c r="J6216"/>
  <c r="J6292"/>
  <c r="J6299"/>
  <c r="J6313"/>
  <c r="J6321"/>
  <c r="J6328"/>
  <c r="J6336"/>
  <c r="J6366"/>
  <c r="J6369"/>
  <c r="J6374"/>
  <c r="J6377"/>
  <c r="J6409"/>
  <c r="J6431"/>
  <c r="J6439"/>
  <c r="J6534"/>
  <c r="J6656"/>
  <c r="J6670"/>
  <c r="J6675"/>
  <c r="J6680"/>
  <c r="J6735"/>
  <c r="J5956"/>
  <c r="J5964"/>
  <c r="J5971"/>
  <c r="J5979"/>
  <c r="J5984"/>
  <c r="J5994"/>
  <c r="J6002"/>
  <c r="J6027"/>
  <c r="J6035"/>
  <c r="J6042"/>
  <c r="J6050"/>
  <c r="J6057"/>
  <c r="J6160"/>
  <c r="J6168"/>
  <c r="J6175"/>
  <c r="J6183"/>
  <c r="J6190"/>
  <c r="J6197"/>
  <c r="J6205"/>
  <c r="J6209"/>
  <c r="J6278"/>
  <c r="J6290"/>
  <c r="J6294"/>
  <c r="J6309"/>
  <c r="J6316"/>
  <c r="J6324"/>
  <c r="J6331"/>
  <c r="J6339"/>
  <c r="J6346"/>
  <c r="J6416"/>
  <c r="J6419"/>
  <c r="J6424"/>
  <c r="J6427"/>
  <c r="J6434"/>
  <c r="J6442"/>
  <c r="J6498"/>
  <c r="J6506"/>
  <c r="J6520"/>
  <c r="J6523"/>
  <c r="J6407"/>
  <c r="J6429"/>
  <c r="J6437"/>
  <c r="J6445"/>
  <c r="J6453"/>
  <c r="J6483"/>
  <c r="J6486"/>
  <c r="J6491"/>
  <c r="J6494"/>
  <c r="J6501"/>
  <c r="J6509"/>
  <c r="J5982"/>
  <c r="J6004"/>
  <c r="J5985"/>
  <c r="J6075"/>
  <c r="J6394"/>
  <c r="J6481"/>
  <c r="J6489"/>
  <c r="J6516"/>
  <c r="J6600"/>
  <c r="J6608"/>
  <c r="J6620"/>
  <c r="J6628"/>
  <c r="J6635"/>
  <c r="J6643"/>
  <c r="J6650"/>
  <c r="J6691"/>
  <c r="J6699"/>
  <c r="J6706"/>
  <c r="J6727"/>
  <c r="J5907"/>
  <c r="J5915"/>
  <c r="J5980"/>
  <c r="J6051"/>
  <c r="J6257"/>
  <c r="J6380"/>
  <c r="J6392"/>
  <c r="J6514"/>
  <c r="J6554"/>
  <c r="J6562"/>
  <c r="J6679"/>
  <c r="J6686"/>
  <c r="J6694"/>
  <c r="J6701"/>
  <c r="J6709"/>
  <c r="J6714"/>
  <c r="J6725"/>
  <c r="J6730"/>
  <c r="J5918"/>
  <c r="J5983"/>
  <c r="J6090"/>
  <c r="J6098"/>
  <c r="J6113"/>
  <c r="J6121"/>
  <c r="J6128"/>
  <c r="J6136"/>
  <c r="J6363"/>
  <c r="J6368"/>
  <c r="J6371"/>
  <c r="J6376"/>
  <c r="J6390"/>
  <c r="J5828"/>
  <c r="J5835"/>
  <c r="J5840"/>
  <c r="J5843"/>
  <c r="J5848"/>
  <c r="J5858"/>
  <c r="J5866"/>
  <c r="J5885"/>
  <c r="J5893"/>
  <c r="J5901"/>
  <c r="J5905"/>
  <c r="J5908"/>
  <c r="J5913"/>
  <c r="J5923"/>
  <c r="J5931"/>
  <c r="J5958"/>
  <c r="J5966"/>
  <c r="J5973"/>
  <c r="J5981"/>
  <c r="J5986"/>
  <c r="J5988"/>
  <c r="J5996"/>
  <c r="J6021"/>
  <c r="J6029"/>
  <c r="J6037"/>
  <c r="J6044"/>
  <c r="J6049"/>
  <c r="J6052"/>
  <c r="J6059"/>
  <c r="J6067"/>
  <c r="J6162"/>
  <c r="J6170"/>
  <c r="J6177"/>
  <c r="J6191"/>
  <c r="J6199"/>
  <c r="J6207"/>
  <c r="J6213"/>
  <c r="J6296"/>
  <c r="J6310"/>
  <c r="J6318"/>
  <c r="J6326"/>
  <c r="J6333"/>
  <c r="J6341"/>
  <c r="J6348"/>
  <c r="J6413"/>
  <c r="J6421"/>
  <c r="J6436"/>
  <c r="J6444"/>
  <c r="J6457"/>
  <c r="J6460"/>
  <c r="J6531"/>
  <c r="J6552"/>
  <c r="J6560"/>
  <c r="J6667"/>
  <c r="J6677"/>
  <c r="J6712"/>
  <c r="J6060"/>
  <c r="J6068"/>
  <c r="J6096"/>
  <c r="J6104"/>
  <c r="J6111"/>
  <c r="J6119"/>
  <c r="J6126"/>
  <c r="J6134"/>
  <c r="J6150"/>
  <c r="J6152"/>
  <c r="J6158"/>
  <c r="J6166"/>
  <c r="J6181"/>
  <c r="J6186"/>
  <c r="J6195"/>
  <c r="J6203"/>
  <c r="J6227"/>
  <c r="J6235"/>
  <c r="J6242"/>
  <c r="J6250"/>
  <c r="J6255"/>
  <c r="J6258"/>
  <c r="J6265"/>
  <c r="J6273"/>
  <c r="J6284"/>
  <c r="J6295"/>
  <c r="J6300"/>
  <c r="J6303"/>
  <c r="J6317"/>
  <c r="J6325"/>
  <c r="J6332"/>
  <c r="J6340"/>
  <c r="J6351"/>
  <c r="J6367"/>
  <c r="J6372"/>
  <c r="J6375"/>
  <c r="J6388"/>
  <c r="J6399"/>
  <c r="J6435"/>
  <c r="J6443"/>
  <c r="J6449"/>
  <c r="J6478"/>
  <c r="J6482"/>
  <c r="J6487"/>
  <c r="J6490"/>
  <c r="J6495"/>
  <c r="J6497"/>
  <c r="J6505"/>
  <c r="J6513"/>
  <c r="J6528"/>
  <c r="J6539"/>
  <c r="J6565"/>
  <c r="J6573"/>
  <c r="J6581"/>
  <c r="J6606"/>
  <c r="J6063"/>
  <c r="J6071"/>
  <c r="J6091"/>
  <c r="J6099"/>
  <c r="J6106"/>
  <c r="J6114"/>
  <c r="J6122"/>
  <c r="J6129"/>
  <c r="J6137"/>
  <c r="J6148"/>
  <c r="J6161"/>
  <c r="J6169"/>
  <c r="J6176"/>
  <c r="J6184"/>
  <c r="J6198"/>
  <c r="J6206"/>
  <c r="J6221"/>
  <c r="J6230"/>
  <c r="J6238"/>
  <c r="J6245"/>
  <c r="J6260"/>
  <c r="J6268"/>
  <c r="J6282"/>
  <c r="J6298"/>
  <c r="J6312"/>
  <c r="J6320"/>
  <c r="J6327"/>
  <c r="J6335"/>
  <c r="J6343"/>
  <c r="J6349"/>
  <c r="J6362"/>
  <c r="J6386"/>
  <c r="J6397"/>
  <c r="J6415"/>
  <c r="J6420"/>
  <c r="J6423"/>
  <c r="J6428"/>
  <c r="J6430"/>
  <c r="J6438"/>
  <c r="J6447"/>
  <c r="J6476"/>
  <c r="J6500"/>
  <c r="J6508"/>
  <c r="J6526"/>
  <c r="J6537"/>
  <c r="J6550"/>
  <c r="J6553"/>
  <c r="J6558"/>
  <c r="J6561"/>
  <c r="J6568"/>
  <c r="J6576"/>
  <c r="J6601"/>
  <c r="J6609"/>
  <c r="J6621"/>
  <c r="J6629"/>
  <c r="J6636"/>
  <c r="J6644"/>
  <c r="J6660"/>
  <c r="J6683"/>
  <c r="J6690"/>
  <c r="J6698"/>
  <c r="J6705"/>
  <c r="J6713"/>
  <c r="J6733"/>
  <c r="J6109"/>
  <c r="J6117"/>
  <c r="J6124"/>
  <c r="J6132"/>
  <c r="J6146"/>
  <c r="J6164"/>
  <c r="J6172"/>
  <c r="J6179"/>
  <c r="J6193"/>
  <c r="J6201"/>
  <c r="J6219"/>
  <c r="J6225"/>
  <c r="J6233"/>
  <c r="J6241"/>
  <c r="J6248"/>
  <c r="J6253"/>
  <c r="J6256"/>
  <c r="J6263"/>
  <c r="J6271"/>
  <c r="J6280"/>
  <c r="J6293"/>
  <c r="J6301"/>
  <c r="J6315"/>
  <c r="J6323"/>
  <c r="J6330"/>
  <c r="J6338"/>
  <c r="J6347"/>
  <c r="J6365"/>
  <c r="J6370"/>
  <c r="J6373"/>
  <c r="J6384"/>
  <c r="J6395"/>
  <c r="J6411"/>
  <c r="J6433"/>
  <c r="J6441"/>
  <c r="J6461"/>
  <c r="J6474"/>
  <c r="J6480"/>
  <c r="J6485"/>
  <c r="J6488"/>
  <c r="J6493"/>
  <c r="J6496"/>
  <c r="J6503"/>
  <c r="J6511"/>
  <c r="J6524"/>
  <c r="J6535"/>
  <c r="J6571"/>
  <c r="J6579"/>
  <c r="J6583"/>
  <c r="J6585"/>
  <c r="J6604"/>
  <c r="J6612"/>
  <c r="J6616"/>
  <c r="J6624"/>
  <c r="J6632"/>
  <c r="J6639"/>
  <c r="J6647"/>
  <c r="J6658"/>
  <c r="J6669"/>
  <c r="J6681"/>
  <c r="J6685"/>
  <c r="J6693"/>
  <c r="J6708"/>
  <c r="J6731"/>
  <c r="J4493"/>
  <c r="J4501"/>
  <c r="J4494"/>
  <c r="J4502"/>
  <c r="J4497"/>
  <c r="J4495"/>
  <c r="J4503"/>
  <c r="J4498"/>
  <c r="J4506"/>
  <c r="J2543"/>
  <c r="J2559"/>
  <c r="J2574"/>
  <c r="J2582"/>
  <c r="J2689"/>
  <c r="J2697"/>
  <c r="J2894"/>
  <c r="J2961"/>
  <c r="J2539"/>
  <c r="J2557"/>
  <c r="J2695"/>
  <c r="J2703"/>
  <c r="J2720"/>
  <c r="J2837"/>
  <c r="J2846"/>
  <c r="J2858"/>
  <c r="J2900"/>
  <c r="J2969"/>
  <c r="J2980"/>
  <c r="J2988"/>
  <c r="J2537"/>
  <c r="J2645"/>
  <c r="J2710"/>
  <c r="J2718"/>
  <c r="J2777"/>
  <c r="J2785"/>
  <c r="J2827"/>
  <c r="J2835"/>
  <c r="J2856"/>
  <c r="J2917"/>
  <c r="J2925"/>
  <c r="J2967"/>
  <c r="J2555"/>
  <c r="J2693"/>
  <c r="J2701"/>
  <c r="J2898"/>
  <c r="J2965"/>
  <c r="J2586"/>
  <c r="J2643"/>
  <c r="J2651"/>
  <c r="J2708"/>
  <c r="J2716"/>
  <c r="J2775"/>
  <c r="J2783"/>
  <c r="J2852"/>
  <c r="J2915"/>
  <c r="J2923"/>
  <c r="J2547"/>
  <c r="J2553"/>
  <c r="J2561"/>
  <c r="J2576"/>
  <c r="J2584"/>
  <c r="J2691"/>
  <c r="J2699"/>
  <c r="J2842"/>
  <c r="J2850"/>
  <c r="J2896"/>
  <c r="J2963"/>
  <c r="J2984"/>
  <c r="J2992"/>
  <c r="J2545"/>
  <c r="J2641"/>
  <c r="J2649"/>
  <c r="J2706"/>
  <c r="J2714"/>
  <c r="J2781"/>
  <c r="J2789"/>
  <c r="J2913"/>
  <c r="J2921"/>
  <c r="J3047"/>
  <c r="J3055"/>
  <c r="J3116"/>
  <c r="J3124"/>
  <c r="I2043"/>
  <c r="H2043"/>
  <c r="G2043"/>
  <c r="F2043"/>
  <c r="E2043"/>
  <c r="D2043"/>
  <c r="I2042"/>
  <c r="H2042"/>
  <c r="G2042"/>
  <c r="I2041"/>
  <c r="H2041"/>
  <c r="G2041"/>
  <c r="I2040"/>
  <c r="H2040"/>
  <c r="G2040"/>
  <c r="I2039"/>
  <c r="H2039"/>
  <c r="G2039"/>
  <c r="I2038"/>
  <c r="H2038"/>
  <c r="G2038"/>
  <c r="I2037"/>
  <c r="H2037"/>
  <c r="G2037"/>
  <c r="I2036"/>
  <c r="H2036"/>
  <c r="G2036"/>
  <c r="I2035"/>
  <c r="H2035"/>
  <c r="G2035"/>
  <c r="I2034"/>
  <c r="H2034"/>
  <c r="G2034"/>
  <c r="I2033"/>
  <c r="H2033"/>
  <c r="G2033"/>
  <c r="I2032"/>
  <c r="H2032"/>
  <c r="G2032"/>
  <c r="I2031"/>
  <c r="H2031"/>
  <c r="G2031"/>
  <c r="I2030"/>
  <c r="H2030"/>
  <c r="G2030"/>
  <c r="I2029"/>
  <c r="H2029"/>
  <c r="G2029"/>
  <c r="I2028"/>
  <c r="H2028"/>
  <c r="G2028"/>
  <c r="I2027"/>
  <c r="H2027"/>
  <c r="G2027"/>
  <c r="I2026"/>
  <c r="H2026"/>
  <c r="G2026"/>
  <c r="F2026"/>
  <c r="E2026"/>
  <c r="D2026"/>
  <c r="I2025"/>
  <c r="H2025"/>
  <c r="G2025"/>
  <c r="I2024"/>
  <c r="H2024"/>
  <c r="G2024"/>
  <c r="I2023"/>
  <c r="H2023"/>
  <c r="G2023"/>
  <c r="I2022"/>
  <c r="H2022"/>
  <c r="G2022"/>
  <c r="I2021"/>
  <c r="H2021"/>
  <c r="G2021"/>
  <c r="I2020"/>
  <c r="H2020"/>
  <c r="G2020"/>
  <c r="I2019"/>
  <c r="H2019"/>
  <c r="G2019"/>
  <c r="I2018"/>
  <c r="H2018"/>
  <c r="G2018"/>
  <c r="I2017"/>
  <c r="H2017"/>
  <c r="G2017"/>
  <c r="I2016"/>
  <c r="H2016"/>
  <c r="G2016"/>
  <c r="I2015"/>
  <c r="H2015"/>
  <c r="G2015"/>
  <c r="I2014"/>
  <c r="H2014"/>
  <c r="G2014"/>
  <c r="I2013"/>
  <c r="H2013"/>
  <c r="G2013"/>
  <c r="I2012"/>
  <c r="H2012"/>
  <c r="G2012"/>
  <c r="I2011"/>
  <c r="H2011"/>
  <c r="G2011"/>
  <c r="I2010"/>
  <c r="H2010"/>
  <c r="G2010"/>
  <c r="I2009"/>
  <c r="H2009"/>
  <c r="G2009"/>
  <c r="F2009"/>
  <c r="E2009"/>
  <c r="D2009"/>
  <c r="I2008"/>
  <c r="H2008"/>
  <c r="G2008"/>
  <c r="I2007"/>
  <c r="H2007"/>
  <c r="G2007"/>
  <c r="I2006"/>
  <c r="H2006"/>
  <c r="G2006"/>
  <c r="I2005"/>
  <c r="H2005"/>
  <c r="G2005"/>
  <c r="I2004"/>
  <c r="H2004"/>
  <c r="G2004"/>
  <c r="I2003"/>
  <c r="H2003"/>
  <c r="G2003"/>
  <c r="I2002"/>
  <c r="H2002"/>
  <c r="G2002"/>
  <c r="I2001"/>
  <c r="H2001"/>
  <c r="G2001"/>
  <c r="I2000"/>
  <c r="H2000"/>
  <c r="G2000"/>
  <c r="I1999"/>
  <c r="H1999"/>
  <c r="G1999"/>
  <c r="I1998"/>
  <c r="H1998"/>
  <c r="G1998"/>
  <c r="I1997"/>
  <c r="H1997"/>
  <c r="G1997"/>
  <c r="I1996"/>
  <c r="H1996"/>
  <c r="G1996"/>
  <c r="I1995"/>
  <c r="H1995"/>
  <c r="G1995"/>
  <c r="I1994"/>
  <c r="H1994"/>
  <c r="G1994"/>
  <c r="I1993"/>
  <c r="H1993"/>
  <c r="G1993"/>
  <c r="I1992"/>
  <c r="H1992"/>
  <c r="G1992"/>
  <c r="F1992"/>
  <c r="E1992"/>
  <c r="D1992"/>
  <c r="I1991"/>
  <c r="H1991"/>
  <c r="G1991"/>
  <c r="I1990"/>
  <c r="H1990"/>
  <c r="G1990"/>
  <c r="I1989"/>
  <c r="H1989"/>
  <c r="G1989"/>
  <c r="I1988"/>
  <c r="H1988"/>
  <c r="G1988"/>
  <c r="I1987"/>
  <c r="H1987"/>
  <c r="G1987"/>
  <c r="I1986"/>
  <c r="H1986"/>
  <c r="G1986"/>
  <c r="I1985"/>
  <c r="H1985"/>
  <c r="G1985"/>
  <c r="I1984"/>
  <c r="H1984"/>
  <c r="G1984"/>
  <c r="I1983"/>
  <c r="H1983"/>
  <c r="G1983"/>
  <c r="I1982"/>
  <c r="H1982"/>
  <c r="G1982"/>
  <c r="I1981"/>
  <c r="H1981"/>
  <c r="G1981"/>
  <c r="I1980"/>
  <c r="H1980"/>
  <c r="G1980"/>
  <c r="I1979"/>
  <c r="H1979"/>
  <c r="G1979"/>
  <c r="I1978"/>
  <c r="H1978"/>
  <c r="G1978"/>
  <c r="I1977"/>
  <c r="H1977"/>
  <c r="G1977"/>
  <c r="I1976"/>
  <c r="H1976"/>
  <c r="G1976"/>
  <c r="I1975"/>
  <c r="H1975"/>
  <c r="G1975"/>
  <c r="F1975"/>
  <c r="E1975"/>
  <c r="D1975"/>
  <c r="I1974"/>
  <c r="H1974"/>
  <c r="G1974"/>
  <c r="I1973"/>
  <c r="H1973"/>
  <c r="G1973"/>
  <c r="I1972"/>
  <c r="H1972"/>
  <c r="G1972"/>
  <c r="I1971"/>
  <c r="H1971"/>
  <c r="G1971"/>
  <c r="I1970"/>
  <c r="H1970"/>
  <c r="G1970"/>
  <c r="I1969"/>
  <c r="H1969"/>
  <c r="G1969"/>
  <c r="I1968"/>
  <c r="H1968"/>
  <c r="G1968"/>
  <c r="I1967"/>
  <c r="H1967"/>
  <c r="G1967"/>
  <c r="I1966"/>
  <c r="H1966"/>
  <c r="G1966"/>
  <c r="I1965"/>
  <c r="H1965"/>
  <c r="G1965"/>
  <c r="I1964"/>
  <c r="H1964"/>
  <c r="G1964"/>
  <c r="I1963"/>
  <c r="H1963"/>
  <c r="G1963"/>
  <c r="I1962"/>
  <c r="H1962"/>
  <c r="G1962"/>
  <c r="I1961"/>
  <c r="H1961"/>
  <c r="G1961"/>
  <c r="I1960"/>
  <c r="H1960"/>
  <c r="G1960"/>
  <c r="I1959"/>
  <c r="H1959"/>
  <c r="G1959"/>
  <c r="I1958"/>
  <c r="H1958"/>
  <c r="G1958"/>
  <c r="F1958"/>
  <c r="E1958"/>
  <c r="D1958"/>
  <c r="I1957"/>
  <c r="H1957"/>
  <c r="G1957"/>
  <c r="I1956"/>
  <c r="H1956"/>
  <c r="G1956"/>
  <c r="I1955"/>
  <c r="H1955"/>
  <c r="G1955"/>
  <c r="I1954"/>
  <c r="H1954"/>
  <c r="G1954"/>
  <c r="I1953"/>
  <c r="H1953"/>
  <c r="G1953"/>
  <c r="I1952"/>
  <c r="H1952"/>
  <c r="G1952"/>
  <c r="I1951"/>
  <c r="H1951"/>
  <c r="G1951"/>
  <c r="I1950"/>
  <c r="H1950"/>
  <c r="G1950"/>
  <c r="I1949"/>
  <c r="H1949"/>
  <c r="G1949"/>
  <c r="I1948"/>
  <c r="H1948"/>
  <c r="G1948"/>
  <c r="I1947"/>
  <c r="H1947"/>
  <c r="G1947"/>
  <c r="I1946"/>
  <c r="H1946"/>
  <c r="G1946"/>
  <c r="I1945"/>
  <c r="H1945"/>
  <c r="G1945"/>
  <c r="I1944"/>
  <c r="H1944"/>
  <c r="G1944"/>
  <c r="I1943"/>
  <c r="H1943"/>
  <c r="G1943"/>
  <c r="I1942"/>
  <c r="H1942"/>
  <c r="G1942"/>
  <c r="I1941"/>
  <c r="H1941"/>
  <c r="G1941"/>
  <c r="F1941"/>
  <c r="E1941"/>
  <c r="D1941"/>
  <c r="I1940"/>
  <c r="H1940"/>
  <c r="G1940"/>
  <c r="I1939"/>
  <c r="H1939"/>
  <c r="G1939"/>
  <c r="I1938"/>
  <c r="H1938"/>
  <c r="G1938"/>
  <c r="I1937"/>
  <c r="H1937"/>
  <c r="G1937"/>
  <c r="I1936"/>
  <c r="H1936"/>
  <c r="G1936"/>
  <c r="I1935"/>
  <c r="H1935"/>
  <c r="G1935"/>
  <c r="I1934"/>
  <c r="H1934"/>
  <c r="G1934"/>
  <c r="I1933"/>
  <c r="H1933"/>
  <c r="G1933"/>
  <c r="I1932"/>
  <c r="H1932"/>
  <c r="G1932"/>
  <c r="I1931"/>
  <c r="H1931"/>
  <c r="G1931"/>
  <c r="I1930"/>
  <c r="H1930"/>
  <c r="G1930"/>
  <c r="I1929"/>
  <c r="H1929"/>
  <c r="G1929"/>
  <c r="I1928"/>
  <c r="H1928"/>
  <c r="G1928"/>
  <c r="I1927"/>
  <c r="H1927"/>
  <c r="G1927"/>
  <c r="I1926"/>
  <c r="H1926"/>
  <c r="G1926"/>
  <c r="I1925"/>
  <c r="H1925"/>
  <c r="G1925"/>
  <c r="I1924"/>
  <c r="H1924"/>
  <c r="G1924"/>
  <c r="F1924"/>
  <c r="E1924"/>
  <c r="D1924"/>
  <c r="I1923"/>
  <c r="H1923"/>
  <c r="G1923"/>
  <c r="I1922"/>
  <c r="H1922"/>
  <c r="G1922"/>
  <c r="I1921"/>
  <c r="H1921"/>
  <c r="G1921"/>
  <c r="I1920"/>
  <c r="H1920"/>
  <c r="G1920"/>
  <c r="I1919"/>
  <c r="H1919"/>
  <c r="G1919"/>
  <c r="I1918"/>
  <c r="H1918"/>
  <c r="G1918"/>
  <c r="I1917"/>
  <c r="H1917"/>
  <c r="G1917"/>
  <c r="I1916"/>
  <c r="H1916"/>
  <c r="G1916"/>
  <c r="I1915"/>
  <c r="H1915"/>
  <c r="G1915"/>
  <c r="I1914"/>
  <c r="H1914"/>
  <c r="G1914"/>
  <c r="I1913"/>
  <c r="H1913"/>
  <c r="G1913"/>
  <c r="I1912"/>
  <c r="H1912"/>
  <c r="G1912"/>
  <c r="I1911"/>
  <c r="H1911"/>
  <c r="G1911"/>
  <c r="I1910"/>
  <c r="H1910"/>
  <c r="G1910"/>
  <c r="I1909"/>
  <c r="H1909"/>
  <c r="G1909"/>
  <c r="I1908"/>
  <c r="H1908"/>
  <c r="G1908"/>
  <c r="I1907"/>
  <c r="H1907"/>
  <c r="G1907"/>
  <c r="F1907"/>
  <c r="E1907"/>
  <c r="D1907"/>
  <c r="I1906"/>
  <c r="H1906"/>
  <c r="G1906"/>
  <c r="I1905"/>
  <c r="H1905"/>
  <c r="G1905"/>
  <c r="I1904"/>
  <c r="H1904"/>
  <c r="G1904"/>
  <c r="I1903"/>
  <c r="H1903"/>
  <c r="G1903"/>
  <c r="I1902"/>
  <c r="H1902"/>
  <c r="G1902"/>
  <c r="I1901"/>
  <c r="H1901"/>
  <c r="G1901"/>
  <c r="I1900"/>
  <c r="H1900"/>
  <c r="G1900"/>
  <c r="I1899"/>
  <c r="H1899"/>
  <c r="G1899"/>
  <c r="I1898"/>
  <c r="H1898"/>
  <c r="G1898"/>
  <c r="I1897"/>
  <c r="H1897"/>
  <c r="G1897"/>
  <c r="I1896"/>
  <c r="H1896"/>
  <c r="G1896"/>
  <c r="I1895"/>
  <c r="H1895"/>
  <c r="G1895"/>
  <c r="I1894"/>
  <c r="H1894"/>
  <c r="G1894"/>
  <c r="I1893"/>
  <c r="H1893"/>
  <c r="G1893"/>
  <c r="I1892"/>
  <c r="H1892"/>
  <c r="G1892"/>
  <c r="I1891"/>
  <c r="H1891"/>
  <c r="G1891"/>
  <c r="I1890"/>
  <c r="H1890"/>
  <c r="G1890"/>
  <c r="F1890"/>
  <c r="E1890"/>
  <c r="D1890"/>
  <c r="I1889"/>
  <c r="H1889"/>
  <c r="G1889"/>
  <c r="I1888"/>
  <c r="H1888"/>
  <c r="G1888"/>
  <c r="I1887"/>
  <c r="H1887"/>
  <c r="G1887"/>
  <c r="I1886"/>
  <c r="H1886"/>
  <c r="G1886"/>
  <c r="I1885"/>
  <c r="H1885"/>
  <c r="G1885"/>
  <c r="I1884"/>
  <c r="H1884"/>
  <c r="G1884"/>
  <c r="I1883"/>
  <c r="H1883"/>
  <c r="G1883"/>
  <c r="I1882"/>
  <c r="H1882"/>
  <c r="G1882"/>
  <c r="I1881"/>
  <c r="H1881"/>
  <c r="G1881"/>
  <c r="I1880"/>
  <c r="H1880"/>
  <c r="G1880"/>
  <c r="I1879"/>
  <c r="H1879"/>
  <c r="G1879"/>
  <c r="I1878"/>
  <c r="H1878"/>
  <c r="G1878"/>
  <c r="I1877"/>
  <c r="H1877"/>
  <c r="G1877"/>
  <c r="I1876"/>
  <c r="H1876"/>
  <c r="G1876"/>
  <c r="I1875"/>
  <c r="H1875"/>
  <c r="G1875"/>
  <c r="I1874"/>
  <c r="H1874"/>
  <c r="G1874"/>
  <c r="I1873"/>
  <c r="H1873"/>
  <c r="G1873"/>
  <c r="F1873"/>
  <c r="E1873"/>
  <c r="D1873"/>
  <c r="I1872"/>
  <c r="H1872"/>
  <c r="G1872"/>
  <c r="I1871"/>
  <c r="H1871"/>
  <c r="G1871"/>
  <c r="I1870"/>
  <c r="H1870"/>
  <c r="G1870"/>
  <c r="I1869"/>
  <c r="H1869"/>
  <c r="G1869"/>
  <c r="I1868"/>
  <c r="H1868"/>
  <c r="G1868"/>
  <c r="I1867"/>
  <c r="H1867"/>
  <c r="G1867"/>
  <c r="I1866"/>
  <c r="H1866"/>
  <c r="G1866"/>
  <c r="I1865"/>
  <c r="H1865"/>
  <c r="G1865"/>
  <c r="I1864"/>
  <c r="H1864"/>
  <c r="G1864"/>
  <c r="I1863"/>
  <c r="H1863"/>
  <c r="G1863"/>
  <c r="I1862"/>
  <c r="H1862"/>
  <c r="G1862"/>
  <c r="I1861"/>
  <c r="H1861"/>
  <c r="G1861"/>
  <c r="I1860"/>
  <c r="H1860"/>
  <c r="G1860"/>
  <c r="I1859"/>
  <c r="H1859"/>
  <c r="G1859"/>
  <c r="I1858"/>
  <c r="H1858"/>
  <c r="G1858"/>
  <c r="I1857"/>
  <c r="H1857"/>
  <c r="G1857"/>
  <c r="I1856"/>
  <c r="H1856"/>
  <c r="G1856"/>
  <c r="F1856"/>
  <c r="E1856"/>
  <c r="D1856"/>
  <c r="I1855"/>
  <c r="H1855"/>
  <c r="G1855"/>
  <c r="I1854"/>
  <c r="H1854"/>
  <c r="G1854"/>
  <c r="I1853"/>
  <c r="H1853"/>
  <c r="G1853"/>
  <c r="I1852"/>
  <c r="H1852"/>
  <c r="G1852"/>
  <c r="I1851"/>
  <c r="H1851"/>
  <c r="G1851"/>
  <c r="I1850"/>
  <c r="H1850"/>
  <c r="G1850"/>
  <c r="I1849"/>
  <c r="H1849"/>
  <c r="G1849"/>
  <c r="I1848"/>
  <c r="H1848"/>
  <c r="G1848"/>
  <c r="I1847"/>
  <c r="H1847"/>
  <c r="G1847"/>
  <c r="I1846"/>
  <c r="H1846"/>
  <c r="G1846"/>
  <c r="I1845"/>
  <c r="H1845"/>
  <c r="G1845"/>
  <c r="I1844"/>
  <c r="H1844"/>
  <c r="G1844"/>
  <c r="I1843"/>
  <c r="H1843"/>
  <c r="G1843"/>
  <c r="I1842"/>
  <c r="H1842"/>
  <c r="G1842"/>
  <c r="I1841"/>
  <c r="H1841"/>
  <c r="G1841"/>
  <c r="I1840"/>
  <c r="H1840"/>
  <c r="G1840"/>
  <c r="I1839"/>
  <c r="H1839"/>
  <c r="G1839"/>
  <c r="F1839"/>
  <c r="E1839"/>
  <c r="D1839"/>
  <c r="I1838"/>
  <c r="H1838"/>
  <c r="G1838"/>
  <c r="I1837"/>
  <c r="H1837"/>
  <c r="G1837"/>
  <c r="I1836"/>
  <c r="H1836"/>
  <c r="G1836"/>
  <c r="I1835"/>
  <c r="H1835"/>
  <c r="G1835"/>
  <c r="I1834"/>
  <c r="H1834"/>
  <c r="G1834"/>
  <c r="I1833"/>
  <c r="H1833"/>
  <c r="G1833"/>
  <c r="I1832"/>
  <c r="H1832"/>
  <c r="G1832"/>
  <c r="I1831"/>
  <c r="H1831"/>
  <c r="G1831"/>
  <c r="I1830"/>
  <c r="H1830"/>
  <c r="G1830"/>
  <c r="I1829"/>
  <c r="H1829"/>
  <c r="G1829"/>
  <c r="I1828"/>
  <c r="H1828"/>
  <c r="G1828"/>
  <c r="I1827"/>
  <c r="H1827"/>
  <c r="G1827"/>
  <c r="I1826"/>
  <c r="H1826"/>
  <c r="G1826"/>
  <c r="I1825"/>
  <c r="H1825"/>
  <c r="G1825"/>
  <c r="I1824"/>
  <c r="H1824"/>
  <c r="G1824"/>
  <c r="I1823"/>
  <c r="H1823"/>
  <c r="G1823"/>
  <c r="I1822"/>
  <c r="H1822"/>
  <c r="G1822"/>
  <c r="F1822"/>
  <c r="E1822"/>
  <c r="D1822"/>
  <c r="I1821"/>
  <c r="H1821"/>
  <c r="G1821"/>
  <c r="I1820"/>
  <c r="H1820"/>
  <c r="G1820"/>
  <c r="I1819"/>
  <c r="H1819"/>
  <c r="G1819"/>
  <c r="I1818"/>
  <c r="H1818"/>
  <c r="G1818"/>
  <c r="I1817"/>
  <c r="H1817"/>
  <c r="G1817"/>
  <c r="I1816"/>
  <c r="H1816"/>
  <c r="G1816"/>
  <c r="I1815"/>
  <c r="H1815"/>
  <c r="G1815"/>
  <c r="I1814"/>
  <c r="H1814"/>
  <c r="G1814"/>
  <c r="I1813"/>
  <c r="H1813"/>
  <c r="G1813"/>
  <c r="I1812"/>
  <c r="H1812"/>
  <c r="G1812"/>
  <c r="I1811"/>
  <c r="H1811"/>
  <c r="G1811"/>
  <c r="I1810"/>
  <c r="H1810"/>
  <c r="G1810"/>
  <c r="I1809"/>
  <c r="H1809"/>
  <c r="G1809"/>
  <c r="I1808"/>
  <c r="H1808"/>
  <c r="G1808"/>
  <c r="I1807"/>
  <c r="H1807"/>
  <c r="G1807"/>
  <c r="I1806"/>
  <c r="H1806"/>
  <c r="G1806"/>
  <c r="I1805"/>
  <c r="H1805"/>
  <c r="G1805"/>
  <c r="F1805"/>
  <c r="E1805"/>
  <c r="D1805"/>
  <c r="I1804"/>
  <c r="H1804"/>
  <c r="G1804"/>
  <c r="I1803"/>
  <c r="H1803"/>
  <c r="G1803"/>
  <c r="I1802"/>
  <c r="H1802"/>
  <c r="G1802"/>
  <c r="I1801"/>
  <c r="H1801"/>
  <c r="G1801"/>
  <c r="I1800"/>
  <c r="H1800"/>
  <c r="G1800"/>
  <c r="I1799"/>
  <c r="H1799"/>
  <c r="G1799"/>
  <c r="I1798"/>
  <c r="H1798"/>
  <c r="G1798"/>
  <c r="I1797"/>
  <c r="H1797"/>
  <c r="G1797"/>
  <c r="I1796"/>
  <c r="H1796"/>
  <c r="G1796"/>
  <c r="I1795"/>
  <c r="H1795"/>
  <c r="G1795"/>
  <c r="I1794"/>
  <c r="H1794"/>
  <c r="G1794"/>
  <c r="I1793"/>
  <c r="H1793"/>
  <c r="G1793"/>
  <c r="I1792"/>
  <c r="H1792"/>
  <c r="G1792"/>
  <c r="I1791"/>
  <c r="H1791"/>
  <c r="G1791"/>
  <c r="I1790"/>
  <c r="H1790"/>
  <c r="G1790"/>
  <c r="I1789"/>
  <c r="H1789"/>
  <c r="G1789"/>
  <c r="I1788"/>
  <c r="H1788"/>
  <c r="G1788"/>
  <c r="F1788"/>
  <c r="E1788"/>
  <c r="D1788"/>
  <c r="I1787"/>
  <c r="H1787"/>
  <c r="G1787"/>
  <c r="I1786"/>
  <c r="H1786"/>
  <c r="G1786"/>
  <c r="I1785"/>
  <c r="H1785"/>
  <c r="G1785"/>
  <c r="I1784"/>
  <c r="H1784"/>
  <c r="G1784"/>
  <c r="I1783"/>
  <c r="H1783"/>
  <c r="G1783"/>
  <c r="I1782"/>
  <c r="H1782"/>
  <c r="G1782"/>
  <c r="I1781"/>
  <c r="H1781"/>
  <c r="G1781"/>
  <c r="I1780"/>
  <c r="H1780"/>
  <c r="G1780"/>
  <c r="I1779"/>
  <c r="H1779"/>
  <c r="G1779"/>
  <c r="I1778"/>
  <c r="H1778"/>
  <c r="G1778"/>
  <c r="I1777"/>
  <c r="H1777"/>
  <c r="G1777"/>
  <c r="I1776"/>
  <c r="H1776"/>
  <c r="G1776"/>
  <c r="I1775"/>
  <c r="H1775"/>
  <c r="G1775"/>
  <c r="I1774"/>
  <c r="H1774"/>
  <c r="G1774"/>
  <c r="I1773"/>
  <c r="H1773"/>
  <c r="G1773"/>
  <c r="I1772"/>
  <c r="H1772"/>
  <c r="G1772"/>
  <c r="I1771"/>
  <c r="H1771"/>
  <c r="G1771"/>
  <c r="F1771"/>
  <c r="E1771"/>
  <c r="D1771"/>
  <c r="I1770"/>
  <c r="H1770"/>
  <c r="G1770"/>
  <c r="I1769"/>
  <c r="H1769"/>
  <c r="G1769"/>
  <c r="I1768"/>
  <c r="H1768"/>
  <c r="G1768"/>
  <c r="I1767"/>
  <c r="H1767"/>
  <c r="G1767"/>
  <c r="I1766"/>
  <c r="H1766"/>
  <c r="G1766"/>
  <c r="I1765"/>
  <c r="H1765"/>
  <c r="G1765"/>
  <c r="I1764"/>
  <c r="H1764"/>
  <c r="G1764"/>
  <c r="I1763"/>
  <c r="H1763"/>
  <c r="G1763"/>
  <c r="I1762"/>
  <c r="H1762"/>
  <c r="G1762"/>
  <c r="I1761"/>
  <c r="H1761"/>
  <c r="G1761"/>
  <c r="I1760"/>
  <c r="H1760"/>
  <c r="G1760"/>
  <c r="I1759"/>
  <c r="H1759"/>
  <c r="G1759"/>
  <c r="I1758"/>
  <c r="H1758"/>
  <c r="G1758"/>
  <c r="I1757"/>
  <c r="H1757"/>
  <c r="G1757"/>
  <c r="I1756"/>
  <c r="H1756"/>
  <c r="G1756"/>
  <c r="I1755"/>
  <c r="H1755"/>
  <c r="G1755"/>
  <c r="I1754"/>
  <c r="H1754"/>
  <c r="G1754"/>
  <c r="F1754"/>
  <c r="E1754"/>
  <c r="D1754"/>
  <c r="I1753"/>
  <c r="H1753"/>
  <c r="G1753"/>
  <c r="I1752"/>
  <c r="H1752"/>
  <c r="G1752"/>
  <c r="I1751"/>
  <c r="H1751"/>
  <c r="G1751"/>
  <c r="I1750"/>
  <c r="H1750"/>
  <c r="G1750"/>
  <c r="I1749"/>
  <c r="H1749"/>
  <c r="G1749"/>
  <c r="I1748"/>
  <c r="H1748"/>
  <c r="G1748"/>
  <c r="I1747"/>
  <c r="H1747"/>
  <c r="G1747"/>
  <c r="I1746"/>
  <c r="H1746"/>
  <c r="G1746"/>
  <c r="I1745"/>
  <c r="H1745"/>
  <c r="G1745"/>
  <c r="I1744"/>
  <c r="H1744"/>
  <c r="G1744"/>
  <c r="I1743"/>
  <c r="H1743"/>
  <c r="G1743"/>
  <c r="I1742"/>
  <c r="H1742"/>
  <c r="G1742"/>
  <c r="I1741"/>
  <c r="H1741"/>
  <c r="G1741"/>
  <c r="I1740"/>
  <c r="H1740"/>
  <c r="G1740"/>
  <c r="I1739"/>
  <c r="H1739"/>
  <c r="G1739"/>
  <c r="I1738"/>
  <c r="H1738"/>
  <c r="G1738"/>
  <c r="I1737"/>
  <c r="H1737"/>
  <c r="G1737"/>
  <c r="F1737"/>
  <c r="E1737"/>
  <c r="D1737"/>
  <c r="I1736"/>
  <c r="H1736"/>
  <c r="G1736"/>
  <c r="I1735"/>
  <c r="H1735"/>
  <c r="G1735"/>
  <c r="I1734"/>
  <c r="H1734"/>
  <c r="G1734"/>
  <c r="I1733"/>
  <c r="H1733"/>
  <c r="G1733"/>
  <c r="I1732"/>
  <c r="H1732"/>
  <c r="G1732"/>
  <c r="I1731"/>
  <c r="H1731"/>
  <c r="G1731"/>
  <c r="I1730"/>
  <c r="H1730"/>
  <c r="G1730"/>
  <c r="I1729"/>
  <c r="H1729"/>
  <c r="G1729"/>
  <c r="I1728"/>
  <c r="H1728"/>
  <c r="G1728"/>
  <c r="I1727"/>
  <c r="H1727"/>
  <c r="G1727"/>
  <c r="I1726"/>
  <c r="H1726"/>
  <c r="G1726"/>
  <c r="I1725"/>
  <c r="H1725"/>
  <c r="G1725"/>
  <c r="I1724"/>
  <c r="H1724"/>
  <c r="G1724"/>
  <c r="I1723"/>
  <c r="H1723"/>
  <c r="G1723"/>
  <c r="I1722"/>
  <c r="H1722"/>
  <c r="G1722"/>
  <c r="I1721"/>
  <c r="H1721"/>
  <c r="G1721"/>
  <c r="I1720"/>
  <c r="H1720"/>
  <c r="G1720"/>
  <c r="F1720"/>
  <c r="E1720"/>
  <c r="D1720"/>
  <c r="I1719"/>
  <c r="H1719"/>
  <c r="G1719"/>
  <c r="I1718"/>
  <c r="H1718"/>
  <c r="G1718"/>
  <c r="I1717"/>
  <c r="H1717"/>
  <c r="G1717"/>
  <c r="I1716"/>
  <c r="H1716"/>
  <c r="G1716"/>
  <c r="I1715"/>
  <c r="H1715"/>
  <c r="G1715"/>
  <c r="I1714"/>
  <c r="H1714"/>
  <c r="G1714"/>
  <c r="I1713"/>
  <c r="H1713"/>
  <c r="G1713"/>
  <c r="I1712"/>
  <c r="H1712"/>
  <c r="G1712"/>
  <c r="I1711"/>
  <c r="H1711"/>
  <c r="G1711"/>
  <c r="I1710"/>
  <c r="H1710"/>
  <c r="G1710"/>
  <c r="I1709"/>
  <c r="H1709"/>
  <c r="G1709"/>
  <c r="I1708"/>
  <c r="H1708"/>
  <c r="G1708"/>
  <c r="I1707"/>
  <c r="H1707"/>
  <c r="G1707"/>
  <c r="I1706"/>
  <c r="H1706"/>
  <c r="G1706"/>
  <c r="I1705"/>
  <c r="H1705"/>
  <c r="G1705"/>
  <c r="I1704"/>
  <c r="H1704"/>
  <c r="G1704"/>
  <c r="I1703"/>
  <c r="H1703"/>
  <c r="G1703"/>
  <c r="F1703"/>
  <c r="E1703"/>
  <c r="D1703"/>
  <c r="I1702"/>
  <c r="H1702"/>
  <c r="G1702"/>
  <c r="I1701"/>
  <c r="H1701"/>
  <c r="G1701"/>
  <c r="I1700"/>
  <c r="H1700"/>
  <c r="G1700"/>
  <c r="I1699"/>
  <c r="H1699"/>
  <c r="G1699"/>
  <c r="I1698"/>
  <c r="H1698"/>
  <c r="G1698"/>
  <c r="I1697"/>
  <c r="H1697"/>
  <c r="G1697"/>
  <c r="I1696"/>
  <c r="H1696"/>
  <c r="G1696"/>
  <c r="I1695"/>
  <c r="H1695"/>
  <c r="G1695"/>
  <c r="I1694"/>
  <c r="H1694"/>
  <c r="G1694"/>
  <c r="I1693"/>
  <c r="H1693"/>
  <c r="G1693"/>
  <c r="I1692"/>
  <c r="H1692"/>
  <c r="G1692"/>
  <c r="I1691"/>
  <c r="H1691"/>
  <c r="G1691"/>
  <c r="I1690"/>
  <c r="H1690"/>
  <c r="G1690"/>
  <c r="I1689"/>
  <c r="H1689"/>
  <c r="G1689"/>
  <c r="I1688"/>
  <c r="H1688"/>
  <c r="G1688"/>
  <c r="I1687"/>
  <c r="H1687"/>
  <c r="G1687"/>
  <c r="I1686"/>
  <c r="H1686"/>
  <c r="G1686"/>
  <c r="F1686"/>
  <c r="E1686"/>
  <c r="D1686"/>
  <c r="I1685"/>
  <c r="H1685"/>
  <c r="G1685"/>
  <c r="I1684"/>
  <c r="H1684"/>
  <c r="G1684"/>
  <c r="I1683"/>
  <c r="H1683"/>
  <c r="G1683"/>
  <c r="I1682"/>
  <c r="H1682"/>
  <c r="G1682"/>
  <c r="I1681"/>
  <c r="H1681"/>
  <c r="G1681"/>
  <c r="I1680"/>
  <c r="H1680"/>
  <c r="G1680"/>
  <c r="I1679"/>
  <c r="H1679"/>
  <c r="G1679"/>
  <c r="I1678"/>
  <c r="H1678"/>
  <c r="G1678"/>
  <c r="I1677"/>
  <c r="H1677"/>
  <c r="G1677"/>
  <c r="I1676"/>
  <c r="H1676"/>
  <c r="G1676"/>
  <c r="I1675"/>
  <c r="H1675"/>
  <c r="G1675"/>
  <c r="I1674"/>
  <c r="H1674"/>
  <c r="G1674"/>
  <c r="I1673"/>
  <c r="H1673"/>
  <c r="G1673"/>
  <c r="I1672"/>
  <c r="H1672"/>
  <c r="G1672"/>
  <c r="I1671"/>
  <c r="H1671"/>
  <c r="G1671"/>
  <c r="I1670"/>
  <c r="H1670"/>
  <c r="G1670"/>
  <c r="I1669"/>
  <c r="H1669"/>
  <c r="G1669"/>
  <c r="F1669"/>
  <c r="E1669"/>
  <c r="D1669"/>
  <c r="I1668"/>
  <c r="H1668"/>
  <c r="G1668"/>
  <c r="I1667"/>
  <c r="H1667"/>
  <c r="G1667"/>
  <c r="I1666"/>
  <c r="H1666"/>
  <c r="G1666"/>
  <c r="I1665"/>
  <c r="H1665"/>
  <c r="G1665"/>
  <c r="I1664"/>
  <c r="H1664"/>
  <c r="G1664"/>
  <c r="I1663"/>
  <c r="H1663"/>
  <c r="G1663"/>
  <c r="I1662"/>
  <c r="H1662"/>
  <c r="G1662"/>
  <c r="I1661"/>
  <c r="H1661"/>
  <c r="G1661"/>
  <c r="I1660"/>
  <c r="H1660"/>
  <c r="G1660"/>
  <c r="I1659"/>
  <c r="H1659"/>
  <c r="G1659"/>
  <c r="I1658"/>
  <c r="H1658"/>
  <c r="G1658"/>
  <c r="I1657"/>
  <c r="H1657"/>
  <c r="G1657"/>
  <c r="I1656"/>
  <c r="H1656"/>
  <c r="G1656"/>
  <c r="I1655"/>
  <c r="H1655"/>
  <c r="G1655"/>
  <c r="I1654"/>
  <c r="H1654"/>
  <c r="G1654"/>
  <c r="I1653"/>
  <c r="H1653"/>
  <c r="G1653"/>
  <c r="I1652"/>
  <c r="H1652"/>
  <c r="G1652"/>
  <c r="F1652"/>
  <c r="E1652"/>
  <c r="D1652"/>
  <c r="I1651"/>
  <c r="H1651"/>
  <c r="G1651"/>
  <c r="I1650"/>
  <c r="H1650"/>
  <c r="G1650"/>
  <c r="I1649"/>
  <c r="H1649"/>
  <c r="G1649"/>
  <c r="I1648"/>
  <c r="H1648"/>
  <c r="G1648"/>
  <c r="I1647"/>
  <c r="H1647"/>
  <c r="G1647"/>
  <c r="I1646"/>
  <c r="H1646"/>
  <c r="G1646"/>
  <c r="I1645"/>
  <c r="H1645"/>
  <c r="G1645"/>
  <c r="I1644"/>
  <c r="H1644"/>
  <c r="G1644"/>
  <c r="I1643"/>
  <c r="H1643"/>
  <c r="G1643"/>
  <c r="I1642"/>
  <c r="H1642"/>
  <c r="G1642"/>
  <c r="I1641"/>
  <c r="H1641"/>
  <c r="G1641"/>
  <c r="I1640"/>
  <c r="H1640"/>
  <c r="G1640"/>
  <c r="I1639"/>
  <c r="H1639"/>
  <c r="G1639"/>
  <c r="I1638"/>
  <c r="H1638"/>
  <c r="G1638"/>
  <c r="I1637"/>
  <c r="H1637"/>
  <c r="G1637"/>
  <c r="I1636"/>
  <c r="H1636"/>
  <c r="G1636"/>
  <c r="I1635"/>
  <c r="H1635"/>
  <c r="G1635"/>
  <c r="F1635"/>
  <c r="E1635"/>
  <c r="D1635"/>
  <c r="I1634"/>
  <c r="H1634"/>
  <c r="G1634"/>
  <c r="I1633"/>
  <c r="H1633"/>
  <c r="G1633"/>
  <c r="I1632"/>
  <c r="H1632"/>
  <c r="G1632"/>
  <c r="I1631"/>
  <c r="H1631"/>
  <c r="G1631"/>
  <c r="I1630"/>
  <c r="H1630"/>
  <c r="G1630"/>
  <c r="I1629"/>
  <c r="H1629"/>
  <c r="G1629"/>
  <c r="I1628"/>
  <c r="H1628"/>
  <c r="G1628"/>
  <c r="I1627"/>
  <c r="H1627"/>
  <c r="G1627"/>
  <c r="I1626"/>
  <c r="H1626"/>
  <c r="G1626"/>
  <c r="I1625"/>
  <c r="H1625"/>
  <c r="G1625"/>
  <c r="I1624"/>
  <c r="H1624"/>
  <c r="G1624"/>
  <c r="I1623"/>
  <c r="H1623"/>
  <c r="G1623"/>
  <c r="I1622"/>
  <c r="H1622"/>
  <c r="G1622"/>
  <c r="I1621"/>
  <c r="H1621"/>
  <c r="G1621"/>
  <c r="I1620"/>
  <c r="H1620"/>
  <c r="G1620"/>
  <c r="I1619"/>
  <c r="H1619"/>
  <c r="G1619"/>
  <c r="I1618"/>
  <c r="H1618"/>
  <c r="G1618"/>
  <c r="F1618"/>
  <c r="E1618"/>
  <c r="D1618"/>
  <c r="I1617"/>
  <c r="H1617"/>
  <c r="G1617"/>
  <c r="I1616"/>
  <c r="H1616"/>
  <c r="G1616"/>
  <c r="I1615"/>
  <c r="H1615"/>
  <c r="G1615"/>
  <c r="I1614"/>
  <c r="H1614"/>
  <c r="G1614"/>
  <c r="I1613"/>
  <c r="H1613"/>
  <c r="G1613"/>
  <c r="I1612"/>
  <c r="H1612"/>
  <c r="G1612"/>
  <c r="I1611"/>
  <c r="H1611"/>
  <c r="G1611"/>
  <c r="I1610"/>
  <c r="H1610"/>
  <c r="G1610"/>
  <c r="I1609"/>
  <c r="H1609"/>
  <c r="G1609"/>
  <c r="I1608"/>
  <c r="H1608"/>
  <c r="G1608"/>
  <c r="I1607"/>
  <c r="H1607"/>
  <c r="G1607"/>
  <c r="I1606"/>
  <c r="H1606"/>
  <c r="G1606"/>
  <c r="I1605"/>
  <c r="H1605"/>
  <c r="G1605"/>
  <c r="I1604"/>
  <c r="H1604"/>
  <c r="G1604"/>
  <c r="I1603"/>
  <c r="H1603"/>
  <c r="G1603"/>
  <c r="I1602"/>
  <c r="H1602"/>
  <c r="G1602"/>
  <c r="I1601"/>
  <c r="H1601"/>
  <c r="G1601"/>
  <c r="F1601"/>
  <c r="E1601"/>
  <c r="D1601"/>
  <c r="I1600"/>
  <c r="H1600"/>
  <c r="G1600"/>
  <c r="I1599"/>
  <c r="H1599"/>
  <c r="G1599"/>
  <c r="I1598"/>
  <c r="H1598"/>
  <c r="G1598"/>
  <c r="I1597"/>
  <c r="H1597"/>
  <c r="G1597"/>
  <c r="I1596"/>
  <c r="H1596"/>
  <c r="G1596"/>
  <c r="I1595"/>
  <c r="H1595"/>
  <c r="G1595"/>
  <c r="I1594"/>
  <c r="H1594"/>
  <c r="G1594"/>
  <c r="I1593"/>
  <c r="H1593"/>
  <c r="G1593"/>
  <c r="I1592"/>
  <c r="H1592"/>
  <c r="G1592"/>
  <c r="I1591"/>
  <c r="H1591"/>
  <c r="G1591"/>
  <c r="I1590"/>
  <c r="H1590"/>
  <c r="G1590"/>
  <c r="I1589"/>
  <c r="H1589"/>
  <c r="G1589"/>
  <c r="I1588"/>
  <c r="H1588"/>
  <c r="G1588"/>
  <c r="I1587"/>
  <c r="H1587"/>
  <c r="G1587"/>
  <c r="I1586"/>
  <c r="H1586"/>
  <c r="G1586"/>
  <c r="I1585"/>
  <c r="H1585"/>
  <c r="G1585"/>
  <c r="I1584"/>
  <c r="H1584"/>
  <c r="G1584"/>
  <c r="F1584"/>
  <c r="E1584"/>
  <c r="D1584"/>
  <c r="I1583"/>
  <c r="H1583"/>
  <c r="G1583"/>
  <c r="I1582"/>
  <c r="H1582"/>
  <c r="G1582"/>
  <c r="I1581"/>
  <c r="H1581"/>
  <c r="G1581"/>
  <c r="I1580"/>
  <c r="H1580"/>
  <c r="G1580"/>
  <c r="I1579"/>
  <c r="H1579"/>
  <c r="G1579"/>
  <c r="I1578"/>
  <c r="H1578"/>
  <c r="G1578"/>
  <c r="I1577"/>
  <c r="H1577"/>
  <c r="G1577"/>
  <c r="I1576"/>
  <c r="H1576"/>
  <c r="G1576"/>
  <c r="I1575"/>
  <c r="H1575"/>
  <c r="G1575"/>
  <c r="I1574"/>
  <c r="H1574"/>
  <c r="G1574"/>
  <c r="I1573"/>
  <c r="H1573"/>
  <c r="G1573"/>
  <c r="I1572"/>
  <c r="H1572"/>
  <c r="G1572"/>
  <c r="I1571"/>
  <c r="H1571"/>
  <c r="G1571"/>
  <c r="I1570"/>
  <c r="H1570"/>
  <c r="G1570"/>
  <c r="I1569"/>
  <c r="H1569"/>
  <c r="G1569"/>
  <c r="I1568"/>
  <c r="H1568"/>
  <c r="G1568"/>
  <c r="I1567"/>
  <c r="H1567"/>
  <c r="G1567"/>
  <c r="F1567"/>
  <c r="E1567"/>
  <c r="D1567"/>
  <c r="I1566"/>
  <c r="H1566"/>
  <c r="G1566"/>
  <c r="I1565"/>
  <c r="H1565"/>
  <c r="G1565"/>
  <c r="I1564"/>
  <c r="H1564"/>
  <c r="G1564"/>
  <c r="I1563"/>
  <c r="H1563"/>
  <c r="G1563"/>
  <c r="I1562"/>
  <c r="H1562"/>
  <c r="G1562"/>
  <c r="I1561"/>
  <c r="H1561"/>
  <c r="G1561"/>
  <c r="I1560"/>
  <c r="H1560"/>
  <c r="G1560"/>
  <c r="I1559"/>
  <c r="H1559"/>
  <c r="G1559"/>
  <c r="I1558"/>
  <c r="H1558"/>
  <c r="G1558"/>
  <c r="I1557"/>
  <c r="H1557"/>
  <c r="G1557"/>
  <c r="I1556"/>
  <c r="H1556"/>
  <c r="G1556"/>
  <c r="I1555"/>
  <c r="H1555"/>
  <c r="G1555"/>
  <c r="I1554"/>
  <c r="H1554"/>
  <c r="G1554"/>
  <c r="I1553"/>
  <c r="H1553"/>
  <c r="G1553"/>
  <c r="I1552"/>
  <c r="H1552"/>
  <c r="G1552"/>
  <c r="I1551"/>
  <c r="H1551"/>
  <c r="G1551"/>
  <c r="I1550"/>
  <c r="H1550"/>
  <c r="G1550"/>
  <c r="F1550"/>
  <c r="E1550"/>
  <c r="D1550"/>
  <c r="I1549"/>
  <c r="H1549"/>
  <c r="G1549"/>
  <c r="I1548"/>
  <c r="H1548"/>
  <c r="G1548"/>
  <c r="I1547"/>
  <c r="H1547"/>
  <c r="G1547"/>
  <c r="I1546"/>
  <c r="H1546"/>
  <c r="G1546"/>
  <c r="I1545"/>
  <c r="H1545"/>
  <c r="G1545"/>
  <c r="I1544"/>
  <c r="H1544"/>
  <c r="G1544"/>
  <c r="I1543"/>
  <c r="H1543"/>
  <c r="G1543"/>
  <c r="I1542"/>
  <c r="H1542"/>
  <c r="G1542"/>
  <c r="I1541"/>
  <c r="H1541"/>
  <c r="G1541"/>
  <c r="I1540"/>
  <c r="H1540"/>
  <c r="G1540"/>
  <c r="I1539"/>
  <c r="H1539"/>
  <c r="G1539"/>
  <c r="I1538"/>
  <c r="H1538"/>
  <c r="G1538"/>
  <c r="I1537"/>
  <c r="H1537"/>
  <c r="G1537"/>
  <c r="I1536"/>
  <c r="H1536"/>
  <c r="G1536"/>
  <c r="I1535"/>
  <c r="H1535"/>
  <c r="G1535"/>
  <c r="I1534"/>
  <c r="H1534"/>
  <c r="G1534"/>
  <c r="I1533"/>
  <c r="H1533"/>
  <c r="G1533"/>
  <c r="F1533"/>
  <c r="E1533"/>
  <c r="D1533"/>
  <c r="I1532"/>
  <c r="H1532"/>
  <c r="G1532"/>
  <c r="I1531"/>
  <c r="H1531"/>
  <c r="G1531"/>
  <c r="I1530"/>
  <c r="H1530"/>
  <c r="G1530"/>
  <c r="I1529"/>
  <c r="H1529"/>
  <c r="G1529"/>
  <c r="I1528"/>
  <c r="H1528"/>
  <c r="G1528"/>
  <c r="I1527"/>
  <c r="H1527"/>
  <c r="G1527"/>
  <c r="I1526"/>
  <c r="H1526"/>
  <c r="G1526"/>
  <c r="I1525"/>
  <c r="H1525"/>
  <c r="G1525"/>
  <c r="I1524"/>
  <c r="H1524"/>
  <c r="G1524"/>
  <c r="I1523"/>
  <c r="H1523"/>
  <c r="G1523"/>
  <c r="I1522"/>
  <c r="H1522"/>
  <c r="G1522"/>
  <c r="I1521"/>
  <c r="H1521"/>
  <c r="G1521"/>
  <c r="I1520"/>
  <c r="H1520"/>
  <c r="G1520"/>
  <c r="I1519"/>
  <c r="H1519"/>
  <c r="G1519"/>
  <c r="I1518"/>
  <c r="H1518"/>
  <c r="G1518"/>
  <c r="I1517"/>
  <c r="H1517"/>
  <c r="G1517"/>
  <c r="I1516"/>
  <c r="H1516"/>
  <c r="G1516"/>
  <c r="F1516"/>
  <c r="E1516"/>
  <c r="D1516"/>
  <c r="I1515"/>
  <c r="H1515"/>
  <c r="G1515"/>
  <c r="I1514"/>
  <c r="H1514"/>
  <c r="G1514"/>
  <c r="I1513"/>
  <c r="H1513"/>
  <c r="G1513"/>
  <c r="I1512"/>
  <c r="H1512"/>
  <c r="G1512"/>
  <c r="I1511"/>
  <c r="H1511"/>
  <c r="G1511"/>
  <c r="I1510"/>
  <c r="H1510"/>
  <c r="G1510"/>
  <c r="I1509"/>
  <c r="H1509"/>
  <c r="G1509"/>
  <c r="I1508"/>
  <c r="H1508"/>
  <c r="G1508"/>
  <c r="I1507"/>
  <c r="H1507"/>
  <c r="G1507"/>
  <c r="I1506"/>
  <c r="H1506"/>
  <c r="G1506"/>
  <c r="I1505"/>
  <c r="H1505"/>
  <c r="G1505"/>
  <c r="I1504"/>
  <c r="H1504"/>
  <c r="G1504"/>
  <c r="I1503"/>
  <c r="H1503"/>
  <c r="G1503"/>
  <c r="I1502"/>
  <c r="H1502"/>
  <c r="G1502"/>
  <c r="I1501"/>
  <c r="H1501"/>
  <c r="G1501"/>
  <c r="I1500"/>
  <c r="H1500"/>
  <c r="G1500"/>
  <c r="I1499"/>
  <c r="H1499"/>
  <c r="G1499"/>
  <c r="F1499"/>
  <c r="E1499"/>
  <c r="D1499"/>
  <c r="I1498"/>
  <c r="H1498"/>
  <c r="G1498"/>
  <c r="I1497"/>
  <c r="H1497"/>
  <c r="G1497"/>
  <c r="I1496"/>
  <c r="H1496"/>
  <c r="G1496"/>
  <c r="I1495"/>
  <c r="H1495"/>
  <c r="G1495"/>
  <c r="I1494"/>
  <c r="H1494"/>
  <c r="G1494"/>
  <c r="I1493"/>
  <c r="H1493"/>
  <c r="G1493"/>
  <c r="I1492"/>
  <c r="H1492"/>
  <c r="G1492"/>
  <c r="I1491"/>
  <c r="H1491"/>
  <c r="G1491"/>
  <c r="I1490"/>
  <c r="H1490"/>
  <c r="G1490"/>
  <c r="I1489"/>
  <c r="H1489"/>
  <c r="G1489"/>
  <c r="I1488"/>
  <c r="H1488"/>
  <c r="G1488"/>
  <c r="I1487"/>
  <c r="H1487"/>
  <c r="G1487"/>
  <c r="I1486"/>
  <c r="H1486"/>
  <c r="G1486"/>
  <c r="I1485"/>
  <c r="H1485"/>
  <c r="G1485"/>
  <c r="I1484"/>
  <c r="H1484"/>
  <c r="G1484"/>
  <c r="I1483"/>
  <c r="H1483"/>
  <c r="G1483"/>
  <c r="I1482"/>
  <c r="H1482"/>
  <c r="G1482"/>
  <c r="F1482"/>
  <c r="E1482"/>
  <c r="D1482"/>
  <c r="I1481"/>
  <c r="H1481"/>
  <c r="G1481"/>
  <c r="I1480"/>
  <c r="H1480"/>
  <c r="G1480"/>
  <c r="I1479"/>
  <c r="H1479"/>
  <c r="G1479"/>
  <c r="I1478"/>
  <c r="H1478"/>
  <c r="G1478"/>
  <c r="I1477"/>
  <c r="H1477"/>
  <c r="G1477"/>
  <c r="I1476"/>
  <c r="H1476"/>
  <c r="G1476"/>
  <c r="I1475"/>
  <c r="H1475"/>
  <c r="G1475"/>
  <c r="I1474"/>
  <c r="H1474"/>
  <c r="G1474"/>
  <c r="I1473"/>
  <c r="H1473"/>
  <c r="G1473"/>
  <c r="I1472"/>
  <c r="H1472"/>
  <c r="G1472"/>
  <c r="I1471"/>
  <c r="H1471"/>
  <c r="G1471"/>
  <c r="I1470"/>
  <c r="H1470"/>
  <c r="G1470"/>
  <c r="I1469"/>
  <c r="H1469"/>
  <c r="G1469"/>
  <c r="I1468"/>
  <c r="H1468"/>
  <c r="G1468"/>
  <c r="I1467"/>
  <c r="H1467"/>
  <c r="G1467"/>
  <c r="I1466"/>
  <c r="H1466"/>
  <c r="G1466"/>
  <c r="I1465"/>
  <c r="H1465"/>
  <c r="G1465"/>
  <c r="F1465"/>
  <c r="E1465"/>
  <c r="D1465"/>
  <c r="I1464"/>
  <c r="H1464"/>
  <c r="G1464"/>
  <c r="I1463"/>
  <c r="H1463"/>
  <c r="G1463"/>
  <c r="I1462"/>
  <c r="H1462"/>
  <c r="G1462"/>
  <c r="I1461"/>
  <c r="H1461"/>
  <c r="G1461"/>
  <c r="I1460"/>
  <c r="H1460"/>
  <c r="G1460"/>
  <c r="I1459"/>
  <c r="H1459"/>
  <c r="G1459"/>
  <c r="I1458"/>
  <c r="H1458"/>
  <c r="G1458"/>
  <c r="I1457"/>
  <c r="H1457"/>
  <c r="G1457"/>
  <c r="I1456"/>
  <c r="H1456"/>
  <c r="G1456"/>
  <c r="I1455"/>
  <c r="H1455"/>
  <c r="G1455"/>
  <c r="I1454"/>
  <c r="H1454"/>
  <c r="G1454"/>
  <c r="I1453"/>
  <c r="H1453"/>
  <c r="G1453"/>
  <c r="I1452"/>
  <c r="H1452"/>
  <c r="G1452"/>
  <c r="I1451"/>
  <c r="H1451"/>
  <c r="G1451"/>
  <c r="I1450"/>
  <c r="H1450"/>
  <c r="G1450"/>
  <c r="I1449"/>
  <c r="H1449"/>
  <c r="G1449"/>
  <c r="I1448"/>
  <c r="H1448"/>
  <c r="G1448"/>
  <c r="F1448"/>
  <c r="E1448"/>
  <c r="D1448"/>
  <c r="I1447"/>
  <c r="H1447"/>
  <c r="G1447"/>
  <c r="I1446"/>
  <c r="H1446"/>
  <c r="G1446"/>
  <c r="I1445"/>
  <c r="H1445"/>
  <c r="G1445"/>
  <c r="I1444"/>
  <c r="H1444"/>
  <c r="G1444"/>
  <c r="I1443"/>
  <c r="H1443"/>
  <c r="G1443"/>
  <c r="I1442"/>
  <c r="H1442"/>
  <c r="G1442"/>
  <c r="I1441"/>
  <c r="H1441"/>
  <c r="G1441"/>
  <c r="I1440"/>
  <c r="H1440"/>
  <c r="G1440"/>
  <c r="I1439"/>
  <c r="H1439"/>
  <c r="G1439"/>
  <c r="I1438"/>
  <c r="H1438"/>
  <c r="G1438"/>
  <c r="I1437"/>
  <c r="H1437"/>
  <c r="G1437"/>
  <c r="I1436"/>
  <c r="H1436"/>
  <c r="G1436"/>
  <c r="I1435"/>
  <c r="H1435"/>
  <c r="G1435"/>
  <c r="I1434"/>
  <c r="H1434"/>
  <c r="G1434"/>
  <c r="I1433"/>
  <c r="H1433"/>
  <c r="G1433"/>
  <c r="I1432"/>
  <c r="H1432"/>
  <c r="G1432"/>
  <c r="I1431"/>
  <c r="H1431"/>
  <c r="G1431"/>
  <c r="F1431"/>
  <c r="E1431"/>
  <c r="D1431"/>
  <c r="I1430"/>
  <c r="H1430"/>
  <c r="G1430"/>
  <c r="I1429"/>
  <c r="H1429"/>
  <c r="G1429"/>
  <c r="I1428"/>
  <c r="H1428"/>
  <c r="G1428"/>
  <c r="I1427"/>
  <c r="H1427"/>
  <c r="G1427"/>
  <c r="I1426"/>
  <c r="H1426"/>
  <c r="G1426"/>
  <c r="I1425"/>
  <c r="H1425"/>
  <c r="G1425"/>
  <c r="I1424"/>
  <c r="H1424"/>
  <c r="G1424"/>
  <c r="I1423"/>
  <c r="H1423"/>
  <c r="G1423"/>
  <c r="I1422"/>
  <c r="H1422"/>
  <c r="G1422"/>
  <c r="I1421"/>
  <c r="H1421"/>
  <c r="G1421"/>
  <c r="I1420"/>
  <c r="H1420"/>
  <c r="G1420"/>
  <c r="I1419"/>
  <c r="H1419"/>
  <c r="G1419"/>
  <c r="I1418"/>
  <c r="H1418"/>
  <c r="G1418"/>
  <c r="I1417"/>
  <c r="H1417"/>
  <c r="G1417"/>
  <c r="I1416"/>
  <c r="H1416"/>
  <c r="G1416"/>
  <c r="I1415"/>
  <c r="H1415"/>
  <c r="G1415"/>
  <c r="I1414"/>
  <c r="H1414"/>
  <c r="G1414"/>
  <c r="F1414"/>
  <c r="E1414"/>
  <c r="D1414"/>
  <c r="I1413"/>
  <c r="H1413"/>
  <c r="G1413"/>
  <c r="I1412"/>
  <c r="H1412"/>
  <c r="G1412"/>
  <c r="I1411"/>
  <c r="H1411"/>
  <c r="G1411"/>
  <c r="I1410"/>
  <c r="H1410"/>
  <c r="G1410"/>
  <c r="I1409"/>
  <c r="H1409"/>
  <c r="G1409"/>
  <c r="I1408"/>
  <c r="H1408"/>
  <c r="G1408"/>
  <c r="I1407"/>
  <c r="H1407"/>
  <c r="G1407"/>
  <c r="I1406"/>
  <c r="H1406"/>
  <c r="G1406"/>
  <c r="I1405"/>
  <c r="H1405"/>
  <c r="G1405"/>
  <c r="I1404"/>
  <c r="H1404"/>
  <c r="G1404"/>
  <c r="I1403"/>
  <c r="H1403"/>
  <c r="G1403"/>
  <c r="I1402"/>
  <c r="H1402"/>
  <c r="G1402"/>
  <c r="I1401"/>
  <c r="H1401"/>
  <c r="G1401"/>
  <c r="I1400"/>
  <c r="H1400"/>
  <c r="G1400"/>
  <c r="I1399"/>
  <c r="H1399"/>
  <c r="G1399"/>
  <c r="I1398"/>
  <c r="H1398"/>
  <c r="G1398"/>
  <c r="I1397"/>
  <c r="H1397"/>
  <c r="G1397"/>
  <c r="F1397"/>
  <c r="E1397"/>
  <c r="D1397"/>
  <c r="I1396"/>
  <c r="H1396"/>
  <c r="G1396"/>
  <c r="I1395"/>
  <c r="H1395"/>
  <c r="G1395"/>
  <c r="I1394"/>
  <c r="H1394"/>
  <c r="G1394"/>
  <c r="I1393"/>
  <c r="H1393"/>
  <c r="G1393"/>
  <c r="I1392"/>
  <c r="H1392"/>
  <c r="G1392"/>
  <c r="I1391"/>
  <c r="H1391"/>
  <c r="G1391"/>
  <c r="I1390"/>
  <c r="H1390"/>
  <c r="G1390"/>
  <c r="I1389"/>
  <c r="H1389"/>
  <c r="G1389"/>
  <c r="I1388"/>
  <c r="H1388"/>
  <c r="G1388"/>
  <c r="I1387"/>
  <c r="H1387"/>
  <c r="G1387"/>
  <c r="I1386"/>
  <c r="H1386"/>
  <c r="G1386"/>
  <c r="I1385"/>
  <c r="H1385"/>
  <c r="G1385"/>
  <c r="I1384"/>
  <c r="H1384"/>
  <c r="G1384"/>
  <c r="I1383"/>
  <c r="H1383"/>
  <c r="G1383"/>
  <c r="I1382"/>
  <c r="H1382"/>
  <c r="G1382"/>
  <c r="I1381"/>
  <c r="H1381"/>
  <c r="G1381"/>
  <c r="I1380"/>
  <c r="H1380"/>
  <c r="G1380"/>
  <c r="F1380"/>
  <c r="E1380"/>
  <c r="D1380"/>
  <c r="I1379"/>
  <c r="H1379"/>
  <c r="G1379"/>
  <c r="I1378"/>
  <c r="H1378"/>
  <c r="G1378"/>
  <c r="I1377"/>
  <c r="H1377"/>
  <c r="G1377"/>
  <c r="I1376"/>
  <c r="H1376"/>
  <c r="G1376"/>
  <c r="I1375"/>
  <c r="H1375"/>
  <c r="G1375"/>
  <c r="I1374"/>
  <c r="H1374"/>
  <c r="G1374"/>
  <c r="I1373"/>
  <c r="H1373"/>
  <c r="G1373"/>
  <c r="I1372"/>
  <c r="H1372"/>
  <c r="G1372"/>
  <c r="I1371"/>
  <c r="H1371"/>
  <c r="G1371"/>
  <c r="I1370"/>
  <c r="H1370"/>
  <c r="G1370"/>
  <c r="I1369"/>
  <c r="H1369"/>
  <c r="G1369"/>
  <c r="I1368"/>
  <c r="H1368"/>
  <c r="G1368"/>
  <c r="I1367"/>
  <c r="H1367"/>
  <c r="G1367"/>
  <c r="I1366"/>
  <c r="H1366"/>
  <c r="G1366"/>
  <c r="I1365"/>
  <c r="H1365"/>
  <c r="G1365"/>
  <c r="I1364"/>
  <c r="H1364"/>
  <c r="G1364"/>
  <c r="I1023"/>
  <c r="H1023"/>
  <c r="G1023"/>
  <c r="F1023"/>
  <c r="E1023"/>
  <c r="D1023"/>
  <c r="I1022"/>
  <c r="H1022"/>
  <c r="G1022"/>
  <c r="I1021"/>
  <c r="H1021"/>
  <c r="G1021"/>
  <c r="I1020"/>
  <c r="H1020"/>
  <c r="G1020"/>
  <c r="I1019"/>
  <c r="H1019"/>
  <c r="G1019"/>
  <c r="I1018"/>
  <c r="H1018"/>
  <c r="G1018"/>
  <c r="I1017"/>
  <c r="H1017"/>
  <c r="G1017"/>
  <c r="I1016"/>
  <c r="H1016"/>
  <c r="G1016"/>
  <c r="I1015"/>
  <c r="H1015"/>
  <c r="G1015"/>
  <c r="I1014"/>
  <c r="H1014"/>
  <c r="G1014"/>
  <c r="I1013"/>
  <c r="H1013"/>
  <c r="G1013"/>
  <c r="I1012"/>
  <c r="H1012"/>
  <c r="G1012"/>
  <c r="I1011"/>
  <c r="H1011"/>
  <c r="G1011"/>
  <c r="I1010"/>
  <c r="H1010"/>
  <c r="G1010"/>
  <c r="I1009"/>
  <c r="H1009"/>
  <c r="G1009"/>
  <c r="I1008"/>
  <c r="H1008"/>
  <c r="G1008"/>
  <c r="I1007"/>
  <c r="H1007"/>
  <c r="G1007"/>
  <c r="I1346"/>
  <c r="H1346"/>
  <c r="G1346"/>
  <c r="F1346"/>
  <c r="E1346"/>
  <c r="D1346"/>
  <c r="I1345"/>
  <c r="H1345"/>
  <c r="G1345"/>
  <c r="I1344"/>
  <c r="H1344"/>
  <c r="G1344"/>
  <c r="I1343"/>
  <c r="H1343"/>
  <c r="G1343"/>
  <c r="I1342"/>
  <c r="H1342"/>
  <c r="G1342"/>
  <c r="I1341"/>
  <c r="H1341"/>
  <c r="G1341"/>
  <c r="I1340"/>
  <c r="H1340"/>
  <c r="G1340"/>
  <c r="I1339"/>
  <c r="H1339"/>
  <c r="G1339"/>
  <c r="I1338"/>
  <c r="H1338"/>
  <c r="G1338"/>
  <c r="I1337"/>
  <c r="H1337"/>
  <c r="G1337"/>
  <c r="I1336"/>
  <c r="H1336"/>
  <c r="G1336"/>
  <c r="I1335"/>
  <c r="H1335"/>
  <c r="G1335"/>
  <c r="I1334"/>
  <c r="H1334"/>
  <c r="G1334"/>
  <c r="I1333"/>
  <c r="H1333"/>
  <c r="G1333"/>
  <c r="I1332"/>
  <c r="H1332"/>
  <c r="G1332"/>
  <c r="I1331"/>
  <c r="H1331"/>
  <c r="G1331"/>
  <c r="I1330"/>
  <c r="H1330"/>
  <c r="G1330"/>
  <c r="I1329"/>
  <c r="H1329"/>
  <c r="G1329"/>
  <c r="F1329"/>
  <c r="E1329"/>
  <c r="D1329"/>
  <c r="I1328"/>
  <c r="H1328"/>
  <c r="G1328"/>
  <c r="I1327"/>
  <c r="H1327"/>
  <c r="G1327"/>
  <c r="I1326"/>
  <c r="H1326"/>
  <c r="G1326"/>
  <c r="I1325"/>
  <c r="H1325"/>
  <c r="G1325"/>
  <c r="I1324"/>
  <c r="H1324"/>
  <c r="G1324"/>
  <c r="I1323"/>
  <c r="H1323"/>
  <c r="G1323"/>
  <c r="I1322"/>
  <c r="H1322"/>
  <c r="G1322"/>
  <c r="I1321"/>
  <c r="H1321"/>
  <c r="G1321"/>
  <c r="I1320"/>
  <c r="H1320"/>
  <c r="G1320"/>
  <c r="I1319"/>
  <c r="H1319"/>
  <c r="G1319"/>
  <c r="I1318"/>
  <c r="H1318"/>
  <c r="G1318"/>
  <c r="I1317"/>
  <c r="H1317"/>
  <c r="G1317"/>
  <c r="I1316"/>
  <c r="H1316"/>
  <c r="G1316"/>
  <c r="I1315"/>
  <c r="H1315"/>
  <c r="G1315"/>
  <c r="I1314"/>
  <c r="H1314"/>
  <c r="G1314"/>
  <c r="I1313"/>
  <c r="H1313"/>
  <c r="G1313"/>
  <c r="I1312"/>
  <c r="H1312"/>
  <c r="G1312"/>
  <c r="F1312"/>
  <c r="E1312"/>
  <c r="D1312"/>
  <c r="I1311"/>
  <c r="H1311"/>
  <c r="G1311"/>
  <c r="I1310"/>
  <c r="H1310"/>
  <c r="G1310"/>
  <c r="I1309"/>
  <c r="H1309"/>
  <c r="G1309"/>
  <c r="I1308"/>
  <c r="H1308"/>
  <c r="G1308"/>
  <c r="I1307"/>
  <c r="H1307"/>
  <c r="G1307"/>
  <c r="I1306"/>
  <c r="H1306"/>
  <c r="G1306"/>
  <c r="I1305"/>
  <c r="H1305"/>
  <c r="G1305"/>
  <c r="I1304"/>
  <c r="H1304"/>
  <c r="G1304"/>
  <c r="I1303"/>
  <c r="H1303"/>
  <c r="G1303"/>
  <c r="I1302"/>
  <c r="H1302"/>
  <c r="G1302"/>
  <c r="I1301"/>
  <c r="H1301"/>
  <c r="G1301"/>
  <c r="I1300"/>
  <c r="H1300"/>
  <c r="G1300"/>
  <c r="I1299"/>
  <c r="H1299"/>
  <c r="G1299"/>
  <c r="I1298"/>
  <c r="H1298"/>
  <c r="G1298"/>
  <c r="I1297"/>
  <c r="H1297"/>
  <c r="G1297"/>
  <c r="I1296"/>
  <c r="H1296"/>
  <c r="G1296"/>
  <c r="I1295"/>
  <c r="H1295"/>
  <c r="G1295"/>
  <c r="F1295"/>
  <c r="E1295"/>
  <c r="D1295"/>
  <c r="I1294"/>
  <c r="H1294"/>
  <c r="G1294"/>
  <c r="I1293"/>
  <c r="H1293"/>
  <c r="G1293"/>
  <c r="I1292"/>
  <c r="H1292"/>
  <c r="G1292"/>
  <c r="I1291"/>
  <c r="H1291"/>
  <c r="G1291"/>
  <c r="I1290"/>
  <c r="H1290"/>
  <c r="G1290"/>
  <c r="I1289"/>
  <c r="H1289"/>
  <c r="G1289"/>
  <c r="I1288"/>
  <c r="H1288"/>
  <c r="G1288"/>
  <c r="I1287"/>
  <c r="H1287"/>
  <c r="G1287"/>
  <c r="I1286"/>
  <c r="H1286"/>
  <c r="G1286"/>
  <c r="I1285"/>
  <c r="H1285"/>
  <c r="G1285"/>
  <c r="I1284"/>
  <c r="H1284"/>
  <c r="G1284"/>
  <c r="I1283"/>
  <c r="H1283"/>
  <c r="G1283"/>
  <c r="I1282"/>
  <c r="H1282"/>
  <c r="G1282"/>
  <c r="I1281"/>
  <c r="H1281"/>
  <c r="G1281"/>
  <c r="I1280"/>
  <c r="H1280"/>
  <c r="G1280"/>
  <c r="I1279"/>
  <c r="H1279"/>
  <c r="G1279"/>
  <c r="I1278"/>
  <c r="H1278"/>
  <c r="G1278"/>
  <c r="F1278"/>
  <c r="E1278"/>
  <c r="D1278"/>
  <c r="I1277"/>
  <c r="H1277"/>
  <c r="G1277"/>
  <c r="I1276"/>
  <c r="H1276"/>
  <c r="G1276"/>
  <c r="I1275"/>
  <c r="H1275"/>
  <c r="G1275"/>
  <c r="I1274"/>
  <c r="H1274"/>
  <c r="G1274"/>
  <c r="I1273"/>
  <c r="H1273"/>
  <c r="G1273"/>
  <c r="I1272"/>
  <c r="H1272"/>
  <c r="G1272"/>
  <c r="I1271"/>
  <c r="H1271"/>
  <c r="G1271"/>
  <c r="I1270"/>
  <c r="H1270"/>
  <c r="G1270"/>
  <c r="I1269"/>
  <c r="H1269"/>
  <c r="G1269"/>
  <c r="I1268"/>
  <c r="H1268"/>
  <c r="G1268"/>
  <c r="I1267"/>
  <c r="H1267"/>
  <c r="G1267"/>
  <c r="I1266"/>
  <c r="H1266"/>
  <c r="G1266"/>
  <c r="I1265"/>
  <c r="H1265"/>
  <c r="G1265"/>
  <c r="I1264"/>
  <c r="H1264"/>
  <c r="G1264"/>
  <c r="I1263"/>
  <c r="H1263"/>
  <c r="G1263"/>
  <c r="I1262"/>
  <c r="H1262"/>
  <c r="G1262"/>
  <c r="I1261"/>
  <c r="H1261"/>
  <c r="G1261"/>
  <c r="F1261"/>
  <c r="E1261"/>
  <c r="D1261"/>
  <c r="I1260"/>
  <c r="H1260"/>
  <c r="G1260"/>
  <c r="I1259"/>
  <c r="H1259"/>
  <c r="G1259"/>
  <c r="I1258"/>
  <c r="H1258"/>
  <c r="G1258"/>
  <c r="I1257"/>
  <c r="H1257"/>
  <c r="G1257"/>
  <c r="I1256"/>
  <c r="H1256"/>
  <c r="G1256"/>
  <c r="I1255"/>
  <c r="H1255"/>
  <c r="G1255"/>
  <c r="I1254"/>
  <c r="H1254"/>
  <c r="G1254"/>
  <c r="I1253"/>
  <c r="H1253"/>
  <c r="G1253"/>
  <c r="I1252"/>
  <c r="H1252"/>
  <c r="G1252"/>
  <c r="I1251"/>
  <c r="H1251"/>
  <c r="G1251"/>
  <c r="I1250"/>
  <c r="H1250"/>
  <c r="G1250"/>
  <c r="I1249"/>
  <c r="H1249"/>
  <c r="G1249"/>
  <c r="I1248"/>
  <c r="H1248"/>
  <c r="G1248"/>
  <c r="I1247"/>
  <c r="H1247"/>
  <c r="G1247"/>
  <c r="I1246"/>
  <c r="H1246"/>
  <c r="G1246"/>
  <c r="I1245"/>
  <c r="H1245"/>
  <c r="G1245"/>
  <c r="I1244"/>
  <c r="H1244"/>
  <c r="G1244"/>
  <c r="F1244"/>
  <c r="E1244"/>
  <c r="D1244"/>
  <c r="I1243"/>
  <c r="H1243"/>
  <c r="G1243"/>
  <c r="I1242"/>
  <c r="H1242"/>
  <c r="G1242"/>
  <c r="I1241"/>
  <c r="H1241"/>
  <c r="G1241"/>
  <c r="I1240"/>
  <c r="H1240"/>
  <c r="G1240"/>
  <c r="I1239"/>
  <c r="H1239"/>
  <c r="G1239"/>
  <c r="I1238"/>
  <c r="H1238"/>
  <c r="G1238"/>
  <c r="I1237"/>
  <c r="H1237"/>
  <c r="G1237"/>
  <c r="I1236"/>
  <c r="H1236"/>
  <c r="G1236"/>
  <c r="I1235"/>
  <c r="H1235"/>
  <c r="G1235"/>
  <c r="I1234"/>
  <c r="H1234"/>
  <c r="G1234"/>
  <c r="I1233"/>
  <c r="H1233"/>
  <c r="G1233"/>
  <c r="I1232"/>
  <c r="H1232"/>
  <c r="G1232"/>
  <c r="I1231"/>
  <c r="H1231"/>
  <c r="G1231"/>
  <c r="I1230"/>
  <c r="H1230"/>
  <c r="G1230"/>
  <c r="I1229"/>
  <c r="H1229"/>
  <c r="G1229"/>
  <c r="I1228"/>
  <c r="H1228"/>
  <c r="G1228"/>
  <c r="I1227"/>
  <c r="H1227"/>
  <c r="G1227"/>
  <c r="F1227"/>
  <c r="E1227"/>
  <c r="D1227"/>
  <c r="I1226"/>
  <c r="H1226"/>
  <c r="G1226"/>
  <c r="I1225"/>
  <c r="H1225"/>
  <c r="G1225"/>
  <c r="I1224"/>
  <c r="H1224"/>
  <c r="G1224"/>
  <c r="I1223"/>
  <c r="H1223"/>
  <c r="G1223"/>
  <c r="I1222"/>
  <c r="H1222"/>
  <c r="G1222"/>
  <c r="I1221"/>
  <c r="H1221"/>
  <c r="G1221"/>
  <c r="I1220"/>
  <c r="H1220"/>
  <c r="G1220"/>
  <c r="I1219"/>
  <c r="H1219"/>
  <c r="G1219"/>
  <c r="I1218"/>
  <c r="H1218"/>
  <c r="G1218"/>
  <c r="I1217"/>
  <c r="H1217"/>
  <c r="G1217"/>
  <c r="I1216"/>
  <c r="H1216"/>
  <c r="G1216"/>
  <c r="I1215"/>
  <c r="H1215"/>
  <c r="G1215"/>
  <c r="I1214"/>
  <c r="H1214"/>
  <c r="G1214"/>
  <c r="I1213"/>
  <c r="H1213"/>
  <c r="G1213"/>
  <c r="I1212"/>
  <c r="H1212"/>
  <c r="G1212"/>
  <c r="I1211"/>
  <c r="H1211"/>
  <c r="G1211"/>
  <c r="I1210"/>
  <c r="H1210"/>
  <c r="G1210"/>
  <c r="F1210"/>
  <c r="E1210"/>
  <c r="D1210"/>
  <c r="I1209"/>
  <c r="H1209"/>
  <c r="G1209"/>
  <c r="I1208"/>
  <c r="H1208"/>
  <c r="G1208"/>
  <c r="I1207"/>
  <c r="H1207"/>
  <c r="G1207"/>
  <c r="I1206"/>
  <c r="H1206"/>
  <c r="G1206"/>
  <c r="I1205"/>
  <c r="H1205"/>
  <c r="G1205"/>
  <c r="I1204"/>
  <c r="H1204"/>
  <c r="G1204"/>
  <c r="I1203"/>
  <c r="H1203"/>
  <c r="G1203"/>
  <c r="I1202"/>
  <c r="H1202"/>
  <c r="G1202"/>
  <c r="I1201"/>
  <c r="H1201"/>
  <c r="G1201"/>
  <c r="I1200"/>
  <c r="H1200"/>
  <c r="G1200"/>
  <c r="I1199"/>
  <c r="H1199"/>
  <c r="G1199"/>
  <c r="I1198"/>
  <c r="H1198"/>
  <c r="G1198"/>
  <c r="I1197"/>
  <c r="H1197"/>
  <c r="G1197"/>
  <c r="I1196"/>
  <c r="H1196"/>
  <c r="G1196"/>
  <c r="I1195"/>
  <c r="H1195"/>
  <c r="G1195"/>
  <c r="I1194"/>
  <c r="H1194"/>
  <c r="G1194"/>
  <c r="I1193"/>
  <c r="H1193"/>
  <c r="G1193"/>
  <c r="F1193"/>
  <c r="E1193"/>
  <c r="D1193"/>
  <c r="I1192"/>
  <c r="H1192"/>
  <c r="G1192"/>
  <c r="I1191"/>
  <c r="H1191"/>
  <c r="G1191"/>
  <c r="I1190"/>
  <c r="H1190"/>
  <c r="G1190"/>
  <c r="I1189"/>
  <c r="H1189"/>
  <c r="G1189"/>
  <c r="I1188"/>
  <c r="H1188"/>
  <c r="G1188"/>
  <c r="I1187"/>
  <c r="H1187"/>
  <c r="G1187"/>
  <c r="I1186"/>
  <c r="H1186"/>
  <c r="G1186"/>
  <c r="I1185"/>
  <c r="H1185"/>
  <c r="G1185"/>
  <c r="I1184"/>
  <c r="H1184"/>
  <c r="G1184"/>
  <c r="I1183"/>
  <c r="H1183"/>
  <c r="G1183"/>
  <c r="I1182"/>
  <c r="H1182"/>
  <c r="G1182"/>
  <c r="I1181"/>
  <c r="H1181"/>
  <c r="G1181"/>
  <c r="I1180"/>
  <c r="H1180"/>
  <c r="G1180"/>
  <c r="I1179"/>
  <c r="H1179"/>
  <c r="G1179"/>
  <c r="I1178"/>
  <c r="H1178"/>
  <c r="G1178"/>
  <c r="I1177"/>
  <c r="H1177"/>
  <c r="G1177"/>
  <c r="I1176"/>
  <c r="H1176"/>
  <c r="G1176"/>
  <c r="F1176"/>
  <c r="E1176"/>
  <c r="D1176"/>
  <c r="I1175"/>
  <c r="H1175"/>
  <c r="G1175"/>
  <c r="I1174"/>
  <c r="H1174"/>
  <c r="G1174"/>
  <c r="I1173"/>
  <c r="H1173"/>
  <c r="G1173"/>
  <c r="I1172"/>
  <c r="H1172"/>
  <c r="G1172"/>
  <c r="I1171"/>
  <c r="H1171"/>
  <c r="G1171"/>
  <c r="I1170"/>
  <c r="H1170"/>
  <c r="G1170"/>
  <c r="I1169"/>
  <c r="H1169"/>
  <c r="G1169"/>
  <c r="I1168"/>
  <c r="H1168"/>
  <c r="G1168"/>
  <c r="I1167"/>
  <c r="H1167"/>
  <c r="G1167"/>
  <c r="I1166"/>
  <c r="H1166"/>
  <c r="G1166"/>
  <c r="I1165"/>
  <c r="H1165"/>
  <c r="G1165"/>
  <c r="I1164"/>
  <c r="H1164"/>
  <c r="G1164"/>
  <c r="I1163"/>
  <c r="H1163"/>
  <c r="G1163"/>
  <c r="I1162"/>
  <c r="H1162"/>
  <c r="G1162"/>
  <c r="I1161"/>
  <c r="H1161"/>
  <c r="G1161"/>
  <c r="I1160"/>
  <c r="H1160"/>
  <c r="G1160"/>
  <c r="I1159"/>
  <c r="H1159"/>
  <c r="G1159"/>
  <c r="F1159"/>
  <c r="E1159"/>
  <c r="D1159"/>
  <c r="I1158"/>
  <c r="H1158"/>
  <c r="G1158"/>
  <c r="I1157"/>
  <c r="H1157"/>
  <c r="G1157"/>
  <c r="I1156"/>
  <c r="H1156"/>
  <c r="G1156"/>
  <c r="I1155"/>
  <c r="H1155"/>
  <c r="G1155"/>
  <c r="I1154"/>
  <c r="H1154"/>
  <c r="G1154"/>
  <c r="I1153"/>
  <c r="H1153"/>
  <c r="G1153"/>
  <c r="I1152"/>
  <c r="H1152"/>
  <c r="G1152"/>
  <c r="I1151"/>
  <c r="H1151"/>
  <c r="G1151"/>
  <c r="I1150"/>
  <c r="H1150"/>
  <c r="G1150"/>
  <c r="I1149"/>
  <c r="H1149"/>
  <c r="G1149"/>
  <c r="I1148"/>
  <c r="H1148"/>
  <c r="G1148"/>
  <c r="I1147"/>
  <c r="H1147"/>
  <c r="G1147"/>
  <c r="I1146"/>
  <c r="H1146"/>
  <c r="G1146"/>
  <c r="I1145"/>
  <c r="H1145"/>
  <c r="G1145"/>
  <c r="I1144"/>
  <c r="H1144"/>
  <c r="G1144"/>
  <c r="I1143"/>
  <c r="H1143"/>
  <c r="G1143"/>
  <c r="I1142"/>
  <c r="H1142"/>
  <c r="G1142"/>
  <c r="F1142"/>
  <c r="E1142"/>
  <c r="D1142"/>
  <c r="I1141"/>
  <c r="H1141"/>
  <c r="G1141"/>
  <c r="I1140"/>
  <c r="H1140"/>
  <c r="G1140"/>
  <c r="I1139"/>
  <c r="H1139"/>
  <c r="G1139"/>
  <c r="I1138"/>
  <c r="H1138"/>
  <c r="G1138"/>
  <c r="I1137"/>
  <c r="H1137"/>
  <c r="G1137"/>
  <c r="I1136"/>
  <c r="H1136"/>
  <c r="G1136"/>
  <c r="I1135"/>
  <c r="H1135"/>
  <c r="G1135"/>
  <c r="I1134"/>
  <c r="H1134"/>
  <c r="G1134"/>
  <c r="I1133"/>
  <c r="H1133"/>
  <c r="G1133"/>
  <c r="I1132"/>
  <c r="H1132"/>
  <c r="G1132"/>
  <c r="I1131"/>
  <c r="H1131"/>
  <c r="G1131"/>
  <c r="I1130"/>
  <c r="H1130"/>
  <c r="G1130"/>
  <c r="I1129"/>
  <c r="H1129"/>
  <c r="G1129"/>
  <c r="I1128"/>
  <c r="H1128"/>
  <c r="G1128"/>
  <c r="I1127"/>
  <c r="H1127"/>
  <c r="G1127"/>
  <c r="I1126"/>
  <c r="H1126"/>
  <c r="G1126"/>
  <c r="I1125"/>
  <c r="H1125"/>
  <c r="G1125"/>
  <c r="F1125"/>
  <c r="E1125"/>
  <c r="D1125"/>
  <c r="I1124"/>
  <c r="H1124"/>
  <c r="G1124"/>
  <c r="I1123"/>
  <c r="H1123"/>
  <c r="G1123"/>
  <c r="I1122"/>
  <c r="H1122"/>
  <c r="G1122"/>
  <c r="I1121"/>
  <c r="H1121"/>
  <c r="G1121"/>
  <c r="I1120"/>
  <c r="H1120"/>
  <c r="G1120"/>
  <c r="I1119"/>
  <c r="H1119"/>
  <c r="G1119"/>
  <c r="I1118"/>
  <c r="H1118"/>
  <c r="G1118"/>
  <c r="I1117"/>
  <c r="H1117"/>
  <c r="G1117"/>
  <c r="I1116"/>
  <c r="H1116"/>
  <c r="G1116"/>
  <c r="I1115"/>
  <c r="H1115"/>
  <c r="G1115"/>
  <c r="I1114"/>
  <c r="H1114"/>
  <c r="G1114"/>
  <c r="I1113"/>
  <c r="H1113"/>
  <c r="G1113"/>
  <c r="I1112"/>
  <c r="H1112"/>
  <c r="G1112"/>
  <c r="I1111"/>
  <c r="H1111"/>
  <c r="G1111"/>
  <c r="I1110"/>
  <c r="H1110"/>
  <c r="G1110"/>
  <c r="I1109"/>
  <c r="H1109"/>
  <c r="G1109"/>
  <c r="I1108"/>
  <c r="H1108"/>
  <c r="G1108"/>
  <c r="F1108"/>
  <c r="E1108"/>
  <c r="D1108"/>
  <c r="I1107"/>
  <c r="H1107"/>
  <c r="G1107"/>
  <c r="I1106"/>
  <c r="H1106"/>
  <c r="G1106"/>
  <c r="I1105"/>
  <c r="H1105"/>
  <c r="G1105"/>
  <c r="I1104"/>
  <c r="H1104"/>
  <c r="G1104"/>
  <c r="I1103"/>
  <c r="H1103"/>
  <c r="G1103"/>
  <c r="I1102"/>
  <c r="H1102"/>
  <c r="G1102"/>
  <c r="I1101"/>
  <c r="H1101"/>
  <c r="G1101"/>
  <c r="I1100"/>
  <c r="H1100"/>
  <c r="G1100"/>
  <c r="I1099"/>
  <c r="H1099"/>
  <c r="G1099"/>
  <c r="I1098"/>
  <c r="H1098"/>
  <c r="G1098"/>
  <c r="I1097"/>
  <c r="H1097"/>
  <c r="G1097"/>
  <c r="I1096"/>
  <c r="H1096"/>
  <c r="G1096"/>
  <c r="I1095"/>
  <c r="H1095"/>
  <c r="G1095"/>
  <c r="I1094"/>
  <c r="H1094"/>
  <c r="G1094"/>
  <c r="I1093"/>
  <c r="H1093"/>
  <c r="G1093"/>
  <c r="I1092"/>
  <c r="H1092"/>
  <c r="G1092"/>
  <c r="I1091"/>
  <c r="H1091"/>
  <c r="G1091"/>
  <c r="F1091"/>
  <c r="E1091"/>
  <c r="D1091"/>
  <c r="I1090"/>
  <c r="H1090"/>
  <c r="G1090"/>
  <c r="I1089"/>
  <c r="H1089"/>
  <c r="G1089"/>
  <c r="I1088"/>
  <c r="H1088"/>
  <c r="G1088"/>
  <c r="I1087"/>
  <c r="H1087"/>
  <c r="G1087"/>
  <c r="I1086"/>
  <c r="H1086"/>
  <c r="G1086"/>
  <c r="I1085"/>
  <c r="H1085"/>
  <c r="G1085"/>
  <c r="I1084"/>
  <c r="H1084"/>
  <c r="G1084"/>
  <c r="I1083"/>
  <c r="H1083"/>
  <c r="G1083"/>
  <c r="I1082"/>
  <c r="H1082"/>
  <c r="G1082"/>
  <c r="I1081"/>
  <c r="H1081"/>
  <c r="G1081"/>
  <c r="I1080"/>
  <c r="H1080"/>
  <c r="G1080"/>
  <c r="I1079"/>
  <c r="H1079"/>
  <c r="G1079"/>
  <c r="I1078"/>
  <c r="H1078"/>
  <c r="G1078"/>
  <c r="I1077"/>
  <c r="H1077"/>
  <c r="G1077"/>
  <c r="I1076"/>
  <c r="H1076"/>
  <c r="G1076"/>
  <c r="I1075"/>
  <c r="H1075"/>
  <c r="G1075"/>
  <c r="I1074"/>
  <c r="H1074"/>
  <c r="G1074"/>
  <c r="F1074"/>
  <c r="E1074"/>
  <c r="D1074"/>
  <c r="I1073"/>
  <c r="H1073"/>
  <c r="G1073"/>
  <c r="I1072"/>
  <c r="H1072"/>
  <c r="G1072"/>
  <c r="I1071"/>
  <c r="H1071"/>
  <c r="G1071"/>
  <c r="I1070"/>
  <c r="H1070"/>
  <c r="G1070"/>
  <c r="I1069"/>
  <c r="H1069"/>
  <c r="G1069"/>
  <c r="I1068"/>
  <c r="H1068"/>
  <c r="G1068"/>
  <c r="I1067"/>
  <c r="H1067"/>
  <c r="G1067"/>
  <c r="I1066"/>
  <c r="H1066"/>
  <c r="G1066"/>
  <c r="I1065"/>
  <c r="H1065"/>
  <c r="G1065"/>
  <c r="I1064"/>
  <c r="H1064"/>
  <c r="G1064"/>
  <c r="I1063"/>
  <c r="H1063"/>
  <c r="G1063"/>
  <c r="I1062"/>
  <c r="H1062"/>
  <c r="G1062"/>
  <c r="I1061"/>
  <c r="H1061"/>
  <c r="G1061"/>
  <c r="I1060"/>
  <c r="H1060"/>
  <c r="G1060"/>
  <c r="I1059"/>
  <c r="H1059"/>
  <c r="G1059"/>
  <c r="I1058"/>
  <c r="H1058"/>
  <c r="G1058"/>
  <c r="I1057"/>
  <c r="H1057"/>
  <c r="G1057"/>
  <c r="F1057"/>
  <c r="E1057"/>
  <c r="D1057"/>
  <c r="I1056"/>
  <c r="H1056"/>
  <c r="G1056"/>
  <c r="I1055"/>
  <c r="H1055"/>
  <c r="G1055"/>
  <c r="I1054"/>
  <c r="H1054"/>
  <c r="G1054"/>
  <c r="I1053"/>
  <c r="H1053"/>
  <c r="G1053"/>
  <c r="I1052"/>
  <c r="H1052"/>
  <c r="G1052"/>
  <c r="I1051"/>
  <c r="H1051"/>
  <c r="G1051"/>
  <c r="I1050"/>
  <c r="H1050"/>
  <c r="G1050"/>
  <c r="I1049"/>
  <c r="H1049"/>
  <c r="G1049"/>
  <c r="I1048"/>
  <c r="H1048"/>
  <c r="G1048"/>
  <c r="I1047"/>
  <c r="H1047"/>
  <c r="G1047"/>
  <c r="I1046"/>
  <c r="H1046"/>
  <c r="G1046"/>
  <c r="I1045"/>
  <c r="H1045"/>
  <c r="G1045"/>
  <c r="I1044"/>
  <c r="H1044"/>
  <c r="G1044"/>
  <c r="I1043"/>
  <c r="H1043"/>
  <c r="G1043"/>
  <c r="I1042"/>
  <c r="H1042"/>
  <c r="G1042"/>
  <c r="I1041"/>
  <c r="H1041"/>
  <c r="G1041"/>
  <c r="I1040"/>
  <c r="H1040"/>
  <c r="G1040"/>
  <c r="F1040"/>
  <c r="E1040"/>
  <c r="D1040"/>
  <c r="I1039"/>
  <c r="H1039"/>
  <c r="G1039"/>
  <c r="I1038"/>
  <c r="H1038"/>
  <c r="G1038"/>
  <c r="I1037"/>
  <c r="H1037"/>
  <c r="G1037"/>
  <c r="I1036"/>
  <c r="H1036"/>
  <c r="G1036"/>
  <c r="I1035"/>
  <c r="H1035"/>
  <c r="G1035"/>
  <c r="I1034"/>
  <c r="H1034"/>
  <c r="G1034"/>
  <c r="I1033"/>
  <c r="H1033"/>
  <c r="G1033"/>
  <c r="I1032"/>
  <c r="H1032"/>
  <c r="G1032"/>
  <c r="I1031"/>
  <c r="H1031"/>
  <c r="G1031"/>
  <c r="I1030"/>
  <c r="H1030"/>
  <c r="G1030"/>
  <c r="I1029"/>
  <c r="H1029"/>
  <c r="G1029"/>
  <c r="I1028"/>
  <c r="H1028"/>
  <c r="G1028"/>
  <c r="I1027"/>
  <c r="H1027"/>
  <c r="G1027"/>
  <c r="I1026"/>
  <c r="H1026"/>
  <c r="G1026"/>
  <c r="I1025"/>
  <c r="H1025"/>
  <c r="G1025"/>
  <c r="I1024"/>
  <c r="H1024"/>
  <c r="G1024"/>
  <c r="I1363"/>
  <c r="H1363"/>
  <c r="G1363"/>
  <c r="F1363"/>
  <c r="E1363"/>
  <c r="D1363"/>
  <c r="I1362"/>
  <c r="H1362"/>
  <c r="G1362"/>
  <c r="I1361"/>
  <c r="H1361"/>
  <c r="G1361"/>
  <c r="I1360"/>
  <c r="H1360"/>
  <c r="G1360"/>
  <c r="I1359"/>
  <c r="H1359"/>
  <c r="G1359"/>
  <c r="I1358"/>
  <c r="H1358"/>
  <c r="G1358"/>
  <c r="I1357"/>
  <c r="H1357"/>
  <c r="G1357"/>
  <c r="I1356"/>
  <c r="H1356"/>
  <c r="G1356"/>
  <c r="I1355"/>
  <c r="H1355"/>
  <c r="G1355"/>
  <c r="I1354"/>
  <c r="H1354"/>
  <c r="G1354"/>
  <c r="I1353"/>
  <c r="H1353"/>
  <c r="G1353"/>
  <c r="I1352"/>
  <c r="H1352"/>
  <c r="G1352"/>
  <c r="I1351"/>
  <c r="H1351"/>
  <c r="G1351"/>
  <c r="I1350"/>
  <c r="H1350"/>
  <c r="G1350"/>
  <c r="I1349"/>
  <c r="H1349"/>
  <c r="G1349"/>
  <c r="I1348"/>
  <c r="H1348"/>
  <c r="G1348"/>
  <c r="I1347"/>
  <c r="H1347"/>
  <c r="G1347"/>
  <c r="I1006"/>
  <c r="H1006"/>
  <c r="G1006"/>
  <c r="F1006"/>
  <c r="E1006"/>
  <c r="D1006"/>
  <c r="I1005"/>
  <c r="H1005"/>
  <c r="G1005"/>
  <c r="I1004"/>
  <c r="H1004"/>
  <c r="G1004"/>
  <c r="I1003"/>
  <c r="H1003"/>
  <c r="G1003"/>
  <c r="I1002"/>
  <c r="H1002"/>
  <c r="G1002"/>
  <c r="I1001"/>
  <c r="H1001"/>
  <c r="G1001"/>
  <c r="I1000"/>
  <c r="H1000"/>
  <c r="G1000"/>
  <c r="I999"/>
  <c r="H999"/>
  <c r="G999"/>
  <c r="I998"/>
  <c r="H998"/>
  <c r="G998"/>
  <c r="I997"/>
  <c r="H997"/>
  <c r="G997"/>
  <c r="I996"/>
  <c r="H996"/>
  <c r="G996"/>
  <c r="I995"/>
  <c r="H995"/>
  <c r="G995"/>
  <c r="I994"/>
  <c r="H994"/>
  <c r="G994"/>
  <c r="I993"/>
  <c r="H993"/>
  <c r="G993"/>
  <c r="I992"/>
  <c r="H992"/>
  <c r="G992"/>
  <c r="I991"/>
  <c r="H991"/>
  <c r="G991"/>
  <c r="I990"/>
  <c r="H990"/>
  <c r="G990"/>
  <c r="I989"/>
  <c r="H989"/>
  <c r="G989"/>
  <c r="F989"/>
  <c r="E989"/>
  <c r="D989"/>
  <c r="I988"/>
  <c r="H988"/>
  <c r="G988"/>
  <c r="I987"/>
  <c r="H987"/>
  <c r="G987"/>
  <c r="I986"/>
  <c r="H986"/>
  <c r="G986"/>
  <c r="I985"/>
  <c r="H985"/>
  <c r="G985"/>
  <c r="I984"/>
  <c r="H984"/>
  <c r="G984"/>
  <c r="I983"/>
  <c r="H983"/>
  <c r="G983"/>
  <c r="I982"/>
  <c r="H982"/>
  <c r="G982"/>
  <c r="I981"/>
  <c r="H981"/>
  <c r="G981"/>
  <c r="I980"/>
  <c r="H980"/>
  <c r="G980"/>
  <c r="I979"/>
  <c r="H979"/>
  <c r="G979"/>
  <c r="I978"/>
  <c r="H978"/>
  <c r="G978"/>
  <c r="I977"/>
  <c r="H977"/>
  <c r="G977"/>
  <c r="I976"/>
  <c r="H976"/>
  <c r="G976"/>
  <c r="I975"/>
  <c r="H975"/>
  <c r="G975"/>
  <c r="I974"/>
  <c r="H974"/>
  <c r="G974"/>
  <c r="I973"/>
  <c r="H973"/>
  <c r="G973"/>
  <c r="I972"/>
  <c r="H972"/>
  <c r="G972"/>
  <c r="F972"/>
  <c r="E972"/>
  <c r="D972"/>
  <c r="I971"/>
  <c r="H971"/>
  <c r="G971"/>
  <c r="I970"/>
  <c r="H970"/>
  <c r="G970"/>
  <c r="I969"/>
  <c r="H969"/>
  <c r="G969"/>
  <c r="I968"/>
  <c r="H968"/>
  <c r="G968"/>
  <c r="I967"/>
  <c r="H967"/>
  <c r="G967"/>
  <c r="I966"/>
  <c r="H966"/>
  <c r="G966"/>
  <c r="I965"/>
  <c r="H965"/>
  <c r="G965"/>
  <c r="I964"/>
  <c r="H964"/>
  <c r="G964"/>
  <c r="I963"/>
  <c r="H963"/>
  <c r="G963"/>
  <c r="I962"/>
  <c r="H962"/>
  <c r="G962"/>
  <c r="I961"/>
  <c r="H961"/>
  <c r="G961"/>
  <c r="I960"/>
  <c r="H960"/>
  <c r="G960"/>
  <c r="I959"/>
  <c r="H959"/>
  <c r="G959"/>
  <c r="I958"/>
  <c r="H958"/>
  <c r="G958"/>
  <c r="I957"/>
  <c r="H957"/>
  <c r="G957"/>
  <c r="I956"/>
  <c r="H956"/>
  <c r="G956"/>
  <c r="I955"/>
  <c r="H955"/>
  <c r="G955"/>
  <c r="F955"/>
  <c r="E955"/>
  <c r="D955"/>
  <c r="I954"/>
  <c r="H954"/>
  <c r="G954"/>
  <c r="I953"/>
  <c r="H953"/>
  <c r="G953"/>
  <c r="I952"/>
  <c r="H952"/>
  <c r="G952"/>
  <c r="I951"/>
  <c r="H951"/>
  <c r="G951"/>
  <c r="I950"/>
  <c r="H950"/>
  <c r="G950"/>
  <c r="I949"/>
  <c r="H949"/>
  <c r="G949"/>
  <c r="I948"/>
  <c r="H948"/>
  <c r="G948"/>
  <c r="I947"/>
  <c r="H947"/>
  <c r="G947"/>
  <c r="I946"/>
  <c r="H946"/>
  <c r="G946"/>
  <c r="I945"/>
  <c r="H945"/>
  <c r="G945"/>
  <c r="I944"/>
  <c r="H944"/>
  <c r="G944"/>
  <c r="I943"/>
  <c r="H943"/>
  <c r="G943"/>
  <c r="I942"/>
  <c r="H942"/>
  <c r="G942"/>
  <c r="I941"/>
  <c r="H941"/>
  <c r="G941"/>
  <c r="I940"/>
  <c r="H940"/>
  <c r="G940"/>
  <c r="I939"/>
  <c r="H939"/>
  <c r="G939"/>
  <c r="I938"/>
  <c r="H938"/>
  <c r="G938"/>
  <c r="F938"/>
  <c r="E938"/>
  <c r="D938"/>
  <c r="I937"/>
  <c r="H937"/>
  <c r="G937"/>
  <c r="I936"/>
  <c r="H936"/>
  <c r="G936"/>
  <c r="I935"/>
  <c r="H935"/>
  <c r="G935"/>
  <c r="I934"/>
  <c r="H934"/>
  <c r="G934"/>
  <c r="I933"/>
  <c r="H933"/>
  <c r="G933"/>
  <c r="I932"/>
  <c r="H932"/>
  <c r="G932"/>
  <c r="I931"/>
  <c r="H931"/>
  <c r="G931"/>
  <c r="I930"/>
  <c r="H930"/>
  <c r="G930"/>
  <c r="I929"/>
  <c r="H929"/>
  <c r="G929"/>
  <c r="I928"/>
  <c r="H928"/>
  <c r="G928"/>
  <c r="I927"/>
  <c r="H927"/>
  <c r="G927"/>
  <c r="I926"/>
  <c r="H926"/>
  <c r="G926"/>
  <c r="I925"/>
  <c r="H925"/>
  <c r="G925"/>
  <c r="I924"/>
  <c r="H924"/>
  <c r="G924"/>
  <c r="I923"/>
  <c r="H923"/>
  <c r="G923"/>
  <c r="I922"/>
  <c r="H922"/>
  <c r="G922"/>
  <c r="I921"/>
  <c r="H921"/>
  <c r="G921"/>
  <c r="F921"/>
  <c r="E921"/>
  <c r="D921"/>
  <c r="I920"/>
  <c r="H920"/>
  <c r="G920"/>
  <c r="I919"/>
  <c r="H919"/>
  <c r="G919"/>
  <c r="I918"/>
  <c r="H918"/>
  <c r="G918"/>
  <c r="I917"/>
  <c r="H917"/>
  <c r="G917"/>
  <c r="I916"/>
  <c r="H916"/>
  <c r="G916"/>
  <c r="I915"/>
  <c r="H915"/>
  <c r="G915"/>
  <c r="I914"/>
  <c r="H914"/>
  <c r="G914"/>
  <c r="I913"/>
  <c r="H913"/>
  <c r="G913"/>
  <c r="I912"/>
  <c r="H912"/>
  <c r="G912"/>
  <c r="I911"/>
  <c r="H911"/>
  <c r="G911"/>
  <c r="I910"/>
  <c r="H910"/>
  <c r="G910"/>
  <c r="I909"/>
  <c r="H909"/>
  <c r="G909"/>
  <c r="I908"/>
  <c r="H908"/>
  <c r="G908"/>
  <c r="I907"/>
  <c r="H907"/>
  <c r="G907"/>
  <c r="I906"/>
  <c r="H906"/>
  <c r="G906"/>
  <c r="I905"/>
  <c r="H905"/>
  <c r="G905"/>
  <c r="I904"/>
  <c r="H904"/>
  <c r="G904"/>
  <c r="F904"/>
  <c r="E904"/>
  <c r="D904"/>
  <c r="I903"/>
  <c r="H903"/>
  <c r="G903"/>
  <c r="I902"/>
  <c r="H902"/>
  <c r="G902"/>
  <c r="I901"/>
  <c r="H901"/>
  <c r="G901"/>
  <c r="I900"/>
  <c r="H900"/>
  <c r="G900"/>
  <c r="I899"/>
  <c r="H899"/>
  <c r="G899"/>
  <c r="I898"/>
  <c r="H898"/>
  <c r="G898"/>
  <c r="I897"/>
  <c r="H897"/>
  <c r="G897"/>
  <c r="I896"/>
  <c r="H896"/>
  <c r="G896"/>
  <c r="I895"/>
  <c r="H895"/>
  <c r="G895"/>
  <c r="I894"/>
  <c r="H894"/>
  <c r="G894"/>
  <c r="I893"/>
  <c r="H893"/>
  <c r="G893"/>
  <c r="I892"/>
  <c r="H892"/>
  <c r="G892"/>
  <c r="I891"/>
  <c r="H891"/>
  <c r="G891"/>
  <c r="I890"/>
  <c r="H890"/>
  <c r="G890"/>
  <c r="I889"/>
  <c r="H889"/>
  <c r="G889"/>
  <c r="I888"/>
  <c r="H888"/>
  <c r="G888"/>
  <c r="I887"/>
  <c r="H887"/>
  <c r="G887"/>
  <c r="F887"/>
  <c r="E887"/>
  <c r="D887"/>
  <c r="I886"/>
  <c r="H886"/>
  <c r="G886"/>
  <c r="I885"/>
  <c r="H885"/>
  <c r="G885"/>
  <c r="I884"/>
  <c r="H884"/>
  <c r="G884"/>
  <c r="I883"/>
  <c r="H883"/>
  <c r="G883"/>
  <c r="I882"/>
  <c r="H882"/>
  <c r="G882"/>
  <c r="I881"/>
  <c r="H881"/>
  <c r="G881"/>
  <c r="I880"/>
  <c r="H880"/>
  <c r="G880"/>
  <c r="I879"/>
  <c r="H879"/>
  <c r="G879"/>
  <c r="I878"/>
  <c r="H878"/>
  <c r="G878"/>
  <c r="I877"/>
  <c r="H877"/>
  <c r="G877"/>
  <c r="I876"/>
  <c r="H876"/>
  <c r="G876"/>
  <c r="I875"/>
  <c r="H875"/>
  <c r="G875"/>
  <c r="I874"/>
  <c r="H874"/>
  <c r="G874"/>
  <c r="I873"/>
  <c r="H873"/>
  <c r="G873"/>
  <c r="I872"/>
  <c r="H872"/>
  <c r="G872"/>
  <c r="I871"/>
  <c r="H871"/>
  <c r="G871"/>
  <c r="I870"/>
  <c r="H870"/>
  <c r="G870"/>
  <c r="F870"/>
  <c r="E870"/>
  <c r="D870"/>
  <c r="I869"/>
  <c r="H869"/>
  <c r="G869"/>
  <c r="I868"/>
  <c r="H868"/>
  <c r="G868"/>
  <c r="I867"/>
  <c r="H867"/>
  <c r="G867"/>
  <c r="I866"/>
  <c r="H866"/>
  <c r="G866"/>
  <c r="I865"/>
  <c r="H865"/>
  <c r="G865"/>
  <c r="I864"/>
  <c r="H864"/>
  <c r="G864"/>
  <c r="I863"/>
  <c r="H863"/>
  <c r="G863"/>
  <c r="I862"/>
  <c r="H862"/>
  <c r="G862"/>
  <c r="I861"/>
  <c r="H861"/>
  <c r="G861"/>
  <c r="I860"/>
  <c r="H860"/>
  <c r="G860"/>
  <c r="I859"/>
  <c r="H859"/>
  <c r="G859"/>
  <c r="I858"/>
  <c r="H858"/>
  <c r="G858"/>
  <c r="I857"/>
  <c r="H857"/>
  <c r="G857"/>
  <c r="I856"/>
  <c r="H856"/>
  <c r="G856"/>
  <c r="I855"/>
  <c r="H855"/>
  <c r="G855"/>
  <c r="I854"/>
  <c r="H854"/>
  <c r="G854"/>
  <c r="I853"/>
  <c r="H853"/>
  <c r="G853"/>
  <c r="F853"/>
  <c r="E853"/>
  <c r="D853"/>
  <c r="I852"/>
  <c r="H852"/>
  <c r="G852"/>
  <c r="I851"/>
  <c r="H851"/>
  <c r="G851"/>
  <c r="I850"/>
  <c r="H850"/>
  <c r="G850"/>
  <c r="I849"/>
  <c r="H849"/>
  <c r="G849"/>
  <c r="I848"/>
  <c r="H848"/>
  <c r="G848"/>
  <c r="I847"/>
  <c r="H847"/>
  <c r="G847"/>
  <c r="I846"/>
  <c r="H846"/>
  <c r="G846"/>
  <c r="I845"/>
  <c r="H845"/>
  <c r="G845"/>
  <c r="I844"/>
  <c r="H844"/>
  <c r="G844"/>
  <c r="I843"/>
  <c r="H843"/>
  <c r="G843"/>
  <c r="I842"/>
  <c r="H842"/>
  <c r="G842"/>
  <c r="I841"/>
  <c r="H841"/>
  <c r="G841"/>
  <c r="I840"/>
  <c r="H840"/>
  <c r="G840"/>
  <c r="I839"/>
  <c r="H839"/>
  <c r="G839"/>
  <c r="I838"/>
  <c r="H838"/>
  <c r="G838"/>
  <c r="I837"/>
  <c r="H837"/>
  <c r="G837"/>
  <c r="I836"/>
  <c r="H836"/>
  <c r="G836"/>
  <c r="F836"/>
  <c r="E836"/>
  <c r="D836"/>
  <c r="I835"/>
  <c r="H835"/>
  <c r="G835"/>
  <c r="I834"/>
  <c r="H834"/>
  <c r="G834"/>
  <c r="I833"/>
  <c r="H833"/>
  <c r="G833"/>
  <c r="I832"/>
  <c r="H832"/>
  <c r="G832"/>
  <c r="I831"/>
  <c r="H831"/>
  <c r="G831"/>
  <c r="I830"/>
  <c r="H830"/>
  <c r="G830"/>
  <c r="I829"/>
  <c r="H829"/>
  <c r="G829"/>
  <c r="I828"/>
  <c r="H828"/>
  <c r="G828"/>
  <c r="I827"/>
  <c r="H827"/>
  <c r="G827"/>
  <c r="I826"/>
  <c r="H826"/>
  <c r="G826"/>
  <c r="I825"/>
  <c r="H825"/>
  <c r="G825"/>
  <c r="I824"/>
  <c r="H824"/>
  <c r="G824"/>
  <c r="I823"/>
  <c r="H823"/>
  <c r="G823"/>
  <c r="I822"/>
  <c r="H822"/>
  <c r="G822"/>
  <c r="I821"/>
  <c r="H821"/>
  <c r="G821"/>
  <c r="I820"/>
  <c r="H820"/>
  <c r="G820"/>
  <c r="I819"/>
  <c r="H819"/>
  <c r="G819"/>
  <c r="F819"/>
  <c r="E819"/>
  <c r="D819"/>
  <c r="I818"/>
  <c r="H818"/>
  <c r="G818"/>
  <c r="I817"/>
  <c r="H817"/>
  <c r="G817"/>
  <c r="I816"/>
  <c r="H816"/>
  <c r="G816"/>
  <c r="I815"/>
  <c r="H815"/>
  <c r="G815"/>
  <c r="I814"/>
  <c r="H814"/>
  <c r="G814"/>
  <c r="I813"/>
  <c r="H813"/>
  <c r="G813"/>
  <c r="I812"/>
  <c r="H812"/>
  <c r="G812"/>
  <c r="I811"/>
  <c r="H811"/>
  <c r="G811"/>
  <c r="I810"/>
  <c r="H810"/>
  <c r="G810"/>
  <c r="I809"/>
  <c r="H809"/>
  <c r="G809"/>
  <c r="I808"/>
  <c r="H808"/>
  <c r="G808"/>
  <c r="I807"/>
  <c r="H807"/>
  <c r="G807"/>
  <c r="I806"/>
  <c r="H806"/>
  <c r="G806"/>
  <c r="I805"/>
  <c r="H805"/>
  <c r="G805"/>
  <c r="I804"/>
  <c r="H804"/>
  <c r="G804"/>
  <c r="I803"/>
  <c r="H803"/>
  <c r="G803"/>
  <c r="I802"/>
  <c r="H802"/>
  <c r="G802"/>
  <c r="F802"/>
  <c r="E802"/>
  <c r="D802"/>
  <c r="I801"/>
  <c r="H801"/>
  <c r="G801"/>
  <c r="I800"/>
  <c r="H800"/>
  <c r="G800"/>
  <c r="I799"/>
  <c r="H799"/>
  <c r="G799"/>
  <c r="I798"/>
  <c r="H798"/>
  <c r="G798"/>
  <c r="I797"/>
  <c r="H797"/>
  <c r="G797"/>
  <c r="I796"/>
  <c r="H796"/>
  <c r="G796"/>
  <c r="I795"/>
  <c r="H795"/>
  <c r="G795"/>
  <c r="I794"/>
  <c r="H794"/>
  <c r="G794"/>
  <c r="I793"/>
  <c r="H793"/>
  <c r="G793"/>
  <c r="I792"/>
  <c r="H792"/>
  <c r="G792"/>
  <c r="I791"/>
  <c r="H791"/>
  <c r="G791"/>
  <c r="I790"/>
  <c r="H790"/>
  <c r="G790"/>
  <c r="I789"/>
  <c r="H789"/>
  <c r="G789"/>
  <c r="I788"/>
  <c r="H788"/>
  <c r="G788"/>
  <c r="I787"/>
  <c r="H787"/>
  <c r="G787"/>
  <c r="I786"/>
  <c r="H786"/>
  <c r="G786"/>
  <c r="I785"/>
  <c r="H785"/>
  <c r="G785"/>
  <c r="F785"/>
  <c r="E785"/>
  <c r="D785"/>
  <c r="I784"/>
  <c r="H784"/>
  <c r="G784"/>
  <c r="I783"/>
  <c r="H783"/>
  <c r="G783"/>
  <c r="I782"/>
  <c r="H782"/>
  <c r="G782"/>
  <c r="I781"/>
  <c r="H781"/>
  <c r="G781"/>
  <c r="I780"/>
  <c r="H780"/>
  <c r="G780"/>
  <c r="I779"/>
  <c r="H779"/>
  <c r="G779"/>
  <c r="I778"/>
  <c r="H778"/>
  <c r="G778"/>
  <c r="I777"/>
  <c r="H777"/>
  <c r="G777"/>
  <c r="I776"/>
  <c r="H776"/>
  <c r="G776"/>
  <c r="I775"/>
  <c r="H775"/>
  <c r="G775"/>
  <c r="I774"/>
  <c r="H774"/>
  <c r="G774"/>
  <c r="I773"/>
  <c r="H773"/>
  <c r="G773"/>
  <c r="I772"/>
  <c r="H772"/>
  <c r="G772"/>
  <c r="I771"/>
  <c r="H771"/>
  <c r="G771"/>
  <c r="I770"/>
  <c r="H770"/>
  <c r="G770"/>
  <c r="I769"/>
  <c r="H769"/>
  <c r="G769"/>
  <c r="I768"/>
  <c r="H768"/>
  <c r="G768"/>
  <c r="F768"/>
  <c r="E768"/>
  <c r="D768"/>
  <c r="I767"/>
  <c r="H767"/>
  <c r="G767"/>
  <c r="I766"/>
  <c r="H766"/>
  <c r="G766"/>
  <c r="I765"/>
  <c r="H765"/>
  <c r="G765"/>
  <c r="I764"/>
  <c r="H764"/>
  <c r="G764"/>
  <c r="I763"/>
  <c r="H763"/>
  <c r="G763"/>
  <c r="I762"/>
  <c r="H762"/>
  <c r="G762"/>
  <c r="I761"/>
  <c r="H761"/>
  <c r="G761"/>
  <c r="I760"/>
  <c r="H760"/>
  <c r="G760"/>
  <c r="I759"/>
  <c r="H759"/>
  <c r="G759"/>
  <c r="I758"/>
  <c r="H758"/>
  <c r="G758"/>
  <c r="I757"/>
  <c r="H757"/>
  <c r="G757"/>
  <c r="I756"/>
  <c r="H756"/>
  <c r="G756"/>
  <c r="I755"/>
  <c r="H755"/>
  <c r="G755"/>
  <c r="I754"/>
  <c r="H754"/>
  <c r="G754"/>
  <c r="I753"/>
  <c r="H753"/>
  <c r="G753"/>
  <c r="I752"/>
  <c r="H752"/>
  <c r="G752"/>
  <c r="I751"/>
  <c r="H751"/>
  <c r="G751"/>
  <c r="F751"/>
  <c r="E751"/>
  <c r="D751"/>
  <c r="E29" i="17" s="1"/>
  <c r="I750" i="1"/>
  <c r="H750"/>
  <c r="G750"/>
  <c r="I749"/>
  <c r="H749"/>
  <c r="G749"/>
  <c r="I748"/>
  <c r="H748"/>
  <c r="G748"/>
  <c r="I747"/>
  <c r="H747"/>
  <c r="G747"/>
  <c r="I746"/>
  <c r="H746"/>
  <c r="G746"/>
  <c r="I745"/>
  <c r="H745"/>
  <c r="G745"/>
  <c r="I744"/>
  <c r="H744"/>
  <c r="G744"/>
  <c r="I743"/>
  <c r="H743"/>
  <c r="G743"/>
  <c r="I742"/>
  <c r="H742"/>
  <c r="G742"/>
  <c r="I741"/>
  <c r="H741"/>
  <c r="G741"/>
  <c r="I740"/>
  <c r="H740"/>
  <c r="G740"/>
  <c r="I739"/>
  <c r="H739"/>
  <c r="G739"/>
  <c r="I738"/>
  <c r="H738"/>
  <c r="G738"/>
  <c r="I737"/>
  <c r="H737"/>
  <c r="G737"/>
  <c r="I736"/>
  <c r="H736"/>
  <c r="G736"/>
  <c r="I735"/>
  <c r="H735"/>
  <c r="G735"/>
  <c r="I734"/>
  <c r="H734"/>
  <c r="G734"/>
  <c r="F734"/>
  <c r="E734"/>
  <c r="D734"/>
  <c r="I733"/>
  <c r="H733"/>
  <c r="G733"/>
  <c r="I732"/>
  <c r="H732"/>
  <c r="G732"/>
  <c r="I731"/>
  <c r="H731"/>
  <c r="G731"/>
  <c r="I730"/>
  <c r="H730"/>
  <c r="G730"/>
  <c r="I729"/>
  <c r="H729"/>
  <c r="G729"/>
  <c r="I728"/>
  <c r="H728"/>
  <c r="G728"/>
  <c r="I727"/>
  <c r="H727"/>
  <c r="G727"/>
  <c r="I726"/>
  <c r="H726"/>
  <c r="G726"/>
  <c r="I725"/>
  <c r="H725"/>
  <c r="G725"/>
  <c r="I724"/>
  <c r="H724"/>
  <c r="G724"/>
  <c r="I723"/>
  <c r="H723"/>
  <c r="G723"/>
  <c r="I722"/>
  <c r="H722"/>
  <c r="G722"/>
  <c r="I721"/>
  <c r="H721"/>
  <c r="G721"/>
  <c r="I720"/>
  <c r="H720"/>
  <c r="G720"/>
  <c r="I719"/>
  <c r="H719"/>
  <c r="G719"/>
  <c r="I718"/>
  <c r="H718"/>
  <c r="G718"/>
  <c r="I717"/>
  <c r="H717"/>
  <c r="G717"/>
  <c r="F717"/>
  <c r="E717"/>
  <c r="D717"/>
  <c r="I716"/>
  <c r="H716"/>
  <c r="G716"/>
  <c r="I715"/>
  <c r="H715"/>
  <c r="G715"/>
  <c r="I714"/>
  <c r="H714"/>
  <c r="G714"/>
  <c r="I713"/>
  <c r="H713"/>
  <c r="G713"/>
  <c r="I712"/>
  <c r="H712"/>
  <c r="G712"/>
  <c r="I711"/>
  <c r="H711"/>
  <c r="G711"/>
  <c r="I710"/>
  <c r="H710"/>
  <c r="G710"/>
  <c r="I709"/>
  <c r="H709"/>
  <c r="G709"/>
  <c r="I708"/>
  <c r="H708"/>
  <c r="G708"/>
  <c r="I707"/>
  <c r="H707"/>
  <c r="G707"/>
  <c r="I706"/>
  <c r="H706"/>
  <c r="G706"/>
  <c r="I705"/>
  <c r="H705"/>
  <c r="G705"/>
  <c r="I704"/>
  <c r="H704"/>
  <c r="G704"/>
  <c r="I703"/>
  <c r="H703"/>
  <c r="G703"/>
  <c r="I702"/>
  <c r="H702"/>
  <c r="G702"/>
  <c r="I701"/>
  <c r="H701"/>
  <c r="G701"/>
  <c r="I700"/>
  <c r="H700"/>
  <c r="G700"/>
  <c r="F700"/>
  <c r="E700"/>
  <c r="D700"/>
  <c r="I699"/>
  <c r="H699"/>
  <c r="G699"/>
  <c r="I698"/>
  <c r="H698"/>
  <c r="G698"/>
  <c r="I697"/>
  <c r="H697"/>
  <c r="G697"/>
  <c r="I696"/>
  <c r="H696"/>
  <c r="G696"/>
  <c r="I695"/>
  <c r="H695"/>
  <c r="G695"/>
  <c r="I694"/>
  <c r="H694"/>
  <c r="G694"/>
  <c r="I693"/>
  <c r="H693"/>
  <c r="G693"/>
  <c r="I692"/>
  <c r="H692"/>
  <c r="G692"/>
  <c r="I691"/>
  <c r="H691"/>
  <c r="G691"/>
  <c r="I690"/>
  <c r="H690"/>
  <c r="G690"/>
  <c r="I689"/>
  <c r="H689"/>
  <c r="G689"/>
  <c r="I688"/>
  <c r="H688"/>
  <c r="G688"/>
  <c r="I687"/>
  <c r="H687"/>
  <c r="G687"/>
  <c r="I686"/>
  <c r="H686"/>
  <c r="G686"/>
  <c r="I685"/>
  <c r="H685"/>
  <c r="G685"/>
  <c r="I684"/>
  <c r="H684"/>
  <c r="G684"/>
  <c r="I683"/>
  <c r="H683"/>
  <c r="G683"/>
  <c r="F683"/>
  <c r="E683"/>
  <c r="D683"/>
  <c r="I682"/>
  <c r="H682"/>
  <c r="G682"/>
  <c r="I681"/>
  <c r="H681"/>
  <c r="G681"/>
  <c r="I680"/>
  <c r="H680"/>
  <c r="G680"/>
  <c r="I679"/>
  <c r="H679"/>
  <c r="G679"/>
  <c r="I678"/>
  <c r="H678"/>
  <c r="G678"/>
  <c r="I677"/>
  <c r="H677"/>
  <c r="G677"/>
  <c r="I676"/>
  <c r="H676"/>
  <c r="G676"/>
  <c r="I675"/>
  <c r="H675"/>
  <c r="G675"/>
  <c r="I674"/>
  <c r="H674"/>
  <c r="G674"/>
  <c r="I673"/>
  <c r="H673"/>
  <c r="G673"/>
  <c r="I672"/>
  <c r="H672"/>
  <c r="G672"/>
  <c r="I671"/>
  <c r="H671"/>
  <c r="G671"/>
  <c r="I670"/>
  <c r="H670"/>
  <c r="G670"/>
  <c r="I669"/>
  <c r="H669"/>
  <c r="G669"/>
  <c r="I668"/>
  <c r="H668"/>
  <c r="G668"/>
  <c r="I667"/>
  <c r="H667"/>
  <c r="G667"/>
  <c r="I666"/>
  <c r="H666"/>
  <c r="G666"/>
  <c r="F666"/>
  <c r="E666"/>
  <c r="D666"/>
  <c r="I665"/>
  <c r="H665"/>
  <c r="G665"/>
  <c r="I664"/>
  <c r="H664"/>
  <c r="G664"/>
  <c r="I663"/>
  <c r="H663"/>
  <c r="G663"/>
  <c r="I662"/>
  <c r="H662"/>
  <c r="G662"/>
  <c r="I661"/>
  <c r="H661"/>
  <c r="G661"/>
  <c r="I660"/>
  <c r="H660"/>
  <c r="G660"/>
  <c r="I659"/>
  <c r="H659"/>
  <c r="G659"/>
  <c r="I658"/>
  <c r="H658"/>
  <c r="G658"/>
  <c r="I657"/>
  <c r="H657"/>
  <c r="G657"/>
  <c r="I656"/>
  <c r="H656"/>
  <c r="G656"/>
  <c r="I655"/>
  <c r="H655"/>
  <c r="G655"/>
  <c r="I654"/>
  <c r="H654"/>
  <c r="G654"/>
  <c r="I653"/>
  <c r="H653"/>
  <c r="G653"/>
  <c r="I652"/>
  <c r="H652"/>
  <c r="G652"/>
  <c r="I651"/>
  <c r="H651"/>
  <c r="G651"/>
  <c r="I650"/>
  <c r="H650"/>
  <c r="G650"/>
  <c r="I649"/>
  <c r="H649"/>
  <c r="G649"/>
  <c r="F649"/>
  <c r="E649"/>
  <c r="D649"/>
  <c r="I648"/>
  <c r="H648"/>
  <c r="G648"/>
  <c r="I647"/>
  <c r="H647"/>
  <c r="G647"/>
  <c r="I646"/>
  <c r="H646"/>
  <c r="G646"/>
  <c r="I645"/>
  <c r="H645"/>
  <c r="G645"/>
  <c r="I644"/>
  <c r="H644"/>
  <c r="G644"/>
  <c r="I643"/>
  <c r="H643"/>
  <c r="G643"/>
  <c r="I642"/>
  <c r="H642"/>
  <c r="G642"/>
  <c r="I641"/>
  <c r="H641"/>
  <c r="G641"/>
  <c r="I640"/>
  <c r="H640"/>
  <c r="G640"/>
  <c r="I639"/>
  <c r="H639"/>
  <c r="G639"/>
  <c r="I638"/>
  <c r="H638"/>
  <c r="G638"/>
  <c r="I637"/>
  <c r="H637"/>
  <c r="G637"/>
  <c r="I636"/>
  <c r="H636"/>
  <c r="G636"/>
  <c r="I635"/>
  <c r="H635"/>
  <c r="G635"/>
  <c r="I634"/>
  <c r="H634"/>
  <c r="G634"/>
  <c r="I633"/>
  <c r="H633"/>
  <c r="G633"/>
  <c r="I632"/>
  <c r="H632"/>
  <c r="G632"/>
  <c r="F632"/>
  <c r="E632"/>
  <c r="D632"/>
  <c r="I631"/>
  <c r="H631"/>
  <c r="G631"/>
  <c r="I630"/>
  <c r="H630"/>
  <c r="G630"/>
  <c r="I629"/>
  <c r="H629"/>
  <c r="G629"/>
  <c r="I628"/>
  <c r="H628"/>
  <c r="G628"/>
  <c r="I627"/>
  <c r="H627"/>
  <c r="G627"/>
  <c r="I626"/>
  <c r="H626"/>
  <c r="G626"/>
  <c r="I625"/>
  <c r="H625"/>
  <c r="G625"/>
  <c r="I624"/>
  <c r="H624"/>
  <c r="G624"/>
  <c r="I623"/>
  <c r="H623"/>
  <c r="G623"/>
  <c r="I622"/>
  <c r="H622"/>
  <c r="G622"/>
  <c r="I621"/>
  <c r="H621"/>
  <c r="G621"/>
  <c r="I620"/>
  <c r="H620"/>
  <c r="G620"/>
  <c r="I619"/>
  <c r="H619"/>
  <c r="G619"/>
  <c r="I618"/>
  <c r="H618"/>
  <c r="G618"/>
  <c r="I617"/>
  <c r="H617"/>
  <c r="G617"/>
  <c r="I616"/>
  <c r="H616"/>
  <c r="G616"/>
  <c r="I615"/>
  <c r="H615"/>
  <c r="G615"/>
  <c r="F615"/>
  <c r="E615"/>
  <c r="D615"/>
  <c r="I614"/>
  <c r="H614"/>
  <c r="G614"/>
  <c r="I613"/>
  <c r="H613"/>
  <c r="G613"/>
  <c r="I612"/>
  <c r="H612"/>
  <c r="G612"/>
  <c r="I611"/>
  <c r="H611"/>
  <c r="G611"/>
  <c r="I610"/>
  <c r="H610"/>
  <c r="G610"/>
  <c r="I609"/>
  <c r="H609"/>
  <c r="G609"/>
  <c r="I608"/>
  <c r="H608"/>
  <c r="G608"/>
  <c r="I607"/>
  <c r="H607"/>
  <c r="G607"/>
  <c r="I606"/>
  <c r="H606"/>
  <c r="G606"/>
  <c r="I605"/>
  <c r="H605"/>
  <c r="G605"/>
  <c r="I604"/>
  <c r="H604"/>
  <c r="G604"/>
  <c r="I603"/>
  <c r="H603"/>
  <c r="G603"/>
  <c r="I602"/>
  <c r="H602"/>
  <c r="G602"/>
  <c r="I601"/>
  <c r="H601"/>
  <c r="G601"/>
  <c r="I600"/>
  <c r="H600"/>
  <c r="G600"/>
  <c r="I599"/>
  <c r="H599"/>
  <c r="G599"/>
  <c r="I598"/>
  <c r="H598"/>
  <c r="G598"/>
  <c r="F598"/>
  <c r="E598"/>
  <c r="D598"/>
  <c r="I597"/>
  <c r="H597"/>
  <c r="G597"/>
  <c r="I596"/>
  <c r="H596"/>
  <c r="G596"/>
  <c r="I595"/>
  <c r="H595"/>
  <c r="G595"/>
  <c r="I594"/>
  <c r="H594"/>
  <c r="G594"/>
  <c r="I593"/>
  <c r="H593"/>
  <c r="G593"/>
  <c r="I592"/>
  <c r="H592"/>
  <c r="G592"/>
  <c r="I591"/>
  <c r="H591"/>
  <c r="G591"/>
  <c r="I590"/>
  <c r="H590"/>
  <c r="G590"/>
  <c r="I589"/>
  <c r="H589"/>
  <c r="G589"/>
  <c r="I588"/>
  <c r="H588"/>
  <c r="G588"/>
  <c r="I587"/>
  <c r="H587"/>
  <c r="G587"/>
  <c r="I586"/>
  <c r="H586"/>
  <c r="G586"/>
  <c r="I585"/>
  <c r="H585"/>
  <c r="G585"/>
  <c r="I584"/>
  <c r="H584"/>
  <c r="G584"/>
  <c r="I583"/>
  <c r="H583"/>
  <c r="G583"/>
  <c r="I582"/>
  <c r="H582"/>
  <c r="G582"/>
  <c r="I581"/>
  <c r="H581"/>
  <c r="G581"/>
  <c r="F581"/>
  <c r="E581"/>
  <c r="D581"/>
  <c r="I580"/>
  <c r="H580"/>
  <c r="G580"/>
  <c r="I579"/>
  <c r="H579"/>
  <c r="G579"/>
  <c r="I578"/>
  <c r="H578"/>
  <c r="G578"/>
  <c r="I577"/>
  <c r="H577"/>
  <c r="G577"/>
  <c r="I576"/>
  <c r="H576"/>
  <c r="G576"/>
  <c r="I575"/>
  <c r="H575"/>
  <c r="G575"/>
  <c r="I574"/>
  <c r="H574"/>
  <c r="G574"/>
  <c r="I573"/>
  <c r="H573"/>
  <c r="G573"/>
  <c r="I572"/>
  <c r="H572"/>
  <c r="G572"/>
  <c r="I571"/>
  <c r="H571"/>
  <c r="G571"/>
  <c r="I570"/>
  <c r="H570"/>
  <c r="G570"/>
  <c r="I569"/>
  <c r="H569"/>
  <c r="G569"/>
  <c r="I568"/>
  <c r="H568"/>
  <c r="G568"/>
  <c r="I567"/>
  <c r="H567"/>
  <c r="G567"/>
  <c r="I566"/>
  <c r="H566"/>
  <c r="G566"/>
  <c r="I565"/>
  <c r="H565"/>
  <c r="G565"/>
  <c r="I564"/>
  <c r="H564"/>
  <c r="G564"/>
  <c r="F564"/>
  <c r="E564"/>
  <c r="D564"/>
  <c r="I563"/>
  <c r="H563"/>
  <c r="G563"/>
  <c r="I562"/>
  <c r="H562"/>
  <c r="G562"/>
  <c r="I561"/>
  <c r="H561"/>
  <c r="G561"/>
  <c r="I560"/>
  <c r="H560"/>
  <c r="G560"/>
  <c r="I559"/>
  <c r="H559"/>
  <c r="G559"/>
  <c r="I558"/>
  <c r="H558"/>
  <c r="G558"/>
  <c r="I557"/>
  <c r="H557"/>
  <c r="G557"/>
  <c r="I556"/>
  <c r="H556"/>
  <c r="G556"/>
  <c r="I555"/>
  <c r="H555"/>
  <c r="G555"/>
  <c r="I554"/>
  <c r="H554"/>
  <c r="G554"/>
  <c r="I553"/>
  <c r="H553"/>
  <c r="G553"/>
  <c r="I552"/>
  <c r="H552"/>
  <c r="G552"/>
  <c r="I551"/>
  <c r="H551"/>
  <c r="G551"/>
  <c r="I550"/>
  <c r="H550"/>
  <c r="G550"/>
  <c r="I549"/>
  <c r="H549"/>
  <c r="G549"/>
  <c r="I548"/>
  <c r="H548"/>
  <c r="G548"/>
  <c r="I547"/>
  <c r="H547"/>
  <c r="G547"/>
  <c r="F547"/>
  <c r="E547"/>
  <c r="D547"/>
  <c r="D29" i="17" s="1"/>
  <c r="I546" i="1"/>
  <c r="H546"/>
  <c r="G546"/>
  <c r="I545"/>
  <c r="H545"/>
  <c r="G545"/>
  <c r="I544"/>
  <c r="H544"/>
  <c r="G544"/>
  <c r="I543"/>
  <c r="H543"/>
  <c r="G543"/>
  <c r="I542"/>
  <c r="H542"/>
  <c r="G542"/>
  <c r="I541"/>
  <c r="H541"/>
  <c r="G541"/>
  <c r="I540"/>
  <c r="H540"/>
  <c r="G540"/>
  <c r="I539"/>
  <c r="H539"/>
  <c r="G539"/>
  <c r="I538"/>
  <c r="H538"/>
  <c r="G538"/>
  <c r="I537"/>
  <c r="H537"/>
  <c r="G537"/>
  <c r="I536"/>
  <c r="H536"/>
  <c r="G536"/>
  <c r="I535"/>
  <c r="H535"/>
  <c r="G535"/>
  <c r="I534"/>
  <c r="H534"/>
  <c r="G534"/>
  <c r="I533"/>
  <c r="H533"/>
  <c r="G533"/>
  <c r="I532"/>
  <c r="H532"/>
  <c r="G532"/>
  <c r="I531"/>
  <c r="H531"/>
  <c r="G531"/>
  <c r="G530" i="48"/>
  <c r="F530"/>
  <c r="E530"/>
  <c r="H530" s="1"/>
  <c r="D530"/>
  <c r="C530"/>
  <c r="B530"/>
  <c r="G529"/>
  <c r="F529"/>
  <c r="E529"/>
  <c r="H529" s="1"/>
  <c r="G528"/>
  <c r="H528" s="1"/>
  <c r="F528"/>
  <c r="E528"/>
  <c r="G527"/>
  <c r="F527"/>
  <c r="E527"/>
  <c r="H527" s="1"/>
  <c r="G526"/>
  <c r="H526" s="1"/>
  <c r="F526"/>
  <c r="E526"/>
  <c r="G525"/>
  <c r="F525"/>
  <c r="E525"/>
  <c r="H525" s="1"/>
  <c r="G524"/>
  <c r="H524" s="1"/>
  <c r="F524"/>
  <c r="E524"/>
  <c r="G523"/>
  <c r="F523"/>
  <c r="E523"/>
  <c r="H523" s="1"/>
  <c r="G522"/>
  <c r="H522" s="1"/>
  <c r="F522"/>
  <c r="E522"/>
  <c r="G521"/>
  <c r="F521"/>
  <c r="E521"/>
  <c r="H521" s="1"/>
  <c r="G520"/>
  <c r="H520" s="1"/>
  <c r="F520"/>
  <c r="E520"/>
  <c r="G519"/>
  <c r="F519"/>
  <c r="E519"/>
  <c r="H519" s="1"/>
  <c r="G518"/>
  <c r="H518" s="1"/>
  <c r="F518"/>
  <c r="E518"/>
  <c r="G517"/>
  <c r="F517"/>
  <c r="E517"/>
  <c r="H517" s="1"/>
  <c r="G516"/>
  <c r="H516" s="1"/>
  <c r="F516"/>
  <c r="E516"/>
  <c r="G515"/>
  <c r="F515"/>
  <c r="E515"/>
  <c r="H515" s="1"/>
  <c r="G514"/>
  <c r="F514"/>
  <c r="E514"/>
  <c r="H514" s="1"/>
  <c r="G513"/>
  <c r="F513"/>
  <c r="E513"/>
  <c r="H513" s="1"/>
  <c r="D513"/>
  <c r="C513"/>
  <c r="B513"/>
  <c r="G512"/>
  <c r="F512"/>
  <c r="E512"/>
  <c r="H512" s="1"/>
  <c r="G511"/>
  <c r="F511"/>
  <c r="H511" s="1"/>
  <c r="E511"/>
  <c r="G510"/>
  <c r="F510"/>
  <c r="E510"/>
  <c r="H510" s="1"/>
  <c r="G509"/>
  <c r="F509"/>
  <c r="H509" s="1"/>
  <c r="E509"/>
  <c r="G508"/>
  <c r="F508"/>
  <c r="E508"/>
  <c r="H508" s="1"/>
  <c r="G507"/>
  <c r="F507"/>
  <c r="H507" s="1"/>
  <c r="E507"/>
  <c r="G506"/>
  <c r="F506"/>
  <c r="E506"/>
  <c r="H506" s="1"/>
  <c r="G505"/>
  <c r="F505"/>
  <c r="E505"/>
  <c r="H505" s="1"/>
  <c r="G504"/>
  <c r="F504"/>
  <c r="E504"/>
  <c r="H504" s="1"/>
  <c r="G503"/>
  <c r="F503"/>
  <c r="E503"/>
  <c r="H503" s="1"/>
  <c r="G502"/>
  <c r="F502"/>
  <c r="E502"/>
  <c r="H502" s="1"/>
  <c r="G501"/>
  <c r="F501"/>
  <c r="E501"/>
  <c r="H501" s="1"/>
  <c r="G500"/>
  <c r="F500"/>
  <c r="E500"/>
  <c r="H500" s="1"/>
  <c r="G499"/>
  <c r="F499"/>
  <c r="E499"/>
  <c r="H499" s="1"/>
  <c r="G498"/>
  <c r="F498"/>
  <c r="E498"/>
  <c r="H498" s="1"/>
  <c r="G497"/>
  <c r="F497"/>
  <c r="E497"/>
  <c r="H497" s="1"/>
  <c r="G496"/>
  <c r="F496"/>
  <c r="E496"/>
  <c r="H496" s="1"/>
  <c r="D496"/>
  <c r="C496"/>
  <c r="B496"/>
  <c r="G495"/>
  <c r="F495"/>
  <c r="E495"/>
  <c r="H495" s="1"/>
  <c r="G494"/>
  <c r="F494"/>
  <c r="E494"/>
  <c r="H494" s="1"/>
  <c r="G493"/>
  <c r="F493"/>
  <c r="E493"/>
  <c r="H493" s="1"/>
  <c r="G492"/>
  <c r="F492"/>
  <c r="E492"/>
  <c r="H492" s="1"/>
  <c r="G491"/>
  <c r="F491"/>
  <c r="E491"/>
  <c r="H491" s="1"/>
  <c r="G490"/>
  <c r="F490"/>
  <c r="E490"/>
  <c r="H490" s="1"/>
  <c r="G489"/>
  <c r="F489"/>
  <c r="E489"/>
  <c r="H489" s="1"/>
  <c r="G488"/>
  <c r="F488"/>
  <c r="E488"/>
  <c r="H488" s="1"/>
  <c r="G487"/>
  <c r="F487"/>
  <c r="E487"/>
  <c r="H487" s="1"/>
  <c r="G486"/>
  <c r="F486"/>
  <c r="E486"/>
  <c r="H486" s="1"/>
  <c r="G485"/>
  <c r="F485"/>
  <c r="E485"/>
  <c r="H485" s="1"/>
  <c r="G484"/>
  <c r="F484"/>
  <c r="E484"/>
  <c r="H484" s="1"/>
  <c r="G483"/>
  <c r="F483"/>
  <c r="E483"/>
  <c r="H483" s="1"/>
  <c r="G482"/>
  <c r="F482"/>
  <c r="E482"/>
  <c r="H482" s="1"/>
  <c r="G481"/>
  <c r="F481"/>
  <c r="E481"/>
  <c r="H481" s="1"/>
  <c r="G480"/>
  <c r="F480"/>
  <c r="E480"/>
  <c r="H480" s="1"/>
  <c r="G479"/>
  <c r="F479"/>
  <c r="E479"/>
  <c r="H479" s="1"/>
  <c r="D479"/>
  <c r="C479"/>
  <c r="B479"/>
  <c r="H478"/>
  <c r="G478"/>
  <c r="F478"/>
  <c r="E478"/>
  <c r="G477"/>
  <c r="F477"/>
  <c r="E477"/>
  <c r="H477" s="1"/>
  <c r="H476"/>
  <c r="G476"/>
  <c r="F476"/>
  <c r="E476"/>
  <c r="G475"/>
  <c r="F475"/>
  <c r="E475"/>
  <c r="H475" s="1"/>
  <c r="H474"/>
  <c r="G474"/>
  <c r="F474"/>
  <c r="E474"/>
  <c r="G473"/>
  <c r="F473"/>
  <c r="E473"/>
  <c r="H473" s="1"/>
  <c r="H472"/>
  <c r="G472"/>
  <c r="F472"/>
  <c r="E472"/>
  <c r="G471"/>
  <c r="F471"/>
  <c r="E471"/>
  <c r="H471" s="1"/>
  <c r="H470"/>
  <c r="G470"/>
  <c r="F470"/>
  <c r="E470"/>
  <c r="G469"/>
  <c r="F469"/>
  <c r="E469"/>
  <c r="H469" s="1"/>
  <c r="H468"/>
  <c r="G468"/>
  <c r="F468"/>
  <c r="E468"/>
  <c r="G467"/>
  <c r="F467"/>
  <c r="E467"/>
  <c r="H467" s="1"/>
  <c r="H466"/>
  <c r="G466"/>
  <c r="F466"/>
  <c r="E466"/>
  <c r="G465"/>
  <c r="F465"/>
  <c r="E465"/>
  <c r="H465" s="1"/>
  <c r="H464"/>
  <c r="G464"/>
  <c r="F464"/>
  <c r="E464"/>
  <c r="G463"/>
  <c r="F463"/>
  <c r="E463"/>
  <c r="H463" s="1"/>
  <c r="H462"/>
  <c r="G462"/>
  <c r="F462"/>
  <c r="E462"/>
  <c r="D462"/>
  <c r="C462"/>
  <c r="B462"/>
  <c r="G461"/>
  <c r="H461" s="1"/>
  <c r="F461"/>
  <c r="E461"/>
  <c r="G460"/>
  <c r="F460"/>
  <c r="E460"/>
  <c r="H460" s="1"/>
  <c r="G459"/>
  <c r="H459" s="1"/>
  <c r="F459"/>
  <c r="E459"/>
  <c r="G458"/>
  <c r="F458"/>
  <c r="E458"/>
  <c r="H458" s="1"/>
  <c r="G457"/>
  <c r="F457"/>
  <c r="E457"/>
  <c r="H457" s="1"/>
  <c r="G456"/>
  <c r="F456"/>
  <c r="E456"/>
  <c r="H456" s="1"/>
  <c r="G455"/>
  <c r="F455"/>
  <c r="E455"/>
  <c r="H455" s="1"/>
  <c r="G454"/>
  <c r="F454"/>
  <c r="E454"/>
  <c r="H454" s="1"/>
  <c r="G453"/>
  <c r="F453"/>
  <c r="E453"/>
  <c r="H453" s="1"/>
  <c r="G452"/>
  <c r="F452"/>
  <c r="E452"/>
  <c r="H452" s="1"/>
  <c r="G451"/>
  <c r="F451"/>
  <c r="E451"/>
  <c r="H451" s="1"/>
  <c r="G450"/>
  <c r="F450"/>
  <c r="E450"/>
  <c r="H450" s="1"/>
  <c r="G449"/>
  <c r="F449"/>
  <c r="E449"/>
  <c r="H449" s="1"/>
  <c r="G448"/>
  <c r="F448"/>
  <c r="E448"/>
  <c r="H448" s="1"/>
  <c r="G447"/>
  <c r="F447"/>
  <c r="E447"/>
  <c r="H447" s="1"/>
  <c r="G446"/>
  <c r="F446"/>
  <c r="E446"/>
  <c r="H446" s="1"/>
  <c r="G445"/>
  <c r="F445"/>
  <c r="E445"/>
  <c r="H445" s="1"/>
  <c r="D445"/>
  <c r="C445"/>
  <c r="B445"/>
  <c r="G444"/>
  <c r="F444"/>
  <c r="H444" s="1"/>
  <c r="E444"/>
  <c r="G443"/>
  <c r="F443"/>
  <c r="E443"/>
  <c r="H443" s="1"/>
  <c r="G442"/>
  <c r="F442"/>
  <c r="H442" s="1"/>
  <c r="E442"/>
  <c r="G441"/>
  <c r="F441"/>
  <c r="E441"/>
  <c r="H441" s="1"/>
  <c r="G440"/>
  <c r="F440"/>
  <c r="H440" s="1"/>
  <c r="E440"/>
  <c r="G439"/>
  <c r="F439"/>
  <c r="E439"/>
  <c r="H439" s="1"/>
  <c r="G438"/>
  <c r="F438"/>
  <c r="H438" s="1"/>
  <c r="E438"/>
  <c r="G437"/>
  <c r="F437"/>
  <c r="E437"/>
  <c r="H437" s="1"/>
  <c r="G436"/>
  <c r="F436"/>
  <c r="H436" s="1"/>
  <c r="E436"/>
  <c r="G435"/>
  <c r="F435"/>
  <c r="E435"/>
  <c r="H435" s="1"/>
  <c r="G434"/>
  <c r="F434"/>
  <c r="E434"/>
  <c r="H434" s="1"/>
  <c r="G433"/>
  <c r="F433"/>
  <c r="E433"/>
  <c r="H433" s="1"/>
  <c r="G432"/>
  <c r="F432"/>
  <c r="E432"/>
  <c r="H432" s="1"/>
  <c r="G431"/>
  <c r="F431"/>
  <c r="E431"/>
  <c r="H431" s="1"/>
  <c r="G430"/>
  <c r="F430"/>
  <c r="E430"/>
  <c r="H430" s="1"/>
  <c r="G429"/>
  <c r="F429"/>
  <c r="E429"/>
  <c r="H429" s="1"/>
  <c r="G428"/>
  <c r="F428"/>
  <c r="E428"/>
  <c r="H428" s="1"/>
  <c r="D428"/>
  <c r="C428"/>
  <c r="B428"/>
  <c r="G427"/>
  <c r="F427"/>
  <c r="E427"/>
  <c r="H427" s="1"/>
  <c r="G426"/>
  <c r="F426"/>
  <c r="E426"/>
  <c r="H426" s="1"/>
  <c r="G425"/>
  <c r="F425"/>
  <c r="E425"/>
  <c r="H425" s="1"/>
  <c r="G424"/>
  <c r="F424"/>
  <c r="E424"/>
  <c r="H424" s="1"/>
  <c r="G423"/>
  <c r="F423"/>
  <c r="E423"/>
  <c r="H423" s="1"/>
  <c r="G422"/>
  <c r="F422"/>
  <c r="E422"/>
  <c r="H422" s="1"/>
  <c r="G421"/>
  <c r="F421"/>
  <c r="E421"/>
  <c r="H421" s="1"/>
  <c r="G420"/>
  <c r="F420"/>
  <c r="E420"/>
  <c r="H420" s="1"/>
  <c r="G419"/>
  <c r="F419"/>
  <c r="E419"/>
  <c r="H419" s="1"/>
  <c r="G418"/>
  <c r="F418"/>
  <c r="E418"/>
  <c r="H418" s="1"/>
  <c r="G417"/>
  <c r="F417"/>
  <c r="E417"/>
  <c r="H417" s="1"/>
  <c r="G416"/>
  <c r="F416"/>
  <c r="E416"/>
  <c r="H416" s="1"/>
  <c r="G415"/>
  <c r="F415"/>
  <c r="E415"/>
  <c r="H415" s="1"/>
  <c r="G414"/>
  <c r="F414"/>
  <c r="E414"/>
  <c r="H414" s="1"/>
  <c r="G413"/>
  <c r="F413"/>
  <c r="E413"/>
  <c r="H413" s="1"/>
  <c r="G412"/>
  <c r="F412"/>
  <c r="E412"/>
  <c r="H412" s="1"/>
  <c r="G411"/>
  <c r="F411"/>
  <c r="E411"/>
  <c r="H411" s="1"/>
  <c r="D411"/>
  <c r="C411"/>
  <c r="B411"/>
  <c r="G410"/>
  <c r="F410"/>
  <c r="E410"/>
  <c r="H410" s="1"/>
  <c r="H409"/>
  <c r="G409"/>
  <c r="F409"/>
  <c r="E409"/>
  <c r="G408"/>
  <c r="F408"/>
  <c r="E408"/>
  <c r="H408" s="1"/>
  <c r="H407"/>
  <c r="G407"/>
  <c r="F407"/>
  <c r="E407"/>
  <c r="G406"/>
  <c r="F406"/>
  <c r="E406"/>
  <c r="H406" s="1"/>
  <c r="H405"/>
  <c r="G405"/>
  <c r="F405"/>
  <c r="E405"/>
  <c r="G404"/>
  <c r="F404"/>
  <c r="E404"/>
  <c r="H404" s="1"/>
  <c r="H403"/>
  <c r="G403"/>
  <c r="F403"/>
  <c r="E403"/>
  <c r="G402"/>
  <c r="F402"/>
  <c r="E402"/>
  <c r="H402" s="1"/>
  <c r="H401"/>
  <c r="G401"/>
  <c r="F401"/>
  <c r="E401"/>
  <c r="G400"/>
  <c r="F400"/>
  <c r="E400"/>
  <c r="H400" s="1"/>
  <c r="H399"/>
  <c r="G399"/>
  <c r="F399"/>
  <c r="E399"/>
  <c r="G398"/>
  <c r="F398"/>
  <c r="E398"/>
  <c r="H398" s="1"/>
  <c r="H397"/>
  <c r="G397"/>
  <c r="F397"/>
  <c r="E397"/>
  <c r="G396"/>
  <c r="F396"/>
  <c r="E396"/>
  <c r="H396" s="1"/>
  <c r="H395"/>
  <c r="G395"/>
  <c r="F395"/>
  <c r="E395"/>
  <c r="G394"/>
  <c r="F394"/>
  <c r="E394"/>
  <c r="H394" s="1"/>
  <c r="D394"/>
  <c r="C394"/>
  <c r="B394"/>
  <c r="G393"/>
  <c r="F393"/>
  <c r="E393"/>
  <c r="H393" s="1"/>
  <c r="G392"/>
  <c r="F392"/>
  <c r="E392"/>
  <c r="H392" s="1"/>
  <c r="G391"/>
  <c r="F391"/>
  <c r="E391"/>
  <c r="H391" s="1"/>
  <c r="G390"/>
  <c r="F390"/>
  <c r="E390"/>
  <c r="H390" s="1"/>
  <c r="G389"/>
  <c r="F389"/>
  <c r="E389"/>
  <c r="H389" s="1"/>
  <c r="G388"/>
  <c r="F388"/>
  <c r="E388"/>
  <c r="H388" s="1"/>
  <c r="G387"/>
  <c r="F387"/>
  <c r="E387"/>
  <c r="H387" s="1"/>
  <c r="G386"/>
  <c r="F386"/>
  <c r="E386"/>
  <c r="H386" s="1"/>
  <c r="G385"/>
  <c r="F385"/>
  <c r="E385"/>
  <c r="H385" s="1"/>
  <c r="G384"/>
  <c r="F384"/>
  <c r="E384"/>
  <c r="H384" s="1"/>
  <c r="G383"/>
  <c r="F383"/>
  <c r="E383"/>
  <c r="H383" s="1"/>
  <c r="G382"/>
  <c r="F382"/>
  <c r="E382"/>
  <c r="H382" s="1"/>
  <c r="G381"/>
  <c r="F381"/>
  <c r="E381"/>
  <c r="H381" s="1"/>
  <c r="G380"/>
  <c r="F380"/>
  <c r="E380"/>
  <c r="H380" s="1"/>
  <c r="G379"/>
  <c r="F379"/>
  <c r="E379"/>
  <c r="H379" s="1"/>
  <c r="G378"/>
  <c r="F378"/>
  <c r="E378"/>
  <c r="H378" s="1"/>
  <c r="G377"/>
  <c r="F377"/>
  <c r="E377"/>
  <c r="H377" s="1"/>
  <c r="D377"/>
  <c r="C377"/>
  <c r="B377"/>
  <c r="G376"/>
  <c r="F376"/>
  <c r="E376"/>
  <c r="H376" s="1"/>
  <c r="G375"/>
  <c r="F375"/>
  <c r="H375" s="1"/>
  <c r="E375"/>
  <c r="G374"/>
  <c r="F374"/>
  <c r="E374"/>
  <c r="H374" s="1"/>
  <c r="G373"/>
  <c r="F373"/>
  <c r="H373" s="1"/>
  <c r="E373"/>
  <c r="G372"/>
  <c r="F372"/>
  <c r="E372"/>
  <c r="H372" s="1"/>
  <c r="G371"/>
  <c r="F371"/>
  <c r="H371" s="1"/>
  <c r="E371"/>
  <c r="G370"/>
  <c r="F370"/>
  <c r="E370"/>
  <c r="H370" s="1"/>
  <c r="G369"/>
  <c r="F369"/>
  <c r="H369" s="1"/>
  <c r="E369"/>
  <c r="G368"/>
  <c r="F368"/>
  <c r="E368"/>
  <c r="H368" s="1"/>
  <c r="G367"/>
  <c r="F367"/>
  <c r="H367" s="1"/>
  <c r="E367"/>
  <c r="G366"/>
  <c r="F366"/>
  <c r="E366"/>
  <c r="H366" s="1"/>
  <c r="G365"/>
  <c r="F365"/>
  <c r="H365" s="1"/>
  <c r="E365"/>
  <c r="G364"/>
  <c r="F364"/>
  <c r="E364"/>
  <c r="H364" s="1"/>
  <c r="G363"/>
  <c r="F363"/>
  <c r="H363" s="1"/>
  <c r="E363"/>
  <c r="G362"/>
  <c r="F362"/>
  <c r="E362"/>
  <c r="H362" s="1"/>
  <c r="G361"/>
  <c r="F361"/>
  <c r="H361" s="1"/>
  <c r="E361"/>
  <c r="G360"/>
  <c r="F360"/>
  <c r="E360"/>
  <c r="H360" s="1"/>
  <c r="D360"/>
  <c r="C360"/>
  <c r="B360"/>
  <c r="G359"/>
  <c r="F359"/>
  <c r="E359"/>
  <c r="H359" s="1"/>
  <c r="G358"/>
  <c r="F358"/>
  <c r="E358"/>
  <c r="H358" s="1"/>
  <c r="G357"/>
  <c r="F357"/>
  <c r="E357"/>
  <c r="H357" s="1"/>
  <c r="G356"/>
  <c r="F356"/>
  <c r="E356"/>
  <c r="H356" s="1"/>
  <c r="G355"/>
  <c r="F355"/>
  <c r="E355"/>
  <c r="H355" s="1"/>
  <c r="G354"/>
  <c r="F354"/>
  <c r="E354"/>
  <c r="H354" s="1"/>
  <c r="G353"/>
  <c r="F353"/>
  <c r="E353"/>
  <c r="H353" s="1"/>
  <c r="G352"/>
  <c r="F352"/>
  <c r="E352"/>
  <c r="H352" s="1"/>
  <c r="G351"/>
  <c r="F351"/>
  <c r="E351"/>
  <c r="H351" s="1"/>
  <c r="G350"/>
  <c r="F350"/>
  <c r="E350"/>
  <c r="H350" s="1"/>
  <c r="G349"/>
  <c r="F349"/>
  <c r="E349"/>
  <c r="H349" s="1"/>
  <c r="G348"/>
  <c r="F348"/>
  <c r="E348"/>
  <c r="H348" s="1"/>
  <c r="G347"/>
  <c r="F347"/>
  <c r="E347"/>
  <c r="H347" s="1"/>
  <c r="G346"/>
  <c r="F346"/>
  <c r="E346"/>
  <c r="H346" s="1"/>
  <c r="G345"/>
  <c r="F345"/>
  <c r="E345"/>
  <c r="H345" s="1"/>
  <c r="G344"/>
  <c r="F344"/>
  <c r="E344"/>
  <c r="H344" s="1"/>
  <c r="G343"/>
  <c r="F343"/>
  <c r="E343"/>
  <c r="H343" s="1"/>
  <c r="D343"/>
  <c r="C343"/>
  <c r="B343"/>
  <c r="H342"/>
  <c r="G342"/>
  <c r="F342"/>
  <c r="E342"/>
  <c r="G341"/>
  <c r="F341"/>
  <c r="E341"/>
  <c r="H341" s="1"/>
  <c r="H340"/>
  <c r="G340"/>
  <c r="F340"/>
  <c r="E340"/>
  <c r="G339"/>
  <c r="F339"/>
  <c r="E339"/>
  <c r="H339" s="1"/>
  <c r="H338"/>
  <c r="G338"/>
  <c r="F338"/>
  <c r="E338"/>
  <c r="G337"/>
  <c r="F337"/>
  <c r="E337"/>
  <c r="H337" s="1"/>
  <c r="H336"/>
  <c r="G336"/>
  <c r="F336"/>
  <c r="E336"/>
  <c r="G335"/>
  <c r="F335"/>
  <c r="E335"/>
  <c r="H335" s="1"/>
  <c r="H334"/>
  <c r="G334"/>
  <c r="F334"/>
  <c r="E334"/>
  <c r="G333"/>
  <c r="F333"/>
  <c r="E333"/>
  <c r="H333" s="1"/>
  <c r="H332"/>
  <c r="G332"/>
  <c r="F332"/>
  <c r="E332"/>
  <c r="G331"/>
  <c r="F331"/>
  <c r="E331"/>
  <c r="H331" s="1"/>
  <c r="H330"/>
  <c r="G330"/>
  <c r="F330"/>
  <c r="E330"/>
  <c r="G329"/>
  <c r="F329"/>
  <c r="E329"/>
  <c r="H329" s="1"/>
  <c r="H328"/>
  <c r="G328"/>
  <c r="F328"/>
  <c r="E328"/>
  <c r="G327"/>
  <c r="F327"/>
  <c r="E327"/>
  <c r="H327" s="1"/>
  <c r="H326"/>
  <c r="G326"/>
  <c r="F326"/>
  <c r="E326"/>
  <c r="D326"/>
  <c r="C326"/>
  <c r="B326"/>
  <c r="G325"/>
  <c r="F325"/>
  <c r="E325"/>
  <c r="H325" s="1"/>
  <c r="G324"/>
  <c r="F324"/>
  <c r="E324"/>
  <c r="H324" s="1"/>
  <c r="G323"/>
  <c r="F323"/>
  <c r="E323"/>
  <c r="H323" s="1"/>
  <c r="G322"/>
  <c r="F322"/>
  <c r="E322"/>
  <c r="H322" s="1"/>
  <c r="G321"/>
  <c r="F321"/>
  <c r="E321"/>
  <c r="H321" s="1"/>
  <c r="G320"/>
  <c r="F320"/>
  <c r="E320"/>
  <c r="H320" s="1"/>
  <c r="G319"/>
  <c r="F319"/>
  <c r="E319"/>
  <c r="H319" s="1"/>
  <c r="G318"/>
  <c r="F318"/>
  <c r="E318"/>
  <c r="H318" s="1"/>
  <c r="G317"/>
  <c r="F317"/>
  <c r="E317"/>
  <c r="H317" s="1"/>
  <c r="G316"/>
  <c r="F316"/>
  <c r="E316"/>
  <c r="H316" s="1"/>
  <c r="G315"/>
  <c r="F315"/>
  <c r="E315"/>
  <c r="H315" s="1"/>
  <c r="G314"/>
  <c r="F314"/>
  <c r="E314"/>
  <c r="H314" s="1"/>
  <c r="G313"/>
  <c r="F313"/>
  <c r="E313"/>
  <c r="H313" s="1"/>
  <c r="G312"/>
  <c r="F312"/>
  <c r="E312"/>
  <c r="H312" s="1"/>
  <c r="G311"/>
  <c r="F311"/>
  <c r="E311"/>
  <c r="H311" s="1"/>
  <c r="G310"/>
  <c r="F310"/>
  <c r="E310"/>
  <c r="H310" s="1"/>
  <c r="G309"/>
  <c r="F309"/>
  <c r="E309"/>
  <c r="H309" s="1"/>
  <c r="D309"/>
  <c r="C309"/>
  <c r="B309"/>
  <c r="G308"/>
  <c r="F308"/>
  <c r="H308" s="1"/>
  <c r="E308"/>
  <c r="H307"/>
  <c r="G307"/>
  <c r="F307"/>
  <c r="E307"/>
  <c r="G306"/>
  <c r="F306"/>
  <c r="H306" s="1"/>
  <c r="E306"/>
  <c r="H305"/>
  <c r="G305"/>
  <c r="F305"/>
  <c r="E305"/>
  <c r="G304"/>
  <c r="F304"/>
  <c r="H304" s="1"/>
  <c r="E304"/>
  <c r="H303"/>
  <c r="G303"/>
  <c r="F303"/>
  <c r="E303"/>
  <c r="G302"/>
  <c r="F302"/>
  <c r="H302" s="1"/>
  <c r="E302"/>
  <c r="H301"/>
  <c r="G301"/>
  <c r="F301"/>
  <c r="E301"/>
  <c r="G300"/>
  <c r="F300"/>
  <c r="H300" s="1"/>
  <c r="E300"/>
  <c r="H299"/>
  <c r="G299"/>
  <c r="F299"/>
  <c r="E299"/>
  <c r="G298"/>
  <c r="F298"/>
  <c r="H298" s="1"/>
  <c r="E298"/>
  <c r="H297"/>
  <c r="G297"/>
  <c r="F297"/>
  <c r="E297"/>
  <c r="G296"/>
  <c r="F296"/>
  <c r="H296" s="1"/>
  <c r="E296"/>
  <c r="H295"/>
  <c r="G295"/>
  <c r="F295"/>
  <c r="E295"/>
  <c r="G294"/>
  <c r="F294"/>
  <c r="H294" s="1"/>
  <c r="E294"/>
  <c r="G293"/>
  <c r="F293"/>
  <c r="E293"/>
  <c r="H293" s="1"/>
  <c r="G292"/>
  <c r="F292"/>
  <c r="E292"/>
  <c r="H292" s="1"/>
  <c r="D292"/>
  <c r="C292"/>
  <c r="B292"/>
  <c r="G291"/>
  <c r="F291"/>
  <c r="E291"/>
  <c r="H291" s="1"/>
  <c r="G290"/>
  <c r="F290"/>
  <c r="E290"/>
  <c r="H290" s="1"/>
  <c r="G289"/>
  <c r="F289"/>
  <c r="E289"/>
  <c r="H289" s="1"/>
  <c r="G288"/>
  <c r="F288"/>
  <c r="E288"/>
  <c r="H288" s="1"/>
  <c r="G287"/>
  <c r="F287"/>
  <c r="E287"/>
  <c r="H287" s="1"/>
  <c r="G286"/>
  <c r="F286"/>
  <c r="E286"/>
  <c r="H286" s="1"/>
  <c r="G285"/>
  <c r="F285"/>
  <c r="E285"/>
  <c r="H285" s="1"/>
  <c r="G284"/>
  <c r="F284"/>
  <c r="E284"/>
  <c r="H284" s="1"/>
  <c r="G283"/>
  <c r="F283"/>
  <c r="E283"/>
  <c r="H283" s="1"/>
  <c r="G282"/>
  <c r="F282"/>
  <c r="E282"/>
  <c r="H282" s="1"/>
  <c r="G281"/>
  <c r="F281"/>
  <c r="E281"/>
  <c r="H281" s="1"/>
  <c r="G280"/>
  <c r="F280"/>
  <c r="E280"/>
  <c r="H280" s="1"/>
  <c r="G279"/>
  <c r="F279"/>
  <c r="E279"/>
  <c r="H279" s="1"/>
  <c r="G278"/>
  <c r="F278"/>
  <c r="E278"/>
  <c r="H278" s="1"/>
  <c r="G277"/>
  <c r="F277"/>
  <c r="E277"/>
  <c r="H277" s="1"/>
  <c r="G276"/>
  <c r="F276"/>
  <c r="E276"/>
  <c r="H276" s="1"/>
  <c r="G275"/>
  <c r="F275"/>
  <c r="E275"/>
  <c r="H275" s="1"/>
  <c r="D275"/>
  <c r="C275"/>
  <c r="B275"/>
  <c r="G274"/>
  <c r="F274"/>
  <c r="E274"/>
  <c r="H274" s="1"/>
  <c r="H273"/>
  <c r="G273"/>
  <c r="F273"/>
  <c r="E273"/>
  <c r="G272"/>
  <c r="F272"/>
  <c r="E272"/>
  <c r="H272" s="1"/>
  <c r="H271"/>
  <c r="G271"/>
  <c r="F271"/>
  <c r="E271"/>
  <c r="G270"/>
  <c r="F270"/>
  <c r="E270"/>
  <c r="H270" s="1"/>
  <c r="H269"/>
  <c r="G269"/>
  <c r="F269"/>
  <c r="E269"/>
  <c r="G268"/>
  <c r="F268"/>
  <c r="E268"/>
  <c r="H268" s="1"/>
  <c r="H267"/>
  <c r="G267"/>
  <c r="F267"/>
  <c r="E267"/>
  <c r="G266"/>
  <c r="F266"/>
  <c r="E266"/>
  <c r="H266" s="1"/>
  <c r="H265"/>
  <c r="G265"/>
  <c r="F265"/>
  <c r="E265"/>
  <c r="G264"/>
  <c r="F264"/>
  <c r="E264"/>
  <c r="H264" s="1"/>
  <c r="H263"/>
  <c r="G263"/>
  <c r="F263"/>
  <c r="E263"/>
  <c r="G262"/>
  <c r="F262"/>
  <c r="E262"/>
  <c r="H262" s="1"/>
  <c r="H261"/>
  <c r="G261"/>
  <c r="F261"/>
  <c r="E261"/>
  <c r="G260"/>
  <c r="F260"/>
  <c r="E260"/>
  <c r="H260" s="1"/>
  <c r="H259"/>
  <c r="G259"/>
  <c r="F259"/>
  <c r="E259"/>
  <c r="G258"/>
  <c r="F258"/>
  <c r="E258"/>
  <c r="H258" s="1"/>
  <c r="D258"/>
  <c r="C258"/>
  <c r="B258"/>
  <c r="G257"/>
  <c r="F257"/>
  <c r="E257"/>
  <c r="H257" s="1"/>
  <c r="G256"/>
  <c r="F256"/>
  <c r="E256"/>
  <c r="H256" s="1"/>
  <c r="G255"/>
  <c r="F255"/>
  <c r="E255"/>
  <c r="H255" s="1"/>
  <c r="G254"/>
  <c r="F254"/>
  <c r="E254"/>
  <c r="H254" s="1"/>
  <c r="G253"/>
  <c r="F253"/>
  <c r="E253"/>
  <c r="H253" s="1"/>
  <c r="G252"/>
  <c r="F252"/>
  <c r="E252"/>
  <c r="H252" s="1"/>
  <c r="G251"/>
  <c r="F251"/>
  <c r="E251"/>
  <c r="H251" s="1"/>
  <c r="G250"/>
  <c r="F250"/>
  <c r="E250"/>
  <c r="H250" s="1"/>
  <c r="G249"/>
  <c r="F249"/>
  <c r="E249"/>
  <c r="H249" s="1"/>
  <c r="G248"/>
  <c r="F248"/>
  <c r="E248"/>
  <c r="H248" s="1"/>
  <c r="G247"/>
  <c r="F247"/>
  <c r="E247"/>
  <c r="H247" s="1"/>
  <c r="G246"/>
  <c r="F246"/>
  <c r="E246"/>
  <c r="H246" s="1"/>
  <c r="G245"/>
  <c r="F245"/>
  <c r="E245"/>
  <c r="H245" s="1"/>
  <c r="G244"/>
  <c r="F244"/>
  <c r="E244"/>
  <c r="H244" s="1"/>
  <c r="G243"/>
  <c r="F243"/>
  <c r="E243"/>
  <c r="H243" s="1"/>
  <c r="G242"/>
  <c r="F242"/>
  <c r="E242"/>
  <c r="H242" s="1"/>
  <c r="G241"/>
  <c r="F241"/>
  <c r="E241"/>
  <c r="H241" s="1"/>
  <c r="D241"/>
  <c r="C241"/>
  <c r="B241"/>
  <c r="H240"/>
  <c r="G240"/>
  <c r="F240"/>
  <c r="E240"/>
  <c r="G239"/>
  <c r="F239"/>
  <c r="H239" s="1"/>
  <c r="E239"/>
  <c r="H238"/>
  <c r="G238"/>
  <c r="F238"/>
  <c r="E238"/>
  <c r="G237"/>
  <c r="F237"/>
  <c r="H237" s="1"/>
  <c r="E237"/>
  <c r="H236"/>
  <c r="G236"/>
  <c r="F236"/>
  <c r="E236"/>
  <c r="G235"/>
  <c r="F235"/>
  <c r="H235" s="1"/>
  <c r="E235"/>
  <c r="H234"/>
  <c r="G234"/>
  <c r="F234"/>
  <c r="E234"/>
  <c r="G233"/>
  <c r="F233"/>
  <c r="H233" s="1"/>
  <c r="E233"/>
  <c r="H232"/>
  <c r="G232"/>
  <c r="F232"/>
  <c r="E232"/>
  <c r="G231"/>
  <c r="F231"/>
  <c r="H231" s="1"/>
  <c r="E231"/>
  <c r="H230"/>
  <c r="G230"/>
  <c r="F230"/>
  <c r="E230"/>
  <c r="G229"/>
  <c r="F229"/>
  <c r="H229" s="1"/>
  <c r="E229"/>
  <c r="H228"/>
  <c r="G228"/>
  <c r="F228"/>
  <c r="E228"/>
  <c r="G227"/>
  <c r="F227"/>
  <c r="H227" s="1"/>
  <c r="E227"/>
  <c r="H226"/>
  <c r="G226"/>
  <c r="F226"/>
  <c r="E226"/>
  <c r="G225"/>
  <c r="F225"/>
  <c r="H225" s="1"/>
  <c r="E225"/>
  <c r="G224"/>
  <c r="F224"/>
  <c r="E224"/>
  <c r="H224" s="1"/>
  <c r="D224"/>
  <c r="C224"/>
  <c r="B224"/>
  <c r="G223"/>
  <c r="F223"/>
  <c r="E223"/>
  <c r="H223" s="1"/>
  <c r="G222"/>
  <c r="F222"/>
  <c r="E222"/>
  <c r="H222" s="1"/>
  <c r="G221"/>
  <c r="F221"/>
  <c r="E221"/>
  <c r="H221" s="1"/>
  <c r="G220"/>
  <c r="F220"/>
  <c r="E220"/>
  <c r="H220" s="1"/>
  <c r="G219"/>
  <c r="F219"/>
  <c r="E219"/>
  <c r="H219" s="1"/>
  <c r="G218"/>
  <c r="F218"/>
  <c r="E218"/>
  <c r="H218" s="1"/>
  <c r="G217"/>
  <c r="F217"/>
  <c r="E217"/>
  <c r="H217" s="1"/>
  <c r="G216"/>
  <c r="F216"/>
  <c r="E216"/>
  <c r="H216" s="1"/>
  <c r="G215"/>
  <c r="F215"/>
  <c r="E215"/>
  <c r="H215" s="1"/>
  <c r="G214"/>
  <c r="F214"/>
  <c r="E214"/>
  <c r="H214" s="1"/>
  <c r="G213"/>
  <c r="F213"/>
  <c r="E213"/>
  <c r="H213" s="1"/>
  <c r="G212"/>
  <c r="F212"/>
  <c r="E212"/>
  <c r="H212" s="1"/>
  <c r="G211"/>
  <c r="F211"/>
  <c r="E211"/>
  <c r="H211" s="1"/>
  <c r="G210"/>
  <c r="F210"/>
  <c r="E210"/>
  <c r="H210" s="1"/>
  <c r="G209"/>
  <c r="F209"/>
  <c r="E209"/>
  <c r="H209" s="1"/>
  <c r="G208"/>
  <c r="F208"/>
  <c r="E208"/>
  <c r="H208" s="1"/>
  <c r="G207"/>
  <c r="F207"/>
  <c r="E207"/>
  <c r="H207" s="1"/>
  <c r="D207"/>
  <c r="C207"/>
  <c r="B207"/>
  <c r="H206"/>
  <c r="G206"/>
  <c r="F206"/>
  <c r="E206"/>
  <c r="G205"/>
  <c r="F205"/>
  <c r="E205"/>
  <c r="H205" s="1"/>
  <c r="H204"/>
  <c r="G204"/>
  <c r="F204"/>
  <c r="E204"/>
  <c r="G203"/>
  <c r="F203"/>
  <c r="E203"/>
  <c r="H203" s="1"/>
  <c r="H202"/>
  <c r="G202"/>
  <c r="F202"/>
  <c r="E202"/>
  <c r="G201"/>
  <c r="F201"/>
  <c r="E201"/>
  <c r="H201" s="1"/>
  <c r="H200"/>
  <c r="G200"/>
  <c r="F200"/>
  <c r="E200"/>
  <c r="G199"/>
  <c r="F199"/>
  <c r="E199"/>
  <c r="H199" s="1"/>
  <c r="H198"/>
  <c r="G198"/>
  <c r="F198"/>
  <c r="E198"/>
  <c r="G197"/>
  <c r="F197"/>
  <c r="E197"/>
  <c r="H197" s="1"/>
  <c r="H196"/>
  <c r="G196"/>
  <c r="F196"/>
  <c r="E196"/>
  <c r="G195"/>
  <c r="F195"/>
  <c r="E195"/>
  <c r="H195" s="1"/>
  <c r="H194"/>
  <c r="G194"/>
  <c r="F194"/>
  <c r="E194"/>
  <c r="G193"/>
  <c r="F193"/>
  <c r="E193"/>
  <c r="H193" s="1"/>
  <c r="H192"/>
  <c r="G192"/>
  <c r="F192"/>
  <c r="E192"/>
  <c r="G191"/>
  <c r="F191"/>
  <c r="E191"/>
  <c r="H191" s="1"/>
  <c r="H190"/>
  <c r="G190"/>
  <c r="F190"/>
  <c r="E190"/>
  <c r="D190"/>
  <c r="C190"/>
  <c r="B190"/>
  <c r="G189"/>
  <c r="F189"/>
  <c r="E189"/>
  <c r="H189" s="1"/>
  <c r="G188"/>
  <c r="F188"/>
  <c r="E188"/>
  <c r="H188" s="1"/>
  <c r="G187"/>
  <c r="F187"/>
  <c r="E187"/>
  <c r="H187" s="1"/>
  <c r="G186"/>
  <c r="F186"/>
  <c r="E186"/>
  <c r="H186" s="1"/>
  <c r="G185"/>
  <c r="F185"/>
  <c r="E185"/>
  <c r="H185" s="1"/>
  <c r="G184"/>
  <c r="F184"/>
  <c r="E184"/>
  <c r="H184" s="1"/>
  <c r="G183"/>
  <c r="F183"/>
  <c r="E183"/>
  <c r="H183" s="1"/>
  <c r="G182"/>
  <c r="F182"/>
  <c r="E182"/>
  <c r="H182" s="1"/>
  <c r="G181"/>
  <c r="F181"/>
  <c r="E181"/>
  <c r="H181" s="1"/>
  <c r="G180"/>
  <c r="F180"/>
  <c r="E180"/>
  <c r="H180" s="1"/>
  <c r="G179"/>
  <c r="F179"/>
  <c r="E179"/>
  <c r="H179" s="1"/>
  <c r="G178"/>
  <c r="F178"/>
  <c r="E178"/>
  <c r="H178" s="1"/>
  <c r="G177"/>
  <c r="F177"/>
  <c r="E177"/>
  <c r="H177" s="1"/>
  <c r="G176"/>
  <c r="F176"/>
  <c r="E176"/>
  <c r="H176" s="1"/>
  <c r="G175"/>
  <c r="F175"/>
  <c r="E175"/>
  <c r="H175" s="1"/>
  <c r="G174"/>
  <c r="F174"/>
  <c r="E174"/>
  <c r="H174" s="1"/>
  <c r="G173"/>
  <c r="F173"/>
  <c r="E173"/>
  <c r="H173" s="1"/>
  <c r="D173"/>
  <c r="C173"/>
  <c r="B173"/>
  <c r="G172"/>
  <c r="F172"/>
  <c r="H172" s="1"/>
  <c r="E172"/>
  <c r="H171"/>
  <c r="G171"/>
  <c r="F171"/>
  <c r="E171"/>
  <c r="G170"/>
  <c r="F170"/>
  <c r="H170" s="1"/>
  <c r="E170"/>
  <c r="H169"/>
  <c r="G169"/>
  <c r="F169"/>
  <c r="E169"/>
  <c r="G168"/>
  <c r="F168"/>
  <c r="H168" s="1"/>
  <c r="E168"/>
  <c r="H167"/>
  <c r="G167"/>
  <c r="F167"/>
  <c r="E167"/>
  <c r="G166"/>
  <c r="F166"/>
  <c r="H166" s="1"/>
  <c r="E166"/>
  <c r="H165"/>
  <c r="G165"/>
  <c r="F165"/>
  <c r="E165"/>
  <c r="G164"/>
  <c r="F164"/>
  <c r="H164" s="1"/>
  <c r="E164"/>
  <c r="H163"/>
  <c r="G163"/>
  <c r="F163"/>
  <c r="E163"/>
  <c r="G162"/>
  <c r="F162"/>
  <c r="H162" s="1"/>
  <c r="E162"/>
  <c r="H161"/>
  <c r="G161"/>
  <c r="F161"/>
  <c r="E161"/>
  <c r="G160"/>
  <c r="F160"/>
  <c r="H160" s="1"/>
  <c r="E160"/>
  <c r="H159"/>
  <c r="G159"/>
  <c r="F159"/>
  <c r="E159"/>
  <c r="G158"/>
  <c r="F158"/>
  <c r="H158" s="1"/>
  <c r="E158"/>
  <c r="H157"/>
  <c r="G157"/>
  <c r="F157"/>
  <c r="E157"/>
  <c r="G156"/>
  <c r="F156"/>
  <c r="H156" s="1"/>
  <c r="E156"/>
  <c r="D156"/>
  <c r="C156"/>
  <c r="B156"/>
  <c r="G155"/>
  <c r="F155"/>
  <c r="E155"/>
  <c r="H155" s="1"/>
  <c r="G154"/>
  <c r="F154"/>
  <c r="E154"/>
  <c r="H154" s="1"/>
  <c r="G153"/>
  <c r="F153"/>
  <c r="E153"/>
  <c r="H153" s="1"/>
  <c r="G152"/>
  <c r="F152"/>
  <c r="E152"/>
  <c r="H152" s="1"/>
  <c r="G151"/>
  <c r="F151"/>
  <c r="E151"/>
  <c r="H151" s="1"/>
  <c r="G150"/>
  <c r="F150"/>
  <c r="E150"/>
  <c r="H150" s="1"/>
  <c r="G149"/>
  <c r="F149"/>
  <c r="E149"/>
  <c r="H149" s="1"/>
  <c r="G148"/>
  <c r="F148"/>
  <c r="E148"/>
  <c r="H148" s="1"/>
  <c r="G147"/>
  <c r="F147"/>
  <c r="E147"/>
  <c r="H147" s="1"/>
  <c r="G146"/>
  <c r="F146"/>
  <c r="E146"/>
  <c r="H146" s="1"/>
  <c r="G145"/>
  <c r="F145"/>
  <c r="E145"/>
  <c r="H145" s="1"/>
  <c r="G144"/>
  <c r="F144"/>
  <c r="E144"/>
  <c r="H144" s="1"/>
  <c r="G143"/>
  <c r="F143"/>
  <c r="E143"/>
  <c r="H143" s="1"/>
  <c r="G142"/>
  <c r="F142"/>
  <c r="E142"/>
  <c r="H142" s="1"/>
  <c r="G141"/>
  <c r="F141"/>
  <c r="E141"/>
  <c r="H141" s="1"/>
  <c r="G140"/>
  <c r="F140"/>
  <c r="E140"/>
  <c r="H140" s="1"/>
  <c r="G139"/>
  <c r="F139"/>
  <c r="E139"/>
  <c r="H139" s="1"/>
  <c r="D139"/>
  <c r="C139"/>
  <c r="B139"/>
  <c r="G138"/>
  <c r="F138"/>
  <c r="E138"/>
  <c r="H138" s="1"/>
  <c r="H137"/>
  <c r="G137"/>
  <c r="F137"/>
  <c r="E137"/>
  <c r="G136"/>
  <c r="F136"/>
  <c r="E136"/>
  <c r="H136" s="1"/>
  <c r="H135"/>
  <c r="G135"/>
  <c r="F135"/>
  <c r="E135"/>
  <c r="G134"/>
  <c r="F134"/>
  <c r="E134"/>
  <c r="H134" s="1"/>
  <c r="H133"/>
  <c r="G133"/>
  <c r="F133"/>
  <c r="E133"/>
  <c r="G132"/>
  <c r="F132"/>
  <c r="E132"/>
  <c r="H132" s="1"/>
  <c r="H131"/>
  <c r="G131"/>
  <c r="F131"/>
  <c r="E131"/>
  <c r="G130"/>
  <c r="F130"/>
  <c r="E130"/>
  <c r="H130" s="1"/>
  <c r="H129"/>
  <c r="G129"/>
  <c r="F129"/>
  <c r="E129"/>
  <c r="G128"/>
  <c r="F128"/>
  <c r="E128"/>
  <c r="H128" s="1"/>
  <c r="H127"/>
  <c r="G127"/>
  <c r="F127"/>
  <c r="E127"/>
  <c r="G126"/>
  <c r="F126"/>
  <c r="E126"/>
  <c r="H126" s="1"/>
  <c r="H125"/>
  <c r="G125"/>
  <c r="F125"/>
  <c r="E125"/>
  <c r="G124"/>
  <c r="F124"/>
  <c r="E124"/>
  <c r="H124" s="1"/>
  <c r="H123"/>
  <c r="G123"/>
  <c r="F123"/>
  <c r="E123"/>
  <c r="G122"/>
  <c r="F122"/>
  <c r="E122"/>
  <c r="H122" s="1"/>
  <c r="D122"/>
  <c r="C122"/>
  <c r="B122"/>
  <c r="G121"/>
  <c r="F121"/>
  <c r="E121"/>
  <c r="H121" s="1"/>
  <c r="G120"/>
  <c r="F120"/>
  <c r="E120"/>
  <c r="H120" s="1"/>
  <c r="G119"/>
  <c r="F119"/>
  <c r="E119"/>
  <c r="H119" s="1"/>
  <c r="G118"/>
  <c r="F118"/>
  <c r="E118"/>
  <c r="H118" s="1"/>
  <c r="G117"/>
  <c r="F117"/>
  <c r="E117"/>
  <c r="H117" s="1"/>
  <c r="G116"/>
  <c r="F116"/>
  <c r="E116"/>
  <c r="H116" s="1"/>
  <c r="G115"/>
  <c r="F115"/>
  <c r="E115"/>
  <c r="H115" s="1"/>
  <c r="G114"/>
  <c r="F114"/>
  <c r="E114"/>
  <c r="H114" s="1"/>
  <c r="G113"/>
  <c r="F113"/>
  <c r="E113"/>
  <c r="H113" s="1"/>
  <c r="G112"/>
  <c r="F112"/>
  <c r="E112"/>
  <c r="H112" s="1"/>
  <c r="G111"/>
  <c r="F111"/>
  <c r="E111"/>
  <c r="H111" s="1"/>
  <c r="G110"/>
  <c r="F110"/>
  <c r="E110"/>
  <c r="H110" s="1"/>
  <c r="G109"/>
  <c r="F109"/>
  <c r="E109"/>
  <c r="H109" s="1"/>
  <c r="G108"/>
  <c r="F108"/>
  <c r="E108"/>
  <c r="H108" s="1"/>
  <c r="G107"/>
  <c r="F107"/>
  <c r="E107"/>
  <c r="H107" s="1"/>
  <c r="G106"/>
  <c r="F106"/>
  <c r="E106"/>
  <c r="H106" s="1"/>
  <c r="G105"/>
  <c r="F105"/>
  <c r="E105"/>
  <c r="H105" s="1"/>
  <c r="D105"/>
  <c r="C105"/>
  <c r="B105"/>
  <c r="H104"/>
  <c r="G104"/>
  <c r="F104"/>
  <c r="E104"/>
  <c r="G103"/>
  <c r="F103"/>
  <c r="H103" s="1"/>
  <c r="E103"/>
  <c r="H102"/>
  <c r="G102"/>
  <c r="F102"/>
  <c r="E102"/>
  <c r="G101"/>
  <c r="F101"/>
  <c r="H101" s="1"/>
  <c r="E101"/>
  <c r="H100"/>
  <c r="G100"/>
  <c r="F100"/>
  <c r="E100"/>
  <c r="G99"/>
  <c r="F99"/>
  <c r="H99" s="1"/>
  <c r="E99"/>
  <c r="H98"/>
  <c r="G98"/>
  <c r="F98"/>
  <c r="E98"/>
  <c r="G97"/>
  <c r="F97"/>
  <c r="H97" s="1"/>
  <c r="E97"/>
  <c r="H96"/>
  <c r="G96"/>
  <c r="F96"/>
  <c r="E96"/>
  <c r="G95"/>
  <c r="F95"/>
  <c r="H95" s="1"/>
  <c r="E95"/>
  <c r="H94"/>
  <c r="G94"/>
  <c r="F94"/>
  <c r="E94"/>
  <c r="G93"/>
  <c r="F93"/>
  <c r="H93" s="1"/>
  <c r="E93"/>
  <c r="H92"/>
  <c r="G92"/>
  <c r="F92"/>
  <c r="E92"/>
  <c r="G91"/>
  <c r="F91"/>
  <c r="H91" s="1"/>
  <c r="E91"/>
  <c r="H90"/>
  <c r="G90"/>
  <c r="F90"/>
  <c r="E90"/>
  <c r="G89"/>
  <c r="F89"/>
  <c r="H89" s="1"/>
  <c r="E89"/>
  <c r="H88"/>
  <c r="G88"/>
  <c r="F88"/>
  <c r="E88"/>
  <c r="D88"/>
  <c r="C88"/>
  <c r="B88"/>
  <c r="G87"/>
  <c r="F87"/>
  <c r="E87"/>
  <c r="H87" s="1"/>
  <c r="G86"/>
  <c r="F86"/>
  <c r="E86"/>
  <c r="H86" s="1"/>
  <c r="G85"/>
  <c r="F85"/>
  <c r="E85"/>
  <c r="H85" s="1"/>
  <c r="G84"/>
  <c r="F84"/>
  <c r="E84"/>
  <c r="H84" s="1"/>
  <c r="G83"/>
  <c r="F83"/>
  <c r="E83"/>
  <c r="H83" s="1"/>
  <c r="G82"/>
  <c r="F82"/>
  <c r="E82"/>
  <c r="H82" s="1"/>
  <c r="G81"/>
  <c r="F81"/>
  <c r="E81"/>
  <c r="H81" s="1"/>
  <c r="G80"/>
  <c r="F80"/>
  <c r="E80"/>
  <c r="H80" s="1"/>
  <c r="G79"/>
  <c r="F79"/>
  <c r="E79"/>
  <c r="H79" s="1"/>
  <c r="G78"/>
  <c r="F78"/>
  <c r="E78"/>
  <c r="H78" s="1"/>
  <c r="G77"/>
  <c r="F77"/>
  <c r="E77"/>
  <c r="H77" s="1"/>
  <c r="G76"/>
  <c r="F76"/>
  <c r="E76"/>
  <c r="H76" s="1"/>
  <c r="G75"/>
  <c r="F75"/>
  <c r="E75"/>
  <c r="H75" s="1"/>
  <c r="G74"/>
  <c r="F74"/>
  <c r="E74"/>
  <c r="H74" s="1"/>
  <c r="G73"/>
  <c r="F73"/>
  <c r="E73"/>
  <c r="H73" s="1"/>
  <c r="G72"/>
  <c r="F72"/>
  <c r="E72"/>
  <c r="H72" s="1"/>
  <c r="G71"/>
  <c r="F71"/>
  <c r="E71"/>
  <c r="H71" s="1"/>
  <c r="D71"/>
  <c r="C71"/>
  <c r="B71"/>
  <c r="H70"/>
  <c r="G70"/>
  <c r="F70"/>
  <c r="E70"/>
  <c r="G69"/>
  <c r="F69"/>
  <c r="E69"/>
  <c r="H69" s="1"/>
  <c r="H68"/>
  <c r="G68"/>
  <c r="F68"/>
  <c r="E68"/>
  <c r="G67"/>
  <c r="F67"/>
  <c r="E67"/>
  <c r="H67" s="1"/>
  <c r="H66"/>
  <c r="G66"/>
  <c r="F66"/>
  <c r="E66"/>
  <c r="G65"/>
  <c r="F65"/>
  <c r="E65"/>
  <c r="H65" s="1"/>
  <c r="H64"/>
  <c r="G64"/>
  <c r="F64"/>
  <c r="E64"/>
  <c r="G63"/>
  <c r="F63"/>
  <c r="E63"/>
  <c r="H63" s="1"/>
  <c r="H62"/>
  <c r="G62"/>
  <c r="F62"/>
  <c r="E62"/>
  <c r="G61"/>
  <c r="F61"/>
  <c r="E61"/>
  <c r="H61" s="1"/>
  <c r="H60"/>
  <c r="G60"/>
  <c r="F60"/>
  <c r="E60"/>
  <c r="G59"/>
  <c r="F59"/>
  <c r="E59"/>
  <c r="H59" s="1"/>
  <c r="H58"/>
  <c r="G58"/>
  <c r="F58"/>
  <c r="E58"/>
  <c r="G57"/>
  <c r="F57"/>
  <c r="E57"/>
  <c r="H57" s="1"/>
  <c r="H56"/>
  <c r="G56"/>
  <c r="F56"/>
  <c r="E56"/>
  <c r="G55"/>
  <c r="F55"/>
  <c r="E55"/>
  <c r="H55" s="1"/>
  <c r="H54"/>
  <c r="G54"/>
  <c r="F54"/>
  <c r="E54"/>
  <c r="D54"/>
  <c r="C54"/>
  <c r="B54"/>
  <c r="G53"/>
  <c r="F53"/>
  <c r="E53"/>
  <c r="H53" s="1"/>
  <c r="G52"/>
  <c r="F52"/>
  <c r="E52"/>
  <c r="H52" s="1"/>
  <c r="G51"/>
  <c r="F51"/>
  <c r="E51"/>
  <c r="H51" s="1"/>
  <c r="G50"/>
  <c r="F50"/>
  <c r="E50"/>
  <c r="H50" s="1"/>
  <c r="G49"/>
  <c r="F49"/>
  <c r="E49"/>
  <c r="H49" s="1"/>
  <c r="G48"/>
  <c r="F48"/>
  <c r="E48"/>
  <c r="H48" s="1"/>
  <c r="G47"/>
  <c r="F47"/>
  <c r="E47"/>
  <c r="H47" s="1"/>
  <c r="G46"/>
  <c r="F46"/>
  <c r="E46"/>
  <c r="H46" s="1"/>
  <c r="G45"/>
  <c r="F45"/>
  <c r="E45"/>
  <c r="H45" s="1"/>
  <c r="G44"/>
  <c r="F44"/>
  <c r="E44"/>
  <c r="H44" s="1"/>
  <c r="G43"/>
  <c r="F43"/>
  <c r="E43"/>
  <c r="H43" s="1"/>
  <c r="G42"/>
  <c r="F42"/>
  <c r="E42"/>
  <c r="H42" s="1"/>
  <c r="G41"/>
  <c r="F41"/>
  <c r="E41"/>
  <c r="H41" s="1"/>
  <c r="G40"/>
  <c r="F40"/>
  <c r="E40"/>
  <c r="H40" s="1"/>
  <c r="G39"/>
  <c r="F39"/>
  <c r="E39"/>
  <c r="H39" s="1"/>
  <c r="G38"/>
  <c r="F38"/>
  <c r="E38"/>
  <c r="H38" s="1"/>
  <c r="G37"/>
  <c r="F37"/>
  <c r="E37"/>
  <c r="H37" s="1"/>
  <c r="D37"/>
  <c r="C37"/>
  <c r="B37"/>
  <c r="G36"/>
  <c r="F36"/>
  <c r="H36" s="1"/>
  <c r="E36"/>
  <c r="H35"/>
  <c r="G35"/>
  <c r="F35"/>
  <c r="E35"/>
  <c r="G34"/>
  <c r="F34"/>
  <c r="H34" s="1"/>
  <c r="E34"/>
  <c r="H33"/>
  <c r="G33"/>
  <c r="F33"/>
  <c r="E33"/>
  <c r="G32"/>
  <c r="F32"/>
  <c r="H32" s="1"/>
  <c r="E32"/>
  <c r="H31"/>
  <c r="G31"/>
  <c r="F31"/>
  <c r="E31"/>
  <c r="G30"/>
  <c r="F30"/>
  <c r="H30" s="1"/>
  <c r="E30"/>
  <c r="H29"/>
  <c r="G29"/>
  <c r="F29"/>
  <c r="E29"/>
  <c r="G28"/>
  <c r="F28"/>
  <c r="H28" s="1"/>
  <c r="E28"/>
  <c r="H27"/>
  <c r="G27"/>
  <c r="F27"/>
  <c r="E27"/>
  <c r="G26"/>
  <c r="F26"/>
  <c r="H26" s="1"/>
  <c r="E26"/>
  <c r="H25"/>
  <c r="G25"/>
  <c r="F25"/>
  <c r="E25"/>
  <c r="G24"/>
  <c r="F24"/>
  <c r="H24" s="1"/>
  <c r="E24"/>
  <c r="H23"/>
  <c r="G23"/>
  <c r="F23"/>
  <c r="E23"/>
  <c r="G22"/>
  <c r="F22"/>
  <c r="H22" s="1"/>
  <c r="E22"/>
  <c r="H21"/>
  <c r="G21"/>
  <c r="F21"/>
  <c r="E21"/>
  <c r="G20"/>
  <c r="F20"/>
  <c r="H20" s="1"/>
  <c r="E20"/>
  <c r="D20"/>
  <c r="C20"/>
  <c r="B20"/>
  <c r="G19"/>
  <c r="F19"/>
  <c r="E19"/>
  <c r="H19" s="1"/>
  <c r="G18"/>
  <c r="F18"/>
  <c r="E18"/>
  <c r="H18" s="1"/>
  <c r="G17"/>
  <c r="F17"/>
  <c r="E17"/>
  <c r="H17" s="1"/>
  <c r="G16"/>
  <c r="F16"/>
  <c r="E16"/>
  <c r="H16" s="1"/>
  <c r="G15"/>
  <c r="F15"/>
  <c r="E15"/>
  <c r="H15" s="1"/>
  <c r="G14"/>
  <c r="F14"/>
  <c r="E14"/>
  <c r="H14" s="1"/>
  <c r="G13"/>
  <c r="F13"/>
  <c r="E13"/>
  <c r="H13" s="1"/>
  <c r="G12"/>
  <c r="F12"/>
  <c r="E12"/>
  <c r="H12" s="1"/>
  <c r="G11"/>
  <c r="F11"/>
  <c r="E11"/>
  <c r="H11" s="1"/>
  <c r="G10"/>
  <c r="F10"/>
  <c r="E10"/>
  <c r="H10" s="1"/>
  <c r="G9"/>
  <c r="F9"/>
  <c r="E9"/>
  <c r="H9" s="1"/>
  <c r="G8"/>
  <c r="F8"/>
  <c r="E8"/>
  <c r="H8" s="1"/>
  <c r="G7"/>
  <c r="F7"/>
  <c r="E7"/>
  <c r="H7" s="1"/>
  <c r="G6"/>
  <c r="F6"/>
  <c r="E6"/>
  <c r="H6" s="1"/>
  <c r="G5"/>
  <c r="F5"/>
  <c r="E5"/>
  <c r="H5" s="1"/>
  <c r="G4"/>
  <c r="F4"/>
  <c r="E4"/>
  <c r="H4" s="1"/>
  <c r="O9" i="30"/>
  <c r="Q9"/>
  <c r="S9"/>
  <c r="U9"/>
  <c r="M10" i="29" s="1"/>
  <c r="H22"/>
  <c r="I22"/>
  <c r="H29"/>
  <c r="I29"/>
  <c r="H36"/>
  <c r="I36"/>
  <c r="H43"/>
  <c r="I43"/>
  <c r="H50"/>
  <c r="I50"/>
  <c r="H57"/>
  <c r="I57"/>
  <c r="H64"/>
  <c r="I64"/>
  <c r="H71"/>
  <c r="I71"/>
  <c r="G29" i="17" l="1"/>
  <c r="D30"/>
  <c r="G30" s="1"/>
  <c r="H29"/>
  <c r="E30"/>
  <c r="H30" s="1"/>
  <c r="H31" s="1"/>
  <c r="J1387" i="1"/>
  <c r="J1395"/>
  <c r="J1548"/>
  <c r="J1105"/>
  <c r="J1346"/>
  <c r="J1700"/>
  <c r="J575"/>
  <c r="J1900"/>
  <c r="J1975"/>
  <c r="J1699"/>
  <c r="J891"/>
  <c r="J899"/>
  <c r="J914"/>
  <c r="J1473"/>
  <c r="J1481"/>
  <c r="J1599"/>
  <c r="J1906"/>
  <c r="J1969"/>
  <c r="J2029"/>
  <c r="J1400"/>
  <c r="J1463"/>
  <c r="J1471"/>
  <c r="J1536"/>
  <c r="J1914"/>
  <c r="J1922"/>
  <c r="J1944"/>
  <c r="J1952"/>
  <c r="J1959"/>
  <c r="J640"/>
  <c r="J839"/>
  <c r="J1622"/>
  <c r="J1630"/>
  <c r="B6689"/>
  <c r="B6537"/>
  <c r="B6265"/>
  <c r="B6606"/>
  <c r="B6247"/>
  <c r="B5469"/>
  <c r="B6553"/>
  <c r="B6504"/>
  <c r="B6417"/>
  <c r="B6095"/>
  <c r="B6673"/>
  <c r="B6113"/>
  <c r="B6656"/>
  <c r="B6470"/>
  <c r="B6486"/>
  <c r="B6383"/>
  <c r="B5369"/>
  <c r="B5485"/>
  <c r="B5557"/>
  <c r="B6368"/>
  <c r="B6317"/>
  <c r="B6453"/>
  <c r="B5925"/>
  <c r="B6216"/>
  <c r="B6519"/>
  <c r="B6623"/>
  <c r="B6638"/>
  <c r="B6230"/>
  <c r="B5407"/>
  <c r="B6044"/>
  <c r="B6587"/>
  <c r="B5589"/>
  <c r="B6350"/>
  <c r="B5433"/>
  <c r="B6030"/>
  <c r="B6061"/>
  <c r="B6179"/>
  <c r="B5758"/>
  <c r="B6199"/>
  <c r="B6723"/>
  <c r="J1174"/>
  <c r="J1634"/>
  <c r="J1878"/>
  <c r="J1886"/>
  <c r="J1890"/>
  <c r="J1971"/>
  <c r="J2026"/>
  <c r="J885"/>
  <c r="J887"/>
  <c r="J895"/>
  <c r="J903"/>
  <c r="J910"/>
  <c r="J918"/>
  <c r="J940"/>
  <c r="J1609"/>
  <c r="J1695"/>
  <c r="J1697"/>
  <c r="J1904"/>
  <c r="J626"/>
  <c r="J628"/>
  <c r="J1004"/>
  <c r="J1837"/>
  <c r="J1366"/>
  <c r="J1374"/>
  <c r="J1383"/>
  <c r="J1386"/>
  <c r="J1391"/>
  <c r="J1394"/>
  <c r="J1398"/>
  <c r="J1477"/>
  <c r="J1479"/>
  <c r="J1559"/>
  <c r="J1565"/>
  <c r="J1829"/>
  <c r="J645"/>
  <c r="J647"/>
  <c r="J690"/>
  <c r="J698"/>
  <c r="J705"/>
  <c r="J1620"/>
  <c r="J1626"/>
  <c r="J642"/>
  <c r="J753"/>
  <c r="J761"/>
  <c r="J768"/>
  <c r="J776"/>
  <c r="J781"/>
  <c r="J784"/>
  <c r="J814"/>
  <c r="J821"/>
  <c r="J829"/>
  <c r="J836"/>
  <c r="J841"/>
  <c r="J849"/>
  <c r="J856"/>
  <c r="J864"/>
  <c r="J871"/>
  <c r="J879"/>
  <c r="J1014"/>
  <c r="J1369"/>
  <c r="J1377"/>
  <c r="J1399"/>
  <c r="J1467"/>
  <c r="J1615"/>
  <c r="J1617"/>
  <c r="J1763"/>
  <c r="J1778"/>
  <c r="J1786"/>
  <c r="J1808"/>
  <c r="J1816"/>
  <c r="J1823"/>
  <c r="J1836"/>
  <c r="J2028"/>
  <c r="J577"/>
  <c r="J643"/>
  <c r="J711"/>
  <c r="J950"/>
  <c r="J1176"/>
  <c r="J1184"/>
  <c r="J1192"/>
  <c r="J1199"/>
  <c r="J1207"/>
  <c r="J1214"/>
  <c r="J1412"/>
  <c r="J1498"/>
  <c r="J1605"/>
  <c r="J1758"/>
  <c r="J1760"/>
  <c r="J580"/>
  <c r="J631"/>
  <c r="J638"/>
  <c r="J648"/>
  <c r="J653"/>
  <c r="J661"/>
  <c r="J668"/>
  <c r="J975"/>
  <c r="J983"/>
  <c r="J990"/>
  <c r="J1402"/>
  <c r="J1701"/>
  <c r="J1899"/>
  <c r="J2042"/>
  <c r="J565"/>
  <c r="J573"/>
  <c r="J780"/>
  <c r="J787"/>
  <c r="J795"/>
  <c r="J802"/>
  <c r="J810"/>
  <c r="J812"/>
  <c r="J818"/>
  <c r="J847"/>
  <c r="J860"/>
  <c r="J868"/>
  <c r="J883"/>
  <c r="J890"/>
  <c r="J898"/>
  <c r="J1023"/>
  <c r="J1544"/>
  <c r="J1611"/>
  <c r="J1877"/>
  <c r="J1885"/>
  <c r="J1967"/>
  <c r="J1982"/>
  <c r="J1990"/>
  <c r="J1994"/>
  <c r="J1997"/>
  <c r="J2002"/>
  <c r="J2005"/>
  <c r="J2012"/>
  <c r="J2020"/>
  <c r="J579"/>
  <c r="J707"/>
  <c r="J737"/>
  <c r="J745"/>
  <c r="J752"/>
  <c r="J760"/>
  <c r="J790"/>
  <c r="J798"/>
  <c r="J805"/>
  <c r="J813"/>
  <c r="J820"/>
  <c r="J828"/>
  <c r="J848"/>
  <c r="J976"/>
  <c r="J984"/>
  <c r="J991"/>
  <c r="J999"/>
  <c r="J1006"/>
  <c r="J1406"/>
  <c r="J1421"/>
  <c r="J1436"/>
  <c r="J1444"/>
  <c r="J1466"/>
  <c r="J1501"/>
  <c r="J1509"/>
  <c r="J1516"/>
  <c r="J1532"/>
  <c r="J1601"/>
  <c r="J1689"/>
  <c r="J1691"/>
  <c r="J1702"/>
  <c r="J1709"/>
  <c r="J1717"/>
  <c r="J1739"/>
  <c r="J1747"/>
  <c r="J1754"/>
  <c r="J1764"/>
  <c r="J562"/>
  <c r="J569"/>
  <c r="J634"/>
  <c r="J649"/>
  <c r="J657"/>
  <c r="J665"/>
  <c r="J672"/>
  <c r="J710"/>
  <c r="J919"/>
  <c r="J941"/>
  <c r="J946"/>
  <c r="J1401"/>
  <c r="J1489"/>
  <c r="J1497"/>
  <c r="J1586"/>
  <c r="J1594"/>
  <c r="J1597"/>
  <c r="J1604"/>
  <c r="J1907"/>
  <c r="J1915"/>
  <c r="J1923"/>
  <c r="J1927"/>
  <c r="J1930"/>
  <c r="J1935"/>
  <c r="J1938"/>
  <c r="J1945"/>
  <c r="J1953"/>
  <c r="J1965"/>
  <c r="J2030"/>
  <c r="J1246"/>
  <c r="J1254"/>
  <c r="J1261"/>
  <c r="J1269"/>
  <c r="J1277"/>
  <c r="J1284"/>
  <c r="J1349"/>
  <c r="J1357"/>
  <c r="J1287"/>
  <c r="J1078"/>
  <c r="J1149"/>
  <c r="J1157"/>
  <c r="J1164"/>
  <c r="J1301"/>
  <c r="J1309"/>
  <c r="J1019"/>
  <c r="J1160"/>
  <c r="J1289"/>
  <c r="J1022"/>
  <c r="J1279"/>
  <c r="J1012"/>
  <c r="J1351"/>
  <c r="J1359"/>
  <c r="J1034"/>
  <c r="J1086"/>
  <c r="J1107"/>
  <c r="J1243"/>
  <c r="J1250"/>
  <c r="J1258"/>
  <c r="J1265"/>
  <c r="J1273"/>
  <c r="J1300"/>
  <c r="J1308"/>
  <c r="J1010"/>
  <c r="J1018"/>
  <c r="J1230"/>
  <c r="J1283"/>
  <c r="J1295"/>
  <c r="J1180"/>
  <c r="J1188"/>
  <c r="J1195"/>
  <c r="J1203"/>
  <c r="J1208"/>
  <c r="J1210"/>
  <c r="J1218"/>
  <c r="J1226"/>
  <c r="J1145"/>
  <c r="J1168"/>
  <c r="J1213"/>
  <c r="J1075"/>
  <c r="J1080"/>
  <c r="J1088"/>
  <c r="J1125"/>
  <c r="J1148"/>
  <c r="J1156"/>
  <c r="J1298"/>
  <c r="J1033"/>
  <c r="J1040"/>
  <c r="J1048"/>
  <c r="J1056"/>
  <c r="J1063"/>
  <c r="J1071"/>
  <c r="J1098"/>
  <c r="J1143"/>
  <c r="J1219"/>
  <c r="J1234"/>
  <c r="J1239"/>
  <c r="J1216"/>
  <c r="J559"/>
  <c r="J576"/>
  <c r="J532"/>
  <c r="J561"/>
  <c r="J571"/>
  <c r="J585"/>
  <c r="J593"/>
  <c r="J536"/>
  <c r="J544"/>
  <c r="J551"/>
  <c r="J578"/>
  <c r="J540"/>
  <c r="J547"/>
  <c r="J555"/>
  <c r="J563"/>
  <c r="J581"/>
  <c r="J589"/>
  <c r="J597"/>
  <c r="J604"/>
  <c r="J612"/>
  <c r="J619"/>
  <c r="J636"/>
  <c r="J650"/>
  <c r="J658"/>
  <c r="J673"/>
  <c r="J678"/>
  <c r="J703"/>
  <c r="J716"/>
  <c r="J723"/>
  <c r="J731"/>
  <c r="J738"/>
  <c r="J743"/>
  <c r="J770"/>
  <c r="J853"/>
  <c r="J861"/>
  <c r="J869"/>
  <c r="J873"/>
  <c r="J876"/>
  <c r="J881"/>
  <c r="J911"/>
  <c r="J916"/>
  <c r="J1036"/>
  <c r="J1076"/>
  <c r="J1081"/>
  <c r="J1089"/>
  <c r="J1111"/>
  <c r="J1119"/>
  <c r="J1126"/>
  <c r="J1134"/>
  <c r="J1151"/>
  <c r="J1154"/>
  <c r="J1181"/>
  <c r="J1189"/>
  <c r="J1196"/>
  <c r="J1204"/>
  <c r="J1211"/>
  <c r="J1231"/>
  <c r="J1281"/>
  <c r="J1313"/>
  <c r="J1321"/>
  <c r="J1336"/>
  <c r="J1008"/>
  <c r="J1016"/>
  <c r="J1404"/>
  <c r="J1434"/>
  <c r="J1442"/>
  <c r="J1546"/>
  <c r="J1624"/>
  <c r="J1661"/>
  <c r="J1693"/>
  <c r="J1696"/>
  <c r="J1762"/>
  <c r="J1770"/>
  <c r="J1835"/>
  <c r="J1838"/>
  <c r="J1892"/>
  <c r="J1898"/>
  <c r="J1903"/>
  <c r="J2039"/>
  <c r="J625"/>
  <c r="J630"/>
  <c r="J639"/>
  <c r="J646"/>
  <c r="J686"/>
  <c r="J694"/>
  <c r="J701"/>
  <c r="J714"/>
  <c r="J749"/>
  <c r="J756"/>
  <c r="J764"/>
  <c r="J786"/>
  <c r="J794"/>
  <c r="J809"/>
  <c r="J824"/>
  <c r="J832"/>
  <c r="J852"/>
  <c r="J859"/>
  <c r="J867"/>
  <c r="J874"/>
  <c r="J909"/>
  <c r="J921"/>
  <c r="J929"/>
  <c r="J937"/>
  <c r="J938"/>
  <c r="J944"/>
  <c r="J949"/>
  <c r="J956"/>
  <c r="J964"/>
  <c r="J979"/>
  <c r="J987"/>
  <c r="J994"/>
  <c r="J1362"/>
  <c r="J1029"/>
  <c r="J1074"/>
  <c r="J1084"/>
  <c r="J1172"/>
  <c r="J1179"/>
  <c r="J1187"/>
  <c r="J1194"/>
  <c r="J1224"/>
  <c r="J1229"/>
  <c r="J1237"/>
  <c r="J1242"/>
  <c r="J1306"/>
  <c r="J1365"/>
  <c r="J1373"/>
  <c r="J1417"/>
  <c r="J1425"/>
  <c r="J1469"/>
  <c r="J1561"/>
  <c r="J1607"/>
  <c r="J1659"/>
  <c r="J1667"/>
  <c r="J1768"/>
  <c r="J1833"/>
  <c r="J1871"/>
  <c r="J1896"/>
  <c r="J1963"/>
  <c r="J582"/>
  <c r="J590"/>
  <c r="J605"/>
  <c r="J620"/>
  <c r="J632"/>
  <c r="J644"/>
  <c r="J682"/>
  <c r="J704"/>
  <c r="J709"/>
  <c r="J724"/>
  <c r="J732"/>
  <c r="J739"/>
  <c r="J751"/>
  <c r="J774"/>
  <c r="J779"/>
  <c r="J782"/>
  <c r="J819"/>
  <c r="J827"/>
  <c r="J835"/>
  <c r="J877"/>
  <c r="J882"/>
  <c r="J906"/>
  <c r="J912"/>
  <c r="J917"/>
  <c r="J924"/>
  <c r="J932"/>
  <c r="J954"/>
  <c r="J959"/>
  <c r="J967"/>
  <c r="J1024"/>
  <c r="J1032"/>
  <c r="J1047"/>
  <c r="J1055"/>
  <c r="J1062"/>
  <c r="J1082"/>
  <c r="J1090"/>
  <c r="J1097"/>
  <c r="J1112"/>
  <c r="J1120"/>
  <c r="J1127"/>
  <c r="J1135"/>
  <c r="J1140"/>
  <c r="J1142"/>
  <c r="J1147"/>
  <c r="J1155"/>
  <c r="J1212"/>
  <c r="J1222"/>
  <c r="J1282"/>
  <c r="J1304"/>
  <c r="J1009"/>
  <c r="J1017"/>
  <c r="J1403"/>
  <c r="J1408"/>
  <c r="J1452"/>
  <c r="J1460"/>
  <c r="J1465"/>
  <c r="J1470"/>
  <c r="J1542"/>
  <c r="J1547"/>
  <c r="J1588"/>
  <c r="J1591"/>
  <c r="J1596"/>
  <c r="J1603"/>
  <c r="J1632"/>
  <c r="J1687"/>
  <c r="J1756"/>
  <c r="J1769"/>
  <c r="J1834"/>
  <c r="J1858"/>
  <c r="J1866"/>
  <c r="J1968"/>
  <c r="J2034"/>
  <c r="J2040"/>
  <c r="J600"/>
  <c r="J608"/>
  <c r="J615"/>
  <c r="J623"/>
  <c r="J712"/>
  <c r="J719"/>
  <c r="J727"/>
  <c r="J734"/>
  <c r="J742"/>
  <c r="J747"/>
  <c r="J815"/>
  <c r="J837"/>
  <c r="J842"/>
  <c r="J850"/>
  <c r="J892"/>
  <c r="J900"/>
  <c r="J904"/>
  <c r="J907"/>
  <c r="J920"/>
  <c r="J927"/>
  <c r="J935"/>
  <c r="J942"/>
  <c r="J952"/>
  <c r="J1347"/>
  <c r="J1352"/>
  <c r="J1360"/>
  <c r="J1115"/>
  <c r="J1123"/>
  <c r="J1130"/>
  <c r="J1158"/>
  <c r="J1165"/>
  <c r="J1170"/>
  <c r="J1220"/>
  <c r="J1235"/>
  <c r="J1247"/>
  <c r="J1255"/>
  <c r="J1262"/>
  <c r="J1270"/>
  <c r="J1285"/>
  <c r="J1290"/>
  <c r="J1302"/>
  <c r="J1310"/>
  <c r="J1317"/>
  <c r="J1325"/>
  <c r="J1332"/>
  <c r="J1340"/>
  <c r="J1020"/>
  <c r="J1519"/>
  <c r="J1527"/>
  <c r="J1534"/>
  <c r="J1628"/>
  <c r="J1633"/>
  <c r="J1637"/>
  <c r="J1645"/>
  <c r="J1652"/>
  <c r="J1657"/>
  <c r="J1660"/>
  <c r="J1665"/>
  <c r="J1668"/>
  <c r="J1675"/>
  <c r="J1683"/>
  <c r="J1766"/>
  <c r="J1831"/>
  <c r="J1894"/>
  <c r="J1961"/>
  <c r="J1983"/>
  <c r="J1991"/>
  <c r="J2013"/>
  <c r="J2021"/>
  <c r="J2032"/>
  <c r="J687"/>
  <c r="J695"/>
  <c r="J702"/>
  <c r="J715"/>
  <c r="J1767"/>
  <c r="J1827"/>
  <c r="J1832"/>
  <c r="J1856"/>
  <c r="J1864"/>
  <c r="J1973"/>
  <c r="J2038"/>
  <c r="J845"/>
  <c r="J1003"/>
  <c r="J1355"/>
  <c r="J1068"/>
  <c r="J1103"/>
  <c r="J1293"/>
  <c r="J537"/>
  <c r="J552"/>
  <c r="J557"/>
  <c r="J567"/>
  <c r="J572"/>
  <c r="J574"/>
  <c r="J624"/>
  <c r="J680"/>
  <c r="J700"/>
  <c r="J713"/>
  <c r="J748"/>
  <c r="J772"/>
  <c r="J778"/>
  <c r="J783"/>
  <c r="J785"/>
  <c r="J793"/>
  <c r="J801"/>
  <c r="J808"/>
  <c r="J816"/>
  <c r="J843"/>
  <c r="J851"/>
  <c r="J908"/>
  <c r="J913"/>
  <c r="J928"/>
  <c r="J936"/>
  <c r="J943"/>
  <c r="J948"/>
  <c r="J955"/>
  <c r="J963"/>
  <c r="J971"/>
  <c r="J1353"/>
  <c r="J1361"/>
  <c r="J1028"/>
  <c r="J1038"/>
  <c r="J1043"/>
  <c r="J1051"/>
  <c r="J1058"/>
  <c r="J1066"/>
  <c r="J1093"/>
  <c r="J1101"/>
  <c r="J1153"/>
  <c r="J1166"/>
  <c r="J1171"/>
  <c r="J1236"/>
  <c r="J1241"/>
  <c r="J1291"/>
  <c r="J1311"/>
  <c r="J1318"/>
  <c r="J1326"/>
  <c r="J1333"/>
  <c r="J1341"/>
  <c r="J1416"/>
  <c r="J1429"/>
  <c r="J1538"/>
  <c r="J1557"/>
  <c r="J1567"/>
  <c r="J1575"/>
  <c r="J1583"/>
  <c r="J1584"/>
  <c r="J1592"/>
  <c r="J1595"/>
  <c r="J1698"/>
  <c r="J1757"/>
  <c r="J1765"/>
  <c r="J1825"/>
  <c r="J1842"/>
  <c r="J1850"/>
  <c r="J1857"/>
  <c r="J1862"/>
  <c r="J1865"/>
  <c r="J1870"/>
  <c r="J1902"/>
  <c r="J1905"/>
  <c r="J1962"/>
  <c r="J2036"/>
  <c r="J534"/>
  <c r="J542"/>
  <c r="J549"/>
  <c r="J587"/>
  <c r="J595"/>
  <c r="J602"/>
  <c r="J610"/>
  <c r="J617"/>
  <c r="J627"/>
  <c r="J633"/>
  <c r="J635"/>
  <c r="J655"/>
  <c r="J663"/>
  <c r="J670"/>
  <c r="J684"/>
  <c r="J692"/>
  <c r="J706"/>
  <c r="J721"/>
  <c r="J729"/>
  <c r="J736"/>
  <c r="J744"/>
  <c r="J758"/>
  <c r="J766"/>
  <c r="J792"/>
  <c r="J800"/>
  <c r="J807"/>
  <c r="J826"/>
  <c r="J834"/>
  <c r="J838"/>
  <c r="J858"/>
  <c r="J866"/>
  <c r="J878"/>
  <c r="J889"/>
  <c r="J897"/>
  <c r="J915"/>
  <c r="J926"/>
  <c r="J934"/>
  <c r="J945"/>
  <c r="J961"/>
  <c r="J969"/>
  <c r="J973"/>
  <c r="J981"/>
  <c r="J996"/>
  <c r="J1348"/>
  <c r="J1026"/>
  <c r="J1045"/>
  <c r="J1053"/>
  <c r="J1060"/>
  <c r="J1077"/>
  <c r="J1095"/>
  <c r="J1109"/>
  <c r="J1117"/>
  <c r="J1132"/>
  <c r="J1144"/>
  <c r="J1162"/>
  <c r="J1167"/>
  <c r="J1178"/>
  <c r="J1186"/>
  <c r="J1193"/>
  <c r="J1201"/>
  <c r="J1209"/>
  <c r="J1215"/>
  <c r="J1228"/>
  <c r="J1238"/>
  <c r="J1244"/>
  <c r="J1252"/>
  <c r="J1260"/>
  <c r="J1267"/>
  <c r="J1275"/>
  <c r="J1286"/>
  <c r="J1297"/>
  <c r="J1315"/>
  <c r="J1323"/>
  <c r="J1330"/>
  <c r="J1338"/>
  <c r="J1021"/>
  <c r="J1371"/>
  <c r="J1379"/>
  <c r="J1405"/>
  <c r="J1410"/>
  <c r="J1414"/>
  <c r="J1563"/>
  <c r="J545"/>
  <c r="J570"/>
  <c r="J613"/>
  <c r="J777"/>
  <c r="J817"/>
  <c r="J535"/>
  <c r="J543"/>
  <c r="J550"/>
  <c r="J560"/>
  <c r="J568"/>
  <c r="J588"/>
  <c r="J596"/>
  <c r="J603"/>
  <c r="J618"/>
  <c r="J656"/>
  <c r="J664"/>
  <c r="J671"/>
  <c r="J676"/>
  <c r="J685"/>
  <c r="J693"/>
  <c r="J722"/>
  <c r="J730"/>
  <c r="J759"/>
  <c r="J767"/>
  <c r="J773"/>
  <c r="J775"/>
  <c r="J962"/>
  <c r="J970"/>
  <c r="J974"/>
  <c r="J982"/>
  <c r="J989"/>
  <c r="J997"/>
  <c r="J1002"/>
  <c r="J1358"/>
  <c r="J1027"/>
  <c r="J1039"/>
  <c r="J1046"/>
  <c r="J1054"/>
  <c r="J1061"/>
  <c r="J1069"/>
  <c r="J1087"/>
  <c r="J1096"/>
  <c r="J1106"/>
  <c r="J1110"/>
  <c r="J1118"/>
  <c r="J1133"/>
  <c r="J1138"/>
  <c r="J1141"/>
  <c r="J1163"/>
  <c r="J1202"/>
  <c r="J1225"/>
  <c r="J1245"/>
  <c r="J1253"/>
  <c r="J1268"/>
  <c r="J1276"/>
  <c r="J1280"/>
  <c r="J1307"/>
  <c r="J1316"/>
  <c r="J1324"/>
  <c r="J1331"/>
  <c r="J1339"/>
  <c r="J1344"/>
  <c r="J1015"/>
  <c r="J1364"/>
  <c r="J1372"/>
  <c r="J1381"/>
  <c r="J1384"/>
  <c r="J1389"/>
  <c r="J1392"/>
  <c r="J1475"/>
  <c r="J1613"/>
  <c r="J538"/>
  <c r="J546"/>
  <c r="J553"/>
  <c r="J558"/>
  <c r="J566"/>
  <c r="J583"/>
  <c r="J591"/>
  <c r="J598"/>
  <c r="J606"/>
  <c r="J611"/>
  <c r="J621"/>
  <c r="J651"/>
  <c r="J659"/>
  <c r="J666"/>
  <c r="J674"/>
  <c r="J681"/>
  <c r="J688"/>
  <c r="J696"/>
  <c r="J717"/>
  <c r="J725"/>
  <c r="J733"/>
  <c r="J740"/>
  <c r="J754"/>
  <c r="J762"/>
  <c r="J771"/>
  <c r="J788"/>
  <c r="J796"/>
  <c r="J803"/>
  <c r="J811"/>
  <c r="J822"/>
  <c r="J830"/>
  <c r="J846"/>
  <c r="J854"/>
  <c r="J862"/>
  <c r="J886"/>
  <c r="J893"/>
  <c r="J901"/>
  <c r="J905"/>
  <c r="J922"/>
  <c r="J930"/>
  <c r="J953"/>
  <c r="J957"/>
  <c r="J965"/>
  <c r="J977"/>
  <c r="J985"/>
  <c r="J992"/>
  <c r="J1005"/>
  <c r="J1356"/>
  <c r="J1030"/>
  <c r="J1037"/>
  <c r="J1041"/>
  <c r="J1049"/>
  <c r="J1064"/>
  <c r="J1085"/>
  <c r="J1091"/>
  <c r="J1099"/>
  <c r="J1104"/>
  <c r="J1113"/>
  <c r="J1121"/>
  <c r="J1128"/>
  <c r="J1136"/>
  <c r="J1152"/>
  <c r="J1175"/>
  <c r="J1182"/>
  <c r="J1190"/>
  <c r="J1197"/>
  <c r="J1205"/>
  <c r="J1223"/>
  <c r="J1232"/>
  <c r="J1248"/>
  <c r="J1256"/>
  <c r="J1263"/>
  <c r="J1271"/>
  <c r="J1278"/>
  <c r="J1294"/>
  <c r="J1305"/>
  <c r="J1319"/>
  <c r="J1327"/>
  <c r="J1334"/>
  <c r="J1013"/>
  <c r="J533"/>
  <c r="J541"/>
  <c r="J548"/>
  <c r="J556"/>
  <c r="J564"/>
  <c r="J586"/>
  <c r="J594"/>
  <c r="J601"/>
  <c r="J609"/>
  <c r="J614"/>
  <c r="J616"/>
  <c r="J641"/>
  <c r="J654"/>
  <c r="J662"/>
  <c r="J669"/>
  <c r="J677"/>
  <c r="J679"/>
  <c r="J683"/>
  <c r="J691"/>
  <c r="J699"/>
  <c r="J720"/>
  <c r="J728"/>
  <c r="J735"/>
  <c r="J750"/>
  <c r="J757"/>
  <c r="J765"/>
  <c r="J769"/>
  <c r="J791"/>
  <c r="J799"/>
  <c r="J806"/>
  <c r="J825"/>
  <c r="J833"/>
  <c r="J844"/>
  <c r="J857"/>
  <c r="J865"/>
  <c r="J872"/>
  <c r="J884"/>
  <c r="J888"/>
  <c r="J896"/>
  <c r="J925"/>
  <c r="J933"/>
  <c r="J951"/>
  <c r="J960"/>
  <c r="J968"/>
  <c r="J972"/>
  <c r="J980"/>
  <c r="J988"/>
  <c r="J995"/>
  <c r="J1000"/>
  <c r="J1354"/>
  <c r="J1025"/>
  <c r="J1035"/>
  <c r="J1044"/>
  <c r="J1052"/>
  <c r="J1059"/>
  <c r="J1067"/>
  <c r="J1072"/>
  <c r="J1083"/>
  <c r="J1094"/>
  <c r="J1102"/>
  <c r="J1108"/>
  <c r="J1116"/>
  <c r="J1124"/>
  <c r="J1131"/>
  <c r="J1139"/>
  <c r="J1150"/>
  <c r="J1161"/>
  <c r="J1173"/>
  <c r="J1177"/>
  <c r="J1185"/>
  <c r="J1200"/>
  <c r="J1221"/>
  <c r="J1227"/>
  <c r="J1251"/>
  <c r="J1259"/>
  <c r="J1266"/>
  <c r="J1274"/>
  <c r="J1292"/>
  <c r="J1296"/>
  <c r="J1303"/>
  <c r="J1314"/>
  <c r="J1322"/>
  <c r="J1329"/>
  <c r="J1337"/>
  <c r="J1342"/>
  <c r="J1345"/>
  <c r="J1011"/>
  <c r="J1370"/>
  <c r="J1378"/>
  <c r="J1382"/>
  <c r="J1390"/>
  <c r="J1409"/>
  <c r="J1540"/>
  <c r="J531"/>
  <c r="J539"/>
  <c r="J554"/>
  <c r="J584"/>
  <c r="J592"/>
  <c r="J599"/>
  <c r="J607"/>
  <c r="J622"/>
  <c r="J629"/>
  <c r="J637"/>
  <c r="J652"/>
  <c r="J660"/>
  <c r="J667"/>
  <c r="J675"/>
  <c r="J689"/>
  <c r="J697"/>
  <c r="J708"/>
  <c r="J718"/>
  <c r="J726"/>
  <c r="J741"/>
  <c r="J746"/>
  <c r="J755"/>
  <c r="J763"/>
  <c r="J789"/>
  <c r="J797"/>
  <c r="J804"/>
  <c r="J823"/>
  <c r="J831"/>
  <c r="J840"/>
  <c r="J855"/>
  <c r="J863"/>
  <c r="J870"/>
  <c r="J875"/>
  <c r="J880"/>
  <c r="J894"/>
  <c r="J902"/>
  <c r="J923"/>
  <c r="J931"/>
  <c r="J947"/>
  <c r="J958"/>
  <c r="J966"/>
  <c r="J978"/>
  <c r="J986"/>
  <c r="J993"/>
  <c r="J998"/>
  <c r="J1001"/>
  <c r="J1350"/>
  <c r="J1363"/>
  <c r="J1031"/>
  <c r="J1042"/>
  <c r="J1050"/>
  <c r="J1057"/>
  <c r="J1065"/>
  <c r="J1070"/>
  <c r="J1073"/>
  <c r="J1079"/>
  <c r="J1092"/>
  <c r="J1100"/>
  <c r="J1114"/>
  <c r="J1122"/>
  <c r="J1129"/>
  <c r="J1137"/>
  <c r="J1146"/>
  <c r="J1159"/>
  <c r="J1169"/>
  <c r="J1183"/>
  <c r="J1191"/>
  <c r="J1198"/>
  <c r="J1206"/>
  <c r="J1217"/>
  <c r="J1233"/>
  <c r="J1240"/>
  <c r="J1249"/>
  <c r="J1257"/>
  <c r="J1264"/>
  <c r="J1272"/>
  <c r="J1288"/>
  <c r="J1299"/>
  <c r="J1312"/>
  <c r="J1320"/>
  <c r="J1328"/>
  <c r="J1335"/>
  <c r="J1343"/>
  <c r="J1007"/>
  <c r="J1368"/>
  <c r="J1376"/>
  <c r="J1380"/>
  <c r="J1385"/>
  <c r="J1388"/>
  <c r="J1393"/>
  <c r="J1396"/>
  <c r="J1407"/>
  <c r="J1419"/>
  <c r="J1427"/>
  <c r="J1464"/>
  <c r="J1411"/>
  <c r="J1415"/>
  <c r="J1423"/>
  <c r="J1428"/>
  <c r="J1432"/>
  <c r="J1440"/>
  <c r="J1478"/>
  <c r="J1487"/>
  <c r="J1495"/>
  <c r="J1499"/>
  <c r="J1507"/>
  <c r="J1515"/>
  <c r="J1543"/>
  <c r="J1566"/>
  <c r="J1573"/>
  <c r="J1581"/>
  <c r="J1590"/>
  <c r="J1593"/>
  <c r="J1598"/>
  <c r="J1616"/>
  <c r="J1629"/>
  <c r="J1635"/>
  <c r="J1643"/>
  <c r="J1651"/>
  <c r="J1655"/>
  <c r="J1658"/>
  <c r="J1663"/>
  <c r="J1666"/>
  <c r="J1673"/>
  <c r="J1681"/>
  <c r="J1690"/>
  <c r="J1692"/>
  <c r="J1707"/>
  <c r="J1715"/>
  <c r="J1722"/>
  <c r="J1735"/>
  <c r="J1737"/>
  <c r="J1745"/>
  <c r="J1753"/>
  <c r="J1761"/>
  <c r="J1776"/>
  <c r="J1784"/>
  <c r="J1806"/>
  <c r="J1814"/>
  <c r="J1828"/>
  <c r="J1830"/>
  <c r="J1840"/>
  <c r="J1848"/>
  <c r="J1860"/>
  <c r="J1863"/>
  <c r="J1868"/>
  <c r="J1875"/>
  <c r="J1883"/>
  <c r="J1901"/>
  <c r="J1912"/>
  <c r="J1920"/>
  <c r="J1942"/>
  <c r="J1950"/>
  <c r="J1964"/>
  <c r="J1980"/>
  <c r="J1988"/>
  <c r="J1992"/>
  <c r="J1995"/>
  <c r="J2000"/>
  <c r="J2003"/>
  <c r="J2008"/>
  <c r="J2010"/>
  <c r="J2018"/>
  <c r="J2041"/>
  <c r="J1418"/>
  <c r="J1426"/>
  <c r="J1435"/>
  <c r="J1443"/>
  <c r="J1455"/>
  <c r="J1476"/>
  <c r="J1482"/>
  <c r="J1490"/>
  <c r="J1502"/>
  <c r="J1510"/>
  <c r="J1522"/>
  <c r="J1530"/>
  <c r="J1541"/>
  <c r="J1552"/>
  <c r="J1564"/>
  <c r="J1568"/>
  <c r="J1576"/>
  <c r="J1614"/>
  <c r="J1627"/>
  <c r="J1638"/>
  <c r="J1646"/>
  <c r="J1653"/>
  <c r="J1676"/>
  <c r="J1684"/>
  <c r="J1688"/>
  <c r="J1710"/>
  <c r="J1718"/>
  <c r="J1725"/>
  <c r="J1730"/>
  <c r="J1733"/>
  <c r="J1740"/>
  <c r="J1748"/>
  <c r="J1759"/>
  <c r="J1771"/>
  <c r="J1779"/>
  <c r="J1787"/>
  <c r="J1791"/>
  <c r="J1794"/>
  <c r="J1799"/>
  <c r="J1802"/>
  <c r="J1809"/>
  <c r="J1817"/>
  <c r="J1826"/>
  <c r="J1843"/>
  <c r="J1851"/>
  <c r="J1438"/>
  <c r="J1446"/>
  <c r="J1474"/>
  <c r="J1485"/>
  <c r="J1493"/>
  <c r="J1505"/>
  <c r="J1513"/>
  <c r="J1520"/>
  <c r="J1539"/>
  <c r="J1562"/>
  <c r="J1571"/>
  <c r="J1579"/>
  <c r="J1612"/>
  <c r="J1618"/>
  <c r="J1625"/>
  <c r="J1641"/>
  <c r="J1649"/>
  <c r="J1656"/>
  <c r="J1664"/>
  <c r="J1671"/>
  <c r="J1679"/>
  <c r="J1686"/>
  <c r="J1705"/>
  <c r="J1713"/>
  <c r="J1720"/>
  <c r="J1743"/>
  <c r="J1751"/>
  <c r="J1755"/>
  <c r="J1774"/>
  <c r="J1782"/>
  <c r="J1812"/>
  <c r="J1820"/>
  <c r="J1824"/>
  <c r="J1846"/>
  <c r="J1854"/>
  <c r="J1861"/>
  <c r="J1869"/>
  <c r="J1873"/>
  <c r="J1881"/>
  <c r="J1889"/>
  <c r="J1895"/>
  <c r="J1897"/>
  <c r="J1910"/>
  <c r="J1918"/>
  <c r="J1948"/>
  <c r="J1956"/>
  <c r="J1960"/>
  <c r="J1978"/>
  <c r="J1986"/>
  <c r="J1993"/>
  <c r="J1998"/>
  <c r="J2001"/>
  <c r="J2006"/>
  <c r="J2016"/>
  <c r="J2024"/>
  <c r="J2037"/>
  <c r="J2043"/>
  <c r="J1424"/>
  <c r="J1433"/>
  <c r="J1441"/>
  <c r="J1450"/>
  <c r="J1453"/>
  <c r="J1458"/>
  <c r="J1461"/>
  <c r="J1472"/>
  <c r="J1488"/>
  <c r="J1496"/>
  <c r="J1500"/>
  <c r="J1508"/>
  <c r="J1517"/>
  <c r="J1525"/>
  <c r="J1528"/>
  <c r="J1537"/>
  <c r="J1550"/>
  <c r="J1555"/>
  <c r="J1560"/>
  <c r="J1574"/>
  <c r="J1582"/>
  <c r="J1589"/>
  <c r="J1610"/>
  <c r="J1623"/>
  <c r="J1636"/>
  <c r="J1644"/>
  <c r="J1674"/>
  <c r="J1682"/>
  <c r="J1708"/>
  <c r="J1716"/>
  <c r="J1723"/>
  <c r="J1728"/>
  <c r="J1731"/>
  <c r="J1736"/>
  <c r="J1738"/>
  <c r="J1746"/>
  <c r="J1777"/>
  <c r="J1785"/>
  <c r="J1789"/>
  <c r="J1792"/>
  <c r="J1797"/>
  <c r="J1800"/>
  <c r="J1807"/>
  <c r="J1815"/>
  <c r="J1822"/>
  <c r="J1841"/>
  <c r="J1849"/>
  <c r="J1876"/>
  <c r="J1884"/>
  <c r="J1893"/>
  <c r="J1913"/>
  <c r="J1921"/>
  <c r="J1925"/>
  <c r="J1928"/>
  <c r="J1933"/>
  <c r="J1936"/>
  <c r="J1943"/>
  <c r="J1951"/>
  <c r="J1958"/>
  <c r="J1974"/>
  <c r="J1981"/>
  <c r="J1989"/>
  <c r="J2011"/>
  <c r="J2019"/>
  <c r="J2035"/>
  <c r="J1483"/>
  <c r="J1491"/>
  <c r="J1503"/>
  <c r="J1511"/>
  <c r="J1518"/>
  <c r="J1535"/>
  <c r="J1558"/>
  <c r="J1569"/>
  <c r="J1577"/>
  <c r="J1608"/>
  <c r="J1621"/>
  <c r="J1639"/>
  <c r="J1647"/>
  <c r="J1654"/>
  <c r="J1662"/>
  <c r="J1669"/>
  <c r="J1677"/>
  <c r="J1685"/>
  <c r="J1703"/>
  <c r="J1711"/>
  <c r="J1719"/>
  <c r="J1741"/>
  <c r="J1749"/>
  <c r="J1772"/>
  <c r="J1780"/>
  <c r="J1810"/>
  <c r="J1818"/>
  <c r="J1844"/>
  <c r="J1852"/>
  <c r="J1859"/>
  <c r="J1867"/>
  <c r="J1879"/>
  <c r="J1887"/>
  <c r="J1891"/>
  <c r="J1908"/>
  <c r="J1916"/>
  <c r="J1946"/>
  <c r="J1954"/>
  <c r="J1972"/>
  <c r="J1976"/>
  <c r="J1984"/>
  <c r="J1996"/>
  <c r="J1999"/>
  <c r="J2004"/>
  <c r="J2007"/>
  <c r="J2014"/>
  <c r="J2022"/>
  <c r="J2033"/>
  <c r="J1422"/>
  <c r="J1431"/>
  <c r="J1439"/>
  <c r="J1447"/>
  <c r="J1448"/>
  <c r="J1451"/>
  <c r="J1456"/>
  <c r="J1459"/>
  <c r="J1468"/>
  <c r="J1486"/>
  <c r="J1494"/>
  <c r="J1506"/>
  <c r="J1514"/>
  <c r="J1523"/>
  <c r="J1526"/>
  <c r="J1531"/>
  <c r="J1533"/>
  <c r="J1549"/>
  <c r="J1553"/>
  <c r="J1556"/>
  <c r="J1572"/>
  <c r="J1580"/>
  <c r="J1587"/>
  <c r="J1606"/>
  <c r="J1619"/>
  <c r="J1642"/>
  <c r="J1650"/>
  <c r="J1672"/>
  <c r="J1680"/>
  <c r="J1706"/>
  <c r="J1714"/>
  <c r="J1721"/>
  <c r="J1726"/>
  <c r="J1729"/>
  <c r="J1734"/>
  <c r="J1744"/>
  <c r="J1752"/>
  <c r="J1775"/>
  <c r="J1783"/>
  <c r="J1790"/>
  <c r="J1795"/>
  <c r="J1798"/>
  <c r="J1803"/>
  <c r="J1805"/>
  <c r="J1813"/>
  <c r="J1821"/>
  <c r="J1839"/>
  <c r="J1847"/>
  <c r="J1855"/>
  <c r="J1872"/>
  <c r="J1874"/>
  <c r="J1882"/>
  <c r="J1911"/>
  <c r="J1919"/>
  <c r="J1926"/>
  <c r="J1931"/>
  <c r="J1934"/>
  <c r="J1939"/>
  <c r="J1941"/>
  <c r="J1949"/>
  <c r="J1957"/>
  <c r="J1970"/>
  <c r="J1979"/>
  <c r="J1987"/>
  <c r="J2009"/>
  <c r="J2017"/>
  <c r="J2025"/>
  <c r="J2031"/>
  <c r="J1367"/>
  <c r="J1375"/>
  <c r="J1397"/>
  <c r="J1413"/>
  <c r="J1420"/>
  <c r="J1430"/>
  <c r="J1437"/>
  <c r="J1445"/>
  <c r="J1449"/>
  <c r="J1454"/>
  <c r="J1457"/>
  <c r="J1462"/>
  <c r="J1480"/>
  <c r="J1484"/>
  <c r="J1492"/>
  <c r="J1504"/>
  <c r="J1512"/>
  <c r="J1521"/>
  <c r="J1524"/>
  <c r="J1529"/>
  <c r="J1545"/>
  <c r="J1551"/>
  <c r="J1554"/>
  <c r="J1570"/>
  <c r="J1578"/>
  <c r="J1585"/>
  <c r="J1600"/>
  <c r="J1602"/>
  <c r="J1631"/>
  <c r="J1640"/>
  <c r="J1648"/>
  <c r="J1670"/>
  <c r="J1678"/>
  <c r="J1694"/>
  <c r="J1704"/>
  <c r="J1712"/>
  <c r="J1724"/>
  <c r="J1727"/>
  <c r="J1732"/>
  <c r="J1742"/>
  <c r="J1750"/>
  <c r="J1773"/>
  <c r="J1781"/>
  <c r="J1788"/>
  <c r="J1793"/>
  <c r="J1796"/>
  <c r="J1801"/>
  <c r="J1804"/>
  <c r="J1811"/>
  <c r="J1819"/>
  <c r="J1845"/>
  <c r="J1853"/>
  <c r="J1880"/>
  <c r="J1888"/>
  <c r="J1909"/>
  <c r="J1917"/>
  <c r="J1924"/>
  <c r="J1929"/>
  <c r="J1932"/>
  <c r="J1937"/>
  <c r="J1940"/>
  <c r="J1947"/>
  <c r="J1955"/>
  <c r="J1966"/>
  <c r="J1977"/>
  <c r="J1985"/>
  <c r="J2015"/>
  <c r="J2023"/>
  <c r="J2027"/>
  <c r="J939"/>
  <c r="C7" i="17"/>
  <c r="E5" i="16"/>
  <c r="F5"/>
  <c r="G5"/>
  <c r="E6"/>
  <c r="F6"/>
  <c r="G6"/>
  <c r="E7"/>
  <c r="F7"/>
  <c r="G7"/>
  <c r="E8"/>
  <c r="H8" s="1"/>
  <c r="F8"/>
  <c r="G8"/>
  <c r="E9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H16" s="1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H24" s="1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H32" s="1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H104" s="1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H112" s="1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H120" s="1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H128" s="1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H136" s="1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H144" s="1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H152" s="1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H160" s="1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H168" s="1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H176" s="1"/>
  <c r="F176"/>
  <c r="G176"/>
  <c r="E177"/>
  <c r="F177"/>
  <c r="G177"/>
  <c r="E178"/>
  <c r="F178"/>
  <c r="G178"/>
  <c r="E179"/>
  <c r="F179"/>
  <c r="G179"/>
  <c r="E180"/>
  <c r="H180" s="1"/>
  <c r="F180"/>
  <c r="G180"/>
  <c r="E181"/>
  <c r="F181"/>
  <c r="G181"/>
  <c r="E182"/>
  <c r="F182"/>
  <c r="G182"/>
  <c r="E183"/>
  <c r="F183"/>
  <c r="G183"/>
  <c r="E184"/>
  <c r="F184"/>
  <c r="H184" s="1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H192" s="1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H200" s="1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F290"/>
  <c r="G290"/>
  <c r="E291"/>
  <c r="F291"/>
  <c r="G291"/>
  <c r="E292"/>
  <c r="F292"/>
  <c r="G292"/>
  <c r="E293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G309"/>
  <c r="E310"/>
  <c r="F310"/>
  <c r="G310"/>
  <c r="E311"/>
  <c r="F311"/>
  <c r="G31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H323" s="1"/>
  <c r="F323"/>
  <c r="G323"/>
  <c r="E324"/>
  <c r="F324"/>
  <c r="G324"/>
  <c r="E325"/>
  <c r="F325"/>
  <c r="G325"/>
  <c r="E326"/>
  <c r="F326"/>
  <c r="G326"/>
  <c r="E327"/>
  <c r="F327"/>
  <c r="G327"/>
  <c r="E328"/>
  <c r="F328"/>
  <c r="G328"/>
  <c r="E329"/>
  <c r="F329"/>
  <c r="G329"/>
  <c r="E330"/>
  <c r="F330"/>
  <c r="G330"/>
  <c r="E331"/>
  <c r="H331" s="1"/>
  <c r="F331"/>
  <c r="G331"/>
  <c r="E332"/>
  <c r="F332"/>
  <c r="G332"/>
  <c r="E333"/>
  <c r="H333" s="1"/>
  <c r="F333"/>
  <c r="G333"/>
  <c r="E334"/>
  <c r="F334"/>
  <c r="G334"/>
  <c r="E335"/>
  <c r="F335"/>
  <c r="G335"/>
  <c r="E336"/>
  <c r="F336"/>
  <c r="G336"/>
  <c r="E337"/>
  <c r="F337"/>
  <c r="G337"/>
  <c r="E338"/>
  <c r="F338"/>
  <c r="G338"/>
  <c r="E339"/>
  <c r="H339" s="1"/>
  <c r="F339"/>
  <c r="G339"/>
  <c r="E340"/>
  <c r="F340"/>
  <c r="G340"/>
  <c r="E341"/>
  <c r="H341" s="1"/>
  <c r="F341"/>
  <c r="G341"/>
  <c r="E342"/>
  <c r="F342"/>
  <c r="G342"/>
  <c r="E343"/>
  <c r="F343"/>
  <c r="G343"/>
  <c r="E344"/>
  <c r="F344"/>
  <c r="G344"/>
  <c r="E345"/>
  <c r="F345"/>
  <c r="G345"/>
  <c r="E346"/>
  <c r="F346"/>
  <c r="G346"/>
  <c r="E347"/>
  <c r="H347" s="1"/>
  <c r="F347"/>
  <c r="G347"/>
  <c r="E348"/>
  <c r="F348"/>
  <c r="G348"/>
  <c r="E349"/>
  <c r="H349" s="1"/>
  <c r="F349"/>
  <c r="G349"/>
  <c r="E350"/>
  <c r="F350"/>
  <c r="G350"/>
  <c r="E351"/>
  <c r="F351"/>
  <c r="G351"/>
  <c r="E352"/>
  <c r="F352"/>
  <c r="G352"/>
  <c r="E353"/>
  <c r="F353"/>
  <c r="G353"/>
  <c r="E354"/>
  <c r="F354"/>
  <c r="G354"/>
  <c r="E355"/>
  <c r="H355" s="1"/>
  <c r="F355"/>
  <c r="G355"/>
  <c r="E356"/>
  <c r="F356"/>
  <c r="G356"/>
  <c r="E357"/>
  <c r="H357" s="1"/>
  <c r="F357"/>
  <c r="G357"/>
  <c r="E358"/>
  <c r="F358"/>
  <c r="G358"/>
  <c r="E359"/>
  <c r="F359"/>
  <c r="G359"/>
  <c r="E360"/>
  <c r="F360"/>
  <c r="G360"/>
  <c r="E361"/>
  <c r="F361"/>
  <c r="G361"/>
  <c r="E362"/>
  <c r="F362"/>
  <c r="G362"/>
  <c r="E363"/>
  <c r="H363" s="1"/>
  <c r="F363"/>
  <c r="G363"/>
  <c r="E364"/>
  <c r="F364"/>
  <c r="G364"/>
  <c r="E365"/>
  <c r="H365" s="1"/>
  <c r="F365"/>
  <c r="G365"/>
  <c r="E366"/>
  <c r="F366"/>
  <c r="G366"/>
  <c r="E367"/>
  <c r="F367"/>
  <c r="G367"/>
  <c r="E368"/>
  <c r="F368"/>
  <c r="G368"/>
  <c r="E369"/>
  <c r="F369"/>
  <c r="G369"/>
  <c r="E370"/>
  <c r="F370"/>
  <c r="G370"/>
  <c r="E371"/>
  <c r="H371" s="1"/>
  <c r="F371"/>
  <c r="G371"/>
  <c r="E372"/>
  <c r="F372"/>
  <c r="G372"/>
  <c r="E373"/>
  <c r="H373" s="1"/>
  <c r="F373"/>
  <c r="G373"/>
  <c r="E374"/>
  <c r="F374"/>
  <c r="G374"/>
  <c r="E375"/>
  <c r="F375"/>
  <c r="G375"/>
  <c r="E376"/>
  <c r="F376"/>
  <c r="G376"/>
  <c r="E377"/>
  <c r="F377"/>
  <c r="G377"/>
  <c r="G4"/>
  <c r="F4"/>
  <c r="E4"/>
  <c r="E5" i="15"/>
  <c r="F5"/>
  <c r="G5"/>
  <c r="E6"/>
  <c r="F6"/>
  <c r="G6"/>
  <c r="E7"/>
  <c r="F7"/>
  <c r="G7"/>
  <c r="E8"/>
  <c r="F8"/>
  <c r="G8"/>
  <c r="E9"/>
  <c r="F9"/>
  <c r="G9"/>
  <c r="E10"/>
  <c r="F10"/>
  <c r="G10"/>
  <c r="E11"/>
  <c r="F11"/>
  <c r="G11"/>
  <c r="E12"/>
  <c r="H12" s="1"/>
  <c r="F12"/>
  <c r="G12"/>
  <c r="E13"/>
  <c r="F13"/>
  <c r="G13"/>
  <c r="E14"/>
  <c r="F14"/>
  <c r="G14"/>
  <c r="H14" s="1"/>
  <c r="E15"/>
  <c r="F15"/>
  <c r="G15"/>
  <c r="E16"/>
  <c r="F16"/>
  <c r="G16"/>
  <c r="E17"/>
  <c r="F17"/>
  <c r="G17"/>
  <c r="E18"/>
  <c r="F18"/>
  <c r="G18"/>
  <c r="E19"/>
  <c r="F19"/>
  <c r="G19"/>
  <c r="E20"/>
  <c r="H20" s="1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H28" s="1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H34" s="1"/>
  <c r="G34"/>
  <c r="E35"/>
  <c r="F35"/>
  <c r="G35"/>
  <c r="E36"/>
  <c r="F36"/>
  <c r="G36"/>
  <c r="H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H42" s="1"/>
  <c r="E43"/>
  <c r="F43"/>
  <c r="G43"/>
  <c r="E44"/>
  <c r="F44"/>
  <c r="G44"/>
  <c r="H44" s="1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H52" s="1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H60"/>
  <c r="E61"/>
  <c r="H61" s="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H68" s="1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H87" s="1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H100" s="1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H116" s="1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H124" s="1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H132" s="1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H148" s="1"/>
  <c r="F148"/>
  <c r="G148"/>
  <c r="E149"/>
  <c r="F149"/>
  <c r="G149"/>
  <c r="E150"/>
  <c r="F150"/>
  <c r="G150"/>
  <c r="E151"/>
  <c r="F151"/>
  <c r="G151"/>
  <c r="E152"/>
  <c r="F152"/>
  <c r="H152" s="1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H160" s="1"/>
  <c r="G160"/>
  <c r="E161"/>
  <c r="F161"/>
  <c r="G161"/>
  <c r="E162"/>
  <c r="F162"/>
  <c r="G162"/>
  <c r="E163"/>
  <c r="F163"/>
  <c r="G163"/>
  <c r="E164"/>
  <c r="H164" s="1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H180" s="1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H188" s="1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F290"/>
  <c r="G290"/>
  <c r="E291"/>
  <c r="F291"/>
  <c r="G291"/>
  <c r="E292"/>
  <c r="F292"/>
  <c r="G292"/>
  <c r="E293"/>
  <c r="H293" s="1"/>
  <c r="F293"/>
  <c r="G293"/>
  <c r="E294"/>
  <c r="F294"/>
  <c r="G294"/>
  <c r="E295"/>
  <c r="F295"/>
  <c r="G295"/>
  <c r="E296"/>
  <c r="F296"/>
  <c r="G296"/>
  <c r="E297"/>
  <c r="H297" s="1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G309"/>
  <c r="E310"/>
  <c r="F310"/>
  <c r="G310"/>
  <c r="E311"/>
  <c r="F311"/>
  <c r="G311"/>
  <c r="E312"/>
  <c r="F312"/>
  <c r="G312"/>
  <c r="E313"/>
  <c r="F313"/>
  <c r="G313"/>
  <c r="E314"/>
  <c r="F314"/>
  <c r="G314"/>
  <c r="E315"/>
  <c r="F315"/>
  <c r="H315" s="1"/>
  <c r="G315"/>
  <c r="E316"/>
  <c r="F316"/>
  <c r="G316"/>
  <c r="E317"/>
  <c r="F317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F323"/>
  <c r="H323" s="1"/>
  <c r="G323"/>
  <c r="E324"/>
  <c r="F324"/>
  <c r="G324"/>
  <c r="E325"/>
  <c r="F325"/>
  <c r="G325"/>
  <c r="E326"/>
  <c r="F326"/>
  <c r="G326"/>
  <c r="E327"/>
  <c r="F327"/>
  <c r="G327"/>
  <c r="E328"/>
  <c r="F328"/>
  <c r="G328"/>
  <c r="E329"/>
  <c r="F329"/>
  <c r="G329"/>
  <c r="E330"/>
  <c r="F330"/>
  <c r="G330"/>
  <c r="E331"/>
  <c r="F331"/>
  <c r="H331" s="1"/>
  <c r="G331"/>
  <c r="E332"/>
  <c r="F332"/>
  <c r="G332"/>
  <c r="E333"/>
  <c r="F333"/>
  <c r="G333"/>
  <c r="E334"/>
  <c r="F334"/>
  <c r="G334"/>
  <c r="E335"/>
  <c r="F335"/>
  <c r="G335"/>
  <c r="E336"/>
  <c r="F336"/>
  <c r="G336"/>
  <c r="E337"/>
  <c r="F337"/>
  <c r="G337"/>
  <c r="E338"/>
  <c r="F338"/>
  <c r="G338"/>
  <c r="E339"/>
  <c r="F339"/>
  <c r="H339" s="1"/>
  <c r="G339"/>
  <c r="E340"/>
  <c r="F340"/>
  <c r="G340"/>
  <c r="E341"/>
  <c r="F341"/>
  <c r="G341"/>
  <c r="E342"/>
  <c r="F342"/>
  <c r="G342"/>
  <c r="E343"/>
  <c r="F343"/>
  <c r="G343"/>
  <c r="E344"/>
  <c r="F344"/>
  <c r="G344"/>
  <c r="E345"/>
  <c r="F345"/>
  <c r="G345"/>
  <c r="E346"/>
  <c r="F346"/>
  <c r="G346"/>
  <c r="E347"/>
  <c r="F347"/>
  <c r="H347" s="1"/>
  <c r="G347"/>
  <c r="E348"/>
  <c r="F348"/>
  <c r="G348"/>
  <c r="E349"/>
  <c r="F349"/>
  <c r="G349"/>
  <c r="E350"/>
  <c r="F350"/>
  <c r="G350"/>
  <c r="E351"/>
  <c r="F351"/>
  <c r="G351"/>
  <c r="E352"/>
  <c r="F352"/>
  <c r="G352"/>
  <c r="E353"/>
  <c r="F353"/>
  <c r="G353"/>
  <c r="E354"/>
  <c r="F354"/>
  <c r="G354"/>
  <c r="E355"/>
  <c r="F355"/>
  <c r="H355" s="1"/>
  <c r="G355"/>
  <c r="E356"/>
  <c r="F356"/>
  <c r="G356"/>
  <c r="E357"/>
  <c r="F357"/>
  <c r="G357"/>
  <c r="E358"/>
  <c r="F358"/>
  <c r="G358"/>
  <c r="E359"/>
  <c r="F359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F365"/>
  <c r="G365"/>
  <c r="E366"/>
  <c r="H366" s="1"/>
  <c r="F366"/>
  <c r="G366"/>
  <c r="E367"/>
  <c r="F367"/>
  <c r="G367"/>
  <c r="E368"/>
  <c r="F368"/>
  <c r="G368"/>
  <c r="E369"/>
  <c r="F369"/>
  <c r="G369"/>
  <c r="E370"/>
  <c r="F370"/>
  <c r="G370"/>
  <c r="E371"/>
  <c r="F371"/>
  <c r="G371"/>
  <c r="E372"/>
  <c r="F372"/>
  <c r="G372"/>
  <c r="E373"/>
  <c r="F373"/>
  <c r="G373"/>
  <c r="E374"/>
  <c r="H374" s="1"/>
  <c r="F374"/>
  <c r="G374"/>
  <c r="E375"/>
  <c r="F375"/>
  <c r="G375"/>
  <c r="E376"/>
  <c r="F376"/>
  <c r="G376"/>
  <c r="E377"/>
  <c r="H377" s="1"/>
  <c r="F377"/>
  <c r="G377"/>
  <c r="E378"/>
  <c r="F378"/>
  <c r="G378"/>
  <c r="E379"/>
  <c r="F379"/>
  <c r="G379"/>
  <c r="E380"/>
  <c r="F380"/>
  <c r="G380"/>
  <c r="E381"/>
  <c r="F381"/>
  <c r="G381"/>
  <c r="E382"/>
  <c r="H382" s="1"/>
  <c r="F382"/>
  <c r="G382"/>
  <c r="E383"/>
  <c r="F383"/>
  <c r="G383"/>
  <c r="E384"/>
  <c r="F384"/>
  <c r="G384"/>
  <c r="E385"/>
  <c r="H385" s="1"/>
  <c r="F385"/>
  <c r="G385"/>
  <c r="E386"/>
  <c r="F386"/>
  <c r="G386"/>
  <c r="E387"/>
  <c r="F387"/>
  <c r="G387"/>
  <c r="E388"/>
  <c r="F388"/>
  <c r="G388"/>
  <c r="E389"/>
  <c r="F389"/>
  <c r="G389"/>
  <c r="E390"/>
  <c r="H390" s="1"/>
  <c r="F390"/>
  <c r="G390"/>
  <c r="E391"/>
  <c r="F391"/>
  <c r="G391"/>
  <c r="E392"/>
  <c r="F392"/>
  <c r="G392"/>
  <c r="E393"/>
  <c r="H393" s="1"/>
  <c r="F393"/>
  <c r="G393"/>
  <c r="E394"/>
  <c r="F394"/>
  <c r="G394"/>
  <c r="E395"/>
  <c r="F395"/>
  <c r="G395"/>
  <c r="E396"/>
  <c r="F396"/>
  <c r="G396"/>
  <c r="E397"/>
  <c r="F397"/>
  <c r="G397"/>
  <c r="E398"/>
  <c r="H398" s="1"/>
  <c r="F398"/>
  <c r="G398"/>
  <c r="E399"/>
  <c r="F399"/>
  <c r="G399"/>
  <c r="E400"/>
  <c r="F400"/>
  <c r="G400"/>
  <c r="E401"/>
  <c r="H401" s="1"/>
  <c r="F401"/>
  <c r="G401"/>
  <c r="E402"/>
  <c r="F402"/>
  <c r="G402"/>
  <c r="E403"/>
  <c r="F403"/>
  <c r="G403"/>
  <c r="E404"/>
  <c r="F404"/>
  <c r="G404"/>
  <c r="E405"/>
  <c r="F405"/>
  <c r="G405"/>
  <c r="E406"/>
  <c r="H406" s="1"/>
  <c r="F406"/>
  <c r="G406"/>
  <c r="E407"/>
  <c r="F407"/>
  <c r="G407"/>
  <c r="E408"/>
  <c r="F408"/>
  <c r="G408"/>
  <c r="E409"/>
  <c r="H409" s="1"/>
  <c r="F409"/>
  <c r="G409"/>
  <c r="E410"/>
  <c r="F410"/>
  <c r="G410"/>
  <c r="E411"/>
  <c r="F411"/>
  <c r="G411"/>
  <c r="E412"/>
  <c r="F412"/>
  <c r="G412"/>
  <c r="E413"/>
  <c r="F413"/>
  <c r="G413"/>
  <c r="E414"/>
  <c r="H414" s="1"/>
  <c r="F414"/>
  <c r="G414"/>
  <c r="E415"/>
  <c r="F415"/>
  <c r="G415"/>
  <c r="E416"/>
  <c r="F416"/>
  <c r="G416"/>
  <c r="E417"/>
  <c r="H417" s="1"/>
  <c r="F417"/>
  <c r="G417"/>
  <c r="E418"/>
  <c r="F418"/>
  <c r="G418"/>
  <c r="E419"/>
  <c r="F419"/>
  <c r="G419"/>
  <c r="E420"/>
  <c r="F420"/>
  <c r="G420"/>
  <c r="E421"/>
  <c r="F421"/>
  <c r="G421"/>
  <c r="E422"/>
  <c r="H422" s="1"/>
  <c r="F422"/>
  <c r="G422"/>
  <c r="E423"/>
  <c r="F423"/>
  <c r="G423"/>
  <c r="E424"/>
  <c r="F424"/>
  <c r="G424"/>
  <c r="E425"/>
  <c r="H425" s="1"/>
  <c r="F425"/>
  <c r="G425"/>
  <c r="E426"/>
  <c r="F426"/>
  <c r="G426"/>
  <c r="E427"/>
  <c r="F427"/>
  <c r="G427"/>
  <c r="E428"/>
  <c r="F428"/>
  <c r="G428"/>
  <c r="E429"/>
  <c r="F429"/>
  <c r="G429"/>
  <c r="E430"/>
  <c r="H430" s="1"/>
  <c r="F430"/>
  <c r="G430"/>
  <c r="E431"/>
  <c r="F431"/>
  <c r="G431"/>
  <c r="E432"/>
  <c r="F432"/>
  <c r="G432"/>
  <c r="E433"/>
  <c r="H433" s="1"/>
  <c r="F433"/>
  <c r="G433"/>
  <c r="E434"/>
  <c r="F434"/>
  <c r="G434"/>
  <c r="E435"/>
  <c r="F435"/>
  <c r="G435"/>
  <c r="E436"/>
  <c r="F436"/>
  <c r="G436"/>
  <c r="E437"/>
  <c r="F437"/>
  <c r="G437"/>
  <c r="E438"/>
  <c r="H438" s="1"/>
  <c r="F438"/>
  <c r="G438"/>
  <c r="E439"/>
  <c r="F439"/>
  <c r="G439"/>
  <c r="E440"/>
  <c r="F440"/>
  <c r="G440"/>
  <c r="E441"/>
  <c r="H441" s="1"/>
  <c r="F441"/>
  <c r="G441"/>
  <c r="E442"/>
  <c r="F442"/>
  <c r="G442"/>
  <c r="E443"/>
  <c r="F443"/>
  <c r="G443"/>
  <c r="E444"/>
  <c r="F444"/>
  <c r="G444"/>
  <c r="E445"/>
  <c r="F445"/>
  <c r="H445" s="1"/>
  <c r="G445"/>
  <c r="E446"/>
  <c r="H446" s="1"/>
  <c r="F446"/>
  <c r="G446"/>
  <c r="E447"/>
  <c r="F447"/>
  <c r="G447"/>
  <c r="E448"/>
  <c r="F448"/>
  <c r="G448"/>
  <c r="E449"/>
  <c r="F449"/>
  <c r="G449"/>
  <c r="E450"/>
  <c r="F450"/>
  <c r="G450"/>
  <c r="E451"/>
  <c r="H451" s="1"/>
  <c r="F451"/>
  <c r="G451"/>
  <c r="E452"/>
  <c r="F452"/>
  <c r="G452"/>
  <c r="E453"/>
  <c r="F453"/>
  <c r="G453"/>
  <c r="E454"/>
  <c r="F454"/>
  <c r="G454"/>
  <c r="E455"/>
  <c r="F455"/>
  <c r="G455"/>
  <c r="E456"/>
  <c r="F456"/>
  <c r="G456"/>
  <c r="E457"/>
  <c r="F457"/>
  <c r="G457"/>
  <c r="E458"/>
  <c r="F458"/>
  <c r="G458"/>
  <c r="E459"/>
  <c r="H459" s="1"/>
  <c r="F459"/>
  <c r="G459"/>
  <c r="E460"/>
  <c r="F460"/>
  <c r="G460"/>
  <c r="E461"/>
  <c r="F461"/>
  <c r="G461"/>
  <c r="E462"/>
  <c r="F462"/>
  <c r="G462"/>
  <c r="E463"/>
  <c r="F463"/>
  <c r="G463"/>
  <c r="E464"/>
  <c r="F464"/>
  <c r="G464"/>
  <c r="E465"/>
  <c r="F465"/>
  <c r="G465"/>
  <c r="E466"/>
  <c r="F466"/>
  <c r="G466"/>
  <c r="E467"/>
  <c r="H467" s="1"/>
  <c r="F467"/>
  <c r="G467"/>
  <c r="E468"/>
  <c r="F468"/>
  <c r="G468"/>
  <c r="E469"/>
  <c r="F469"/>
  <c r="G469"/>
  <c r="E470"/>
  <c r="F470"/>
  <c r="G470"/>
  <c r="E471"/>
  <c r="F471"/>
  <c r="G471"/>
  <c r="E472"/>
  <c r="F472"/>
  <c r="G472"/>
  <c r="E473"/>
  <c r="F473"/>
  <c r="G473"/>
  <c r="E474"/>
  <c r="F474"/>
  <c r="G474"/>
  <c r="E475"/>
  <c r="H475" s="1"/>
  <c r="F475"/>
  <c r="G475"/>
  <c r="E476"/>
  <c r="F476"/>
  <c r="G476"/>
  <c r="E477"/>
  <c r="F477"/>
  <c r="G477"/>
  <c r="E478"/>
  <c r="F478"/>
  <c r="G478"/>
  <c r="E479"/>
  <c r="F479"/>
  <c r="G479"/>
  <c r="E480"/>
  <c r="F480"/>
  <c r="G480"/>
  <c r="E481"/>
  <c r="F481"/>
  <c r="G481"/>
  <c r="E482"/>
  <c r="F482"/>
  <c r="G482"/>
  <c r="E483"/>
  <c r="H483" s="1"/>
  <c r="F483"/>
  <c r="G483"/>
  <c r="E484"/>
  <c r="F484"/>
  <c r="G484"/>
  <c r="E485"/>
  <c r="F485"/>
  <c r="G485"/>
  <c r="E486"/>
  <c r="F486"/>
  <c r="G486"/>
  <c r="E487"/>
  <c r="F487"/>
  <c r="G487"/>
  <c r="E488"/>
  <c r="F488"/>
  <c r="G488"/>
  <c r="E489"/>
  <c r="F489"/>
  <c r="G489"/>
  <c r="E490"/>
  <c r="F490"/>
  <c r="G490"/>
  <c r="E491"/>
  <c r="H491" s="1"/>
  <c r="F491"/>
  <c r="G491"/>
  <c r="E492"/>
  <c r="F492"/>
  <c r="G492"/>
  <c r="E493"/>
  <c r="F493"/>
  <c r="G493"/>
  <c r="E494"/>
  <c r="F494"/>
  <c r="G494"/>
  <c r="E495"/>
  <c r="F495"/>
  <c r="G495"/>
  <c r="E496"/>
  <c r="F496"/>
  <c r="G496"/>
  <c r="E497"/>
  <c r="F497"/>
  <c r="G497"/>
  <c r="E498"/>
  <c r="F498"/>
  <c r="G498"/>
  <c r="E499"/>
  <c r="H499" s="1"/>
  <c r="F499"/>
  <c r="G499"/>
  <c r="E500"/>
  <c r="F500"/>
  <c r="G500"/>
  <c r="E501"/>
  <c r="F501"/>
  <c r="G501"/>
  <c r="E502"/>
  <c r="F502"/>
  <c r="G502"/>
  <c r="E503"/>
  <c r="F503"/>
  <c r="G503"/>
  <c r="E504"/>
  <c r="F504"/>
  <c r="G504"/>
  <c r="E505"/>
  <c r="F505"/>
  <c r="G505"/>
  <c r="E506"/>
  <c r="F506"/>
  <c r="G506"/>
  <c r="E507"/>
  <c r="H507" s="1"/>
  <c r="F507"/>
  <c r="G507"/>
  <c r="E508"/>
  <c r="F508"/>
  <c r="G508"/>
  <c r="E509"/>
  <c r="F509"/>
  <c r="G509"/>
  <c r="E510"/>
  <c r="F510"/>
  <c r="G510"/>
  <c r="E511"/>
  <c r="F511"/>
  <c r="G511"/>
  <c r="E512"/>
  <c r="F512"/>
  <c r="G512"/>
  <c r="E513"/>
  <c r="F513"/>
  <c r="G513"/>
  <c r="E514"/>
  <c r="F514"/>
  <c r="G514"/>
  <c r="E515"/>
  <c r="H515" s="1"/>
  <c r="F515"/>
  <c r="G515"/>
  <c r="E516"/>
  <c r="F516"/>
  <c r="G516"/>
  <c r="E517"/>
  <c r="F517"/>
  <c r="G517"/>
  <c r="E518"/>
  <c r="F518"/>
  <c r="G518"/>
  <c r="E519"/>
  <c r="F519"/>
  <c r="G519"/>
  <c r="E520"/>
  <c r="F520"/>
  <c r="G520"/>
  <c r="E521"/>
  <c r="F521"/>
  <c r="G521"/>
  <c r="E522"/>
  <c r="F522"/>
  <c r="G522"/>
  <c r="E523"/>
  <c r="H523" s="1"/>
  <c r="F523"/>
  <c r="G523"/>
  <c r="E524"/>
  <c r="F524"/>
  <c r="G524"/>
  <c r="E525"/>
  <c r="F525"/>
  <c r="G525"/>
  <c r="E526"/>
  <c r="F526"/>
  <c r="G526"/>
  <c r="E527"/>
  <c r="F527"/>
  <c r="G527"/>
  <c r="E528"/>
  <c r="F528"/>
  <c r="G528"/>
  <c r="E529"/>
  <c r="F529"/>
  <c r="G529"/>
  <c r="E530"/>
  <c r="F530"/>
  <c r="G530"/>
  <c r="E531"/>
  <c r="H531" s="1"/>
  <c r="F531"/>
  <c r="G531"/>
  <c r="E532"/>
  <c r="F532"/>
  <c r="G532"/>
  <c r="E533"/>
  <c r="F533"/>
  <c r="G533"/>
  <c r="E534"/>
  <c r="F534"/>
  <c r="G534"/>
  <c r="E535"/>
  <c r="F535"/>
  <c r="G535"/>
  <c r="E536"/>
  <c r="F536"/>
  <c r="G536"/>
  <c r="E537"/>
  <c r="F537"/>
  <c r="G537"/>
  <c r="E538"/>
  <c r="F538"/>
  <c r="G538"/>
  <c r="E539"/>
  <c r="H539" s="1"/>
  <c r="F539"/>
  <c r="G539"/>
  <c r="E540"/>
  <c r="F540"/>
  <c r="G540"/>
  <c r="E541"/>
  <c r="F541"/>
  <c r="G541"/>
  <c r="E542"/>
  <c r="F542"/>
  <c r="G542"/>
  <c r="E543"/>
  <c r="F543"/>
  <c r="G543"/>
  <c r="E544"/>
  <c r="F544"/>
  <c r="G544"/>
  <c r="E545"/>
  <c r="F545"/>
  <c r="G545"/>
  <c r="E546"/>
  <c r="F546"/>
  <c r="G546"/>
  <c r="E547"/>
  <c r="F547"/>
  <c r="G547"/>
  <c r="E548"/>
  <c r="F548"/>
  <c r="G548"/>
  <c r="E549"/>
  <c r="F549"/>
  <c r="G549"/>
  <c r="E550"/>
  <c r="F550"/>
  <c r="H550" s="1"/>
  <c r="G550"/>
  <c r="E551"/>
  <c r="F551"/>
  <c r="G551"/>
  <c r="E552"/>
  <c r="F552"/>
  <c r="G552"/>
  <c r="E553"/>
  <c r="F553"/>
  <c r="G553"/>
  <c r="E554"/>
  <c r="F554"/>
  <c r="G554"/>
  <c r="E555"/>
  <c r="F555"/>
  <c r="G555"/>
  <c r="E556"/>
  <c r="F556"/>
  <c r="G556"/>
  <c r="E557"/>
  <c r="F557"/>
  <c r="G557"/>
  <c r="E558"/>
  <c r="F558"/>
  <c r="G558"/>
  <c r="E559"/>
  <c r="F559"/>
  <c r="G559"/>
  <c r="E560"/>
  <c r="F560"/>
  <c r="G560"/>
  <c r="E561"/>
  <c r="F561"/>
  <c r="G561"/>
  <c r="E562"/>
  <c r="F562"/>
  <c r="H562" s="1"/>
  <c r="G562"/>
  <c r="E563"/>
  <c r="F563"/>
  <c r="G563"/>
  <c r="E564"/>
  <c r="F564"/>
  <c r="G564"/>
  <c r="E565"/>
  <c r="H565" s="1"/>
  <c r="F565"/>
  <c r="G565"/>
  <c r="E566"/>
  <c r="F566"/>
  <c r="G566"/>
  <c r="H566"/>
  <c r="E567"/>
  <c r="F567"/>
  <c r="G567"/>
  <c r="E568"/>
  <c r="F568"/>
  <c r="G568"/>
  <c r="E569"/>
  <c r="F569"/>
  <c r="G569"/>
  <c r="E570"/>
  <c r="H570" s="1"/>
  <c r="F570"/>
  <c r="G570"/>
  <c r="E571"/>
  <c r="F571"/>
  <c r="G571"/>
  <c r="E572"/>
  <c r="F572"/>
  <c r="G572"/>
  <c r="E573"/>
  <c r="F573"/>
  <c r="G573"/>
  <c r="E574"/>
  <c r="F574"/>
  <c r="G574"/>
  <c r="E575"/>
  <c r="F575"/>
  <c r="G575"/>
  <c r="E576"/>
  <c r="H576" s="1"/>
  <c r="F576"/>
  <c r="G576"/>
  <c r="E577"/>
  <c r="F577"/>
  <c r="G577"/>
  <c r="E578"/>
  <c r="F578"/>
  <c r="G578"/>
  <c r="E579"/>
  <c r="F579"/>
  <c r="G579"/>
  <c r="E580"/>
  <c r="F580"/>
  <c r="G580"/>
  <c r="E581"/>
  <c r="F581"/>
  <c r="G581"/>
  <c r="E582"/>
  <c r="H582" s="1"/>
  <c r="F582"/>
  <c r="G582"/>
  <c r="E583"/>
  <c r="F583"/>
  <c r="G583"/>
  <c r="E584"/>
  <c r="F584"/>
  <c r="G584"/>
  <c r="E585"/>
  <c r="F585"/>
  <c r="G585"/>
  <c r="E586"/>
  <c r="F586"/>
  <c r="H586" s="1"/>
  <c r="G586"/>
  <c r="E587"/>
  <c r="F587"/>
  <c r="G587"/>
  <c r="E588"/>
  <c r="F588"/>
  <c r="G588"/>
  <c r="E589"/>
  <c r="F589"/>
  <c r="G589"/>
  <c r="E590"/>
  <c r="F590"/>
  <c r="G590"/>
  <c r="E591"/>
  <c r="F591"/>
  <c r="G591"/>
  <c r="E592"/>
  <c r="F592"/>
  <c r="G592"/>
  <c r="E593"/>
  <c r="F593"/>
  <c r="G593"/>
  <c r="E594"/>
  <c r="F594"/>
  <c r="G594"/>
  <c r="E595"/>
  <c r="F595"/>
  <c r="G595"/>
  <c r="E596"/>
  <c r="F596"/>
  <c r="H596" s="1"/>
  <c r="G596"/>
  <c r="E597"/>
  <c r="F597"/>
  <c r="G597"/>
  <c r="E598"/>
  <c r="H598" s="1"/>
  <c r="F598"/>
  <c r="G598"/>
  <c r="E599"/>
  <c r="F599"/>
  <c r="G599"/>
  <c r="E600"/>
  <c r="F600"/>
  <c r="G600"/>
  <c r="E601"/>
  <c r="F601"/>
  <c r="G601"/>
  <c r="E602"/>
  <c r="F602"/>
  <c r="G602"/>
  <c r="E603"/>
  <c r="F603"/>
  <c r="G603"/>
  <c r="E604"/>
  <c r="F604"/>
  <c r="G604"/>
  <c r="E605"/>
  <c r="F605"/>
  <c r="G605"/>
  <c r="E606"/>
  <c r="F606"/>
  <c r="G606"/>
  <c r="E607"/>
  <c r="F607"/>
  <c r="G607"/>
  <c r="E608"/>
  <c r="F608"/>
  <c r="G608"/>
  <c r="E609"/>
  <c r="F609"/>
  <c r="G609"/>
  <c r="E610"/>
  <c r="F610"/>
  <c r="G610"/>
  <c r="E611"/>
  <c r="F611"/>
  <c r="G611"/>
  <c r="E612"/>
  <c r="F612"/>
  <c r="H612" s="1"/>
  <c r="G612"/>
  <c r="E613"/>
  <c r="F613"/>
  <c r="G613"/>
  <c r="E614"/>
  <c r="F614"/>
  <c r="G614"/>
  <c r="E615"/>
  <c r="H615" s="1"/>
  <c r="F615"/>
  <c r="G615"/>
  <c r="G4"/>
  <c r="F4"/>
  <c r="E4"/>
  <c r="E5" i="14"/>
  <c r="F5"/>
  <c r="G5"/>
  <c r="E6"/>
  <c r="F6"/>
  <c r="G6"/>
  <c r="E7"/>
  <c r="F7"/>
  <c r="G7"/>
  <c r="E8"/>
  <c r="F8"/>
  <c r="H8" s="1"/>
  <c r="G8"/>
  <c r="E9"/>
  <c r="H9" s="1"/>
  <c r="F9"/>
  <c r="G9"/>
  <c r="E10"/>
  <c r="F10"/>
  <c r="G10"/>
  <c r="E11"/>
  <c r="H11" s="1"/>
  <c r="F11"/>
  <c r="G11"/>
  <c r="E12"/>
  <c r="F12"/>
  <c r="G12"/>
  <c r="E13"/>
  <c r="H13" s="1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H19" s="1"/>
  <c r="F19"/>
  <c r="G19"/>
  <c r="E20"/>
  <c r="F20"/>
  <c r="G20"/>
  <c r="H20" s="1"/>
  <c r="E21"/>
  <c r="H21" s="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H29" s="1"/>
  <c r="F29"/>
  <c r="G29"/>
  <c r="E30"/>
  <c r="F30"/>
  <c r="G30"/>
  <c r="E31"/>
  <c r="F31"/>
  <c r="G31"/>
  <c r="E32"/>
  <c r="F32"/>
  <c r="G32"/>
  <c r="E33"/>
  <c r="H33" s="1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H40" s="1"/>
  <c r="G40"/>
  <c r="E41"/>
  <c r="F41"/>
  <c r="G41"/>
  <c r="E42"/>
  <c r="F42"/>
  <c r="G42"/>
  <c r="E43"/>
  <c r="F43"/>
  <c r="G43"/>
  <c r="E44"/>
  <c r="F44"/>
  <c r="G44"/>
  <c r="E45"/>
  <c r="F45"/>
  <c r="G45"/>
  <c r="E46"/>
  <c r="H46" s="1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H67" s="1"/>
  <c r="F67"/>
  <c r="G67"/>
  <c r="E68"/>
  <c r="F68"/>
  <c r="G68"/>
  <c r="H68" s="1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H102" s="1"/>
  <c r="G102"/>
  <c r="E103"/>
  <c r="F103"/>
  <c r="G103"/>
  <c r="E104"/>
  <c r="H104" s="1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H117" s="1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H136" s="1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H149" s="1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H164"/>
  <c r="E165"/>
  <c r="F165"/>
  <c r="G165"/>
  <c r="E166"/>
  <c r="F166"/>
  <c r="G166"/>
  <c r="E167"/>
  <c r="F167"/>
  <c r="G167"/>
  <c r="E168"/>
  <c r="H168" s="1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H214" s="1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H222" s="1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H230" s="1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H238" s="1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H246" s="1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H254" s="1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H262" s="1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H270" s="1"/>
  <c r="F270"/>
  <c r="G270"/>
  <c r="E271"/>
  <c r="F271"/>
  <c r="G271"/>
  <c r="E272"/>
  <c r="F272"/>
  <c r="G272"/>
  <c r="E273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F290"/>
  <c r="G290"/>
  <c r="E291"/>
  <c r="F291"/>
  <c r="G291"/>
  <c r="E292"/>
  <c r="F292"/>
  <c r="G292"/>
  <c r="E293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G309"/>
  <c r="H309"/>
  <c r="E310"/>
  <c r="F310"/>
  <c r="G310"/>
  <c r="E311"/>
  <c r="F311"/>
  <c r="G311"/>
  <c r="E312"/>
  <c r="F312"/>
  <c r="G312"/>
  <c r="E313"/>
  <c r="F313"/>
  <c r="G313"/>
  <c r="E314"/>
  <c r="F314"/>
  <c r="H314" s="1"/>
  <c r="G314"/>
  <c r="E315"/>
  <c r="F315"/>
  <c r="G315"/>
  <c r="E316"/>
  <c r="F316"/>
  <c r="G316"/>
  <c r="E317"/>
  <c r="F317"/>
  <c r="G317"/>
  <c r="E318"/>
  <c r="F318"/>
  <c r="G318"/>
  <c r="E319"/>
  <c r="H319" s="1"/>
  <c r="F319"/>
  <c r="G319"/>
  <c r="E320"/>
  <c r="F320"/>
  <c r="H320" s="1"/>
  <c r="G320"/>
  <c r="E321"/>
  <c r="F321"/>
  <c r="G321"/>
  <c r="E322"/>
  <c r="F322"/>
  <c r="G322"/>
  <c r="E323"/>
  <c r="F323"/>
  <c r="G323"/>
  <c r="H323" s="1"/>
  <c r="E324"/>
  <c r="F324"/>
  <c r="G324"/>
  <c r="E325"/>
  <c r="H325" s="1"/>
  <c r="F325"/>
  <c r="G325"/>
  <c r="E326"/>
  <c r="F326"/>
  <c r="G326"/>
  <c r="E327"/>
  <c r="F327"/>
  <c r="H327" s="1"/>
  <c r="G327"/>
  <c r="E328"/>
  <c r="F328"/>
  <c r="G328"/>
  <c r="E329"/>
  <c r="F329"/>
  <c r="G329"/>
  <c r="E330"/>
  <c r="F330"/>
  <c r="G330"/>
  <c r="E331"/>
  <c r="F331"/>
  <c r="G331"/>
  <c r="E332"/>
  <c r="F332"/>
  <c r="G332"/>
  <c r="E333"/>
  <c r="F333"/>
  <c r="G333"/>
  <c r="E334"/>
  <c r="F334"/>
  <c r="G334"/>
  <c r="E335"/>
  <c r="F335"/>
  <c r="G335"/>
  <c r="E336"/>
  <c r="F336"/>
  <c r="G336"/>
  <c r="E337"/>
  <c r="F337"/>
  <c r="H337" s="1"/>
  <c r="G337"/>
  <c r="E338"/>
  <c r="F338"/>
  <c r="G338"/>
  <c r="E339"/>
  <c r="F339"/>
  <c r="G339"/>
  <c r="H339" s="1"/>
  <c r="E340"/>
  <c r="F340"/>
  <c r="G340"/>
  <c r="E341"/>
  <c r="F341"/>
  <c r="G341"/>
  <c r="H341"/>
  <c r="E342"/>
  <c r="F342"/>
  <c r="H342" s="1"/>
  <c r="G342"/>
  <c r="E343"/>
  <c r="F343"/>
  <c r="G343"/>
  <c r="E344"/>
  <c r="F344"/>
  <c r="G344"/>
  <c r="E345"/>
  <c r="H345" s="1"/>
  <c r="F345"/>
  <c r="G345"/>
  <c r="E346"/>
  <c r="F346"/>
  <c r="H346" s="1"/>
  <c r="G346"/>
  <c r="E347"/>
  <c r="F347"/>
  <c r="G347"/>
  <c r="E348"/>
  <c r="F348"/>
  <c r="G348"/>
  <c r="E349"/>
  <c r="F349"/>
  <c r="G349"/>
  <c r="E350"/>
  <c r="F350"/>
  <c r="G350"/>
  <c r="E351"/>
  <c r="H351" s="1"/>
  <c r="F351"/>
  <c r="G351"/>
  <c r="E352"/>
  <c r="F352"/>
  <c r="G352"/>
  <c r="E353"/>
  <c r="F353"/>
  <c r="G353"/>
  <c r="E354"/>
  <c r="F354"/>
  <c r="G354"/>
  <c r="E355"/>
  <c r="F355"/>
  <c r="G355"/>
  <c r="H355" s="1"/>
  <c r="E356"/>
  <c r="F356"/>
  <c r="G356"/>
  <c r="E357"/>
  <c r="F357"/>
  <c r="G357"/>
  <c r="H357"/>
  <c r="E358"/>
  <c r="F358"/>
  <c r="G358"/>
  <c r="E359"/>
  <c r="F359"/>
  <c r="H359" s="1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F365"/>
  <c r="G365"/>
  <c r="E366"/>
  <c r="F366"/>
  <c r="G366"/>
  <c r="E367"/>
  <c r="F367"/>
  <c r="G367"/>
  <c r="E368"/>
  <c r="F368"/>
  <c r="G368"/>
  <c r="E369"/>
  <c r="F369"/>
  <c r="H369" s="1"/>
  <c r="G369"/>
  <c r="E370"/>
  <c r="F370"/>
  <c r="G370"/>
  <c r="E371"/>
  <c r="F371"/>
  <c r="G371"/>
  <c r="E372"/>
  <c r="F372"/>
  <c r="G372"/>
  <c r="E373"/>
  <c r="F373"/>
  <c r="G373"/>
  <c r="H373"/>
  <c r="E374"/>
  <c r="F374"/>
  <c r="H374" s="1"/>
  <c r="G374"/>
  <c r="E375"/>
  <c r="F375"/>
  <c r="G375"/>
  <c r="E376"/>
  <c r="F376"/>
  <c r="G376"/>
  <c r="E377"/>
  <c r="H377" s="1"/>
  <c r="F377"/>
  <c r="G377"/>
  <c r="G4"/>
  <c r="F4"/>
  <c r="E4"/>
  <c r="H4" s="1"/>
  <c r="E5" i="13"/>
  <c r="H5" s="1"/>
  <c r="F5"/>
  <c r="G5"/>
  <c r="E6"/>
  <c r="H6" s="1"/>
  <c r="F6"/>
  <c r="G6"/>
  <c r="E7"/>
  <c r="F7"/>
  <c r="G7"/>
  <c r="E8"/>
  <c r="H8" s="1"/>
  <c r="F8"/>
  <c r="G8"/>
  <c r="E9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H16" s="1"/>
  <c r="F16"/>
  <c r="G16"/>
  <c r="E17"/>
  <c r="F17"/>
  <c r="G17"/>
  <c r="E18"/>
  <c r="F18"/>
  <c r="G18"/>
  <c r="E19"/>
  <c r="H19" s="1"/>
  <c r="F19"/>
  <c r="G19"/>
  <c r="E20"/>
  <c r="F20"/>
  <c r="H20" s="1"/>
  <c r="G20"/>
  <c r="E21"/>
  <c r="F21"/>
  <c r="G21"/>
  <c r="E22"/>
  <c r="F22"/>
  <c r="H22" s="1"/>
  <c r="G22"/>
  <c r="E23"/>
  <c r="F23"/>
  <c r="G23"/>
  <c r="E24"/>
  <c r="H24" s="1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H32" s="1"/>
  <c r="F32"/>
  <c r="G32"/>
  <c r="E33"/>
  <c r="H33" s="1"/>
  <c r="F33"/>
  <c r="G33"/>
  <c r="E34"/>
  <c r="F34"/>
  <c r="G34"/>
  <c r="E35"/>
  <c r="F35"/>
  <c r="G35"/>
  <c r="E36"/>
  <c r="F36"/>
  <c r="G36"/>
  <c r="H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H56" s="1"/>
  <c r="E57"/>
  <c r="F57"/>
  <c r="G57"/>
  <c r="E58"/>
  <c r="H58" s="1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H66" s="1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H72" s="1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H84" s="1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H92" s="1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H101" s="1"/>
  <c r="F101"/>
  <c r="G101"/>
  <c r="E102"/>
  <c r="F102"/>
  <c r="G102"/>
  <c r="E103"/>
  <c r="F103"/>
  <c r="G103"/>
  <c r="E104"/>
  <c r="F104"/>
  <c r="H104" s="1"/>
  <c r="G104"/>
  <c r="E105"/>
  <c r="F105"/>
  <c r="G105"/>
  <c r="E106"/>
  <c r="F106"/>
  <c r="G106"/>
  <c r="E107"/>
  <c r="F107"/>
  <c r="G107"/>
  <c r="E108"/>
  <c r="H108" s="1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H116" s="1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H124" s="1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H132" s="1"/>
  <c r="F132"/>
  <c r="G132"/>
  <c r="E133"/>
  <c r="F133"/>
  <c r="G133"/>
  <c r="E134"/>
  <c r="F134"/>
  <c r="G134"/>
  <c r="E135"/>
  <c r="F135"/>
  <c r="G135"/>
  <c r="E136"/>
  <c r="F136"/>
  <c r="H136" s="1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H144" s="1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H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H164" s="1"/>
  <c r="E165"/>
  <c r="F165"/>
  <c r="G165"/>
  <c r="E166"/>
  <c r="H166" s="1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H172" s="1"/>
  <c r="G172"/>
  <c r="E173"/>
  <c r="F173"/>
  <c r="G173"/>
  <c r="E174"/>
  <c r="F174"/>
  <c r="G174"/>
  <c r="E175"/>
  <c r="H175" s="1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H183" s="1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H189" s="1"/>
  <c r="F189"/>
  <c r="G189"/>
  <c r="E190"/>
  <c r="F190"/>
  <c r="G190"/>
  <c r="E191"/>
  <c r="H191" s="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H197" s="1"/>
  <c r="F197"/>
  <c r="G197"/>
  <c r="E198"/>
  <c r="F198"/>
  <c r="G198"/>
  <c r="E199"/>
  <c r="H199" s="1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H205" s="1"/>
  <c r="F205"/>
  <c r="G205"/>
  <c r="E206"/>
  <c r="F206"/>
  <c r="G206"/>
  <c r="E207"/>
  <c r="H207" s="1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H215" s="1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H223" s="1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H231" s="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H239" s="1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H247" s="1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H255" s="1"/>
  <c r="F255"/>
  <c r="G255"/>
  <c r="E256"/>
  <c r="F256"/>
  <c r="G256"/>
  <c r="E257"/>
  <c r="F257"/>
  <c r="G257"/>
  <c r="E258"/>
  <c r="F258"/>
  <c r="G258"/>
  <c r="G4"/>
  <c r="F4"/>
  <c r="E4"/>
  <c r="E5" i="12"/>
  <c r="H5" s="1"/>
  <c r="F5"/>
  <c r="G5"/>
  <c r="E6"/>
  <c r="F6"/>
  <c r="H6" s="1"/>
  <c r="G6"/>
  <c r="E7"/>
  <c r="F7"/>
  <c r="G7"/>
  <c r="E8"/>
  <c r="F8"/>
  <c r="G8"/>
  <c r="H8"/>
  <c r="E9"/>
  <c r="F9"/>
  <c r="G9"/>
  <c r="E10"/>
  <c r="H10" s="1"/>
  <c r="F10"/>
  <c r="G10"/>
  <c r="E11"/>
  <c r="F11"/>
  <c r="G11"/>
  <c r="E12"/>
  <c r="F12"/>
  <c r="G12"/>
  <c r="E13"/>
  <c r="F13"/>
  <c r="G13"/>
  <c r="E14"/>
  <c r="H14" s="1"/>
  <c r="F14"/>
  <c r="G14"/>
  <c r="E15"/>
  <c r="F15"/>
  <c r="G15"/>
  <c r="E16"/>
  <c r="F16"/>
  <c r="G16"/>
  <c r="E17"/>
  <c r="H17" s="1"/>
  <c r="F17"/>
  <c r="G17"/>
  <c r="E18"/>
  <c r="F18"/>
  <c r="G18"/>
  <c r="E19"/>
  <c r="F19"/>
  <c r="G19"/>
  <c r="E20"/>
  <c r="F20"/>
  <c r="G20"/>
  <c r="H20" s="1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H28" s="1"/>
  <c r="G28"/>
  <c r="E29"/>
  <c r="H29" s="1"/>
  <c r="F29"/>
  <c r="G29"/>
  <c r="E30"/>
  <c r="F30"/>
  <c r="G30"/>
  <c r="H30" s="1"/>
  <c r="E31"/>
  <c r="F31"/>
  <c r="G31"/>
  <c r="E32"/>
  <c r="F32"/>
  <c r="G32"/>
  <c r="E33"/>
  <c r="F33"/>
  <c r="G33"/>
  <c r="E34"/>
  <c r="F34"/>
  <c r="H34" s="1"/>
  <c r="G34"/>
  <c r="E35"/>
  <c r="F35"/>
  <c r="G35"/>
  <c r="E36"/>
  <c r="F36"/>
  <c r="G36"/>
  <c r="E37"/>
  <c r="F37"/>
  <c r="G37"/>
  <c r="E38"/>
  <c r="F38"/>
  <c r="G38"/>
  <c r="E39"/>
  <c r="F39"/>
  <c r="G39"/>
  <c r="E40"/>
  <c r="H40" s="1"/>
  <c r="F40"/>
  <c r="G40"/>
  <c r="E41"/>
  <c r="F41"/>
  <c r="G41"/>
  <c r="E42"/>
  <c r="H42" s="1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H58" s="1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H74" s="1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H80" s="1"/>
  <c r="G80"/>
  <c r="E81"/>
  <c r="F81"/>
  <c r="G81"/>
  <c r="E82"/>
  <c r="F82"/>
  <c r="G82"/>
  <c r="E83"/>
  <c r="F83"/>
  <c r="G83"/>
  <c r="E84"/>
  <c r="H84" s="1"/>
  <c r="F84"/>
  <c r="G84"/>
  <c r="E85"/>
  <c r="F85"/>
  <c r="G85"/>
  <c r="E86"/>
  <c r="F86"/>
  <c r="G86"/>
  <c r="E87"/>
  <c r="H87" s="1"/>
  <c r="F87"/>
  <c r="G87"/>
  <c r="E88"/>
  <c r="F88"/>
  <c r="H88" s="1"/>
  <c r="G88"/>
  <c r="E89"/>
  <c r="F89"/>
  <c r="G89"/>
  <c r="E90"/>
  <c r="F90"/>
  <c r="G90"/>
  <c r="H90" s="1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H100" s="1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H106" s="1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H122" s="1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H138" s="1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H152" s="1"/>
  <c r="G152"/>
  <c r="E153"/>
  <c r="F153"/>
  <c r="G153"/>
  <c r="E154"/>
  <c r="F154"/>
  <c r="G154"/>
  <c r="H154" s="1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H170" s="1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H216" s="1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H229" s="1"/>
  <c r="F229"/>
  <c r="G229"/>
  <c r="E230"/>
  <c r="H230" s="1"/>
  <c r="F230"/>
  <c r="G230"/>
  <c r="E231"/>
  <c r="F231"/>
  <c r="G231"/>
  <c r="E232"/>
  <c r="F232"/>
  <c r="G232"/>
  <c r="E233"/>
  <c r="F233"/>
  <c r="G233"/>
  <c r="E234"/>
  <c r="H234" s="1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H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H282" s="1"/>
  <c r="F282"/>
  <c r="G282"/>
  <c r="E283"/>
  <c r="F283"/>
  <c r="G283"/>
  <c r="E284"/>
  <c r="F284"/>
  <c r="G284"/>
  <c r="E285"/>
  <c r="F285"/>
  <c r="G285"/>
  <c r="E286"/>
  <c r="F286"/>
  <c r="H286" s="1"/>
  <c r="G286"/>
  <c r="E287"/>
  <c r="F287"/>
  <c r="G287"/>
  <c r="E288"/>
  <c r="H288" s="1"/>
  <c r="F288"/>
  <c r="G288"/>
  <c r="E289"/>
  <c r="F289"/>
  <c r="G289"/>
  <c r="E290"/>
  <c r="F290"/>
  <c r="G290"/>
  <c r="E291"/>
  <c r="F291"/>
  <c r="G291"/>
  <c r="E292"/>
  <c r="F292"/>
  <c r="G292"/>
  <c r="E293"/>
  <c r="F293"/>
  <c r="G293"/>
  <c r="E294"/>
  <c r="F294"/>
  <c r="H294" s="1"/>
  <c r="G294"/>
  <c r="E295"/>
  <c r="F295"/>
  <c r="G295"/>
  <c r="E296"/>
  <c r="H296" s="1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G309"/>
  <c r="E310"/>
  <c r="F310"/>
  <c r="G310"/>
  <c r="E311"/>
  <c r="F311"/>
  <c r="G31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F323"/>
  <c r="G323"/>
  <c r="E324"/>
  <c r="F324"/>
  <c r="G324"/>
  <c r="E325"/>
  <c r="F325"/>
  <c r="G325"/>
  <c r="E326"/>
  <c r="F326"/>
  <c r="G326"/>
  <c r="E327"/>
  <c r="F327"/>
  <c r="G327"/>
  <c r="E328"/>
  <c r="F328"/>
  <c r="G328"/>
  <c r="E329"/>
  <c r="F329"/>
  <c r="G329"/>
  <c r="E330"/>
  <c r="F330"/>
  <c r="G330"/>
  <c r="E331"/>
  <c r="F331"/>
  <c r="G331"/>
  <c r="E332"/>
  <c r="F332"/>
  <c r="G332"/>
  <c r="E333"/>
  <c r="F333"/>
  <c r="G333"/>
  <c r="E334"/>
  <c r="F334"/>
  <c r="G334"/>
  <c r="E335"/>
  <c r="F335"/>
  <c r="G335"/>
  <c r="E336"/>
  <c r="F336"/>
  <c r="G336"/>
  <c r="E337"/>
  <c r="F337"/>
  <c r="G337"/>
  <c r="E338"/>
  <c r="F338"/>
  <c r="G338"/>
  <c r="E339"/>
  <c r="F339"/>
  <c r="G339"/>
  <c r="E340"/>
  <c r="F340"/>
  <c r="G340"/>
  <c r="E341"/>
  <c r="F341"/>
  <c r="G341"/>
  <c r="E342"/>
  <c r="F342"/>
  <c r="G342"/>
  <c r="E343"/>
  <c r="F343"/>
  <c r="G343"/>
  <c r="E344"/>
  <c r="F344"/>
  <c r="G344"/>
  <c r="E345"/>
  <c r="F345"/>
  <c r="G345"/>
  <c r="E346"/>
  <c r="F346"/>
  <c r="G346"/>
  <c r="E347"/>
  <c r="F347"/>
  <c r="G347"/>
  <c r="E348"/>
  <c r="F348"/>
  <c r="G348"/>
  <c r="E349"/>
  <c r="F349"/>
  <c r="G349"/>
  <c r="E350"/>
  <c r="F350"/>
  <c r="G350"/>
  <c r="E351"/>
  <c r="F351"/>
  <c r="G351"/>
  <c r="E352"/>
  <c r="F352"/>
  <c r="G352"/>
  <c r="E353"/>
  <c r="F353"/>
  <c r="G353"/>
  <c r="E354"/>
  <c r="F354"/>
  <c r="G354"/>
  <c r="E355"/>
  <c r="F355"/>
  <c r="G355"/>
  <c r="E356"/>
  <c r="F356"/>
  <c r="G356"/>
  <c r="E357"/>
  <c r="F357"/>
  <c r="G357"/>
  <c r="E358"/>
  <c r="F358"/>
  <c r="G358"/>
  <c r="E359"/>
  <c r="F359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F365"/>
  <c r="G365"/>
  <c r="E366"/>
  <c r="F366"/>
  <c r="G366"/>
  <c r="E367"/>
  <c r="F367"/>
  <c r="G367"/>
  <c r="E368"/>
  <c r="F368"/>
  <c r="G368"/>
  <c r="E369"/>
  <c r="F369"/>
  <c r="G369"/>
  <c r="E370"/>
  <c r="F370"/>
  <c r="G370"/>
  <c r="E371"/>
  <c r="F371"/>
  <c r="G371"/>
  <c r="E372"/>
  <c r="F372"/>
  <c r="G372"/>
  <c r="E373"/>
  <c r="F373"/>
  <c r="G373"/>
  <c r="E374"/>
  <c r="F374"/>
  <c r="G374"/>
  <c r="E375"/>
  <c r="F375"/>
  <c r="G375"/>
  <c r="E376"/>
  <c r="F376"/>
  <c r="G376"/>
  <c r="E377"/>
  <c r="F377"/>
  <c r="G377"/>
  <c r="E378"/>
  <c r="F378"/>
  <c r="G378"/>
  <c r="E379"/>
  <c r="F379"/>
  <c r="G379"/>
  <c r="E380"/>
  <c r="F380"/>
  <c r="G380"/>
  <c r="E381"/>
  <c r="F381"/>
  <c r="G381"/>
  <c r="E382"/>
  <c r="F382"/>
  <c r="G382"/>
  <c r="E383"/>
  <c r="F383"/>
  <c r="G383"/>
  <c r="E384"/>
  <c r="F384"/>
  <c r="G384"/>
  <c r="E385"/>
  <c r="F385"/>
  <c r="G385"/>
  <c r="E386"/>
  <c r="F386"/>
  <c r="G386"/>
  <c r="E387"/>
  <c r="F387"/>
  <c r="G387"/>
  <c r="E388"/>
  <c r="F388"/>
  <c r="G388"/>
  <c r="E389"/>
  <c r="F389"/>
  <c r="G389"/>
  <c r="E390"/>
  <c r="F390"/>
  <c r="G390"/>
  <c r="E391"/>
  <c r="F391"/>
  <c r="G391"/>
  <c r="E392"/>
  <c r="F392"/>
  <c r="G392"/>
  <c r="E393"/>
  <c r="F393"/>
  <c r="G393"/>
  <c r="E394"/>
  <c r="F394"/>
  <c r="G394"/>
  <c r="E395"/>
  <c r="F395"/>
  <c r="G395"/>
  <c r="E396"/>
  <c r="F396"/>
  <c r="G396"/>
  <c r="E397"/>
  <c r="F397"/>
  <c r="G397"/>
  <c r="E398"/>
  <c r="F398"/>
  <c r="G398"/>
  <c r="E399"/>
  <c r="F399"/>
  <c r="G399"/>
  <c r="E400"/>
  <c r="F400"/>
  <c r="G400"/>
  <c r="E401"/>
  <c r="F401"/>
  <c r="G401"/>
  <c r="E402"/>
  <c r="F402"/>
  <c r="G402"/>
  <c r="E403"/>
  <c r="F403"/>
  <c r="G403"/>
  <c r="E404"/>
  <c r="F404"/>
  <c r="G404"/>
  <c r="E405"/>
  <c r="F405"/>
  <c r="G405"/>
  <c r="E406"/>
  <c r="F406"/>
  <c r="G406"/>
  <c r="E407"/>
  <c r="F407"/>
  <c r="G407"/>
  <c r="E408"/>
  <c r="F408"/>
  <c r="G408"/>
  <c r="E409"/>
  <c r="F409"/>
  <c r="G409"/>
  <c r="E410"/>
  <c r="F410"/>
  <c r="G410"/>
  <c r="E411"/>
  <c r="F411"/>
  <c r="G411"/>
  <c r="E412"/>
  <c r="F412"/>
  <c r="G412"/>
  <c r="E413"/>
  <c r="F413"/>
  <c r="G413"/>
  <c r="E414"/>
  <c r="F414"/>
  <c r="G414"/>
  <c r="E415"/>
  <c r="F415"/>
  <c r="G415"/>
  <c r="E416"/>
  <c r="F416"/>
  <c r="G416"/>
  <c r="E417"/>
  <c r="F417"/>
  <c r="G417"/>
  <c r="E418"/>
  <c r="F418"/>
  <c r="G418"/>
  <c r="E419"/>
  <c r="F419"/>
  <c r="G419"/>
  <c r="E420"/>
  <c r="F420"/>
  <c r="G420"/>
  <c r="E421"/>
  <c r="F421"/>
  <c r="G421"/>
  <c r="E422"/>
  <c r="F422"/>
  <c r="G422"/>
  <c r="E423"/>
  <c r="F423"/>
  <c r="G423"/>
  <c r="E424"/>
  <c r="F424"/>
  <c r="G424"/>
  <c r="E425"/>
  <c r="F425"/>
  <c r="G425"/>
  <c r="E426"/>
  <c r="F426"/>
  <c r="G426"/>
  <c r="E427"/>
  <c r="F427"/>
  <c r="G427"/>
  <c r="E428"/>
  <c r="F428"/>
  <c r="G428"/>
  <c r="E429"/>
  <c r="F429"/>
  <c r="G429"/>
  <c r="E430"/>
  <c r="F430"/>
  <c r="G430"/>
  <c r="E431"/>
  <c r="F431"/>
  <c r="G431"/>
  <c r="E432"/>
  <c r="F432"/>
  <c r="G432"/>
  <c r="E433"/>
  <c r="F433"/>
  <c r="G433"/>
  <c r="E434"/>
  <c r="F434"/>
  <c r="G434"/>
  <c r="E435"/>
  <c r="F435"/>
  <c r="G435"/>
  <c r="E436"/>
  <c r="F436"/>
  <c r="G436"/>
  <c r="E437"/>
  <c r="F437"/>
  <c r="G437"/>
  <c r="E438"/>
  <c r="F438"/>
  <c r="G438"/>
  <c r="E439"/>
  <c r="F439"/>
  <c r="G439"/>
  <c r="E440"/>
  <c r="F440"/>
  <c r="G440"/>
  <c r="E441"/>
  <c r="F441"/>
  <c r="G441"/>
  <c r="E442"/>
  <c r="F442"/>
  <c r="G442"/>
  <c r="E443"/>
  <c r="F443"/>
  <c r="G443"/>
  <c r="E444"/>
  <c r="F444"/>
  <c r="G444"/>
  <c r="E445"/>
  <c r="F445"/>
  <c r="G445"/>
  <c r="E446"/>
  <c r="F446"/>
  <c r="G446"/>
  <c r="E447"/>
  <c r="F447"/>
  <c r="G447"/>
  <c r="E448"/>
  <c r="F448"/>
  <c r="G448"/>
  <c r="E449"/>
  <c r="F449"/>
  <c r="G449"/>
  <c r="E450"/>
  <c r="F450"/>
  <c r="G450"/>
  <c r="E451"/>
  <c r="F451"/>
  <c r="G451"/>
  <c r="E452"/>
  <c r="F452"/>
  <c r="G452"/>
  <c r="E453"/>
  <c r="F453"/>
  <c r="G453"/>
  <c r="E454"/>
  <c r="F454"/>
  <c r="G454"/>
  <c r="E455"/>
  <c r="F455"/>
  <c r="G455"/>
  <c r="E456"/>
  <c r="F456"/>
  <c r="G456"/>
  <c r="E457"/>
  <c r="F457"/>
  <c r="G457"/>
  <c r="E458"/>
  <c r="F458"/>
  <c r="G458"/>
  <c r="E459"/>
  <c r="F459"/>
  <c r="G459"/>
  <c r="E460"/>
  <c r="F460"/>
  <c r="G460"/>
  <c r="E461"/>
  <c r="F461"/>
  <c r="G461"/>
  <c r="E462"/>
  <c r="F462"/>
  <c r="G462"/>
  <c r="E463"/>
  <c r="F463"/>
  <c r="G463"/>
  <c r="E464"/>
  <c r="F464"/>
  <c r="G464"/>
  <c r="E465"/>
  <c r="F465"/>
  <c r="G465"/>
  <c r="E466"/>
  <c r="F466"/>
  <c r="G466"/>
  <c r="E467"/>
  <c r="F467"/>
  <c r="G467"/>
  <c r="E468"/>
  <c r="F468"/>
  <c r="G468"/>
  <c r="E469"/>
  <c r="F469"/>
  <c r="G469"/>
  <c r="E470"/>
  <c r="F470"/>
  <c r="G470"/>
  <c r="E471"/>
  <c r="F471"/>
  <c r="H471" s="1"/>
  <c r="G471"/>
  <c r="E472"/>
  <c r="F472"/>
  <c r="G472"/>
  <c r="E473"/>
  <c r="F473"/>
  <c r="G473"/>
  <c r="E474"/>
  <c r="H474" s="1"/>
  <c r="F474"/>
  <c r="G474"/>
  <c r="E475"/>
  <c r="F475"/>
  <c r="G475"/>
  <c r="E476"/>
  <c r="F476"/>
  <c r="G476"/>
  <c r="E477"/>
  <c r="F477"/>
  <c r="G477"/>
  <c r="E478"/>
  <c r="F478"/>
  <c r="G478"/>
  <c r="E479"/>
  <c r="F479"/>
  <c r="H479" s="1"/>
  <c r="G479"/>
  <c r="E480"/>
  <c r="F480"/>
  <c r="G480"/>
  <c r="E481"/>
  <c r="F481"/>
  <c r="G481"/>
  <c r="E482"/>
  <c r="H482" s="1"/>
  <c r="F482"/>
  <c r="G482"/>
  <c r="E483"/>
  <c r="F483"/>
  <c r="G483"/>
  <c r="E484"/>
  <c r="F484"/>
  <c r="G484"/>
  <c r="E485"/>
  <c r="F485"/>
  <c r="G485"/>
  <c r="E486"/>
  <c r="F486"/>
  <c r="G486"/>
  <c r="E487"/>
  <c r="F487"/>
  <c r="H487" s="1"/>
  <c r="G487"/>
  <c r="E488"/>
  <c r="F488"/>
  <c r="G488"/>
  <c r="E489"/>
  <c r="F489"/>
  <c r="G489"/>
  <c r="E490"/>
  <c r="H490" s="1"/>
  <c r="F490"/>
  <c r="G490"/>
  <c r="E491"/>
  <c r="F491"/>
  <c r="G491"/>
  <c r="E492"/>
  <c r="F492"/>
  <c r="G492"/>
  <c r="E493"/>
  <c r="F493"/>
  <c r="G493"/>
  <c r="E494"/>
  <c r="F494"/>
  <c r="G494"/>
  <c r="E495"/>
  <c r="F495"/>
  <c r="H495" s="1"/>
  <c r="G495"/>
  <c r="E496"/>
  <c r="F496"/>
  <c r="G496"/>
  <c r="E497"/>
  <c r="F497"/>
  <c r="G497"/>
  <c r="E498"/>
  <c r="H498" s="1"/>
  <c r="F498"/>
  <c r="G498"/>
  <c r="E499"/>
  <c r="F499"/>
  <c r="G499"/>
  <c r="E500"/>
  <c r="F500"/>
  <c r="G500"/>
  <c r="E501"/>
  <c r="F501"/>
  <c r="G501"/>
  <c r="E502"/>
  <c r="F502"/>
  <c r="G502"/>
  <c r="E503"/>
  <c r="F503"/>
  <c r="H503" s="1"/>
  <c r="G503"/>
  <c r="E504"/>
  <c r="F504"/>
  <c r="G504"/>
  <c r="E505"/>
  <c r="F505"/>
  <c r="H505" s="1"/>
  <c r="G505"/>
  <c r="E506"/>
  <c r="H506" s="1"/>
  <c r="F506"/>
  <c r="G506"/>
  <c r="E507"/>
  <c r="F507"/>
  <c r="G507"/>
  <c r="E508"/>
  <c r="F508"/>
  <c r="G508"/>
  <c r="E509"/>
  <c r="F509"/>
  <c r="G509"/>
  <c r="E510"/>
  <c r="F510"/>
  <c r="G510"/>
  <c r="E511"/>
  <c r="F511"/>
  <c r="H511" s="1"/>
  <c r="G511"/>
  <c r="E512"/>
  <c r="F512"/>
  <c r="G512"/>
  <c r="E513"/>
  <c r="F513"/>
  <c r="G513"/>
  <c r="E514"/>
  <c r="H514" s="1"/>
  <c r="F514"/>
  <c r="G514"/>
  <c r="E515"/>
  <c r="F515"/>
  <c r="G515"/>
  <c r="E516"/>
  <c r="F516"/>
  <c r="G516"/>
  <c r="E517"/>
  <c r="F517"/>
  <c r="G517"/>
  <c r="E518"/>
  <c r="F518"/>
  <c r="G518"/>
  <c r="E519"/>
  <c r="F519"/>
  <c r="H519" s="1"/>
  <c r="G519"/>
  <c r="E520"/>
  <c r="F520"/>
  <c r="G520"/>
  <c r="E521"/>
  <c r="F521"/>
  <c r="H521" s="1"/>
  <c r="G521"/>
  <c r="E522"/>
  <c r="H522" s="1"/>
  <c r="F522"/>
  <c r="G522"/>
  <c r="E523"/>
  <c r="F523"/>
  <c r="G523"/>
  <c r="E524"/>
  <c r="F524"/>
  <c r="G524"/>
  <c r="E525"/>
  <c r="F525"/>
  <c r="G525"/>
  <c r="E526"/>
  <c r="F526"/>
  <c r="G526"/>
  <c r="E527"/>
  <c r="F527"/>
  <c r="H527" s="1"/>
  <c r="G527"/>
  <c r="E528"/>
  <c r="F528"/>
  <c r="G528"/>
  <c r="E529"/>
  <c r="F529"/>
  <c r="H529" s="1"/>
  <c r="G529"/>
  <c r="E530"/>
  <c r="H530" s="1"/>
  <c r="F530"/>
  <c r="G530"/>
  <c r="E531"/>
  <c r="F531"/>
  <c r="G531"/>
  <c r="E532"/>
  <c r="F532"/>
  <c r="G532"/>
  <c r="E533"/>
  <c r="F533"/>
  <c r="G533"/>
  <c r="E534"/>
  <c r="F534"/>
  <c r="G534"/>
  <c r="E535"/>
  <c r="F535"/>
  <c r="H535" s="1"/>
  <c r="G535"/>
  <c r="E536"/>
  <c r="F536"/>
  <c r="G536"/>
  <c r="E537"/>
  <c r="F537"/>
  <c r="H537" s="1"/>
  <c r="G537"/>
  <c r="E538"/>
  <c r="H538" s="1"/>
  <c r="F538"/>
  <c r="G538"/>
  <c r="E539"/>
  <c r="F539"/>
  <c r="G539"/>
  <c r="E540"/>
  <c r="F540"/>
  <c r="G540"/>
  <c r="E541"/>
  <c r="F541"/>
  <c r="G541"/>
  <c r="E542"/>
  <c r="F542"/>
  <c r="G542"/>
  <c r="E543"/>
  <c r="F543"/>
  <c r="H543" s="1"/>
  <c r="G543"/>
  <c r="E544"/>
  <c r="F544"/>
  <c r="G544"/>
  <c r="E545"/>
  <c r="F545"/>
  <c r="H545" s="1"/>
  <c r="G545"/>
  <c r="E546"/>
  <c r="H546" s="1"/>
  <c r="F546"/>
  <c r="G546"/>
  <c r="E547"/>
  <c r="F547"/>
  <c r="G547"/>
  <c r="E548"/>
  <c r="F548"/>
  <c r="G548"/>
  <c r="E549"/>
  <c r="F549"/>
  <c r="G549"/>
  <c r="E550"/>
  <c r="F550"/>
  <c r="G550"/>
  <c r="E551"/>
  <c r="F551"/>
  <c r="H551" s="1"/>
  <c r="G551"/>
  <c r="E552"/>
  <c r="F552"/>
  <c r="G552"/>
  <c r="E553"/>
  <c r="F553"/>
  <c r="H553" s="1"/>
  <c r="G553"/>
  <c r="E554"/>
  <c r="H554" s="1"/>
  <c r="F554"/>
  <c r="G554"/>
  <c r="E555"/>
  <c r="F555"/>
  <c r="G555"/>
  <c r="E556"/>
  <c r="F556"/>
  <c r="G556"/>
  <c r="E557"/>
  <c r="F557"/>
  <c r="G557"/>
  <c r="E558"/>
  <c r="F558"/>
  <c r="G558"/>
  <c r="E559"/>
  <c r="F559"/>
  <c r="H559" s="1"/>
  <c r="G559"/>
  <c r="E560"/>
  <c r="F560"/>
  <c r="G560"/>
  <c r="E561"/>
  <c r="F561"/>
  <c r="H561" s="1"/>
  <c r="G561"/>
  <c r="E562"/>
  <c r="H562" s="1"/>
  <c r="F562"/>
  <c r="G562"/>
  <c r="E563"/>
  <c r="F563"/>
  <c r="G563"/>
  <c r="E564"/>
  <c r="F564"/>
  <c r="G564"/>
  <c r="E565"/>
  <c r="F565"/>
  <c r="G565"/>
  <c r="E566"/>
  <c r="F566"/>
  <c r="G566"/>
  <c r="E567"/>
  <c r="F567"/>
  <c r="H567" s="1"/>
  <c r="G567"/>
  <c r="E568"/>
  <c r="F568"/>
  <c r="G568"/>
  <c r="E569"/>
  <c r="F569"/>
  <c r="H569" s="1"/>
  <c r="G569"/>
  <c r="E570"/>
  <c r="H570" s="1"/>
  <c r="F570"/>
  <c r="G570"/>
  <c r="E571"/>
  <c r="F571"/>
  <c r="G571"/>
  <c r="E572"/>
  <c r="F572"/>
  <c r="G572"/>
  <c r="E573"/>
  <c r="F573"/>
  <c r="G573"/>
  <c r="E574"/>
  <c r="F574"/>
  <c r="G574"/>
  <c r="E575"/>
  <c r="F575"/>
  <c r="H575" s="1"/>
  <c r="G575"/>
  <c r="E576"/>
  <c r="F576"/>
  <c r="G576"/>
  <c r="E577"/>
  <c r="F577"/>
  <c r="H577" s="1"/>
  <c r="G577"/>
  <c r="E578"/>
  <c r="H578" s="1"/>
  <c r="F578"/>
  <c r="G578"/>
  <c r="E579"/>
  <c r="F579"/>
  <c r="H579" s="1"/>
  <c r="G579"/>
  <c r="E580"/>
  <c r="F580"/>
  <c r="G580"/>
  <c r="E581"/>
  <c r="F581"/>
  <c r="G581"/>
  <c r="E582"/>
  <c r="F582"/>
  <c r="G582"/>
  <c r="E583"/>
  <c r="F583"/>
  <c r="H583" s="1"/>
  <c r="G583"/>
  <c r="E584"/>
  <c r="F584"/>
  <c r="G584"/>
  <c r="E585"/>
  <c r="F585"/>
  <c r="H585" s="1"/>
  <c r="G585"/>
  <c r="E586"/>
  <c r="H586" s="1"/>
  <c r="F586"/>
  <c r="G586"/>
  <c r="E587"/>
  <c r="F587"/>
  <c r="H587" s="1"/>
  <c r="G587"/>
  <c r="E588"/>
  <c r="F588"/>
  <c r="G588"/>
  <c r="E589"/>
  <c r="F589"/>
  <c r="G589"/>
  <c r="E590"/>
  <c r="F590"/>
  <c r="G590"/>
  <c r="E591"/>
  <c r="F591"/>
  <c r="H591" s="1"/>
  <c r="G591"/>
  <c r="E592"/>
  <c r="F592"/>
  <c r="G592"/>
  <c r="E593"/>
  <c r="F593"/>
  <c r="H593" s="1"/>
  <c r="G593"/>
  <c r="E594"/>
  <c r="H594" s="1"/>
  <c r="F594"/>
  <c r="G594"/>
  <c r="E595"/>
  <c r="F595"/>
  <c r="H595" s="1"/>
  <c r="G595"/>
  <c r="E596"/>
  <c r="F596"/>
  <c r="G596"/>
  <c r="E597"/>
  <c r="F597"/>
  <c r="H597" s="1"/>
  <c r="G597"/>
  <c r="E598"/>
  <c r="F598"/>
  <c r="G598"/>
  <c r="E599"/>
  <c r="F599"/>
  <c r="H599" s="1"/>
  <c r="G599"/>
  <c r="E600"/>
  <c r="F600"/>
  <c r="G600"/>
  <c r="E601"/>
  <c r="F601"/>
  <c r="H601" s="1"/>
  <c r="G601"/>
  <c r="E602"/>
  <c r="H602" s="1"/>
  <c r="F602"/>
  <c r="G602"/>
  <c r="E603"/>
  <c r="F603"/>
  <c r="G603"/>
  <c r="H603"/>
  <c r="E604"/>
  <c r="F604"/>
  <c r="G604"/>
  <c r="E605"/>
  <c r="F605"/>
  <c r="G605"/>
  <c r="E606"/>
  <c r="F606"/>
  <c r="G606"/>
  <c r="E607"/>
  <c r="F607"/>
  <c r="G607"/>
  <c r="E608"/>
  <c r="F608"/>
  <c r="G608"/>
  <c r="E609"/>
  <c r="F609"/>
  <c r="G609"/>
  <c r="E610"/>
  <c r="F610"/>
  <c r="G610"/>
  <c r="E611"/>
  <c r="F611"/>
  <c r="G611"/>
  <c r="E612"/>
  <c r="F612"/>
  <c r="G612"/>
  <c r="E613"/>
  <c r="F613"/>
  <c r="G613"/>
  <c r="E614"/>
  <c r="F614"/>
  <c r="G614"/>
  <c r="E615"/>
  <c r="H615" s="1"/>
  <c r="F615"/>
  <c r="G615"/>
  <c r="E616"/>
  <c r="F616"/>
  <c r="G616"/>
  <c r="E617"/>
  <c r="H617" s="1"/>
  <c r="F617"/>
  <c r="G617"/>
  <c r="E618"/>
  <c r="F618"/>
  <c r="G618"/>
  <c r="E619"/>
  <c r="F619"/>
  <c r="G619"/>
  <c r="E620"/>
  <c r="F620"/>
  <c r="G620"/>
  <c r="E621"/>
  <c r="F621"/>
  <c r="G621"/>
  <c r="E622"/>
  <c r="F622"/>
  <c r="G622"/>
  <c r="E623"/>
  <c r="F623"/>
  <c r="G623"/>
  <c r="E624"/>
  <c r="F624"/>
  <c r="G624"/>
  <c r="E625"/>
  <c r="F625"/>
  <c r="G625"/>
  <c r="E626"/>
  <c r="F626"/>
  <c r="G626"/>
  <c r="E627"/>
  <c r="F627"/>
  <c r="H627" s="1"/>
  <c r="G627"/>
  <c r="E628"/>
  <c r="F628"/>
  <c r="G628"/>
  <c r="E629"/>
  <c r="F629"/>
  <c r="G629"/>
  <c r="E630"/>
  <c r="F630"/>
  <c r="G630"/>
  <c r="E631"/>
  <c r="F631"/>
  <c r="G631"/>
  <c r="E632"/>
  <c r="F632"/>
  <c r="G632"/>
  <c r="G4"/>
  <c r="F4"/>
  <c r="H4" s="1"/>
  <c r="E4"/>
  <c r="E5" i="11"/>
  <c r="F5"/>
  <c r="G5"/>
  <c r="E6"/>
  <c r="F6"/>
  <c r="G6"/>
  <c r="E7"/>
  <c r="F7"/>
  <c r="G7"/>
  <c r="E8"/>
  <c r="H8" s="1"/>
  <c r="F8"/>
  <c r="G8"/>
  <c r="E9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F16"/>
  <c r="G16"/>
  <c r="E17"/>
  <c r="H17" s="1"/>
  <c r="F17"/>
  <c r="G17"/>
  <c r="E18"/>
  <c r="F18"/>
  <c r="G18"/>
  <c r="H18" s="1"/>
  <c r="E19"/>
  <c r="F19"/>
  <c r="G19"/>
  <c r="E20"/>
  <c r="F20"/>
  <c r="G20"/>
  <c r="H20"/>
  <c r="E21"/>
  <c r="H21" s="1"/>
  <c r="F21"/>
  <c r="G21"/>
  <c r="E22"/>
  <c r="H22" s="1"/>
  <c r="F22"/>
  <c r="G22"/>
  <c r="E23"/>
  <c r="F23"/>
  <c r="G23"/>
  <c r="E24"/>
  <c r="H24" s="1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H30" s="1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H37" s="1"/>
  <c r="F37"/>
  <c r="G37"/>
  <c r="E38"/>
  <c r="F38"/>
  <c r="G38"/>
  <c r="E39"/>
  <c r="F39"/>
  <c r="G39"/>
  <c r="E40"/>
  <c r="H40" s="1"/>
  <c r="F40"/>
  <c r="G40"/>
  <c r="E41"/>
  <c r="F41"/>
  <c r="G41"/>
  <c r="E42"/>
  <c r="F42"/>
  <c r="G42"/>
  <c r="E43"/>
  <c r="F43"/>
  <c r="G43"/>
  <c r="E44"/>
  <c r="F44"/>
  <c r="G44"/>
  <c r="H44" s="1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H56" s="1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H70" s="1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H78" s="1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H86" s="1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H101" s="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H110" s="1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H116"/>
  <c r="E117"/>
  <c r="F117"/>
  <c r="G117"/>
  <c r="E118"/>
  <c r="F118"/>
  <c r="G118"/>
  <c r="E119"/>
  <c r="F119"/>
  <c r="G119"/>
  <c r="E120"/>
  <c r="F120"/>
  <c r="G120"/>
  <c r="E121"/>
  <c r="F121"/>
  <c r="G121"/>
  <c r="E122"/>
  <c r="H122" s="1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H130" s="1"/>
  <c r="F130"/>
  <c r="G130"/>
  <c r="E131"/>
  <c r="F131"/>
  <c r="G131"/>
  <c r="E132"/>
  <c r="F132"/>
  <c r="G132"/>
  <c r="H132" s="1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H147" s="1"/>
  <c r="F147"/>
  <c r="G147"/>
  <c r="E148"/>
  <c r="F148"/>
  <c r="G148"/>
  <c r="E149"/>
  <c r="F149"/>
  <c r="G149"/>
  <c r="E150"/>
  <c r="F150"/>
  <c r="G150"/>
  <c r="E151"/>
  <c r="F151"/>
  <c r="G151"/>
  <c r="E152"/>
  <c r="F152"/>
  <c r="H152" s="1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H176" s="1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H183" s="1"/>
  <c r="F183"/>
  <c r="G183"/>
  <c r="E184"/>
  <c r="H184" s="1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H191" s="1"/>
  <c r="F191"/>
  <c r="G191"/>
  <c r="E192"/>
  <c r="H192" s="1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H199" s="1"/>
  <c r="F199"/>
  <c r="G199"/>
  <c r="E200"/>
  <c r="H200" s="1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H208" s="1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H216" s="1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H224" s="1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H232" s="1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H240" s="1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H248" s="1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H256" s="1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H264" s="1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H272" s="1"/>
  <c r="F272"/>
  <c r="G272"/>
  <c r="E273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H280" s="1"/>
  <c r="F280"/>
  <c r="G280"/>
  <c r="E28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H288" s="1"/>
  <c r="F288"/>
  <c r="G288"/>
  <c r="E289"/>
  <c r="F289"/>
  <c r="G289"/>
  <c r="E290"/>
  <c r="F290"/>
  <c r="G290"/>
  <c r="E291"/>
  <c r="F291"/>
  <c r="G291"/>
  <c r="E292"/>
  <c r="F292"/>
  <c r="G292"/>
  <c r="E293"/>
  <c r="F293"/>
  <c r="G293"/>
  <c r="E294"/>
  <c r="F294"/>
  <c r="G294"/>
  <c r="E295"/>
  <c r="F295"/>
  <c r="G295"/>
  <c r="E296"/>
  <c r="H296" s="1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H304" s="1"/>
  <c r="F304"/>
  <c r="G304"/>
  <c r="E305"/>
  <c r="F305"/>
  <c r="G305"/>
  <c r="E306"/>
  <c r="F306"/>
  <c r="G306"/>
  <c r="E307"/>
  <c r="F307"/>
  <c r="G307"/>
  <c r="E308"/>
  <c r="F308"/>
  <c r="G308"/>
  <c r="E309"/>
  <c r="F309"/>
  <c r="H309" s="1"/>
  <c r="G309"/>
  <c r="E310"/>
  <c r="F310"/>
  <c r="G310"/>
  <c r="E311"/>
  <c r="F311"/>
  <c r="G31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H317" s="1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F323"/>
  <c r="G323"/>
  <c r="E324"/>
  <c r="F324"/>
  <c r="G324"/>
  <c r="E325"/>
  <c r="F325"/>
  <c r="H325" s="1"/>
  <c r="G325"/>
  <c r="E326"/>
  <c r="F326"/>
  <c r="G326"/>
  <c r="E327"/>
  <c r="F327"/>
  <c r="G327"/>
  <c r="E328"/>
  <c r="H328" s="1"/>
  <c r="F328"/>
  <c r="G328"/>
  <c r="E329"/>
  <c r="F329"/>
  <c r="G329"/>
  <c r="E330"/>
  <c r="F330"/>
  <c r="G330"/>
  <c r="E331"/>
  <c r="F331"/>
  <c r="G331"/>
  <c r="E332"/>
  <c r="F332"/>
  <c r="G332"/>
  <c r="E333"/>
  <c r="F333"/>
  <c r="H333" s="1"/>
  <c r="G333"/>
  <c r="E334"/>
  <c r="F334"/>
  <c r="G334"/>
  <c r="E335"/>
  <c r="F335"/>
  <c r="G335"/>
  <c r="E336"/>
  <c r="H336" s="1"/>
  <c r="F336"/>
  <c r="G336"/>
  <c r="E337"/>
  <c r="F337"/>
  <c r="G337"/>
  <c r="E338"/>
  <c r="F338"/>
  <c r="G338"/>
  <c r="E339"/>
  <c r="F339"/>
  <c r="G339"/>
  <c r="E340"/>
  <c r="F340"/>
  <c r="G340"/>
  <c r="E341"/>
  <c r="F341"/>
  <c r="G341"/>
  <c r="E342"/>
  <c r="F342"/>
  <c r="G342"/>
  <c r="E343"/>
  <c r="H343" s="1"/>
  <c r="F343"/>
  <c r="G343"/>
  <c r="E344"/>
  <c r="H344" s="1"/>
  <c r="F344"/>
  <c r="G344"/>
  <c r="E345"/>
  <c r="F345"/>
  <c r="G345"/>
  <c r="E346"/>
  <c r="F346"/>
  <c r="G346"/>
  <c r="E347"/>
  <c r="F347"/>
  <c r="G347"/>
  <c r="E348"/>
  <c r="F348"/>
  <c r="G348"/>
  <c r="E349"/>
  <c r="F349"/>
  <c r="G349"/>
  <c r="E350"/>
  <c r="F350"/>
  <c r="G350"/>
  <c r="E351"/>
  <c r="H351" s="1"/>
  <c r="F351"/>
  <c r="G351"/>
  <c r="E352"/>
  <c r="H352" s="1"/>
  <c r="F352"/>
  <c r="G352"/>
  <c r="E353"/>
  <c r="F353"/>
  <c r="G353"/>
  <c r="E354"/>
  <c r="F354"/>
  <c r="G354"/>
  <c r="E355"/>
  <c r="F355"/>
  <c r="G355"/>
  <c r="E356"/>
  <c r="F356"/>
  <c r="G356"/>
  <c r="E357"/>
  <c r="F357"/>
  <c r="G357"/>
  <c r="E358"/>
  <c r="F358"/>
  <c r="G358"/>
  <c r="E359"/>
  <c r="H359" s="1"/>
  <c r="F359"/>
  <c r="G359"/>
  <c r="E360"/>
  <c r="H360" s="1"/>
  <c r="F360"/>
  <c r="G360"/>
  <c r="G4"/>
  <c r="F4"/>
  <c r="E4"/>
  <c r="H4" s="1"/>
  <c r="E5" i="10"/>
  <c r="H5" s="1"/>
  <c r="F5"/>
  <c r="G5"/>
  <c r="E6"/>
  <c r="F6"/>
  <c r="G6"/>
  <c r="H6" s="1"/>
  <c r="E7"/>
  <c r="F7"/>
  <c r="G7"/>
  <c r="E8"/>
  <c r="F8"/>
  <c r="G8"/>
  <c r="H8" s="1"/>
  <c r="E9"/>
  <c r="F9"/>
  <c r="G9"/>
  <c r="E10"/>
  <c r="F10"/>
  <c r="G10"/>
  <c r="E11"/>
  <c r="F11"/>
  <c r="G11"/>
  <c r="E12"/>
  <c r="H12" s="1"/>
  <c r="F12"/>
  <c r="G12"/>
  <c r="E13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H19" s="1"/>
  <c r="F19"/>
  <c r="G19"/>
  <c r="E20"/>
  <c r="H20" s="1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H27" s="1"/>
  <c r="F27"/>
  <c r="G27"/>
  <c r="E28"/>
  <c r="F28"/>
  <c r="G28"/>
  <c r="E29"/>
  <c r="H29" s="1"/>
  <c r="F29"/>
  <c r="G29"/>
  <c r="E30"/>
  <c r="H30" s="1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H37" s="1"/>
  <c r="F37"/>
  <c r="G37"/>
  <c r="E38"/>
  <c r="F38"/>
  <c r="G38"/>
  <c r="E39"/>
  <c r="F39"/>
  <c r="G39"/>
  <c r="E40"/>
  <c r="F40"/>
  <c r="G40"/>
  <c r="H40" s="1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H56" s="1"/>
  <c r="G56"/>
  <c r="E57"/>
  <c r="F57"/>
  <c r="G57"/>
  <c r="E58"/>
  <c r="H58" s="1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H70" s="1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H78" s="1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H100" s="1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H108" s="1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H120" s="1"/>
  <c r="F120"/>
  <c r="G120"/>
  <c r="E121"/>
  <c r="F121"/>
  <c r="G121"/>
  <c r="E122"/>
  <c r="F122"/>
  <c r="G122"/>
  <c r="E123"/>
  <c r="F123"/>
  <c r="G123"/>
  <c r="E124"/>
  <c r="H124" s="1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H152" s="1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H164" s="1"/>
  <c r="F164"/>
  <c r="G164"/>
  <c r="E165"/>
  <c r="H165" s="1"/>
  <c r="F165"/>
  <c r="G165"/>
  <c r="E166"/>
  <c r="F166"/>
  <c r="G166"/>
  <c r="E167"/>
  <c r="F167"/>
  <c r="G167"/>
  <c r="E168"/>
  <c r="H168" s="1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H176" s="1"/>
  <c r="F176"/>
  <c r="G176"/>
  <c r="E177"/>
  <c r="F177"/>
  <c r="G177"/>
  <c r="E178"/>
  <c r="F178"/>
  <c r="G178"/>
  <c r="E179"/>
  <c r="F179"/>
  <c r="G179"/>
  <c r="H179" s="1"/>
  <c r="E180"/>
  <c r="F180"/>
  <c r="G180"/>
  <c r="E181"/>
  <c r="F181"/>
  <c r="G181"/>
  <c r="E182"/>
  <c r="F182"/>
  <c r="G182"/>
  <c r="E183"/>
  <c r="F183"/>
  <c r="G183"/>
  <c r="E184"/>
  <c r="H184" s="1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H192" s="1"/>
  <c r="F192"/>
  <c r="G192"/>
  <c r="E193"/>
  <c r="F193"/>
  <c r="G193"/>
  <c r="E194"/>
  <c r="F194"/>
  <c r="G194"/>
  <c r="E195"/>
  <c r="F195"/>
  <c r="G195"/>
  <c r="E196"/>
  <c r="F196"/>
  <c r="G196"/>
  <c r="E197"/>
  <c r="H197" s="1"/>
  <c r="F197"/>
  <c r="G197"/>
  <c r="E198"/>
  <c r="F198"/>
  <c r="G198"/>
  <c r="E199"/>
  <c r="F199"/>
  <c r="G199"/>
  <c r="E200"/>
  <c r="H200" s="1"/>
  <c r="F200"/>
  <c r="G200"/>
  <c r="E201"/>
  <c r="F201"/>
  <c r="G201"/>
  <c r="E202"/>
  <c r="F202"/>
  <c r="G202"/>
  <c r="E203"/>
  <c r="F203"/>
  <c r="G203"/>
  <c r="E204"/>
  <c r="F204"/>
  <c r="G204"/>
  <c r="E205"/>
  <c r="H205" s="1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F290"/>
  <c r="G290"/>
  <c r="E291"/>
  <c r="F291"/>
  <c r="G291"/>
  <c r="E292"/>
  <c r="F292"/>
  <c r="G292"/>
  <c r="E293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G309"/>
  <c r="G4"/>
  <c r="F4"/>
  <c r="E4"/>
  <c r="E5" i="9"/>
  <c r="H5" s="1"/>
  <c r="F5"/>
  <c r="G5"/>
  <c r="E6"/>
  <c r="H6" s="1"/>
  <c r="F6"/>
  <c r="G6"/>
  <c r="E7"/>
  <c r="F7"/>
  <c r="G7"/>
  <c r="E8"/>
  <c r="F8"/>
  <c r="G8"/>
  <c r="H8"/>
  <c r="E9"/>
  <c r="F9"/>
  <c r="G9"/>
  <c r="E10"/>
  <c r="F10"/>
  <c r="G10"/>
  <c r="E11"/>
  <c r="F11"/>
  <c r="G11"/>
  <c r="E12"/>
  <c r="F12"/>
  <c r="G12"/>
  <c r="E13"/>
  <c r="F13"/>
  <c r="G13"/>
  <c r="E14"/>
  <c r="H14" s="1"/>
  <c r="F14"/>
  <c r="G14"/>
  <c r="E15"/>
  <c r="F15"/>
  <c r="G15"/>
  <c r="E16"/>
  <c r="F16"/>
  <c r="G16"/>
  <c r="E17"/>
  <c r="F17"/>
  <c r="G17"/>
  <c r="E18"/>
  <c r="F18"/>
  <c r="G18"/>
  <c r="E19"/>
  <c r="F19"/>
  <c r="G19"/>
  <c r="E20"/>
  <c r="F20"/>
  <c r="H20" s="1"/>
  <c r="G20"/>
  <c r="E21"/>
  <c r="F21"/>
  <c r="G21"/>
  <c r="E22"/>
  <c r="F22"/>
  <c r="H22" s="1"/>
  <c r="G22"/>
  <c r="E23"/>
  <c r="F23"/>
  <c r="G23"/>
  <c r="E24"/>
  <c r="H24" s="1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H32" s="1"/>
  <c r="F32"/>
  <c r="G32"/>
  <c r="E33"/>
  <c r="H33" s="1"/>
  <c r="F33"/>
  <c r="G33"/>
  <c r="E34"/>
  <c r="F34"/>
  <c r="G34"/>
  <c r="E35"/>
  <c r="F35"/>
  <c r="G35"/>
  <c r="E36"/>
  <c r="F36"/>
  <c r="G36"/>
  <c r="H36"/>
  <c r="E37"/>
  <c r="F37"/>
  <c r="G37"/>
  <c r="E38"/>
  <c r="H38" s="1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H58" s="1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H70" s="1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H78" s="1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H116" s="1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H130" s="1"/>
  <c r="G130"/>
  <c r="E131"/>
  <c r="F131"/>
  <c r="G131"/>
  <c r="E132"/>
  <c r="H132" s="1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H138" s="1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H162" s="1"/>
  <c r="E163"/>
  <c r="F163"/>
  <c r="G163"/>
  <c r="E164"/>
  <c r="H164" s="1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H172" s="1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H180" s="1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H188" s="1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H196" s="1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H204" s="1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H212" s="1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H220" s="1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H228" s="1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H236" s="1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H242" s="1"/>
  <c r="F242"/>
  <c r="G242"/>
  <c r="E243"/>
  <c r="F243"/>
  <c r="G243"/>
  <c r="E244"/>
  <c r="H244" s="1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H250" s="1"/>
  <c r="F250"/>
  <c r="G250"/>
  <c r="E251"/>
  <c r="F251"/>
  <c r="G251"/>
  <c r="E252"/>
  <c r="H252" s="1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H258" s="1"/>
  <c r="F258"/>
  <c r="G258"/>
  <c r="E259"/>
  <c r="F259"/>
  <c r="G259"/>
  <c r="E260"/>
  <c r="H260" s="1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H266" s="1"/>
  <c r="F266"/>
  <c r="G266"/>
  <c r="E267"/>
  <c r="F267"/>
  <c r="G267"/>
  <c r="E268"/>
  <c r="H268" s="1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H274" s="1"/>
  <c r="F274"/>
  <c r="G274"/>
  <c r="E275"/>
  <c r="F275"/>
  <c r="G275"/>
  <c r="E276"/>
  <c r="H276" s="1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H282" s="1"/>
  <c r="F282"/>
  <c r="G282"/>
  <c r="E283"/>
  <c r="F283"/>
  <c r="G283"/>
  <c r="E284"/>
  <c r="H284" s="1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H290" s="1"/>
  <c r="F290"/>
  <c r="G290"/>
  <c r="E291"/>
  <c r="F291"/>
  <c r="G291"/>
  <c r="E292"/>
  <c r="H292" s="1"/>
  <c r="F292"/>
  <c r="G292"/>
  <c r="E293"/>
  <c r="H293" s="1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H300" s="1"/>
  <c r="F300"/>
  <c r="G300"/>
  <c r="E301"/>
  <c r="H301" s="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H308" s="1"/>
  <c r="F308"/>
  <c r="G308"/>
  <c r="E309"/>
  <c r="H309" s="1"/>
  <c r="F309"/>
  <c r="G309"/>
  <c r="E310"/>
  <c r="F310"/>
  <c r="G310"/>
  <c r="E311"/>
  <c r="F311"/>
  <c r="G311"/>
  <c r="E312"/>
  <c r="F312"/>
  <c r="G312"/>
  <c r="E313"/>
  <c r="F313"/>
  <c r="H313" s="1"/>
  <c r="G313"/>
  <c r="E314"/>
  <c r="F314"/>
  <c r="G314"/>
  <c r="E315"/>
  <c r="F315"/>
  <c r="G315"/>
  <c r="E316"/>
  <c r="H316" s="1"/>
  <c r="F316"/>
  <c r="G316"/>
  <c r="E317"/>
  <c r="F317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F323"/>
  <c r="G323"/>
  <c r="E324"/>
  <c r="F324"/>
  <c r="G324"/>
  <c r="E325"/>
  <c r="F325"/>
  <c r="G325"/>
  <c r="E326"/>
  <c r="F326"/>
  <c r="G326"/>
  <c r="E327"/>
  <c r="F327"/>
  <c r="G327"/>
  <c r="E328"/>
  <c r="F328"/>
  <c r="G328"/>
  <c r="E329"/>
  <c r="F329"/>
  <c r="G329"/>
  <c r="E330"/>
  <c r="F330"/>
  <c r="G330"/>
  <c r="E331"/>
  <c r="F331"/>
  <c r="G331"/>
  <c r="E332"/>
  <c r="F332"/>
  <c r="G332"/>
  <c r="E333"/>
  <c r="H333" s="1"/>
  <c r="F333"/>
  <c r="G333"/>
  <c r="E334"/>
  <c r="F334"/>
  <c r="G334"/>
  <c r="E335"/>
  <c r="F335"/>
  <c r="G335"/>
  <c r="E336"/>
  <c r="F336"/>
  <c r="G336"/>
  <c r="E337"/>
  <c r="F337"/>
  <c r="G337"/>
  <c r="E338"/>
  <c r="F338"/>
  <c r="G338"/>
  <c r="E339"/>
  <c r="F339"/>
  <c r="G339"/>
  <c r="E340"/>
  <c r="F340"/>
  <c r="G340"/>
  <c r="E341"/>
  <c r="H341" s="1"/>
  <c r="F341"/>
  <c r="G341"/>
  <c r="E342"/>
  <c r="F342"/>
  <c r="G342"/>
  <c r="E343"/>
  <c r="F343"/>
  <c r="G343"/>
  <c r="E344"/>
  <c r="F344"/>
  <c r="G344"/>
  <c r="E345"/>
  <c r="F345"/>
  <c r="G345"/>
  <c r="E346"/>
  <c r="F346"/>
  <c r="G346"/>
  <c r="E347"/>
  <c r="F347"/>
  <c r="G347"/>
  <c r="E348"/>
  <c r="F348"/>
  <c r="G348"/>
  <c r="E349"/>
  <c r="H349" s="1"/>
  <c r="F349"/>
  <c r="G349"/>
  <c r="E350"/>
  <c r="F350"/>
  <c r="G350"/>
  <c r="E351"/>
  <c r="F351"/>
  <c r="G351"/>
  <c r="E352"/>
  <c r="F352"/>
  <c r="G352"/>
  <c r="E353"/>
  <c r="F353"/>
  <c r="G353"/>
  <c r="E354"/>
  <c r="F354"/>
  <c r="G354"/>
  <c r="E355"/>
  <c r="F355"/>
  <c r="G355"/>
  <c r="E356"/>
  <c r="F356"/>
  <c r="G356"/>
  <c r="E357"/>
  <c r="H357" s="1"/>
  <c r="F357"/>
  <c r="G357"/>
  <c r="E358"/>
  <c r="F358"/>
  <c r="G358"/>
  <c r="E359"/>
  <c r="F359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H365" s="1"/>
  <c r="F365"/>
  <c r="G365"/>
  <c r="E366"/>
  <c r="F366"/>
  <c r="G366"/>
  <c r="E367"/>
  <c r="F367"/>
  <c r="G367"/>
  <c r="E368"/>
  <c r="F368"/>
  <c r="G368"/>
  <c r="E369"/>
  <c r="F369"/>
  <c r="G369"/>
  <c r="E370"/>
  <c r="F370"/>
  <c r="G370"/>
  <c r="E371"/>
  <c r="F371"/>
  <c r="G371"/>
  <c r="E372"/>
  <c r="F372"/>
  <c r="G372"/>
  <c r="E373"/>
  <c r="H373" s="1"/>
  <c r="F373"/>
  <c r="G373"/>
  <c r="E374"/>
  <c r="F374"/>
  <c r="G374"/>
  <c r="E375"/>
  <c r="F375"/>
  <c r="G375"/>
  <c r="E376"/>
  <c r="F376"/>
  <c r="G376"/>
  <c r="E377"/>
  <c r="F377"/>
  <c r="G377"/>
  <c r="E378"/>
  <c r="F378"/>
  <c r="G378"/>
  <c r="E379"/>
  <c r="F379"/>
  <c r="G379"/>
  <c r="E380"/>
  <c r="F380"/>
  <c r="G380"/>
  <c r="E381"/>
  <c r="H381" s="1"/>
  <c r="F381"/>
  <c r="G381"/>
  <c r="E382"/>
  <c r="F382"/>
  <c r="G382"/>
  <c r="E383"/>
  <c r="F383"/>
  <c r="G383"/>
  <c r="E384"/>
  <c r="F384"/>
  <c r="G384"/>
  <c r="E385"/>
  <c r="F385"/>
  <c r="G385"/>
  <c r="E386"/>
  <c r="F386"/>
  <c r="G386"/>
  <c r="E387"/>
  <c r="F387"/>
  <c r="G387"/>
  <c r="E388"/>
  <c r="F388"/>
  <c r="G388"/>
  <c r="E389"/>
  <c r="H389" s="1"/>
  <c r="F389"/>
  <c r="G389"/>
  <c r="E390"/>
  <c r="F390"/>
  <c r="G390"/>
  <c r="E391"/>
  <c r="F391"/>
  <c r="G391"/>
  <c r="E392"/>
  <c r="F392"/>
  <c r="G392"/>
  <c r="E393"/>
  <c r="F393"/>
  <c r="G393"/>
  <c r="E394"/>
  <c r="F394"/>
  <c r="G394"/>
  <c r="E395"/>
  <c r="F395"/>
  <c r="G395"/>
  <c r="E396"/>
  <c r="F396"/>
  <c r="G396"/>
  <c r="E397"/>
  <c r="H397" s="1"/>
  <c r="F397"/>
  <c r="G397"/>
  <c r="E398"/>
  <c r="F398"/>
  <c r="G398"/>
  <c r="E399"/>
  <c r="F399"/>
  <c r="G399"/>
  <c r="E400"/>
  <c r="F400"/>
  <c r="G400"/>
  <c r="E401"/>
  <c r="F401"/>
  <c r="G401"/>
  <c r="E402"/>
  <c r="F402"/>
  <c r="G402"/>
  <c r="E403"/>
  <c r="F403"/>
  <c r="G403"/>
  <c r="E404"/>
  <c r="F404"/>
  <c r="G404"/>
  <c r="E405"/>
  <c r="H405" s="1"/>
  <c r="F405"/>
  <c r="G405"/>
  <c r="E406"/>
  <c r="F406"/>
  <c r="G406"/>
  <c r="E407"/>
  <c r="F407"/>
  <c r="G407"/>
  <c r="E408"/>
  <c r="F408"/>
  <c r="G408"/>
  <c r="E409"/>
  <c r="F409"/>
  <c r="G409"/>
  <c r="E410"/>
  <c r="F410"/>
  <c r="G410"/>
  <c r="E411"/>
  <c r="F411"/>
  <c r="G411"/>
  <c r="E412"/>
  <c r="F412"/>
  <c r="G412"/>
  <c r="E413"/>
  <c r="H413" s="1"/>
  <c r="F413"/>
  <c r="G413"/>
  <c r="E414"/>
  <c r="F414"/>
  <c r="G414"/>
  <c r="E415"/>
  <c r="F415"/>
  <c r="G415"/>
  <c r="E416"/>
  <c r="F416"/>
  <c r="G416"/>
  <c r="E417"/>
  <c r="F417"/>
  <c r="G417"/>
  <c r="E418"/>
  <c r="F418"/>
  <c r="G418"/>
  <c r="E419"/>
  <c r="F419"/>
  <c r="G419"/>
  <c r="E420"/>
  <c r="F420"/>
  <c r="G420"/>
  <c r="E421"/>
  <c r="H421" s="1"/>
  <c r="F421"/>
  <c r="G421"/>
  <c r="E422"/>
  <c r="F422"/>
  <c r="G422"/>
  <c r="E423"/>
  <c r="F423"/>
  <c r="G423"/>
  <c r="E424"/>
  <c r="F424"/>
  <c r="G424"/>
  <c r="E425"/>
  <c r="F425"/>
  <c r="G425"/>
  <c r="E426"/>
  <c r="F426"/>
  <c r="G426"/>
  <c r="E427"/>
  <c r="F427"/>
  <c r="G427"/>
  <c r="E428"/>
  <c r="F428"/>
  <c r="G428"/>
  <c r="E429"/>
  <c r="H429" s="1"/>
  <c r="F429"/>
  <c r="G429"/>
  <c r="E430"/>
  <c r="F430"/>
  <c r="G430"/>
  <c r="E431"/>
  <c r="F431"/>
  <c r="G431"/>
  <c r="E432"/>
  <c r="F432"/>
  <c r="G432"/>
  <c r="E433"/>
  <c r="F433"/>
  <c r="G433"/>
  <c r="E434"/>
  <c r="F434"/>
  <c r="G434"/>
  <c r="E435"/>
  <c r="F435"/>
  <c r="G435"/>
  <c r="E436"/>
  <c r="F436"/>
  <c r="G436"/>
  <c r="E437"/>
  <c r="H437" s="1"/>
  <c r="F437"/>
  <c r="G437"/>
  <c r="E438"/>
  <c r="F438"/>
  <c r="G438"/>
  <c r="E439"/>
  <c r="F439"/>
  <c r="G439"/>
  <c r="E440"/>
  <c r="F440"/>
  <c r="G440"/>
  <c r="E441"/>
  <c r="F441"/>
  <c r="G441"/>
  <c r="E442"/>
  <c r="F442"/>
  <c r="G442"/>
  <c r="E443"/>
  <c r="F443"/>
  <c r="G443"/>
  <c r="E444"/>
  <c r="F444"/>
  <c r="G444"/>
  <c r="E445"/>
  <c r="H445" s="1"/>
  <c r="F445"/>
  <c r="G445"/>
  <c r="G4"/>
  <c r="F4"/>
  <c r="E4"/>
  <c r="H4" s="1"/>
  <c r="E5" i="8"/>
  <c r="F5"/>
  <c r="G5"/>
  <c r="E6"/>
  <c r="F6"/>
  <c r="H6" s="1"/>
  <c r="G6"/>
  <c r="E7"/>
  <c r="F7"/>
  <c r="G7"/>
  <c r="E8"/>
  <c r="F8"/>
  <c r="H8" s="1"/>
  <c r="G8"/>
  <c r="E9"/>
  <c r="H9" s="1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F16"/>
  <c r="G16"/>
  <c r="E17"/>
  <c r="H17" s="1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H25" s="1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H33" s="1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H41" s="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H121" s="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H129" s="1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H137" s="1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H146" s="1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H182" s="1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H190" s="1"/>
  <c r="G190"/>
  <c r="E191"/>
  <c r="F191"/>
  <c r="G191"/>
  <c r="E192"/>
  <c r="H192" s="1"/>
  <c r="F192"/>
  <c r="G192"/>
  <c r="E193"/>
  <c r="H193" s="1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H200" s="1"/>
  <c r="F200"/>
  <c r="G200"/>
  <c r="E201"/>
  <c r="H201" s="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H208" s="1"/>
  <c r="F208"/>
  <c r="G208"/>
  <c r="E209"/>
  <c r="H209" s="1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H216" s="1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H224" s="1"/>
  <c r="F224"/>
  <c r="G224"/>
  <c r="G4"/>
  <c r="F4"/>
  <c r="E4"/>
  <c r="E5" i="7"/>
  <c r="H5" s="1"/>
  <c r="F5"/>
  <c r="G5"/>
  <c r="E6"/>
  <c r="F6"/>
  <c r="H6" s="1"/>
  <c r="G6"/>
  <c r="E7"/>
  <c r="F7"/>
  <c r="G7"/>
  <c r="E8"/>
  <c r="F8"/>
  <c r="G8"/>
  <c r="E9"/>
  <c r="F9"/>
  <c r="G9"/>
  <c r="E10"/>
  <c r="F10"/>
  <c r="G10"/>
  <c r="E11"/>
  <c r="F11"/>
  <c r="G11"/>
  <c r="E12"/>
  <c r="F12"/>
  <c r="G12"/>
  <c r="E13"/>
  <c r="H13" s="1"/>
  <c r="F13"/>
  <c r="G13"/>
  <c r="E14"/>
  <c r="H14" s="1"/>
  <c r="F14"/>
  <c r="G14"/>
  <c r="E15"/>
  <c r="F15"/>
  <c r="G15"/>
  <c r="E16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H27" s="1"/>
  <c r="F27"/>
  <c r="G27"/>
  <c r="E28"/>
  <c r="F28"/>
  <c r="G28"/>
  <c r="E29"/>
  <c r="F29"/>
  <c r="G29"/>
  <c r="E30"/>
  <c r="F30"/>
  <c r="G30"/>
  <c r="E31"/>
  <c r="F31"/>
  <c r="G31"/>
  <c r="E32"/>
  <c r="H32" s="1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H42" s="1"/>
  <c r="F42"/>
  <c r="G42"/>
  <c r="E43"/>
  <c r="F43"/>
  <c r="G43"/>
  <c r="E44"/>
  <c r="H44" s="1"/>
  <c r="F44"/>
  <c r="G44"/>
  <c r="E45"/>
  <c r="F45"/>
  <c r="G45"/>
  <c r="E46"/>
  <c r="F46"/>
  <c r="G46"/>
  <c r="E47"/>
  <c r="F47"/>
  <c r="G47"/>
  <c r="E48"/>
  <c r="H48" s="1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H74" s="1"/>
  <c r="G74"/>
  <c r="E75"/>
  <c r="F75"/>
  <c r="G75"/>
  <c r="E76"/>
  <c r="H76" s="1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H122" s="1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H138" s="1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H154" s="1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H205" s="1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F290"/>
  <c r="G290"/>
  <c r="E291"/>
  <c r="F291"/>
  <c r="G291"/>
  <c r="E292"/>
  <c r="F292"/>
  <c r="G292"/>
  <c r="E293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G309"/>
  <c r="E310"/>
  <c r="F310"/>
  <c r="G310"/>
  <c r="E311"/>
  <c r="F311"/>
  <c r="G31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F323"/>
  <c r="G323"/>
  <c r="E324"/>
  <c r="F324"/>
  <c r="G324"/>
  <c r="E325"/>
  <c r="H325" s="1"/>
  <c r="F325"/>
  <c r="G325"/>
  <c r="E326"/>
  <c r="F326"/>
  <c r="G326"/>
  <c r="E327"/>
  <c r="F327"/>
  <c r="G327"/>
  <c r="E328"/>
  <c r="F328"/>
  <c r="G328"/>
  <c r="E329"/>
  <c r="F329"/>
  <c r="G329"/>
  <c r="E330"/>
  <c r="F330"/>
  <c r="G330"/>
  <c r="E331"/>
  <c r="F331"/>
  <c r="G331"/>
  <c r="E332"/>
  <c r="F332"/>
  <c r="G332"/>
  <c r="E333"/>
  <c r="H333" s="1"/>
  <c r="F333"/>
  <c r="G333"/>
  <c r="E334"/>
  <c r="F334"/>
  <c r="G334"/>
  <c r="E335"/>
  <c r="F335"/>
  <c r="G335"/>
  <c r="E336"/>
  <c r="F336"/>
  <c r="G336"/>
  <c r="E337"/>
  <c r="F337"/>
  <c r="G337"/>
  <c r="E338"/>
  <c r="F338"/>
  <c r="H338" s="1"/>
  <c r="G338"/>
  <c r="E339"/>
  <c r="F339"/>
  <c r="G339"/>
  <c r="E340"/>
  <c r="F340"/>
  <c r="G340"/>
  <c r="E341"/>
  <c r="H341" s="1"/>
  <c r="F341"/>
  <c r="G341"/>
  <c r="E342"/>
  <c r="F342"/>
  <c r="G342"/>
  <c r="E343"/>
  <c r="F343"/>
  <c r="G343"/>
  <c r="E344"/>
  <c r="F344"/>
  <c r="G344"/>
  <c r="E345"/>
  <c r="F345"/>
  <c r="G345"/>
  <c r="E346"/>
  <c r="F346"/>
  <c r="G346"/>
  <c r="E347"/>
  <c r="F347"/>
  <c r="G347"/>
  <c r="E348"/>
  <c r="F348"/>
  <c r="G348"/>
  <c r="E349"/>
  <c r="H349" s="1"/>
  <c r="F349"/>
  <c r="G349"/>
  <c r="E350"/>
  <c r="F350"/>
  <c r="G350"/>
  <c r="E351"/>
  <c r="F351"/>
  <c r="G351"/>
  <c r="E352"/>
  <c r="F352"/>
  <c r="G352"/>
  <c r="E353"/>
  <c r="F353"/>
  <c r="G353"/>
  <c r="E354"/>
  <c r="F354"/>
  <c r="G354"/>
  <c r="E355"/>
  <c r="F355"/>
  <c r="G355"/>
  <c r="E356"/>
  <c r="F356"/>
  <c r="G356"/>
  <c r="E357"/>
  <c r="H357" s="1"/>
  <c r="F357"/>
  <c r="G357"/>
  <c r="E358"/>
  <c r="F358"/>
  <c r="G358"/>
  <c r="E359"/>
  <c r="F359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H365" s="1"/>
  <c r="F365"/>
  <c r="G365"/>
  <c r="E366"/>
  <c r="F366"/>
  <c r="G366"/>
  <c r="E367"/>
  <c r="F367"/>
  <c r="G367"/>
  <c r="E368"/>
  <c r="F368"/>
  <c r="G368"/>
  <c r="E369"/>
  <c r="F369"/>
  <c r="G369"/>
  <c r="E370"/>
  <c r="F370"/>
  <c r="G370"/>
  <c r="E371"/>
  <c r="F371"/>
  <c r="G371"/>
  <c r="E372"/>
  <c r="F372"/>
  <c r="G372"/>
  <c r="E373"/>
  <c r="H373" s="1"/>
  <c r="F373"/>
  <c r="G373"/>
  <c r="E374"/>
  <c r="F374"/>
  <c r="G374"/>
  <c r="E375"/>
  <c r="F375"/>
  <c r="G375"/>
  <c r="E376"/>
  <c r="F376"/>
  <c r="G376"/>
  <c r="E377"/>
  <c r="F377"/>
  <c r="G377"/>
  <c r="E378"/>
  <c r="F378"/>
  <c r="G378"/>
  <c r="E379"/>
  <c r="F379"/>
  <c r="G379"/>
  <c r="E380"/>
  <c r="F380"/>
  <c r="G380"/>
  <c r="E381"/>
  <c r="H381" s="1"/>
  <c r="F381"/>
  <c r="G381"/>
  <c r="E382"/>
  <c r="F382"/>
  <c r="G382"/>
  <c r="E383"/>
  <c r="F383"/>
  <c r="G383"/>
  <c r="E384"/>
  <c r="F384"/>
  <c r="G384"/>
  <c r="E385"/>
  <c r="F385"/>
  <c r="G385"/>
  <c r="E386"/>
  <c r="F386"/>
  <c r="G386"/>
  <c r="E387"/>
  <c r="F387"/>
  <c r="G387"/>
  <c r="E388"/>
  <c r="F388"/>
  <c r="G388"/>
  <c r="E389"/>
  <c r="H389" s="1"/>
  <c r="F389"/>
  <c r="G389"/>
  <c r="E390"/>
  <c r="F390"/>
  <c r="G390"/>
  <c r="E391"/>
  <c r="F391"/>
  <c r="G391"/>
  <c r="E392"/>
  <c r="F392"/>
  <c r="G392"/>
  <c r="E393"/>
  <c r="F393"/>
  <c r="G393"/>
  <c r="E394"/>
  <c r="F394"/>
  <c r="G394"/>
  <c r="E395"/>
  <c r="F395"/>
  <c r="G395"/>
  <c r="E396"/>
  <c r="F396"/>
  <c r="G396"/>
  <c r="E397"/>
  <c r="H397" s="1"/>
  <c r="F397"/>
  <c r="G397"/>
  <c r="E398"/>
  <c r="F398"/>
  <c r="G398"/>
  <c r="E399"/>
  <c r="F399"/>
  <c r="G399"/>
  <c r="E400"/>
  <c r="F400"/>
  <c r="G400"/>
  <c r="E401"/>
  <c r="F401"/>
  <c r="G401"/>
  <c r="E402"/>
  <c r="F402"/>
  <c r="G402"/>
  <c r="E403"/>
  <c r="F403"/>
  <c r="G403"/>
  <c r="E404"/>
  <c r="F404"/>
  <c r="G404"/>
  <c r="E405"/>
  <c r="H405" s="1"/>
  <c r="F405"/>
  <c r="G405"/>
  <c r="E406"/>
  <c r="F406"/>
  <c r="G406"/>
  <c r="E407"/>
  <c r="F407"/>
  <c r="G407"/>
  <c r="E408"/>
  <c r="F408"/>
  <c r="G408"/>
  <c r="E409"/>
  <c r="F409"/>
  <c r="G409"/>
  <c r="E410"/>
  <c r="F410"/>
  <c r="G410"/>
  <c r="E411"/>
  <c r="F411"/>
  <c r="G411"/>
  <c r="E412"/>
  <c r="F412"/>
  <c r="G412"/>
  <c r="E413"/>
  <c r="H413" s="1"/>
  <c r="F413"/>
  <c r="G413"/>
  <c r="E414"/>
  <c r="F414"/>
  <c r="G414"/>
  <c r="E415"/>
  <c r="F415"/>
  <c r="G415"/>
  <c r="E416"/>
  <c r="F416"/>
  <c r="G416"/>
  <c r="E417"/>
  <c r="F417"/>
  <c r="G417"/>
  <c r="E418"/>
  <c r="F418"/>
  <c r="G418"/>
  <c r="E419"/>
  <c r="F419"/>
  <c r="G419"/>
  <c r="E420"/>
  <c r="F420"/>
  <c r="G420"/>
  <c r="E421"/>
  <c r="H421" s="1"/>
  <c r="F421"/>
  <c r="G421"/>
  <c r="E422"/>
  <c r="F422"/>
  <c r="G422"/>
  <c r="E423"/>
  <c r="F423"/>
  <c r="G423"/>
  <c r="E424"/>
  <c r="F424"/>
  <c r="G424"/>
  <c r="E425"/>
  <c r="F425"/>
  <c r="G425"/>
  <c r="E426"/>
  <c r="F426"/>
  <c r="G426"/>
  <c r="E427"/>
  <c r="F427"/>
  <c r="G427"/>
  <c r="E428"/>
  <c r="F428"/>
  <c r="G428"/>
  <c r="E429"/>
  <c r="H429" s="1"/>
  <c r="F429"/>
  <c r="G429"/>
  <c r="E430"/>
  <c r="F430"/>
  <c r="G430"/>
  <c r="E431"/>
  <c r="F431"/>
  <c r="G431"/>
  <c r="E432"/>
  <c r="F432"/>
  <c r="G432"/>
  <c r="E433"/>
  <c r="F433"/>
  <c r="G433"/>
  <c r="E434"/>
  <c r="F434"/>
  <c r="G434"/>
  <c r="E435"/>
  <c r="F435"/>
  <c r="G435"/>
  <c r="E436"/>
  <c r="F436"/>
  <c r="G436"/>
  <c r="E437"/>
  <c r="H437" s="1"/>
  <c r="F437"/>
  <c r="G437"/>
  <c r="E438"/>
  <c r="F438"/>
  <c r="G438"/>
  <c r="E439"/>
  <c r="F439"/>
  <c r="G439"/>
  <c r="E440"/>
  <c r="F440"/>
  <c r="G440"/>
  <c r="E441"/>
  <c r="F441"/>
  <c r="G441"/>
  <c r="E442"/>
  <c r="F442"/>
  <c r="G442"/>
  <c r="E443"/>
  <c r="F443"/>
  <c r="G443"/>
  <c r="E444"/>
  <c r="F444"/>
  <c r="G444"/>
  <c r="E445"/>
  <c r="H445" s="1"/>
  <c r="F445"/>
  <c r="G445"/>
  <c r="E446"/>
  <c r="F446"/>
  <c r="G446"/>
  <c r="E447"/>
  <c r="F447"/>
  <c r="G447"/>
  <c r="E448"/>
  <c r="F448"/>
  <c r="G448"/>
  <c r="E449"/>
  <c r="F449"/>
  <c r="G449"/>
  <c r="E450"/>
  <c r="F450"/>
  <c r="G450"/>
  <c r="E451"/>
  <c r="F451"/>
  <c r="G451"/>
  <c r="E452"/>
  <c r="F452"/>
  <c r="G452"/>
  <c r="E453"/>
  <c r="H453" s="1"/>
  <c r="F453"/>
  <c r="G453"/>
  <c r="E454"/>
  <c r="F454"/>
  <c r="G454"/>
  <c r="E455"/>
  <c r="F455"/>
  <c r="G455"/>
  <c r="E456"/>
  <c r="F456"/>
  <c r="G456"/>
  <c r="E457"/>
  <c r="F457"/>
  <c r="G457"/>
  <c r="E458"/>
  <c r="F458"/>
  <c r="G458"/>
  <c r="E459"/>
  <c r="F459"/>
  <c r="G459"/>
  <c r="E460"/>
  <c r="F460"/>
  <c r="G460"/>
  <c r="E461"/>
  <c r="H461" s="1"/>
  <c r="F461"/>
  <c r="G461"/>
  <c r="E462"/>
  <c r="F462"/>
  <c r="G462"/>
  <c r="E463"/>
  <c r="F463"/>
  <c r="G463"/>
  <c r="E464"/>
  <c r="F464"/>
  <c r="G464"/>
  <c r="E465"/>
  <c r="F465"/>
  <c r="G465"/>
  <c r="E466"/>
  <c r="F466"/>
  <c r="G466"/>
  <c r="E467"/>
  <c r="F467"/>
  <c r="G467"/>
  <c r="E468"/>
  <c r="F468"/>
  <c r="G468"/>
  <c r="E469"/>
  <c r="H469" s="1"/>
  <c r="F469"/>
  <c r="G469"/>
  <c r="E470"/>
  <c r="F470"/>
  <c r="G470"/>
  <c r="E471"/>
  <c r="F471"/>
  <c r="G471"/>
  <c r="E472"/>
  <c r="F472"/>
  <c r="G472"/>
  <c r="E473"/>
  <c r="F473"/>
  <c r="G473"/>
  <c r="E474"/>
  <c r="F474"/>
  <c r="G474"/>
  <c r="E475"/>
  <c r="F475"/>
  <c r="G475"/>
  <c r="E476"/>
  <c r="F476"/>
  <c r="G476"/>
  <c r="E477"/>
  <c r="H477" s="1"/>
  <c r="F477"/>
  <c r="G477"/>
  <c r="E478"/>
  <c r="F478"/>
  <c r="G478"/>
  <c r="E479"/>
  <c r="F479"/>
  <c r="G479"/>
  <c r="E480"/>
  <c r="F480"/>
  <c r="G480"/>
  <c r="E481"/>
  <c r="F481"/>
  <c r="G481"/>
  <c r="E482"/>
  <c r="F482"/>
  <c r="G482"/>
  <c r="E483"/>
  <c r="F483"/>
  <c r="G483"/>
  <c r="E484"/>
  <c r="F484"/>
  <c r="G484"/>
  <c r="E485"/>
  <c r="H485" s="1"/>
  <c r="F485"/>
  <c r="G485"/>
  <c r="E486"/>
  <c r="F486"/>
  <c r="G486"/>
  <c r="E487"/>
  <c r="F487"/>
  <c r="G487"/>
  <c r="E488"/>
  <c r="F488"/>
  <c r="G488"/>
  <c r="E489"/>
  <c r="F489"/>
  <c r="G489"/>
  <c r="E490"/>
  <c r="F490"/>
  <c r="G490"/>
  <c r="E491"/>
  <c r="F491"/>
  <c r="G491"/>
  <c r="E492"/>
  <c r="F492"/>
  <c r="G492"/>
  <c r="E493"/>
  <c r="H493" s="1"/>
  <c r="F493"/>
  <c r="G493"/>
  <c r="E494"/>
  <c r="F494"/>
  <c r="G494"/>
  <c r="E495"/>
  <c r="F495"/>
  <c r="G495"/>
  <c r="E496"/>
  <c r="F496"/>
  <c r="G496"/>
  <c r="E497"/>
  <c r="F497"/>
  <c r="G497"/>
  <c r="E498"/>
  <c r="F498"/>
  <c r="G498"/>
  <c r="E499"/>
  <c r="F499"/>
  <c r="G499"/>
  <c r="E500"/>
  <c r="F500"/>
  <c r="G500"/>
  <c r="E501"/>
  <c r="H501" s="1"/>
  <c r="F501"/>
  <c r="G501"/>
  <c r="E502"/>
  <c r="F502"/>
  <c r="G502"/>
  <c r="E503"/>
  <c r="F503"/>
  <c r="G503"/>
  <c r="E504"/>
  <c r="F504"/>
  <c r="G504"/>
  <c r="E505"/>
  <c r="F505"/>
  <c r="G505"/>
  <c r="E506"/>
  <c r="F506"/>
  <c r="G506"/>
  <c r="E507"/>
  <c r="F507"/>
  <c r="G507"/>
  <c r="E508"/>
  <c r="F508"/>
  <c r="G508"/>
  <c r="E509"/>
  <c r="H509" s="1"/>
  <c r="F509"/>
  <c r="G509"/>
  <c r="E510"/>
  <c r="F510"/>
  <c r="G510"/>
  <c r="E511"/>
  <c r="F511"/>
  <c r="G511"/>
  <c r="E512"/>
  <c r="F512"/>
  <c r="G512"/>
  <c r="E513"/>
  <c r="F513"/>
  <c r="G513"/>
  <c r="E514"/>
  <c r="F514"/>
  <c r="G514"/>
  <c r="E515"/>
  <c r="F515"/>
  <c r="G515"/>
  <c r="E516"/>
  <c r="F516"/>
  <c r="G516"/>
  <c r="E517"/>
  <c r="H517" s="1"/>
  <c r="F517"/>
  <c r="G517"/>
  <c r="E518"/>
  <c r="F518"/>
  <c r="G518"/>
  <c r="E519"/>
  <c r="F519"/>
  <c r="G519"/>
  <c r="E520"/>
  <c r="F520"/>
  <c r="G520"/>
  <c r="E521"/>
  <c r="F521"/>
  <c r="G521"/>
  <c r="E522"/>
  <c r="F522"/>
  <c r="G522"/>
  <c r="E523"/>
  <c r="F523"/>
  <c r="G523"/>
  <c r="E524"/>
  <c r="F524"/>
  <c r="G524"/>
  <c r="E525"/>
  <c r="H525" s="1"/>
  <c r="F525"/>
  <c r="G525"/>
  <c r="E526"/>
  <c r="F526"/>
  <c r="G526"/>
  <c r="E527"/>
  <c r="F527"/>
  <c r="G527"/>
  <c r="E528"/>
  <c r="F528"/>
  <c r="G528"/>
  <c r="E529"/>
  <c r="F529"/>
  <c r="G529"/>
  <c r="E530"/>
  <c r="F530"/>
  <c r="G530"/>
  <c r="E531"/>
  <c r="F531"/>
  <c r="G531"/>
  <c r="E532"/>
  <c r="F532"/>
  <c r="G532"/>
  <c r="E533"/>
  <c r="H533" s="1"/>
  <c r="F533"/>
  <c r="G533"/>
  <c r="E534"/>
  <c r="F534"/>
  <c r="G534"/>
  <c r="E535"/>
  <c r="F535"/>
  <c r="G535"/>
  <c r="E536"/>
  <c r="F536"/>
  <c r="G536"/>
  <c r="E537"/>
  <c r="F537"/>
  <c r="G537"/>
  <c r="E538"/>
  <c r="F538"/>
  <c r="G538"/>
  <c r="E539"/>
  <c r="F539"/>
  <c r="G539"/>
  <c r="E540"/>
  <c r="F540"/>
  <c r="G540"/>
  <c r="E541"/>
  <c r="H541" s="1"/>
  <c r="F541"/>
  <c r="G541"/>
  <c r="E542"/>
  <c r="F542"/>
  <c r="G542"/>
  <c r="E543"/>
  <c r="F543"/>
  <c r="G543"/>
  <c r="E544"/>
  <c r="F544"/>
  <c r="G544"/>
  <c r="E545"/>
  <c r="F545"/>
  <c r="G545"/>
  <c r="E546"/>
  <c r="F546"/>
  <c r="G546"/>
  <c r="E547"/>
  <c r="F547"/>
  <c r="G547"/>
  <c r="E548"/>
  <c r="F548"/>
  <c r="G548"/>
  <c r="E549"/>
  <c r="H549" s="1"/>
  <c r="F549"/>
  <c r="G549"/>
  <c r="E550"/>
  <c r="F550"/>
  <c r="G550"/>
  <c r="E551"/>
  <c r="F551"/>
  <c r="G551"/>
  <c r="E552"/>
  <c r="F552"/>
  <c r="G552"/>
  <c r="E553"/>
  <c r="F553"/>
  <c r="G553"/>
  <c r="E554"/>
  <c r="F554"/>
  <c r="G554"/>
  <c r="E555"/>
  <c r="F555"/>
  <c r="G555"/>
  <c r="E556"/>
  <c r="F556"/>
  <c r="G556"/>
  <c r="E557"/>
  <c r="H557" s="1"/>
  <c r="F557"/>
  <c r="G557"/>
  <c r="E558"/>
  <c r="F558"/>
  <c r="G558"/>
  <c r="E559"/>
  <c r="F559"/>
  <c r="G559"/>
  <c r="E560"/>
  <c r="F560"/>
  <c r="G560"/>
  <c r="E561"/>
  <c r="F561"/>
  <c r="G561"/>
  <c r="E562"/>
  <c r="F562"/>
  <c r="G562"/>
  <c r="E563"/>
  <c r="F563"/>
  <c r="G563"/>
  <c r="E564"/>
  <c r="F564"/>
  <c r="G564"/>
  <c r="E565"/>
  <c r="H565" s="1"/>
  <c r="F565"/>
  <c r="G565"/>
  <c r="E566"/>
  <c r="F566"/>
  <c r="G566"/>
  <c r="E567"/>
  <c r="F567"/>
  <c r="G567"/>
  <c r="E568"/>
  <c r="F568"/>
  <c r="G568"/>
  <c r="E569"/>
  <c r="F569"/>
  <c r="G569"/>
  <c r="E570"/>
  <c r="F570"/>
  <c r="G570"/>
  <c r="E571"/>
  <c r="F571"/>
  <c r="G571"/>
  <c r="E572"/>
  <c r="F572"/>
  <c r="G572"/>
  <c r="E573"/>
  <c r="H573" s="1"/>
  <c r="F573"/>
  <c r="G573"/>
  <c r="E574"/>
  <c r="F574"/>
  <c r="G574"/>
  <c r="E575"/>
  <c r="F575"/>
  <c r="G575"/>
  <c r="E576"/>
  <c r="F576"/>
  <c r="G576"/>
  <c r="E577"/>
  <c r="F577"/>
  <c r="G577"/>
  <c r="E578"/>
  <c r="F578"/>
  <c r="G578"/>
  <c r="E579"/>
  <c r="F579"/>
  <c r="G579"/>
  <c r="E580"/>
  <c r="F580"/>
  <c r="G580"/>
  <c r="E581"/>
  <c r="H581" s="1"/>
  <c r="F581"/>
  <c r="G581"/>
  <c r="E582"/>
  <c r="F582"/>
  <c r="G582"/>
  <c r="E583"/>
  <c r="F583"/>
  <c r="G583"/>
  <c r="E584"/>
  <c r="F584"/>
  <c r="G584"/>
  <c r="E585"/>
  <c r="F585"/>
  <c r="G585"/>
  <c r="E586"/>
  <c r="F586"/>
  <c r="G586"/>
  <c r="E587"/>
  <c r="F587"/>
  <c r="G587"/>
  <c r="E588"/>
  <c r="F588"/>
  <c r="G588"/>
  <c r="E589"/>
  <c r="H589" s="1"/>
  <c r="F589"/>
  <c r="G589"/>
  <c r="E590"/>
  <c r="F590"/>
  <c r="G590"/>
  <c r="E591"/>
  <c r="F591"/>
  <c r="G591"/>
  <c r="E592"/>
  <c r="F592"/>
  <c r="G592"/>
  <c r="E593"/>
  <c r="F593"/>
  <c r="G593"/>
  <c r="E594"/>
  <c r="F594"/>
  <c r="G594"/>
  <c r="E595"/>
  <c r="F595"/>
  <c r="G595"/>
  <c r="E596"/>
  <c r="F596"/>
  <c r="G596"/>
  <c r="E597"/>
  <c r="H597" s="1"/>
  <c r="F597"/>
  <c r="G597"/>
  <c r="E598"/>
  <c r="F598"/>
  <c r="G598"/>
  <c r="E599"/>
  <c r="F599"/>
  <c r="G599"/>
  <c r="E600"/>
  <c r="F600"/>
  <c r="G600"/>
  <c r="E601"/>
  <c r="F601"/>
  <c r="G601"/>
  <c r="E602"/>
  <c r="F602"/>
  <c r="G602"/>
  <c r="E603"/>
  <c r="F603"/>
  <c r="G603"/>
  <c r="E604"/>
  <c r="F604"/>
  <c r="G604"/>
  <c r="E605"/>
  <c r="H605" s="1"/>
  <c r="F605"/>
  <c r="G605"/>
  <c r="E606"/>
  <c r="F606"/>
  <c r="G606"/>
  <c r="E607"/>
  <c r="F607"/>
  <c r="G607"/>
  <c r="E608"/>
  <c r="F608"/>
  <c r="G608"/>
  <c r="E609"/>
  <c r="F609"/>
  <c r="G609"/>
  <c r="E610"/>
  <c r="F610"/>
  <c r="G610"/>
  <c r="E611"/>
  <c r="F611"/>
  <c r="G611"/>
  <c r="E612"/>
  <c r="F612"/>
  <c r="G612"/>
  <c r="E613"/>
  <c r="H613" s="1"/>
  <c r="F613"/>
  <c r="G613"/>
  <c r="E614"/>
  <c r="F614"/>
  <c r="G614"/>
  <c r="E615"/>
  <c r="F615"/>
  <c r="G615"/>
  <c r="E616"/>
  <c r="F616"/>
  <c r="G616"/>
  <c r="E617"/>
  <c r="F617"/>
  <c r="G617"/>
  <c r="E618"/>
  <c r="F618"/>
  <c r="G618"/>
  <c r="E619"/>
  <c r="F619"/>
  <c r="G619"/>
  <c r="E620"/>
  <c r="F620"/>
  <c r="G620"/>
  <c r="E621"/>
  <c r="H621" s="1"/>
  <c r="F621"/>
  <c r="G621"/>
  <c r="E622"/>
  <c r="F622"/>
  <c r="G622"/>
  <c r="E623"/>
  <c r="F623"/>
  <c r="G623"/>
  <c r="E624"/>
  <c r="F624"/>
  <c r="G624"/>
  <c r="E625"/>
  <c r="F625"/>
  <c r="G625"/>
  <c r="E626"/>
  <c r="F626"/>
  <c r="G626"/>
  <c r="E627"/>
  <c r="F627"/>
  <c r="G627"/>
  <c r="E628"/>
  <c r="F628"/>
  <c r="G628"/>
  <c r="E629"/>
  <c r="H629" s="1"/>
  <c r="F629"/>
  <c r="G629"/>
  <c r="E630"/>
  <c r="F630"/>
  <c r="G630"/>
  <c r="E631"/>
  <c r="F631"/>
  <c r="G631"/>
  <c r="E632"/>
  <c r="F632"/>
  <c r="G632"/>
  <c r="E633"/>
  <c r="F633"/>
  <c r="G633"/>
  <c r="E634"/>
  <c r="F634"/>
  <c r="G634"/>
  <c r="E635"/>
  <c r="F635"/>
  <c r="G635"/>
  <c r="E636"/>
  <c r="F636"/>
  <c r="G636"/>
  <c r="E637"/>
  <c r="H637" s="1"/>
  <c r="F637"/>
  <c r="G637"/>
  <c r="E638"/>
  <c r="F638"/>
  <c r="G638"/>
  <c r="E639"/>
  <c r="F639"/>
  <c r="G639"/>
  <c r="E640"/>
  <c r="F640"/>
  <c r="G640"/>
  <c r="E641"/>
  <c r="F641"/>
  <c r="G641"/>
  <c r="E642"/>
  <c r="F642"/>
  <c r="G642"/>
  <c r="E643"/>
  <c r="F643"/>
  <c r="G643"/>
  <c r="E644"/>
  <c r="F644"/>
  <c r="G644"/>
  <c r="E645"/>
  <c r="H645" s="1"/>
  <c r="F645"/>
  <c r="G645"/>
  <c r="E646"/>
  <c r="F646"/>
  <c r="G646"/>
  <c r="E647"/>
  <c r="F647"/>
  <c r="G647"/>
  <c r="E648"/>
  <c r="F648"/>
  <c r="G648"/>
  <c r="E649"/>
  <c r="F649"/>
  <c r="G649"/>
  <c r="E650"/>
  <c r="F650"/>
  <c r="G650"/>
  <c r="E651"/>
  <c r="F651"/>
  <c r="G651"/>
  <c r="E652"/>
  <c r="F652"/>
  <c r="G652"/>
  <c r="E653"/>
  <c r="H653" s="1"/>
  <c r="F653"/>
  <c r="G653"/>
  <c r="E654"/>
  <c r="F654"/>
  <c r="G654"/>
  <c r="E655"/>
  <c r="F655"/>
  <c r="G655"/>
  <c r="E656"/>
  <c r="F656"/>
  <c r="G656"/>
  <c r="E657"/>
  <c r="F657"/>
  <c r="G657"/>
  <c r="E658"/>
  <c r="F658"/>
  <c r="G658"/>
  <c r="E659"/>
  <c r="F659"/>
  <c r="G659"/>
  <c r="E660"/>
  <c r="F660"/>
  <c r="G660"/>
  <c r="E661"/>
  <c r="H661" s="1"/>
  <c r="F661"/>
  <c r="G661"/>
  <c r="E662"/>
  <c r="F662"/>
  <c r="G662"/>
  <c r="E663"/>
  <c r="F663"/>
  <c r="G663"/>
  <c r="E664"/>
  <c r="F664"/>
  <c r="G664"/>
  <c r="E665"/>
  <c r="F665"/>
  <c r="G665"/>
  <c r="E666"/>
  <c r="F666"/>
  <c r="G666"/>
  <c r="E667"/>
  <c r="F667"/>
  <c r="G667"/>
  <c r="E668"/>
  <c r="F668"/>
  <c r="G668"/>
  <c r="E669"/>
  <c r="H669" s="1"/>
  <c r="F669"/>
  <c r="G669"/>
  <c r="E670"/>
  <c r="F670"/>
  <c r="G670"/>
  <c r="E671"/>
  <c r="F671"/>
  <c r="G671"/>
  <c r="E672"/>
  <c r="F672"/>
  <c r="G672"/>
  <c r="E673"/>
  <c r="F673"/>
  <c r="G673"/>
  <c r="E674"/>
  <c r="F674"/>
  <c r="G674"/>
  <c r="E675"/>
  <c r="F675"/>
  <c r="G675"/>
  <c r="E676"/>
  <c r="F676"/>
  <c r="G676"/>
  <c r="E677"/>
  <c r="H677" s="1"/>
  <c r="F677"/>
  <c r="G677"/>
  <c r="E678"/>
  <c r="F678"/>
  <c r="G678"/>
  <c r="E679"/>
  <c r="F679"/>
  <c r="G679"/>
  <c r="E680"/>
  <c r="F680"/>
  <c r="G680"/>
  <c r="E681"/>
  <c r="F681"/>
  <c r="G681"/>
  <c r="E682"/>
  <c r="F682"/>
  <c r="G682"/>
  <c r="E683"/>
  <c r="F683"/>
  <c r="G683"/>
  <c r="E684"/>
  <c r="F684"/>
  <c r="G684"/>
  <c r="E685"/>
  <c r="H685" s="1"/>
  <c r="F685"/>
  <c r="G685"/>
  <c r="E686"/>
  <c r="F686"/>
  <c r="G686"/>
  <c r="E687"/>
  <c r="F687"/>
  <c r="G687"/>
  <c r="E688"/>
  <c r="F688"/>
  <c r="G688"/>
  <c r="E689"/>
  <c r="F689"/>
  <c r="G689"/>
  <c r="E690"/>
  <c r="F690"/>
  <c r="G690"/>
  <c r="E691"/>
  <c r="F691"/>
  <c r="G691"/>
  <c r="E692"/>
  <c r="F692"/>
  <c r="G692"/>
  <c r="E693"/>
  <c r="H693" s="1"/>
  <c r="F693"/>
  <c r="G693"/>
  <c r="E694"/>
  <c r="F694"/>
  <c r="G694"/>
  <c r="E695"/>
  <c r="F695"/>
  <c r="G695"/>
  <c r="E696"/>
  <c r="F696"/>
  <c r="G696"/>
  <c r="E697"/>
  <c r="F697"/>
  <c r="G697"/>
  <c r="E698"/>
  <c r="F698"/>
  <c r="G698"/>
  <c r="E699"/>
  <c r="F699"/>
  <c r="G699"/>
  <c r="E700"/>
  <c r="F700"/>
  <c r="G700"/>
  <c r="E701"/>
  <c r="H701" s="1"/>
  <c r="F701"/>
  <c r="G701"/>
  <c r="E702"/>
  <c r="F702"/>
  <c r="G702"/>
  <c r="E703"/>
  <c r="F703"/>
  <c r="G703"/>
  <c r="E704"/>
  <c r="F704"/>
  <c r="G704"/>
  <c r="E705"/>
  <c r="F705"/>
  <c r="G705"/>
  <c r="E706"/>
  <c r="F706"/>
  <c r="G706"/>
  <c r="E707"/>
  <c r="F707"/>
  <c r="G707"/>
  <c r="E708"/>
  <c r="F708"/>
  <c r="G708"/>
  <c r="E709"/>
  <c r="H709" s="1"/>
  <c r="F709"/>
  <c r="G709"/>
  <c r="E710"/>
  <c r="F710"/>
  <c r="G710"/>
  <c r="E711"/>
  <c r="F711"/>
  <c r="G711"/>
  <c r="E712"/>
  <c r="F712"/>
  <c r="G712"/>
  <c r="E713"/>
  <c r="F713"/>
  <c r="G713"/>
  <c r="E714"/>
  <c r="F714"/>
  <c r="G714"/>
  <c r="E715"/>
  <c r="F715"/>
  <c r="G715"/>
  <c r="E716"/>
  <c r="F716"/>
  <c r="G716"/>
  <c r="E717"/>
  <c r="H717" s="1"/>
  <c r="F717"/>
  <c r="G717"/>
  <c r="E718"/>
  <c r="F718"/>
  <c r="G718"/>
  <c r="E719"/>
  <c r="F719"/>
  <c r="G719"/>
  <c r="E720"/>
  <c r="F720"/>
  <c r="G720"/>
  <c r="E721"/>
  <c r="F721"/>
  <c r="G721"/>
  <c r="E722"/>
  <c r="F722"/>
  <c r="G722"/>
  <c r="E723"/>
  <c r="F723"/>
  <c r="G723"/>
  <c r="E724"/>
  <c r="F724"/>
  <c r="G724"/>
  <c r="E725"/>
  <c r="H725" s="1"/>
  <c r="F725"/>
  <c r="G725"/>
  <c r="E726"/>
  <c r="F726"/>
  <c r="G726"/>
  <c r="E727"/>
  <c r="F727"/>
  <c r="G727"/>
  <c r="E728"/>
  <c r="F728"/>
  <c r="G728"/>
  <c r="E729"/>
  <c r="F729"/>
  <c r="G729"/>
  <c r="E730"/>
  <c r="F730"/>
  <c r="G730"/>
  <c r="E731"/>
  <c r="F731"/>
  <c r="G731"/>
  <c r="E732"/>
  <c r="F732"/>
  <c r="G732"/>
  <c r="E733"/>
  <c r="H733" s="1"/>
  <c r="F733"/>
  <c r="G733"/>
  <c r="E734"/>
  <c r="F734"/>
  <c r="G734"/>
  <c r="G4"/>
  <c r="F4"/>
  <c r="E4"/>
  <c r="E5" i="6"/>
  <c r="H5" s="1"/>
  <c r="F5"/>
  <c r="G5"/>
  <c r="E6"/>
  <c r="F6"/>
  <c r="G6"/>
  <c r="E7"/>
  <c r="F7"/>
  <c r="G7"/>
  <c r="E8"/>
  <c r="F8"/>
  <c r="G8"/>
  <c r="E9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F19"/>
  <c r="G19"/>
  <c r="E20"/>
  <c r="F20"/>
  <c r="G20"/>
  <c r="H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H30" s="1"/>
  <c r="F30"/>
  <c r="G30"/>
  <c r="E31"/>
  <c r="F31"/>
  <c r="G31"/>
  <c r="E32"/>
  <c r="F32"/>
  <c r="G32"/>
  <c r="E33"/>
  <c r="F33"/>
  <c r="G33"/>
  <c r="E34"/>
  <c r="F34"/>
  <c r="G34"/>
  <c r="H34" s="1"/>
  <c r="E35"/>
  <c r="F35"/>
  <c r="G35"/>
  <c r="E36"/>
  <c r="H36" s="1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H46" s="1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H64" s="1"/>
  <c r="G64"/>
  <c r="E65"/>
  <c r="F65"/>
  <c r="G65"/>
  <c r="E66"/>
  <c r="F66"/>
  <c r="G66"/>
  <c r="E67"/>
  <c r="H67" s="1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H78" s="1"/>
  <c r="F78"/>
  <c r="G78"/>
  <c r="E79"/>
  <c r="F79"/>
  <c r="G79"/>
  <c r="E80"/>
  <c r="F80"/>
  <c r="G80"/>
  <c r="E81"/>
  <c r="F81"/>
  <c r="G81"/>
  <c r="E82"/>
  <c r="F82"/>
  <c r="G82"/>
  <c r="H82" s="1"/>
  <c r="E83"/>
  <c r="F83"/>
  <c r="G83"/>
  <c r="E84"/>
  <c r="F84"/>
  <c r="G84"/>
  <c r="E85"/>
  <c r="F85"/>
  <c r="G85"/>
  <c r="E86"/>
  <c r="F86"/>
  <c r="G86"/>
  <c r="E87"/>
  <c r="F87"/>
  <c r="G87"/>
  <c r="E88"/>
  <c r="F88"/>
  <c r="H88" s="1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H96" s="1"/>
  <c r="G96"/>
  <c r="E97"/>
  <c r="F97"/>
  <c r="G97"/>
  <c r="E98"/>
  <c r="F98"/>
  <c r="G98"/>
  <c r="E99"/>
  <c r="H99" s="1"/>
  <c r="F99"/>
  <c r="G99"/>
  <c r="E100"/>
  <c r="H100" s="1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H116" s="1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H136" s="1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H152" s="1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H163" s="1"/>
  <c r="F163"/>
  <c r="G163"/>
  <c r="E164"/>
  <c r="F164"/>
  <c r="G164"/>
  <c r="E165"/>
  <c r="F165"/>
  <c r="G165"/>
  <c r="E166"/>
  <c r="F166"/>
  <c r="G166"/>
  <c r="E167"/>
  <c r="F167"/>
  <c r="G167"/>
  <c r="E168"/>
  <c r="H168" s="1"/>
  <c r="F168"/>
  <c r="G168"/>
  <c r="E169"/>
  <c r="F169"/>
  <c r="G169"/>
  <c r="E170"/>
  <c r="F170"/>
  <c r="G170"/>
  <c r="E171"/>
  <c r="F171"/>
  <c r="G171"/>
  <c r="E172"/>
  <c r="H172" s="1"/>
  <c r="F172"/>
  <c r="G172"/>
  <c r="E173"/>
  <c r="F173"/>
  <c r="G173"/>
  <c r="E174"/>
  <c r="F174"/>
  <c r="G174"/>
  <c r="E175"/>
  <c r="F175"/>
  <c r="G175"/>
  <c r="H175" s="1"/>
  <c r="E176"/>
  <c r="F176"/>
  <c r="G176"/>
  <c r="E177"/>
  <c r="F177"/>
  <c r="G177"/>
  <c r="E178"/>
  <c r="F178"/>
  <c r="G178"/>
  <c r="E179"/>
  <c r="F179"/>
  <c r="H179" s="1"/>
  <c r="G179"/>
  <c r="E180"/>
  <c r="H180" s="1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H188" s="1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H206" s="1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H214" s="1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H222" s="1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H230" s="1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H238" s="1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H246" s="1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H254" s="1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H260" s="1"/>
  <c r="F260"/>
  <c r="G260"/>
  <c r="E261"/>
  <c r="F261"/>
  <c r="G261"/>
  <c r="E262"/>
  <c r="H262" s="1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H268" s="1"/>
  <c r="F268"/>
  <c r="G268"/>
  <c r="E269"/>
  <c r="F269"/>
  <c r="G269"/>
  <c r="E270"/>
  <c r="H270" s="1"/>
  <c r="F270"/>
  <c r="G270"/>
  <c r="E271"/>
  <c r="F271"/>
  <c r="G271"/>
  <c r="E272"/>
  <c r="F272"/>
  <c r="G272"/>
  <c r="E273"/>
  <c r="F273"/>
  <c r="G273"/>
  <c r="E274"/>
  <c r="F274"/>
  <c r="G274"/>
  <c r="E275"/>
  <c r="F275"/>
  <c r="G275"/>
  <c r="E276"/>
  <c r="H276" s="1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F282"/>
  <c r="G282"/>
  <c r="E283"/>
  <c r="F283"/>
  <c r="G283"/>
  <c r="E284"/>
  <c r="H284" s="1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F290"/>
  <c r="G290"/>
  <c r="E291"/>
  <c r="F291"/>
  <c r="G291"/>
  <c r="E292"/>
  <c r="H292" s="1"/>
  <c r="F292"/>
  <c r="G292"/>
  <c r="E293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H300" s="1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H308" s="1"/>
  <c r="F308"/>
  <c r="G308"/>
  <c r="E309"/>
  <c r="F309"/>
  <c r="G309"/>
  <c r="E310"/>
  <c r="F310"/>
  <c r="G310"/>
  <c r="E311"/>
  <c r="F311"/>
  <c r="G311"/>
  <c r="H311" s="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H317" s="1"/>
  <c r="G317"/>
  <c r="E318"/>
  <c r="F318"/>
  <c r="G318"/>
  <c r="E319"/>
  <c r="F319"/>
  <c r="G319"/>
  <c r="E320"/>
  <c r="H320" s="1"/>
  <c r="F320"/>
  <c r="G320"/>
  <c r="E321"/>
  <c r="F321"/>
  <c r="G321"/>
  <c r="E322"/>
  <c r="F322"/>
  <c r="G322"/>
  <c r="E323"/>
  <c r="F323"/>
  <c r="H323" s="1"/>
  <c r="G323"/>
  <c r="E324"/>
  <c r="F324"/>
  <c r="G324"/>
  <c r="E325"/>
  <c r="F325"/>
  <c r="G325"/>
  <c r="E326"/>
  <c r="F326"/>
  <c r="G326"/>
  <c r="E327"/>
  <c r="F327"/>
  <c r="G327"/>
  <c r="H327"/>
  <c r="E328"/>
  <c r="F328"/>
  <c r="G328"/>
  <c r="E329"/>
  <c r="F329"/>
  <c r="G329"/>
  <c r="E330"/>
  <c r="F330"/>
  <c r="G330"/>
  <c r="E331"/>
  <c r="F331"/>
  <c r="G331"/>
  <c r="E332"/>
  <c r="F332"/>
  <c r="G332"/>
  <c r="E333"/>
  <c r="H333" s="1"/>
  <c r="F333"/>
  <c r="G333"/>
  <c r="E334"/>
  <c r="F334"/>
  <c r="G334"/>
  <c r="E335"/>
  <c r="F335"/>
  <c r="G335"/>
  <c r="E336"/>
  <c r="H336" s="1"/>
  <c r="F336"/>
  <c r="G336"/>
  <c r="E337"/>
  <c r="F337"/>
  <c r="G337"/>
  <c r="E338"/>
  <c r="F338"/>
  <c r="G338"/>
  <c r="E339"/>
  <c r="F339"/>
  <c r="H339" s="1"/>
  <c r="G339"/>
  <c r="E340"/>
  <c r="F340"/>
  <c r="G340"/>
  <c r="E341"/>
  <c r="F341"/>
  <c r="G341"/>
  <c r="E342"/>
  <c r="F342"/>
  <c r="G342"/>
  <c r="E343"/>
  <c r="H343" s="1"/>
  <c r="F343"/>
  <c r="G343"/>
  <c r="E344"/>
  <c r="F344"/>
  <c r="G344"/>
  <c r="E345"/>
  <c r="F345"/>
  <c r="G345"/>
  <c r="E346"/>
  <c r="F346"/>
  <c r="G346"/>
  <c r="E347"/>
  <c r="H347" s="1"/>
  <c r="F347"/>
  <c r="G347"/>
  <c r="E348"/>
  <c r="F348"/>
  <c r="G348"/>
  <c r="E349"/>
  <c r="F349"/>
  <c r="G349"/>
  <c r="E350"/>
  <c r="F350"/>
  <c r="G350"/>
  <c r="E351"/>
  <c r="H351" s="1"/>
  <c r="F351"/>
  <c r="G351"/>
  <c r="E352"/>
  <c r="F352"/>
  <c r="G352"/>
  <c r="E353"/>
  <c r="F353"/>
  <c r="G353"/>
  <c r="E354"/>
  <c r="F354"/>
  <c r="G354"/>
  <c r="E355"/>
  <c r="F355"/>
  <c r="G355"/>
  <c r="E356"/>
  <c r="F356"/>
  <c r="G356"/>
  <c r="E357"/>
  <c r="F357"/>
  <c r="G357"/>
  <c r="H357" s="1"/>
  <c r="E358"/>
  <c r="F358"/>
  <c r="G358"/>
  <c r="E359"/>
  <c r="H359" s="1"/>
  <c r="F359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H365" s="1"/>
  <c r="F365"/>
  <c r="G365"/>
  <c r="E366"/>
  <c r="F366"/>
  <c r="G366"/>
  <c r="E367"/>
  <c r="F367"/>
  <c r="G367"/>
  <c r="E368"/>
  <c r="F368"/>
  <c r="G368"/>
  <c r="E369"/>
  <c r="H369" s="1"/>
  <c r="F369"/>
  <c r="G369"/>
  <c r="E370"/>
  <c r="F370"/>
  <c r="G370"/>
  <c r="E371"/>
  <c r="F371"/>
  <c r="G371"/>
  <c r="E372"/>
  <c r="F372"/>
  <c r="G372"/>
  <c r="E373"/>
  <c r="F373"/>
  <c r="G373"/>
  <c r="E374"/>
  <c r="F374"/>
  <c r="G374"/>
  <c r="E375"/>
  <c r="F375"/>
  <c r="G375"/>
  <c r="H375" s="1"/>
  <c r="E376"/>
  <c r="F376"/>
  <c r="G376"/>
  <c r="E377"/>
  <c r="F377"/>
  <c r="G377"/>
  <c r="E378"/>
  <c r="H378" s="1"/>
  <c r="F378"/>
  <c r="G378"/>
  <c r="E379"/>
  <c r="F379"/>
  <c r="G379"/>
  <c r="E380"/>
  <c r="F380"/>
  <c r="G380"/>
  <c r="E381"/>
  <c r="F381"/>
  <c r="G381"/>
  <c r="E382"/>
  <c r="F382"/>
  <c r="G382"/>
  <c r="E383"/>
  <c r="F383"/>
  <c r="G383"/>
  <c r="E384"/>
  <c r="F384"/>
  <c r="G384"/>
  <c r="E385"/>
  <c r="F385"/>
  <c r="G385"/>
  <c r="E386"/>
  <c r="F386"/>
  <c r="G386"/>
  <c r="E387"/>
  <c r="F387"/>
  <c r="H387" s="1"/>
  <c r="G387"/>
  <c r="E388"/>
  <c r="F388"/>
  <c r="G388"/>
  <c r="E389"/>
  <c r="F389"/>
  <c r="G389"/>
  <c r="H389" s="1"/>
  <c r="E390"/>
  <c r="F390"/>
  <c r="G390"/>
  <c r="E391"/>
  <c r="F391"/>
  <c r="H391" s="1"/>
  <c r="G391"/>
  <c r="E392"/>
  <c r="F392"/>
  <c r="G392"/>
  <c r="E393"/>
  <c r="F393"/>
  <c r="G393"/>
  <c r="E394"/>
  <c r="F394"/>
  <c r="G394"/>
  <c r="G4"/>
  <c r="F4"/>
  <c r="E4"/>
  <c r="E5" i="5"/>
  <c r="H5" s="1"/>
  <c r="F5"/>
  <c r="G5"/>
  <c r="E6"/>
  <c r="F6"/>
  <c r="G6"/>
  <c r="E7"/>
  <c r="F7"/>
  <c r="G7"/>
  <c r="E8"/>
  <c r="F8"/>
  <c r="G8"/>
  <c r="E9"/>
  <c r="F9"/>
  <c r="G9"/>
  <c r="E10"/>
  <c r="H10" s="1"/>
  <c r="F10"/>
  <c r="G10"/>
  <c r="E11"/>
  <c r="F11"/>
  <c r="G11"/>
  <c r="E12"/>
  <c r="F12"/>
  <c r="G12"/>
  <c r="E13"/>
  <c r="H13" s="1"/>
  <c r="F13"/>
  <c r="G13"/>
  <c r="E14"/>
  <c r="F14"/>
  <c r="G14"/>
  <c r="E15"/>
  <c r="F15"/>
  <c r="G15"/>
  <c r="E16"/>
  <c r="F16"/>
  <c r="G16"/>
  <c r="E17"/>
  <c r="F17"/>
  <c r="G17"/>
  <c r="E18"/>
  <c r="H18" s="1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H26" s="1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H34" s="1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H42" s="1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H50" s="1"/>
  <c r="F50"/>
  <c r="G50"/>
  <c r="E51"/>
  <c r="F51"/>
  <c r="G51"/>
  <c r="E52"/>
  <c r="F52"/>
  <c r="G52"/>
  <c r="E53"/>
  <c r="H53" s="1"/>
  <c r="F53"/>
  <c r="G53"/>
  <c r="E54"/>
  <c r="F54"/>
  <c r="G54"/>
  <c r="E55"/>
  <c r="F55"/>
  <c r="G55"/>
  <c r="E56"/>
  <c r="F56"/>
  <c r="G56"/>
  <c r="E57"/>
  <c r="F57"/>
  <c r="G57"/>
  <c r="E58"/>
  <c r="H58" s="1"/>
  <c r="F58"/>
  <c r="G58"/>
  <c r="E59"/>
  <c r="F59"/>
  <c r="G59"/>
  <c r="E60"/>
  <c r="F60"/>
  <c r="G60"/>
  <c r="E61"/>
  <c r="H61" s="1"/>
  <c r="F61"/>
  <c r="G61"/>
  <c r="E62"/>
  <c r="F62"/>
  <c r="G62"/>
  <c r="E63"/>
  <c r="F63"/>
  <c r="G63"/>
  <c r="E64"/>
  <c r="F64"/>
  <c r="G64"/>
  <c r="E65"/>
  <c r="F65"/>
  <c r="G65"/>
  <c r="E66"/>
  <c r="H66" s="1"/>
  <c r="F66"/>
  <c r="G66"/>
  <c r="E67"/>
  <c r="F67"/>
  <c r="G67"/>
  <c r="E68"/>
  <c r="F68"/>
  <c r="G68"/>
  <c r="E69"/>
  <c r="H69" s="1"/>
  <c r="F69"/>
  <c r="G69"/>
  <c r="E70"/>
  <c r="F70"/>
  <c r="G70"/>
  <c r="E71"/>
  <c r="F71"/>
  <c r="G71"/>
  <c r="E72"/>
  <c r="F72"/>
  <c r="G72"/>
  <c r="E73"/>
  <c r="F73"/>
  <c r="G73"/>
  <c r="E74"/>
  <c r="H74" s="1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H82" s="1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H90" s="1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H98" s="1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H106" s="1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H114" s="1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H122" s="1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H130" s="1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H138" s="1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H146" s="1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H154" s="1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H162" s="1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H170" s="1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H176" s="1"/>
  <c r="G176"/>
  <c r="E177"/>
  <c r="F177"/>
  <c r="G177"/>
  <c r="E178"/>
  <c r="F178"/>
  <c r="G178"/>
  <c r="E179"/>
  <c r="F179"/>
  <c r="G179"/>
  <c r="E180"/>
  <c r="F180"/>
  <c r="G180"/>
  <c r="E181"/>
  <c r="H181" s="1"/>
  <c r="F181"/>
  <c r="G181"/>
  <c r="E182"/>
  <c r="F182"/>
  <c r="G182"/>
  <c r="E183"/>
  <c r="F183"/>
  <c r="G183"/>
  <c r="E184"/>
  <c r="F184"/>
  <c r="H184" s="1"/>
  <c r="G184"/>
  <c r="E185"/>
  <c r="F185"/>
  <c r="G185"/>
  <c r="E186"/>
  <c r="F186"/>
  <c r="G186"/>
  <c r="E187"/>
  <c r="F187"/>
  <c r="G187"/>
  <c r="E188"/>
  <c r="F188"/>
  <c r="G188"/>
  <c r="E189"/>
  <c r="H189" s="1"/>
  <c r="F189"/>
  <c r="G189"/>
  <c r="E190"/>
  <c r="F190"/>
  <c r="G190"/>
  <c r="E191"/>
  <c r="F191"/>
  <c r="G191"/>
  <c r="E192"/>
  <c r="F192"/>
  <c r="H192" s="1"/>
  <c r="G192"/>
  <c r="E193"/>
  <c r="F193"/>
  <c r="G193"/>
  <c r="E194"/>
  <c r="F194"/>
  <c r="G194"/>
  <c r="E195"/>
  <c r="F195"/>
  <c r="G195"/>
  <c r="E196"/>
  <c r="F196"/>
  <c r="G196"/>
  <c r="E197"/>
  <c r="H197" s="1"/>
  <c r="F197"/>
  <c r="G197"/>
  <c r="E198"/>
  <c r="F198"/>
  <c r="G198"/>
  <c r="E199"/>
  <c r="F199"/>
  <c r="G199"/>
  <c r="E200"/>
  <c r="F200"/>
  <c r="G200"/>
  <c r="E201"/>
  <c r="F201"/>
  <c r="G201"/>
  <c r="E202"/>
  <c r="H202" s="1"/>
  <c r="F202"/>
  <c r="G202"/>
  <c r="E203"/>
  <c r="F203"/>
  <c r="G203"/>
  <c r="E204"/>
  <c r="F204"/>
  <c r="G204"/>
  <c r="E205"/>
  <c r="H205" s="1"/>
  <c r="F205"/>
  <c r="G205"/>
  <c r="E206"/>
  <c r="F206"/>
  <c r="G206"/>
  <c r="E207"/>
  <c r="F207"/>
  <c r="G207"/>
  <c r="E208"/>
  <c r="F208"/>
  <c r="G208"/>
  <c r="E209"/>
  <c r="F209"/>
  <c r="G209"/>
  <c r="E210"/>
  <c r="H210" s="1"/>
  <c r="F210"/>
  <c r="G210"/>
  <c r="E211"/>
  <c r="F211"/>
  <c r="G211"/>
  <c r="E212"/>
  <c r="F212"/>
  <c r="G212"/>
  <c r="E213"/>
  <c r="H213" s="1"/>
  <c r="F213"/>
  <c r="G213"/>
  <c r="E214"/>
  <c r="F214"/>
  <c r="G214"/>
  <c r="E215"/>
  <c r="F215"/>
  <c r="G215"/>
  <c r="E216"/>
  <c r="F216"/>
  <c r="G216"/>
  <c r="E217"/>
  <c r="F217"/>
  <c r="G217"/>
  <c r="E218"/>
  <c r="H218" s="1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H226" s="1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H234" s="1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H242" s="1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H250" s="1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H258" s="1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H266" s="1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H274" s="1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F281"/>
  <c r="G281"/>
  <c r="E282"/>
  <c r="H282" s="1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H290" s="1"/>
  <c r="F290"/>
  <c r="G290"/>
  <c r="E291"/>
  <c r="F291"/>
  <c r="G291"/>
  <c r="E292"/>
  <c r="F292"/>
  <c r="G292"/>
  <c r="E293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H303" s="1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H309" s="1"/>
  <c r="F309"/>
  <c r="G309"/>
  <c r="E310"/>
  <c r="F310"/>
  <c r="G310"/>
  <c r="E311"/>
  <c r="H311" s="1"/>
  <c r="F311"/>
  <c r="G31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F323"/>
  <c r="G323"/>
  <c r="E324"/>
  <c r="F324"/>
  <c r="G324"/>
  <c r="E325"/>
  <c r="F325"/>
  <c r="G325"/>
  <c r="E326"/>
  <c r="F326"/>
  <c r="G326"/>
  <c r="E327"/>
  <c r="F327"/>
  <c r="G327"/>
  <c r="E328"/>
  <c r="F328"/>
  <c r="G328"/>
  <c r="E329"/>
  <c r="F329"/>
  <c r="G329"/>
  <c r="E330"/>
  <c r="F330"/>
  <c r="H330" s="1"/>
  <c r="G330"/>
  <c r="E331"/>
  <c r="F331"/>
  <c r="G331"/>
  <c r="E332"/>
  <c r="F332"/>
  <c r="G332"/>
  <c r="E333"/>
  <c r="F333"/>
  <c r="G333"/>
  <c r="E334"/>
  <c r="F334"/>
  <c r="G334"/>
  <c r="E335"/>
  <c r="F335"/>
  <c r="G335"/>
  <c r="E336"/>
  <c r="F336"/>
  <c r="G336"/>
  <c r="E337"/>
  <c r="F337"/>
  <c r="G337"/>
  <c r="E338"/>
  <c r="F338"/>
  <c r="H338" s="1"/>
  <c r="G338"/>
  <c r="E339"/>
  <c r="F339"/>
  <c r="G339"/>
  <c r="E340"/>
  <c r="F340"/>
  <c r="G340"/>
  <c r="E341"/>
  <c r="F341"/>
  <c r="G341"/>
  <c r="E342"/>
  <c r="F342"/>
  <c r="G342"/>
  <c r="E343"/>
  <c r="F343"/>
  <c r="G343"/>
  <c r="E344"/>
  <c r="F344"/>
  <c r="G344"/>
  <c r="E345"/>
  <c r="F345"/>
  <c r="G345"/>
  <c r="E346"/>
  <c r="F346"/>
  <c r="G346"/>
  <c r="E347"/>
  <c r="F347"/>
  <c r="G347"/>
  <c r="E348"/>
  <c r="F348"/>
  <c r="G348"/>
  <c r="E349"/>
  <c r="F349"/>
  <c r="G349"/>
  <c r="E350"/>
  <c r="F350"/>
  <c r="G350"/>
  <c r="E351"/>
  <c r="F351"/>
  <c r="G351"/>
  <c r="E352"/>
  <c r="F352"/>
  <c r="G352"/>
  <c r="E353"/>
  <c r="F353"/>
  <c r="G353"/>
  <c r="E354"/>
  <c r="F354"/>
  <c r="G354"/>
  <c r="E355"/>
  <c r="F355"/>
  <c r="G355"/>
  <c r="E356"/>
  <c r="F356"/>
  <c r="G356"/>
  <c r="E357"/>
  <c r="F357"/>
  <c r="G357"/>
  <c r="E358"/>
  <c r="F358"/>
  <c r="G358"/>
  <c r="E359"/>
  <c r="F359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F365"/>
  <c r="G365"/>
  <c r="E366"/>
  <c r="F366"/>
  <c r="G366"/>
  <c r="E367"/>
  <c r="F367"/>
  <c r="G367"/>
  <c r="E368"/>
  <c r="F368"/>
  <c r="G368"/>
  <c r="E369"/>
  <c r="F369"/>
  <c r="G369"/>
  <c r="E370"/>
  <c r="F370"/>
  <c r="G370"/>
  <c r="E371"/>
  <c r="F371"/>
  <c r="G371"/>
  <c r="E372"/>
  <c r="F372"/>
  <c r="G372"/>
  <c r="E373"/>
  <c r="F373"/>
  <c r="G373"/>
  <c r="E374"/>
  <c r="F374"/>
  <c r="G374"/>
  <c r="E375"/>
  <c r="F375"/>
  <c r="G375"/>
  <c r="E376"/>
  <c r="F376"/>
  <c r="G376"/>
  <c r="E377"/>
  <c r="F377"/>
  <c r="G377"/>
  <c r="E378"/>
  <c r="F378"/>
  <c r="G378"/>
  <c r="E379"/>
  <c r="F379"/>
  <c r="G379"/>
  <c r="E380"/>
  <c r="F380"/>
  <c r="G380"/>
  <c r="E381"/>
  <c r="F381"/>
  <c r="G381"/>
  <c r="E382"/>
  <c r="F382"/>
  <c r="G382"/>
  <c r="E383"/>
  <c r="F383"/>
  <c r="G383"/>
  <c r="E384"/>
  <c r="F384"/>
  <c r="G384"/>
  <c r="E385"/>
  <c r="F385"/>
  <c r="G385"/>
  <c r="E386"/>
  <c r="F386"/>
  <c r="G386"/>
  <c r="E387"/>
  <c r="F387"/>
  <c r="G387"/>
  <c r="E388"/>
  <c r="F388"/>
  <c r="G388"/>
  <c r="E389"/>
  <c r="F389"/>
  <c r="G389"/>
  <c r="E390"/>
  <c r="F390"/>
  <c r="G390"/>
  <c r="E391"/>
  <c r="F391"/>
  <c r="G391"/>
  <c r="E392"/>
  <c r="F392"/>
  <c r="G392"/>
  <c r="E393"/>
  <c r="F393"/>
  <c r="G393"/>
  <c r="E394"/>
  <c r="F394"/>
  <c r="G394"/>
  <c r="E395"/>
  <c r="F395"/>
  <c r="G395"/>
  <c r="E396"/>
  <c r="F396"/>
  <c r="G396"/>
  <c r="E397"/>
  <c r="F397"/>
  <c r="G397"/>
  <c r="E398"/>
  <c r="F398"/>
  <c r="G398"/>
  <c r="E399"/>
  <c r="F399"/>
  <c r="G399"/>
  <c r="E400"/>
  <c r="F400"/>
  <c r="G400"/>
  <c r="E401"/>
  <c r="F401"/>
  <c r="G401"/>
  <c r="E402"/>
  <c r="F402"/>
  <c r="G402"/>
  <c r="E403"/>
  <c r="F403"/>
  <c r="G403"/>
  <c r="E404"/>
  <c r="F404"/>
  <c r="G404"/>
  <c r="E405"/>
  <c r="F405"/>
  <c r="G405"/>
  <c r="E406"/>
  <c r="F406"/>
  <c r="G406"/>
  <c r="E407"/>
  <c r="F407"/>
  <c r="G407"/>
  <c r="E408"/>
  <c r="F408"/>
  <c r="G408"/>
  <c r="E409"/>
  <c r="F409"/>
  <c r="G409"/>
  <c r="E410"/>
  <c r="F410"/>
  <c r="G410"/>
  <c r="E411"/>
  <c r="F411"/>
  <c r="G411"/>
  <c r="E412"/>
  <c r="F412"/>
  <c r="G412"/>
  <c r="E413"/>
  <c r="F413"/>
  <c r="G413"/>
  <c r="E414"/>
  <c r="F414"/>
  <c r="G414"/>
  <c r="E415"/>
  <c r="F415"/>
  <c r="G415"/>
  <c r="E416"/>
  <c r="F416"/>
  <c r="G416"/>
  <c r="E417"/>
  <c r="F417"/>
  <c r="G417"/>
  <c r="E418"/>
  <c r="F418"/>
  <c r="G418"/>
  <c r="E419"/>
  <c r="F419"/>
  <c r="G419"/>
  <c r="E420"/>
  <c r="F420"/>
  <c r="G420"/>
  <c r="E421"/>
  <c r="F421"/>
  <c r="G421"/>
  <c r="E422"/>
  <c r="F422"/>
  <c r="G422"/>
  <c r="E423"/>
  <c r="F423"/>
  <c r="G423"/>
  <c r="E424"/>
  <c r="F424"/>
  <c r="G424"/>
  <c r="E425"/>
  <c r="F425"/>
  <c r="G425"/>
  <c r="E426"/>
  <c r="F426"/>
  <c r="G426"/>
  <c r="E427"/>
  <c r="F427"/>
  <c r="G427"/>
  <c r="E428"/>
  <c r="F428"/>
  <c r="G428"/>
  <c r="G4"/>
  <c r="F4"/>
  <c r="E4"/>
  <c r="E5" i="4"/>
  <c r="H5" s="1"/>
  <c r="F5"/>
  <c r="G5"/>
  <c r="E6"/>
  <c r="H6" s="1"/>
  <c r="F6"/>
  <c r="G6"/>
  <c r="E7"/>
  <c r="F7"/>
  <c r="G7"/>
  <c r="E8"/>
  <c r="F8"/>
  <c r="G8"/>
  <c r="E9"/>
  <c r="F9"/>
  <c r="G9"/>
  <c r="E10"/>
  <c r="F10"/>
  <c r="G10"/>
  <c r="E11"/>
  <c r="F11"/>
  <c r="G11"/>
  <c r="E12"/>
  <c r="F12"/>
  <c r="G12"/>
  <c r="E13"/>
  <c r="F13"/>
  <c r="G13"/>
  <c r="E14"/>
  <c r="H14" s="1"/>
  <c r="F14"/>
  <c r="G14"/>
  <c r="E15"/>
  <c r="F15"/>
  <c r="G15"/>
  <c r="E16"/>
  <c r="F16"/>
  <c r="H16" s="1"/>
  <c r="G16"/>
  <c r="E17"/>
  <c r="F17"/>
  <c r="G17"/>
  <c r="E18"/>
  <c r="F18"/>
  <c r="G18"/>
  <c r="E19"/>
  <c r="H19" s="1"/>
  <c r="F19"/>
  <c r="G19"/>
  <c r="E20"/>
  <c r="F20"/>
  <c r="G20"/>
  <c r="H20"/>
  <c r="E21"/>
  <c r="F21"/>
  <c r="G21"/>
  <c r="E22"/>
  <c r="F22"/>
  <c r="G22"/>
  <c r="E23"/>
  <c r="F23"/>
  <c r="G23"/>
  <c r="E24"/>
  <c r="H24" s="1"/>
  <c r="F24"/>
  <c r="G24"/>
  <c r="E25"/>
  <c r="F25"/>
  <c r="G25"/>
  <c r="E26"/>
  <c r="H26" s="1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H36" s="1"/>
  <c r="E37"/>
  <c r="F37"/>
  <c r="G37"/>
  <c r="E38"/>
  <c r="F38"/>
  <c r="G38"/>
  <c r="E39"/>
  <c r="H39" s="1"/>
  <c r="F39"/>
  <c r="G39"/>
  <c r="E40"/>
  <c r="H40" s="1"/>
  <c r="F40"/>
  <c r="G40"/>
  <c r="E41"/>
  <c r="F41"/>
  <c r="G41"/>
  <c r="E42"/>
  <c r="F42"/>
  <c r="H42" s="1"/>
  <c r="G42"/>
  <c r="E43"/>
  <c r="F43"/>
  <c r="G43"/>
  <c r="E44"/>
  <c r="F44"/>
  <c r="G44"/>
  <c r="E45"/>
  <c r="F45"/>
  <c r="G45"/>
  <c r="E46"/>
  <c r="F46"/>
  <c r="G46"/>
  <c r="E47"/>
  <c r="F47"/>
  <c r="G47"/>
  <c r="E48"/>
  <c r="H48" s="1"/>
  <c r="F48"/>
  <c r="G48"/>
  <c r="E49"/>
  <c r="F49"/>
  <c r="G49"/>
  <c r="E50"/>
  <c r="F50"/>
  <c r="H50" s="1"/>
  <c r="G50"/>
  <c r="E51"/>
  <c r="F51"/>
  <c r="G51"/>
  <c r="E52"/>
  <c r="F52"/>
  <c r="H52" s="1"/>
  <c r="G52"/>
  <c r="E53"/>
  <c r="F53"/>
  <c r="G53"/>
  <c r="E54"/>
  <c r="F54"/>
  <c r="G54"/>
  <c r="H54" s="1"/>
  <c r="E55"/>
  <c r="F55"/>
  <c r="G55"/>
  <c r="E56"/>
  <c r="H56" s="1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H64" s="1"/>
  <c r="F64"/>
  <c r="G64"/>
  <c r="E65"/>
  <c r="F65"/>
  <c r="G65"/>
  <c r="E66"/>
  <c r="F66"/>
  <c r="G66"/>
  <c r="E67"/>
  <c r="F67"/>
  <c r="G67"/>
  <c r="E68"/>
  <c r="F68"/>
  <c r="H68" s="1"/>
  <c r="G68"/>
  <c r="E69"/>
  <c r="F69"/>
  <c r="G69"/>
  <c r="E70"/>
  <c r="H70" s="1"/>
  <c r="F70"/>
  <c r="G70"/>
  <c r="E71"/>
  <c r="H71" s="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H86" s="1"/>
  <c r="F86"/>
  <c r="G86"/>
  <c r="E87"/>
  <c r="F87"/>
  <c r="G87"/>
  <c r="E88"/>
  <c r="H88" s="1"/>
  <c r="F88"/>
  <c r="G88"/>
  <c r="E89"/>
  <c r="F89"/>
  <c r="G89"/>
  <c r="E90"/>
  <c r="F90"/>
  <c r="H90" s="1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H98" s="1"/>
  <c r="G98"/>
  <c r="E99"/>
  <c r="F99"/>
  <c r="G99"/>
  <c r="E100"/>
  <c r="F100"/>
  <c r="H100" s="1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H112" s="1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H118" s="1"/>
  <c r="E119"/>
  <c r="F119"/>
  <c r="G119"/>
  <c r="E120"/>
  <c r="H120" s="1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H128" s="1"/>
  <c r="F128"/>
  <c r="G128"/>
  <c r="E129"/>
  <c r="F129"/>
  <c r="G129"/>
  <c r="E130"/>
  <c r="F130"/>
  <c r="G130"/>
  <c r="E131"/>
  <c r="F131"/>
  <c r="G131"/>
  <c r="E132"/>
  <c r="H132" s="1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H140" s="1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H148" s="1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H156" s="1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H164" s="1"/>
  <c r="F164"/>
  <c r="G164"/>
  <c r="E165"/>
  <c r="F165"/>
  <c r="G165"/>
  <c r="E166"/>
  <c r="F166"/>
  <c r="G166"/>
  <c r="E167"/>
  <c r="H167" s="1"/>
  <c r="F167"/>
  <c r="G167"/>
  <c r="E168"/>
  <c r="H168" s="1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H175" s="1"/>
  <c r="F175"/>
  <c r="G175"/>
  <c r="E176"/>
  <c r="F176"/>
  <c r="G176"/>
  <c r="E177"/>
  <c r="F177"/>
  <c r="G177"/>
  <c r="E178"/>
  <c r="H178" s="1"/>
  <c r="F178"/>
  <c r="G178"/>
  <c r="E179"/>
  <c r="F179"/>
  <c r="G179"/>
  <c r="H179" s="1"/>
  <c r="E180"/>
  <c r="F180"/>
  <c r="G180"/>
  <c r="E181"/>
  <c r="F181"/>
  <c r="G181"/>
  <c r="H181"/>
  <c r="E182"/>
  <c r="F182"/>
  <c r="G182"/>
  <c r="E183"/>
  <c r="H183" s="1"/>
  <c r="F183"/>
  <c r="G183"/>
  <c r="E184"/>
  <c r="F184"/>
  <c r="G184"/>
  <c r="E185"/>
  <c r="F185"/>
  <c r="G185"/>
  <c r="E186"/>
  <c r="F186"/>
  <c r="G186"/>
  <c r="E187"/>
  <c r="F187"/>
  <c r="H187" s="1"/>
  <c r="G187"/>
  <c r="E188"/>
  <c r="F188"/>
  <c r="G188"/>
  <c r="E189"/>
  <c r="H189" s="1"/>
  <c r="F189"/>
  <c r="G189"/>
  <c r="E190"/>
  <c r="H190" s="1"/>
  <c r="F190"/>
  <c r="G190"/>
  <c r="E191"/>
  <c r="H191" s="1"/>
  <c r="F191"/>
  <c r="G191"/>
  <c r="E192"/>
  <c r="F192"/>
  <c r="G192"/>
  <c r="E193"/>
  <c r="F193"/>
  <c r="H193" s="1"/>
  <c r="G193"/>
  <c r="E194"/>
  <c r="F194"/>
  <c r="G194"/>
  <c r="E195"/>
  <c r="F195"/>
  <c r="G195"/>
  <c r="E196"/>
  <c r="F196"/>
  <c r="G196"/>
  <c r="E197"/>
  <c r="F197"/>
  <c r="G197"/>
  <c r="H197"/>
  <c r="E198"/>
  <c r="F198"/>
  <c r="G198"/>
  <c r="E199"/>
  <c r="F199"/>
  <c r="G199"/>
  <c r="E200"/>
  <c r="F200"/>
  <c r="G200"/>
  <c r="E201"/>
  <c r="H201" s="1"/>
  <c r="F201"/>
  <c r="G201"/>
  <c r="E202"/>
  <c r="F202"/>
  <c r="G202"/>
  <c r="E203"/>
  <c r="H203" s="1"/>
  <c r="F203"/>
  <c r="G203"/>
  <c r="E204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H213" s="1"/>
  <c r="E214"/>
  <c r="F214"/>
  <c r="G214"/>
  <c r="E215"/>
  <c r="F215"/>
  <c r="G215"/>
  <c r="E216"/>
  <c r="H216" s="1"/>
  <c r="F216"/>
  <c r="G216"/>
  <c r="E217"/>
  <c r="H217" s="1"/>
  <c r="F217"/>
  <c r="G217"/>
  <c r="E218"/>
  <c r="F218"/>
  <c r="G218"/>
  <c r="E219"/>
  <c r="F219"/>
  <c r="H219" s="1"/>
  <c r="G219"/>
  <c r="E220"/>
  <c r="F220"/>
  <c r="G220"/>
  <c r="E221"/>
  <c r="F221"/>
  <c r="G221"/>
  <c r="E222"/>
  <c r="H222" s="1"/>
  <c r="F222"/>
  <c r="G222"/>
  <c r="E223"/>
  <c r="H223" s="1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H229" s="1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H237" s="1"/>
  <c r="F237"/>
  <c r="G237"/>
  <c r="E238"/>
  <c r="H238" s="1"/>
  <c r="F238"/>
  <c r="G238"/>
  <c r="E239"/>
  <c r="F239"/>
  <c r="G239"/>
  <c r="E240"/>
  <c r="F240"/>
  <c r="G240"/>
  <c r="E241"/>
  <c r="F241"/>
  <c r="H241" s="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G258"/>
  <c r="G4"/>
  <c r="F4"/>
  <c r="E4"/>
  <c r="G428" i="3"/>
  <c r="G412"/>
  <c r="G411"/>
  <c r="G395"/>
  <c r="G394"/>
  <c r="G378"/>
  <c r="G377"/>
  <c r="G361"/>
  <c r="G360"/>
  <c r="G344"/>
  <c r="G343"/>
  <c r="G327"/>
  <c r="G326"/>
  <c r="G310"/>
  <c r="G309"/>
  <c r="G293"/>
  <c r="G292"/>
  <c r="G276"/>
  <c r="G275"/>
  <c r="G259"/>
  <c r="G258"/>
  <c r="G242"/>
  <c r="G241"/>
  <c r="G225"/>
  <c r="G224"/>
  <c r="G208"/>
  <c r="G207"/>
  <c r="G191"/>
  <c r="G190"/>
  <c r="G174"/>
  <c r="G173"/>
  <c r="G157"/>
  <c r="G156"/>
  <c r="G140"/>
  <c r="G139"/>
  <c r="G123"/>
  <c r="G122"/>
  <c r="G106"/>
  <c r="G105"/>
  <c r="G89"/>
  <c r="G88"/>
  <c r="G72"/>
  <c r="G71"/>
  <c r="G55"/>
  <c r="G54"/>
  <c r="G38"/>
  <c r="G37"/>
  <c r="G21"/>
  <c r="G20"/>
  <c r="G4"/>
  <c r="E5"/>
  <c r="F5"/>
  <c r="G5"/>
  <c r="E6"/>
  <c r="F6"/>
  <c r="G6"/>
  <c r="E7"/>
  <c r="F7"/>
  <c r="G7"/>
  <c r="E8"/>
  <c r="F8"/>
  <c r="G8"/>
  <c r="E9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F19"/>
  <c r="G19"/>
  <c r="E20"/>
  <c r="F20"/>
  <c r="E21"/>
  <c r="F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E38"/>
  <c r="F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E55"/>
  <c r="F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E72"/>
  <c r="F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E89"/>
  <c r="F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E106"/>
  <c r="F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E123"/>
  <c r="F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E140"/>
  <c r="F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H148" s="1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E157"/>
  <c r="F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H164" s="1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E174"/>
  <c r="F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E191"/>
  <c r="F191"/>
  <c r="E192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E208"/>
  <c r="F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E225"/>
  <c r="F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E242"/>
  <c r="F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E259"/>
  <c r="F259"/>
  <c r="E260"/>
  <c r="F260"/>
  <c r="G260"/>
  <c r="E261"/>
  <c r="F261"/>
  <c r="G261"/>
  <c r="E262"/>
  <c r="F262"/>
  <c r="G262"/>
  <c r="E263"/>
  <c r="F263"/>
  <c r="G263"/>
  <c r="E264"/>
  <c r="F264"/>
  <c r="G264"/>
  <c r="E265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F273"/>
  <c r="G273"/>
  <c r="E274"/>
  <c r="F274"/>
  <c r="G274"/>
  <c r="E275"/>
  <c r="F275"/>
  <c r="E276"/>
  <c r="F276"/>
  <c r="E277"/>
  <c r="F277"/>
  <c r="G277"/>
  <c r="E278"/>
  <c r="F278"/>
  <c r="G278"/>
  <c r="E279"/>
  <c r="F279"/>
  <c r="G279"/>
  <c r="E280"/>
  <c r="F280"/>
  <c r="G280"/>
  <c r="E28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F289"/>
  <c r="G289"/>
  <c r="E290"/>
  <c r="F290"/>
  <c r="G290"/>
  <c r="E291"/>
  <c r="F291"/>
  <c r="G291"/>
  <c r="E292"/>
  <c r="F292"/>
  <c r="E293"/>
  <c r="F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F300"/>
  <c r="G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E310"/>
  <c r="F310"/>
  <c r="E311"/>
  <c r="F311"/>
  <c r="G31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G317"/>
  <c r="E318"/>
  <c r="F318"/>
  <c r="G318"/>
  <c r="E319"/>
  <c r="F319"/>
  <c r="G319"/>
  <c r="E320"/>
  <c r="F320"/>
  <c r="G320"/>
  <c r="E321"/>
  <c r="F321"/>
  <c r="G321"/>
  <c r="E322"/>
  <c r="F322"/>
  <c r="G322"/>
  <c r="E323"/>
  <c r="F323"/>
  <c r="G323"/>
  <c r="E324"/>
  <c r="F324"/>
  <c r="G324"/>
  <c r="E325"/>
  <c r="F325"/>
  <c r="G325"/>
  <c r="E326"/>
  <c r="F326"/>
  <c r="E327"/>
  <c r="F327"/>
  <c r="E328"/>
  <c r="F328"/>
  <c r="G328"/>
  <c r="E329"/>
  <c r="F329"/>
  <c r="G329"/>
  <c r="E330"/>
  <c r="F330"/>
  <c r="G330"/>
  <c r="E331"/>
  <c r="F331"/>
  <c r="G331"/>
  <c r="E332"/>
  <c r="F332"/>
  <c r="G332"/>
  <c r="E333"/>
  <c r="F333"/>
  <c r="G333"/>
  <c r="E334"/>
  <c r="F334"/>
  <c r="G334"/>
  <c r="E335"/>
  <c r="F335"/>
  <c r="G335"/>
  <c r="E336"/>
  <c r="F336"/>
  <c r="G336"/>
  <c r="E337"/>
  <c r="F337"/>
  <c r="G337"/>
  <c r="E338"/>
  <c r="F338"/>
  <c r="G338"/>
  <c r="E339"/>
  <c r="F339"/>
  <c r="G339"/>
  <c r="E340"/>
  <c r="F340"/>
  <c r="G340"/>
  <c r="E341"/>
  <c r="F341"/>
  <c r="G341"/>
  <c r="E342"/>
  <c r="F342"/>
  <c r="G342"/>
  <c r="E343"/>
  <c r="F343"/>
  <c r="E344"/>
  <c r="F344"/>
  <c r="E345"/>
  <c r="F345"/>
  <c r="G345"/>
  <c r="E346"/>
  <c r="F346"/>
  <c r="G346"/>
  <c r="E347"/>
  <c r="F347"/>
  <c r="G347"/>
  <c r="E348"/>
  <c r="F348"/>
  <c r="G348"/>
  <c r="E349"/>
  <c r="F349"/>
  <c r="G349"/>
  <c r="E350"/>
  <c r="F350"/>
  <c r="G350"/>
  <c r="E351"/>
  <c r="F351"/>
  <c r="G351"/>
  <c r="E352"/>
  <c r="F352"/>
  <c r="G352"/>
  <c r="E353"/>
  <c r="F353"/>
  <c r="G353"/>
  <c r="E354"/>
  <c r="F354"/>
  <c r="G354"/>
  <c r="E355"/>
  <c r="F355"/>
  <c r="G355"/>
  <c r="E356"/>
  <c r="F356"/>
  <c r="G356"/>
  <c r="E357"/>
  <c r="F357"/>
  <c r="G357"/>
  <c r="E358"/>
  <c r="F358"/>
  <c r="G358"/>
  <c r="E359"/>
  <c r="F359"/>
  <c r="G359"/>
  <c r="E360"/>
  <c r="F360"/>
  <c r="E361"/>
  <c r="F361"/>
  <c r="E362"/>
  <c r="F362"/>
  <c r="G362"/>
  <c r="E363"/>
  <c r="F363"/>
  <c r="G363"/>
  <c r="E364"/>
  <c r="F364"/>
  <c r="G364"/>
  <c r="E365"/>
  <c r="F365"/>
  <c r="G365"/>
  <c r="E366"/>
  <c r="F366"/>
  <c r="G366"/>
  <c r="E367"/>
  <c r="F367"/>
  <c r="G367"/>
  <c r="E368"/>
  <c r="F368"/>
  <c r="G368"/>
  <c r="E369"/>
  <c r="F369"/>
  <c r="G369"/>
  <c r="E370"/>
  <c r="F370"/>
  <c r="G370"/>
  <c r="E371"/>
  <c r="F371"/>
  <c r="G371"/>
  <c r="E372"/>
  <c r="F372"/>
  <c r="G372"/>
  <c r="E373"/>
  <c r="F373"/>
  <c r="G373"/>
  <c r="E374"/>
  <c r="F374"/>
  <c r="G374"/>
  <c r="E375"/>
  <c r="F375"/>
  <c r="G375"/>
  <c r="E376"/>
  <c r="F376"/>
  <c r="G376"/>
  <c r="E377"/>
  <c r="F377"/>
  <c r="E378"/>
  <c r="F378"/>
  <c r="E379"/>
  <c r="F379"/>
  <c r="G379"/>
  <c r="E380"/>
  <c r="F380"/>
  <c r="G380"/>
  <c r="E381"/>
  <c r="F381"/>
  <c r="G381"/>
  <c r="E382"/>
  <c r="F382"/>
  <c r="G382"/>
  <c r="E383"/>
  <c r="F383"/>
  <c r="G383"/>
  <c r="E384"/>
  <c r="F384"/>
  <c r="G384"/>
  <c r="E385"/>
  <c r="F385"/>
  <c r="G385"/>
  <c r="E386"/>
  <c r="F386"/>
  <c r="G386"/>
  <c r="E387"/>
  <c r="F387"/>
  <c r="G387"/>
  <c r="E388"/>
  <c r="F388"/>
  <c r="G388"/>
  <c r="E389"/>
  <c r="F389"/>
  <c r="G389"/>
  <c r="E390"/>
  <c r="F390"/>
  <c r="G390"/>
  <c r="E391"/>
  <c r="F391"/>
  <c r="G391"/>
  <c r="E392"/>
  <c r="F392"/>
  <c r="G392"/>
  <c r="E393"/>
  <c r="F393"/>
  <c r="G393"/>
  <c r="E394"/>
  <c r="F394"/>
  <c r="E395"/>
  <c r="F395"/>
  <c r="E396"/>
  <c r="F396"/>
  <c r="G396"/>
  <c r="E397"/>
  <c r="F397"/>
  <c r="G397"/>
  <c r="E398"/>
  <c r="F398"/>
  <c r="G398"/>
  <c r="E399"/>
  <c r="F399"/>
  <c r="G399"/>
  <c r="E400"/>
  <c r="F400"/>
  <c r="G400"/>
  <c r="E401"/>
  <c r="F401"/>
  <c r="G401"/>
  <c r="E402"/>
  <c r="F402"/>
  <c r="G402"/>
  <c r="E403"/>
  <c r="F403"/>
  <c r="G403"/>
  <c r="E404"/>
  <c r="F404"/>
  <c r="G404"/>
  <c r="E405"/>
  <c r="F405"/>
  <c r="G405"/>
  <c r="E406"/>
  <c r="F406"/>
  <c r="G406"/>
  <c r="E407"/>
  <c r="F407"/>
  <c r="G407"/>
  <c r="E408"/>
  <c r="F408"/>
  <c r="G408"/>
  <c r="E409"/>
  <c r="F409"/>
  <c r="G409"/>
  <c r="E410"/>
  <c r="F410"/>
  <c r="G410"/>
  <c r="E411"/>
  <c r="F411"/>
  <c r="E412"/>
  <c r="F412"/>
  <c r="E413"/>
  <c r="F413"/>
  <c r="G413"/>
  <c r="E414"/>
  <c r="F414"/>
  <c r="G414"/>
  <c r="E415"/>
  <c r="F415"/>
  <c r="G415"/>
  <c r="E416"/>
  <c r="F416"/>
  <c r="G416"/>
  <c r="E417"/>
  <c r="F417"/>
  <c r="G417"/>
  <c r="E418"/>
  <c r="F418"/>
  <c r="G418"/>
  <c r="E419"/>
  <c r="F419"/>
  <c r="G419"/>
  <c r="E420"/>
  <c r="F420"/>
  <c r="G420"/>
  <c r="E421"/>
  <c r="F421"/>
  <c r="G421"/>
  <c r="E422"/>
  <c r="F422"/>
  <c r="G422"/>
  <c r="E423"/>
  <c r="F423"/>
  <c r="G423"/>
  <c r="E424"/>
  <c r="F424"/>
  <c r="G424"/>
  <c r="E425"/>
  <c r="F425"/>
  <c r="G425"/>
  <c r="E426"/>
  <c r="F426"/>
  <c r="G426"/>
  <c r="E427"/>
  <c r="F427"/>
  <c r="G427"/>
  <c r="E428"/>
  <c r="F428"/>
  <c r="F4"/>
  <c r="E4"/>
  <c r="H4" s="1"/>
  <c r="E5" i="2"/>
  <c r="H5" s="1"/>
  <c r="F5"/>
  <c r="G5"/>
  <c r="E6"/>
  <c r="H6" s="1"/>
  <c r="F6"/>
  <c r="G6"/>
  <c r="E7"/>
  <c r="F7"/>
  <c r="G7"/>
  <c r="E8"/>
  <c r="F8"/>
  <c r="G8"/>
  <c r="E9"/>
  <c r="F9"/>
  <c r="G9"/>
  <c r="E10"/>
  <c r="F10"/>
  <c r="G10"/>
  <c r="E11"/>
  <c r="F11"/>
  <c r="G11"/>
  <c r="E12"/>
  <c r="F12"/>
  <c r="G12"/>
  <c r="E13"/>
  <c r="H13" s="1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H19" s="1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H61" s="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H77" s="1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H86" s="1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H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H105" s="1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H117" s="1"/>
  <c r="F117"/>
  <c r="G117"/>
  <c r="E118"/>
  <c r="F118"/>
  <c r="G118"/>
  <c r="E119"/>
  <c r="F119"/>
  <c r="G119"/>
  <c r="E120"/>
  <c r="F120"/>
  <c r="G120"/>
  <c r="E121"/>
  <c r="F121"/>
  <c r="H121" s="1"/>
  <c r="G121"/>
  <c r="E122"/>
  <c r="F122"/>
  <c r="G122"/>
  <c r="E123"/>
  <c r="F123"/>
  <c r="G123"/>
  <c r="E124"/>
  <c r="F124"/>
  <c r="G124"/>
  <c r="E125"/>
  <c r="H125" s="1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H136" s="1"/>
  <c r="F136"/>
  <c r="G136"/>
  <c r="E137"/>
  <c r="F137"/>
  <c r="G137"/>
  <c r="E138"/>
  <c r="F138"/>
  <c r="G138"/>
  <c r="E139"/>
  <c r="F139"/>
  <c r="G139"/>
  <c r="E140"/>
  <c r="F140"/>
  <c r="G140"/>
  <c r="E141"/>
  <c r="F141"/>
  <c r="H141" s="1"/>
  <c r="G141"/>
  <c r="E142"/>
  <c r="F142"/>
  <c r="G142"/>
  <c r="E143"/>
  <c r="F143"/>
  <c r="G143"/>
  <c r="E144"/>
  <c r="F144"/>
  <c r="G144"/>
  <c r="E145"/>
  <c r="H145" s="1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H157" s="1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H165" s="1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H189" s="1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H197" s="1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H249" s="1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H257" s="1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E265"/>
  <c r="H265" s="1"/>
  <c r="F265"/>
  <c r="G265"/>
  <c r="E266"/>
  <c r="F266"/>
  <c r="G266"/>
  <c r="E267"/>
  <c r="F267"/>
  <c r="G267"/>
  <c r="E268"/>
  <c r="F268"/>
  <c r="G268"/>
  <c r="E269"/>
  <c r="F269"/>
  <c r="G269"/>
  <c r="E270"/>
  <c r="F270"/>
  <c r="G270"/>
  <c r="E271"/>
  <c r="F271"/>
  <c r="G271"/>
  <c r="E272"/>
  <c r="F272"/>
  <c r="G272"/>
  <c r="E273"/>
  <c r="H273" s="1"/>
  <c r="F273"/>
  <c r="G273"/>
  <c r="E274"/>
  <c r="F274"/>
  <c r="G274"/>
  <c r="E275"/>
  <c r="F275"/>
  <c r="G275"/>
  <c r="E276"/>
  <c r="F276"/>
  <c r="G276"/>
  <c r="E277"/>
  <c r="F277"/>
  <c r="G277"/>
  <c r="E278"/>
  <c r="F278"/>
  <c r="G278"/>
  <c r="E279"/>
  <c r="F279"/>
  <c r="G279"/>
  <c r="E280"/>
  <c r="F280"/>
  <c r="G280"/>
  <c r="E281"/>
  <c r="H281" s="1"/>
  <c r="F281"/>
  <c r="G281"/>
  <c r="E282"/>
  <c r="F282"/>
  <c r="G282"/>
  <c r="E283"/>
  <c r="F283"/>
  <c r="G283"/>
  <c r="E284"/>
  <c r="F284"/>
  <c r="G284"/>
  <c r="E285"/>
  <c r="F285"/>
  <c r="G285"/>
  <c r="E286"/>
  <c r="F286"/>
  <c r="G286"/>
  <c r="E287"/>
  <c r="F287"/>
  <c r="G287"/>
  <c r="E288"/>
  <c r="F288"/>
  <c r="G288"/>
  <c r="E289"/>
  <c r="H289" s="1"/>
  <c r="F289"/>
  <c r="G289"/>
  <c r="E290"/>
  <c r="F290"/>
  <c r="G290"/>
  <c r="E291"/>
  <c r="F291"/>
  <c r="G291"/>
  <c r="E292"/>
  <c r="F292"/>
  <c r="G292"/>
  <c r="E293"/>
  <c r="F293"/>
  <c r="G293"/>
  <c r="E294"/>
  <c r="F294"/>
  <c r="G294"/>
  <c r="E295"/>
  <c r="F295"/>
  <c r="G295"/>
  <c r="E296"/>
  <c r="F296"/>
  <c r="G296"/>
  <c r="E297"/>
  <c r="F297"/>
  <c r="G297"/>
  <c r="E298"/>
  <c r="F298"/>
  <c r="G298"/>
  <c r="E299"/>
  <c r="F299"/>
  <c r="G299"/>
  <c r="E300"/>
  <c r="F300"/>
  <c r="G300"/>
  <c r="H300"/>
  <c r="E301"/>
  <c r="F301"/>
  <c r="G301"/>
  <c r="E302"/>
  <c r="F302"/>
  <c r="G302"/>
  <c r="E303"/>
  <c r="F303"/>
  <c r="G303"/>
  <c r="E304"/>
  <c r="F304"/>
  <c r="G304"/>
  <c r="E305"/>
  <c r="F305"/>
  <c r="G305"/>
  <c r="E306"/>
  <c r="F306"/>
  <c r="G306"/>
  <c r="E307"/>
  <c r="F307"/>
  <c r="G307"/>
  <c r="E308"/>
  <c r="F308"/>
  <c r="G308"/>
  <c r="E309"/>
  <c r="F309"/>
  <c r="G309"/>
  <c r="E310"/>
  <c r="H310" s="1"/>
  <c r="F310"/>
  <c r="G310"/>
  <c r="E311"/>
  <c r="F311"/>
  <c r="G311"/>
  <c r="E312"/>
  <c r="F312"/>
  <c r="G312"/>
  <c r="E313"/>
  <c r="F313"/>
  <c r="G313"/>
  <c r="E314"/>
  <c r="F314"/>
  <c r="G314"/>
  <c r="E315"/>
  <c r="F315"/>
  <c r="G315"/>
  <c r="E316"/>
  <c r="F316"/>
  <c r="G316"/>
  <c r="E317"/>
  <c r="F317"/>
  <c r="G317"/>
  <c r="E318"/>
  <c r="H318" s="1"/>
  <c r="F318"/>
  <c r="G318"/>
  <c r="E319"/>
  <c r="F319"/>
  <c r="G319"/>
  <c r="E320"/>
  <c r="F320"/>
  <c r="G320"/>
  <c r="E321"/>
  <c r="F321"/>
  <c r="G321"/>
  <c r="E322"/>
  <c r="F322"/>
  <c r="G322"/>
  <c r="E323"/>
  <c r="F323"/>
  <c r="G323"/>
  <c r="E324"/>
  <c r="F324"/>
  <c r="G324"/>
  <c r="E325"/>
  <c r="F325"/>
  <c r="G325"/>
  <c r="E326"/>
  <c r="H326" s="1"/>
  <c r="F326"/>
  <c r="G326"/>
  <c r="E327"/>
  <c r="F327"/>
  <c r="G327"/>
  <c r="E328"/>
  <c r="F328"/>
  <c r="G328"/>
  <c r="E329"/>
  <c r="F329"/>
  <c r="G329"/>
  <c r="E330"/>
  <c r="F330"/>
  <c r="G330"/>
  <c r="E331"/>
  <c r="F331"/>
  <c r="G331"/>
  <c r="E332"/>
  <c r="F332"/>
  <c r="G332"/>
  <c r="E333"/>
  <c r="F333"/>
  <c r="G333"/>
  <c r="E334"/>
  <c r="H334" s="1"/>
  <c r="F334"/>
  <c r="G334"/>
  <c r="E335"/>
  <c r="F335"/>
  <c r="G335"/>
  <c r="E336"/>
  <c r="F336"/>
  <c r="G336"/>
  <c r="E337"/>
  <c r="F337"/>
  <c r="G337"/>
  <c r="E338"/>
  <c r="F338"/>
  <c r="G338"/>
  <c r="E339"/>
  <c r="F339"/>
  <c r="G339"/>
  <c r="E340"/>
  <c r="F340"/>
  <c r="G340"/>
  <c r="E341"/>
  <c r="F341"/>
  <c r="G341"/>
  <c r="E342"/>
  <c r="H342" s="1"/>
  <c r="F342"/>
  <c r="G342"/>
  <c r="E343"/>
  <c r="F343"/>
  <c r="G343"/>
  <c r="E344"/>
  <c r="F344"/>
  <c r="G344"/>
  <c r="E345"/>
  <c r="F345"/>
  <c r="G345"/>
  <c r="E346"/>
  <c r="F346"/>
  <c r="G346"/>
  <c r="E347"/>
  <c r="F347"/>
  <c r="G347"/>
  <c r="E348"/>
  <c r="F348"/>
  <c r="G348"/>
  <c r="E349"/>
  <c r="F349"/>
  <c r="G349"/>
  <c r="E350"/>
  <c r="H350" s="1"/>
  <c r="F350"/>
  <c r="G350"/>
  <c r="E351"/>
  <c r="F351"/>
  <c r="G351"/>
  <c r="E352"/>
  <c r="F352"/>
  <c r="G352"/>
  <c r="E353"/>
  <c r="F353"/>
  <c r="G353"/>
  <c r="E354"/>
  <c r="F354"/>
  <c r="G354"/>
  <c r="E355"/>
  <c r="F355"/>
  <c r="G355"/>
  <c r="E356"/>
  <c r="F356"/>
  <c r="G356"/>
  <c r="E357"/>
  <c r="F357"/>
  <c r="G357"/>
  <c r="E358"/>
  <c r="H358" s="1"/>
  <c r="F358"/>
  <c r="G358"/>
  <c r="E359"/>
  <c r="F359"/>
  <c r="G359"/>
  <c r="E360"/>
  <c r="F360"/>
  <c r="G360"/>
  <c r="E361"/>
  <c r="F361"/>
  <c r="G361"/>
  <c r="E362"/>
  <c r="F362"/>
  <c r="G362"/>
  <c r="E363"/>
  <c r="F363"/>
  <c r="G363"/>
  <c r="E364"/>
  <c r="F364"/>
  <c r="G364"/>
  <c r="E365"/>
  <c r="F365"/>
  <c r="G365"/>
  <c r="E366"/>
  <c r="H366" s="1"/>
  <c r="F366"/>
  <c r="G366"/>
  <c r="E367"/>
  <c r="F367"/>
  <c r="G367"/>
  <c r="E368"/>
  <c r="F368"/>
  <c r="G368"/>
  <c r="E369"/>
  <c r="F369"/>
  <c r="G369"/>
  <c r="E370"/>
  <c r="F370"/>
  <c r="G370"/>
  <c r="E371"/>
  <c r="F371"/>
  <c r="G371"/>
  <c r="E372"/>
  <c r="F372"/>
  <c r="G372"/>
  <c r="E373"/>
  <c r="F373"/>
  <c r="G373"/>
  <c r="E374"/>
  <c r="H374" s="1"/>
  <c r="F374"/>
  <c r="G374"/>
  <c r="E375"/>
  <c r="F375"/>
  <c r="G375"/>
  <c r="E376"/>
  <c r="F376"/>
  <c r="G376"/>
  <c r="E377"/>
  <c r="F377"/>
  <c r="G377"/>
  <c r="E378"/>
  <c r="F378"/>
  <c r="G378"/>
  <c r="E379"/>
  <c r="F379"/>
  <c r="G379"/>
  <c r="E380"/>
  <c r="F380"/>
  <c r="G380"/>
  <c r="E381"/>
  <c r="F381"/>
  <c r="G381"/>
  <c r="E382"/>
  <c r="H382" s="1"/>
  <c r="F382"/>
  <c r="G382"/>
  <c r="E383"/>
  <c r="F383"/>
  <c r="G383"/>
  <c r="E384"/>
  <c r="F384"/>
  <c r="G384"/>
  <c r="E385"/>
  <c r="F385"/>
  <c r="G385"/>
  <c r="E386"/>
  <c r="F386"/>
  <c r="G386"/>
  <c r="E387"/>
  <c r="F387"/>
  <c r="G387"/>
  <c r="E388"/>
  <c r="F388"/>
  <c r="G388"/>
  <c r="E389"/>
  <c r="F389"/>
  <c r="G389"/>
  <c r="E390"/>
  <c r="H390" s="1"/>
  <c r="F390"/>
  <c r="G390"/>
  <c r="E391"/>
  <c r="F391"/>
  <c r="G391"/>
  <c r="E392"/>
  <c r="F392"/>
  <c r="G392"/>
  <c r="E393"/>
  <c r="F393"/>
  <c r="G393"/>
  <c r="E394"/>
  <c r="F394"/>
  <c r="G394"/>
  <c r="E395"/>
  <c r="F395"/>
  <c r="G395"/>
  <c r="E396"/>
  <c r="F396"/>
  <c r="G396"/>
  <c r="E397"/>
  <c r="F397"/>
  <c r="G397"/>
  <c r="E398"/>
  <c r="H398" s="1"/>
  <c r="F398"/>
  <c r="G398"/>
  <c r="E399"/>
  <c r="F399"/>
  <c r="G399"/>
  <c r="E400"/>
  <c r="F400"/>
  <c r="G400"/>
  <c r="E401"/>
  <c r="H401" s="1"/>
  <c r="F401"/>
  <c r="G401"/>
  <c r="E402"/>
  <c r="F402"/>
  <c r="G402"/>
  <c r="E403"/>
  <c r="F403"/>
  <c r="G403"/>
  <c r="E404"/>
  <c r="F404"/>
  <c r="G404"/>
  <c r="E405"/>
  <c r="F405"/>
  <c r="G405"/>
  <c r="E406"/>
  <c r="H406" s="1"/>
  <c r="F406"/>
  <c r="G406"/>
  <c r="E407"/>
  <c r="F407"/>
  <c r="G407"/>
  <c r="E408"/>
  <c r="F408"/>
  <c r="G408"/>
  <c r="E409"/>
  <c r="H409" s="1"/>
  <c r="F409"/>
  <c r="G409"/>
  <c r="E410"/>
  <c r="F410"/>
  <c r="G410"/>
  <c r="E411"/>
  <c r="F411"/>
  <c r="G411"/>
  <c r="G4"/>
  <c r="F4"/>
  <c r="E4"/>
  <c r="H4" s="1"/>
  <c r="I530" i="1"/>
  <c r="H530"/>
  <c r="G530"/>
  <c r="G5"/>
  <c r="H5"/>
  <c r="I5"/>
  <c r="G6"/>
  <c r="H6"/>
  <c r="I6"/>
  <c r="G7"/>
  <c r="H7"/>
  <c r="I7"/>
  <c r="G8"/>
  <c r="H8"/>
  <c r="I8"/>
  <c r="G9"/>
  <c r="H9"/>
  <c r="I9"/>
  <c r="G10"/>
  <c r="H10"/>
  <c r="I10"/>
  <c r="G11"/>
  <c r="H11"/>
  <c r="I11"/>
  <c r="G12"/>
  <c r="H12"/>
  <c r="I12"/>
  <c r="G13"/>
  <c r="H13"/>
  <c r="I13"/>
  <c r="G14"/>
  <c r="H14"/>
  <c r="I14"/>
  <c r="G15"/>
  <c r="H15"/>
  <c r="I15"/>
  <c r="G16"/>
  <c r="H16"/>
  <c r="I16"/>
  <c r="G17"/>
  <c r="H17"/>
  <c r="I17"/>
  <c r="G18"/>
  <c r="H18"/>
  <c r="I18"/>
  <c r="G19"/>
  <c r="H19"/>
  <c r="I19"/>
  <c r="G20"/>
  <c r="H20"/>
  <c r="I20"/>
  <c r="G21"/>
  <c r="H21"/>
  <c r="I21"/>
  <c r="G22"/>
  <c r="H22"/>
  <c r="I22"/>
  <c r="G23"/>
  <c r="H23"/>
  <c r="I23"/>
  <c r="G24"/>
  <c r="H24"/>
  <c r="I24"/>
  <c r="G25"/>
  <c r="H25"/>
  <c r="I25"/>
  <c r="G26"/>
  <c r="H26"/>
  <c r="I26"/>
  <c r="G27"/>
  <c r="H27"/>
  <c r="I27"/>
  <c r="G28"/>
  <c r="H28"/>
  <c r="I28"/>
  <c r="G29"/>
  <c r="H29"/>
  <c r="I29"/>
  <c r="G30"/>
  <c r="H30"/>
  <c r="I30"/>
  <c r="G31"/>
  <c r="H31"/>
  <c r="I31"/>
  <c r="G32"/>
  <c r="H32"/>
  <c r="I32"/>
  <c r="G33"/>
  <c r="H33"/>
  <c r="I33"/>
  <c r="G34"/>
  <c r="H34"/>
  <c r="I34"/>
  <c r="G35"/>
  <c r="H35"/>
  <c r="I35"/>
  <c r="G36"/>
  <c r="H36"/>
  <c r="I36"/>
  <c r="G37"/>
  <c r="H37"/>
  <c r="I37"/>
  <c r="G38"/>
  <c r="H38"/>
  <c r="I38"/>
  <c r="G39"/>
  <c r="H39"/>
  <c r="I39"/>
  <c r="G40"/>
  <c r="H40"/>
  <c r="I40"/>
  <c r="G41"/>
  <c r="H41"/>
  <c r="I41"/>
  <c r="G42"/>
  <c r="H42"/>
  <c r="I42"/>
  <c r="G43"/>
  <c r="H43"/>
  <c r="I43"/>
  <c r="G44"/>
  <c r="H44"/>
  <c r="I44"/>
  <c r="G45"/>
  <c r="H45"/>
  <c r="I45"/>
  <c r="G46"/>
  <c r="H46"/>
  <c r="I46"/>
  <c r="G47"/>
  <c r="H47"/>
  <c r="I47"/>
  <c r="G48"/>
  <c r="H48"/>
  <c r="I48"/>
  <c r="G49"/>
  <c r="H49"/>
  <c r="I49"/>
  <c r="G50"/>
  <c r="H50"/>
  <c r="I50"/>
  <c r="G51"/>
  <c r="H51"/>
  <c r="I51"/>
  <c r="G52"/>
  <c r="H52"/>
  <c r="I52"/>
  <c r="G53"/>
  <c r="H53"/>
  <c r="I53"/>
  <c r="G54"/>
  <c r="H54"/>
  <c r="I54"/>
  <c r="G55"/>
  <c r="H55"/>
  <c r="I55"/>
  <c r="G56"/>
  <c r="H56"/>
  <c r="I56"/>
  <c r="G57"/>
  <c r="H57"/>
  <c r="I57"/>
  <c r="G58"/>
  <c r="H58"/>
  <c r="I58"/>
  <c r="G59"/>
  <c r="H59"/>
  <c r="I59"/>
  <c r="G60"/>
  <c r="H60"/>
  <c r="I60"/>
  <c r="G61"/>
  <c r="H61"/>
  <c r="I61"/>
  <c r="G62"/>
  <c r="H62"/>
  <c r="I62"/>
  <c r="G63"/>
  <c r="H63"/>
  <c r="I63"/>
  <c r="G64"/>
  <c r="H64"/>
  <c r="I64"/>
  <c r="G65"/>
  <c r="H65"/>
  <c r="I65"/>
  <c r="G66"/>
  <c r="H66"/>
  <c r="I66"/>
  <c r="G67"/>
  <c r="H67"/>
  <c r="I67"/>
  <c r="G68"/>
  <c r="H68"/>
  <c r="I68"/>
  <c r="G69"/>
  <c r="H69"/>
  <c r="I69"/>
  <c r="G70"/>
  <c r="H70"/>
  <c r="I70"/>
  <c r="G71"/>
  <c r="H71"/>
  <c r="I71"/>
  <c r="G72"/>
  <c r="H72"/>
  <c r="I72"/>
  <c r="G73"/>
  <c r="H73"/>
  <c r="I73"/>
  <c r="G74"/>
  <c r="H74"/>
  <c r="I74"/>
  <c r="G75"/>
  <c r="H75"/>
  <c r="I75"/>
  <c r="G76"/>
  <c r="H76"/>
  <c r="I76"/>
  <c r="G77"/>
  <c r="H77"/>
  <c r="I77"/>
  <c r="G78"/>
  <c r="H78"/>
  <c r="I78"/>
  <c r="G79"/>
  <c r="H79"/>
  <c r="I79"/>
  <c r="G80"/>
  <c r="H80"/>
  <c r="I80"/>
  <c r="G81"/>
  <c r="H81"/>
  <c r="I81"/>
  <c r="G82"/>
  <c r="H82"/>
  <c r="I82"/>
  <c r="G83"/>
  <c r="H83"/>
  <c r="I83"/>
  <c r="G84"/>
  <c r="H84"/>
  <c r="I84"/>
  <c r="G85"/>
  <c r="H85"/>
  <c r="I85"/>
  <c r="G86"/>
  <c r="H86"/>
  <c r="I86"/>
  <c r="G87"/>
  <c r="H87"/>
  <c r="I87"/>
  <c r="G88"/>
  <c r="H88"/>
  <c r="I88"/>
  <c r="G89"/>
  <c r="H89"/>
  <c r="I89"/>
  <c r="G90"/>
  <c r="H90"/>
  <c r="I90"/>
  <c r="G91"/>
  <c r="H91"/>
  <c r="I91"/>
  <c r="G92"/>
  <c r="H92"/>
  <c r="I92"/>
  <c r="G93"/>
  <c r="H93"/>
  <c r="I93"/>
  <c r="G94"/>
  <c r="H94"/>
  <c r="I94"/>
  <c r="G95"/>
  <c r="H95"/>
  <c r="I95"/>
  <c r="G96"/>
  <c r="H96"/>
  <c r="I96"/>
  <c r="G97"/>
  <c r="H97"/>
  <c r="I97"/>
  <c r="G98"/>
  <c r="H98"/>
  <c r="I98"/>
  <c r="G99"/>
  <c r="H99"/>
  <c r="I99"/>
  <c r="G100"/>
  <c r="H100"/>
  <c r="I100"/>
  <c r="G101"/>
  <c r="H101"/>
  <c r="I101"/>
  <c r="G102"/>
  <c r="H102"/>
  <c r="I102"/>
  <c r="G103"/>
  <c r="H103"/>
  <c r="I103"/>
  <c r="G104"/>
  <c r="H104"/>
  <c r="I104"/>
  <c r="G105"/>
  <c r="H105"/>
  <c r="I105"/>
  <c r="G106"/>
  <c r="H106"/>
  <c r="I106"/>
  <c r="G107"/>
  <c r="H107"/>
  <c r="I107"/>
  <c r="G108"/>
  <c r="H108"/>
  <c r="I108"/>
  <c r="G109"/>
  <c r="H109"/>
  <c r="I109"/>
  <c r="G110"/>
  <c r="H110"/>
  <c r="I110"/>
  <c r="G111"/>
  <c r="H111"/>
  <c r="I111"/>
  <c r="G112"/>
  <c r="H112"/>
  <c r="I112"/>
  <c r="G113"/>
  <c r="H113"/>
  <c r="I113"/>
  <c r="G114"/>
  <c r="H114"/>
  <c r="I114"/>
  <c r="G115"/>
  <c r="H115"/>
  <c r="I115"/>
  <c r="G116"/>
  <c r="H116"/>
  <c r="I116"/>
  <c r="G117"/>
  <c r="H117"/>
  <c r="I117"/>
  <c r="G118"/>
  <c r="H118"/>
  <c r="I118"/>
  <c r="G119"/>
  <c r="H119"/>
  <c r="I119"/>
  <c r="G120"/>
  <c r="H120"/>
  <c r="I120"/>
  <c r="G121"/>
  <c r="H121"/>
  <c r="I121"/>
  <c r="G122"/>
  <c r="H122"/>
  <c r="I122"/>
  <c r="G123"/>
  <c r="H123"/>
  <c r="I123"/>
  <c r="G124"/>
  <c r="H124"/>
  <c r="I124"/>
  <c r="G125"/>
  <c r="H125"/>
  <c r="I125"/>
  <c r="G126"/>
  <c r="H126"/>
  <c r="I126"/>
  <c r="G127"/>
  <c r="H127"/>
  <c r="I127"/>
  <c r="G128"/>
  <c r="H128"/>
  <c r="I128"/>
  <c r="G129"/>
  <c r="H129"/>
  <c r="I129"/>
  <c r="G130"/>
  <c r="H130"/>
  <c r="I130"/>
  <c r="G131"/>
  <c r="H131"/>
  <c r="I131"/>
  <c r="G132"/>
  <c r="H132"/>
  <c r="I132"/>
  <c r="G133"/>
  <c r="H133"/>
  <c r="I133"/>
  <c r="G134"/>
  <c r="H134"/>
  <c r="I134"/>
  <c r="G135"/>
  <c r="H135"/>
  <c r="I135"/>
  <c r="G136"/>
  <c r="H136"/>
  <c r="I136"/>
  <c r="G137"/>
  <c r="H137"/>
  <c r="I137"/>
  <c r="G138"/>
  <c r="H138"/>
  <c r="I138"/>
  <c r="G139"/>
  <c r="H139"/>
  <c r="I139"/>
  <c r="G140"/>
  <c r="H140"/>
  <c r="I140"/>
  <c r="G141"/>
  <c r="H141"/>
  <c r="I141"/>
  <c r="G142"/>
  <c r="H142"/>
  <c r="I142"/>
  <c r="G143"/>
  <c r="H143"/>
  <c r="I143"/>
  <c r="G144"/>
  <c r="H144"/>
  <c r="I144"/>
  <c r="G145"/>
  <c r="H145"/>
  <c r="I145"/>
  <c r="G146"/>
  <c r="H146"/>
  <c r="I146"/>
  <c r="G147"/>
  <c r="H147"/>
  <c r="I147"/>
  <c r="G148"/>
  <c r="H148"/>
  <c r="I148"/>
  <c r="G149"/>
  <c r="H149"/>
  <c r="I149"/>
  <c r="G150"/>
  <c r="H150"/>
  <c r="I150"/>
  <c r="G151"/>
  <c r="H151"/>
  <c r="I151"/>
  <c r="G152"/>
  <c r="H152"/>
  <c r="I152"/>
  <c r="G153"/>
  <c r="H153"/>
  <c r="I153"/>
  <c r="G154"/>
  <c r="H154"/>
  <c r="I154"/>
  <c r="G155"/>
  <c r="H155"/>
  <c r="I155"/>
  <c r="G156"/>
  <c r="H156"/>
  <c r="I156"/>
  <c r="G157"/>
  <c r="H157"/>
  <c r="I157"/>
  <c r="G158"/>
  <c r="H158"/>
  <c r="I158"/>
  <c r="G159"/>
  <c r="H159"/>
  <c r="I159"/>
  <c r="G160"/>
  <c r="H160"/>
  <c r="I160"/>
  <c r="G161"/>
  <c r="H161"/>
  <c r="I161"/>
  <c r="G162"/>
  <c r="H162"/>
  <c r="I162"/>
  <c r="G163"/>
  <c r="H163"/>
  <c r="I163"/>
  <c r="G164"/>
  <c r="H164"/>
  <c r="I164"/>
  <c r="G165"/>
  <c r="H165"/>
  <c r="I165"/>
  <c r="G166"/>
  <c r="H166"/>
  <c r="I166"/>
  <c r="G167"/>
  <c r="H167"/>
  <c r="I167"/>
  <c r="G168"/>
  <c r="H168"/>
  <c r="I168"/>
  <c r="G169"/>
  <c r="H169"/>
  <c r="I169"/>
  <c r="G170"/>
  <c r="H170"/>
  <c r="I170"/>
  <c r="G171"/>
  <c r="H171"/>
  <c r="I171"/>
  <c r="G172"/>
  <c r="H172"/>
  <c r="I172"/>
  <c r="G173"/>
  <c r="H173"/>
  <c r="I173"/>
  <c r="G174"/>
  <c r="H174"/>
  <c r="I174"/>
  <c r="G175"/>
  <c r="H175"/>
  <c r="I175"/>
  <c r="G176"/>
  <c r="H176"/>
  <c r="I176"/>
  <c r="G177"/>
  <c r="H177"/>
  <c r="I177"/>
  <c r="G178"/>
  <c r="H178"/>
  <c r="I178"/>
  <c r="G179"/>
  <c r="H179"/>
  <c r="I179"/>
  <c r="G180"/>
  <c r="H180"/>
  <c r="I180"/>
  <c r="G181"/>
  <c r="H181"/>
  <c r="I181"/>
  <c r="G182"/>
  <c r="H182"/>
  <c r="I182"/>
  <c r="G183"/>
  <c r="H183"/>
  <c r="I183"/>
  <c r="G184"/>
  <c r="H184"/>
  <c r="I184"/>
  <c r="G185"/>
  <c r="H185"/>
  <c r="I185"/>
  <c r="G186"/>
  <c r="H186"/>
  <c r="I186"/>
  <c r="G187"/>
  <c r="H187"/>
  <c r="I187"/>
  <c r="G188"/>
  <c r="H188"/>
  <c r="I188"/>
  <c r="G189"/>
  <c r="H189"/>
  <c r="I189"/>
  <c r="G190"/>
  <c r="H190"/>
  <c r="I190"/>
  <c r="G191"/>
  <c r="H191"/>
  <c r="I191"/>
  <c r="G192"/>
  <c r="H192"/>
  <c r="I192"/>
  <c r="G193"/>
  <c r="H193"/>
  <c r="I193"/>
  <c r="G194"/>
  <c r="H194"/>
  <c r="I194"/>
  <c r="G195"/>
  <c r="H195"/>
  <c r="I195"/>
  <c r="G196"/>
  <c r="H196"/>
  <c r="I196"/>
  <c r="G197"/>
  <c r="H197"/>
  <c r="I197"/>
  <c r="G198"/>
  <c r="H198"/>
  <c r="I198"/>
  <c r="G199"/>
  <c r="H199"/>
  <c r="I199"/>
  <c r="G200"/>
  <c r="H200"/>
  <c r="I200"/>
  <c r="G201"/>
  <c r="H201"/>
  <c r="I201"/>
  <c r="G202"/>
  <c r="H202"/>
  <c r="I202"/>
  <c r="G203"/>
  <c r="H203"/>
  <c r="I203"/>
  <c r="G204"/>
  <c r="H204"/>
  <c r="I204"/>
  <c r="G205"/>
  <c r="H205"/>
  <c r="I205"/>
  <c r="G206"/>
  <c r="H206"/>
  <c r="I206"/>
  <c r="G207"/>
  <c r="H207"/>
  <c r="I207"/>
  <c r="G208"/>
  <c r="H208"/>
  <c r="I208"/>
  <c r="G209"/>
  <c r="H209"/>
  <c r="I209"/>
  <c r="G210"/>
  <c r="H210"/>
  <c r="I210"/>
  <c r="G211"/>
  <c r="H211"/>
  <c r="I211"/>
  <c r="G212"/>
  <c r="H212"/>
  <c r="I212"/>
  <c r="G213"/>
  <c r="H213"/>
  <c r="I213"/>
  <c r="G214"/>
  <c r="H214"/>
  <c r="I214"/>
  <c r="G215"/>
  <c r="H215"/>
  <c r="I215"/>
  <c r="G216"/>
  <c r="H216"/>
  <c r="I216"/>
  <c r="G217"/>
  <c r="H217"/>
  <c r="I217"/>
  <c r="G218"/>
  <c r="H218"/>
  <c r="I218"/>
  <c r="G219"/>
  <c r="H219"/>
  <c r="I219"/>
  <c r="G220"/>
  <c r="H220"/>
  <c r="I220"/>
  <c r="G221"/>
  <c r="H221"/>
  <c r="I221"/>
  <c r="G222"/>
  <c r="H222"/>
  <c r="I222"/>
  <c r="G223"/>
  <c r="H223"/>
  <c r="I223"/>
  <c r="G224"/>
  <c r="H224"/>
  <c r="I224"/>
  <c r="G225"/>
  <c r="H225"/>
  <c r="I225"/>
  <c r="G226"/>
  <c r="H226"/>
  <c r="I226"/>
  <c r="G227"/>
  <c r="H227"/>
  <c r="I227"/>
  <c r="G228"/>
  <c r="H228"/>
  <c r="I228"/>
  <c r="G229"/>
  <c r="H229"/>
  <c r="I229"/>
  <c r="G230"/>
  <c r="H230"/>
  <c r="I230"/>
  <c r="G231"/>
  <c r="H231"/>
  <c r="I231"/>
  <c r="G232"/>
  <c r="H232"/>
  <c r="I232"/>
  <c r="G233"/>
  <c r="H233"/>
  <c r="I233"/>
  <c r="G234"/>
  <c r="H234"/>
  <c r="I234"/>
  <c r="G235"/>
  <c r="H235"/>
  <c r="I235"/>
  <c r="G236"/>
  <c r="H236"/>
  <c r="I236"/>
  <c r="G237"/>
  <c r="H237"/>
  <c r="I237"/>
  <c r="G238"/>
  <c r="H238"/>
  <c r="I238"/>
  <c r="G239"/>
  <c r="H239"/>
  <c r="I239"/>
  <c r="G240"/>
  <c r="H240"/>
  <c r="I240"/>
  <c r="G241"/>
  <c r="H241"/>
  <c r="I241"/>
  <c r="G242"/>
  <c r="H242"/>
  <c r="I242"/>
  <c r="G243"/>
  <c r="H243"/>
  <c r="I243"/>
  <c r="G244"/>
  <c r="H244"/>
  <c r="I244"/>
  <c r="G245"/>
  <c r="H245"/>
  <c r="I245"/>
  <c r="G246"/>
  <c r="H246"/>
  <c r="I246"/>
  <c r="G247"/>
  <c r="H247"/>
  <c r="I247"/>
  <c r="G248"/>
  <c r="H248"/>
  <c r="I248"/>
  <c r="G249"/>
  <c r="H249"/>
  <c r="I249"/>
  <c r="G250"/>
  <c r="H250"/>
  <c r="I250"/>
  <c r="G251"/>
  <c r="H251"/>
  <c r="I251"/>
  <c r="G252"/>
  <c r="H252"/>
  <c r="I252"/>
  <c r="G253"/>
  <c r="H253"/>
  <c r="I253"/>
  <c r="G254"/>
  <c r="H254"/>
  <c r="I254"/>
  <c r="G255"/>
  <c r="H255"/>
  <c r="I255"/>
  <c r="G256"/>
  <c r="H256"/>
  <c r="I256"/>
  <c r="G257"/>
  <c r="H257"/>
  <c r="I257"/>
  <c r="G258"/>
  <c r="H258"/>
  <c r="I258"/>
  <c r="G259"/>
  <c r="H259"/>
  <c r="I259"/>
  <c r="G260"/>
  <c r="H260"/>
  <c r="I260"/>
  <c r="G261"/>
  <c r="H261"/>
  <c r="I261"/>
  <c r="G262"/>
  <c r="H262"/>
  <c r="I262"/>
  <c r="G263"/>
  <c r="H263"/>
  <c r="I263"/>
  <c r="G264"/>
  <c r="H264"/>
  <c r="I264"/>
  <c r="G265"/>
  <c r="H265"/>
  <c r="I265"/>
  <c r="G266"/>
  <c r="H266"/>
  <c r="I266"/>
  <c r="G267"/>
  <c r="H267"/>
  <c r="I267"/>
  <c r="G268"/>
  <c r="H268"/>
  <c r="I268"/>
  <c r="G269"/>
  <c r="H269"/>
  <c r="I269"/>
  <c r="G270"/>
  <c r="H270"/>
  <c r="I270"/>
  <c r="G271"/>
  <c r="H271"/>
  <c r="I271"/>
  <c r="G272"/>
  <c r="H272"/>
  <c r="I272"/>
  <c r="G273"/>
  <c r="H273"/>
  <c r="I273"/>
  <c r="G274"/>
  <c r="H274"/>
  <c r="I274"/>
  <c r="G275"/>
  <c r="H275"/>
  <c r="I275"/>
  <c r="G276"/>
  <c r="H276"/>
  <c r="I276"/>
  <c r="G277"/>
  <c r="H277"/>
  <c r="I277"/>
  <c r="G278"/>
  <c r="H278"/>
  <c r="I278"/>
  <c r="G279"/>
  <c r="H279"/>
  <c r="I279"/>
  <c r="G280"/>
  <c r="H280"/>
  <c r="I280"/>
  <c r="G281"/>
  <c r="H281"/>
  <c r="I281"/>
  <c r="G282"/>
  <c r="H282"/>
  <c r="I282"/>
  <c r="G283"/>
  <c r="H283"/>
  <c r="I283"/>
  <c r="G284"/>
  <c r="H284"/>
  <c r="I284"/>
  <c r="G285"/>
  <c r="H285"/>
  <c r="I285"/>
  <c r="G286"/>
  <c r="H286"/>
  <c r="I286"/>
  <c r="G287"/>
  <c r="H287"/>
  <c r="I287"/>
  <c r="G288"/>
  <c r="H288"/>
  <c r="I288"/>
  <c r="G289"/>
  <c r="H289"/>
  <c r="I289"/>
  <c r="G290"/>
  <c r="H290"/>
  <c r="I290"/>
  <c r="G291"/>
  <c r="H291"/>
  <c r="I291"/>
  <c r="G292"/>
  <c r="H292"/>
  <c r="I292"/>
  <c r="G293"/>
  <c r="H293"/>
  <c r="I293"/>
  <c r="G294"/>
  <c r="H294"/>
  <c r="I294"/>
  <c r="G295"/>
  <c r="H295"/>
  <c r="I295"/>
  <c r="G296"/>
  <c r="H296"/>
  <c r="I296"/>
  <c r="G297"/>
  <c r="H297"/>
  <c r="I297"/>
  <c r="G298"/>
  <c r="H298"/>
  <c r="I298"/>
  <c r="G299"/>
  <c r="H299"/>
  <c r="I299"/>
  <c r="G300"/>
  <c r="H300"/>
  <c r="I300"/>
  <c r="G301"/>
  <c r="H301"/>
  <c r="I301"/>
  <c r="G302"/>
  <c r="H302"/>
  <c r="I302"/>
  <c r="G303"/>
  <c r="H303"/>
  <c r="I303"/>
  <c r="G304"/>
  <c r="H304"/>
  <c r="I304"/>
  <c r="G305"/>
  <c r="H305"/>
  <c r="I305"/>
  <c r="G306"/>
  <c r="H306"/>
  <c r="I306"/>
  <c r="G307"/>
  <c r="H307"/>
  <c r="I307"/>
  <c r="G308"/>
  <c r="H308"/>
  <c r="I308"/>
  <c r="G309"/>
  <c r="H309"/>
  <c r="I309"/>
  <c r="G310"/>
  <c r="H310"/>
  <c r="I310"/>
  <c r="G311"/>
  <c r="H311"/>
  <c r="I311"/>
  <c r="G312"/>
  <c r="H312"/>
  <c r="I312"/>
  <c r="G313"/>
  <c r="H313"/>
  <c r="I313"/>
  <c r="G314"/>
  <c r="H314"/>
  <c r="I314"/>
  <c r="G315"/>
  <c r="H315"/>
  <c r="I315"/>
  <c r="G316"/>
  <c r="H316"/>
  <c r="I316"/>
  <c r="G317"/>
  <c r="H317"/>
  <c r="I317"/>
  <c r="G318"/>
  <c r="H318"/>
  <c r="I318"/>
  <c r="G319"/>
  <c r="H319"/>
  <c r="I319"/>
  <c r="G320"/>
  <c r="H320"/>
  <c r="I320"/>
  <c r="G321"/>
  <c r="H321"/>
  <c r="I321"/>
  <c r="G322"/>
  <c r="H322"/>
  <c r="I322"/>
  <c r="G323"/>
  <c r="H323"/>
  <c r="I323"/>
  <c r="G324"/>
  <c r="H324"/>
  <c r="I324"/>
  <c r="G325"/>
  <c r="H325"/>
  <c r="I325"/>
  <c r="G326"/>
  <c r="H326"/>
  <c r="I326"/>
  <c r="G327"/>
  <c r="H327"/>
  <c r="I327"/>
  <c r="G328"/>
  <c r="H328"/>
  <c r="I328"/>
  <c r="G329"/>
  <c r="H329"/>
  <c r="I329"/>
  <c r="G330"/>
  <c r="H330"/>
  <c r="I330"/>
  <c r="G331"/>
  <c r="H331"/>
  <c r="I331"/>
  <c r="G332"/>
  <c r="H332"/>
  <c r="I332"/>
  <c r="G333"/>
  <c r="H333"/>
  <c r="I333"/>
  <c r="G334"/>
  <c r="H334"/>
  <c r="I334"/>
  <c r="G335"/>
  <c r="H335"/>
  <c r="I335"/>
  <c r="G336"/>
  <c r="H336"/>
  <c r="I336"/>
  <c r="G337"/>
  <c r="H337"/>
  <c r="I337"/>
  <c r="G338"/>
  <c r="H338"/>
  <c r="I338"/>
  <c r="G339"/>
  <c r="H339"/>
  <c r="I339"/>
  <c r="G340"/>
  <c r="H340"/>
  <c r="I340"/>
  <c r="G341"/>
  <c r="H341"/>
  <c r="I341"/>
  <c r="G342"/>
  <c r="H342"/>
  <c r="I342"/>
  <c r="G343"/>
  <c r="H343"/>
  <c r="I343"/>
  <c r="G344"/>
  <c r="H344"/>
  <c r="I344"/>
  <c r="G345"/>
  <c r="H345"/>
  <c r="I345"/>
  <c r="G346"/>
  <c r="H346"/>
  <c r="I346"/>
  <c r="G347"/>
  <c r="H347"/>
  <c r="I347"/>
  <c r="G348"/>
  <c r="H348"/>
  <c r="I348"/>
  <c r="G349"/>
  <c r="H349"/>
  <c r="I349"/>
  <c r="G350"/>
  <c r="H350"/>
  <c r="I350"/>
  <c r="G351"/>
  <c r="H351"/>
  <c r="I351"/>
  <c r="G352"/>
  <c r="H352"/>
  <c r="I352"/>
  <c r="G353"/>
  <c r="H353"/>
  <c r="I353"/>
  <c r="G354"/>
  <c r="H354"/>
  <c r="I354"/>
  <c r="G355"/>
  <c r="H355"/>
  <c r="I355"/>
  <c r="G356"/>
  <c r="H356"/>
  <c r="I356"/>
  <c r="G357"/>
  <c r="H357"/>
  <c r="I357"/>
  <c r="G358"/>
  <c r="H358"/>
  <c r="I358"/>
  <c r="G359"/>
  <c r="H359"/>
  <c r="I359"/>
  <c r="G360"/>
  <c r="H360"/>
  <c r="I360"/>
  <c r="G361"/>
  <c r="H361"/>
  <c r="I361"/>
  <c r="G362"/>
  <c r="H362"/>
  <c r="I362"/>
  <c r="G363"/>
  <c r="H363"/>
  <c r="I363"/>
  <c r="G364"/>
  <c r="H364"/>
  <c r="I364"/>
  <c r="G365"/>
  <c r="H365"/>
  <c r="I365"/>
  <c r="G366"/>
  <c r="H366"/>
  <c r="I366"/>
  <c r="G367"/>
  <c r="H367"/>
  <c r="I367"/>
  <c r="G368"/>
  <c r="H368"/>
  <c r="I368"/>
  <c r="G369"/>
  <c r="H369"/>
  <c r="I369"/>
  <c r="G370"/>
  <c r="H370"/>
  <c r="I370"/>
  <c r="G371"/>
  <c r="H371"/>
  <c r="I371"/>
  <c r="G372"/>
  <c r="H372"/>
  <c r="I372"/>
  <c r="G373"/>
  <c r="H373"/>
  <c r="I373"/>
  <c r="G374"/>
  <c r="H374"/>
  <c r="I374"/>
  <c r="G375"/>
  <c r="H375"/>
  <c r="I375"/>
  <c r="G376"/>
  <c r="H376"/>
  <c r="I376"/>
  <c r="G377"/>
  <c r="H377"/>
  <c r="I377"/>
  <c r="G378"/>
  <c r="H378"/>
  <c r="I378"/>
  <c r="G379"/>
  <c r="H379"/>
  <c r="I379"/>
  <c r="G380"/>
  <c r="H380"/>
  <c r="I380"/>
  <c r="G381"/>
  <c r="H381"/>
  <c r="I381"/>
  <c r="G382"/>
  <c r="H382"/>
  <c r="I382"/>
  <c r="G383"/>
  <c r="H383"/>
  <c r="I383"/>
  <c r="G384"/>
  <c r="H384"/>
  <c r="I384"/>
  <c r="G385"/>
  <c r="H385"/>
  <c r="I385"/>
  <c r="G386"/>
  <c r="H386"/>
  <c r="I386"/>
  <c r="G387"/>
  <c r="H387"/>
  <c r="I387"/>
  <c r="G388"/>
  <c r="H388"/>
  <c r="I388"/>
  <c r="G389"/>
  <c r="H389"/>
  <c r="I389"/>
  <c r="G390"/>
  <c r="H390"/>
  <c r="I390"/>
  <c r="G391"/>
  <c r="H391"/>
  <c r="I391"/>
  <c r="G392"/>
  <c r="H392"/>
  <c r="I392"/>
  <c r="G393"/>
  <c r="H393"/>
  <c r="I393"/>
  <c r="G394"/>
  <c r="H394"/>
  <c r="I394"/>
  <c r="G395"/>
  <c r="H395"/>
  <c r="I395"/>
  <c r="G396"/>
  <c r="H396"/>
  <c r="I396"/>
  <c r="G397"/>
  <c r="H397"/>
  <c r="I397"/>
  <c r="G398"/>
  <c r="H398"/>
  <c r="I398"/>
  <c r="G399"/>
  <c r="H399"/>
  <c r="I399"/>
  <c r="G400"/>
  <c r="H400"/>
  <c r="I400"/>
  <c r="G401"/>
  <c r="H401"/>
  <c r="I401"/>
  <c r="G402"/>
  <c r="H402"/>
  <c r="I402"/>
  <c r="G403"/>
  <c r="H403"/>
  <c r="I403"/>
  <c r="G404"/>
  <c r="H404"/>
  <c r="I404"/>
  <c r="G405"/>
  <c r="H405"/>
  <c r="I405"/>
  <c r="G406"/>
  <c r="H406"/>
  <c r="I406"/>
  <c r="G407"/>
  <c r="H407"/>
  <c r="I407"/>
  <c r="G408"/>
  <c r="H408"/>
  <c r="I408"/>
  <c r="G409"/>
  <c r="H409"/>
  <c r="I409"/>
  <c r="G410"/>
  <c r="H410"/>
  <c r="I410"/>
  <c r="G411"/>
  <c r="H411"/>
  <c r="I411"/>
  <c r="G412"/>
  <c r="H412"/>
  <c r="I412"/>
  <c r="G413"/>
  <c r="H413"/>
  <c r="I413"/>
  <c r="G414"/>
  <c r="H414"/>
  <c r="I414"/>
  <c r="G415"/>
  <c r="H415"/>
  <c r="I415"/>
  <c r="G416"/>
  <c r="H416"/>
  <c r="I416"/>
  <c r="G417"/>
  <c r="H417"/>
  <c r="I417"/>
  <c r="G418"/>
  <c r="H418"/>
  <c r="I418"/>
  <c r="G419"/>
  <c r="H419"/>
  <c r="I419"/>
  <c r="G420"/>
  <c r="H420"/>
  <c r="I420"/>
  <c r="G421"/>
  <c r="H421"/>
  <c r="I421"/>
  <c r="G422"/>
  <c r="H422"/>
  <c r="I422"/>
  <c r="G423"/>
  <c r="H423"/>
  <c r="I423"/>
  <c r="G424"/>
  <c r="H424"/>
  <c r="I424"/>
  <c r="G425"/>
  <c r="H425"/>
  <c r="I425"/>
  <c r="G426"/>
  <c r="H426"/>
  <c r="I426"/>
  <c r="G427"/>
  <c r="H427"/>
  <c r="I427"/>
  <c r="G428"/>
  <c r="H428"/>
  <c r="I428"/>
  <c r="G429"/>
  <c r="H429"/>
  <c r="I429"/>
  <c r="G430"/>
  <c r="H430"/>
  <c r="I430"/>
  <c r="G431"/>
  <c r="H431"/>
  <c r="I431"/>
  <c r="G432"/>
  <c r="H432"/>
  <c r="I432"/>
  <c r="G433"/>
  <c r="H433"/>
  <c r="I433"/>
  <c r="G434"/>
  <c r="H434"/>
  <c r="I434"/>
  <c r="G435"/>
  <c r="H435"/>
  <c r="I435"/>
  <c r="G436"/>
  <c r="H436"/>
  <c r="I436"/>
  <c r="G437"/>
  <c r="H437"/>
  <c r="I437"/>
  <c r="G438"/>
  <c r="H438"/>
  <c r="I438"/>
  <c r="G439"/>
  <c r="H439"/>
  <c r="I439"/>
  <c r="G440"/>
  <c r="H440"/>
  <c r="I440"/>
  <c r="G441"/>
  <c r="H441"/>
  <c r="I441"/>
  <c r="G442"/>
  <c r="H442"/>
  <c r="I442"/>
  <c r="G443"/>
  <c r="H443"/>
  <c r="I443"/>
  <c r="G444"/>
  <c r="H444"/>
  <c r="I444"/>
  <c r="G445"/>
  <c r="H445"/>
  <c r="I445"/>
  <c r="G446"/>
  <c r="H446"/>
  <c r="I446"/>
  <c r="G447"/>
  <c r="H447"/>
  <c r="I447"/>
  <c r="G448"/>
  <c r="H448"/>
  <c r="I448"/>
  <c r="G449"/>
  <c r="H449"/>
  <c r="I449"/>
  <c r="G450"/>
  <c r="H450"/>
  <c r="I450"/>
  <c r="G451"/>
  <c r="H451"/>
  <c r="I451"/>
  <c r="G452"/>
  <c r="H452"/>
  <c r="I452"/>
  <c r="G453"/>
  <c r="H453"/>
  <c r="I453"/>
  <c r="G454"/>
  <c r="H454"/>
  <c r="I454"/>
  <c r="G455"/>
  <c r="H455"/>
  <c r="I455"/>
  <c r="G456"/>
  <c r="H456"/>
  <c r="I456"/>
  <c r="G457"/>
  <c r="H457"/>
  <c r="I457"/>
  <c r="G458"/>
  <c r="H458"/>
  <c r="I458"/>
  <c r="G459"/>
  <c r="H459"/>
  <c r="I459"/>
  <c r="G460"/>
  <c r="H460"/>
  <c r="I460"/>
  <c r="G461"/>
  <c r="H461"/>
  <c r="I461"/>
  <c r="G462"/>
  <c r="H462"/>
  <c r="I462"/>
  <c r="G463"/>
  <c r="H463"/>
  <c r="I463"/>
  <c r="G464"/>
  <c r="H464"/>
  <c r="I464"/>
  <c r="G465"/>
  <c r="H465"/>
  <c r="I465"/>
  <c r="G466"/>
  <c r="H466"/>
  <c r="I466"/>
  <c r="G467"/>
  <c r="H467"/>
  <c r="I467"/>
  <c r="G468"/>
  <c r="H468"/>
  <c r="I468"/>
  <c r="G469"/>
  <c r="H469"/>
  <c r="I469"/>
  <c r="G470"/>
  <c r="H470"/>
  <c r="I470"/>
  <c r="G471"/>
  <c r="H471"/>
  <c r="I471"/>
  <c r="G472"/>
  <c r="H472"/>
  <c r="I472"/>
  <c r="G473"/>
  <c r="H473"/>
  <c r="I473"/>
  <c r="G474"/>
  <c r="H474"/>
  <c r="I474"/>
  <c r="G475"/>
  <c r="H475"/>
  <c r="I475"/>
  <c r="G476"/>
  <c r="H476"/>
  <c r="I476"/>
  <c r="G477"/>
  <c r="H477"/>
  <c r="I477"/>
  <c r="G478"/>
  <c r="H478"/>
  <c r="I478"/>
  <c r="G479"/>
  <c r="H479"/>
  <c r="I479"/>
  <c r="G480"/>
  <c r="H480"/>
  <c r="I480"/>
  <c r="G481"/>
  <c r="H481"/>
  <c r="I481"/>
  <c r="G482"/>
  <c r="H482"/>
  <c r="I482"/>
  <c r="G483"/>
  <c r="H483"/>
  <c r="I483"/>
  <c r="G484"/>
  <c r="H484"/>
  <c r="I484"/>
  <c r="G485"/>
  <c r="H485"/>
  <c r="I485"/>
  <c r="G486"/>
  <c r="H486"/>
  <c r="I486"/>
  <c r="G487"/>
  <c r="H487"/>
  <c r="I487"/>
  <c r="G488"/>
  <c r="H488"/>
  <c r="I488"/>
  <c r="G489"/>
  <c r="H489"/>
  <c r="I489"/>
  <c r="G490"/>
  <c r="H490"/>
  <c r="I490"/>
  <c r="G491"/>
  <c r="H491"/>
  <c r="I491"/>
  <c r="G492"/>
  <c r="H492"/>
  <c r="I492"/>
  <c r="G493"/>
  <c r="H493"/>
  <c r="I493"/>
  <c r="G494"/>
  <c r="H494"/>
  <c r="I494"/>
  <c r="G495"/>
  <c r="H495"/>
  <c r="I495"/>
  <c r="G496"/>
  <c r="H496"/>
  <c r="I496"/>
  <c r="G497"/>
  <c r="H497"/>
  <c r="I497"/>
  <c r="G498"/>
  <c r="H498"/>
  <c r="I498"/>
  <c r="G499"/>
  <c r="H499"/>
  <c r="I499"/>
  <c r="G500"/>
  <c r="H500"/>
  <c r="I500"/>
  <c r="G501"/>
  <c r="H501"/>
  <c r="I501"/>
  <c r="G502"/>
  <c r="H502"/>
  <c r="I502"/>
  <c r="G503"/>
  <c r="H503"/>
  <c r="I503"/>
  <c r="G504"/>
  <c r="H504"/>
  <c r="I504"/>
  <c r="G505"/>
  <c r="H505"/>
  <c r="I505"/>
  <c r="G506"/>
  <c r="H506"/>
  <c r="I506"/>
  <c r="G507"/>
  <c r="H507"/>
  <c r="I507"/>
  <c r="G508"/>
  <c r="H508"/>
  <c r="I508"/>
  <c r="G509"/>
  <c r="H509"/>
  <c r="I509"/>
  <c r="G510"/>
  <c r="H510"/>
  <c r="I510"/>
  <c r="G511"/>
  <c r="H511"/>
  <c r="I511"/>
  <c r="G512"/>
  <c r="H512"/>
  <c r="I512"/>
  <c r="G513"/>
  <c r="H513"/>
  <c r="I513"/>
  <c r="G514"/>
  <c r="H514"/>
  <c r="I514"/>
  <c r="G515"/>
  <c r="H515"/>
  <c r="I515"/>
  <c r="G516"/>
  <c r="H516"/>
  <c r="I516"/>
  <c r="G517"/>
  <c r="H517"/>
  <c r="I517"/>
  <c r="G518"/>
  <c r="H518"/>
  <c r="I518"/>
  <c r="G519"/>
  <c r="H519"/>
  <c r="I519"/>
  <c r="G520"/>
  <c r="H520"/>
  <c r="I520"/>
  <c r="G521"/>
  <c r="H521"/>
  <c r="I521"/>
  <c r="G522"/>
  <c r="H522"/>
  <c r="I522"/>
  <c r="G523"/>
  <c r="H523"/>
  <c r="I523"/>
  <c r="G524"/>
  <c r="H524"/>
  <c r="I524"/>
  <c r="G525"/>
  <c r="H525"/>
  <c r="I525"/>
  <c r="G526"/>
  <c r="H526"/>
  <c r="I526"/>
  <c r="G527"/>
  <c r="H527"/>
  <c r="I527"/>
  <c r="G528"/>
  <c r="H528"/>
  <c r="I528"/>
  <c r="G529"/>
  <c r="H529"/>
  <c r="I529"/>
  <c r="I4"/>
  <c r="H4"/>
  <c r="G4"/>
  <c r="D377" i="16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615" i="15"/>
  <c r="C615"/>
  <c r="B615"/>
  <c r="D598"/>
  <c r="C598"/>
  <c r="B598"/>
  <c r="D581"/>
  <c r="C581"/>
  <c r="B581"/>
  <c r="D564"/>
  <c r="C564"/>
  <c r="B564"/>
  <c r="D547"/>
  <c r="C547"/>
  <c r="B547"/>
  <c r="D530"/>
  <c r="C530"/>
  <c r="B530"/>
  <c r="D513"/>
  <c r="C513"/>
  <c r="B513"/>
  <c r="D496"/>
  <c r="C496"/>
  <c r="B496"/>
  <c r="D479"/>
  <c r="C479"/>
  <c r="B479"/>
  <c r="D462"/>
  <c r="C462"/>
  <c r="B462"/>
  <c r="D445"/>
  <c r="C445"/>
  <c r="B445"/>
  <c r="D428"/>
  <c r="C428"/>
  <c r="B428"/>
  <c r="D411"/>
  <c r="C411"/>
  <c r="B411"/>
  <c r="D394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377" i="14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B258" i="13"/>
  <c r="C258"/>
  <c r="D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632" i="12"/>
  <c r="C632"/>
  <c r="B632"/>
  <c r="D615"/>
  <c r="C615"/>
  <c r="B615"/>
  <c r="D598"/>
  <c r="C598"/>
  <c r="B598"/>
  <c r="D581"/>
  <c r="C581"/>
  <c r="B581"/>
  <c r="D564"/>
  <c r="C564"/>
  <c r="B564"/>
  <c r="D547"/>
  <c r="C547"/>
  <c r="B547"/>
  <c r="D530"/>
  <c r="C530"/>
  <c r="B530"/>
  <c r="D513"/>
  <c r="C513"/>
  <c r="B513"/>
  <c r="D496"/>
  <c r="C496"/>
  <c r="B496"/>
  <c r="D479"/>
  <c r="C479"/>
  <c r="B479"/>
  <c r="D462"/>
  <c r="C462"/>
  <c r="B462"/>
  <c r="D445"/>
  <c r="C445"/>
  <c r="B445"/>
  <c r="D428"/>
  <c r="C428"/>
  <c r="B428"/>
  <c r="D411"/>
  <c r="C411"/>
  <c r="B411"/>
  <c r="D394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360" i="11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309" i="10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445" i="9"/>
  <c r="C445"/>
  <c r="B445"/>
  <c r="D428"/>
  <c r="C428"/>
  <c r="B428"/>
  <c r="D411"/>
  <c r="C411"/>
  <c r="B411"/>
  <c r="D394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224" i="8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734" i="7"/>
  <c r="C734"/>
  <c r="B734"/>
  <c r="D717"/>
  <c r="C717"/>
  <c r="B717"/>
  <c r="D700"/>
  <c r="C700"/>
  <c r="B700"/>
  <c r="D683"/>
  <c r="C683"/>
  <c r="B683"/>
  <c r="D666"/>
  <c r="C666"/>
  <c r="B666"/>
  <c r="D649"/>
  <c r="C649"/>
  <c r="B649"/>
  <c r="D632"/>
  <c r="C632"/>
  <c r="B632"/>
  <c r="D615"/>
  <c r="C615"/>
  <c r="B615"/>
  <c r="D598"/>
  <c r="C598"/>
  <c r="B598"/>
  <c r="D581"/>
  <c r="C581"/>
  <c r="B581"/>
  <c r="D564"/>
  <c r="C564"/>
  <c r="B564"/>
  <c r="D547"/>
  <c r="C547"/>
  <c r="B547"/>
  <c r="D530"/>
  <c r="C530"/>
  <c r="B530"/>
  <c r="D513"/>
  <c r="C513"/>
  <c r="B513"/>
  <c r="D496"/>
  <c r="C496"/>
  <c r="B496"/>
  <c r="D479"/>
  <c r="C479"/>
  <c r="B479"/>
  <c r="D462"/>
  <c r="C462"/>
  <c r="B462"/>
  <c r="D445"/>
  <c r="C445"/>
  <c r="B445"/>
  <c r="D428"/>
  <c r="C428"/>
  <c r="B428"/>
  <c r="D411"/>
  <c r="C411"/>
  <c r="B411"/>
  <c r="D394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394" i="6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428" i="5"/>
  <c r="C428"/>
  <c r="B428"/>
  <c r="D411"/>
  <c r="C411"/>
  <c r="B411"/>
  <c r="D394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258" i="4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428" i="3"/>
  <c r="C428"/>
  <c r="B428"/>
  <c r="D411"/>
  <c r="C411"/>
  <c r="B411"/>
  <c r="D394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D411" i="2"/>
  <c r="C411"/>
  <c r="B411"/>
  <c r="D394"/>
  <c r="C394"/>
  <c r="B394"/>
  <c r="D377"/>
  <c r="C377"/>
  <c r="B377"/>
  <c r="D360"/>
  <c r="C360"/>
  <c r="B360"/>
  <c r="D343"/>
  <c r="C343"/>
  <c r="B343"/>
  <c r="D326"/>
  <c r="C326"/>
  <c r="B326"/>
  <c r="D309"/>
  <c r="C309"/>
  <c r="B309"/>
  <c r="D292"/>
  <c r="C292"/>
  <c r="B292"/>
  <c r="D275"/>
  <c r="C275"/>
  <c r="B275"/>
  <c r="D258"/>
  <c r="C258"/>
  <c r="B258"/>
  <c r="D241"/>
  <c r="C241"/>
  <c r="B241"/>
  <c r="D224"/>
  <c r="C224"/>
  <c r="B224"/>
  <c r="D207"/>
  <c r="C207"/>
  <c r="B207"/>
  <c r="D190"/>
  <c r="C190"/>
  <c r="B190"/>
  <c r="D173"/>
  <c r="C173"/>
  <c r="B173"/>
  <c r="D156"/>
  <c r="C156"/>
  <c r="B156"/>
  <c r="D139"/>
  <c r="C139"/>
  <c r="B139"/>
  <c r="D122"/>
  <c r="C122"/>
  <c r="B122"/>
  <c r="D105"/>
  <c r="C105"/>
  <c r="B105"/>
  <c r="D88"/>
  <c r="C88"/>
  <c r="B88"/>
  <c r="D71"/>
  <c r="C71"/>
  <c r="B71"/>
  <c r="D54"/>
  <c r="C54"/>
  <c r="B54"/>
  <c r="D37"/>
  <c r="C37"/>
  <c r="B37"/>
  <c r="D20"/>
  <c r="C20"/>
  <c r="B20"/>
  <c r="F530" i="1"/>
  <c r="E530"/>
  <c r="D530"/>
  <c r="F513"/>
  <c r="E513"/>
  <c r="D513"/>
  <c r="F496"/>
  <c r="E496"/>
  <c r="D496"/>
  <c r="F479"/>
  <c r="E479"/>
  <c r="D479"/>
  <c r="F462"/>
  <c r="E462"/>
  <c r="D462"/>
  <c r="F445"/>
  <c r="E445"/>
  <c r="D445"/>
  <c r="F428"/>
  <c r="E428"/>
  <c r="D428"/>
  <c r="F411"/>
  <c r="E411"/>
  <c r="D411"/>
  <c r="F394"/>
  <c r="E394"/>
  <c r="D394"/>
  <c r="F377"/>
  <c r="E377"/>
  <c r="D377"/>
  <c r="F360"/>
  <c r="E360"/>
  <c r="D360"/>
  <c r="F343"/>
  <c r="E343"/>
  <c r="D343"/>
  <c r="F326"/>
  <c r="E326"/>
  <c r="D326"/>
  <c r="F309"/>
  <c r="E309"/>
  <c r="D309"/>
  <c r="F292"/>
  <c r="E292"/>
  <c r="D292"/>
  <c r="F275"/>
  <c r="E275"/>
  <c r="D275"/>
  <c r="F258"/>
  <c r="E258"/>
  <c r="D258"/>
  <c r="F241"/>
  <c r="E241"/>
  <c r="D241"/>
  <c r="F224"/>
  <c r="E224"/>
  <c r="D224"/>
  <c r="F207"/>
  <c r="E207"/>
  <c r="D207"/>
  <c r="F190"/>
  <c r="E190"/>
  <c r="D190"/>
  <c r="F173"/>
  <c r="E173"/>
  <c r="D173"/>
  <c r="F156"/>
  <c r="E156"/>
  <c r="D156"/>
  <c r="F139"/>
  <c r="E139"/>
  <c r="D139"/>
  <c r="F122"/>
  <c r="E122"/>
  <c r="D122"/>
  <c r="F105"/>
  <c r="E105"/>
  <c r="D105"/>
  <c r="F88"/>
  <c r="E88"/>
  <c r="D88"/>
  <c r="F71"/>
  <c r="E71"/>
  <c r="D71"/>
  <c r="F54"/>
  <c r="E54"/>
  <c r="D54"/>
  <c r="F37"/>
  <c r="E37"/>
  <c r="D37"/>
  <c r="D20"/>
  <c r="E20"/>
  <c r="F20"/>
  <c r="G31" i="17" l="1"/>
  <c r="B6217" i="1"/>
  <c r="B6724"/>
  <c r="B6062"/>
  <c r="B5590"/>
  <c r="B6231"/>
  <c r="B6369"/>
  <c r="B6384"/>
  <c r="B6114"/>
  <c r="B6505"/>
  <c r="B6607"/>
  <c r="B6487"/>
  <c r="B6200"/>
  <c r="B6031"/>
  <c r="B6588"/>
  <c r="B6639"/>
  <c r="B5926"/>
  <c r="B5558"/>
  <c r="B6674"/>
  <c r="B6554"/>
  <c r="B6266"/>
  <c r="B6454"/>
  <c r="B5759"/>
  <c r="B5434"/>
  <c r="B6045"/>
  <c r="B6624"/>
  <c r="B5486"/>
  <c r="B6471"/>
  <c r="B6096"/>
  <c r="B5470"/>
  <c r="B6538"/>
  <c r="B6318"/>
  <c r="B6248"/>
  <c r="B6180"/>
  <c r="B6351"/>
  <c r="B5408"/>
  <c r="B6520"/>
  <c r="B5370"/>
  <c r="B6657"/>
  <c r="B6418"/>
  <c r="B6690"/>
  <c r="J227"/>
  <c r="J219"/>
  <c r="J211"/>
  <c r="J203"/>
  <c r="J195"/>
  <c r="J187"/>
  <c r="J179"/>
  <c r="J171"/>
  <c r="J163"/>
  <c r="J155"/>
  <c r="J147"/>
  <c r="J139"/>
  <c r="J131"/>
  <c r="J123"/>
  <c r="J115"/>
  <c r="J107"/>
  <c r="J99"/>
  <c r="J91"/>
  <c r="J83"/>
  <c r="J75"/>
  <c r="J67"/>
  <c r="J59"/>
  <c r="J51"/>
  <c r="J43"/>
  <c r="J35"/>
  <c r="J27"/>
  <c r="J19"/>
  <c r="J523"/>
  <c r="J515"/>
  <c r="J507"/>
  <c r="J499"/>
  <c r="J491"/>
  <c r="J483"/>
  <c r="J475"/>
  <c r="J467"/>
  <c r="J459"/>
  <c r="J451"/>
  <c r="J443"/>
  <c r="J435"/>
  <c r="J427"/>
  <c r="J419"/>
  <c r="J411"/>
  <c r="J403"/>
  <c r="J395"/>
  <c r="J387"/>
  <c r="J379"/>
  <c r="J371"/>
  <c r="J363"/>
  <c r="J355"/>
  <c r="J347"/>
  <c r="J339"/>
  <c r="J331"/>
  <c r="J323"/>
  <c r="J315"/>
  <c r="J307"/>
  <c r="J299"/>
  <c r="J291"/>
  <c r="J283"/>
  <c r="J275"/>
  <c r="J267"/>
  <c r="J259"/>
  <c r="J251"/>
  <c r="J243"/>
  <c r="J235"/>
  <c r="H594" i="15"/>
  <c r="H309"/>
  <c r="H58"/>
  <c r="H48"/>
  <c r="H8"/>
  <c r="H4"/>
  <c r="H600"/>
  <c r="H588"/>
  <c r="H554"/>
  <c r="H311"/>
  <c r="H170"/>
  <c r="H92"/>
  <c r="H84"/>
  <c r="H76"/>
  <c r="H26"/>
  <c r="H141"/>
  <c r="H110"/>
  <c r="H102"/>
  <c r="H5"/>
  <c r="H605"/>
  <c r="H602"/>
  <c r="H595"/>
  <c r="H590"/>
  <c r="H548"/>
  <c r="H154"/>
  <c r="H146"/>
  <c r="H125"/>
  <c r="H122"/>
  <c r="H112"/>
  <c r="H553"/>
  <c r="H167"/>
  <c r="H156"/>
  <c r="H151"/>
  <c r="H106"/>
  <c r="H80"/>
  <c r="H23"/>
  <c r="H15"/>
  <c r="H592"/>
  <c r="H90"/>
  <c r="H302"/>
  <c r="H299"/>
  <c r="H291"/>
  <c r="H289"/>
  <c r="H281"/>
  <c r="H273"/>
  <c r="H265"/>
  <c r="H257"/>
  <c r="H249"/>
  <c r="H241"/>
  <c r="H233"/>
  <c r="H225"/>
  <c r="H217"/>
  <c r="H209"/>
  <c r="H201"/>
  <c r="H193"/>
  <c r="H185"/>
  <c r="H177"/>
  <c r="H108"/>
  <c r="H33"/>
  <c r="H329" i="14"/>
  <c r="H371"/>
  <c r="H361"/>
  <c r="H358"/>
  <c r="H353"/>
  <c r="H335"/>
  <c r="H311"/>
  <c r="H197"/>
  <c r="H189"/>
  <c r="H181"/>
  <c r="H152"/>
  <c r="H146"/>
  <c r="H72"/>
  <c r="H56"/>
  <c r="H24"/>
  <c r="H10"/>
  <c r="H191"/>
  <c r="H352"/>
  <c r="H347"/>
  <c r="H313"/>
  <c r="H310"/>
  <c r="H305"/>
  <c r="H119"/>
  <c r="H103"/>
  <c r="H87"/>
  <c r="H84"/>
  <c r="H71"/>
  <c r="H39"/>
  <c r="H31"/>
  <c r="H23"/>
  <c r="H321"/>
  <c r="H231"/>
  <c r="H375"/>
  <c r="H365"/>
  <c r="H362"/>
  <c r="H336"/>
  <c r="H331"/>
  <c r="H307"/>
  <c r="H166"/>
  <c r="H156"/>
  <c r="H148"/>
  <c r="H132"/>
  <c r="H124"/>
  <c r="H116"/>
  <c r="H108"/>
  <c r="H100"/>
  <c r="H92"/>
  <c r="H52"/>
  <c r="H36"/>
  <c r="H12"/>
  <c r="H363"/>
  <c r="H326"/>
  <c r="H300"/>
  <c r="H239"/>
  <c r="H223"/>
  <c r="H199"/>
  <c r="H106"/>
  <c r="H90"/>
  <c r="H74"/>
  <c r="H349"/>
  <c r="H315"/>
  <c r="H294"/>
  <c r="H286"/>
  <c r="H278"/>
  <c r="H206"/>
  <c r="H198"/>
  <c r="H190"/>
  <c r="H182"/>
  <c r="H179"/>
  <c r="H174"/>
  <c r="H145"/>
  <c r="H129"/>
  <c r="H113"/>
  <c r="H49"/>
  <c r="H30"/>
  <c r="H367"/>
  <c r="H343"/>
  <c r="H333"/>
  <c r="H330"/>
  <c r="H304"/>
  <c r="H158"/>
  <c r="H126"/>
  <c r="H118"/>
  <c r="H32"/>
  <c r="H14"/>
  <c r="H368"/>
  <c r="H183"/>
  <c r="H58"/>
  <c r="H26"/>
  <c r="H317"/>
  <c r="H200"/>
  <c r="H192"/>
  <c r="H184"/>
  <c r="H176"/>
  <c r="H258" i="13"/>
  <c r="H250"/>
  <c r="H242"/>
  <c r="H234"/>
  <c r="H186"/>
  <c r="H178"/>
  <c r="H170"/>
  <c r="H78"/>
  <c r="H70"/>
  <c r="H62"/>
  <c r="H54"/>
  <c r="H28"/>
  <c r="H10"/>
  <c r="H130"/>
  <c r="H106"/>
  <c r="H98"/>
  <c r="H74"/>
  <c r="H30"/>
  <c r="H12"/>
  <c r="H7"/>
  <c r="H4"/>
  <c r="H148"/>
  <c r="H140"/>
  <c r="H135"/>
  <c r="H103"/>
  <c r="H100"/>
  <c r="H14"/>
  <c r="H251"/>
  <c r="H243"/>
  <c r="H203"/>
  <c r="H195"/>
  <c r="H187"/>
  <c r="H179"/>
  <c r="H71"/>
  <c r="H42"/>
  <c r="H34"/>
  <c r="H256"/>
  <c r="H248"/>
  <c r="H240"/>
  <c r="H232"/>
  <c r="H224"/>
  <c r="H208"/>
  <c r="H168"/>
  <c r="H142"/>
  <c r="H134"/>
  <c r="H126"/>
  <c r="H94"/>
  <c r="H76"/>
  <c r="H68"/>
  <c r="H55"/>
  <c r="H26"/>
  <c r="H52"/>
  <c r="H44"/>
  <c r="H38"/>
  <c r="H23"/>
  <c r="H18"/>
  <c r="H624" i="12"/>
  <c r="H571"/>
  <c r="H563"/>
  <c r="H555"/>
  <c r="H547"/>
  <c r="H539"/>
  <c r="H531"/>
  <c r="H523"/>
  <c r="H515"/>
  <c r="H507"/>
  <c r="H499"/>
  <c r="H265"/>
  <c r="H254"/>
  <c r="H120"/>
  <c r="H96"/>
  <c r="H52"/>
  <c r="H621"/>
  <c r="H427"/>
  <c r="H419"/>
  <c r="H411"/>
  <c r="H403"/>
  <c r="H395"/>
  <c r="H387"/>
  <c r="H379"/>
  <c r="H371"/>
  <c r="H363"/>
  <c r="H355"/>
  <c r="H347"/>
  <c r="H339"/>
  <c r="H331"/>
  <c r="H323"/>
  <c r="H315"/>
  <c r="H307"/>
  <c r="H278"/>
  <c r="H262"/>
  <c r="H177"/>
  <c r="H104"/>
  <c r="H39"/>
  <c r="H36"/>
  <c r="H31"/>
  <c r="H26"/>
  <c r="H626"/>
  <c r="H605"/>
  <c r="H631"/>
  <c r="H429"/>
  <c r="H421"/>
  <c r="H373"/>
  <c r="H365"/>
  <c r="H357"/>
  <c r="H349"/>
  <c r="H341"/>
  <c r="H333"/>
  <c r="H325"/>
  <c r="H317"/>
  <c r="H309"/>
  <c r="H214"/>
  <c r="H206"/>
  <c r="H151"/>
  <c r="H72"/>
  <c r="H466"/>
  <c r="H463"/>
  <c r="H458"/>
  <c r="H455"/>
  <c r="H450"/>
  <c r="H447"/>
  <c r="H442"/>
  <c r="H439"/>
  <c r="H434"/>
  <c r="H330"/>
  <c r="H322"/>
  <c r="H314"/>
  <c r="H306"/>
  <c r="H298"/>
  <c r="H250"/>
  <c r="H171"/>
  <c r="H168"/>
  <c r="H158"/>
  <c r="H148"/>
  <c r="H56"/>
  <c r="H12"/>
  <c r="H625"/>
  <c r="H612"/>
  <c r="H609"/>
  <c r="H513"/>
  <c r="H497"/>
  <c r="H489"/>
  <c r="H226"/>
  <c r="H619"/>
  <c r="H260"/>
  <c r="H218"/>
  <c r="H24"/>
  <c r="H34" i="11"/>
  <c r="H16"/>
  <c r="H337"/>
  <c r="H332"/>
  <c r="H324"/>
  <c r="H313"/>
  <c r="H300"/>
  <c r="H177"/>
  <c r="H164"/>
  <c r="H58"/>
  <c r="H26"/>
  <c r="H13"/>
  <c r="H148"/>
  <c r="H140"/>
  <c r="H87"/>
  <c r="H76"/>
  <c r="H71"/>
  <c r="H55"/>
  <c r="H52"/>
  <c r="H23"/>
  <c r="H340"/>
  <c r="H329"/>
  <c r="H321"/>
  <c r="H292"/>
  <c r="H284"/>
  <c r="H180"/>
  <c r="H156"/>
  <c r="H135"/>
  <c r="H5"/>
  <c r="H246"/>
  <c r="H230"/>
  <c r="H222"/>
  <c r="H214"/>
  <c r="H206"/>
  <c r="H198"/>
  <c r="H174"/>
  <c r="H158"/>
  <c r="H150"/>
  <c r="H100"/>
  <c r="H92"/>
  <c r="H84"/>
  <c r="H68"/>
  <c r="H60"/>
  <c r="H54"/>
  <c r="H36"/>
  <c r="H28"/>
  <c r="H7"/>
  <c r="H356"/>
  <c r="H348"/>
  <c r="H308"/>
  <c r="H276"/>
  <c r="H268"/>
  <c r="H151"/>
  <c r="H10"/>
  <c r="H355"/>
  <c r="H347"/>
  <c r="H339"/>
  <c r="H203"/>
  <c r="H195"/>
  <c r="H187"/>
  <c r="H179"/>
  <c r="H168"/>
  <c r="H126"/>
  <c r="H118"/>
  <c r="H33"/>
  <c r="H12"/>
  <c r="H136"/>
  <c r="H88"/>
  <c r="H35"/>
  <c r="H32"/>
  <c r="H14"/>
  <c r="H6"/>
  <c r="H118" i="10"/>
  <c r="H84"/>
  <c r="H28"/>
  <c r="H158"/>
  <c r="H126"/>
  <c r="H76"/>
  <c r="H60"/>
  <c r="H55"/>
  <c r="H52"/>
  <c r="H39"/>
  <c r="H36"/>
  <c r="H309"/>
  <c r="H136"/>
  <c r="H38"/>
  <c r="H62"/>
  <c r="H46"/>
  <c r="H17"/>
  <c r="H9"/>
  <c r="H202"/>
  <c r="H194"/>
  <c r="H186"/>
  <c r="H178"/>
  <c r="H104"/>
  <c r="H91"/>
  <c r="H75"/>
  <c r="H72"/>
  <c r="H14"/>
  <c r="H177"/>
  <c r="H106"/>
  <c r="H88"/>
  <c r="H80"/>
  <c r="H4"/>
  <c r="H166"/>
  <c r="H90"/>
  <c r="H24"/>
  <c r="H151" i="9"/>
  <c r="H148"/>
  <c r="H53"/>
  <c r="H42"/>
  <c r="H35"/>
  <c r="H71"/>
  <c r="H438"/>
  <c r="H430"/>
  <c r="H422"/>
  <c r="H414"/>
  <c r="H406"/>
  <c r="H398"/>
  <c r="H390"/>
  <c r="H382"/>
  <c r="H374"/>
  <c r="H366"/>
  <c r="H358"/>
  <c r="H350"/>
  <c r="H342"/>
  <c r="H334"/>
  <c r="H326"/>
  <c r="H318"/>
  <c r="H100"/>
  <c r="H92"/>
  <c r="H84"/>
  <c r="H68"/>
  <c r="H52"/>
  <c r="H26"/>
  <c r="H16"/>
  <c r="H443"/>
  <c r="H435"/>
  <c r="H427"/>
  <c r="H419"/>
  <c r="H411"/>
  <c r="H403"/>
  <c r="H395"/>
  <c r="H387"/>
  <c r="H379"/>
  <c r="H371"/>
  <c r="H363"/>
  <c r="H355"/>
  <c r="H347"/>
  <c r="H339"/>
  <c r="H331"/>
  <c r="H144"/>
  <c r="H126"/>
  <c r="H118"/>
  <c r="H54"/>
  <c r="H23"/>
  <c r="H18"/>
  <c r="H19"/>
  <c r="H320"/>
  <c r="H152"/>
  <c r="H28"/>
  <c r="H10"/>
  <c r="H79"/>
  <c r="H39"/>
  <c r="H34"/>
  <c r="H285"/>
  <c r="H277"/>
  <c r="H197"/>
  <c r="H189"/>
  <c r="H181"/>
  <c r="H96"/>
  <c r="H322"/>
  <c r="H314"/>
  <c r="H306"/>
  <c r="H298"/>
  <c r="H114"/>
  <c r="H104"/>
  <c r="H98"/>
  <c r="H30"/>
  <c r="H12"/>
  <c r="H7"/>
  <c r="H175" i="8"/>
  <c r="H170"/>
  <c r="H138"/>
  <c r="H130"/>
  <c r="H122"/>
  <c r="H114"/>
  <c r="H106"/>
  <c r="H98"/>
  <c r="H90"/>
  <c r="H82"/>
  <c r="H74"/>
  <c r="H66"/>
  <c r="H58"/>
  <c r="H50"/>
  <c r="H42"/>
  <c r="H34"/>
  <c r="H26"/>
  <c r="H18"/>
  <c r="H223"/>
  <c r="H215"/>
  <c r="H207"/>
  <c r="H199"/>
  <c r="H191"/>
  <c r="H188"/>
  <c r="H180"/>
  <c r="H4"/>
  <c r="H174"/>
  <c r="H172"/>
  <c r="H164"/>
  <c r="H163"/>
  <c r="H181"/>
  <c r="H160"/>
  <c r="H144"/>
  <c r="H140" i="7"/>
  <c r="H60"/>
  <c r="H34"/>
  <c r="H144"/>
  <c r="H70"/>
  <c r="H28"/>
  <c r="H344"/>
  <c r="H104"/>
  <c r="H43"/>
  <c r="H40"/>
  <c r="H30"/>
  <c r="H330"/>
  <c r="H317"/>
  <c r="H309"/>
  <c r="H301"/>
  <c r="H293"/>
  <c r="H285"/>
  <c r="H277"/>
  <c r="H253"/>
  <c r="H245"/>
  <c r="H237"/>
  <c r="H229"/>
  <c r="H221"/>
  <c r="H197"/>
  <c r="H66"/>
  <c r="H135"/>
  <c r="H8"/>
  <c r="H379" i="6"/>
  <c r="H371"/>
  <c r="H361"/>
  <c r="H356"/>
  <c r="H345"/>
  <c r="H335"/>
  <c r="H330"/>
  <c r="H325"/>
  <c r="H309"/>
  <c r="H301"/>
  <c r="H293"/>
  <c r="H285"/>
  <c r="H277"/>
  <c r="H269"/>
  <c r="H261"/>
  <c r="H253"/>
  <c r="H245"/>
  <c r="H237"/>
  <c r="H229"/>
  <c r="H221"/>
  <c r="H213"/>
  <c r="H205"/>
  <c r="H197"/>
  <c r="H189"/>
  <c r="H181"/>
  <c r="H56"/>
  <c r="H40"/>
  <c r="H32"/>
  <c r="H14"/>
  <c r="H6"/>
  <c r="H384"/>
  <c r="H381"/>
  <c r="H373"/>
  <c r="H353"/>
  <c r="H314"/>
  <c r="H154"/>
  <c r="H146"/>
  <c r="H138"/>
  <c r="H106"/>
  <c r="H24"/>
  <c r="H19"/>
  <c r="H16"/>
  <c r="H394"/>
  <c r="H368"/>
  <c r="H363"/>
  <c r="H355"/>
  <c r="H337"/>
  <c r="H329"/>
  <c r="H319"/>
  <c r="H167"/>
  <c r="H151"/>
  <c r="H132"/>
  <c r="H119"/>
  <c r="H58"/>
  <c r="H42"/>
  <c r="H18"/>
  <c r="H8"/>
  <c r="H164"/>
  <c r="H156"/>
  <c r="H148"/>
  <c r="H134"/>
  <c r="H79"/>
  <c r="H76"/>
  <c r="H71"/>
  <c r="H55"/>
  <c r="H39"/>
  <c r="H26"/>
  <c r="H383"/>
  <c r="H352"/>
  <c r="H349"/>
  <c r="H321"/>
  <c r="H313"/>
  <c r="H145"/>
  <c r="H92"/>
  <c r="H84"/>
  <c r="H68"/>
  <c r="H60"/>
  <c r="H52"/>
  <c r="H23"/>
  <c r="H10"/>
  <c r="H393"/>
  <c r="H367"/>
  <c r="H362"/>
  <c r="H331"/>
  <c r="H310"/>
  <c r="H302"/>
  <c r="H294"/>
  <c r="H198"/>
  <c r="H190"/>
  <c r="H182"/>
  <c r="H174"/>
  <c r="H126"/>
  <c r="H118"/>
  <c r="H28"/>
  <c r="H7"/>
  <c r="H4"/>
  <c r="H385"/>
  <c r="H377"/>
  <c r="H346"/>
  <c r="H341"/>
  <c r="H315"/>
  <c r="H115"/>
  <c r="H38"/>
  <c r="H33"/>
  <c r="H22"/>
  <c r="H12"/>
  <c r="H297" i="5"/>
  <c r="H289"/>
  <c r="H281"/>
  <c r="H273"/>
  <c r="H265"/>
  <c r="H257"/>
  <c r="H209"/>
  <c r="H201"/>
  <c r="H193"/>
  <c r="H190"/>
  <c r="H185"/>
  <c r="H182"/>
  <c r="H177"/>
  <c r="H174"/>
  <c r="H169"/>
  <c r="H161"/>
  <c r="H153"/>
  <c r="H145"/>
  <c r="H137"/>
  <c r="H129"/>
  <c r="H121"/>
  <c r="H113"/>
  <c r="H105"/>
  <c r="H97"/>
  <c r="H89"/>
  <c r="H81"/>
  <c r="H73"/>
  <c r="H49"/>
  <c r="H41"/>
  <c r="H33"/>
  <c r="H424"/>
  <c r="H416"/>
  <c r="H408"/>
  <c r="H400"/>
  <c r="H392"/>
  <c r="H384"/>
  <c r="H376"/>
  <c r="H368"/>
  <c r="H360"/>
  <c r="H352"/>
  <c r="H344"/>
  <c r="H325"/>
  <c r="H317"/>
  <c r="H4"/>
  <c r="H421"/>
  <c r="H413"/>
  <c r="H341"/>
  <c r="H333"/>
  <c r="H35"/>
  <c r="H27"/>
  <c r="H19"/>
  <c r="H29"/>
  <c r="H21"/>
  <c r="H425"/>
  <c r="H417"/>
  <c r="H409"/>
  <c r="H401"/>
  <c r="H393"/>
  <c r="H385"/>
  <c r="H377"/>
  <c r="H369"/>
  <c r="H361"/>
  <c r="H353"/>
  <c r="H345"/>
  <c r="H337"/>
  <c r="H334"/>
  <c r="H326"/>
  <c r="H318"/>
  <c r="H255" i="4"/>
  <c r="H247"/>
  <c r="H221"/>
  <c r="H200"/>
  <c r="H174"/>
  <c r="H166"/>
  <c r="H161"/>
  <c r="H150"/>
  <c r="H129"/>
  <c r="H92"/>
  <c r="H84"/>
  <c r="H76"/>
  <c r="H23"/>
  <c r="H10"/>
  <c r="H239"/>
  <c r="H231"/>
  <c r="H205"/>
  <c r="H184"/>
  <c r="H158"/>
  <c r="H134"/>
  <c r="H110"/>
  <c r="H102"/>
  <c r="H97"/>
  <c r="H65"/>
  <c r="H28"/>
  <c r="H7"/>
  <c r="H215"/>
  <c r="H94"/>
  <c r="H46"/>
  <c r="H38"/>
  <c r="H12"/>
  <c r="H4"/>
  <c r="H233"/>
  <c r="H225"/>
  <c r="H207"/>
  <c r="H199"/>
  <c r="H194"/>
  <c r="H104"/>
  <c r="H30"/>
  <c r="H22"/>
  <c r="H235"/>
  <c r="H227"/>
  <c r="H209"/>
  <c r="H162"/>
  <c r="H154"/>
  <c r="H32"/>
  <c r="H34"/>
  <c r="H211"/>
  <c r="H256"/>
  <c r="H253"/>
  <c r="H248"/>
  <c r="H245"/>
  <c r="H232"/>
  <c r="H206"/>
  <c r="H195"/>
  <c r="H185"/>
  <c r="H177"/>
  <c r="H135"/>
  <c r="H116"/>
  <c r="H103"/>
  <c r="H29"/>
  <c r="H18"/>
  <c r="H8"/>
  <c r="H22" i="3"/>
  <c r="H132"/>
  <c r="H68"/>
  <c r="H32"/>
  <c r="H325"/>
  <c r="H317"/>
  <c r="H256"/>
  <c r="H248"/>
  <c r="H156"/>
  <c r="H90"/>
  <c r="H319"/>
  <c r="H311"/>
  <c r="H100"/>
  <c r="H53"/>
  <c r="H150" i="2"/>
  <c r="H115"/>
  <c r="H113"/>
  <c r="H99"/>
  <c r="H89"/>
  <c r="H73"/>
  <c r="H23"/>
  <c r="H15"/>
  <c r="H256"/>
  <c r="H248"/>
  <c r="H240"/>
  <c r="H173"/>
  <c r="H131"/>
  <c r="H118"/>
  <c r="H83"/>
  <c r="H81"/>
  <c r="H57"/>
  <c r="H41"/>
  <c r="H149"/>
  <c r="H133"/>
  <c r="H109"/>
  <c r="H54"/>
  <c r="H159"/>
  <c r="H101"/>
  <c r="H72"/>
  <c r="H393"/>
  <c r="H385"/>
  <c r="H377"/>
  <c r="H169"/>
  <c r="H127"/>
  <c r="H85"/>
  <c r="H69"/>
  <c r="H45"/>
  <c r="H37"/>
  <c r="H32"/>
  <c r="H241"/>
  <c r="H233"/>
  <c r="H225"/>
  <c r="H217"/>
  <c r="H209"/>
  <c r="H201"/>
  <c r="H193"/>
  <c r="H185"/>
  <c r="H177"/>
  <c r="H153"/>
  <c r="H137"/>
  <c r="H95"/>
  <c r="H53"/>
  <c r="H29"/>
  <c r="H321" i="16"/>
  <c r="H313"/>
  <c r="H305"/>
  <c r="H297"/>
  <c r="H289"/>
  <c r="H281"/>
  <c r="H273"/>
  <c r="H265"/>
  <c r="H257"/>
  <c r="H249"/>
  <c r="H241"/>
  <c r="H233"/>
  <c r="H225"/>
  <c r="H217"/>
  <c r="H209"/>
  <c r="H198"/>
  <c r="H190"/>
  <c r="H182"/>
  <c r="H4"/>
  <c r="H325"/>
  <c r="H96"/>
  <c r="H88"/>
  <c r="H80"/>
  <c r="H72"/>
  <c r="H64"/>
  <c r="H56"/>
  <c r="H48"/>
  <c r="H178"/>
  <c r="H319"/>
  <c r="H311"/>
  <c r="H303"/>
  <c r="H295"/>
  <c r="H287"/>
  <c r="H279"/>
  <c r="H271"/>
  <c r="H263"/>
  <c r="H255"/>
  <c r="H247"/>
  <c r="H239"/>
  <c r="H231"/>
  <c r="H223"/>
  <c r="H204"/>
  <c r="H196"/>
  <c r="H188"/>
  <c r="H175"/>
  <c r="H170"/>
  <c r="H162"/>
  <c r="H154"/>
  <c r="H146"/>
  <c r="H138"/>
  <c r="H130"/>
  <c r="H122"/>
  <c r="H114"/>
  <c r="H106"/>
  <c r="H98"/>
  <c r="H90"/>
  <c r="H82"/>
  <c r="H74"/>
  <c r="H66"/>
  <c r="H58"/>
  <c r="H50"/>
  <c r="H42"/>
  <c r="H34"/>
  <c r="H26"/>
  <c r="H18"/>
  <c r="H10"/>
  <c r="J276" i="1"/>
  <c r="J140"/>
  <c r="J412"/>
  <c r="J84"/>
  <c r="J530"/>
  <c r="H370" i="16"/>
  <c r="H362"/>
  <c r="H354"/>
  <c r="H346"/>
  <c r="H338"/>
  <c r="H330"/>
  <c r="H318"/>
  <c r="H206"/>
  <c r="H375"/>
  <c r="H367"/>
  <c r="H359"/>
  <c r="H351"/>
  <c r="H343"/>
  <c r="H335"/>
  <c r="H327"/>
  <c r="H320"/>
  <c r="H36"/>
  <c r="H28"/>
  <c r="H20"/>
  <c r="H12"/>
  <c r="H372"/>
  <c r="H364"/>
  <c r="H356"/>
  <c r="H348"/>
  <c r="H340"/>
  <c r="H332"/>
  <c r="H322"/>
  <c r="H208"/>
  <c r="H377"/>
  <c r="H369"/>
  <c r="H361"/>
  <c r="H353"/>
  <c r="H345"/>
  <c r="H337"/>
  <c r="H329"/>
  <c r="H324"/>
  <c r="H202"/>
  <c r="H194"/>
  <c r="H186"/>
  <c r="H70"/>
  <c r="H30"/>
  <c r="H22"/>
  <c r="H14"/>
  <c r="H6"/>
  <c r="H374"/>
  <c r="H366"/>
  <c r="H358"/>
  <c r="H350"/>
  <c r="H342"/>
  <c r="H334"/>
  <c r="H326"/>
  <c r="H314"/>
  <c r="H306"/>
  <c r="H298"/>
  <c r="H290"/>
  <c r="H282"/>
  <c r="H274"/>
  <c r="H266"/>
  <c r="H258"/>
  <c r="H250"/>
  <c r="H242"/>
  <c r="H226"/>
  <c r="H218"/>
  <c r="H210"/>
  <c r="H207"/>
  <c r="H199"/>
  <c r="H191"/>
  <c r="H183"/>
  <c r="H40"/>
  <c r="H376"/>
  <c r="H368"/>
  <c r="H360"/>
  <c r="H352"/>
  <c r="H344"/>
  <c r="H336"/>
  <c r="H328"/>
  <c r="H316"/>
  <c r="H308"/>
  <c r="H300"/>
  <c r="H292"/>
  <c r="H284"/>
  <c r="H276"/>
  <c r="H268"/>
  <c r="H260"/>
  <c r="H252"/>
  <c r="H244"/>
  <c r="H236"/>
  <c r="H228"/>
  <c r="H220"/>
  <c r="H212"/>
  <c r="H201"/>
  <c r="H193"/>
  <c r="H185"/>
  <c r="H173"/>
  <c r="H165"/>
  <c r="H157"/>
  <c r="H149"/>
  <c r="H141"/>
  <c r="H133"/>
  <c r="H125"/>
  <c r="H117"/>
  <c r="H310"/>
  <c r="H302"/>
  <c r="H294"/>
  <c r="H286"/>
  <c r="H278"/>
  <c r="H270"/>
  <c r="H262"/>
  <c r="H254"/>
  <c r="H246"/>
  <c r="H238"/>
  <c r="H230"/>
  <c r="H222"/>
  <c r="H214"/>
  <c r="H203"/>
  <c r="H195"/>
  <c r="H187"/>
  <c r="H177"/>
  <c r="H315"/>
  <c r="H307"/>
  <c r="H299"/>
  <c r="H291"/>
  <c r="H283"/>
  <c r="H275"/>
  <c r="H267"/>
  <c r="H259"/>
  <c r="H251"/>
  <c r="H243"/>
  <c r="H235"/>
  <c r="H227"/>
  <c r="H219"/>
  <c r="H211"/>
  <c r="H179"/>
  <c r="H312"/>
  <c r="H304"/>
  <c r="H296"/>
  <c r="H288"/>
  <c r="H280"/>
  <c r="H272"/>
  <c r="H264"/>
  <c r="H256"/>
  <c r="H248"/>
  <c r="H240"/>
  <c r="H232"/>
  <c r="H224"/>
  <c r="H216"/>
  <c r="H205"/>
  <c r="H197"/>
  <c r="H189"/>
  <c r="H181"/>
  <c r="H317"/>
  <c r="H309"/>
  <c r="H301"/>
  <c r="H293"/>
  <c r="H285"/>
  <c r="H277"/>
  <c r="H269"/>
  <c r="H261"/>
  <c r="H253"/>
  <c r="H245"/>
  <c r="H237"/>
  <c r="H229"/>
  <c r="H221"/>
  <c r="H213"/>
  <c r="H234"/>
  <c r="H215"/>
  <c r="H167"/>
  <c r="H159"/>
  <c r="H151"/>
  <c r="H143"/>
  <c r="H135"/>
  <c r="H127"/>
  <c r="H119"/>
  <c r="H111"/>
  <c r="H103"/>
  <c r="H95"/>
  <c r="H87"/>
  <c r="H79"/>
  <c r="H71"/>
  <c r="H63"/>
  <c r="H55"/>
  <c r="H47"/>
  <c r="H39"/>
  <c r="H31"/>
  <c r="H23"/>
  <c r="H15"/>
  <c r="H7"/>
  <c r="H172"/>
  <c r="H164"/>
  <c r="H156"/>
  <c r="H148"/>
  <c r="H140"/>
  <c r="H132"/>
  <c r="H124"/>
  <c r="H116"/>
  <c r="H108"/>
  <c r="H100"/>
  <c r="H92"/>
  <c r="H84"/>
  <c r="H76"/>
  <c r="H68"/>
  <c r="H60"/>
  <c r="H52"/>
  <c r="H44"/>
  <c r="H169"/>
  <c r="H161"/>
  <c r="H153"/>
  <c r="H145"/>
  <c r="H137"/>
  <c r="H129"/>
  <c r="H121"/>
  <c r="H113"/>
  <c r="H105"/>
  <c r="H97"/>
  <c r="H89"/>
  <c r="H81"/>
  <c r="H73"/>
  <c r="H65"/>
  <c r="H57"/>
  <c r="H49"/>
  <c r="H41"/>
  <c r="H33"/>
  <c r="H25"/>
  <c r="H17"/>
  <c r="H9"/>
  <c r="H174"/>
  <c r="H166"/>
  <c r="H158"/>
  <c r="H150"/>
  <c r="H142"/>
  <c r="H134"/>
  <c r="H126"/>
  <c r="H118"/>
  <c r="H110"/>
  <c r="H102"/>
  <c r="H94"/>
  <c r="H86"/>
  <c r="H78"/>
  <c r="H62"/>
  <c r="H54"/>
  <c r="H46"/>
  <c r="H38"/>
  <c r="H171"/>
  <c r="H163"/>
  <c r="H155"/>
  <c r="H147"/>
  <c r="H139"/>
  <c r="H131"/>
  <c r="H123"/>
  <c r="H115"/>
  <c r="H107"/>
  <c r="H99"/>
  <c r="H91"/>
  <c r="H83"/>
  <c r="H75"/>
  <c r="H67"/>
  <c r="H59"/>
  <c r="H51"/>
  <c r="H43"/>
  <c r="H35"/>
  <c r="H27"/>
  <c r="H19"/>
  <c r="H11"/>
  <c r="H109"/>
  <c r="H101"/>
  <c r="H93"/>
  <c r="H85"/>
  <c r="H77"/>
  <c r="H69"/>
  <c r="H61"/>
  <c r="H53"/>
  <c r="H45"/>
  <c r="H37"/>
  <c r="H29"/>
  <c r="H21"/>
  <c r="H13"/>
  <c r="H5"/>
  <c r="H580" i="15"/>
  <c r="H312"/>
  <c r="H135"/>
  <c r="H7"/>
  <c r="H614"/>
  <c r="H589"/>
  <c r="H574"/>
  <c r="H549"/>
  <c r="H546"/>
  <c r="H296"/>
  <c r="H187"/>
  <c r="H179"/>
  <c r="H166"/>
  <c r="H109"/>
  <c r="H96"/>
  <c r="H86"/>
  <c r="H35"/>
  <c r="H32"/>
  <c r="H17"/>
  <c r="H585"/>
  <c r="H572"/>
  <c r="H344"/>
  <c r="H174"/>
  <c r="H104"/>
  <c r="H22"/>
  <c r="H603"/>
  <c r="H591"/>
  <c r="H584"/>
  <c r="H569"/>
  <c r="H564"/>
  <c r="H556"/>
  <c r="H447"/>
  <c r="H437"/>
  <c r="H429"/>
  <c r="H421"/>
  <c r="H413"/>
  <c r="H405"/>
  <c r="H397"/>
  <c r="H389"/>
  <c r="H381"/>
  <c r="H373"/>
  <c r="H365"/>
  <c r="H354"/>
  <c r="H346"/>
  <c r="H338"/>
  <c r="H330"/>
  <c r="H322"/>
  <c r="H314"/>
  <c r="H301"/>
  <c r="H288"/>
  <c r="H280"/>
  <c r="H272"/>
  <c r="H264"/>
  <c r="H256"/>
  <c r="H248"/>
  <c r="H240"/>
  <c r="H232"/>
  <c r="H224"/>
  <c r="H216"/>
  <c r="H208"/>
  <c r="H200"/>
  <c r="H192"/>
  <c r="H184"/>
  <c r="H176"/>
  <c r="H168"/>
  <c r="H158"/>
  <c r="H150"/>
  <c r="H119"/>
  <c r="H114"/>
  <c r="H88"/>
  <c r="H78"/>
  <c r="H55"/>
  <c r="H37"/>
  <c r="H27"/>
  <c r="H24"/>
  <c r="H9"/>
  <c r="H6"/>
  <c r="H587"/>
  <c r="H448"/>
  <c r="H352"/>
  <c r="H336"/>
  <c r="H182"/>
  <c r="H140"/>
  <c r="H94"/>
  <c r="H71"/>
  <c r="H611"/>
  <c r="H608"/>
  <c r="H593"/>
  <c r="H558"/>
  <c r="H306"/>
  <c r="H295"/>
  <c r="H189"/>
  <c r="H181"/>
  <c r="H173"/>
  <c r="H142"/>
  <c r="H134"/>
  <c r="H111"/>
  <c r="H93"/>
  <c r="H70"/>
  <c r="H29"/>
  <c r="H19"/>
  <c r="H16"/>
  <c r="H606"/>
  <c r="H356"/>
  <c r="H348"/>
  <c r="H340"/>
  <c r="H332"/>
  <c r="H324"/>
  <c r="H316"/>
  <c r="H308"/>
  <c r="H303"/>
  <c r="H290"/>
  <c r="H282"/>
  <c r="H274"/>
  <c r="H266"/>
  <c r="H258"/>
  <c r="H250"/>
  <c r="H242"/>
  <c r="H234"/>
  <c r="H226"/>
  <c r="H218"/>
  <c r="H202"/>
  <c r="H194"/>
  <c r="H186"/>
  <c r="H178"/>
  <c r="H144"/>
  <c r="H136"/>
  <c r="H126"/>
  <c r="H103"/>
  <c r="H72"/>
  <c r="H62"/>
  <c r="H46"/>
  <c r="H39"/>
  <c r="H21"/>
  <c r="H11"/>
  <c r="H328"/>
  <c r="H190"/>
  <c r="H40"/>
  <c r="H25"/>
  <c r="H613"/>
  <c r="H610"/>
  <c r="H597"/>
  <c r="H581"/>
  <c r="H578"/>
  <c r="H568"/>
  <c r="H542"/>
  <c r="H537"/>
  <c r="H529"/>
  <c r="H521"/>
  <c r="H513"/>
  <c r="H505"/>
  <c r="H497"/>
  <c r="H489"/>
  <c r="H481"/>
  <c r="H473"/>
  <c r="H465"/>
  <c r="H457"/>
  <c r="H449"/>
  <c r="H321"/>
  <c r="H313"/>
  <c r="H191"/>
  <c r="H183"/>
  <c r="H175"/>
  <c r="H172"/>
  <c r="H157"/>
  <c r="H138"/>
  <c r="H128"/>
  <c r="H118"/>
  <c r="H77"/>
  <c r="H74"/>
  <c r="H64"/>
  <c r="H54"/>
  <c r="H31"/>
  <c r="H13"/>
  <c r="H10"/>
  <c r="H601"/>
  <c r="H544"/>
  <c r="H360"/>
  <c r="H320"/>
  <c r="H609"/>
  <c r="H607"/>
  <c r="H604"/>
  <c r="H599"/>
  <c r="H560"/>
  <c r="H552"/>
  <c r="H358"/>
  <c r="H350"/>
  <c r="H342"/>
  <c r="H334"/>
  <c r="H326"/>
  <c r="H318"/>
  <c r="H310"/>
  <c r="H307"/>
  <c r="H120"/>
  <c r="H56"/>
  <c r="H38"/>
  <c r="H30"/>
  <c r="H571"/>
  <c r="H555"/>
  <c r="H536"/>
  <c r="H528"/>
  <c r="H520"/>
  <c r="H512"/>
  <c r="H504"/>
  <c r="H496"/>
  <c r="H488"/>
  <c r="H480"/>
  <c r="H472"/>
  <c r="H464"/>
  <c r="H456"/>
  <c r="H573"/>
  <c r="H557"/>
  <c r="H541"/>
  <c r="H533"/>
  <c r="H525"/>
  <c r="H517"/>
  <c r="H509"/>
  <c r="H501"/>
  <c r="H493"/>
  <c r="H485"/>
  <c r="H477"/>
  <c r="H469"/>
  <c r="H461"/>
  <c r="H453"/>
  <c r="H575"/>
  <c r="H559"/>
  <c r="H543"/>
  <c r="H538"/>
  <c r="H530"/>
  <c r="H522"/>
  <c r="H514"/>
  <c r="H506"/>
  <c r="H498"/>
  <c r="H490"/>
  <c r="H482"/>
  <c r="H474"/>
  <c r="H466"/>
  <c r="H458"/>
  <c r="H450"/>
  <c r="H577"/>
  <c r="H561"/>
  <c r="H545"/>
  <c r="H535"/>
  <c r="H527"/>
  <c r="H519"/>
  <c r="H511"/>
  <c r="H503"/>
  <c r="H495"/>
  <c r="H487"/>
  <c r="H479"/>
  <c r="H471"/>
  <c r="H463"/>
  <c r="H455"/>
  <c r="H579"/>
  <c r="H563"/>
  <c r="H547"/>
  <c r="H540"/>
  <c r="H532"/>
  <c r="H524"/>
  <c r="H516"/>
  <c r="H508"/>
  <c r="H500"/>
  <c r="H492"/>
  <c r="H484"/>
  <c r="H476"/>
  <c r="H468"/>
  <c r="H460"/>
  <c r="H452"/>
  <c r="H583"/>
  <c r="H567"/>
  <c r="H551"/>
  <c r="H534"/>
  <c r="H526"/>
  <c r="H518"/>
  <c r="H510"/>
  <c r="H502"/>
  <c r="H494"/>
  <c r="H486"/>
  <c r="H478"/>
  <c r="H470"/>
  <c r="H462"/>
  <c r="H454"/>
  <c r="H443"/>
  <c r="H435"/>
  <c r="H427"/>
  <c r="H419"/>
  <c r="H411"/>
  <c r="H403"/>
  <c r="H395"/>
  <c r="H387"/>
  <c r="H379"/>
  <c r="H371"/>
  <c r="H363"/>
  <c r="H440"/>
  <c r="H432"/>
  <c r="H424"/>
  <c r="H416"/>
  <c r="H408"/>
  <c r="H400"/>
  <c r="H392"/>
  <c r="H384"/>
  <c r="H376"/>
  <c r="H368"/>
  <c r="H357"/>
  <c r="H349"/>
  <c r="H341"/>
  <c r="H333"/>
  <c r="H325"/>
  <c r="H317"/>
  <c r="H442"/>
  <c r="H434"/>
  <c r="H426"/>
  <c r="H418"/>
  <c r="H410"/>
  <c r="H402"/>
  <c r="H394"/>
  <c r="H386"/>
  <c r="H378"/>
  <c r="H370"/>
  <c r="H362"/>
  <c r="H351"/>
  <c r="H343"/>
  <c r="H335"/>
  <c r="H327"/>
  <c r="H319"/>
  <c r="H439"/>
  <c r="H431"/>
  <c r="H423"/>
  <c r="H415"/>
  <c r="H407"/>
  <c r="H399"/>
  <c r="H391"/>
  <c r="H383"/>
  <c r="H375"/>
  <c r="H367"/>
  <c r="H359"/>
  <c r="H444"/>
  <c r="H436"/>
  <c r="H428"/>
  <c r="H420"/>
  <c r="H412"/>
  <c r="H404"/>
  <c r="H396"/>
  <c r="H388"/>
  <c r="H380"/>
  <c r="H372"/>
  <c r="H364"/>
  <c r="H353"/>
  <c r="H345"/>
  <c r="H337"/>
  <c r="H329"/>
  <c r="H369"/>
  <c r="H361"/>
  <c r="H305"/>
  <c r="H298"/>
  <c r="H286"/>
  <c r="H278"/>
  <c r="H270"/>
  <c r="H262"/>
  <c r="H254"/>
  <c r="H246"/>
  <c r="H238"/>
  <c r="H230"/>
  <c r="H222"/>
  <c r="H214"/>
  <c r="H206"/>
  <c r="H198"/>
  <c r="H130"/>
  <c r="H66"/>
  <c r="H300"/>
  <c r="H283"/>
  <c r="H275"/>
  <c r="H267"/>
  <c r="H259"/>
  <c r="H251"/>
  <c r="H243"/>
  <c r="H235"/>
  <c r="H227"/>
  <c r="H219"/>
  <c r="H211"/>
  <c r="H203"/>
  <c r="H195"/>
  <c r="H50"/>
  <c r="H304"/>
  <c r="H285"/>
  <c r="H277"/>
  <c r="H269"/>
  <c r="H261"/>
  <c r="H253"/>
  <c r="H245"/>
  <c r="H237"/>
  <c r="H229"/>
  <c r="H221"/>
  <c r="H213"/>
  <c r="H205"/>
  <c r="H197"/>
  <c r="H210"/>
  <c r="H98"/>
  <c r="H292"/>
  <c r="H287"/>
  <c r="H279"/>
  <c r="H271"/>
  <c r="H263"/>
  <c r="H255"/>
  <c r="H247"/>
  <c r="H239"/>
  <c r="H231"/>
  <c r="H223"/>
  <c r="H215"/>
  <c r="H207"/>
  <c r="H199"/>
  <c r="H18"/>
  <c r="H294"/>
  <c r="H284"/>
  <c r="H276"/>
  <c r="H268"/>
  <c r="H260"/>
  <c r="H252"/>
  <c r="H244"/>
  <c r="H236"/>
  <c r="H228"/>
  <c r="H220"/>
  <c r="H212"/>
  <c r="H204"/>
  <c r="H196"/>
  <c r="H162"/>
  <c r="H82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45"/>
  <c r="H159"/>
  <c r="H143"/>
  <c r="H127"/>
  <c r="H95"/>
  <c r="H79"/>
  <c r="H63"/>
  <c r="H47"/>
  <c r="H161"/>
  <c r="H145"/>
  <c r="H129"/>
  <c r="H113"/>
  <c r="H97"/>
  <c r="H81"/>
  <c r="H65"/>
  <c r="H49"/>
  <c r="H163"/>
  <c r="H147"/>
  <c r="H131"/>
  <c r="H115"/>
  <c r="H99"/>
  <c r="H83"/>
  <c r="H67"/>
  <c r="H51"/>
  <c r="H165"/>
  <c r="H149"/>
  <c r="H133"/>
  <c r="H117"/>
  <c r="H101"/>
  <c r="H85"/>
  <c r="H69"/>
  <c r="H53"/>
  <c r="H114" i="14"/>
  <c r="H99"/>
  <c r="H96"/>
  <c r="H78"/>
  <c r="H70"/>
  <c r="H65"/>
  <c r="H54"/>
  <c r="H44"/>
  <c r="H17"/>
  <c r="H370"/>
  <c r="H354"/>
  <c r="H338"/>
  <c r="H322"/>
  <c r="H306"/>
  <c r="H299"/>
  <c r="H195"/>
  <c r="H187"/>
  <c r="H161"/>
  <c r="H150"/>
  <c r="H140"/>
  <c r="H135"/>
  <c r="H122"/>
  <c r="H101"/>
  <c r="H98"/>
  <c r="H88"/>
  <c r="H83"/>
  <c r="H80"/>
  <c r="H62"/>
  <c r="H16"/>
  <c r="H7"/>
  <c r="H372"/>
  <c r="H356"/>
  <c r="H340"/>
  <c r="H324"/>
  <c r="H308"/>
  <c r="H134"/>
  <c r="H82"/>
  <c r="H64"/>
  <c r="H38"/>
  <c r="H28"/>
  <c r="H6"/>
  <c r="H160"/>
  <c r="H142"/>
  <c r="H66"/>
  <c r="H18"/>
  <c r="H376"/>
  <c r="H360"/>
  <c r="H344"/>
  <c r="H328"/>
  <c r="H312"/>
  <c r="H298"/>
  <c r="H194"/>
  <c r="H186"/>
  <c r="H178"/>
  <c r="H175"/>
  <c r="H170"/>
  <c r="H165"/>
  <c r="H162"/>
  <c r="H144"/>
  <c r="H48"/>
  <c r="H364"/>
  <c r="H348"/>
  <c r="H332"/>
  <c r="H316"/>
  <c r="H292"/>
  <c r="H284"/>
  <c r="H276"/>
  <c r="H268"/>
  <c r="H260"/>
  <c r="H236"/>
  <c r="H228"/>
  <c r="H220"/>
  <c r="H212"/>
  <c r="H204"/>
  <c r="H196"/>
  <c r="H188"/>
  <c r="H180"/>
  <c r="H177"/>
  <c r="H172"/>
  <c r="H167"/>
  <c r="H154"/>
  <c r="H128"/>
  <c r="H110"/>
  <c r="H76"/>
  <c r="H42"/>
  <c r="H35"/>
  <c r="H25"/>
  <c r="H22"/>
  <c r="H15"/>
  <c r="H366"/>
  <c r="H350"/>
  <c r="H334"/>
  <c r="H318"/>
  <c r="H302"/>
  <c r="H201"/>
  <c r="H193"/>
  <c r="H185"/>
  <c r="H151"/>
  <c r="H138"/>
  <c r="H133"/>
  <c r="H130"/>
  <c r="H120"/>
  <c r="H112"/>
  <c r="H94"/>
  <c r="H86"/>
  <c r="H60"/>
  <c r="H55"/>
  <c r="H34"/>
  <c r="H27"/>
  <c r="H5"/>
  <c r="H301"/>
  <c r="H291"/>
  <c r="H283"/>
  <c r="H275"/>
  <c r="H267"/>
  <c r="H259"/>
  <c r="H251"/>
  <c r="H243"/>
  <c r="H235"/>
  <c r="H227"/>
  <c r="H219"/>
  <c r="H211"/>
  <c r="H203"/>
  <c r="H303"/>
  <c r="H296"/>
  <c r="H288"/>
  <c r="H280"/>
  <c r="H272"/>
  <c r="H264"/>
  <c r="H256"/>
  <c r="H248"/>
  <c r="H240"/>
  <c r="H232"/>
  <c r="H224"/>
  <c r="H216"/>
  <c r="H208"/>
  <c r="H293"/>
  <c r="H285"/>
  <c r="H277"/>
  <c r="H269"/>
  <c r="H261"/>
  <c r="H253"/>
  <c r="H245"/>
  <c r="H237"/>
  <c r="H229"/>
  <c r="H221"/>
  <c r="H213"/>
  <c r="H205"/>
  <c r="H290"/>
  <c r="H282"/>
  <c r="H274"/>
  <c r="H266"/>
  <c r="H258"/>
  <c r="H250"/>
  <c r="H242"/>
  <c r="H234"/>
  <c r="H226"/>
  <c r="H218"/>
  <c r="H210"/>
  <c r="H202"/>
  <c r="H295"/>
  <c r="H287"/>
  <c r="H279"/>
  <c r="H271"/>
  <c r="H263"/>
  <c r="H255"/>
  <c r="H247"/>
  <c r="H215"/>
  <c r="H207"/>
  <c r="H252"/>
  <c r="H244"/>
  <c r="H297"/>
  <c r="H289"/>
  <c r="H281"/>
  <c r="H273"/>
  <c r="H265"/>
  <c r="H257"/>
  <c r="H249"/>
  <c r="H241"/>
  <c r="H233"/>
  <c r="H225"/>
  <c r="H217"/>
  <c r="H209"/>
  <c r="H50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173"/>
  <c r="H157"/>
  <c r="H141"/>
  <c r="H125"/>
  <c r="H109"/>
  <c r="H93"/>
  <c r="H77"/>
  <c r="H61"/>
  <c r="H45"/>
  <c r="H159"/>
  <c r="H143"/>
  <c r="H127"/>
  <c r="H111"/>
  <c r="H95"/>
  <c r="H79"/>
  <c r="H63"/>
  <c r="H47"/>
  <c r="H97"/>
  <c r="H81"/>
  <c r="H163"/>
  <c r="H147"/>
  <c r="H131"/>
  <c r="H115"/>
  <c r="H51"/>
  <c r="H85"/>
  <c r="H69"/>
  <c r="H53"/>
  <c r="H37"/>
  <c r="H252" i="13"/>
  <c r="H244"/>
  <c r="H236"/>
  <c r="H228"/>
  <c r="H220"/>
  <c r="H212"/>
  <c r="H204"/>
  <c r="H196"/>
  <c r="H188"/>
  <c r="H180"/>
  <c r="H167"/>
  <c r="H162"/>
  <c r="H118"/>
  <c r="H67"/>
  <c r="H64"/>
  <c r="H39"/>
  <c r="H25"/>
  <c r="H9"/>
  <c r="H257"/>
  <c r="H249"/>
  <c r="H241"/>
  <c r="H233"/>
  <c r="H225"/>
  <c r="H217"/>
  <c r="H209"/>
  <c r="H201"/>
  <c r="H193"/>
  <c r="H185"/>
  <c r="H177"/>
  <c r="H154"/>
  <c r="H128"/>
  <c r="H120"/>
  <c r="H110"/>
  <c r="H87"/>
  <c r="H82"/>
  <c r="H46"/>
  <c r="H27"/>
  <c r="H11"/>
  <c r="H254"/>
  <c r="H246"/>
  <c r="H238"/>
  <c r="H230"/>
  <c r="H222"/>
  <c r="H214"/>
  <c r="H206"/>
  <c r="H198"/>
  <c r="H190"/>
  <c r="H182"/>
  <c r="H174"/>
  <c r="H151"/>
  <c r="H146"/>
  <c r="H138"/>
  <c r="H112"/>
  <c r="H102"/>
  <c r="H29"/>
  <c r="H13"/>
  <c r="H235"/>
  <c r="H227"/>
  <c r="H219"/>
  <c r="H211"/>
  <c r="H48"/>
  <c r="H40"/>
  <c r="H31"/>
  <c r="H15"/>
  <c r="H216"/>
  <c r="H200"/>
  <c r="H192"/>
  <c r="H184"/>
  <c r="H176"/>
  <c r="H158"/>
  <c r="H122"/>
  <c r="H96"/>
  <c r="H86"/>
  <c r="H17"/>
  <c r="H253"/>
  <c r="H245"/>
  <c r="H237"/>
  <c r="H229"/>
  <c r="H221"/>
  <c r="H213"/>
  <c r="H181"/>
  <c r="H160"/>
  <c r="H150"/>
  <c r="H119"/>
  <c r="H114"/>
  <c r="H88"/>
  <c r="H60"/>
  <c r="H50"/>
  <c r="H35"/>
  <c r="H226"/>
  <c r="H218"/>
  <c r="H210"/>
  <c r="H202"/>
  <c r="H194"/>
  <c r="H152"/>
  <c r="H90"/>
  <c r="H80"/>
  <c r="H37"/>
  <c r="H21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173"/>
  <c r="H157"/>
  <c r="H141"/>
  <c r="H125"/>
  <c r="H109"/>
  <c r="H93"/>
  <c r="H77"/>
  <c r="H61"/>
  <c r="H45"/>
  <c r="H159"/>
  <c r="H143"/>
  <c r="H127"/>
  <c r="H111"/>
  <c r="H95"/>
  <c r="H79"/>
  <c r="H63"/>
  <c r="H47"/>
  <c r="H161"/>
  <c r="H145"/>
  <c r="H129"/>
  <c r="H113"/>
  <c r="H97"/>
  <c r="H81"/>
  <c r="H65"/>
  <c r="H49"/>
  <c r="H163"/>
  <c r="H147"/>
  <c r="H131"/>
  <c r="H115"/>
  <c r="H99"/>
  <c r="H83"/>
  <c r="H51"/>
  <c r="H165"/>
  <c r="H149"/>
  <c r="H133"/>
  <c r="H117"/>
  <c r="H85"/>
  <c r="H69"/>
  <c r="H53"/>
  <c r="H623" i="12"/>
  <c r="H614"/>
  <c r="H611"/>
  <c r="H604"/>
  <c r="H431"/>
  <c r="H423"/>
  <c r="H415"/>
  <c r="H407"/>
  <c r="H399"/>
  <c r="H391"/>
  <c r="H383"/>
  <c r="H375"/>
  <c r="H367"/>
  <c r="H359"/>
  <c r="H351"/>
  <c r="H343"/>
  <c r="H335"/>
  <c r="H327"/>
  <c r="H319"/>
  <c r="H311"/>
  <c r="H293"/>
  <c r="H290"/>
  <c r="H236"/>
  <c r="H208"/>
  <c r="H200"/>
  <c r="H192"/>
  <c r="H184"/>
  <c r="H176"/>
  <c r="H163"/>
  <c r="H140"/>
  <c r="H135"/>
  <c r="H132"/>
  <c r="H117"/>
  <c r="H94"/>
  <c r="H46"/>
  <c r="H19"/>
  <c r="H16"/>
  <c r="H7"/>
  <c r="H628"/>
  <c r="H616"/>
  <c r="H606"/>
  <c r="H596"/>
  <c r="H588"/>
  <c r="H580"/>
  <c r="H572"/>
  <c r="H564"/>
  <c r="H556"/>
  <c r="H548"/>
  <c r="H540"/>
  <c r="H532"/>
  <c r="H524"/>
  <c r="H516"/>
  <c r="H508"/>
  <c r="H500"/>
  <c r="H492"/>
  <c r="H484"/>
  <c r="H481"/>
  <c r="H476"/>
  <c r="H473"/>
  <c r="H468"/>
  <c r="H465"/>
  <c r="H460"/>
  <c r="H457"/>
  <c r="H452"/>
  <c r="H449"/>
  <c r="H444"/>
  <c r="H441"/>
  <c r="H436"/>
  <c r="H433"/>
  <c r="H332"/>
  <c r="H324"/>
  <c r="H316"/>
  <c r="H308"/>
  <c r="H300"/>
  <c r="H264"/>
  <c r="H238"/>
  <c r="H213"/>
  <c r="H210"/>
  <c r="H124"/>
  <c r="H114"/>
  <c r="H99"/>
  <c r="H91"/>
  <c r="H76"/>
  <c r="H66"/>
  <c r="H43"/>
  <c r="H38"/>
  <c r="H21"/>
  <c r="H9"/>
  <c r="H618"/>
  <c r="H613"/>
  <c r="H329"/>
  <c r="H321"/>
  <c r="H313"/>
  <c r="H305"/>
  <c r="H302"/>
  <c r="H277"/>
  <c r="H274"/>
  <c r="H266"/>
  <c r="H233"/>
  <c r="H228"/>
  <c r="H220"/>
  <c r="H202"/>
  <c r="H194"/>
  <c r="H186"/>
  <c r="H178"/>
  <c r="H175"/>
  <c r="H157"/>
  <c r="H142"/>
  <c r="H119"/>
  <c r="H101"/>
  <c r="H86"/>
  <c r="H71"/>
  <c r="H68"/>
  <c r="H53"/>
  <c r="H48"/>
  <c r="H18"/>
  <c r="H11"/>
  <c r="H630"/>
  <c r="H620"/>
  <c r="H608"/>
  <c r="H598"/>
  <c r="H590"/>
  <c r="H582"/>
  <c r="H574"/>
  <c r="H566"/>
  <c r="H558"/>
  <c r="H550"/>
  <c r="H542"/>
  <c r="H534"/>
  <c r="H526"/>
  <c r="H518"/>
  <c r="H510"/>
  <c r="H502"/>
  <c r="H494"/>
  <c r="H491"/>
  <c r="H486"/>
  <c r="H483"/>
  <c r="H478"/>
  <c r="H475"/>
  <c r="H470"/>
  <c r="H467"/>
  <c r="H462"/>
  <c r="H459"/>
  <c r="H454"/>
  <c r="H451"/>
  <c r="H446"/>
  <c r="H443"/>
  <c r="H438"/>
  <c r="H435"/>
  <c r="H284"/>
  <c r="H261"/>
  <c r="H258"/>
  <c r="H248"/>
  <c r="H222"/>
  <c r="H147"/>
  <c r="H144"/>
  <c r="H136"/>
  <c r="H126"/>
  <c r="H116"/>
  <c r="H108"/>
  <c r="H78"/>
  <c r="H60"/>
  <c r="H32"/>
  <c r="H23"/>
  <c r="H13"/>
  <c r="H632"/>
  <c r="H622"/>
  <c r="H610"/>
  <c r="H240"/>
  <c r="H217"/>
  <c r="H212"/>
  <c r="H204"/>
  <c r="H196"/>
  <c r="H188"/>
  <c r="H180"/>
  <c r="H172"/>
  <c r="H167"/>
  <c r="H164"/>
  <c r="H103"/>
  <c r="H83"/>
  <c r="H55"/>
  <c r="H25"/>
  <c r="H15"/>
  <c r="H629"/>
  <c r="H607"/>
  <c r="H600"/>
  <c r="H592"/>
  <c r="H589"/>
  <c r="H584"/>
  <c r="H581"/>
  <c r="H576"/>
  <c r="H573"/>
  <c r="H568"/>
  <c r="H565"/>
  <c r="H560"/>
  <c r="H557"/>
  <c r="H552"/>
  <c r="H549"/>
  <c r="H544"/>
  <c r="H541"/>
  <c r="H536"/>
  <c r="H533"/>
  <c r="H528"/>
  <c r="H525"/>
  <c r="H520"/>
  <c r="H517"/>
  <c r="H512"/>
  <c r="H509"/>
  <c r="H504"/>
  <c r="H501"/>
  <c r="H496"/>
  <c r="H493"/>
  <c r="H488"/>
  <c r="H485"/>
  <c r="H480"/>
  <c r="H477"/>
  <c r="H472"/>
  <c r="H469"/>
  <c r="H464"/>
  <c r="H461"/>
  <c r="H456"/>
  <c r="H453"/>
  <c r="H448"/>
  <c r="H445"/>
  <c r="H440"/>
  <c r="H437"/>
  <c r="H432"/>
  <c r="H281"/>
  <c r="H276"/>
  <c r="H268"/>
  <c r="H245"/>
  <c r="H242"/>
  <c r="H232"/>
  <c r="H156"/>
  <c r="H110"/>
  <c r="H62"/>
  <c r="H27"/>
  <c r="H22"/>
  <c r="H413"/>
  <c r="H405"/>
  <c r="H397"/>
  <c r="H389"/>
  <c r="H381"/>
  <c r="H280"/>
  <c r="H270"/>
  <c r="H252"/>
  <c r="H198"/>
  <c r="H190"/>
  <c r="H182"/>
  <c r="H179"/>
  <c r="H174"/>
  <c r="H133"/>
  <c r="H112"/>
  <c r="H92"/>
  <c r="H67"/>
  <c r="H64"/>
  <c r="H44"/>
  <c r="H426"/>
  <c r="H418"/>
  <c r="H410"/>
  <c r="H402"/>
  <c r="H394"/>
  <c r="H386"/>
  <c r="H378"/>
  <c r="H370"/>
  <c r="H362"/>
  <c r="H354"/>
  <c r="H346"/>
  <c r="H338"/>
  <c r="H428"/>
  <c r="H420"/>
  <c r="H412"/>
  <c r="H404"/>
  <c r="H396"/>
  <c r="H388"/>
  <c r="H380"/>
  <c r="H372"/>
  <c r="H364"/>
  <c r="H356"/>
  <c r="H348"/>
  <c r="H340"/>
  <c r="H425"/>
  <c r="H417"/>
  <c r="H409"/>
  <c r="H401"/>
  <c r="H393"/>
  <c r="H385"/>
  <c r="H377"/>
  <c r="H369"/>
  <c r="H361"/>
  <c r="H353"/>
  <c r="H345"/>
  <c r="H337"/>
  <c r="H123"/>
  <c r="H430"/>
  <c r="H422"/>
  <c r="H414"/>
  <c r="H406"/>
  <c r="H398"/>
  <c r="H390"/>
  <c r="H382"/>
  <c r="H374"/>
  <c r="H366"/>
  <c r="H358"/>
  <c r="H350"/>
  <c r="H342"/>
  <c r="H334"/>
  <c r="H326"/>
  <c r="H318"/>
  <c r="H310"/>
  <c r="H297"/>
  <c r="H292"/>
  <c r="H272"/>
  <c r="H249"/>
  <c r="H244"/>
  <c r="H224"/>
  <c r="H146"/>
  <c r="H424"/>
  <c r="H416"/>
  <c r="H408"/>
  <c r="H400"/>
  <c r="H392"/>
  <c r="H384"/>
  <c r="H376"/>
  <c r="H368"/>
  <c r="H360"/>
  <c r="H352"/>
  <c r="H344"/>
  <c r="H336"/>
  <c r="H328"/>
  <c r="H320"/>
  <c r="H312"/>
  <c r="H304"/>
  <c r="H256"/>
  <c r="H295"/>
  <c r="H279"/>
  <c r="H263"/>
  <c r="H247"/>
  <c r="H231"/>
  <c r="H215"/>
  <c r="H203"/>
  <c r="H195"/>
  <c r="H187"/>
  <c r="H166"/>
  <c r="H141"/>
  <c r="H299"/>
  <c r="H283"/>
  <c r="H267"/>
  <c r="H251"/>
  <c r="H235"/>
  <c r="H219"/>
  <c r="H205"/>
  <c r="H197"/>
  <c r="H189"/>
  <c r="H181"/>
  <c r="H173"/>
  <c r="H128"/>
  <c r="H118"/>
  <c r="H98"/>
  <c r="H75"/>
  <c r="H301"/>
  <c r="H285"/>
  <c r="H269"/>
  <c r="H253"/>
  <c r="H237"/>
  <c r="H221"/>
  <c r="H155"/>
  <c r="H150"/>
  <c r="H125"/>
  <c r="H70"/>
  <c r="H50"/>
  <c r="H303"/>
  <c r="H287"/>
  <c r="H271"/>
  <c r="H255"/>
  <c r="H239"/>
  <c r="H223"/>
  <c r="H207"/>
  <c r="H199"/>
  <c r="H191"/>
  <c r="H183"/>
  <c r="H160"/>
  <c r="H130"/>
  <c r="H107"/>
  <c r="H102"/>
  <c r="H289"/>
  <c r="H273"/>
  <c r="H257"/>
  <c r="H241"/>
  <c r="H225"/>
  <c r="H209"/>
  <c r="H82"/>
  <c r="H59"/>
  <c r="H54"/>
  <c r="H291"/>
  <c r="H275"/>
  <c r="H259"/>
  <c r="H243"/>
  <c r="H227"/>
  <c r="H211"/>
  <c r="H201"/>
  <c r="H193"/>
  <c r="H185"/>
  <c r="H162"/>
  <c r="H139"/>
  <c r="H134"/>
  <c r="H169"/>
  <c r="H153"/>
  <c r="H137"/>
  <c r="H121"/>
  <c r="H105"/>
  <c r="H89"/>
  <c r="H73"/>
  <c r="H57"/>
  <c r="H41"/>
  <c r="H109"/>
  <c r="H93"/>
  <c r="H77"/>
  <c r="H61"/>
  <c r="H45"/>
  <c r="H159"/>
  <c r="H143"/>
  <c r="H127"/>
  <c r="H111"/>
  <c r="H95"/>
  <c r="H79"/>
  <c r="H63"/>
  <c r="H47"/>
  <c r="H161"/>
  <c r="H145"/>
  <c r="H129"/>
  <c r="H113"/>
  <c r="H97"/>
  <c r="H81"/>
  <c r="H65"/>
  <c r="H49"/>
  <c r="H33"/>
  <c r="H131"/>
  <c r="H115"/>
  <c r="H51"/>
  <c r="H35"/>
  <c r="H165"/>
  <c r="H149"/>
  <c r="H85"/>
  <c r="H69"/>
  <c r="H37"/>
  <c r="H357" i="11"/>
  <c r="H349"/>
  <c r="H341"/>
  <c r="H322"/>
  <c r="H314"/>
  <c r="H205"/>
  <c r="H197"/>
  <c r="H189"/>
  <c r="H181"/>
  <c r="H160"/>
  <c r="H134"/>
  <c r="H124"/>
  <c r="H119"/>
  <c r="H106"/>
  <c r="H80"/>
  <c r="H72"/>
  <c r="H62"/>
  <c r="H46"/>
  <c r="H25"/>
  <c r="H9"/>
  <c r="H354"/>
  <c r="H346"/>
  <c r="H338"/>
  <c r="H335"/>
  <c r="H330"/>
  <c r="H327"/>
  <c r="H319"/>
  <c r="H311"/>
  <c r="H202"/>
  <c r="H194"/>
  <c r="H186"/>
  <c r="H178"/>
  <c r="H175"/>
  <c r="H170"/>
  <c r="H142"/>
  <c r="H108"/>
  <c r="H103"/>
  <c r="H90"/>
  <c r="H67"/>
  <c r="H64"/>
  <c r="H39"/>
  <c r="H27"/>
  <c r="H11"/>
  <c r="H316"/>
  <c r="H144"/>
  <c r="H38"/>
  <c r="H29"/>
  <c r="H260"/>
  <c r="H252"/>
  <c r="H244"/>
  <c r="H236"/>
  <c r="H228"/>
  <c r="H220"/>
  <c r="H212"/>
  <c r="H204"/>
  <c r="H196"/>
  <c r="H188"/>
  <c r="H172"/>
  <c r="H167"/>
  <c r="H162"/>
  <c r="H154"/>
  <c r="H102"/>
  <c r="H74"/>
  <c r="H48"/>
  <c r="H31"/>
  <c r="H15"/>
  <c r="H353"/>
  <c r="H345"/>
  <c r="H318"/>
  <c r="H310"/>
  <c r="H201"/>
  <c r="H193"/>
  <c r="H185"/>
  <c r="H358"/>
  <c r="H350"/>
  <c r="H342"/>
  <c r="H334"/>
  <c r="H331"/>
  <c r="H326"/>
  <c r="H323"/>
  <c r="H315"/>
  <c r="H190"/>
  <c r="H182"/>
  <c r="H166"/>
  <c r="H138"/>
  <c r="H120"/>
  <c r="H112"/>
  <c r="H104"/>
  <c r="H94"/>
  <c r="H42"/>
  <c r="H19"/>
  <c r="H320"/>
  <c r="H312"/>
  <c r="H96"/>
  <c r="H301"/>
  <c r="H293"/>
  <c r="H285"/>
  <c r="H277"/>
  <c r="H269"/>
  <c r="H261"/>
  <c r="H253"/>
  <c r="H245"/>
  <c r="H237"/>
  <c r="H229"/>
  <c r="H221"/>
  <c r="H213"/>
  <c r="H114"/>
  <c r="H306"/>
  <c r="H298"/>
  <c r="H290"/>
  <c r="H282"/>
  <c r="H274"/>
  <c r="H266"/>
  <c r="H258"/>
  <c r="H250"/>
  <c r="H242"/>
  <c r="H234"/>
  <c r="H226"/>
  <c r="H218"/>
  <c r="H210"/>
  <c r="H98"/>
  <c r="H303"/>
  <c r="H295"/>
  <c r="H287"/>
  <c r="H279"/>
  <c r="H271"/>
  <c r="H263"/>
  <c r="H255"/>
  <c r="H247"/>
  <c r="H239"/>
  <c r="H231"/>
  <c r="H223"/>
  <c r="H215"/>
  <c r="H207"/>
  <c r="H82"/>
  <c r="H305"/>
  <c r="H297"/>
  <c r="H289"/>
  <c r="H281"/>
  <c r="H273"/>
  <c r="H265"/>
  <c r="H257"/>
  <c r="H249"/>
  <c r="H241"/>
  <c r="H233"/>
  <c r="H225"/>
  <c r="H217"/>
  <c r="H209"/>
  <c r="H66"/>
  <c r="H302"/>
  <c r="H294"/>
  <c r="H286"/>
  <c r="H278"/>
  <c r="H270"/>
  <c r="H262"/>
  <c r="H254"/>
  <c r="H238"/>
  <c r="H146"/>
  <c r="H128"/>
  <c r="H307"/>
  <c r="H299"/>
  <c r="H291"/>
  <c r="H283"/>
  <c r="H275"/>
  <c r="H267"/>
  <c r="H259"/>
  <c r="H251"/>
  <c r="H243"/>
  <c r="H235"/>
  <c r="H227"/>
  <c r="H219"/>
  <c r="H211"/>
  <c r="H50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173"/>
  <c r="H157"/>
  <c r="H141"/>
  <c r="H125"/>
  <c r="H109"/>
  <c r="H93"/>
  <c r="H77"/>
  <c r="H61"/>
  <c r="H45"/>
  <c r="H159"/>
  <c r="H143"/>
  <c r="H127"/>
  <c r="H111"/>
  <c r="H95"/>
  <c r="H79"/>
  <c r="H63"/>
  <c r="H47"/>
  <c r="H161"/>
  <c r="H145"/>
  <c r="H129"/>
  <c r="H113"/>
  <c r="H97"/>
  <c r="H81"/>
  <c r="H65"/>
  <c r="H49"/>
  <c r="H163"/>
  <c r="H131"/>
  <c r="H115"/>
  <c r="H99"/>
  <c r="H83"/>
  <c r="H51"/>
  <c r="H165"/>
  <c r="H149"/>
  <c r="H133"/>
  <c r="H117"/>
  <c r="H85"/>
  <c r="H69"/>
  <c r="H53"/>
  <c r="H134" i="10"/>
  <c r="H44"/>
  <c r="H34"/>
  <c r="H189"/>
  <c r="H181"/>
  <c r="H175"/>
  <c r="H170"/>
  <c r="H155"/>
  <c r="H142"/>
  <c r="H119"/>
  <c r="H116"/>
  <c r="H101"/>
  <c r="H54"/>
  <c r="H26"/>
  <c r="H16"/>
  <c r="H7"/>
  <c r="H239"/>
  <c r="H231"/>
  <c r="H223"/>
  <c r="H103"/>
  <c r="H98"/>
  <c r="H31"/>
  <c r="H21"/>
  <c r="H18"/>
  <c r="H300"/>
  <c r="H292"/>
  <c r="H284"/>
  <c r="H276"/>
  <c r="H268"/>
  <c r="H260"/>
  <c r="H252"/>
  <c r="H244"/>
  <c r="H236"/>
  <c r="H228"/>
  <c r="H220"/>
  <c r="H212"/>
  <c r="H204"/>
  <c r="H196"/>
  <c r="H188"/>
  <c r="H180"/>
  <c r="H172"/>
  <c r="H167"/>
  <c r="H162"/>
  <c r="H154"/>
  <c r="H149"/>
  <c r="H128"/>
  <c r="H123"/>
  <c r="H110"/>
  <c r="H102"/>
  <c r="H74"/>
  <c r="H48"/>
  <c r="H11"/>
  <c r="H305"/>
  <c r="H146"/>
  <c r="H138"/>
  <c r="H133"/>
  <c r="H92"/>
  <c r="H87"/>
  <c r="H69"/>
  <c r="H43"/>
  <c r="H33"/>
  <c r="H23"/>
  <c r="H13"/>
  <c r="H10"/>
  <c r="H302"/>
  <c r="H294"/>
  <c r="H286"/>
  <c r="H278"/>
  <c r="H270"/>
  <c r="H262"/>
  <c r="H254"/>
  <c r="H246"/>
  <c r="H238"/>
  <c r="H230"/>
  <c r="H222"/>
  <c r="H214"/>
  <c r="H206"/>
  <c r="H198"/>
  <c r="H190"/>
  <c r="H182"/>
  <c r="H174"/>
  <c r="H156"/>
  <c r="H151"/>
  <c r="H148"/>
  <c r="H122"/>
  <c r="H107"/>
  <c r="H42"/>
  <c r="H32"/>
  <c r="H25"/>
  <c r="H22"/>
  <c r="H15"/>
  <c r="H307"/>
  <c r="H171"/>
  <c r="H150"/>
  <c r="H140"/>
  <c r="H135"/>
  <c r="H132"/>
  <c r="H117"/>
  <c r="H94"/>
  <c r="H71"/>
  <c r="H68"/>
  <c r="H35"/>
  <c r="H299"/>
  <c r="H291"/>
  <c r="H283"/>
  <c r="H275"/>
  <c r="H267"/>
  <c r="H259"/>
  <c r="H251"/>
  <c r="H243"/>
  <c r="H235"/>
  <c r="H227"/>
  <c r="H219"/>
  <c r="H211"/>
  <c r="H203"/>
  <c r="H195"/>
  <c r="H187"/>
  <c r="H304"/>
  <c r="H296"/>
  <c r="H288"/>
  <c r="H256"/>
  <c r="H248"/>
  <c r="H130"/>
  <c r="H306"/>
  <c r="H301"/>
  <c r="H293"/>
  <c r="H285"/>
  <c r="H277"/>
  <c r="H269"/>
  <c r="H261"/>
  <c r="H253"/>
  <c r="H245"/>
  <c r="H237"/>
  <c r="H229"/>
  <c r="H221"/>
  <c r="H213"/>
  <c r="H112"/>
  <c r="H64"/>
  <c r="H272"/>
  <c r="H208"/>
  <c r="H59"/>
  <c r="H308"/>
  <c r="H298"/>
  <c r="H290"/>
  <c r="H282"/>
  <c r="H274"/>
  <c r="H266"/>
  <c r="H258"/>
  <c r="H250"/>
  <c r="H242"/>
  <c r="H234"/>
  <c r="H226"/>
  <c r="H218"/>
  <c r="H210"/>
  <c r="H160"/>
  <c r="H216"/>
  <c r="H303"/>
  <c r="H295"/>
  <c r="H287"/>
  <c r="H279"/>
  <c r="H271"/>
  <c r="H263"/>
  <c r="H255"/>
  <c r="H247"/>
  <c r="H215"/>
  <c r="H207"/>
  <c r="H199"/>
  <c r="H191"/>
  <c r="H183"/>
  <c r="H139"/>
  <c r="H114"/>
  <c r="H86"/>
  <c r="H66"/>
  <c r="H280"/>
  <c r="H264"/>
  <c r="H232"/>
  <c r="H224"/>
  <c r="H82"/>
  <c r="H144"/>
  <c r="H96"/>
  <c r="H240"/>
  <c r="H297"/>
  <c r="H289"/>
  <c r="H281"/>
  <c r="H273"/>
  <c r="H265"/>
  <c r="H257"/>
  <c r="H249"/>
  <c r="H241"/>
  <c r="H233"/>
  <c r="H225"/>
  <c r="H217"/>
  <c r="H209"/>
  <c r="H201"/>
  <c r="H193"/>
  <c r="H185"/>
  <c r="H50"/>
  <c r="H169"/>
  <c r="H153"/>
  <c r="H137"/>
  <c r="H121"/>
  <c r="H105"/>
  <c r="H89"/>
  <c r="H73"/>
  <c r="H57"/>
  <c r="H41"/>
  <c r="H173"/>
  <c r="H157"/>
  <c r="H141"/>
  <c r="H125"/>
  <c r="H109"/>
  <c r="H93"/>
  <c r="H77"/>
  <c r="H61"/>
  <c r="H45"/>
  <c r="H159"/>
  <c r="H143"/>
  <c r="H127"/>
  <c r="H111"/>
  <c r="H95"/>
  <c r="H79"/>
  <c r="H63"/>
  <c r="H47"/>
  <c r="H161"/>
  <c r="H145"/>
  <c r="H129"/>
  <c r="H113"/>
  <c r="H97"/>
  <c r="H81"/>
  <c r="H65"/>
  <c r="H49"/>
  <c r="H163"/>
  <c r="H147"/>
  <c r="H131"/>
  <c r="H115"/>
  <c r="H99"/>
  <c r="H83"/>
  <c r="H67"/>
  <c r="H51"/>
  <c r="H85"/>
  <c r="H53"/>
  <c r="H418" i="9"/>
  <c r="H362"/>
  <c r="H346"/>
  <c r="H44"/>
  <c r="H439"/>
  <c r="H431"/>
  <c r="H423"/>
  <c r="H415"/>
  <c r="H407"/>
  <c r="H399"/>
  <c r="H391"/>
  <c r="H383"/>
  <c r="H375"/>
  <c r="H367"/>
  <c r="H359"/>
  <c r="H351"/>
  <c r="H343"/>
  <c r="H335"/>
  <c r="H327"/>
  <c r="H324"/>
  <c r="H317"/>
  <c r="H198"/>
  <c r="H190"/>
  <c r="H182"/>
  <c r="H174"/>
  <c r="H166"/>
  <c r="H161"/>
  <c r="H140"/>
  <c r="H127"/>
  <c r="H124"/>
  <c r="H119"/>
  <c r="H106"/>
  <c r="H82"/>
  <c r="H72"/>
  <c r="H67"/>
  <c r="H64"/>
  <c r="H27"/>
  <c r="H11"/>
  <c r="H426"/>
  <c r="H386"/>
  <c r="H330"/>
  <c r="H156"/>
  <c r="H143"/>
  <c r="H9"/>
  <c r="H444"/>
  <c r="H436"/>
  <c r="H428"/>
  <c r="H420"/>
  <c r="H412"/>
  <c r="H404"/>
  <c r="H396"/>
  <c r="H388"/>
  <c r="H380"/>
  <c r="H372"/>
  <c r="H364"/>
  <c r="H356"/>
  <c r="H348"/>
  <c r="H340"/>
  <c r="H332"/>
  <c r="H319"/>
  <c r="H195"/>
  <c r="H187"/>
  <c r="H179"/>
  <c r="H158"/>
  <c r="H150"/>
  <c r="H145"/>
  <c r="H111"/>
  <c r="H103"/>
  <c r="H90"/>
  <c r="H66"/>
  <c r="H56"/>
  <c r="H46"/>
  <c r="H29"/>
  <c r="H13"/>
  <c r="H434"/>
  <c r="H402"/>
  <c r="H201"/>
  <c r="H185"/>
  <c r="H441"/>
  <c r="H433"/>
  <c r="H425"/>
  <c r="H417"/>
  <c r="H409"/>
  <c r="H401"/>
  <c r="H393"/>
  <c r="H385"/>
  <c r="H377"/>
  <c r="H369"/>
  <c r="H361"/>
  <c r="H353"/>
  <c r="H345"/>
  <c r="H337"/>
  <c r="H329"/>
  <c r="H321"/>
  <c r="H200"/>
  <c r="H192"/>
  <c r="H184"/>
  <c r="H176"/>
  <c r="H168"/>
  <c r="H160"/>
  <c r="H142"/>
  <c r="H134"/>
  <c r="H108"/>
  <c r="H95"/>
  <c r="H87"/>
  <c r="H74"/>
  <c r="H40"/>
  <c r="H31"/>
  <c r="H15"/>
  <c r="H410"/>
  <c r="H394"/>
  <c r="H370"/>
  <c r="H354"/>
  <c r="H338"/>
  <c r="H193"/>
  <c r="H323"/>
  <c r="H17"/>
  <c r="H442"/>
  <c r="H315"/>
  <c r="H177"/>
  <c r="H101"/>
  <c r="H80"/>
  <c r="H62"/>
  <c r="H234"/>
  <c r="H226"/>
  <c r="H218"/>
  <c r="H210"/>
  <c r="H202"/>
  <c r="H194"/>
  <c r="H186"/>
  <c r="H178"/>
  <c r="H170"/>
  <c r="H146"/>
  <c r="H136"/>
  <c r="H128"/>
  <c r="H110"/>
  <c r="H102"/>
  <c r="H76"/>
  <c r="H55"/>
  <c r="H378"/>
  <c r="H135"/>
  <c r="H122"/>
  <c r="H88"/>
  <c r="H25"/>
  <c r="H440"/>
  <c r="H432"/>
  <c r="H424"/>
  <c r="H416"/>
  <c r="H408"/>
  <c r="H400"/>
  <c r="H392"/>
  <c r="H384"/>
  <c r="H376"/>
  <c r="H368"/>
  <c r="H360"/>
  <c r="H352"/>
  <c r="H344"/>
  <c r="H336"/>
  <c r="H328"/>
  <c r="H325"/>
  <c r="H199"/>
  <c r="H191"/>
  <c r="H183"/>
  <c r="H175"/>
  <c r="H167"/>
  <c r="H154"/>
  <c r="H120"/>
  <c r="H112"/>
  <c r="H94"/>
  <c r="H86"/>
  <c r="H60"/>
  <c r="H21"/>
  <c r="H305"/>
  <c r="H297"/>
  <c r="H289"/>
  <c r="H281"/>
  <c r="H273"/>
  <c r="H265"/>
  <c r="H257"/>
  <c r="H249"/>
  <c r="H241"/>
  <c r="H233"/>
  <c r="H225"/>
  <c r="H217"/>
  <c r="H209"/>
  <c r="H310"/>
  <c r="H302"/>
  <c r="H294"/>
  <c r="H286"/>
  <c r="H278"/>
  <c r="H270"/>
  <c r="H262"/>
  <c r="H254"/>
  <c r="H246"/>
  <c r="H238"/>
  <c r="H230"/>
  <c r="H222"/>
  <c r="H214"/>
  <c r="H206"/>
  <c r="H307"/>
  <c r="H299"/>
  <c r="H291"/>
  <c r="H283"/>
  <c r="H275"/>
  <c r="H267"/>
  <c r="H259"/>
  <c r="H251"/>
  <c r="H243"/>
  <c r="H235"/>
  <c r="H227"/>
  <c r="H219"/>
  <c r="H211"/>
  <c r="H203"/>
  <c r="H312"/>
  <c r="H304"/>
  <c r="H296"/>
  <c r="H288"/>
  <c r="H280"/>
  <c r="H272"/>
  <c r="H264"/>
  <c r="H256"/>
  <c r="H248"/>
  <c r="H240"/>
  <c r="H232"/>
  <c r="H224"/>
  <c r="H216"/>
  <c r="H208"/>
  <c r="H269"/>
  <c r="H261"/>
  <c r="H253"/>
  <c r="H245"/>
  <c r="H237"/>
  <c r="H229"/>
  <c r="H221"/>
  <c r="H213"/>
  <c r="H205"/>
  <c r="H48"/>
  <c r="H50"/>
  <c r="H311"/>
  <c r="H303"/>
  <c r="H295"/>
  <c r="H287"/>
  <c r="H279"/>
  <c r="H271"/>
  <c r="H263"/>
  <c r="H255"/>
  <c r="H247"/>
  <c r="H239"/>
  <c r="H231"/>
  <c r="H223"/>
  <c r="H215"/>
  <c r="H207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173"/>
  <c r="H157"/>
  <c r="H141"/>
  <c r="H125"/>
  <c r="H109"/>
  <c r="H93"/>
  <c r="H77"/>
  <c r="H61"/>
  <c r="H45"/>
  <c r="H159"/>
  <c r="H63"/>
  <c r="H47"/>
  <c r="H129"/>
  <c r="H113"/>
  <c r="H97"/>
  <c r="H81"/>
  <c r="H65"/>
  <c r="H49"/>
  <c r="H163"/>
  <c r="H147"/>
  <c r="H131"/>
  <c r="H115"/>
  <c r="H99"/>
  <c r="H83"/>
  <c r="H51"/>
  <c r="H165"/>
  <c r="H149"/>
  <c r="H133"/>
  <c r="H117"/>
  <c r="H85"/>
  <c r="H69"/>
  <c r="H37"/>
  <c r="H222" i="8"/>
  <c r="H214"/>
  <c r="H206"/>
  <c r="H198"/>
  <c r="H187"/>
  <c r="H179"/>
  <c r="H169"/>
  <c r="H166"/>
  <c r="H158"/>
  <c r="H156"/>
  <c r="H148"/>
  <c r="H31"/>
  <c r="H23"/>
  <c r="H15"/>
  <c r="H7"/>
  <c r="H219"/>
  <c r="H211"/>
  <c r="H203"/>
  <c r="H195"/>
  <c r="H184"/>
  <c r="H176"/>
  <c r="H153"/>
  <c r="H150"/>
  <c r="H142"/>
  <c r="H140"/>
  <c r="H217"/>
  <c r="H221"/>
  <c r="H213"/>
  <c r="H205"/>
  <c r="H197"/>
  <c r="H189"/>
  <c r="H186"/>
  <c r="H178"/>
  <c r="H168"/>
  <c r="H147"/>
  <c r="H218"/>
  <c r="H210"/>
  <c r="H202"/>
  <c r="H194"/>
  <c r="H183"/>
  <c r="H162"/>
  <c r="H152"/>
  <c r="H123"/>
  <c r="H115"/>
  <c r="H107"/>
  <c r="H99"/>
  <c r="H91"/>
  <c r="H83"/>
  <c r="H75"/>
  <c r="H43"/>
  <c r="H35"/>
  <c r="H27"/>
  <c r="H19"/>
  <c r="H11"/>
  <c r="H220"/>
  <c r="H212"/>
  <c r="H204"/>
  <c r="H196"/>
  <c r="H185"/>
  <c r="H177"/>
  <c r="H154"/>
  <c r="H117"/>
  <c r="H109"/>
  <c r="H101"/>
  <c r="H93"/>
  <c r="H85"/>
  <c r="H77"/>
  <c r="H69"/>
  <c r="H61"/>
  <c r="H53"/>
  <c r="H45"/>
  <c r="H37"/>
  <c r="H29"/>
  <c r="H21"/>
  <c r="H13"/>
  <c r="H10"/>
  <c r="H5"/>
  <c r="H165"/>
  <c r="H149"/>
  <c r="H135"/>
  <c r="H127"/>
  <c r="H119"/>
  <c r="H111"/>
  <c r="H103"/>
  <c r="H95"/>
  <c r="H87"/>
  <c r="H79"/>
  <c r="H71"/>
  <c r="H63"/>
  <c r="H55"/>
  <c r="H47"/>
  <c r="H39"/>
  <c r="H167"/>
  <c r="H151"/>
  <c r="H132"/>
  <c r="H124"/>
  <c r="H116"/>
  <c r="H108"/>
  <c r="H100"/>
  <c r="H92"/>
  <c r="H84"/>
  <c r="H76"/>
  <c r="H68"/>
  <c r="H60"/>
  <c r="H52"/>
  <c r="H44"/>
  <c r="H36"/>
  <c r="H28"/>
  <c r="H20"/>
  <c r="H12"/>
  <c r="H113"/>
  <c r="H105"/>
  <c r="H97"/>
  <c r="H89"/>
  <c r="H81"/>
  <c r="H73"/>
  <c r="H65"/>
  <c r="H57"/>
  <c r="H49"/>
  <c r="H171"/>
  <c r="H155"/>
  <c r="H139"/>
  <c r="H134"/>
  <c r="H126"/>
  <c r="H118"/>
  <c r="H110"/>
  <c r="H102"/>
  <c r="H94"/>
  <c r="H86"/>
  <c r="H78"/>
  <c r="H70"/>
  <c r="H62"/>
  <c r="H54"/>
  <c r="H46"/>
  <c r="H38"/>
  <c r="H30"/>
  <c r="H22"/>
  <c r="H14"/>
  <c r="H173"/>
  <c r="H157"/>
  <c r="H141"/>
  <c r="H131"/>
  <c r="H67"/>
  <c r="H59"/>
  <c r="H51"/>
  <c r="H159"/>
  <c r="H143"/>
  <c r="H136"/>
  <c r="H128"/>
  <c r="H120"/>
  <c r="H112"/>
  <c r="H104"/>
  <c r="H96"/>
  <c r="H88"/>
  <c r="H80"/>
  <c r="H72"/>
  <c r="H64"/>
  <c r="H56"/>
  <c r="H48"/>
  <c r="H40"/>
  <c r="H32"/>
  <c r="H24"/>
  <c r="H16"/>
  <c r="H161"/>
  <c r="H145"/>
  <c r="H133"/>
  <c r="H125"/>
  <c r="H132" i="7"/>
  <c r="H103"/>
  <c r="H53"/>
  <c r="H20"/>
  <c r="H12"/>
  <c r="H7"/>
  <c r="H150"/>
  <c r="H92"/>
  <c r="H58"/>
  <c r="H50"/>
  <c r="H22"/>
  <c r="H17"/>
  <c r="H715"/>
  <c r="H707"/>
  <c r="H134"/>
  <c r="H126"/>
  <c r="H52"/>
  <c r="H9"/>
  <c r="H320"/>
  <c r="H312"/>
  <c r="H304"/>
  <c r="H296"/>
  <c r="H288"/>
  <c r="H280"/>
  <c r="H272"/>
  <c r="H264"/>
  <c r="H256"/>
  <c r="H248"/>
  <c r="H240"/>
  <c r="H232"/>
  <c r="H224"/>
  <c r="H216"/>
  <c r="H208"/>
  <c r="H192"/>
  <c r="H176"/>
  <c r="H110"/>
  <c r="H78"/>
  <c r="H68"/>
  <c r="H54"/>
  <c r="H11"/>
  <c r="H269"/>
  <c r="H261"/>
  <c r="H213"/>
  <c r="H189"/>
  <c r="H181"/>
  <c r="H170"/>
  <c r="H162"/>
  <c r="H157"/>
  <c r="H80"/>
  <c r="H36"/>
  <c r="H16"/>
  <c r="H4"/>
  <c r="H64"/>
  <c r="H56"/>
  <c r="H46"/>
  <c r="H31"/>
  <c r="H18"/>
  <c r="H727"/>
  <c r="H719"/>
  <c r="H711"/>
  <c r="H703"/>
  <c r="H695"/>
  <c r="H687"/>
  <c r="H679"/>
  <c r="H671"/>
  <c r="H663"/>
  <c r="H655"/>
  <c r="H647"/>
  <c r="H639"/>
  <c r="H631"/>
  <c r="H623"/>
  <c r="H615"/>
  <c r="H607"/>
  <c r="H599"/>
  <c r="H591"/>
  <c r="H583"/>
  <c r="H575"/>
  <c r="H567"/>
  <c r="H559"/>
  <c r="H551"/>
  <c r="H543"/>
  <c r="H535"/>
  <c r="H527"/>
  <c r="H519"/>
  <c r="H511"/>
  <c r="H503"/>
  <c r="H495"/>
  <c r="H487"/>
  <c r="H479"/>
  <c r="H471"/>
  <c r="H359"/>
  <c r="H351"/>
  <c r="H343"/>
  <c r="H340"/>
  <c r="H335"/>
  <c r="H332"/>
  <c r="H327"/>
  <c r="H215"/>
  <c r="H207"/>
  <c r="H199"/>
  <c r="H191"/>
  <c r="H183"/>
  <c r="H109"/>
  <c r="H106"/>
  <c r="H93"/>
  <c r="H90"/>
  <c r="H26"/>
  <c r="H10"/>
  <c r="H108"/>
  <c r="H62"/>
  <c r="H38"/>
  <c r="H24"/>
  <c r="H730"/>
  <c r="H722"/>
  <c r="H714"/>
  <c r="H706"/>
  <c r="H698"/>
  <c r="H690"/>
  <c r="H682"/>
  <c r="H674"/>
  <c r="H666"/>
  <c r="H658"/>
  <c r="H650"/>
  <c r="H642"/>
  <c r="H634"/>
  <c r="H626"/>
  <c r="H618"/>
  <c r="H610"/>
  <c r="H602"/>
  <c r="H594"/>
  <c r="H586"/>
  <c r="H578"/>
  <c r="H570"/>
  <c r="H562"/>
  <c r="H554"/>
  <c r="H546"/>
  <c r="H538"/>
  <c r="H530"/>
  <c r="H522"/>
  <c r="H514"/>
  <c r="H506"/>
  <c r="H498"/>
  <c r="H490"/>
  <c r="H482"/>
  <c r="H474"/>
  <c r="H466"/>
  <c r="H346"/>
  <c r="H210"/>
  <c r="H202"/>
  <c r="H194"/>
  <c r="H186"/>
  <c r="H173"/>
  <c r="H160"/>
  <c r="H116"/>
  <c r="H88"/>
  <c r="H82"/>
  <c r="H41"/>
  <c r="H29"/>
  <c r="H15"/>
  <c r="H732"/>
  <c r="H724"/>
  <c r="H716"/>
  <c r="H708"/>
  <c r="H700"/>
  <c r="H692"/>
  <c r="H684"/>
  <c r="H676"/>
  <c r="H668"/>
  <c r="H660"/>
  <c r="H652"/>
  <c r="H644"/>
  <c r="H636"/>
  <c r="H628"/>
  <c r="H620"/>
  <c r="H612"/>
  <c r="H604"/>
  <c r="H596"/>
  <c r="H588"/>
  <c r="H580"/>
  <c r="H572"/>
  <c r="H564"/>
  <c r="H556"/>
  <c r="H548"/>
  <c r="H540"/>
  <c r="H532"/>
  <c r="H524"/>
  <c r="H516"/>
  <c r="H508"/>
  <c r="H500"/>
  <c r="H492"/>
  <c r="H484"/>
  <c r="H476"/>
  <c r="H468"/>
  <c r="H348"/>
  <c r="H324"/>
  <c r="H316"/>
  <c r="H308"/>
  <c r="H300"/>
  <c r="H292"/>
  <c r="H284"/>
  <c r="H276"/>
  <c r="H268"/>
  <c r="H260"/>
  <c r="H252"/>
  <c r="H244"/>
  <c r="H236"/>
  <c r="H228"/>
  <c r="H220"/>
  <c r="H212"/>
  <c r="H204"/>
  <c r="H196"/>
  <c r="H188"/>
  <c r="H180"/>
  <c r="H146"/>
  <c r="H100"/>
  <c r="H77"/>
  <c r="H45"/>
  <c r="H33"/>
  <c r="H19"/>
  <c r="H729"/>
  <c r="H721"/>
  <c r="H713"/>
  <c r="H705"/>
  <c r="H697"/>
  <c r="H689"/>
  <c r="H681"/>
  <c r="H673"/>
  <c r="H665"/>
  <c r="H657"/>
  <c r="H649"/>
  <c r="H641"/>
  <c r="H633"/>
  <c r="H625"/>
  <c r="H617"/>
  <c r="H609"/>
  <c r="H601"/>
  <c r="H593"/>
  <c r="H585"/>
  <c r="H577"/>
  <c r="H569"/>
  <c r="H561"/>
  <c r="H553"/>
  <c r="H545"/>
  <c r="H537"/>
  <c r="H529"/>
  <c r="H521"/>
  <c r="H513"/>
  <c r="H505"/>
  <c r="H497"/>
  <c r="H489"/>
  <c r="H481"/>
  <c r="H473"/>
  <c r="H465"/>
  <c r="H353"/>
  <c r="H345"/>
  <c r="H342"/>
  <c r="H337"/>
  <c r="H334"/>
  <c r="H329"/>
  <c r="H326"/>
  <c r="H209"/>
  <c r="H201"/>
  <c r="H193"/>
  <c r="H185"/>
  <c r="H172"/>
  <c r="H141"/>
  <c r="H128"/>
  <c r="H112"/>
  <c r="H87"/>
  <c r="H47"/>
  <c r="H35"/>
  <c r="H21"/>
  <c r="H734"/>
  <c r="H726"/>
  <c r="H718"/>
  <c r="H710"/>
  <c r="H702"/>
  <c r="H694"/>
  <c r="H686"/>
  <c r="H678"/>
  <c r="H670"/>
  <c r="H662"/>
  <c r="H654"/>
  <c r="H646"/>
  <c r="H638"/>
  <c r="H630"/>
  <c r="H622"/>
  <c r="H614"/>
  <c r="H606"/>
  <c r="H598"/>
  <c r="H590"/>
  <c r="H582"/>
  <c r="H574"/>
  <c r="H566"/>
  <c r="H558"/>
  <c r="H550"/>
  <c r="H542"/>
  <c r="H534"/>
  <c r="H526"/>
  <c r="H518"/>
  <c r="H510"/>
  <c r="H502"/>
  <c r="H494"/>
  <c r="H486"/>
  <c r="H478"/>
  <c r="H470"/>
  <c r="H214"/>
  <c r="H206"/>
  <c r="H198"/>
  <c r="H190"/>
  <c r="H182"/>
  <c r="H164"/>
  <c r="H158"/>
  <c r="H156"/>
  <c r="H130"/>
  <c r="H125"/>
  <c r="H114"/>
  <c r="H94"/>
  <c r="H84"/>
  <c r="H61"/>
  <c r="H49"/>
  <c r="H37"/>
  <c r="H23"/>
  <c r="H731"/>
  <c r="H723"/>
  <c r="H699"/>
  <c r="H691"/>
  <c r="H683"/>
  <c r="H675"/>
  <c r="H667"/>
  <c r="H659"/>
  <c r="H651"/>
  <c r="H643"/>
  <c r="H635"/>
  <c r="H627"/>
  <c r="H619"/>
  <c r="H611"/>
  <c r="H603"/>
  <c r="H595"/>
  <c r="H587"/>
  <c r="H579"/>
  <c r="H571"/>
  <c r="H563"/>
  <c r="H555"/>
  <c r="H547"/>
  <c r="H539"/>
  <c r="H531"/>
  <c r="H523"/>
  <c r="H515"/>
  <c r="H507"/>
  <c r="H499"/>
  <c r="H491"/>
  <c r="H483"/>
  <c r="H475"/>
  <c r="H467"/>
  <c r="H459"/>
  <c r="H451"/>
  <c r="H443"/>
  <c r="H435"/>
  <c r="H427"/>
  <c r="H419"/>
  <c r="H411"/>
  <c r="H403"/>
  <c r="H395"/>
  <c r="H387"/>
  <c r="H379"/>
  <c r="H363"/>
  <c r="H355"/>
  <c r="H347"/>
  <c r="H339"/>
  <c r="H336"/>
  <c r="H331"/>
  <c r="H328"/>
  <c r="H211"/>
  <c r="H203"/>
  <c r="H195"/>
  <c r="H187"/>
  <c r="H179"/>
  <c r="H174"/>
  <c r="H169"/>
  <c r="H166"/>
  <c r="H148"/>
  <c r="H124"/>
  <c r="H51"/>
  <c r="H728"/>
  <c r="H720"/>
  <c r="H712"/>
  <c r="H704"/>
  <c r="H696"/>
  <c r="H688"/>
  <c r="H680"/>
  <c r="H672"/>
  <c r="H664"/>
  <c r="H656"/>
  <c r="H648"/>
  <c r="H640"/>
  <c r="H632"/>
  <c r="H624"/>
  <c r="H616"/>
  <c r="H608"/>
  <c r="H600"/>
  <c r="H592"/>
  <c r="H584"/>
  <c r="H576"/>
  <c r="H568"/>
  <c r="H560"/>
  <c r="H552"/>
  <c r="H544"/>
  <c r="H536"/>
  <c r="H528"/>
  <c r="H520"/>
  <c r="H512"/>
  <c r="H504"/>
  <c r="H496"/>
  <c r="H488"/>
  <c r="H480"/>
  <c r="H472"/>
  <c r="H200"/>
  <c r="H184"/>
  <c r="H178"/>
  <c r="H142"/>
  <c r="H98"/>
  <c r="H96"/>
  <c r="H39"/>
  <c r="H25"/>
  <c r="H458"/>
  <c r="H450"/>
  <c r="H442"/>
  <c r="H434"/>
  <c r="H426"/>
  <c r="H418"/>
  <c r="H410"/>
  <c r="H402"/>
  <c r="H394"/>
  <c r="H386"/>
  <c r="H378"/>
  <c r="H370"/>
  <c r="H362"/>
  <c r="H354"/>
  <c r="H463"/>
  <c r="H455"/>
  <c r="H447"/>
  <c r="H439"/>
  <c r="H431"/>
  <c r="H423"/>
  <c r="H415"/>
  <c r="H407"/>
  <c r="H399"/>
  <c r="H391"/>
  <c r="H383"/>
  <c r="H375"/>
  <c r="H367"/>
  <c r="H460"/>
  <c r="H452"/>
  <c r="H444"/>
  <c r="H436"/>
  <c r="H428"/>
  <c r="H420"/>
  <c r="H412"/>
  <c r="H404"/>
  <c r="H396"/>
  <c r="H388"/>
  <c r="H380"/>
  <c r="H372"/>
  <c r="H364"/>
  <c r="H356"/>
  <c r="H457"/>
  <c r="H449"/>
  <c r="H441"/>
  <c r="H433"/>
  <c r="H425"/>
  <c r="H417"/>
  <c r="H409"/>
  <c r="H401"/>
  <c r="H393"/>
  <c r="H385"/>
  <c r="H377"/>
  <c r="H369"/>
  <c r="H361"/>
  <c r="H462"/>
  <c r="H454"/>
  <c r="H446"/>
  <c r="H438"/>
  <c r="H430"/>
  <c r="H422"/>
  <c r="H414"/>
  <c r="H406"/>
  <c r="H398"/>
  <c r="H390"/>
  <c r="H382"/>
  <c r="H374"/>
  <c r="H366"/>
  <c r="H358"/>
  <c r="H350"/>
  <c r="H371"/>
  <c r="H464"/>
  <c r="H456"/>
  <c r="H448"/>
  <c r="H440"/>
  <c r="H432"/>
  <c r="H424"/>
  <c r="H416"/>
  <c r="H408"/>
  <c r="H400"/>
  <c r="H392"/>
  <c r="H384"/>
  <c r="H376"/>
  <c r="H368"/>
  <c r="H360"/>
  <c r="H352"/>
  <c r="H322"/>
  <c r="H314"/>
  <c r="H306"/>
  <c r="H298"/>
  <c r="H290"/>
  <c r="H282"/>
  <c r="H274"/>
  <c r="H266"/>
  <c r="H258"/>
  <c r="H250"/>
  <c r="H242"/>
  <c r="H234"/>
  <c r="H226"/>
  <c r="H218"/>
  <c r="H168"/>
  <c r="H319"/>
  <c r="H311"/>
  <c r="H303"/>
  <c r="H295"/>
  <c r="H287"/>
  <c r="H279"/>
  <c r="H271"/>
  <c r="H263"/>
  <c r="H255"/>
  <c r="H247"/>
  <c r="H239"/>
  <c r="H231"/>
  <c r="H223"/>
  <c r="H152"/>
  <c r="H118"/>
  <c r="H321"/>
  <c r="H313"/>
  <c r="H305"/>
  <c r="H297"/>
  <c r="H289"/>
  <c r="H281"/>
  <c r="H273"/>
  <c r="H265"/>
  <c r="H257"/>
  <c r="H249"/>
  <c r="H241"/>
  <c r="H233"/>
  <c r="H225"/>
  <c r="H217"/>
  <c r="H136"/>
  <c r="H72"/>
  <c r="H318"/>
  <c r="H310"/>
  <c r="H302"/>
  <c r="H294"/>
  <c r="H286"/>
  <c r="H278"/>
  <c r="H270"/>
  <c r="H262"/>
  <c r="H254"/>
  <c r="H246"/>
  <c r="H238"/>
  <c r="H230"/>
  <c r="H222"/>
  <c r="H120"/>
  <c r="H102"/>
  <c r="H323"/>
  <c r="H315"/>
  <c r="H307"/>
  <c r="H299"/>
  <c r="H291"/>
  <c r="H283"/>
  <c r="H275"/>
  <c r="H267"/>
  <c r="H259"/>
  <c r="H251"/>
  <c r="H243"/>
  <c r="H235"/>
  <c r="H227"/>
  <c r="H219"/>
  <c r="H86"/>
  <c r="H175"/>
  <c r="H159"/>
  <c r="H143"/>
  <c r="H127"/>
  <c r="H111"/>
  <c r="H95"/>
  <c r="H79"/>
  <c r="H63"/>
  <c r="H177"/>
  <c r="H161"/>
  <c r="H145"/>
  <c r="H129"/>
  <c r="H113"/>
  <c r="H97"/>
  <c r="H81"/>
  <c r="H65"/>
  <c r="H163"/>
  <c r="H147"/>
  <c r="H131"/>
  <c r="H115"/>
  <c r="H99"/>
  <c r="H83"/>
  <c r="H67"/>
  <c r="H165"/>
  <c r="H149"/>
  <c r="H133"/>
  <c r="H117"/>
  <c r="H101"/>
  <c r="H85"/>
  <c r="H69"/>
  <c r="H167"/>
  <c r="H151"/>
  <c r="H119"/>
  <c r="H71"/>
  <c r="H55"/>
  <c r="H153"/>
  <c r="H137"/>
  <c r="H121"/>
  <c r="H105"/>
  <c r="H89"/>
  <c r="H73"/>
  <c r="H57"/>
  <c r="H171"/>
  <c r="H155"/>
  <c r="H139"/>
  <c r="H123"/>
  <c r="H107"/>
  <c r="H91"/>
  <c r="H75"/>
  <c r="H59"/>
  <c r="H380" i="6"/>
  <c r="H364"/>
  <c r="H348"/>
  <c r="H332"/>
  <c r="H316"/>
  <c r="H202"/>
  <c r="H194"/>
  <c r="H186"/>
  <c r="H178"/>
  <c r="H170"/>
  <c r="H142"/>
  <c r="H124"/>
  <c r="H103"/>
  <c r="H90"/>
  <c r="H66"/>
  <c r="H25"/>
  <c r="H9"/>
  <c r="H382"/>
  <c r="H366"/>
  <c r="H350"/>
  <c r="H334"/>
  <c r="H318"/>
  <c r="H199"/>
  <c r="H191"/>
  <c r="H183"/>
  <c r="H177"/>
  <c r="H147"/>
  <c r="H144"/>
  <c r="H108"/>
  <c r="H102"/>
  <c r="H87"/>
  <c r="H74"/>
  <c r="H51"/>
  <c r="H27"/>
  <c r="H11"/>
  <c r="H252"/>
  <c r="H244"/>
  <c r="H236"/>
  <c r="H228"/>
  <c r="H220"/>
  <c r="H212"/>
  <c r="H204"/>
  <c r="H196"/>
  <c r="H162"/>
  <c r="H29"/>
  <c r="H13"/>
  <c r="H386"/>
  <c r="H370"/>
  <c r="H354"/>
  <c r="H338"/>
  <c r="H322"/>
  <c r="H201"/>
  <c r="H193"/>
  <c r="H185"/>
  <c r="H166"/>
  <c r="H131"/>
  <c r="H120"/>
  <c r="H110"/>
  <c r="H31"/>
  <c r="H15"/>
  <c r="H388"/>
  <c r="H372"/>
  <c r="H340"/>
  <c r="H324"/>
  <c r="H286"/>
  <c r="H278"/>
  <c r="H128"/>
  <c r="H112"/>
  <c r="H104"/>
  <c r="H94"/>
  <c r="H86"/>
  <c r="H17"/>
  <c r="H390"/>
  <c r="H374"/>
  <c r="H358"/>
  <c r="H342"/>
  <c r="H326"/>
  <c r="H211"/>
  <c r="H203"/>
  <c r="H195"/>
  <c r="H187"/>
  <c r="H161"/>
  <c r="H150"/>
  <c r="H114"/>
  <c r="H70"/>
  <c r="H54"/>
  <c r="H44"/>
  <c r="H35"/>
  <c r="H392"/>
  <c r="H376"/>
  <c r="H360"/>
  <c r="H344"/>
  <c r="H328"/>
  <c r="H208"/>
  <c r="H200"/>
  <c r="H192"/>
  <c r="H184"/>
  <c r="H176"/>
  <c r="H158"/>
  <c r="H140"/>
  <c r="H135"/>
  <c r="H122"/>
  <c r="H98"/>
  <c r="H80"/>
  <c r="H72"/>
  <c r="H62"/>
  <c r="H37"/>
  <c r="H21"/>
  <c r="H306"/>
  <c r="H298"/>
  <c r="H290"/>
  <c r="H282"/>
  <c r="H274"/>
  <c r="H266"/>
  <c r="H258"/>
  <c r="H250"/>
  <c r="H242"/>
  <c r="H234"/>
  <c r="H226"/>
  <c r="H218"/>
  <c r="H210"/>
  <c r="H160"/>
  <c r="H303"/>
  <c r="H295"/>
  <c r="H287"/>
  <c r="H279"/>
  <c r="H271"/>
  <c r="H263"/>
  <c r="H255"/>
  <c r="H247"/>
  <c r="H239"/>
  <c r="H231"/>
  <c r="H223"/>
  <c r="H215"/>
  <c r="H207"/>
  <c r="H48"/>
  <c r="H305"/>
  <c r="H297"/>
  <c r="H289"/>
  <c r="H281"/>
  <c r="H273"/>
  <c r="H265"/>
  <c r="H257"/>
  <c r="H249"/>
  <c r="H241"/>
  <c r="H233"/>
  <c r="H225"/>
  <c r="H217"/>
  <c r="H209"/>
  <c r="H50"/>
  <c r="H312"/>
  <c r="H307"/>
  <c r="H299"/>
  <c r="H291"/>
  <c r="H283"/>
  <c r="H275"/>
  <c r="H267"/>
  <c r="H259"/>
  <c r="H251"/>
  <c r="H243"/>
  <c r="H235"/>
  <c r="H227"/>
  <c r="H219"/>
  <c r="H304"/>
  <c r="H296"/>
  <c r="H288"/>
  <c r="H280"/>
  <c r="H272"/>
  <c r="H264"/>
  <c r="H256"/>
  <c r="H248"/>
  <c r="H240"/>
  <c r="H232"/>
  <c r="H224"/>
  <c r="H216"/>
  <c r="H130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173"/>
  <c r="H157"/>
  <c r="H141"/>
  <c r="H125"/>
  <c r="H109"/>
  <c r="H93"/>
  <c r="H77"/>
  <c r="H61"/>
  <c r="H45"/>
  <c r="H159"/>
  <c r="H143"/>
  <c r="H127"/>
  <c r="H111"/>
  <c r="H95"/>
  <c r="H63"/>
  <c r="H47"/>
  <c r="H129"/>
  <c r="H113"/>
  <c r="H97"/>
  <c r="H81"/>
  <c r="H65"/>
  <c r="H49"/>
  <c r="H83"/>
  <c r="H165"/>
  <c r="H149"/>
  <c r="H133"/>
  <c r="H117"/>
  <c r="H101"/>
  <c r="H85"/>
  <c r="H69"/>
  <c r="H53"/>
  <c r="H422" i="5"/>
  <c r="H414"/>
  <c r="H406"/>
  <c r="H398"/>
  <c r="H390"/>
  <c r="H382"/>
  <c r="H374"/>
  <c r="H366"/>
  <c r="H358"/>
  <c r="H350"/>
  <c r="H342"/>
  <c r="H331"/>
  <c r="H323"/>
  <c r="H315"/>
  <c r="H310"/>
  <c r="H305"/>
  <c r="H295"/>
  <c r="H199"/>
  <c r="H191"/>
  <c r="H188"/>
  <c r="H183"/>
  <c r="H180"/>
  <c r="H175"/>
  <c r="H31"/>
  <c r="H23"/>
  <c r="H15"/>
  <c r="H7"/>
  <c r="H427"/>
  <c r="H419"/>
  <c r="H411"/>
  <c r="H403"/>
  <c r="H395"/>
  <c r="H387"/>
  <c r="H379"/>
  <c r="H371"/>
  <c r="H363"/>
  <c r="H355"/>
  <c r="H347"/>
  <c r="H339"/>
  <c r="H336"/>
  <c r="H328"/>
  <c r="H320"/>
  <c r="H312"/>
  <c r="H196"/>
  <c r="H25"/>
  <c r="H17"/>
  <c r="H9"/>
  <c r="H405"/>
  <c r="H397"/>
  <c r="H389"/>
  <c r="H381"/>
  <c r="H373"/>
  <c r="H365"/>
  <c r="H357"/>
  <c r="H349"/>
  <c r="H322"/>
  <c r="H314"/>
  <c r="H307"/>
  <c r="H198"/>
  <c r="H426"/>
  <c r="H418"/>
  <c r="H410"/>
  <c r="H402"/>
  <c r="H394"/>
  <c r="H386"/>
  <c r="H378"/>
  <c r="H370"/>
  <c r="H362"/>
  <c r="H354"/>
  <c r="H346"/>
  <c r="H327"/>
  <c r="H319"/>
  <c r="H299"/>
  <c r="H291"/>
  <c r="H211"/>
  <c r="H203"/>
  <c r="H195"/>
  <c r="H187"/>
  <c r="H179"/>
  <c r="H171"/>
  <c r="H163"/>
  <c r="H11"/>
  <c r="H423"/>
  <c r="H415"/>
  <c r="H407"/>
  <c r="H399"/>
  <c r="H391"/>
  <c r="H383"/>
  <c r="H375"/>
  <c r="H367"/>
  <c r="H359"/>
  <c r="H351"/>
  <c r="H343"/>
  <c r="H335"/>
  <c r="H332"/>
  <c r="H324"/>
  <c r="H316"/>
  <c r="H301"/>
  <c r="H296"/>
  <c r="H293"/>
  <c r="H200"/>
  <c r="H428"/>
  <c r="H420"/>
  <c r="H412"/>
  <c r="H404"/>
  <c r="H396"/>
  <c r="H388"/>
  <c r="H380"/>
  <c r="H372"/>
  <c r="H364"/>
  <c r="H356"/>
  <c r="H348"/>
  <c r="H340"/>
  <c r="H329"/>
  <c r="H321"/>
  <c r="H313"/>
  <c r="H306"/>
  <c r="H194"/>
  <c r="H186"/>
  <c r="H178"/>
  <c r="H308"/>
  <c r="H292"/>
  <c r="H287"/>
  <c r="H279"/>
  <c r="H271"/>
  <c r="H263"/>
  <c r="H255"/>
  <c r="H247"/>
  <c r="H239"/>
  <c r="H231"/>
  <c r="H223"/>
  <c r="H215"/>
  <c r="H207"/>
  <c r="H294"/>
  <c r="H284"/>
  <c r="H276"/>
  <c r="H268"/>
  <c r="H260"/>
  <c r="H252"/>
  <c r="H244"/>
  <c r="H236"/>
  <c r="H228"/>
  <c r="H220"/>
  <c r="H212"/>
  <c r="H204"/>
  <c r="H249"/>
  <c r="H241"/>
  <c r="H233"/>
  <c r="H225"/>
  <c r="H217"/>
  <c r="H298"/>
  <c r="H286"/>
  <c r="H278"/>
  <c r="H270"/>
  <c r="H262"/>
  <c r="H254"/>
  <c r="H246"/>
  <c r="H238"/>
  <c r="H230"/>
  <c r="H222"/>
  <c r="H214"/>
  <c r="H206"/>
  <c r="H300"/>
  <c r="H283"/>
  <c r="H275"/>
  <c r="H267"/>
  <c r="H259"/>
  <c r="H251"/>
  <c r="H243"/>
  <c r="H235"/>
  <c r="H227"/>
  <c r="H219"/>
  <c r="H302"/>
  <c r="H288"/>
  <c r="H280"/>
  <c r="H272"/>
  <c r="H264"/>
  <c r="H256"/>
  <c r="H248"/>
  <c r="H240"/>
  <c r="H232"/>
  <c r="H224"/>
  <c r="H216"/>
  <c r="H208"/>
  <c r="H304"/>
  <c r="H285"/>
  <c r="H277"/>
  <c r="H269"/>
  <c r="H261"/>
  <c r="H253"/>
  <c r="H245"/>
  <c r="H237"/>
  <c r="H229"/>
  <c r="H221"/>
  <c r="H167"/>
  <c r="H159"/>
  <c r="H151"/>
  <c r="H143"/>
  <c r="H135"/>
  <c r="H127"/>
  <c r="H119"/>
  <c r="H111"/>
  <c r="H103"/>
  <c r="H95"/>
  <c r="H87"/>
  <c r="H79"/>
  <c r="H71"/>
  <c r="H63"/>
  <c r="H55"/>
  <c r="H47"/>
  <c r="H39"/>
  <c r="H172"/>
  <c r="H164"/>
  <c r="H156"/>
  <c r="H148"/>
  <c r="H140"/>
  <c r="H132"/>
  <c r="H124"/>
  <c r="H116"/>
  <c r="H108"/>
  <c r="H100"/>
  <c r="H92"/>
  <c r="H84"/>
  <c r="H76"/>
  <c r="H68"/>
  <c r="H60"/>
  <c r="H52"/>
  <c r="H44"/>
  <c r="H36"/>
  <c r="H28"/>
  <c r="H20"/>
  <c r="H12"/>
  <c r="H65"/>
  <c r="H57"/>
  <c r="H166"/>
  <c r="H158"/>
  <c r="H150"/>
  <c r="H142"/>
  <c r="H134"/>
  <c r="H126"/>
  <c r="H118"/>
  <c r="H110"/>
  <c r="H102"/>
  <c r="H94"/>
  <c r="H86"/>
  <c r="H78"/>
  <c r="H70"/>
  <c r="H62"/>
  <c r="H54"/>
  <c r="H46"/>
  <c r="H38"/>
  <c r="H30"/>
  <c r="H22"/>
  <c r="H14"/>
  <c r="H6"/>
  <c r="H155"/>
  <c r="H147"/>
  <c r="H139"/>
  <c r="H131"/>
  <c r="H123"/>
  <c r="H115"/>
  <c r="H107"/>
  <c r="H99"/>
  <c r="H91"/>
  <c r="H83"/>
  <c r="H75"/>
  <c r="H67"/>
  <c r="H59"/>
  <c r="H51"/>
  <c r="H43"/>
  <c r="H168"/>
  <c r="H160"/>
  <c r="H152"/>
  <c r="H144"/>
  <c r="H136"/>
  <c r="H128"/>
  <c r="H120"/>
  <c r="H112"/>
  <c r="H104"/>
  <c r="H96"/>
  <c r="H88"/>
  <c r="H80"/>
  <c r="H72"/>
  <c r="H64"/>
  <c r="H56"/>
  <c r="H48"/>
  <c r="H40"/>
  <c r="H32"/>
  <c r="H24"/>
  <c r="H16"/>
  <c r="H8"/>
  <c r="H173"/>
  <c r="H165"/>
  <c r="H157"/>
  <c r="H149"/>
  <c r="H141"/>
  <c r="H133"/>
  <c r="H125"/>
  <c r="H117"/>
  <c r="H109"/>
  <c r="H101"/>
  <c r="H93"/>
  <c r="H85"/>
  <c r="H77"/>
  <c r="H45"/>
  <c r="H37"/>
  <c r="H254" i="4"/>
  <c r="H251"/>
  <c r="H246"/>
  <c r="H243"/>
  <c r="H234"/>
  <c r="H218"/>
  <c r="H202"/>
  <c r="H186"/>
  <c r="H172"/>
  <c r="H144"/>
  <c r="H136"/>
  <c r="H126"/>
  <c r="H108"/>
  <c r="H80"/>
  <c r="H72"/>
  <c r="H62"/>
  <c r="H44"/>
  <c r="H25"/>
  <c r="H9"/>
  <c r="H236"/>
  <c r="H220"/>
  <c r="H204"/>
  <c r="H188"/>
  <c r="H151"/>
  <c r="H146"/>
  <c r="H138"/>
  <c r="H113"/>
  <c r="H87"/>
  <c r="H82"/>
  <c r="H74"/>
  <c r="H27"/>
  <c r="H11"/>
  <c r="H13"/>
  <c r="H240"/>
  <c r="H224"/>
  <c r="H208"/>
  <c r="H192"/>
  <c r="H176"/>
  <c r="H130"/>
  <c r="H122"/>
  <c r="H66"/>
  <c r="H58"/>
  <c r="H31"/>
  <c r="H15"/>
  <c r="H258"/>
  <c r="H250"/>
  <c r="H242"/>
  <c r="H226"/>
  <c r="H210"/>
  <c r="H17"/>
  <c r="H228"/>
  <c r="H212"/>
  <c r="H196"/>
  <c r="H180"/>
  <c r="H170"/>
  <c r="H145"/>
  <c r="H119"/>
  <c r="H114"/>
  <c r="H106"/>
  <c r="H81"/>
  <c r="H55"/>
  <c r="H257"/>
  <c r="H252"/>
  <c r="H249"/>
  <c r="H244"/>
  <c r="H230"/>
  <c r="H214"/>
  <c r="H198"/>
  <c r="H182"/>
  <c r="H160"/>
  <c r="H152"/>
  <c r="H142"/>
  <c r="H124"/>
  <c r="H96"/>
  <c r="H78"/>
  <c r="H60"/>
  <c r="H21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173"/>
  <c r="H157"/>
  <c r="H141"/>
  <c r="H125"/>
  <c r="H109"/>
  <c r="H93"/>
  <c r="H77"/>
  <c r="H61"/>
  <c r="H45"/>
  <c r="H159"/>
  <c r="H143"/>
  <c r="H127"/>
  <c r="H111"/>
  <c r="H95"/>
  <c r="H79"/>
  <c r="H63"/>
  <c r="H47"/>
  <c r="H49"/>
  <c r="H33"/>
  <c r="H163"/>
  <c r="H147"/>
  <c r="H131"/>
  <c r="H115"/>
  <c r="H99"/>
  <c r="H83"/>
  <c r="H67"/>
  <c r="H51"/>
  <c r="H35"/>
  <c r="H165"/>
  <c r="H149"/>
  <c r="H133"/>
  <c r="H117"/>
  <c r="H101"/>
  <c r="H85"/>
  <c r="H69"/>
  <c r="H53"/>
  <c r="H37"/>
  <c r="H160" i="3"/>
  <c r="H144"/>
  <c r="H72"/>
  <c r="H58"/>
  <c r="H6"/>
  <c r="H36"/>
  <c r="H392"/>
  <c r="H384"/>
  <c r="H320"/>
  <c r="H172"/>
  <c r="H170"/>
  <c r="H34"/>
  <c r="H18"/>
  <c r="H344"/>
  <c r="H305"/>
  <c r="H297"/>
  <c r="H20"/>
  <c r="H425"/>
  <c r="H417"/>
  <c r="H353"/>
  <c r="H345"/>
  <c r="H289"/>
  <c r="H281"/>
  <c r="H46"/>
  <c r="H30"/>
  <c r="H14"/>
  <c r="H408"/>
  <c r="H400"/>
  <c r="H361"/>
  <c r="H336"/>
  <c r="H328"/>
  <c r="H322"/>
  <c r="H186"/>
  <c r="H178"/>
  <c r="H19"/>
  <c r="H377"/>
  <c r="H369"/>
  <c r="H134"/>
  <c r="H84"/>
  <c r="H24"/>
  <c r="H16"/>
  <c r="H8"/>
  <c r="H424"/>
  <c r="H416"/>
  <c r="H360"/>
  <c r="H352"/>
  <c r="H338"/>
  <c r="H330"/>
  <c r="H274"/>
  <c r="H202"/>
  <c r="H194"/>
  <c r="H150"/>
  <c r="H95"/>
  <c r="H393"/>
  <c r="H385"/>
  <c r="H257"/>
  <c r="H114"/>
  <c r="H108"/>
  <c r="H52"/>
  <c r="H44"/>
  <c r="H42"/>
  <c r="H26"/>
  <c r="H10"/>
  <c r="H5"/>
  <c r="H426"/>
  <c r="H418"/>
  <c r="H376"/>
  <c r="H368"/>
  <c r="H354"/>
  <c r="H346"/>
  <c r="H304"/>
  <c r="H296"/>
  <c r="H290"/>
  <c r="H282"/>
  <c r="H218"/>
  <c r="H210"/>
  <c r="H168"/>
  <c r="H152"/>
  <c r="H119"/>
  <c r="H7"/>
  <c r="H409"/>
  <c r="H401"/>
  <c r="H337"/>
  <c r="H329"/>
  <c r="H273"/>
  <c r="H265"/>
  <c r="H116"/>
  <c r="H82"/>
  <c r="H28"/>
  <c r="H12"/>
  <c r="H106"/>
  <c r="H55"/>
  <c r="H38"/>
  <c r="H249"/>
  <c r="H241"/>
  <c r="H233"/>
  <c r="H225"/>
  <c r="H217"/>
  <c r="H209"/>
  <c r="H201"/>
  <c r="H193"/>
  <c r="H185"/>
  <c r="H177"/>
  <c r="H151"/>
  <c r="H146"/>
  <c r="H138"/>
  <c r="H128"/>
  <c r="H120"/>
  <c r="H112"/>
  <c r="H94"/>
  <c r="H86"/>
  <c r="H60"/>
  <c r="H23"/>
  <c r="H422"/>
  <c r="H414"/>
  <c r="H406"/>
  <c r="H398"/>
  <c r="H390"/>
  <c r="H382"/>
  <c r="H374"/>
  <c r="H366"/>
  <c r="H358"/>
  <c r="H350"/>
  <c r="H342"/>
  <c r="H334"/>
  <c r="H326"/>
  <c r="H323"/>
  <c r="H318"/>
  <c r="H315"/>
  <c r="H206"/>
  <c r="H198"/>
  <c r="H190"/>
  <c r="H182"/>
  <c r="H174"/>
  <c r="H166"/>
  <c r="H143"/>
  <c r="H140"/>
  <c r="H135"/>
  <c r="H104"/>
  <c r="H78"/>
  <c r="H70"/>
  <c r="H39"/>
  <c r="H25"/>
  <c r="H9"/>
  <c r="H427"/>
  <c r="H419"/>
  <c r="H411"/>
  <c r="H403"/>
  <c r="H395"/>
  <c r="H387"/>
  <c r="H379"/>
  <c r="H371"/>
  <c r="H363"/>
  <c r="H355"/>
  <c r="H347"/>
  <c r="H339"/>
  <c r="H331"/>
  <c r="H312"/>
  <c r="H203"/>
  <c r="H195"/>
  <c r="H187"/>
  <c r="H179"/>
  <c r="H158"/>
  <c r="H124"/>
  <c r="H122"/>
  <c r="H96"/>
  <c r="H88"/>
  <c r="H62"/>
  <c r="H54"/>
  <c r="H27"/>
  <c r="H11"/>
  <c r="H200"/>
  <c r="H192"/>
  <c r="H184"/>
  <c r="H176"/>
  <c r="H29"/>
  <c r="H13"/>
  <c r="H421"/>
  <c r="H413"/>
  <c r="H405"/>
  <c r="H397"/>
  <c r="H389"/>
  <c r="H381"/>
  <c r="H373"/>
  <c r="H365"/>
  <c r="H357"/>
  <c r="H349"/>
  <c r="H341"/>
  <c r="H333"/>
  <c r="H314"/>
  <c r="H205"/>
  <c r="H197"/>
  <c r="H189"/>
  <c r="H181"/>
  <c r="H142"/>
  <c r="H111"/>
  <c r="H103"/>
  <c r="H92"/>
  <c r="H74"/>
  <c r="H69"/>
  <c r="H66"/>
  <c r="H56"/>
  <c r="H40"/>
  <c r="H31"/>
  <c r="H15"/>
  <c r="H410"/>
  <c r="H402"/>
  <c r="H394"/>
  <c r="H386"/>
  <c r="H378"/>
  <c r="H370"/>
  <c r="H362"/>
  <c r="H87"/>
  <c r="H76"/>
  <c r="H17"/>
  <c r="H423"/>
  <c r="H415"/>
  <c r="H407"/>
  <c r="H399"/>
  <c r="H391"/>
  <c r="H383"/>
  <c r="H375"/>
  <c r="H367"/>
  <c r="H359"/>
  <c r="H351"/>
  <c r="H343"/>
  <c r="H335"/>
  <c r="H327"/>
  <c r="H316"/>
  <c r="H207"/>
  <c r="H199"/>
  <c r="H191"/>
  <c r="H183"/>
  <c r="H175"/>
  <c r="H167"/>
  <c r="H162"/>
  <c r="H136"/>
  <c r="H126"/>
  <c r="H118"/>
  <c r="H113"/>
  <c r="H79"/>
  <c r="H71"/>
  <c r="H428"/>
  <c r="H420"/>
  <c r="H412"/>
  <c r="H404"/>
  <c r="H396"/>
  <c r="H388"/>
  <c r="H380"/>
  <c r="H372"/>
  <c r="H364"/>
  <c r="H356"/>
  <c r="H348"/>
  <c r="H340"/>
  <c r="H332"/>
  <c r="H324"/>
  <c r="H321"/>
  <c r="H313"/>
  <c r="H236"/>
  <c r="H228"/>
  <c r="H212"/>
  <c r="H204"/>
  <c r="H196"/>
  <c r="H188"/>
  <c r="H180"/>
  <c r="H159"/>
  <c r="H154"/>
  <c r="H110"/>
  <c r="H102"/>
  <c r="H21"/>
  <c r="H310"/>
  <c r="H302"/>
  <c r="H294"/>
  <c r="H286"/>
  <c r="H278"/>
  <c r="H270"/>
  <c r="H262"/>
  <c r="H254"/>
  <c r="H246"/>
  <c r="H238"/>
  <c r="H230"/>
  <c r="H222"/>
  <c r="H214"/>
  <c r="H307"/>
  <c r="H299"/>
  <c r="H291"/>
  <c r="H283"/>
  <c r="H275"/>
  <c r="H267"/>
  <c r="H259"/>
  <c r="H251"/>
  <c r="H243"/>
  <c r="H235"/>
  <c r="H227"/>
  <c r="H219"/>
  <c r="H211"/>
  <c r="H130"/>
  <c r="H288"/>
  <c r="H280"/>
  <c r="H272"/>
  <c r="H264"/>
  <c r="H240"/>
  <c r="H232"/>
  <c r="H224"/>
  <c r="H216"/>
  <c r="H208"/>
  <c r="H80"/>
  <c r="H309"/>
  <c r="H301"/>
  <c r="H293"/>
  <c r="H285"/>
  <c r="H277"/>
  <c r="H269"/>
  <c r="H261"/>
  <c r="H253"/>
  <c r="H245"/>
  <c r="H237"/>
  <c r="H229"/>
  <c r="H221"/>
  <c r="H213"/>
  <c r="H98"/>
  <c r="H64"/>
  <c r="H306"/>
  <c r="H298"/>
  <c r="H266"/>
  <c r="H258"/>
  <c r="H250"/>
  <c r="H242"/>
  <c r="H234"/>
  <c r="H226"/>
  <c r="H48"/>
  <c r="H303"/>
  <c r="H295"/>
  <c r="H287"/>
  <c r="H279"/>
  <c r="H271"/>
  <c r="H263"/>
  <c r="H255"/>
  <c r="H247"/>
  <c r="H239"/>
  <c r="H231"/>
  <c r="H223"/>
  <c r="H215"/>
  <c r="H308"/>
  <c r="H300"/>
  <c r="H292"/>
  <c r="H284"/>
  <c r="H276"/>
  <c r="H268"/>
  <c r="H260"/>
  <c r="H252"/>
  <c r="H244"/>
  <c r="H220"/>
  <c r="H50"/>
  <c r="H169"/>
  <c r="H153"/>
  <c r="H137"/>
  <c r="H121"/>
  <c r="H105"/>
  <c r="H89"/>
  <c r="H73"/>
  <c r="H57"/>
  <c r="H41"/>
  <c r="H171"/>
  <c r="H155"/>
  <c r="H139"/>
  <c r="H123"/>
  <c r="H107"/>
  <c r="H91"/>
  <c r="H75"/>
  <c r="H59"/>
  <c r="H43"/>
  <c r="H173"/>
  <c r="H157"/>
  <c r="H141"/>
  <c r="H125"/>
  <c r="H109"/>
  <c r="H93"/>
  <c r="H77"/>
  <c r="H61"/>
  <c r="H45"/>
  <c r="H127"/>
  <c r="H63"/>
  <c r="H47"/>
  <c r="H161"/>
  <c r="H145"/>
  <c r="H129"/>
  <c r="H97"/>
  <c r="H81"/>
  <c r="H65"/>
  <c r="H49"/>
  <c r="H33"/>
  <c r="H163"/>
  <c r="H147"/>
  <c r="H131"/>
  <c r="H115"/>
  <c r="H99"/>
  <c r="H83"/>
  <c r="H67"/>
  <c r="H51"/>
  <c r="H35"/>
  <c r="H165"/>
  <c r="H149"/>
  <c r="H133"/>
  <c r="H117"/>
  <c r="H101"/>
  <c r="H85"/>
  <c r="H37"/>
  <c r="H198" i="2"/>
  <c r="H190"/>
  <c r="H182"/>
  <c r="H151"/>
  <c r="H128"/>
  <c r="H107"/>
  <c r="H87"/>
  <c r="H64"/>
  <c r="H33"/>
  <c r="H25"/>
  <c r="H7"/>
  <c r="H315"/>
  <c r="H408"/>
  <c r="H400"/>
  <c r="H392"/>
  <c r="H384"/>
  <c r="H376"/>
  <c r="H368"/>
  <c r="H360"/>
  <c r="H352"/>
  <c r="H344"/>
  <c r="H336"/>
  <c r="H328"/>
  <c r="H320"/>
  <c r="H312"/>
  <c r="H304"/>
  <c r="H195"/>
  <c r="H187"/>
  <c r="H179"/>
  <c r="H166"/>
  <c r="H163"/>
  <c r="H161"/>
  <c r="H143"/>
  <c r="H120"/>
  <c r="H102"/>
  <c r="H97"/>
  <c r="H79"/>
  <c r="H56"/>
  <c r="H51"/>
  <c r="H38"/>
  <c r="H27"/>
  <c r="H17"/>
  <c r="H9"/>
  <c r="H411"/>
  <c r="H387"/>
  <c r="H331"/>
  <c r="H405"/>
  <c r="H397"/>
  <c r="H389"/>
  <c r="H381"/>
  <c r="H373"/>
  <c r="H365"/>
  <c r="H357"/>
  <c r="H349"/>
  <c r="H341"/>
  <c r="H333"/>
  <c r="H325"/>
  <c r="H317"/>
  <c r="H309"/>
  <c r="H296"/>
  <c r="H288"/>
  <c r="H280"/>
  <c r="H272"/>
  <c r="H264"/>
  <c r="H232"/>
  <c r="H192"/>
  <c r="H184"/>
  <c r="H176"/>
  <c r="H155"/>
  <c r="H135"/>
  <c r="H112"/>
  <c r="H94"/>
  <c r="H91"/>
  <c r="H71"/>
  <c r="H48"/>
  <c r="H35"/>
  <c r="H22"/>
  <c r="H395"/>
  <c r="H379"/>
  <c r="H363"/>
  <c r="H347"/>
  <c r="H294"/>
  <c r="H410"/>
  <c r="H402"/>
  <c r="H394"/>
  <c r="H386"/>
  <c r="H378"/>
  <c r="H370"/>
  <c r="H362"/>
  <c r="H354"/>
  <c r="H346"/>
  <c r="H338"/>
  <c r="H330"/>
  <c r="H322"/>
  <c r="H314"/>
  <c r="H306"/>
  <c r="H298"/>
  <c r="H293"/>
  <c r="H181"/>
  <c r="H104"/>
  <c r="H63"/>
  <c r="H40"/>
  <c r="H307"/>
  <c r="H407"/>
  <c r="H399"/>
  <c r="H391"/>
  <c r="H383"/>
  <c r="H375"/>
  <c r="H367"/>
  <c r="H359"/>
  <c r="H351"/>
  <c r="H343"/>
  <c r="H335"/>
  <c r="H327"/>
  <c r="H319"/>
  <c r="H311"/>
  <c r="H303"/>
  <c r="H194"/>
  <c r="H186"/>
  <c r="H178"/>
  <c r="H160"/>
  <c r="H139"/>
  <c r="H119"/>
  <c r="H96"/>
  <c r="H78"/>
  <c r="H75"/>
  <c r="H55"/>
  <c r="H24"/>
  <c r="H21"/>
  <c r="H16"/>
  <c r="H403"/>
  <c r="H371"/>
  <c r="H355"/>
  <c r="H404"/>
  <c r="H396"/>
  <c r="H388"/>
  <c r="H380"/>
  <c r="H372"/>
  <c r="H364"/>
  <c r="H356"/>
  <c r="H348"/>
  <c r="H340"/>
  <c r="H332"/>
  <c r="H324"/>
  <c r="H316"/>
  <c r="H308"/>
  <c r="H191"/>
  <c r="H183"/>
  <c r="H175"/>
  <c r="H152"/>
  <c r="H147"/>
  <c r="H129"/>
  <c r="H111"/>
  <c r="H88"/>
  <c r="H70"/>
  <c r="H67"/>
  <c r="H65"/>
  <c r="H47"/>
  <c r="H339"/>
  <c r="H323"/>
  <c r="H369"/>
  <c r="H361"/>
  <c r="H353"/>
  <c r="H345"/>
  <c r="H337"/>
  <c r="H329"/>
  <c r="H321"/>
  <c r="H313"/>
  <c r="H305"/>
  <c r="H302"/>
  <c r="H292"/>
  <c r="H276"/>
  <c r="H268"/>
  <c r="H260"/>
  <c r="H252"/>
  <c r="H244"/>
  <c r="H236"/>
  <c r="H228"/>
  <c r="H220"/>
  <c r="H212"/>
  <c r="H196"/>
  <c r="H188"/>
  <c r="H180"/>
  <c r="H167"/>
  <c r="H144"/>
  <c r="H126"/>
  <c r="H123"/>
  <c r="H103"/>
  <c r="H80"/>
  <c r="H62"/>
  <c r="H59"/>
  <c r="H49"/>
  <c r="H39"/>
  <c r="H31"/>
  <c r="H286"/>
  <c r="H278"/>
  <c r="H270"/>
  <c r="H262"/>
  <c r="H254"/>
  <c r="H246"/>
  <c r="H238"/>
  <c r="H230"/>
  <c r="H222"/>
  <c r="H214"/>
  <c r="H206"/>
  <c r="H291"/>
  <c r="H283"/>
  <c r="H275"/>
  <c r="H267"/>
  <c r="H259"/>
  <c r="H251"/>
  <c r="H243"/>
  <c r="H235"/>
  <c r="H227"/>
  <c r="H219"/>
  <c r="H211"/>
  <c r="H203"/>
  <c r="H224"/>
  <c r="H216"/>
  <c r="H208"/>
  <c r="H200"/>
  <c r="H171"/>
  <c r="H43"/>
  <c r="H295"/>
  <c r="H285"/>
  <c r="H277"/>
  <c r="H269"/>
  <c r="H261"/>
  <c r="H253"/>
  <c r="H245"/>
  <c r="H237"/>
  <c r="H229"/>
  <c r="H221"/>
  <c r="H213"/>
  <c r="H205"/>
  <c r="H11"/>
  <c r="H297"/>
  <c r="H290"/>
  <c r="H282"/>
  <c r="H274"/>
  <c r="H266"/>
  <c r="H258"/>
  <c r="H250"/>
  <c r="H242"/>
  <c r="H234"/>
  <c r="H226"/>
  <c r="H218"/>
  <c r="H210"/>
  <c r="H202"/>
  <c r="H299"/>
  <c r="H287"/>
  <c r="H279"/>
  <c r="H271"/>
  <c r="H263"/>
  <c r="H255"/>
  <c r="H247"/>
  <c r="H239"/>
  <c r="H231"/>
  <c r="H223"/>
  <c r="H215"/>
  <c r="H207"/>
  <c r="H199"/>
  <c r="H301"/>
  <c r="H284"/>
  <c r="H204"/>
  <c r="H162"/>
  <c r="H146"/>
  <c r="H130"/>
  <c r="H114"/>
  <c r="H98"/>
  <c r="H82"/>
  <c r="H66"/>
  <c r="H50"/>
  <c r="H34"/>
  <c r="H18"/>
  <c r="H164"/>
  <c r="H148"/>
  <c r="H132"/>
  <c r="H116"/>
  <c r="H100"/>
  <c r="H84"/>
  <c r="H68"/>
  <c r="H52"/>
  <c r="H36"/>
  <c r="H20"/>
  <c r="H134"/>
  <c r="H168"/>
  <c r="H8"/>
  <c r="H170"/>
  <c r="H154"/>
  <c r="H138"/>
  <c r="H122"/>
  <c r="H106"/>
  <c r="H90"/>
  <c r="H74"/>
  <c r="H58"/>
  <c r="H42"/>
  <c r="H26"/>
  <c r="H10"/>
  <c r="H172"/>
  <c r="H156"/>
  <c r="H140"/>
  <c r="H124"/>
  <c r="H108"/>
  <c r="H92"/>
  <c r="H76"/>
  <c r="H60"/>
  <c r="H44"/>
  <c r="H28"/>
  <c r="H12"/>
  <c r="H174"/>
  <c r="H158"/>
  <c r="H142"/>
  <c r="H110"/>
  <c r="H46"/>
  <c r="H30"/>
  <c r="H14"/>
  <c r="J516" i="1"/>
  <c r="J508"/>
  <c r="J500"/>
  <c r="J492"/>
  <c r="J484"/>
  <c r="J476"/>
  <c r="J468"/>
  <c r="J460"/>
  <c r="J452"/>
  <c r="J444"/>
  <c r="J436"/>
  <c r="J428"/>
  <c r="J420"/>
  <c r="J404"/>
  <c r="J396"/>
  <c r="J388"/>
  <c r="J380"/>
  <c r="J372"/>
  <c r="J364"/>
  <c r="J356"/>
  <c r="J348"/>
  <c r="J340"/>
  <c r="J332"/>
  <c r="J324"/>
  <c r="J316"/>
  <c r="J308"/>
  <c r="J300"/>
  <c r="J292"/>
  <c r="J284"/>
  <c r="J268"/>
  <c r="J260"/>
  <c r="J252"/>
  <c r="J244"/>
  <c r="J236"/>
  <c r="J228"/>
  <c r="J220"/>
  <c r="J212"/>
  <c r="J204"/>
  <c r="J196"/>
  <c r="J188"/>
  <c r="J180"/>
  <c r="J172"/>
  <c r="J164"/>
  <c r="J156"/>
  <c r="J148"/>
  <c r="J132"/>
  <c r="J124"/>
  <c r="J116"/>
  <c r="J108"/>
  <c r="J100"/>
  <c r="J92"/>
  <c r="J76"/>
  <c r="J68"/>
  <c r="J60"/>
  <c r="J52"/>
  <c r="J44"/>
  <c r="J36"/>
  <c r="J28"/>
  <c r="J20"/>
  <c r="J12"/>
  <c r="J524"/>
  <c r="J89"/>
  <c r="J81"/>
  <c r="J73"/>
  <c r="J65"/>
  <c r="J57"/>
  <c r="J49"/>
  <c r="J41"/>
  <c r="J33"/>
  <c r="J25"/>
  <c r="J78"/>
  <c r="J14"/>
  <c r="J11"/>
  <c r="J4"/>
  <c r="J440"/>
  <c r="J368"/>
  <c r="J344"/>
  <c r="J320"/>
  <c r="J272"/>
  <c r="J224"/>
  <c r="J208"/>
  <c r="J192"/>
  <c r="J184"/>
  <c r="J160"/>
  <c r="J152"/>
  <c r="J144"/>
  <c r="J136"/>
  <c r="J128"/>
  <c r="J120"/>
  <c r="J112"/>
  <c r="J104"/>
  <c r="J96"/>
  <c r="J88"/>
  <c r="J480"/>
  <c r="J464"/>
  <c r="J448"/>
  <c r="J424"/>
  <c r="J408"/>
  <c r="J384"/>
  <c r="J328"/>
  <c r="J296"/>
  <c r="J264"/>
  <c r="J248"/>
  <c r="J200"/>
  <c r="J517"/>
  <c r="J509"/>
  <c r="J501"/>
  <c r="J493"/>
  <c r="J469"/>
  <c r="J461"/>
  <c r="J453"/>
  <c r="J400"/>
  <c r="J376"/>
  <c r="J360"/>
  <c r="J304"/>
  <c r="J240"/>
  <c r="J216"/>
  <c r="J176"/>
  <c r="J525"/>
  <c r="J485"/>
  <c r="J477"/>
  <c r="J520"/>
  <c r="J504"/>
  <c r="J416"/>
  <c r="J336"/>
  <c r="J312"/>
  <c r="J280"/>
  <c r="J256"/>
  <c r="J232"/>
  <c r="J168"/>
  <c r="J512"/>
  <c r="J496"/>
  <c r="J432"/>
  <c r="J392"/>
  <c r="J352"/>
  <c r="J288"/>
  <c r="J528"/>
  <c r="J488"/>
  <c r="J472"/>
  <c r="J456"/>
  <c r="J80"/>
  <c r="J72"/>
  <c r="J64"/>
  <c r="J56"/>
  <c r="J48"/>
  <c r="J40"/>
  <c r="J32"/>
  <c r="J24"/>
  <c r="J16"/>
  <c r="J8"/>
  <c r="J429"/>
  <c r="J413"/>
  <c r="J405"/>
  <c r="J397"/>
  <c r="J389"/>
  <c r="J381"/>
  <c r="J373"/>
  <c r="J365"/>
  <c r="J357"/>
  <c r="J349"/>
  <c r="J341"/>
  <c r="J333"/>
  <c r="J325"/>
  <c r="J317"/>
  <c r="J309"/>
  <c r="J301"/>
  <c r="J293"/>
  <c r="J285"/>
  <c r="J277"/>
  <c r="J269"/>
  <c r="J261"/>
  <c r="J253"/>
  <c r="J245"/>
  <c r="J237"/>
  <c r="J229"/>
  <c r="J221"/>
  <c r="J213"/>
  <c r="J205"/>
  <c r="J197"/>
  <c r="J189"/>
  <c r="J181"/>
  <c r="J173"/>
  <c r="J165"/>
  <c r="J157"/>
  <c r="J149"/>
  <c r="J141"/>
  <c r="J133"/>
  <c r="J125"/>
  <c r="J117"/>
  <c r="J109"/>
  <c r="J101"/>
  <c r="J93"/>
  <c r="J85"/>
  <c r="J77"/>
  <c r="J69"/>
  <c r="J61"/>
  <c r="J53"/>
  <c r="J45"/>
  <c r="J37"/>
  <c r="J29"/>
  <c r="J21"/>
  <c r="J13"/>
  <c r="J5"/>
  <c r="J445"/>
  <c r="J437"/>
  <c r="J421"/>
  <c r="J522"/>
  <c r="J514"/>
  <c r="J506"/>
  <c r="J498"/>
  <c r="J490"/>
  <c r="J482"/>
  <c r="J474"/>
  <c r="J466"/>
  <c r="J458"/>
  <c r="J450"/>
  <c r="J442"/>
  <c r="J434"/>
  <c r="J426"/>
  <c r="J418"/>
  <c r="J410"/>
  <c r="J402"/>
  <c r="J394"/>
  <c r="J386"/>
  <c r="J378"/>
  <c r="J370"/>
  <c r="J362"/>
  <c r="J354"/>
  <c r="J346"/>
  <c r="J338"/>
  <c r="J330"/>
  <c r="J322"/>
  <c r="J314"/>
  <c r="J306"/>
  <c r="J298"/>
  <c r="J290"/>
  <c r="J282"/>
  <c r="J274"/>
  <c r="J266"/>
  <c r="J258"/>
  <c r="J250"/>
  <c r="J242"/>
  <c r="J234"/>
  <c r="J226"/>
  <c r="J218"/>
  <c r="J210"/>
  <c r="J202"/>
  <c r="J194"/>
  <c r="J186"/>
  <c r="J178"/>
  <c r="J170"/>
  <c r="J162"/>
  <c r="J154"/>
  <c r="J146"/>
  <c r="J138"/>
  <c r="J130"/>
  <c r="J122"/>
  <c r="J114"/>
  <c r="J106"/>
  <c r="J98"/>
  <c r="J90"/>
  <c r="J82"/>
  <c r="J74"/>
  <c r="J66"/>
  <c r="J58"/>
  <c r="J50"/>
  <c r="J42"/>
  <c r="J34"/>
  <c r="J26"/>
  <c r="J18"/>
  <c r="J10"/>
  <c r="J527"/>
  <c r="J519"/>
  <c r="J511"/>
  <c r="J503"/>
  <c r="J495"/>
  <c r="J487"/>
  <c r="J479"/>
  <c r="J471"/>
  <c r="J463"/>
  <c r="J455"/>
  <c r="J447"/>
  <c r="J439"/>
  <c r="J431"/>
  <c r="J423"/>
  <c r="J415"/>
  <c r="J407"/>
  <c r="J399"/>
  <c r="J391"/>
  <c r="J383"/>
  <c r="J375"/>
  <c r="J367"/>
  <c r="J359"/>
  <c r="J351"/>
  <c r="J343"/>
  <c r="J335"/>
  <c r="J327"/>
  <c r="J319"/>
  <c r="J311"/>
  <c r="J303"/>
  <c r="J295"/>
  <c r="J287"/>
  <c r="J279"/>
  <c r="J271"/>
  <c r="J263"/>
  <c r="J255"/>
  <c r="J247"/>
  <c r="J239"/>
  <c r="J231"/>
  <c r="J223"/>
  <c r="J215"/>
  <c r="J207"/>
  <c r="J199"/>
  <c r="J191"/>
  <c r="J183"/>
  <c r="J175"/>
  <c r="J167"/>
  <c r="J159"/>
  <c r="J151"/>
  <c r="J143"/>
  <c r="J135"/>
  <c r="J127"/>
  <c r="J119"/>
  <c r="J111"/>
  <c r="J103"/>
  <c r="J95"/>
  <c r="J87"/>
  <c r="J79"/>
  <c r="J71"/>
  <c r="J63"/>
  <c r="J55"/>
  <c r="J47"/>
  <c r="J39"/>
  <c r="J31"/>
  <c r="J23"/>
  <c r="J15"/>
  <c r="J7"/>
  <c r="J529"/>
  <c r="J521"/>
  <c r="J513"/>
  <c r="J505"/>
  <c r="J497"/>
  <c r="J489"/>
  <c r="J481"/>
  <c r="J473"/>
  <c r="J465"/>
  <c r="J457"/>
  <c r="J449"/>
  <c r="J441"/>
  <c r="J433"/>
  <c r="J425"/>
  <c r="J417"/>
  <c r="J409"/>
  <c r="J401"/>
  <c r="J393"/>
  <c r="J385"/>
  <c r="J377"/>
  <c r="J369"/>
  <c r="J361"/>
  <c r="J353"/>
  <c r="J345"/>
  <c r="J337"/>
  <c r="J329"/>
  <c r="J321"/>
  <c r="J313"/>
  <c r="J305"/>
  <c r="J297"/>
  <c r="J289"/>
  <c r="J281"/>
  <c r="J273"/>
  <c r="J265"/>
  <c r="J257"/>
  <c r="J249"/>
  <c r="J241"/>
  <c r="J233"/>
  <c r="J225"/>
  <c r="J217"/>
  <c r="J209"/>
  <c r="J201"/>
  <c r="J193"/>
  <c r="J185"/>
  <c r="J177"/>
  <c r="J169"/>
  <c r="J161"/>
  <c r="J153"/>
  <c r="J145"/>
  <c r="J137"/>
  <c r="J129"/>
  <c r="J121"/>
  <c r="J113"/>
  <c r="J105"/>
  <c r="J97"/>
  <c r="J17"/>
  <c r="J9"/>
  <c r="J526"/>
  <c r="J518"/>
  <c r="J510"/>
  <c r="J502"/>
  <c r="J494"/>
  <c r="J486"/>
  <c r="J478"/>
  <c r="J470"/>
  <c r="J462"/>
  <c r="J454"/>
  <c r="J446"/>
  <c r="J438"/>
  <c r="J430"/>
  <c r="J422"/>
  <c r="J414"/>
  <c r="J406"/>
  <c r="J398"/>
  <c r="J390"/>
  <c r="J382"/>
  <c r="J374"/>
  <c r="J366"/>
  <c r="J358"/>
  <c r="J350"/>
  <c r="J342"/>
  <c r="J334"/>
  <c r="J326"/>
  <c r="J318"/>
  <c r="J310"/>
  <c r="J302"/>
  <c r="J294"/>
  <c r="J286"/>
  <c r="J278"/>
  <c r="J270"/>
  <c r="J262"/>
  <c r="J254"/>
  <c r="J246"/>
  <c r="J238"/>
  <c r="J230"/>
  <c r="J222"/>
  <c r="J214"/>
  <c r="J206"/>
  <c r="J198"/>
  <c r="J190"/>
  <c r="J182"/>
  <c r="J174"/>
  <c r="J166"/>
  <c r="J158"/>
  <c r="J150"/>
  <c r="J142"/>
  <c r="J134"/>
  <c r="J126"/>
  <c r="J118"/>
  <c r="J110"/>
  <c r="J102"/>
  <c r="J94"/>
  <c r="J86"/>
  <c r="J70"/>
  <c r="J62"/>
  <c r="J54"/>
  <c r="J46"/>
  <c r="J38"/>
  <c r="J30"/>
  <c r="J22"/>
  <c r="J6"/>
  <c r="B6249" l="1"/>
  <c r="B6097"/>
  <c r="B6691"/>
  <c r="B6521"/>
  <c r="B6046"/>
  <c r="B6267"/>
  <c r="B5927"/>
  <c r="B6201"/>
  <c r="B6115"/>
  <c r="B5591"/>
  <c r="B6419"/>
  <c r="B5409"/>
  <c r="B6319"/>
  <c r="B6472"/>
  <c r="B5435"/>
  <c r="B6555"/>
  <c r="B6640"/>
  <c r="B6488"/>
  <c r="B6385"/>
  <c r="B6063"/>
  <c r="B6589"/>
  <c r="B6725"/>
  <c r="B6658"/>
  <c r="B6352"/>
  <c r="B6539"/>
  <c r="B5487"/>
  <c r="B5760"/>
  <c r="B6675"/>
  <c r="B6608"/>
  <c r="B6370"/>
  <c r="B5371"/>
  <c r="B6181"/>
  <c r="B5471"/>
  <c r="B6625"/>
  <c r="B6455"/>
  <c r="B5559"/>
  <c r="B6032"/>
  <c r="B6506"/>
  <c r="B6232"/>
  <c r="B6218"/>
  <c r="B6219" l="1"/>
  <c r="B5560"/>
  <c r="B6182"/>
  <c r="B6676"/>
  <c r="B6353"/>
  <c r="B6064"/>
  <c r="B6556"/>
  <c r="B6202"/>
  <c r="B6522"/>
  <c r="B6233"/>
  <c r="B6456"/>
  <c r="B5372"/>
  <c r="B5761"/>
  <c r="B6659"/>
  <c r="B6386"/>
  <c r="B5436"/>
  <c r="B6420"/>
  <c r="B5928"/>
  <c r="B6692"/>
  <c r="B6726"/>
  <c r="B6489"/>
  <c r="B6507"/>
  <c r="B6626"/>
  <c r="B6371"/>
  <c r="B5488"/>
  <c r="B6473"/>
  <c r="B5592"/>
  <c r="B6268"/>
  <c r="B6098"/>
  <c r="B6590"/>
  <c r="B6033"/>
  <c r="B5472"/>
  <c r="B6609"/>
  <c r="B6540"/>
  <c r="B6641"/>
  <c r="B6320"/>
  <c r="B6116"/>
  <c r="B6047"/>
  <c r="B6250"/>
  <c r="B6321" l="1"/>
  <c r="B5473"/>
  <c r="B6269"/>
  <c r="B6372"/>
  <c r="B6727"/>
  <c r="B5437"/>
  <c r="B5373"/>
  <c r="B6203"/>
  <c r="B6677"/>
  <c r="B6251"/>
  <c r="B6642"/>
  <c r="B6034"/>
  <c r="B5593"/>
  <c r="B6627"/>
  <c r="B6693"/>
  <c r="B6387"/>
  <c r="B6457"/>
  <c r="B6557"/>
  <c r="B6183"/>
  <c r="B6048"/>
  <c r="B6541"/>
  <c r="B6591"/>
  <c r="B6474"/>
  <c r="B6508"/>
  <c r="B5929"/>
  <c r="B6660"/>
  <c r="B6234"/>
  <c r="B6065"/>
  <c r="B5561"/>
  <c r="B6117"/>
  <c r="B6610"/>
  <c r="B6099"/>
  <c r="B5489"/>
  <c r="B6490"/>
  <c r="B6421"/>
  <c r="B5762"/>
  <c r="B6523"/>
  <c r="B6354"/>
  <c r="B6220"/>
  <c r="B5763" l="1"/>
  <c r="B6100"/>
  <c r="B6066"/>
  <c r="B6509"/>
  <c r="B6049"/>
  <c r="B6388"/>
  <c r="B6035"/>
  <c r="B6204"/>
  <c r="B6373"/>
  <c r="B6221"/>
  <c r="B6422"/>
  <c r="B6611"/>
  <c r="B6235"/>
  <c r="B6475"/>
  <c r="B6184"/>
  <c r="B6694"/>
  <c r="B6643"/>
  <c r="B5374"/>
  <c r="B6270"/>
  <c r="B6355"/>
  <c r="B6491"/>
  <c r="B6118"/>
  <c r="B6661"/>
  <c r="B6592"/>
  <c r="B6558"/>
  <c r="B6628"/>
  <c r="B6252"/>
  <c r="B5438"/>
  <c r="B5474"/>
  <c r="B6524"/>
  <c r="B5490"/>
  <c r="B5562"/>
  <c r="B5930"/>
  <c r="B6542"/>
  <c r="B6458"/>
  <c r="B5594"/>
  <c r="B6678"/>
  <c r="B6728"/>
  <c r="B6322"/>
  <c r="B5595" l="1"/>
  <c r="B5439"/>
  <c r="B6593"/>
  <c r="B6356"/>
  <c r="B6695"/>
  <c r="B6612"/>
  <c r="B6205"/>
  <c r="B6510"/>
  <c r="B6323"/>
  <c r="B6459"/>
  <c r="B5491"/>
  <c r="B6253"/>
  <c r="B6662"/>
  <c r="B6271"/>
  <c r="B6185"/>
  <c r="B6423"/>
  <c r="B6036"/>
  <c r="B6067"/>
  <c r="B6729"/>
  <c r="B6543"/>
  <c r="B6525"/>
  <c r="B6629"/>
  <c r="B6119"/>
  <c r="B5375"/>
  <c r="B6476"/>
  <c r="B6222"/>
  <c r="B6389"/>
  <c r="B6101"/>
  <c r="B6679"/>
  <c r="B5931"/>
  <c r="B5475"/>
  <c r="B6559"/>
  <c r="B6492"/>
  <c r="B6644"/>
  <c r="B6236"/>
  <c r="B6374"/>
  <c r="B6050"/>
  <c r="B5764"/>
  <c r="B6375" l="1"/>
  <c r="B6560"/>
  <c r="B6102"/>
  <c r="B6544"/>
  <c r="B6424"/>
  <c r="B6254"/>
  <c r="B6511"/>
  <c r="B6357"/>
  <c r="B6237"/>
  <c r="B5476"/>
  <c r="B6390"/>
  <c r="B6120"/>
  <c r="B6730"/>
  <c r="B6186"/>
  <c r="B5492"/>
  <c r="B6206"/>
  <c r="B6594"/>
  <c r="B5440"/>
  <c r="B5765"/>
  <c r="B6645"/>
  <c r="B5932"/>
  <c r="B6223"/>
  <c r="B6630"/>
  <c r="B6068"/>
  <c r="B6272"/>
  <c r="B6460"/>
  <c r="B6613"/>
  <c r="B6051"/>
  <c r="B6493"/>
  <c r="B6680"/>
  <c r="B6477"/>
  <c r="B6526"/>
  <c r="B6037"/>
  <c r="B6663"/>
  <c r="B6324"/>
  <c r="B6696"/>
  <c r="B5596"/>
  <c r="B6697" l="1"/>
  <c r="B6527"/>
  <c r="B6052"/>
  <c r="B6069"/>
  <c r="B6646"/>
  <c r="B6207"/>
  <c r="B6121"/>
  <c r="B6358"/>
  <c r="B6545"/>
  <c r="B6325"/>
  <c r="B6478"/>
  <c r="B6614"/>
  <c r="B6631"/>
  <c r="B5766"/>
  <c r="B5493"/>
  <c r="B6391"/>
  <c r="B6512"/>
  <c r="B6103"/>
  <c r="B6664"/>
  <c r="B6681"/>
  <c r="B6461"/>
  <c r="B6224"/>
  <c r="B5441"/>
  <c r="B6187"/>
  <c r="B5477"/>
  <c r="B6255"/>
  <c r="B6561"/>
  <c r="B6038"/>
  <c r="B6494"/>
  <c r="B6273"/>
  <c r="B5933"/>
  <c r="B6595"/>
  <c r="B6731"/>
  <c r="B6238"/>
  <c r="B6425"/>
  <c r="B6376"/>
  <c r="B6377" l="1"/>
  <c r="B6596"/>
  <c r="B6188"/>
  <c r="B6682"/>
  <c r="B6392"/>
  <c r="B6615"/>
  <c r="B6359"/>
  <c r="B6070"/>
  <c r="B6426"/>
  <c r="B5934"/>
  <c r="B6562"/>
  <c r="B5442"/>
  <c r="B6665"/>
  <c r="B5494"/>
  <c r="B6479"/>
  <c r="B6122"/>
  <c r="B6053"/>
  <c r="B6239"/>
  <c r="B6274"/>
  <c r="B6256"/>
  <c r="B6225"/>
  <c r="B6104"/>
  <c r="B6326"/>
  <c r="B6208"/>
  <c r="B6528"/>
  <c r="B6732"/>
  <c r="B6495"/>
  <c r="B6462"/>
  <c r="B6513"/>
  <c r="B6632"/>
  <c r="B6546"/>
  <c r="B6647"/>
  <c r="B6698"/>
  <c r="B6648" l="1"/>
  <c r="B6463"/>
  <c r="B6257"/>
  <c r="B6123"/>
  <c r="B5443"/>
  <c r="B6071"/>
  <c r="B6683"/>
  <c r="B6547"/>
  <c r="B6496"/>
  <c r="B6327"/>
  <c r="B6275"/>
  <c r="B6480"/>
  <c r="B6563"/>
  <c r="B6360"/>
  <c r="B6189"/>
  <c r="B6633"/>
  <c r="B6733"/>
  <c r="B6105"/>
  <c r="B6240"/>
  <c r="B5935"/>
  <c r="B6616"/>
  <c r="B6597"/>
  <c r="B6699"/>
  <c r="B6514"/>
  <c r="B6529"/>
  <c r="B6054"/>
  <c r="B6666"/>
  <c r="B6427"/>
  <c r="B6393"/>
  <c r="B6378"/>
  <c r="B6428" l="1"/>
  <c r="B5936"/>
  <c r="B6548"/>
  <c r="B6667"/>
  <c r="B6700"/>
  <c r="B6241"/>
  <c r="B6190"/>
  <c r="B6276"/>
  <c r="B6684"/>
  <c r="B6258"/>
  <c r="B6055"/>
  <c r="B6598"/>
  <c r="B6106"/>
  <c r="B6361"/>
  <c r="B6072"/>
  <c r="B6394"/>
  <c r="B6530"/>
  <c r="B6734"/>
  <c r="B6564"/>
  <c r="B6497"/>
  <c r="B6649"/>
  <c r="B6395" l="1"/>
  <c r="B6599"/>
  <c r="B6565"/>
  <c r="B6191"/>
  <c r="B6735"/>
  <c r="B6259"/>
  <c r="B6242"/>
  <c r="B6650"/>
  <c r="B6531"/>
  <c r="B6701"/>
  <c r="B6429"/>
</calcChain>
</file>

<file path=xl/sharedStrings.xml><?xml version="1.0" encoding="utf-8"?>
<sst xmlns="http://schemas.openxmlformats.org/spreadsheetml/2006/main" count="22596" uniqueCount="733">
  <si>
    <t xml:space="preserve">Województwa
Powiaty
Grupy wieku </t>
  </si>
  <si>
    <t>Ogółem</t>
  </si>
  <si>
    <t>Mężczyźni</t>
  </si>
  <si>
    <t xml:space="preserve">Kobiety </t>
  </si>
  <si>
    <t>65+</t>
  </si>
  <si>
    <t xml:space="preserve"> 70 i więcej</t>
  </si>
  <si>
    <t xml:space="preserve"> 0 - 4 </t>
  </si>
  <si>
    <t xml:space="preserve"> 5 - 9 </t>
  </si>
  <si>
    <t xml:space="preserve"> 10 - 14 </t>
  </si>
  <si>
    <t xml:space="preserve"> 15 - 19 </t>
  </si>
  <si>
    <t xml:space="preserve"> 20 - 24 </t>
  </si>
  <si>
    <t xml:space="preserve"> 25 - 29 </t>
  </si>
  <si>
    <t xml:space="preserve"> 30 - 34 </t>
  </si>
  <si>
    <t xml:space="preserve"> 35 - 39 </t>
  </si>
  <si>
    <t xml:space="preserve"> 40 - 44 </t>
  </si>
  <si>
    <t xml:space="preserve"> 45 - 49 </t>
  </si>
  <si>
    <t xml:space="preserve"> 50 - 54 </t>
  </si>
  <si>
    <t xml:space="preserve"> 55 - 59 </t>
  </si>
  <si>
    <t xml:space="preserve"> 60 - 64 </t>
  </si>
  <si>
    <t xml:space="preserve"> 65 - 69 </t>
  </si>
  <si>
    <t xml:space="preserve">Kujawsko-pomorskie </t>
  </si>
  <si>
    <t xml:space="preserve"> strzelecko-drezdenecki </t>
  </si>
  <si>
    <t xml:space="preserve"> Piotrków Trybunalski </t>
  </si>
  <si>
    <t xml:space="preserve"> kędzierzyńsko-kozielski </t>
  </si>
  <si>
    <t xml:space="preserve"> ropczycko-sędziszowski </t>
  </si>
  <si>
    <t xml:space="preserve"> Siemianowice Śląskie </t>
  </si>
  <si>
    <t xml:space="preserve">Warmińsko-mazurskie </t>
  </si>
  <si>
    <t xml:space="preserve"> czarnkowsko-trzcianecki </t>
  </si>
  <si>
    <t xml:space="preserve">Zachodniopomorskie </t>
  </si>
  <si>
    <t xml:space="preserve">Dolnośląskie </t>
  </si>
  <si>
    <t xml:space="preserve"> Jelenia Góra </t>
  </si>
  <si>
    <t xml:space="preserve"> bolesławiecki </t>
  </si>
  <si>
    <t xml:space="preserve"> dzierżoniowski </t>
  </si>
  <si>
    <t xml:space="preserve"> jeleniogórski </t>
  </si>
  <si>
    <t xml:space="preserve"> kamiennogórski </t>
  </si>
  <si>
    <t xml:space="preserve"> aleksandrowski </t>
  </si>
  <si>
    <t xml:space="preserve"> golubsko-dobrzyński </t>
  </si>
  <si>
    <t xml:space="preserve"> inowrocławski </t>
  </si>
  <si>
    <t xml:space="preserve"> radziejowski </t>
  </si>
  <si>
    <t xml:space="preserve">Lubelskie </t>
  </si>
  <si>
    <t xml:space="preserve"> Biała Podlaska </t>
  </si>
  <si>
    <t xml:space="preserve"> hrubieszowski </t>
  </si>
  <si>
    <t xml:space="preserve"> krasnostawski </t>
  </si>
  <si>
    <t xml:space="preserve">Lubuskie </t>
  </si>
  <si>
    <t xml:space="preserve"> Gorzów Wielkopolski </t>
  </si>
  <si>
    <t xml:space="preserve"> Zielona Góra </t>
  </si>
  <si>
    <t xml:space="preserve"> międzyrzecki </t>
  </si>
  <si>
    <t xml:space="preserve"> świebodziński </t>
  </si>
  <si>
    <t xml:space="preserve"> zielonogórski </t>
  </si>
  <si>
    <t xml:space="preserve"> Skierniewice </t>
  </si>
  <si>
    <t xml:space="preserve"> bełchatowski </t>
  </si>
  <si>
    <t xml:space="preserve"> łódzki wschodni </t>
  </si>
  <si>
    <t xml:space="preserve"> radomszczański </t>
  </si>
  <si>
    <t xml:space="preserve"> skierniewicki </t>
  </si>
  <si>
    <t xml:space="preserve"> wieruszowski </t>
  </si>
  <si>
    <t xml:space="preserve"> zduńskowolski </t>
  </si>
  <si>
    <t xml:space="preserve">Małopolskie </t>
  </si>
  <si>
    <t xml:space="preserve">Mazowieckie </t>
  </si>
  <si>
    <t xml:space="preserve"> białobrzeski </t>
  </si>
  <si>
    <t xml:space="preserve"> ciechanowski </t>
  </si>
  <si>
    <t xml:space="preserve"> piaseczyński </t>
  </si>
  <si>
    <t xml:space="preserve"> sochaczewski </t>
  </si>
  <si>
    <t xml:space="preserve"> szydłowiecki </t>
  </si>
  <si>
    <t xml:space="preserve"> warszawski zachodni </t>
  </si>
  <si>
    <t xml:space="preserve">Opolskie </t>
  </si>
  <si>
    <t xml:space="preserve">Podkarpackie </t>
  </si>
  <si>
    <t xml:space="preserve"> bieszczadzki </t>
  </si>
  <si>
    <t xml:space="preserve"> kolbuszowski </t>
  </si>
  <si>
    <t xml:space="preserve"> stalowowolski </t>
  </si>
  <si>
    <t xml:space="preserve"> tarnobrzeski </t>
  </si>
  <si>
    <t xml:space="preserve">Podlaskie </t>
  </si>
  <si>
    <t xml:space="preserve"> wysokomazowiecki </t>
  </si>
  <si>
    <t xml:space="preserve">Pomorskie </t>
  </si>
  <si>
    <t xml:space="preserve"> starogardzki </t>
  </si>
  <si>
    <t xml:space="preserve"> Bielsko-Biała </t>
  </si>
  <si>
    <t xml:space="preserve"> Dąbrowa Górnicza </t>
  </si>
  <si>
    <t xml:space="preserve"> Jastrzębie-Zdrój </t>
  </si>
  <si>
    <t xml:space="preserve"> Piekary Śląskie </t>
  </si>
  <si>
    <t xml:space="preserve"> Świętochłowice </t>
  </si>
  <si>
    <t xml:space="preserve"> częstochowski </t>
  </si>
  <si>
    <t xml:space="preserve"> bieruńsko-lędziński </t>
  </si>
  <si>
    <t xml:space="preserve"> wodzisławski </t>
  </si>
  <si>
    <t xml:space="preserve"> zawierciański </t>
  </si>
  <si>
    <t xml:space="preserve">Świętokrzyskie </t>
  </si>
  <si>
    <t xml:space="preserve"> jędrzejowski </t>
  </si>
  <si>
    <t xml:space="preserve"> sandomierski </t>
  </si>
  <si>
    <t xml:space="preserve"> starachowicki </t>
  </si>
  <si>
    <t xml:space="preserve"> włoszczowski </t>
  </si>
  <si>
    <t xml:space="preserve"> szczycieński </t>
  </si>
  <si>
    <t xml:space="preserve">Wielkopolskie </t>
  </si>
  <si>
    <t xml:space="preserve"> gnieźnieński </t>
  </si>
  <si>
    <t xml:space="preserve"> krotoszyński </t>
  </si>
  <si>
    <t xml:space="preserve"> międzychodzki </t>
  </si>
  <si>
    <t xml:space="preserve"> ostrzeszowski </t>
  </si>
  <si>
    <t xml:space="preserve"> białogardzki </t>
  </si>
  <si>
    <t xml:space="preserve"> choszczeński </t>
  </si>
  <si>
    <t xml:space="preserve"> szczecinecki </t>
  </si>
  <si>
    <t xml:space="preserve"> Legnica </t>
  </si>
  <si>
    <t xml:space="preserve"> Wrocław </t>
  </si>
  <si>
    <t xml:space="preserve"> Wałbrzych </t>
  </si>
  <si>
    <t xml:space="preserve"> głogowski </t>
  </si>
  <si>
    <t xml:space="preserve"> górowski </t>
  </si>
  <si>
    <t xml:space="preserve"> jaworski </t>
  </si>
  <si>
    <t xml:space="preserve"> kłodzki </t>
  </si>
  <si>
    <t xml:space="preserve"> legnicki </t>
  </si>
  <si>
    <t xml:space="preserve"> lubański </t>
  </si>
  <si>
    <t xml:space="preserve"> lubiński </t>
  </si>
  <si>
    <t xml:space="preserve"> lwówecki </t>
  </si>
  <si>
    <t xml:space="preserve"> milicki </t>
  </si>
  <si>
    <t xml:space="preserve"> oleśnicki </t>
  </si>
  <si>
    <t xml:space="preserve"> oławski </t>
  </si>
  <si>
    <t xml:space="preserve"> polkowicki </t>
  </si>
  <si>
    <t xml:space="preserve"> strzeliński </t>
  </si>
  <si>
    <t xml:space="preserve"> średzki </t>
  </si>
  <si>
    <t xml:space="preserve"> świdnicki </t>
  </si>
  <si>
    <t xml:space="preserve"> trzebnicki </t>
  </si>
  <si>
    <t xml:space="preserve"> wałbrzyski </t>
  </si>
  <si>
    <t xml:space="preserve"> wołowski </t>
  </si>
  <si>
    <t xml:space="preserve"> wrocławski </t>
  </si>
  <si>
    <t xml:space="preserve"> ząbkowicki </t>
  </si>
  <si>
    <t xml:space="preserve"> zgorzelecki </t>
  </si>
  <si>
    <t xml:space="preserve"> złotoryjski </t>
  </si>
  <si>
    <t xml:space="preserve"> Bydgoszcz </t>
  </si>
  <si>
    <t xml:space="preserve"> Grudziądz </t>
  </si>
  <si>
    <t xml:space="preserve"> Toruń </t>
  </si>
  <si>
    <t xml:space="preserve"> Włocławek </t>
  </si>
  <si>
    <t xml:space="preserve"> brodnicki </t>
  </si>
  <si>
    <t xml:space="preserve"> bydgoski </t>
  </si>
  <si>
    <t xml:space="preserve"> chełmiński </t>
  </si>
  <si>
    <t xml:space="preserve"> grudziądzki </t>
  </si>
  <si>
    <t xml:space="preserve"> lipnowski </t>
  </si>
  <si>
    <t xml:space="preserve"> mogileński </t>
  </si>
  <si>
    <t xml:space="preserve"> nakielski </t>
  </si>
  <si>
    <t xml:space="preserve"> rypiński </t>
  </si>
  <si>
    <t xml:space="preserve"> sępoleński </t>
  </si>
  <si>
    <t xml:space="preserve"> świecki </t>
  </si>
  <si>
    <t xml:space="preserve"> toruński </t>
  </si>
  <si>
    <t xml:space="preserve"> tucholski </t>
  </si>
  <si>
    <t xml:space="preserve"> wąbrzeski </t>
  </si>
  <si>
    <t xml:space="preserve"> włocławski </t>
  </si>
  <si>
    <t xml:space="preserve"> żniński </t>
  </si>
  <si>
    <t xml:space="preserve"> Chełm </t>
  </si>
  <si>
    <t xml:space="preserve"> Lublin </t>
  </si>
  <si>
    <t xml:space="preserve"> Zamość </t>
  </si>
  <si>
    <t xml:space="preserve"> bialski </t>
  </si>
  <si>
    <t xml:space="preserve"> biłgorajski </t>
  </si>
  <si>
    <t xml:space="preserve"> chełmski </t>
  </si>
  <si>
    <t xml:space="preserve"> janowski </t>
  </si>
  <si>
    <t xml:space="preserve"> kraśnicki </t>
  </si>
  <si>
    <t xml:space="preserve"> lubartowski </t>
  </si>
  <si>
    <t xml:space="preserve"> lubelski </t>
  </si>
  <si>
    <t xml:space="preserve"> łęczyński </t>
  </si>
  <si>
    <t xml:space="preserve"> łukowski </t>
  </si>
  <si>
    <t xml:space="preserve"> opolski </t>
  </si>
  <si>
    <t xml:space="preserve"> parczewski </t>
  </si>
  <si>
    <t xml:space="preserve"> puławski </t>
  </si>
  <si>
    <t xml:space="preserve"> radzyński </t>
  </si>
  <si>
    <t xml:space="preserve"> rycki </t>
  </si>
  <si>
    <t xml:space="preserve"> tomaszowski </t>
  </si>
  <si>
    <t xml:space="preserve"> włodawski </t>
  </si>
  <si>
    <t xml:space="preserve"> zamojski </t>
  </si>
  <si>
    <t xml:space="preserve"> gorzowski </t>
  </si>
  <si>
    <t xml:space="preserve"> krośnieński </t>
  </si>
  <si>
    <t xml:space="preserve"> nowosolski </t>
  </si>
  <si>
    <t xml:space="preserve"> słubicki </t>
  </si>
  <si>
    <t xml:space="preserve"> sulęciński </t>
  </si>
  <si>
    <t xml:space="preserve"> żagański </t>
  </si>
  <si>
    <t xml:space="preserve"> żarski </t>
  </si>
  <si>
    <t xml:space="preserve"> wschowski </t>
  </si>
  <si>
    <t xml:space="preserve">Łódzkie </t>
  </si>
  <si>
    <t xml:space="preserve"> Łódź </t>
  </si>
  <si>
    <t xml:space="preserve"> kutnowski </t>
  </si>
  <si>
    <t xml:space="preserve"> łaski </t>
  </si>
  <si>
    <t xml:space="preserve"> łęczycki </t>
  </si>
  <si>
    <t xml:space="preserve"> łowicki </t>
  </si>
  <si>
    <t xml:space="preserve"> opoczyński </t>
  </si>
  <si>
    <t xml:space="preserve"> pabianicki </t>
  </si>
  <si>
    <t xml:space="preserve"> pajęczański </t>
  </si>
  <si>
    <t xml:space="preserve"> piotrkowski </t>
  </si>
  <si>
    <t xml:space="preserve"> poddębicki </t>
  </si>
  <si>
    <t xml:space="preserve"> rawski </t>
  </si>
  <si>
    <t xml:space="preserve"> sieradzki </t>
  </si>
  <si>
    <t xml:space="preserve"> wieluński </t>
  </si>
  <si>
    <t xml:space="preserve"> zgierski </t>
  </si>
  <si>
    <t xml:space="preserve"> brzeziński </t>
  </si>
  <si>
    <t xml:space="preserve"> Kraków </t>
  </si>
  <si>
    <t xml:space="preserve"> Nowy Sącz </t>
  </si>
  <si>
    <t xml:space="preserve"> Tarnów </t>
  </si>
  <si>
    <t xml:space="preserve"> bocheński </t>
  </si>
  <si>
    <t xml:space="preserve"> brzeski </t>
  </si>
  <si>
    <t xml:space="preserve"> chrzanowski </t>
  </si>
  <si>
    <t xml:space="preserve"> dąbrowski </t>
  </si>
  <si>
    <t xml:space="preserve"> gorlicki </t>
  </si>
  <si>
    <t xml:space="preserve"> krakowski </t>
  </si>
  <si>
    <t xml:space="preserve"> limanowski </t>
  </si>
  <si>
    <t xml:space="preserve"> miechowski </t>
  </si>
  <si>
    <t xml:space="preserve"> myślenicki </t>
  </si>
  <si>
    <t xml:space="preserve"> nowosądecki </t>
  </si>
  <si>
    <t xml:space="preserve"> nowotarski </t>
  </si>
  <si>
    <t xml:space="preserve"> olkuski </t>
  </si>
  <si>
    <t xml:space="preserve"> oświęcimski </t>
  </si>
  <si>
    <t xml:space="preserve"> proszowicki </t>
  </si>
  <si>
    <t xml:space="preserve"> suski </t>
  </si>
  <si>
    <t xml:space="preserve"> tarnowski </t>
  </si>
  <si>
    <t xml:space="preserve"> tatrzański </t>
  </si>
  <si>
    <t xml:space="preserve"> wadowicki </t>
  </si>
  <si>
    <t xml:space="preserve"> wielicki </t>
  </si>
  <si>
    <t xml:space="preserve"> Ostrołęka </t>
  </si>
  <si>
    <t xml:space="preserve"> Płock </t>
  </si>
  <si>
    <t xml:space="preserve"> Radom </t>
  </si>
  <si>
    <t xml:space="preserve"> Siedlce </t>
  </si>
  <si>
    <t xml:space="preserve"> Warszawa </t>
  </si>
  <si>
    <t xml:space="preserve"> garwoliński </t>
  </si>
  <si>
    <t xml:space="preserve"> gostyniński </t>
  </si>
  <si>
    <t xml:space="preserve"> grodziski </t>
  </si>
  <si>
    <t xml:space="preserve"> grójecki </t>
  </si>
  <si>
    <t xml:space="preserve"> kozienicki </t>
  </si>
  <si>
    <t xml:space="preserve"> legionowski </t>
  </si>
  <si>
    <t xml:space="preserve"> lipski </t>
  </si>
  <si>
    <t xml:space="preserve"> łosicki </t>
  </si>
  <si>
    <t xml:space="preserve"> makowski </t>
  </si>
  <si>
    <t xml:space="preserve"> miński </t>
  </si>
  <si>
    <t xml:space="preserve"> mławski </t>
  </si>
  <si>
    <t xml:space="preserve"> nowodworski </t>
  </si>
  <si>
    <t xml:space="preserve"> ostrołęcki </t>
  </si>
  <si>
    <t xml:space="preserve"> ostrowski </t>
  </si>
  <si>
    <t xml:space="preserve"> otwocki </t>
  </si>
  <si>
    <t xml:space="preserve"> płocki </t>
  </si>
  <si>
    <t xml:space="preserve"> płoński </t>
  </si>
  <si>
    <t xml:space="preserve"> pruszkowski </t>
  </si>
  <si>
    <t xml:space="preserve"> przasnyski </t>
  </si>
  <si>
    <t xml:space="preserve"> przysuski </t>
  </si>
  <si>
    <t xml:space="preserve"> pułtuski </t>
  </si>
  <si>
    <t xml:space="preserve"> radomski </t>
  </si>
  <si>
    <t xml:space="preserve"> siedlecki </t>
  </si>
  <si>
    <t xml:space="preserve"> sierpecki </t>
  </si>
  <si>
    <t xml:space="preserve"> sokołowski </t>
  </si>
  <si>
    <t xml:space="preserve"> węgrowski </t>
  </si>
  <si>
    <t xml:space="preserve"> wołomiński </t>
  </si>
  <si>
    <t xml:space="preserve"> wyszkowski </t>
  </si>
  <si>
    <t xml:space="preserve"> zwoleński </t>
  </si>
  <si>
    <t xml:space="preserve"> żuromiński </t>
  </si>
  <si>
    <t xml:space="preserve"> żyrardowski </t>
  </si>
  <si>
    <t xml:space="preserve"> Opole </t>
  </si>
  <si>
    <t xml:space="preserve"> głubczycki </t>
  </si>
  <si>
    <t xml:space="preserve"> kluczborski </t>
  </si>
  <si>
    <t xml:space="preserve"> krapkowicki </t>
  </si>
  <si>
    <t xml:space="preserve"> namysłowski </t>
  </si>
  <si>
    <t xml:space="preserve"> nyski </t>
  </si>
  <si>
    <t xml:space="preserve"> oleski </t>
  </si>
  <si>
    <t xml:space="preserve"> prudnicki </t>
  </si>
  <si>
    <t xml:space="preserve"> strzelecki </t>
  </si>
  <si>
    <t xml:space="preserve"> Krosno </t>
  </si>
  <si>
    <t xml:space="preserve"> Przemyśl </t>
  </si>
  <si>
    <t xml:space="preserve"> Rzeszów </t>
  </si>
  <si>
    <t xml:space="preserve"> Tarnobrzeg </t>
  </si>
  <si>
    <t xml:space="preserve"> brzozowski </t>
  </si>
  <si>
    <t xml:space="preserve"> dębicki </t>
  </si>
  <si>
    <t xml:space="preserve"> jarosławski </t>
  </si>
  <si>
    <t xml:space="preserve"> jasielski </t>
  </si>
  <si>
    <t xml:space="preserve"> leżajski </t>
  </si>
  <si>
    <t xml:space="preserve"> lubaczowski </t>
  </si>
  <si>
    <t xml:space="preserve"> łańcucki </t>
  </si>
  <si>
    <t xml:space="preserve"> mielecki </t>
  </si>
  <si>
    <t xml:space="preserve"> niżański </t>
  </si>
  <si>
    <t xml:space="preserve"> przemyski </t>
  </si>
  <si>
    <t xml:space="preserve"> przeworski </t>
  </si>
  <si>
    <t xml:space="preserve"> rzeszowski </t>
  </si>
  <si>
    <t xml:space="preserve"> sanocki </t>
  </si>
  <si>
    <t xml:space="preserve"> strzyżowski </t>
  </si>
  <si>
    <t xml:space="preserve"> leski </t>
  </si>
  <si>
    <t xml:space="preserve"> Białystok </t>
  </si>
  <si>
    <t xml:space="preserve"> Łomża </t>
  </si>
  <si>
    <t xml:space="preserve"> Suwałki </t>
  </si>
  <si>
    <t xml:space="preserve"> augustowski </t>
  </si>
  <si>
    <t xml:space="preserve"> białostocki </t>
  </si>
  <si>
    <t xml:space="preserve"> bielski </t>
  </si>
  <si>
    <t xml:space="preserve"> grajewski </t>
  </si>
  <si>
    <t xml:space="preserve"> hajnowski </t>
  </si>
  <si>
    <t xml:space="preserve"> kolneński </t>
  </si>
  <si>
    <t xml:space="preserve"> łomżyński </t>
  </si>
  <si>
    <t xml:space="preserve"> moniecki </t>
  </si>
  <si>
    <t xml:space="preserve"> sejneński </t>
  </si>
  <si>
    <t xml:space="preserve"> siemiatycki </t>
  </si>
  <si>
    <t xml:space="preserve"> sokólski </t>
  </si>
  <si>
    <t xml:space="preserve"> suwalski </t>
  </si>
  <si>
    <t xml:space="preserve"> zambrowski </t>
  </si>
  <si>
    <t xml:space="preserve"> Gdańsk </t>
  </si>
  <si>
    <t xml:space="preserve"> Gdynia </t>
  </si>
  <si>
    <t xml:space="preserve"> Słupsk </t>
  </si>
  <si>
    <t xml:space="preserve"> Sopot </t>
  </si>
  <si>
    <t xml:space="preserve"> bytowski </t>
  </si>
  <si>
    <t xml:space="preserve"> chojnicki </t>
  </si>
  <si>
    <t xml:space="preserve"> człuchowski </t>
  </si>
  <si>
    <t xml:space="preserve"> gdański </t>
  </si>
  <si>
    <t xml:space="preserve"> kartuski </t>
  </si>
  <si>
    <t xml:space="preserve"> kościerski </t>
  </si>
  <si>
    <t xml:space="preserve"> kwidzyński </t>
  </si>
  <si>
    <t xml:space="preserve"> lęborski </t>
  </si>
  <si>
    <t xml:space="preserve"> malborski </t>
  </si>
  <si>
    <t xml:space="preserve"> pucki </t>
  </si>
  <si>
    <t xml:space="preserve"> słupski </t>
  </si>
  <si>
    <t xml:space="preserve"> tczewski </t>
  </si>
  <si>
    <t xml:space="preserve"> wejherowski </t>
  </si>
  <si>
    <t xml:space="preserve"> sztumski </t>
  </si>
  <si>
    <t xml:space="preserve">Śląskie </t>
  </si>
  <si>
    <t xml:space="preserve"> Bytom </t>
  </si>
  <si>
    <t xml:space="preserve"> Chorzów </t>
  </si>
  <si>
    <t xml:space="preserve"> Częstochowa </t>
  </si>
  <si>
    <t xml:space="preserve"> Gliwice </t>
  </si>
  <si>
    <t xml:space="preserve"> Jaworzno </t>
  </si>
  <si>
    <t xml:space="preserve"> Katowice </t>
  </si>
  <si>
    <t xml:space="preserve"> Mysłowice </t>
  </si>
  <si>
    <t xml:space="preserve"> Ruda Śląska </t>
  </si>
  <si>
    <t xml:space="preserve"> Rybnik </t>
  </si>
  <si>
    <t xml:space="preserve"> Sosnowiec </t>
  </si>
  <si>
    <t xml:space="preserve"> Tychy </t>
  </si>
  <si>
    <t xml:space="preserve"> Zabrze </t>
  </si>
  <si>
    <t xml:space="preserve"> Żory </t>
  </si>
  <si>
    <t xml:space="preserve"> będziński </t>
  </si>
  <si>
    <t xml:space="preserve"> cieszyński </t>
  </si>
  <si>
    <t xml:space="preserve"> gliwicki </t>
  </si>
  <si>
    <t xml:space="preserve"> kłobucki </t>
  </si>
  <si>
    <t xml:space="preserve"> lubliniecki </t>
  </si>
  <si>
    <t xml:space="preserve"> mikołowski </t>
  </si>
  <si>
    <t xml:space="preserve"> myszkowski </t>
  </si>
  <si>
    <t xml:space="preserve"> pszczyński </t>
  </si>
  <si>
    <t xml:space="preserve"> raciborski </t>
  </si>
  <si>
    <t xml:space="preserve"> rybnicki </t>
  </si>
  <si>
    <t xml:space="preserve"> tarnogórski </t>
  </si>
  <si>
    <t xml:space="preserve"> żywiecki </t>
  </si>
  <si>
    <t xml:space="preserve"> Kielce </t>
  </si>
  <si>
    <t xml:space="preserve"> buski </t>
  </si>
  <si>
    <t xml:space="preserve"> kazimierski </t>
  </si>
  <si>
    <t xml:space="preserve"> kielecki </t>
  </si>
  <si>
    <t xml:space="preserve"> konecki </t>
  </si>
  <si>
    <t xml:space="preserve"> opatowski </t>
  </si>
  <si>
    <t xml:space="preserve"> ostrowiecki </t>
  </si>
  <si>
    <t xml:space="preserve"> pińczowski </t>
  </si>
  <si>
    <t xml:space="preserve"> skarżyski </t>
  </si>
  <si>
    <t xml:space="preserve"> staszowski </t>
  </si>
  <si>
    <t xml:space="preserve"> Elbląg </t>
  </si>
  <si>
    <t xml:space="preserve"> Olsztyn </t>
  </si>
  <si>
    <t xml:space="preserve"> bartoszycki </t>
  </si>
  <si>
    <t xml:space="preserve"> braniewski </t>
  </si>
  <si>
    <t xml:space="preserve"> działdowski </t>
  </si>
  <si>
    <t xml:space="preserve"> elbląski </t>
  </si>
  <si>
    <t xml:space="preserve"> ełcki </t>
  </si>
  <si>
    <t xml:space="preserve"> giżycki </t>
  </si>
  <si>
    <t xml:space="preserve"> iławski </t>
  </si>
  <si>
    <t xml:space="preserve"> kętrzyński </t>
  </si>
  <si>
    <t xml:space="preserve"> lidzbarski </t>
  </si>
  <si>
    <t xml:space="preserve"> mrągowski </t>
  </si>
  <si>
    <t xml:space="preserve"> nidzicki </t>
  </si>
  <si>
    <t xml:space="preserve"> nowomiejski </t>
  </si>
  <si>
    <t xml:space="preserve"> olecki </t>
  </si>
  <si>
    <t xml:space="preserve"> olsztyński </t>
  </si>
  <si>
    <t xml:space="preserve"> ostródzki </t>
  </si>
  <si>
    <t xml:space="preserve"> piski </t>
  </si>
  <si>
    <t xml:space="preserve"> gołdapski </t>
  </si>
  <si>
    <t xml:space="preserve"> węgorzewski </t>
  </si>
  <si>
    <t xml:space="preserve"> Kalisz </t>
  </si>
  <si>
    <t xml:space="preserve"> Konin </t>
  </si>
  <si>
    <t xml:space="preserve"> Leszno </t>
  </si>
  <si>
    <t xml:space="preserve"> Poznań </t>
  </si>
  <si>
    <t xml:space="preserve"> chodzieski </t>
  </si>
  <si>
    <t xml:space="preserve"> gostyński </t>
  </si>
  <si>
    <t xml:space="preserve"> jarociński </t>
  </si>
  <si>
    <t xml:space="preserve"> kaliski </t>
  </si>
  <si>
    <t xml:space="preserve"> kępiński </t>
  </si>
  <si>
    <t xml:space="preserve"> kolski </t>
  </si>
  <si>
    <t xml:space="preserve"> koniński </t>
  </si>
  <si>
    <t xml:space="preserve"> kościański </t>
  </si>
  <si>
    <t xml:space="preserve"> leszczyński </t>
  </si>
  <si>
    <t xml:space="preserve"> nowotomyski </t>
  </si>
  <si>
    <t xml:space="preserve"> obornicki </t>
  </si>
  <si>
    <t xml:space="preserve"> pilski </t>
  </si>
  <si>
    <t xml:space="preserve"> pleszewski </t>
  </si>
  <si>
    <t xml:space="preserve"> poznański </t>
  </si>
  <si>
    <t xml:space="preserve"> rawicki </t>
  </si>
  <si>
    <t xml:space="preserve"> słupecki </t>
  </si>
  <si>
    <t xml:space="preserve"> szamotulski </t>
  </si>
  <si>
    <t xml:space="preserve"> śremski </t>
  </si>
  <si>
    <t xml:space="preserve"> turecki </t>
  </si>
  <si>
    <t xml:space="preserve"> wągrowiecki </t>
  </si>
  <si>
    <t xml:space="preserve"> wolsztyński </t>
  </si>
  <si>
    <t xml:space="preserve"> wrzesiński </t>
  </si>
  <si>
    <t xml:space="preserve"> złotowski </t>
  </si>
  <si>
    <t xml:space="preserve"> Koszalin </t>
  </si>
  <si>
    <t xml:space="preserve"> Szczecin </t>
  </si>
  <si>
    <t xml:space="preserve"> Świnoujście </t>
  </si>
  <si>
    <t xml:space="preserve"> drawski </t>
  </si>
  <si>
    <t xml:space="preserve"> goleniowski </t>
  </si>
  <si>
    <t xml:space="preserve"> gryficki </t>
  </si>
  <si>
    <t xml:space="preserve"> gryfiński </t>
  </si>
  <si>
    <t xml:space="preserve"> kamieński </t>
  </si>
  <si>
    <t xml:space="preserve"> kołobrzeski </t>
  </si>
  <si>
    <t xml:space="preserve"> koszaliński </t>
  </si>
  <si>
    <t xml:space="preserve"> myśliborski </t>
  </si>
  <si>
    <t xml:space="preserve"> policki </t>
  </si>
  <si>
    <t xml:space="preserve"> pyrzycki </t>
  </si>
  <si>
    <t xml:space="preserve"> sławieński </t>
  </si>
  <si>
    <t xml:space="preserve"> stargardzki </t>
  </si>
  <si>
    <t xml:space="preserve"> świdwiński </t>
  </si>
  <si>
    <t xml:space="preserve"> wałecki </t>
  </si>
  <si>
    <t xml:space="preserve"> łobeski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</si>
  <si>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</si>
  <si>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</si>
  <si>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</si>
  <si>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</si>
  <si>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</si>
  <si>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</si>
  <si>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</si>
  <si>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</si>
  <si>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</si>
  <si>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</si>
  <si>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</si>
  <si>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</si>
  <si>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</si>
  <si>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</si>
  <si>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</si>
  <si>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</si>
  <si>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Cukrzyca</t>
  </si>
  <si>
    <t>TABL.III/3   LUDNOŚĆ WEDŁUG WIEKU</t>
  </si>
  <si>
    <t xml:space="preserve">                    POPULATION BY AGE</t>
  </si>
  <si>
    <t>Wyszczególnienie</t>
  </si>
  <si>
    <t>0-4 lata</t>
  </si>
  <si>
    <t>5-9</t>
  </si>
  <si>
    <t>10-14</t>
  </si>
  <si>
    <t>15-19</t>
  </si>
  <si>
    <t>20-29</t>
  </si>
  <si>
    <t>30-39</t>
  </si>
  <si>
    <t>40-49</t>
  </si>
  <si>
    <t>50-59</t>
  </si>
  <si>
    <t>60-69</t>
  </si>
  <si>
    <t>70-79</t>
  </si>
  <si>
    <t>80 lat i więcej</t>
  </si>
  <si>
    <t>Astma</t>
  </si>
  <si>
    <t>Przewlekłe zapalenie oskrzeli, przewlekła zaporowa (obturacyjna) choroba płuc (POCHP), rozedma płuc</t>
  </si>
  <si>
    <t>Choroba wieńcowa (choroba niedokrwienna serca) lub dusznica bolesna</t>
  </si>
  <si>
    <t>Wysokie ciśnienie krwii (nadciśnienie)</t>
  </si>
  <si>
    <t>Udar mózgu (wylew krwi do mózgu, zator mózgowy) lub jego przewlekłe konsekwencje</t>
  </si>
  <si>
    <t>Alergia</t>
  </si>
  <si>
    <t>Marskość wątroby</t>
  </si>
  <si>
    <t>Problemy z nerkami</t>
  </si>
  <si>
    <t>HIV i AIDS</t>
  </si>
  <si>
    <t>Ciąża</t>
  </si>
  <si>
    <t>Osoby 65+</t>
  </si>
  <si>
    <t>Dzieci poniżej 2 roku życia</t>
  </si>
  <si>
    <t>BMI &gt; 40</t>
  </si>
  <si>
    <t>Nowotwory</t>
  </si>
  <si>
    <t>TABL.IV/16    OSOBY W WIEKU 15 LAT I WIĘCEJ WEDŁUG WIEKU ORAZ WYBRANYCH CHORÓB I DOLEGLIWOŚCI PRZEWLEKŁYCH</t>
  </si>
  <si>
    <t xml:space="preserve">                        PERSONS AT THE AGE OF 15 YEARS AND MORE BY AGE AND SELECTED CHRONIC DISEASES AND CONDITIONS</t>
  </si>
  <si>
    <r>
      <t xml:space="preserve">Wiek   </t>
    </r>
    <r>
      <rPr>
        <i/>
        <sz val="9"/>
        <color rgb="FF000000"/>
        <rFont val="Arial"/>
        <family val="2"/>
        <charset val="238"/>
      </rPr>
      <t>Age</t>
    </r>
  </si>
  <si>
    <t>Specification</t>
  </si>
  <si>
    <t>Total</t>
  </si>
  <si>
    <r>
      <t xml:space="preserve">15-19 lat   </t>
    </r>
    <r>
      <rPr>
        <i/>
        <sz val="9"/>
        <color rgb="FF000000"/>
        <rFont val="Arial"/>
        <family val="2"/>
        <charset val="238"/>
      </rPr>
      <t>years</t>
    </r>
  </si>
  <si>
    <r>
      <t xml:space="preserve">80 lat i więcej   </t>
    </r>
    <r>
      <rPr>
        <i/>
        <sz val="9"/>
        <color rgb="FF000000"/>
        <rFont val="Arial"/>
        <family val="2"/>
        <charset val="238"/>
      </rPr>
      <t>80 years old and more</t>
    </r>
  </si>
  <si>
    <r>
      <t xml:space="preserve">W tysiącach  </t>
    </r>
    <r>
      <rPr>
        <b/>
        <i/>
        <sz val="9"/>
        <color rgb="FF000000"/>
        <rFont val="Arial"/>
        <family val="2"/>
        <charset val="238"/>
      </rPr>
      <t xml:space="preserve"> In thousands</t>
    </r>
  </si>
  <si>
    <t>OGÓŁEM</t>
  </si>
  <si>
    <t>TOTAL</t>
  </si>
  <si>
    <t>Astma (łącznie z astmą alergiczną)</t>
  </si>
  <si>
    <t>Asthma (including allergic asthma)</t>
  </si>
  <si>
    <t>tak</t>
  </si>
  <si>
    <t>yes</t>
  </si>
  <si>
    <t>nie</t>
  </si>
  <si>
    <t>no</t>
  </si>
  <si>
    <t>brak danych</t>
  </si>
  <si>
    <t>missing data</t>
  </si>
  <si>
    <t>Chronic bronchitis, chronic obstructive pulmonary disease (CODP), emphysema</t>
  </si>
  <si>
    <t>-</t>
  </si>
  <si>
    <t>Zawał serca lub jego przewlekłe konsekwencje</t>
  </si>
  <si>
    <t>Myocardial infarction or its chronic consequences</t>
  </si>
  <si>
    <t>Coronary heart disease (ischaemic heart disease) or angina pectoris</t>
  </si>
  <si>
    <t>High blood pressure (hypertension)</t>
  </si>
  <si>
    <t>Stroke (cerebral haemorrhage, cerebral trombosis) or its chronic consequences</t>
  </si>
  <si>
    <t>Choroba zwyrodnieniowa stawów (z wyłączeniem zapalenia stawów)</t>
  </si>
  <si>
    <t>Arthrosis (excluding arthritis)</t>
  </si>
  <si>
    <t>Bóle dolnej partii pleców lub inne przewlekłe dolegliwości pleców</t>
  </si>
  <si>
    <t>Lower back pain or other chronic back conditions</t>
  </si>
  <si>
    <t>Bóle środkowej partii pleców</t>
  </si>
  <si>
    <t>Middle back pain</t>
  </si>
  <si>
    <t>Bóle szyi (karku) lub inne przewlekłe dolegliwości szyi (karku)</t>
  </si>
  <si>
    <t xml:space="preserve">Neck (nape) pain or other chronic neck (nape) conditions </t>
  </si>
  <si>
    <t>Diabetes</t>
  </si>
  <si>
    <t>Allergy</t>
  </si>
  <si>
    <t>Liver cirrhosis</t>
  </si>
  <si>
    <t>Choroba wrzodowa żołądka lub dwunastnicy</t>
  </si>
  <si>
    <t>Stomach or duodenal ulcer</t>
  </si>
  <si>
    <t>Nietrzymanie moczu, problemy z kontrolowaniem pęcherza moczowego</t>
  </si>
  <si>
    <t xml:space="preserve">Urinary incontinence, problems with controlling the bladder </t>
  </si>
  <si>
    <t>Kidney problems</t>
  </si>
  <si>
    <t>Silne bóle głowy (migrena)</t>
  </si>
  <si>
    <t xml:space="preserve">Severe headaches (migraine) </t>
  </si>
  <si>
    <t>Depresja</t>
  </si>
  <si>
    <t>Depression</t>
  </si>
  <si>
    <t>Choroby tarczycy</t>
  </si>
  <si>
    <t>Thyroid diseases</t>
  </si>
  <si>
    <t>Choroby prostaty (przerost gruczołu krokowego)</t>
  </si>
  <si>
    <t xml:space="preserve">Prostate diseases (prostatic hyperplasia) </t>
  </si>
  <si>
    <t>Inne choroby</t>
  </si>
  <si>
    <t>Other diseases</t>
  </si>
  <si>
    <r>
      <t xml:space="preserve">W odsetkach (bez braków danych) </t>
    </r>
    <r>
      <rPr>
        <b/>
        <i/>
        <sz val="9"/>
        <color theme="1"/>
        <rFont val="Arial"/>
        <family val="2"/>
        <charset val="238"/>
      </rPr>
      <t xml:space="preserve"> In percent (without missing data)</t>
    </r>
  </si>
  <si>
    <r>
      <t xml:space="preserve">Ogółem                                      </t>
    </r>
    <r>
      <rPr>
        <i/>
        <sz val="9"/>
        <color rgb="FF000000"/>
        <rFont val="Arial"/>
        <family val="2"/>
        <charset val="238"/>
      </rPr>
      <t>Total</t>
    </r>
  </si>
  <si>
    <r>
      <t xml:space="preserve">Wiek   </t>
    </r>
    <r>
      <rPr>
        <i/>
        <sz val="9"/>
        <color rgb="FF000000"/>
        <rFont val="Arial"/>
        <family val="2"/>
        <charset val="238"/>
      </rPr>
      <t xml:space="preserve">Age </t>
    </r>
  </si>
  <si>
    <r>
      <t xml:space="preserve">0-4 lat   </t>
    </r>
    <r>
      <rPr>
        <i/>
        <sz val="9"/>
        <color rgb="FF000000"/>
        <rFont val="Arial"/>
        <family val="2"/>
        <charset val="238"/>
      </rPr>
      <t>years</t>
    </r>
  </si>
  <si>
    <r>
      <t xml:space="preserve">W tysiącach   </t>
    </r>
    <r>
      <rPr>
        <b/>
        <i/>
        <sz val="9"/>
        <color rgb="FF000000"/>
        <rFont val="Arial"/>
        <family val="2"/>
        <charset val="238"/>
      </rPr>
      <t>In thousands</t>
    </r>
  </si>
  <si>
    <t>Asthma</t>
  </si>
  <si>
    <t xml:space="preserve">nie </t>
  </si>
  <si>
    <t>Choroby oka</t>
  </si>
  <si>
    <t>Eye diseases</t>
  </si>
  <si>
    <t>Choroby kręgosłupa</t>
  </si>
  <si>
    <t>Spine diseases</t>
  </si>
  <si>
    <t>Częste bóle głowy</t>
  </si>
  <si>
    <t>Frequent headaches</t>
  </si>
  <si>
    <r>
      <t xml:space="preserve">W odsetkach (bez braków danych)   </t>
    </r>
    <r>
      <rPr>
        <b/>
        <i/>
        <sz val="9"/>
        <color rgb="FF000000"/>
        <rFont val="Arial"/>
        <family val="2"/>
        <charset val="238"/>
      </rPr>
      <t>In percent (without missing data)</t>
    </r>
  </si>
  <si>
    <t>0-4 years</t>
  </si>
  <si>
    <t>80 years and more</t>
  </si>
  <si>
    <r>
      <rPr>
        <b/>
        <sz val="9"/>
        <color indexed="8"/>
        <rFont val="Arial"/>
        <family val="2"/>
        <charset val="238"/>
      </rPr>
      <t>w tysiącach</t>
    </r>
    <r>
      <rPr>
        <b/>
        <i/>
        <sz val="9"/>
        <color indexed="8"/>
        <rFont val="Arial"/>
        <family val="2"/>
        <charset val="238"/>
      </rPr>
      <t xml:space="preserve">  in thousands</t>
    </r>
  </si>
  <si>
    <t>miasta</t>
  </si>
  <si>
    <t>urban areas</t>
  </si>
  <si>
    <t>wieś</t>
  </si>
  <si>
    <t>rural areas</t>
  </si>
  <si>
    <t>Stopień urbanizacji</t>
  </si>
  <si>
    <t>Degree of urbanization</t>
  </si>
  <si>
    <t>obszar gęsto zaludniony</t>
  </si>
  <si>
    <t>densely populated area</t>
  </si>
  <si>
    <t>obszar średnio zaludniony</t>
  </si>
  <si>
    <t>intermediate populated area</t>
  </si>
  <si>
    <t>obszar rzadko zaludniony</t>
  </si>
  <si>
    <t>thinly populated area</t>
  </si>
  <si>
    <t>Subpopulacja</t>
  </si>
  <si>
    <t>Subpopulation</t>
  </si>
  <si>
    <t>dzieci</t>
  </si>
  <si>
    <t>children</t>
  </si>
  <si>
    <t>dorośli</t>
  </si>
  <si>
    <t>adults</t>
  </si>
  <si>
    <t>Płeć</t>
  </si>
  <si>
    <t>Sex</t>
  </si>
  <si>
    <t>mężczyźni</t>
  </si>
  <si>
    <t>male</t>
  </si>
  <si>
    <t>kobiety</t>
  </si>
  <si>
    <t>female</t>
  </si>
  <si>
    <t>Poziom wykształcenia (13 lat i więcej)</t>
  </si>
  <si>
    <t>Education level (13 years old and more)</t>
  </si>
  <si>
    <t>wyższe</t>
  </si>
  <si>
    <t>tertiary</t>
  </si>
  <si>
    <t>policealne, po kolegium</t>
  </si>
  <si>
    <t>post-secondary, college</t>
  </si>
  <si>
    <t>średnie</t>
  </si>
  <si>
    <t>secondary</t>
  </si>
  <si>
    <t>zasadnicze zawodowe</t>
  </si>
  <si>
    <t>basic vocational</t>
  </si>
  <si>
    <t>gimnazjalne</t>
  </si>
  <si>
    <t>lower secondary</t>
  </si>
  <si>
    <t>podstawowe</t>
  </si>
  <si>
    <t>primary</t>
  </si>
  <si>
    <t>bez wykształcenia</t>
  </si>
  <si>
    <t xml:space="preserve">without education </t>
  </si>
  <si>
    <t>Stan cywilny prawny (15 lat i więcej)</t>
  </si>
  <si>
    <t>De jure marital status (15 years old and more)</t>
  </si>
  <si>
    <t>kawaler/panna</t>
  </si>
  <si>
    <t>single</t>
  </si>
  <si>
    <t>żonaty/zamężna</t>
  </si>
  <si>
    <t>married</t>
  </si>
  <si>
    <t>wdowiec/wdowa</t>
  </si>
  <si>
    <t>widowed</t>
  </si>
  <si>
    <t>rozwiedziony(a)/separowany(a)</t>
  </si>
  <si>
    <t>divorced/separated</t>
  </si>
  <si>
    <t>Stan cywilny faktyczny (15 lat i więcej)</t>
  </si>
  <si>
    <t>De facto marital status (15 years old and more)</t>
  </si>
  <si>
    <t>żyjący w związku</t>
  </si>
  <si>
    <t>living in couple relationship</t>
  </si>
  <si>
    <t>nie żyjący w związku</t>
  </si>
  <si>
    <t>not living in couple relationship</t>
  </si>
  <si>
    <t>Status na rynku pracy (15 lat i więcej)</t>
  </si>
  <si>
    <t>Current labour status (15 years old and more)</t>
  </si>
  <si>
    <t>pracujący</t>
  </si>
  <si>
    <t>employed</t>
  </si>
  <si>
    <t>bezrobotni</t>
  </si>
  <si>
    <t>unemployed</t>
  </si>
  <si>
    <t>bierni zawodowo</t>
  </si>
  <si>
    <t>economically inactive</t>
  </si>
  <si>
    <t>Dochód ekwiwalentny</t>
  </si>
  <si>
    <t>Equivalent income</t>
  </si>
  <si>
    <t>I grupa kwintylowa</t>
  </si>
  <si>
    <t>I quintile group</t>
  </si>
  <si>
    <t>II grupa kwintylowa</t>
  </si>
  <si>
    <t>II quintile group</t>
  </si>
  <si>
    <t>III grupa kwintylowa</t>
  </si>
  <si>
    <t>III quintile group</t>
  </si>
  <si>
    <t>IV grupa kwintylowa</t>
  </si>
  <si>
    <t>IV quintile group</t>
  </si>
  <si>
    <t>V grupa kwintylowa</t>
  </si>
  <si>
    <t>V quintile group</t>
  </si>
  <si>
    <r>
      <rPr>
        <b/>
        <sz val="9"/>
        <color indexed="8"/>
        <rFont val="Arial"/>
        <family val="2"/>
        <charset val="238"/>
      </rPr>
      <t xml:space="preserve">w procentach </t>
    </r>
    <r>
      <rPr>
        <b/>
        <i/>
        <sz val="9"/>
        <color indexed="8"/>
        <rFont val="Arial"/>
        <family val="2"/>
        <charset val="238"/>
      </rPr>
      <t xml:space="preserve"> in percent</t>
    </r>
  </si>
  <si>
    <t>Urodzenia</t>
  </si>
  <si>
    <t>Births</t>
  </si>
  <si>
    <r>
      <t>TABL. 56 (83). URODZENIA</t>
    </r>
    <r>
      <rPr>
        <b/>
        <vertAlign val="superscript"/>
        <sz val="10"/>
        <rFont val="Times New Roman"/>
        <family val="1"/>
        <charset val="238"/>
      </rPr>
      <t>a</t>
    </r>
  </si>
  <si>
    <r>
      <t xml:space="preserve">                            BIRTHS</t>
    </r>
    <r>
      <rPr>
        <b/>
        <i/>
        <vertAlign val="superscript"/>
        <sz val="10"/>
        <rFont val="Times New Roman"/>
        <family val="1"/>
        <charset val="238"/>
      </rPr>
      <t>a</t>
    </r>
    <r>
      <rPr>
        <b/>
        <i/>
        <sz val="10"/>
        <rFont val="Times New Roman"/>
        <family val="1"/>
        <charset val="238"/>
      </rPr>
      <t xml:space="preserve"> </t>
    </r>
  </si>
  <si>
    <r>
      <t xml:space="preserve">WYSZCZEGÓLNIENIE
</t>
    </r>
    <r>
      <rPr>
        <i/>
        <sz val="10"/>
        <rFont val="Times New Roman"/>
        <family val="1"/>
        <charset val="238"/>
      </rPr>
      <t>SPECIFICATION</t>
    </r>
  </si>
  <si>
    <r>
      <t xml:space="preserve">Ogółem
</t>
    </r>
    <r>
      <rPr>
        <i/>
        <sz val="10"/>
        <rFont val="Times New Roman"/>
        <family val="1"/>
        <charset val="238"/>
      </rPr>
      <t>Total</t>
    </r>
  </si>
  <si>
    <r>
      <t xml:space="preserve">Żywe   </t>
    </r>
    <r>
      <rPr>
        <i/>
        <sz val="10"/>
        <rFont val="Times New Roman"/>
        <family val="1"/>
        <charset val="238"/>
      </rPr>
      <t>Live births</t>
    </r>
  </si>
  <si>
    <r>
      <t xml:space="preserve">Martwe
</t>
    </r>
    <r>
      <rPr>
        <i/>
        <sz val="10"/>
        <rFont val="Times New Roman"/>
        <family val="1"/>
        <charset val="238"/>
      </rPr>
      <t>Still births</t>
    </r>
  </si>
  <si>
    <r>
      <t xml:space="preserve">Żywe w % ogółu urodzeń
</t>
    </r>
    <r>
      <rPr>
        <i/>
        <sz val="10"/>
        <rFont val="Times New Roman"/>
        <family val="1"/>
        <charset val="238"/>
      </rPr>
      <t>Live births 
as a percentage of total births</t>
    </r>
  </si>
  <si>
    <r>
      <t xml:space="preserve">Pozamałżeńskie 
w % urodzeń żywych
</t>
    </r>
    <r>
      <rPr>
        <i/>
        <sz val="10"/>
        <rFont val="Times New Roman"/>
        <family val="1"/>
        <charset val="238"/>
      </rPr>
      <t>Legitimate 
as a percentage of live births</t>
    </r>
  </si>
  <si>
    <r>
      <t xml:space="preserve">razem
</t>
    </r>
    <r>
      <rPr>
        <i/>
        <sz val="10"/>
        <rFont val="Times New Roman"/>
        <family val="1"/>
        <charset val="238"/>
      </rPr>
      <t>total</t>
    </r>
  </si>
  <si>
    <r>
      <t xml:space="preserve">małżeńskie
</t>
    </r>
    <r>
      <rPr>
        <i/>
        <sz val="10"/>
        <rFont val="Times New Roman"/>
        <family val="1"/>
        <charset val="238"/>
      </rPr>
      <t>legitimate</t>
    </r>
  </si>
  <si>
    <r>
      <t xml:space="preserve">poza- małżeńskie
</t>
    </r>
    <r>
      <rPr>
        <i/>
        <sz val="10"/>
        <rFont val="Times New Roman"/>
        <family val="1"/>
        <charset val="238"/>
      </rPr>
      <t>illegitimate</t>
    </r>
  </si>
  <si>
    <r>
      <t xml:space="preserve">O g ó ł e m   </t>
    </r>
    <r>
      <rPr>
        <b/>
        <i/>
        <sz val="10"/>
        <rFont val="Times New Roman"/>
        <family val="1"/>
        <charset val="238"/>
      </rPr>
      <t xml:space="preserve">T o t a l </t>
    </r>
  </si>
  <si>
    <t xml:space="preserve">OGÓŁEM              </t>
  </si>
  <si>
    <t xml:space="preserve">TOTAL                         </t>
  </si>
  <si>
    <t xml:space="preserve">Chłopcy             </t>
  </si>
  <si>
    <r>
      <t xml:space="preserve">Males   </t>
    </r>
    <r>
      <rPr>
        <b/>
        <i/>
        <sz val="10"/>
        <rFont val="Times New Roman"/>
        <family val="1"/>
        <charset val="238"/>
      </rPr>
      <t xml:space="preserve">                      </t>
    </r>
  </si>
  <si>
    <t xml:space="preserve"> </t>
  </si>
  <si>
    <r>
      <t xml:space="preserve">Dziewczęta </t>
    </r>
    <r>
      <rPr>
        <b/>
        <sz val="10"/>
        <rFont val="Times New Roman"/>
        <family val="1"/>
        <charset val="238"/>
      </rPr>
      <t xml:space="preserve">                </t>
    </r>
  </si>
  <si>
    <r>
      <t>Females</t>
    </r>
    <r>
      <rPr>
        <b/>
        <i/>
        <sz val="10"/>
        <rFont val="Times New Roman"/>
        <family val="1"/>
        <charset val="238"/>
      </rPr>
      <t xml:space="preserve">                      </t>
    </r>
  </si>
  <si>
    <r>
      <t xml:space="preserve">Miasta   </t>
    </r>
    <r>
      <rPr>
        <b/>
        <i/>
        <sz val="10"/>
        <rFont val="Times New Roman"/>
        <family val="1"/>
        <charset val="238"/>
      </rPr>
      <t>Urban areas</t>
    </r>
  </si>
  <si>
    <t xml:space="preserve">OGÓŁEM             </t>
  </si>
  <si>
    <t xml:space="preserve">TOTAL                       </t>
  </si>
  <si>
    <t xml:space="preserve">Chłopcy                        </t>
  </si>
  <si>
    <r>
      <t xml:space="preserve">Males   </t>
    </r>
    <r>
      <rPr>
        <b/>
        <i/>
        <sz val="10"/>
        <rFont val="Times New Roman"/>
        <family val="1"/>
        <charset val="238"/>
      </rPr>
      <t xml:space="preserve">                 </t>
    </r>
  </si>
  <si>
    <r>
      <t xml:space="preserve">Dziewczęta </t>
    </r>
    <r>
      <rPr>
        <b/>
        <sz val="10"/>
        <rFont val="Times New Roman"/>
        <family val="1"/>
        <charset val="238"/>
      </rPr>
      <t xml:space="preserve">              </t>
    </r>
  </si>
  <si>
    <r>
      <t>Females</t>
    </r>
    <r>
      <rPr>
        <b/>
        <i/>
        <sz val="10"/>
        <rFont val="Times New Roman"/>
        <family val="1"/>
        <charset val="238"/>
      </rPr>
      <t xml:space="preserve">                   </t>
    </r>
  </si>
  <si>
    <r>
      <t xml:space="preserve"> Wieś   </t>
    </r>
    <r>
      <rPr>
        <b/>
        <i/>
        <sz val="10"/>
        <rFont val="Times New Roman"/>
        <family val="1"/>
        <charset val="238"/>
      </rPr>
      <t>Rural areas</t>
    </r>
  </si>
  <si>
    <t xml:space="preserve">OGÓŁEM                </t>
  </si>
  <si>
    <t xml:space="preserve">Chłopcy                 </t>
  </si>
  <si>
    <r>
      <t xml:space="preserve">Dziewczęta </t>
    </r>
    <r>
      <rPr>
        <b/>
        <sz val="10"/>
        <rFont val="Times New Roman"/>
        <family val="1"/>
        <charset val="238"/>
      </rPr>
      <t xml:space="preserve">                 </t>
    </r>
  </si>
  <si>
    <r>
      <t>Females</t>
    </r>
    <r>
      <rPr>
        <b/>
        <i/>
        <sz val="10"/>
        <rFont val="Times New Roman"/>
        <family val="1"/>
        <charset val="238"/>
      </rPr>
      <t xml:space="preserve">             </t>
    </r>
  </si>
  <si>
    <r>
      <t xml:space="preserve">a </t>
    </r>
    <r>
      <rPr>
        <sz val="10"/>
        <rFont val="Times New Roman"/>
        <family val="1"/>
        <charset val="238"/>
      </rPr>
      <t>Patrz uwagi do działu II, punkty 18 i 32.</t>
    </r>
  </si>
  <si>
    <r>
      <t xml:space="preserve">a </t>
    </r>
    <r>
      <rPr>
        <i/>
        <sz val="10"/>
        <rFont val="Times New Roman"/>
        <family val="1"/>
        <charset val="238"/>
      </rPr>
      <t xml:space="preserve">See notes to part II, items 18 and 32. </t>
    </r>
  </si>
  <si>
    <r>
      <t>TABL. 81 (108). URODZENIA</t>
    </r>
    <r>
      <rPr>
        <b/>
        <vertAlign val="superscript"/>
        <sz val="10"/>
        <rFont val="Times New Roman"/>
        <family val="1"/>
        <charset val="238"/>
      </rPr>
      <t>a</t>
    </r>
    <r>
      <rPr>
        <b/>
        <sz val="10"/>
        <rFont val="Times New Roman"/>
        <family val="1"/>
        <charset val="238"/>
      </rPr>
      <t xml:space="preserve"> W 2014 R.  Z PORODÓW WIELORAKICH WEDŁUG PŁCI NOWORODKA
                             ORAZ WIEKU MATKI</t>
    </r>
  </si>
  <si>
    <r>
      <t xml:space="preserve">                             NEW BORN INFANTS</t>
    </r>
    <r>
      <rPr>
        <b/>
        <i/>
        <vertAlign val="superscript"/>
        <sz val="10"/>
        <rFont val="Times New Roman"/>
        <family val="1"/>
        <charset val="238"/>
      </rPr>
      <t xml:space="preserve">a </t>
    </r>
    <r>
      <rPr>
        <b/>
        <i/>
        <sz val="10"/>
        <rFont val="Times New Roman"/>
        <family val="1"/>
        <charset val="238"/>
      </rPr>
      <t>FROM MULTIPLE DELIVERIES BY SEX OF INFANT AND AGE
                             OF MOTHER IN 2014</t>
    </r>
  </si>
  <si>
    <r>
      <t xml:space="preserve">WIEK MATKI                  </t>
    </r>
    <r>
      <rPr>
        <i/>
        <sz val="10"/>
        <rFont val="Times New Roman"/>
        <family val="1"/>
        <charset val="238"/>
      </rPr>
      <t>AGE OF MOTHER</t>
    </r>
  </si>
  <si>
    <r>
      <t>Ogółem</t>
    </r>
    <r>
      <rPr>
        <i/>
        <sz val="10"/>
        <rFont val="Times New Roman"/>
        <family val="1"/>
        <charset val="238"/>
      </rPr>
      <t xml:space="preserve"> Total</t>
    </r>
  </si>
  <si>
    <r>
      <t xml:space="preserve">Bliźnięta </t>
    </r>
    <r>
      <rPr>
        <i/>
        <sz val="10"/>
        <rFont val="Times New Roman"/>
        <family val="1"/>
        <charset val="238"/>
      </rPr>
      <t>Twins</t>
    </r>
  </si>
  <si>
    <r>
      <t xml:space="preserve">Trojaczki </t>
    </r>
    <r>
      <rPr>
        <i/>
        <sz val="10"/>
        <rFont val="Times New Roman"/>
        <family val="1"/>
        <charset val="238"/>
      </rPr>
      <t>Triplets</t>
    </r>
  </si>
  <si>
    <r>
      <t>Czwo-  raczki</t>
    </r>
    <r>
      <rPr>
        <sz val="10"/>
        <rFont val="Times New Roman"/>
        <family val="1"/>
        <charset val="238"/>
      </rPr>
      <t xml:space="preserve"> </t>
    </r>
    <r>
      <rPr>
        <i/>
        <sz val="10"/>
        <rFont val="Times New Roman"/>
        <family val="1"/>
        <charset val="238"/>
      </rPr>
      <t>Quadr-  uplets</t>
    </r>
  </si>
  <si>
    <r>
      <t xml:space="preserve">razem </t>
    </r>
    <r>
      <rPr>
        <i/>
        <sz val="10"/>
        <rFont val="Times New Roman"/>
        <family val="1"/>
        <charset val="238"/>
      </rPr>
      <t>total</t>
    </r>
  </si>
  <si>
    <r>
      <t xml:space="preserve">dwóch chłop- ców </t>
    </r>
    <r>
      <rPr>
        <i/>
        <sz val="10"/>
        <rFont val="Times New Roman"/>
        <family val="1"/>
        <charset val="238"/>
      </rPr>
      <t>two boys</t>
    </r>
  </si>
  <si>
    <r>
      <t xml:space="preserve">chłopiec         
i dziew-  czynka 
</t>
    </r>
    <r>
      <rPr>
        <i/>
        <sz val="10"/>
        <rFont val="Times New Roman"/>
        <family val="1"/>
        <charset val="238"/>
      </rPr>
      <t>boy and girl</t>
    </r>
  </si>
  <si>
    <r>
      <t xml:space="preserve">dwie dziew-  czynki </t>
    </r>
    <r>
      <rPr>
        <i/>
        <sz val="10"/>
        <rFont val="Times New Roman"/>
        <family val="1"/>
        <charset val="238"/>
      </rPr>
      <t>two girls</t>
    </r>
  </si>
  <si>
    <r>
      <t xml:space="preserve">trzech chłop- ców </t>
    </r>
    <r>
      <rPr>
        <i/>
        <sz val="10"/>
        <rFont val="Times New Roman"/>
        <family val="1"/>
        <charset val="238"/>
      </rPr>
      <t>three boys</t>
    </r>
  </si>
  <si>
    <r>
      <t xml:space="preserve">dwóch chłopców 
i dziew- czynka 
</t>
    </r>
    <r>
      <rPr>
        <i/>
        <sz val="10"/>
        <rFont val="Times New Roman"/>
        <family val="1"/>
        <charset val="238"/>
      </rPr>
      <t>two boys and girl</t>
    </r>
  </si>
  <si>
    <r>
      <t xml:space="preserve">chłopiec 
i dwie dziew-  czynki 
</t>
    </r>
    <r>
      <rPr>
        <i/>
        <sz val="10"/>
        <rFont val="Times New Roman"/>
        <family val="1"/>
        <charset val="238"/>
      </rPr>
      <t>boy and two girls</t>
    </r>
  </si>
  <si>
    <r>
      <t xml:space="preserve">trzy dziew-  czynki     
</t>
    </r>
    <r>
      <rPr>
        <i/>
        <sz val="10"/>
        <rFont val="Times New Roman"/>
        <family val="1"/>
        <charset val="238"/>
      </rPr>
      <t>three girls</t>
    </r>
  </si>
  <si>
    <r>
      <t xml:space="preserve">O g ó ł e m   </t>
    </r>
    <r>
      <rPr>
        <b/>
        <i/>
        <sz val="10"/>
        <rFont val="Times New Roman"/>
        <family val="1"/>
        <charset val="238"/>
      </rPr>
      <t>T o t a l</t>
    </r>
  </si>
  <si>
    <r>
      <t xml:space="preserve">OGÓŁEM   </t>
    </r>
    <r>
      <rPr>
        <b/>
        <i/>
        <sz val="10"/>
        <rFont val="Times New Roman"/>
        <family val="1"/>
        <charset val="238"/>
      </rPr>
      <t>TOTAL</t>
    </r>
  </si>
  <si>
    <r>
      <t xml:space="preserve">19 lat i mniej
</t>
    </r>
    <r>
      <rPr>
        <i/>
        <sz val="10"/>
        <rFont val="Times New Roman"/>
        <family val="1"/>
        <charset val="238"/>
      </rPr>
      <t xml:space="preserve">Under 20 </t>
    </r>
  </si>
  <si>
    <t>20 - 24</t>
  </si>
  <si>
    <t>25 - 29</t>
  </si>
  <si>
    <t>30 - 34</t>
  </si>
  <si>
    <t>35 - 39</t>
  </si>
  <si>
    <t>40 - 44</t>
  </si>
  <si>
    <r>
      <t>45 lat i więcej
45</t>
    </r>
    <r>
      <rPr>
        <i/>
        <sz val="10"/>
        <rFont val="Times New Roman"/>
        <family val="1"/>
        <charset val="238"/>
      </rPr>
      <t xml:space="preserve"> and more</t>
    </r>
  </si>
  <si>
    <r>
      <t xml:space="preserve">Miasta
</t>
    </r>
    <r>
      <rPr>
        <b/>
        <i/>
        <sz val="10"/>
        <rFont val="Times New Roman"/>
        <family val="1"/>
        <charset val="238"/>
      </rPr>
      <t>Urban areas</t>
    </r>
  </si>
  <si>
    <r>
      <t xml:space="preserve">Wieś
</t>
    </r>
    <r>
      <rPr>
        <b/>
        <i/>
        <sz val="10"/>
        <rFont val="Times New Roman"/>
        <family val="1"/>
        <charset val="238"/>
      </rPr>
      <t>Rural areas</t>
    </r>
  </si>
  <si>
    <r>
      <t xml:space="preserve">19 lat i więcej
</t>
    </r>
    <r>
      <rPr>
        <i/>
        <sz val="10"/>
        <rFont val="Times New Roman"/>
        <family val="1"/>
        <charset val="238"/>
      </rPr>
      <t>Under 20</t>
    </r>
  </si>
  <si>
    <r>
      <t xml:space="preserve">w tym Urodzenia żywe   </t>
    </r>
    <r>
      <rPr>
        <b/>
        <i/>
        <sz val="10"/>
        <rFont val="Times New Roman"/>
        <family val="1"/>
        <charset val="238"/>
      </rPr>
      <t>of which Live births</t>
    </r>
  </si>
  <si>
    <r>
      <t xml:space="preserve">RAZEM   </t>
    </r>
    <r>
      <rPr>
        <b/>
        <i/>
        <sz val="10"/>
        <rFont val="Times New Roman"/>
        <family val="1"/>
        <charset val="238"/>
      </rPr>
      <t>TOTAL</t>
    </r>
  </si>
  <si>
    <r>
      <rPr>
        <i/>
        <sz val="10"/>
        <rFont val="Times New Roman"/>
        <family val="1"/>
        <charset val="238"/>
      </rPr>
      <t>a</t>
    </r>
    <r>
      <rPr>
        <sz val="10"/>
        <rFont val="Times New Roman"/>
        <family val="1"/>
        <charset val="238"/>
      </rPr>
      <t xml:space="preserve"> Żywe i martwe.</t>
    </r>
  </si>
  <si>
    <t xml:space="preserve">a Live births and still births. </t>
  </si>
  <si>
    <t xml:space="preserve">                        PERSONS AT THE AGE OF 0-14 YEARS BY AGE AND SELECTED CHRONIC DISEASES AND CONDITIONS</t>
  </si>
  <si>
    <t xml:space="preserve">TABL. IV/19   OSOBY W WIEKU 0-14 LAT WEDŁUG WIEKU ORAZ WYBRANYCH CHORÓB I DOLEGLIWOŚCI PRZEWLEKŁYCH </t>
  </si>
  <si>
    <t>woj.</t>
  </si>
  <si>
    <t>pow</t>
  </si>
  <si>
    <t>Wszystkie</t>
  </si>
  <si>
    <t>Odsetek</t>
  </si>
  <si>
    <t>Czynnik Ryzyka</t>
  </si>
  <si>
    <t>Dzieci poniżej 4 roku życia</t>
  </si>
  <si>
    <t>Odsetek ogółem</t>
  </si>
  <si>
    <t>Liczba osób w danych województwie i powiecie będących w danej grupie ryzyka</t>
  </si>
  <si>
    <t>Przedział wiekowy</t>
  </si>
  <si>
    <t>R</t>
  </si>
  <si>
    <t>G</t>
  </si>
  <si>
    <t>B</t>
  </si>
  <si>
    <t>Kujawsko-Pomorskie</t>
  </si>
  <si>
    <t>Warmińsko-Mazurskie</t>
  </si>
  <si>
    <t>Liczba osób w powiecie</t>
  </si>
  <si>
    <t>Liczba osób w województwie</t>
  </si>
  <si>
    <t>Liczba osób w danym województwie będących w danej grupie ryzyka</t>
  </si>
  <si>
    <t>Województwo</t>
  </si>
  <si>
    <t>l.mieszkańców</t>
  </si>
  <si>
    <t>Odsetek bedących w grupie ryzyka</t>
  </si>
  <si>
    <t>Zapadalność - Grypa</t>
  </si>
  <si>
    <t>Meldunki Epidemiologiczne</t>
  </si>
  <si>
    <t>Zachorowania i podejrzenia zachorowań na grypę w Polsce</t>
  </si>
  <si>
    <t>Narodowy Instytut Zdrowia Publicznego - Państwowy Zakład Higieny • Zakład Epidemiologii oraz Zakład Badania Wirusów Grypy. Krajowy Ośrodek ds. Grypy</t>
  </si>
  <si>
    <t>Główny Inspektorat Sanitarny • Departament Zapobiegania oraz Zwalczania Zakażeń i Chorób Zakaźnych u Ludzi</t>
  </si>
  <si>
    <t>Rok:  2016</t>
  </si>
  <si>
    <t>Miesiąc:  Grudzień</t>
  </si>
  <si>
    <t>Numer:  12D (48)</t>
  </si>
  <si>
    <t>Okres:  23 - 31 grudzień</t>
  </si>
  <si>
    <t>Zachorowania i podejrzenia zachorowań na grypę w okresie od 23 do 31 grudnia 2016 r. wg wieku i województw</t>
  </si>
  <si>
    <t>Wiek (ukończone lata)</t>
  </si>
  <si>
    <t>0 - 4</t>
  </si>
  <si>
    <t>5 - 14</t>
  </si>
  <si>
    <t>15 - 64</t>
  </si>
  <si>
    <t>liczba</t>
  </si>
  <si>
    <t>zapadal-</t>
  </si>
  <si>
    <t>wzrost/spa-</t>
  </si>
  <si>
    <t>ność 1)</t>
  </si>
  <si>
    <t>dek zap. 2,3)</t>
  </si>
  <si>
    <t>POLSKA</t>
  </si>
  <si>
    <t>Polska</t>
  </si>
  <si>
    <t>Województwo/powiat</t>
  </si>
  <si>
    <t>Odsetek zachorowań/województwo</t>
  </si>
  <si>
    <t>* Dane o zachorowaniach w powiatach są oszacowane na podstawie wojewódzkich meldunków epidemiologicznych.</t>
  </si>
  <si>
    <t>Populacja docelowa do programu profilaktyki grypy za pomocą szczepień</t>
  </si>
  <si>
    <t>Bibliografia:</t>
  </si>
  <si>
    <t>2. Główny Urząd Statystyczny, Baza Demografia, Dostęp: http://demografia.stat.gov.pl/bazademografia/Tables.aspx</t>
  </si>
  <si>
    <t>3. Główny Urząd Statystyczny, Stan zdrowia ludności Polski w 2014 roku, Dostęp: http://stat.gov.pl/obszary-tematyczne/zdrowie/zdrowie/stan-zdrowia-ludnosci-polski-w-2014-r-,6,6.html</t>
  </si>
  <si>
    <t>1. Narodowy Instytut Zdrowia Publicznego - Państwowy Zakład Higieny, Meldunki o zachorowaniach i podejrzeniach zachorowań na grypę w Polsce w 2016 roku, Dostęp: http://wwwold.pzh.gov.pl/oldpage/epimeld/grypa/index.htm</t>
  </si>
  <si>
    <r>
      <t xml:space="preserve">asfgj </t>
    </r>
    <r>
      <rPr>
        <vertAlign val="superscript"/>
        <sz val="11"/>
        <color theme="1"/>
        <rFont val="Calibri"/>
        <family val="2"/>
        <charset val="238"/>
        <scheme val="minor"/>
      </rPr>
      <t>h,j</t>
    </r>
  </si>
  <si>
    <r>
      <t>Astma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</si>
  <si>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Przewlekłe zapalenie oskrzeli, przewlekła zaporowa (obturacyjna) choroba płuc (POCHP), rozedma płuc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</si>
  <si>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Choroba wieńcowa (choroba niedokrwienna serca) lub dusznica bolesna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</si>
  <si>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Wysokie ciśnienie krwii (nadciśnienie)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</si>
  <si>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Udar mózgu (wylew krwi do mózgu, zator mózgowy) lub jego przewlekłe konsekwencje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</si>
  <si>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Cukrzyca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</si>
  <si>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Marskość wątroby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</si>
  <si>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Problemy z nerkami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</si>
  <si>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HIV i AIDS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</si>
  <si>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Ciąża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</si>
  <si>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Osoby 65+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</si>
  <si>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Dzieci poniżej 4 roku życia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</si>
  <si>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Dzieci poniżej 2 roku życia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</si>
  <si>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BMI &gt; 40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</si>
  <si>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Nowotwory</t>
    </r>
    <r>
      <rPr>
        <b/>
        <vertAlign val="superscript"/>
        <sz val="11"/>
        <color theme="0"/>
        <rFont val="Calibri"/>
        <family val="2"/>
        <charset val="238"/>
      </rPr>
      <t>[3]</t>
    </r>
  </si>
  <si>
    <r>
      <t>Ludność</t>
    </r>
    <r>
      <rPr>
        <b/>
        <vertAlign val="superscript"/>
        <sz val="11"/>
        <color theme="0"/>
        <rFont val="Calibri"/>
        <family val="2"/>
        <charset val="238"/>
      </rPr>
      <t>[2]</t>
    </r>
  </si>
  <si>
    <r>
      <t>Zachorowania i podejrzenia zachorowań na grypę w całej populacji</t>
    </r>
    <r>
      <rPr>
        <b/>
        <vertAlign val="superscript"/>
        <sz val="11"/>
        <color theme="0"/>
        <rFont val="Calibri"/>
        <family val="2"/>
        <charset val="238"/>
      </rPr>
      <t>[1]</t>
    </r>
  </si>
  <si>
    <t xml:space="preserve">Możliwość rozszerzenia widoku na powiaty poprzez kliknięcie na znak + w panelu bocznym. </t>
  </si>
  <si>
    <t>Wybór czynnika ryzyka (nacisnij na pole poniżej)</t>
  </si>
</sst>
</file>

<file path=xl/styles.xml><?xml version="1.0" encoding="utf-8"?>
<styleSheet xmlns="http://schemas.openxmlformats.org/spreadsheetml/2006/main">
  <numFmts count="12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"/>
    <numFmt numFmtId="165" formatCode="&quot;zł&quot;#,##0.00_);\(&quot;zł&quot;#,##0.00\)"/>
    <numFmt numFmtId="166" formatCode="_(* #,##0.00_);_(* \(#,##0.00\);_(* &quot;-&quot;??_);_(@_)"/>
    <numFmt numFmtId="167" formatCode="_([$€-2]* #,##0.00_);_([$€-2]* \(#,##0.00\);_([$€-2]* &quot;-&quot;??_)"/>
    <numFmt numFmtId="168" formatCode="0.0%"/>
    <numFmt numFmtId="169" formatCode="#,##0.0000"/>
    <numFmt numFmtId="170" formatCode="#,##0.000"/>
    <numFmt numFmtId="171" formatCode="_(&quot;zł&quot;* #,##0.00_);_(&quot;zł&quot;* \(#,##0.00\);_(&quot;zł&quot;* &quot;-&quot;??_);_(@_)"/>
    <numFmt numFmtId="172" formatCode="0.0"/>
    <numFmt numFmtId="173" formatCode="0.000"/>
  </numFmts>
  <fonts count="113"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</font>
    <font>
      <sz val="10"/>
      <name val="Arial"/>
      <family val="2"/>
      <charset val="238"/>
    </font>
    <font>
      <b/>
      <i/>
      <sz val="12"/>
      <color rgb="FF233E5F"/>
      <name val="Calibri"/>
      <family val="2"/>
      <charset val="238"/>
      <scheme val="minor"/>
    </font>
    <font>
      <b/>
      <i/>
      <sz val="11"/>
      <color rgb="FF233E5F"/>
      <name val="Calibri"/>
      <family val="2"/>
      <charset val="238"/>
      <scheme val="minor"/>
    </font>
    <font>
      <b/>
      <i/>
      <u/>
      <sz val="10"/>
      <color rgb="FF233E5F"/>
      <name val="Calibri"/>
      <family val="2"/>
      <charset val="238"/>
      <scheme val="minor"/>
    </font>
    <font>
      <b/>
      <i/>
      <sz val="10"/>
      <color rgb="FF233E5F"/>
      <name val="Calibri"/>
      <family val="2"/>
      <charset val="238"/>
      <scheme val="minor"/>
    </font>
    <font>
      <b/>
      <sz val="10"/>
      <color rgb="FF00206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Czcionka tekstu podstawowego"/>
      <charset val="238"/>
    </font>
    <font>
      <sz val="10"/>
      <color theme="1"/>
      <name val="Calibri"/>
      <family val="2"/>
      <scheme val="minor"/>
    </font>
    <font>
      <b/>
      <i/>
      <sz val="10"/>
      <color rgb="FF2C2C2C"/>
      <name val="Calibri"/>
      <family val="2"/>
      <charset val="238"/>
      <scheme val="minor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</font>
    <font>
      <sz val="10"/>
      <name val="Arial"/>
      <family val="2"/>
    </font>
    <font>
      <b/>
      <sz val="26"/>
      <color indexed="9"/>
      <name val="Arial"/>
      <family val="2"/>
    </font>
    <font>
      <b/>
      <sz val="18"/>
      <name val="Arial"/>
      <family val="2"/>
    </font>
    <font>
      <b/>
      <sz val="10"/>
      <color indexed="41"/>
      <name val="Arial"/>
      <family val="2"/>
    </font>
    <font>
      <b/>
      <sz val="16"/>
      <color indexed="18"/>
      <name val="Arial"/>
      <family val="2"/>
    </font>
    <font>
      <b/>
      <sz val="15"/>
      <color rgb="FF294971"/>
      <name val="Calibri"/>
      <family val="2"/>
      <charset val="238"/>
      <scheme val="minor"/>
    </font>
    <font>
      <b/>
      <sz val="13"/>
      <color rgb="FF294971"/>
      <name val="Calibri"/>
      <family val="2"/>
      <charset val="238"/>
      <scheme val="minor"/>
    </font>
    <font>
      <b/>
      <sz val="11"/>
      <color rgb="FF29497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b/>
      <i/>
      <sz val="9"/>
      <color rgb="FF2C2C2C"/>
      <name val="Calibri"/>
      <family val="2"/>
      <charset val="238"/>
      <scheme val="minor"/>
    </font>
    <font>
      <b/>
      <i/>
      <sz val="10"/>
      <color rgb="FF8E164C"/>
      <name val="Calibri"/>
      <family val="2"/>
      <charset val="238"/>
      <scheme val="minor"/>
    </font>
    <font>
      <b/>
      <i/>
      <sz val="9"/>
      <color rgb="FF8E164C"/>
      <name val="Calibri"/>
      <family val="2"/>
      <charset val="238"/>
      <scheme val="minor"/>
    </font>
    <font>
      <b/>
      <i/>
      <sz val="10"/>
      <color rgb="FF002060"/>
      <name val="Calibri"/>
      <family val="2"/>
      <charset val="238"/>
      <scheme val="minor"/>
    </font>
    <font>
      <b/>
      <i/>
      <sz val="9"/>
      <color rgb="FF00206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i/>
      <sz val="9"/>
      <color rgb="FF233E5F"/>
      <name val="Calibri"/>
      <family val="2"/>
      <charset val="238"/>
      <scheme val="minor"/>
    </font>
    <font>
      <b/>
      <i/>
      <u/>
      <sz val="8"/>
      <color rgb="FF233E5F"/>
      <name val="Calibri"/>
      <family val="2"/>
      <charset val="238"/>
      <scheme val="minor"/>
    </font>
    <font>
      <b/>
      <sz val="18"/>
      <color rgb="FF294971"/>
      <name val="Cambria"/>
      <family val="2"/>
      <charset val="238"/>
      <scheme val="major"/>
    </font>
    <font>
      <sz val="8"/>
      <name val="Calibri"/>
      <family val="2"/>
      <charset val="238"/>
      <scheme val="minor"/>
    </font>
    <font>
      <b/>
      <i/>
      <sz val="10"/>
      <color theme="3" tint="-0.499984740745262"/>
      <name val="Calibri"/>
      <family val="2"/>
      <charset val="238"/>
      <scheme val="minor"/>
    </font>
    <font>
      <b/>
      <u/>
      <sz val="9"/>
      <color theme="3" tint="-0.499984740745262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Czcionka tekstu podstawowego"/>
      <family val="2"/>
      <charset val="238"/>
    </font>
    <font>
      <b/>
      <sz val="10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b/>
      <i/>
      <sz val="9"/>
      <color rgb="FF294971"/>
      <name val="Calibri"/>
      <family val="2"/>
      <scheme val="minor"/>
    </font>
    <font>
      <b/>
      <sz val="10"/>
      <color theme="1" tint="0.14999847407452621"/>
      <name val="Calibri"/>
      <family val="2"/>
      <charset val="238"/>
    </font>
    <font>
      <b/>
      <sz val="10"/>
      <color rgb="FF8E164C"/>
      <name val="Calibri"/>
      <family val="2"/>
      <charset val="238"/>
    </font>
    <font>
      <sz val="9"/>
      <color theme="1" tint="0.14993743705557422"/>
      <name val="Calibri"/>
      <family val="2"/>
      <charset val="238"/>
    </font>
    <font>
      <sz val="9"/>
      <color rgb="FF8E164C"/>
      <name val="Calibri"/>
      <family val="2"/>
      <charset val="238"/>
    </font>
    <font>
      <sz val="9"/>
      <name val="Calibri"/>
      <family val="2"/>
      <charset val="238"/>
    </font>
    <font>
      <b/>
      <i/>
      <sz val="10"/>
      <color theme="1" tint="0.249977111117893"/>
      <name val="Calibri"/>
      <family val="2"/>
      <charset val="238"/>
    </font>
    <font>
      <b/>
      <i/>
      <sz val="11"/>
      <color indexed="56"/>
      <name val="Calibri"/>
      <family val="2"/>
      <charset val="238"/>
    </font>
    <font>
      <b/>
      <i/>
      <sz val="11"/>
      <color rgb="FF8E164C"/>
      <name val="Calibri"/>
      <family val="2"/>
      <charset val="238"/>
    </font>
    <font>
      <b/>
      <i/>
      <sz val="11"/>
      <color theme="1" tint="0.34998626667073579"/>
      <name val="Calibri"/>
      <family val="2"/>
      <charset val="238"/>
    </font>
    <font>
      <b/>
      <i/>
      <sz val="11"/>
      <color indexed="23"/>
      <name val="Calibri"/>
      <family val="2"/>
      <charset val="238"/>
    </font>
    <font>
      <sz val="9"/>
      <color indexed="63"/>
      <name val="Calibri"/>
      <family val="2"/>
      <charset val="238"/>
    </font>
    <font>
      <b/>
      <sz val="9"/>
      <color indexed="56"/>
      <name val="Calibri"/>
      <family val="2"/>
      <charset val="238"/>
    </font>
    <font>
      <b/>
      <sz val="9"/>
      <color rgb="FF8E164C"/>
      <name val="Calibri"/>
      <family val="2"/>
      <charset val="238"/>
    </font>
    <font>
      <b/>
      <sz val="9"/>
      <color theme="1" tint="0.34998626667073579"/>
      <name val="Calibri"/>
      <family val="2"/>
      <charset val="238"/>
    </font>
    <font>
      <b/>
      <sz val="9"/>
      <color indexed="23"/>
      <name val="Calibri"/>
      <family val="2"/>
      <charset val="238"/>
    </font>
    <font>
      <b/>
      <sz val="8"/>
      <color indexed="8"/>
      <name val="Czcionka tekstu podstawowego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i/>
      <sz val="9"/>
      <color rgb="FF000000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i/>
      <sz val="9"/>
      <color theme="1"/>
      <name val="Arial"/>
      <family val="2"/>
      <charset val="238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i/>
      <sz val="9"/>
      <color indexed="8"/>
      <name val="Arial"/>
      <family val="2"/>
      <charset val="238"/>
    </font>
    <font>
      <i/>
      <sz val="10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4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b/>
      <vertAlign val="superscript"/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vertAlign val="superscript"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i/>
      <vertAlign val="superscript"/>
      <sz val="10"/>
      <name val="Times New Roman"/>
      <family val="1"/>
      <charset val="238"/>
    </font>
    <font>
      <b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4"/>
      <color theme="0"/>
      <name val="Calibri"/>
      <family val="2"/>
      <charset val="238"/>
    </font>
    <font>
      <b/>
      <sz val="16"/>
      <color theme="3"/>
      <name val="Calibri"/>
      <family val="2"/>
      <charset val="238"/>
    </font>
    <font>
      <b/>
      <sz val="11"/>
      <color theme="0"/>
      <name val="Calibri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b/>
      <vertAlign val="superscript"/>
      <sz val="11"/>
      <color theme="0"/>
      <name val="Calibri"/>
      <family val="2"/>
      <charset val="238"/>
    </font>
    <font>
      <b/>
      <sz val="12"/>
      <color rgb="FF002060"/>
      <name val="Calibri"/>
      <family val="2"/>
      <charset val="238"/>
      <scheme val="minor"/>
    </font>
    <font>
      <b/>
      <sz val="11.5"/>
      <color rgb="FF002060"/>
      <name val="Calibri"/>
      <family val="2"/>
      <charset val="238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gradientFill degree="270">
        <stop position="0">
          <color rgb="FF233E5F"/>
        </stop>
        <stop position="1">
          <color rgb="FF335C8D"/>
        </stop>
      </gradientFill>
    </fill>
    <fill>
      <patternFill patternType="solid">
        <fgColor theme="0"/>
        <bgColor auto="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E4EB"/>
        <bgColor indexed="64"/>
      </patternFill>
    </fill>
    <fill>
      <gradientFill degree="90">
        <stop position="0">
          <color rgb="FF233E5F"/>
        </stop>
        <stop position="1">
          <color rgb="FF335C8D"/>
        </stop>
      </gradient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gradientFill degree="90">
        <stop position="0">
          <color rgb="FFE1E4EB"/>
        </stop>
        <stop position="1">
          <color rgb="FFE1E4EB"/>
        </stop>
      </gradientFill>
    </fill>
    <fill>
      <gradientFill degree="90">
        <stop position="0">
          <color rgb="FFE1E4EB"/>
        </stop>
        <stop position="1">
          <color auto="1"/>
        </stop>
      </gradientFill>
    </fill>
    <fill>
      <patternFill patternType="solid">
        <fgColor rgb="FFE1E4EB"/>
        <bgColor indexed="9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theme="0"/>
        <bgColor indexed="49"/>
      </patternFill>
    </fill>
    <fill>
      <patternFill patternType="solid">
        <fgColor theme="0"/>
        <bgColor indexed="9"/>
      </patternFill>
    </fill>
    <fill>
      <patternFill patternType="solid">
        <fgColor theme="7"/>
        <bgColor indexed="64"/>
      </patternFill>
    </fill>
    <fill>
      <patternFill patternType="solid">
        <fgColor rgb="FF0A1C4E"/>
        <bgColor indexed="64"/>
      </patternFill>
    </fill>
    <fill>
      <patternFill patternType="solid">
        <fgColor rgb="FF0E4D74"/>
        <bgColor indexed="64"/>
      </patternFill>
    </fill>
    <fill>
      <patternFill patternType="solid">
        <fgColor rgb="FF3468A2"/>
        <bgColor indexed="64"/>
      </patternFill>
    </fill>
    <fill>
      <patternFill patternType="solid">
        <fgColor rgb="FF7CA0E8"/>
        <bgColor indexed="64"/>
      </patternFill>
    </fill>
    <fill>
      <patternFill patternType="solid">
        <fgColor rgb="FFC5CFED"/>
        <bgColor indexed="64"/>
      </patternFill>
    </fill>
    <fill>
      <patternFill patternType="solid">
        <fgColor rgb="FFF0F4FA"/>
        <bgColor indexed="64"/>
      </patternFill>
    </fill>
    <fill>
      <patternFill patternType="solid">
        <fgColor theme="3" tint="0.59999389629810485"/>
        <bgColor indexed="64"/>
      </patternFill>
    </fill>
  </fills>
  <borders count="12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rgb="FF294A71"/>
      </top>
      <bottom style="thin">
        <color theme="1" tint="0.499984740745262"/>
      </bottom>
      <diagonal/>
    </border>
    <border>
      <left/>
      <right/>
      <top style="thin">
        <color rgb="FF294A7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 style="thin">
        <color rgb="FF294A71"/>
      </top>
      <bottom/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56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/>
      <bottom style="thin">
        <color rgb="FF808080"/>
      </bottom>
      <diagonal/>
    </border>
    <border>
      <left/>
      <right/>
      <top/>
      <bottom style="thin">
        <color rgb="FF294A7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294A71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/>
      <bottom/>
      <diagonal/>
    </border>
    <border>
      <left/>
      <right/>
      <top style="thin">
        <color indexed="22"/>
      </top>
      <bottom style="thin">
        <color rgb="FF294971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56"/>
      </bottom>
      <diagonal/>
    </border>
    <border>
      <left style="thin">
        <color rgb="FF294971"/>
      </left>
      <right style="thin">
        <color rgb="FF294971"/>
      </right>
      <top style="thin">
        <color rgb="FF294971"/>
      </top>
      <bottom style="thin">
        <color rgb="FF294971"/>
      </bottom>
      <diagonal/>
    </border>
    <border>
      <left style="thin">
        <color indexed="22"/>
      </left>
      <right style="thin">
        <color indexed="22"/>
      </right>
      <top/>
      <bottom style="thin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56"/>
      </top>
      <bottom style="thin">
        <color indexed="56"/>
      </bottom>
      <diagonal/>
    </border>
    <border>
      <left style="thin">
        <color indexed="22"/>
      </left>
      <right/>
      <top style="thin">
        <color indexed="56"/>
      </top>
      <bottom style="thin">
        <color indexed="56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/>
      <top/>
      <bottom style="thin">
        <color indexed="56"/>
      </bottom>
      <diagonal/>
    </border>
    <border>
      <left style="thin">
        <color indexed="22"/>
      </left>
      <right/>
      <top style="thin">
        <color indexed="56"/>
      </top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/>
      <top/>
      <bottom style="thin">
        <color indexed="56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indexed="64"/>
      </right>
      <top style="thick">
        <color rgb="FF000000"/>
      </top>
      <bottom/>
      <diagonal/>
    </border>
    <border>
      <left style="thin">
        <color indexed="64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ck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indexed="64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/>
      <bottom style="thick">
        <color rgb="FF000000"/>
      </bottom>
      <diagonal/>
    </border>
    <border>
      <left style="thin">
        <color indexed="64"/>
      </left>
      <right style="thick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889">
    <xf numFmtId="0" fontId="0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2" fontId="9" fillId="15" borderId="17" applyNumberFormat="0" applyFont="0" applyAlignment="0" applyProtection="0">
      <alignment horizontal="left" vertical="center" indent="1"/>
    </xf>
    <xf numFmtId="164" fontId="10" fillId="0" borderId="0" applyFill="0" applyBorder="0" applyAlignment="0" applyProtection="0"/>
    <xf numFmtId="165" fontId="10" fillId="0" borderId="0" applyFill="0" applyBorder="0" applyAlignment="0" applyProtection="0"/>
    <xf numFmtId="165" fontId="10" fillId="0" borderId="0" applyFill="0" applyBorder="0" applyAlignment="0" applyProtection="0"/>
    <xf numFmtId="49" fontId="11" fillId="16" borderId="0">
      <alignment horizontal="left" vertical="center" indent="1"/>
    </xf>
    <xf numFmtId="49" fontId="12" fillId="16" borderId="0">
      <alignment horizontal="left" vertical="center" indent="2"/>
    </xf>
    <xf numFmtId="49" fontId="13" fillId="16" borderId="0">
      <alignment horizontal="left" vertical="center" indent="3"/>
    </xf>
    <xf numFmtId="49" fontId="14" fillId="16" borderId="0">
      <alignment horizontal="left" vertical="center" indent="4"/>
    </xf>
    <xf numFmtId="49" fontId="9" fillId="15" borderId="18">
      <alignment horizontal="left" vertical="center" indent="1"/>
    </xf>
    <xf numFmtId="0" fontId="15" fillId="17" borderId="19">
      <alignment horizontal="center" vertical="center"/>
    </xf>
    <xf numFmtId="0" fontId="16" fillId="17" borderId="0">
      <alignment horizontal="left" vertical="center" indent="1"/>
    </xf>
    <xf numFmtId="0" fontId="17" fillId="17" borderId="0">
      <alignment horizontal="right" vertical="center"/>
    </xf>
    <xf numFmtId="0" fontId="17" fillId="17" borderId="0">
      <alignment vertical="center"/>
    </xf>
    <xf numFmtId="0" fontId="18" fillId="18" borderId="0"/>
    <xf numFmtId="0" fontId="19" fillId="19" borderId="20"/>
    <xf numFmtId="0" fontId="20" fillId="17" borderId="0">
      <alignment vertical="top" wrapText="1"/>
    </xf>
    <xf numFmtId="49" fontId="6" fillId="20" borderId="18">
      <alignment horizontal="center" vertical="center"/>
    </xf>
    <xf numFmtId="49" fontId="17" fillId="19" borderId="21">
      <alignment horizontal="center" vertical="center"/>
    </xf>
    <xf numFmtId="49" fontId="17" fillId="17" borderId="18">
      <alignment horizontal="center" vertical="center"/>
    </xf>
    <xf numFmtId="49" fontId="21" fillId="17" borderId="0">
      <alignment horizontal="left" vertical="center" indent="1"/>
    </xf>
    <xf numFmtId="0" fontId="22" fillId="21" borderId="22" applyNumberFormat="0" applyFont="0" applyAlignment="0">
      <alignment horizontal="left" wrapText="1"/>
    </xf>
    <xf numFmtId="0" fontId="22" fillId="21" borderId="22" applyNumberFormat="0" applyFont="0" applyAlignment="0">
      <alignment horizontal="left" wrapText="1"/>
    </xf>
    <xf numFmtId="0" fontId="22" fillId="21" borderId="22" applyNumberFormat="0" applyFont="0" applyAlignment="0">
      <alignment horizontal="left" wrapText="1"/>
    </xf>
    <xf numFmtId="0" fontId="22" fillId="21" borderId="22" applyNumberFormat="0" applyFont="0" applyAlignment="0">
      <alignment horizontal="left" wrapText="1"/>
    </xf>
    <xf numFmtId="0" fontId="22" fillId="21" borderId="22" applyNumberFormat="0" applyFont="0" applyAlignment="0">
      <alignment horizontal="left" wrapText="1"/>
    </xf>
    <xf numFmtId="0" fontId="22" fillId="21" borderId="22" applyNumberFormat="0" applyFont="0" applyAlignment="0">
      <alignment horizontal="left" wrapText="1"/>
    </xf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" fontId="24" fillId="18" borderId="22" applyNumberFormat="0" applyFont="0" applyAlignment="0">
      <alignment horizontal="center" wrapText="1"/>
      <protection locked="0"/>
    </xf>
    <xf numFmtId="2" fontId="24" fillId="18" borderId="22" applyNumberFormat="0" applyFont="0" applyAlignment="0">
      <alignment horizontal="center" wrapText="1"/>
      <protection locked="0"/>
    </xf>
    <xf numFmtId="2" fontId="24" fillId="18" borderId="22" applyNumberFormat="0" applyFont="0" applyAlignment="0">
      <alignment horizontal="center" wrapText="1"/>
      <protection locked="0"/>
    </xf>
    <xf numFmtId="2" fontId="24" fillId="18" borderId="22" applyNumberFormat="0" applyFont="0" applyAlignment="0">
      <alignment horizontal="center" wrapText="1"/>
      <protection locked="0"/>
    </xf>
    <xf numFmtId="2" fontId="24" fillId="18" borderId="22" applyNumberFormat="0" applyFont="0" applyAlignment="0">
      <alignment horizontal="center" wrapText="1"/>
      <protection locked="0"/>
    </xf>
    <xf numFmtId="2" fontId="24" fillId="18" borderId="22" applyNumberFormat="0" applyFont="0" applyAlignment="0">
      <alignment horizontal="center" wrapText="1"/>
      <protection locked="0"/>
    </xf>
    <xf numFmtId="167" fontId="1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4" fillId="22" borderId="3" applyNumberFormat="0" applyBorder="0">
      <alignment horizontal="center" wrapText="1"/>
    </xf>
    <xf numFmtId="0" fontId="25" fillId="22" borderId="0" applyNumberFormat="0">
      <alignment horizontal="center" vertical="center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6" fillId="23" borderId="23" applyNumberFormat="0" applyBorder="0">
      <alignment horizontal="left" wrapText="1"/>
    </xf>
    <xf numFmtId="0" fontId="22" fillId="24" borderId="0" applyNumberFormat="0" applyBorder="0" applyAlignment="0" applyProtection="0">
      <alignment horizontal="center" vertical="center" wrapText="1"/>
    </xf>
    <xf numFmtId="0" fontId="27" fillId="25" borderId="0" applyNumberFormat="0" applyAlignment="0" applyProtection="0">
      <alignment horizontal="center" vertical="center" wrapText="1"/>
    </xf>
    <xf numFmtId="0" fontId="22" fillId="25" borderId="24" applyNumberFormat="0" applyAlignment="0" applyProtection="0">
      <alignment horizontal="center" vertical="center" wrapText="1"/>
    </xf>
    <xf numFmtId="0" fontId="22" fillId="25" borderId="24" applyNumberFormat="0" applyAlignment="0" applyProtection="0">
      <alignment horizontal="center" vertical="center" wrapText="1"/>
    </xf>
    <xf numFmtId="0" fontId="28" fillId="18" borderId="0" applyNumberFormat="0" applyBorder="0">
      <alignment horizontal="left" vertical="center"/>
    </xf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3" fillId="0" borderId="0"/>
    <xf numFmtId="0" fontId="10" fillId="0" borderId="0"/>
    <xf numFmtId="0" fontId="10" fillId="0" borderId="0"/>
    <xf numFmtId="0" fontId="32" fillId="0" borderId="0"/>
    <xf numFmtId="0" fontId="33" fillId="0" borderId="0"/>
    <xf numFmtId="0" fontId="33" fillId="0" borderId="0"/>
    <xf numFmtId="0" fontId="34" fillId="0" borderId="0"/>
    <xf numFmtId="0" fontId="10" fillId="0" borderId="0"/>
    <xf numFmtId="0" fontId="35" fillId="0" borderId="0"/>
    <xf numFmtId="0" fontId="33" fillId="0" borderId="0"/>
    <xf numFmtId="0" fontId="35" fillId="0" borderId="0"/>
    <xf numFmtId="0" fontId="32" fillId="0" borderId="0"/>
    <xf numFmtId="0" fontId="33" fillId="0" borderId="0"/>
    <xf numFmtId="0" fontId="36" fillId="0" borderId="0"/>
    <xf numFmtId="0" fontId="33" fillId="0" borderId="0"/>
    <xf numFmtId="0" fontId="33" fillId="0" borderId="0"/>
    <xf numFmtId="0" fontId="36" fillId="0" borderId="0"/>
    <xf numFmtId="0" fontId="2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18" fillId="18" borderId="0"/>
    <xf numFmtId="0" fontId="36" fillId="17" borderId="0">
      <alignment horizontal="left" vertical="top" wrapText="1" indent="2"/>
    </xf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9" fillId="19" borderId="25"/>
    <xf numFmtId="0" fontId="15" fillId="17" borderId="26" applyFill="0" applyBorder="0">
      <alignment horizontal="center" vertical="center"/>
    </xf>
    <xf numFmtId="0" fontId="16" fillId="17" borderId="27" applyFill="0" applyBorder="0">
      <alignment horizontal="left" vertical="center" indent="1"/>
    </xf>
    <xf numFmtId="1" fontId="37" fillId="17" borderId="28" applyNumberFormat="0" applyFill="0" applyBorder="0">
      <alignment horizontal="center" vertical="center"/>
    </xf>
    <xf numFmtId="49" fontId="9" fillId="15" borderId="18">
      <alignment horizontal="left" vertical="center" indent="1"/>
    </xf>
    <xf numFmtId="0" fontId="15" fillId="17" borderId="19">
      <alignment horizontal="center" vertical="center"/>
    </xf>
    <xf numFmtId="0" fontId="16" fillId="17" borderId="29">
      <alignment horizontal="left" vertical="center" indent="1"/>
    </xf>
    <xf numFmtId="10" fontId="10" fillId="0" borderId="0" applyFill="0" applyBorder="0" applyAlignment="0" applyProtection="0"/>
    <xf numFmtId="9" fontId="32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36" fillId="0" borderId="0" applyFont="0" applyFill="0" applyBorder="0" applyAlignment="0" applyProtection="0">
      <alignment horizontal="center" vertical="center"/>
    </xf>
    <xf numFmtId="9" fontId="3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3" fillId="0" borderId="0" applyFont="0" applyFill="0" applyBorder="0" applyAlignment="0" applyProtection="0"/>
    <xf numFmtId="3" fontId="38" fillId="17" borderId="0">
      <alignment horizontal="right" vertical="center" indent="1"/>
    </xf>
    <xf numFmtId="4" fontId="38" fillId="17" borderId="0">
      <alignment horizontal="center" vertical="center"/>
    </xf>
    <xf numFmtId="49" fontId="39" fillId="17" borderId="0">
      <alignment horizontal="right" vertical="center" indent="1"/>
    </xf>
    <xf numFmtId="169" fontId="40" fillId="17" borderId="0">
      <alignment horizontal="center" vertical="center"/>
    </xf>
    <xf numFmtId="49" fontId="6" fillId="20" borderId="18">
      <alignment horizontal="center" vertical="center"/>
    </xf>
    <xf numFmtId="49" fontId="17" fillId="17" borderId="18">
      <alignment horizontal="center" vertical="center"/>
    </xf>
    <xf numFmtId="49" fontId="17" fillId="19" borderId="21">
      <alignment horizontal="center" vertical="center"/>
    </xf>
    <xf numFmtId="49" fontId="39" fillId="26" borderId="0">
      <alignment horizontal="left" vertical="center"/>
    </xf>
    <xf numFmtId="3" fontId="40" fillId="26" borderId="0">
      <alignment horizontal="center" vertical="center"/>
    </xf>
    <xf numFmtId="49" fontId="21" fillId="17" borderId="0">
      <alignment horizontal="right" vertical="center"/>
    </xf>
    <xf numFmtId="168" fontId="38" fillId="17" borderId="0">
      <alignment horizontal="right" vertical="center" indent="2"/>
    </xf>
    <xf numFmtId="49" fontId="41" fillId="26" borderId="30">
      <alignment horizontal="left" vertical="center"/>
    </xf>
    <xf numFmtId="4" fontId="42" fillId="27" borderId="30">
      <alignment horizontal="center" vertical="center"/>
    </xf>
    <xf numFmtId="49" fontId="41" fillId="18" borderId="29">
      <alignment horizontal="right" vertical="center" indent="1"/>
    </xf>
    <xf numFmtId="3" fontId="42" fillId="18" borderId="29">
      <alignment horizontal="center" vertical="center"/>
    </xf>
    <xf numFmtId="0" fontId="43" fillId="28" borderId="31">
      <alignment horizontal="center" vertical="center"/>
    </xf>
    <xf numFmtId="0" fontId="43" fillId="0" borderId="31">
      <alignment horizontal="center" vertical="center"/>
    </xf>
    <xf numFmtId="49" fontId="44" fillId="17" borderId="0">
      <alignment horizontal="center" vertical="center"/>
    </xf>
    <xf numFmtId="49" fontId="44" fillId="17" borderId="0">
      <alignment horizontal="left" vertical="center" indent="1"/>
    </xf>
    <xf numFmtId="49" fontId="44" fillId="17" borderId="0">
      <alignment horizontal="right" vertical="center" indent="1"/>
    </xf>
    <xf numFmtId="49" fontId="9" fillId="15" borderId="32">
      <alignment horizontal="left" vertical="center" indent="1"/>
    </xf>
    <xf numFmtId="49" fontId="14" fillId="16" borderId="33">
      <alignment horizontal="left" vertical="center" indent="1"/>
    </xf>
    <xf numFmtId="49" fontId="45" fillId="16" borderId="33">
      <alignment horizontal="left" vertical="center" indent="2"/>
    </xf>
    <xf numFmtId="49" fontId="46" fillId="16" borderId="33">
      <alignment horizontal="left" vertical="center" indent="3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" fontId="43" fillId="28" borderId="34" applyNumberFormat="0">
      <alignment horizontal="center" vertical="center"/>
    </xf>
    <xf numFmtId="168" fontId="48" fillId="29" borderId="35">
      <alignment horizontal="center" vertical="center"/>
      <protection locked="0"/>
    </xf>
    <xf numFmtId="168" fontId="48" fillId="30" borderId="36" applyNumberFormat="0">
      <alignment horizontal="center" vertical="center"/>
      <protection locked="0"/>
    </xf>
    <xf numFmtId="0" fontId="49" fillId="31" borderId="37" applyNumberFormat="0" applyBorder="0">
      <alignment horizontal="left" vertical="center" indent="3"/>
    </xf>
    <xf numFmtId="0" fontId="50" fillId="31" borderId="0">
      <alignment horizontal="center" vertical="center"/>
    </xf>
    <xf numFmtId="1" fontId="43" fillId="32" borderId="34" applyNumberFormat="0">
      <alignment horizontal="center" vertical="center"/>
    </xf>
    <xf numFmtId="2" fontId="51" fillId="17" borderId="0" applyNumberFormat="0" applyAlignment="0">
      <alignment horizontal="left" vertical="center"/>
      <protection locked="0"/>
    </xf>
    <xf numFmtId="2" fontId="9" fillId="15" borderId="17" applyNumberFormat="0">
      <alignment horizontal="left" vertical="center" indent="1"/>
    </xf>
    <xf numFmtId="0" fontId="52" fillId="2" borderId="16" applyNumberFormat="0" applyFont="0" applyAlignment="0" applyProtection="0"/>
    <xf numFmtId="0" fontId="52" fillId="2" borderId="16" applyNumberFormat="0" applyFont="0" applyAlignment="0" applyProtection="0"/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36" fillId="17" borderId="38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3" fillId="17" borderId="39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54" fillId="19" borderId="40" applyNumberFormat="0">
      <alignment horizontal="center" vertical="center"/>
    </xf>
    <xf numFmtId="0" fontId="9" fillId="20" borderId="41" applyNumberFormat="0">
      <alignment horizontal="center" vertical="center"/>
    </xf>
    <xf numFmtId="168" fontId="55" fillId="18" borderId="42" applyFill="0" applyBorder="0"/>
    <xf numFmtId="168" fontId="55" fillId="18" borderId="42" applyFill="0" applyBorder="0"/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6" fillId="19" borderId="43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2" fontId="57" fillId="18" borderId="44" applyNumberFormat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8" fillId="19" borderId="43" applyBorder="0">
      <alignment horizontal="right" vertical="center"/>
    </xf>
    <xf numFmtId="168" fontId="59" fillId="18" borderId="45" applyBorder="0">
      <alignment vertical="center"/>
    </xf>
    <xf numFmtId="168" fontId="59" fillId="18" borderId="45" applyBorder="0">
      <alignment vertical="center"/>
    </xf>
    <xf numFmtId="168" fontId="59" fillId="18" borderId="45" applyBorder="0">
      <alignment vertical="center"/>
    </xf>
    <xf numFmtId="168" fontId="59" fillId="18" borderId="45" applyBorder="0">
      <alignment vertical="center"/>
    </xf>
    <xf numFmtId="168" fontId="59" fillId="18" borderId="45" applyBorder="0">
      <alignment vertical="center"/>
    </xf>
    <xf numFmtId="168" fontId="59" fillId="18" borderId="45" applyBorder="0">
      <alignment vertical="center"/>
    </xf>
    <xf numFmtId="168" fontId="59" fillId="18" borderId="45" applyBorder="0">
      <alignment vertical="center"/>
    </xf>
    <xf numFmtId="168" fontId="59" fillId="18" borderId="45" applyBorder="0">
      <alignment vertical="center"/>
    </xf>
    <xf numFmtId="170" fontId="60" fillId="33" borderId="46" applyNumberFormat="0" applyFont="0" applyBorder="0" applyAlignment="0">
      <alignment horizontal="right" vertical="center"/>
    </xf>
    <xf numFmtId="0" fontId="61" fillId="17" borderId="0" applyNumberFormat="0" applyFill="0" applyBorder="0" applyAlignment="0">
      <alignment horizontal="right" vertical="center"/>
    </xf>
    <xf numFmtId="0" fontId="62" fillId="18" borderId="0" applyNumberFormat="0" applyFill="0" applyBorder="0" applyAlignment="0">
      <alignment horizontal="right" vertical="center"/>
    </xf>
    <xf numFmtId="0" fontId="63" fillId="17" borderId="47" applyNumberFormat="0" applyFill="0" applyBorder="0" applyAlignment="0">
      <alignment horizontal="right" vertical="center"/>
    </xf>
    <xf numFmtId="0" fontId="64" fillId="17" borderId="0" applyNumberFormat="0" applyFill="0" applyBorder="0" applyAlignment="0">
      <alignment horizontal="right" vertical="center"/>
    </xf>
    <xf numFmtId="0" fontId="65" fillId="17" borderId="48" applyNumberFormat="0" applyFill="0" applyBorder="0" applyAlignment="0">
      <alignment horizontal="right" vertical="center"/>
    </xf>
    <xf numFmtId="0" fontId="65" fillId="17" borderId="48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6" fillId="18" borderId="49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3" fontId="67" fillId="18" borderId="50" applyNumberFormat="0" applyFill="0" applyBorder="0" applyAlignment="0">
      <alignment horizontal="right" vertical="center"/>
    </xf>
    <xf numFmtId="170" fontId="68" fillId="17" borderId="46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69" fillId="17" borderId="50" applyNumberFormat="0" applyFill="0" applyBorder="0" applyAlignment="0">
      <alignment horizontal="right" vertical="center"/>
    </xf>
    <xf numFmtId="170" fontId="70" fillId="17" borderId="51" applyNumberFormat="0" applyFill="0" applyBorder="0" applyAlignment="0">
      <alignment horizontal="right" vertical="center"/>
    </xf>
    <xf numFmtId="170" fontId="70" fillId="17" borderId="51" applyNumberFormat="0" applyFill="0" applyBorder="0" applyAlignment="0">
      <alignment horizontal="right" vertical="center"/>
    </xf>
    <xf numFmtId="44" fontId="23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36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71" fillId="0" borderId="112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0" fontId="53" fillId="17" borderId="39">
      <alignment horizontal="center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3" fontId="66" fillId="18" borderId="49" applyNumberFormat="0" applyBorder="0">
      <alignment horizontal="right"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9" fontId="80" fillId="0" borderId="0" applyFont="0" applyFill="0" applyBorder="0" applyAlignment="0" applyProtection="0"/>
  </cellStyleXfs>
  <cellXfs count="361">
    <xf numFmtId="0" fontId="0" fillId="0" borderId="0" xfId="0"/>
    <xf numFmtId="49" fontId="3" fillId="0" borderId="5" xfId="0" applyNumberFormat="1" applyFont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right" vertical="center" wrapText="1"/>
    </xf>
    <xf numFmtId="1" fontId="3" fillId="0" borderId="0" xfId="0" applyNumberFormat="1" applyFont="1" applyBorder="1" applyAlignment="1">
      <alignment horizontal="right" vertical="center"/>
    </xf>
    <xf numFmtId="49" fontId="3" fillId="0" borderId="5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9" fillId="15" borderId="17" xfId="13" applyNumberFormat="1" applyFont="1" applyAlignment="1"/>
    <xf numFmtId="49" fontId="10" fillId="0" borderId="5" xfId="0" applyNumberFormat="1" applyFont="1" applyBorder="1" applyAlignment="1">
      <alignment horizontal="left" vertical="center"/>
    </xf>
    <xf numFmtId="0" fontId="0" fillId="0" borderId="0" xfId="0" applyFont="1"/>
    <xf numFmtId="172" fontId="77" fillId="0" borderId="53" xfId="840" applyNumberFormat="1" applyFont="1" applyFill="1" applyBorder="1" applyAlignment="1">
      <alignment horizontal="center" vertical="center" wrapText="1"/>
    </xf>
    <xf numFmtId="172" fontId="77" fillId="0" borderId="59" xfId="842" applyNumberFormat="1" applyFont="1" applyFill="1" applyBorder="1" applyAlignment="1">
      <alignment horizontal="center" vertical="center" wrapText="1"/>
    </xf>
    <xf numFmtId="172" fontId="77" fillId="0" borderId="60" xfId="843" applyNumberFormat="1" applyFont="1" applyFill="1" applyBorder="1" applyAlignment="1">
      <alignment horizontal="center" vertical="center" wrapText="1"/>
    </xf>
    <xf numFmtId="0" fontId="76" fillId="0" borderId="52" xfId="845" applyFont="1" applyFill="1" applyBorder="1" applyAlignment="1">
      <alignment horizontal="left" vertical="center" wrapText="1"/>
    </xf>
    <xf numFmtId="172" fontId="76" fillId="0" borderId="53" xfId="844" applyNumberFormat="1" applyFont="1" applyFill="1" applyBorder="1" applyAlignment="1">
      <alignment horizontal="right" vertical="center" wrapText="1" indent="1"/>
    </xf>
    <xf numFmtId="172" fontId="76" fillId="0" borderId="53" xfId="846" applyNumberFormat="1" applyFont="1" applyFill="1" applyBorder="1" applyAlignment="1">
      <alignment horizontal="right" vertical="center" wrapText="1" indent="1"/>
    </xf>
    <xf numFmtId="172" fontId="76" fillId="0" borderId="56" xfId="847" applyNumberFormat="1" applyFont="1" applyFill="1" applyBorder="1" applyAlignment="1">
      <alignment horizontal="right" vertical="center" wrapText="1" indent="1"/>
    </xf>
    <xf numFmtId="0" fontId="82" fillId="0" borderId="56" xfId="845" applyFont="1" applyFill="1" applyBorder="1" applyAlignment="1">
      <alignment horizontal="left" vertical="center" wrapText="1"/>
    </xf>
    <xf numFmtId="0" fontId="76" fillId="0" borderId="57" xfId="848" applyFont="1" applyFill="1" applyBorder="1" applyAlignment="1">
      <alignment horizontal="left" vertical="center" wrapText="1"/>
    </xf>
    <xf numFmtId="172" fontId="77" fillId="0" borderId="66" xfId="837" applyNumberFormat="1" applyFont="1" applyFill="1" applyBorder="1" applyAlignment="1">
      <alignment horizontal="right" vertical="center" indent="1"/>
    </xf>
    <xf numFmtId="172" fontId="77" fillId="0" borderId="66" xfId="838" applyNumberFormat="1" applyFont="1" applyFill="1" applyBorder="1" applyAlignment="1">
      <alignment horizontal="right" vertical="center" indent="1"/>
    </xf>
    <xf numFmtId="172" fontId="77" fillId="0" borderId="61" xfId="849" applyNumberFormat="1" applyFont="1" applyFill="1" applyBorder="1" applyAlignment="1">
      <alignment horizontal="right" vertical="center" indent="1"/>
    </xf>
    <xf numFmtId="0" fontId="82" fillId="0" borderId="61" xfId="848" applyFont="1" applyFill="1" applyBorder="1" applyAlignment="1">
      <alignment horizontal="left" vertical="center" wrapText="1"/>
    </xf>
    <xf numFmtId="0" fontId="77" fillId="0" borderId="57" xfId="850" applyFont="1" applyFill="1" applyBorder="1" applyAlignment="1">
      <alignment horizontal="left" vertical="center" wrapText="1" indent="1"/>
    </xf>
    <xf numFmtId="172" fontId="77" fillId="0" borderId="66" xfId="851" applyNumberFormat="1" applyFont="1" applyFill="1" applyBorder="1" applyAlignment="1">
      <alignment horizontal="right" vertical="center" indent="1"/>
    </xf>
    <xf numFmtId="172" fontId="77" fillId="0" borderId="66" xfId="852" applyNumberFormat="1" applyFont="1" applyFill="1" applyBorder="1" applyAlignment="1">
      <alignment horizontal="right" vertical="center" indent="1"/>
    </xf>
    <xf numFmtId="172" fontId="77" fillId="0" borderId="61" xfId="853" applyNumberFormat="1" applyFont="1" applyFill="1" applyBorder="1" applyAlignment="1">
      <alignment horizontal="right" vertical="center" indent="1"/>
    </xf>
    <xf numFmtId="0" fontId="81" fillId="0" borderId="61" xfId="850" applyFont="1" applyFill="1" applyBorder="1" applyAlignment="1">
      <alignment horizontal="left" vertical="center" wrapText="1" indent="1"/>
    </xf>
    <xf numFmtId="0" fontId="76" fillId="0" borderId="57" xfId="836" applyFont="1" applyFill="1" applyBorder="1" applyAlignment="1">
      <alignment horizontal="left" vertical="center" wrapText="1"/>
    </xf>
    <xf numFmtId="0" fontId="82" fillId="0" borderId="61" xfId="836" applyFont="1" applyFill="1" applyBorder="1" applyAlignment="1">
      <alignment horizontal="left" vertical="center" wrapText="1"/>
    </xf>
    <xf numFmtId="172" fontId="77" fillId="0" borderId="66" xfId="854" applyNumberFormat="1" applyFont="1" applyFill="1" applyBorder="1" applyAlignment="1">
      <alignment horizontal="right" vertical="center" indent="1"/>
    </xf>
    <xf numFmtId="172" fontId="77" fillId="0" borderId="61" xfId="855" applyNumberFormat="1" applyFont="1" applyFill="1" applyBorder="1" applyAlignment="1">
      <alignment horizontal="right" vertical="center" indent="1"/>
    </xf>
    <xf numFmtId="0" fontId="77" fillId="0" borderId="57" xfId="856" applyFont="1" applyFill="1" applyBorder="1" applyAlignment="1">
      <alignment horizontal="left" vertical="center" wrapText="1" indent="1"/>
    </xf>
    <xf numFmtId="172" fontId="77" fillId="0" borderId="66" xfId="857" applyNumberFormat="1" applyFont="1" applyFill="1" applyBorder="1" applyAlignment="1">
      <alignment horizontal="right" vertical="center" indent="1"/>
    </xf>
    <xf numFmtId="172" fontId="77" fillId="0" borderId="66" xfId="858" applyNumberFormat="1" applyFont="1" applyFill="1" applyBorder="1" applyAlignment="1">
      <alignment horizontal="right" vertical="center" indent="1"/>
    </xf>
    <xf numFmtId="172" fontId="77" fillId="0" borderId="61" xfId="859" applyNumberFormat="1" applyFont="1" applyFill="1" applyBorder="1" applyAlignment="1">
      <alignment horizontal="right" vertical="center" indent="1"/>
    </xf>
    <xf numFmtId="0" fontId="76" fillId="0" borderId="57" xfId="845" applyFont="1" applyFill="1" applyBorder="1" applyAlignment="1">
      <alignment horizontal="left" vertical="center" wrapText="1"/>
    </xf>
    <xf numFmtId="172" fontId="76" fillId="0" borderId="66" xfId="837" applyNumberFormat="1" applyFont="1" applyFill="1" applyBorder="1" applyAlignment="1">
      <alignment horizontal="right" vertical="center" indent="1"/>
    </xf>
    <xf numFmtId="172" fontId="76" fillId="0" borderId="66" xfId="838" applyNumberFormat="1" applyFont="1" applyFill="1" applyBorder="1" applyAlignment="1">
      <alignment horizontal="right" vertical="center" indent="1"/>
    </xf>
    <xf numFmtId="172" fontId="76" fillId="0" borderId="61" xfId="849" applyNumberFormat="1" applyFont="1" applyFill="1" applyBorder="1" applyAlignment="1">
      <alignment horizontal="right" vertical="center" indent="1"/>
    </xf>
    <xf numFmtId="0" fontId="82" fillId="0" borderId="61" xfId="845" applyFont="1" applyFill="1" applyBorder="1" applyAlignment="1">
      <alignment horizontal="left" vertical="center" wrapText="1"/>
    </xf>
    <xf numFmtId="172" fontId="77" fillId="0" borderId="66" xfId="860" applyNumberFormat="1" applyFont="1" applyFill="1" applyBorder="1" applyAlignment="1">
      <alignment horizontal="right" vertical="center" indent="1"/>
    </xf>
    <xf numFmtId="0" fontId="77" fillId="0" borderId="68" xfId="867" applyFont="1" applyFill="1" applyBorder="1" applyAlignment="1">
      <alignment horizontal="center" vertical="center" wrapText="1"/>
    </xf>
    <xf numFmtId="0" fontId="77" fillId="0" borderId="83" xfId="867" applyFont="1" applyFill="1" applyBorder="1" applyAlignment="1">
      <alignment horizontal="center" vertical="center" wrapText="1"/>
    </xf>
    <xf numFmtId="0" fontId="76" fillId="0" borderId="57" xfId="869" applyFont="1" applyFill="1" applyBorder="1" applyAlignment="1">
      <alignment horizontal="left" vertical="center" wrapText="1"/>
    </xf>
    <xf numFmtId="172" fontId="76" fillId="0" borderId="84" xfId="870" applyNumberFormat="1" applyFont="1" applyFill="1" applyBorder="1" applyAlignment="1">
      <alignment horizontal="right" vertical="center" indent="1"/>
    </xf>
    <xf numFmtId="172" fontId="76" fillId="0" borderId="85" xfId="871" applyNumberFormat="1" applyFont="1" applyFill="1" applyBorder="1" applyAlignment="1">
      <alignment horizontal="right" vertical="center" indent="1"/>
    </xf>
    <xf numFmtId="172" fontId="76" fillId="0" borderId="86" xfId="872" applyNumberFormat="1" applyFont="1" applyFill="1" applyBorder="1" applyAlignment="1">
      <alignment horizontal="right" vertical="center" indent="1"/>
    </xf>
    <xf numFmtId="0" fontId="82" fillId="0" borderId="61" xfId="869" applyFont="1" applyFill="1" applyBorder="1" applyAlignment="1">
      <alignment horizontal="left" vertical="center" wrapText="1"/>
    </xf>
    <xf numFmtId="172" fontId="86" fillId="0" borderId="84" xfId="870" applyNumberFormat="1" applyFont="1" applyFill="1" applyBorder="1" applyAlignment="1">
      <alignment horizontal="right" vertical="center" indent="1"/>
    </xf>
    <xf numFmtId="172" fontId="86" fillId="0" borderId="85" xfId="871" applyNumberFormat="1" applyFont="1" applyFill="1" applyBorder="1" applyAlignment="1">
      <alignment horizontal="right" vertical="center" indent="1"/>
    </xf>
    <xf numFmtId="172" fontId="86" fillId="0" borderId="86" xfId="872" applyNumberFormat="1" applyFont="1" applyFill="1" applyBorder="1" applyAlignment="1">
      <alignment horizontal="right" vertical="center" indent="1"/>
    </xf>
    <xf numFmtId="0" fontId="77" fillId="0" borderId="57" xfId="873" applyFont="1" applyFill="1" applyBorder="1" applyAlignment="1">
      <alignment horizontal="left" vertical="center" wrapText="1" indent="1"/>
    </xf>
    <xf numFmtId="172" fontId="86" fillId="0" borderId="84" xfId="874" applyNumberFormat="1" applyFont="1" applyFill="1" applyBorder="1" applyAlignment="1">
      <alignment horizontal="right" vertical="center" indent="1"/>
    </xf>
    <xf numFmtId="172" fontId="86" fillId="0" borderId="85" xfId="875" applyNumberFormat="1" applyFont="1" applyFill="1" applyBorder="1" applyAlignment="1">
      <alignment horizontal="right" vertical="center" indent="1"/>
    </xf>
    <xf numFmtId="172" fontId="86" fillId="0" borderId="86" xfId="876" applyNumberFormat="1" applyFont="1" applyFill="1" applyBorder="1" applyAlignment="1">
      <alignment horizontal="right" vertical="center" indent="1"/>
    </xf>
    <xf numFmtId="0" fontId="81" fillId="0" borderId="61" xfId="873" applyFont="1" applyFill="1" applyBorder="1" applyAlignment="1">
      <alignment horizontal="left" vertical="center" wrapText="1" indent="1"/>
    </xf>
    <xf numFmtId="0" fontId="76" fillId="0" borderId="57" xfId="873" applyFont="1" applyFill="1" applyBorder="1" applyAlignment="1">
      <alignment horizontal="left" vertical="center" wrapText="1"/>
    </xf>
    <xf numFmtId="172" fontId="86" fillId="0" borderId="85" xfId="877" applyNumberFormat="1" applyFont="1" applyFill="1" applyBorder="1" applyAlignment="1">
      <alignment horizontal="right" vertical="center" indent="1"/>
    </xf>
    <xf numFmtId="172" fontId="86" fillId="0" borderId="84" xfId="878" applyNumberFormat="1" applyFont="1" applyFill="1" applyBorder="1" applyAlignment="1">
      <alignment horizontal="right" vertical="center" indent="1"/>
    </xf>
    <xf numFmtId="172" fontId="86" fillId="0" borderId="85" xfId="879" applyNumberFormat="1" applyFont="1" applyFill="1" applyBorder="1" applyAlignment="1">
      <alignment horizontal="right" vertical="center" indent="1"/>
    </xf>
    <xf numFmtId="172" fontId="86" fillId="0" borderId="85" xfId="880" applyNumberFormat="1" applyFont="1" applyFill="1" applyBorder="1" applyAlignment="1">
      <alignment horizontal="right" vertical="center" indent="1"/>
    </xf>
    <xf numFmtId="172" fontId="86" fillId="0" borderId="86" xfId="881" applyNumberFormat="1" applyFont="1" applyFill="1" applyBorder="1" applyAlignment="1">
      <alignment horizontal="right" vertical="center" indent="1"/>
    </xf>
    <xf numFmtId="0" fontId="77" fillId="0" borderId="0" xfId="867" applyFont="1" applyFill="1" applyBorder="1" applyAlignment="1">
      <alignment horizontal="left" vertical="center" wrapText="1"/>
    </xf>
    <xf numFmtId="172" fontId="86" fillId="0" borderId="86" xfId="882" applyNumberFormat="1" applyFont="1" applyFill="1" applyBorder="1" applyAlignment="1">
      <alignment horizontal="right" vertical="center" indent="1"/>
    </xf>
    <xf numFmtId="172" fontId="81" fillId="0" borderId="91" xfId="883" applyNumberFormat="1" applyFont="1" applyFill="1" applyBorder="1" applyAlignment="1">
      <alignment horizontal="center" vertical="center" wrapText="1"/>
    </xf>
    <xf numFmtId="172" fontId="81" fillId="0" borderId="92" xfId="883" applyNumberFormat="1" applyFont="1" applyFill="1" applyBorder="1" applyAlignment="1">
      <alignment horizontal="center" vertical="center" wrapText="1"/>
    </xf>
    <xf numFmtId="0" fontId="76" fillId="0" borderId="5" xfId="835" applyFont="1" applyFill="1" applyBorder="1" applyAlignment="1">
      <alignment horizontal="left" vertical="center" wrapText="1"/>
    </xf>
    <xf numFmtId="172" fontId="82" fillId="0" borderId="61" xfId="835" applyNumberFormat="1" applyFont="1" applyFill="1" applyBorder="1" applyAlignment="1">
      <alignment horizontal="left" vertical="center" wrapText="1"/>
    </xf>
    <xf numFmtId="0" fontId="77" fillId="0" borderId="5" xfId="883" applyFont="1" applyFill="1" applyBorder="1" applyAlignment="1">
      <alignment horizontal="left" vertical="center" wrapText="1" indent="1"/>
    </xf>
    <xf numFmtId="172" fontId="81" fillId="0" borderId="61" xfId="883" applyNumberFormat="1" applyFont="1" applyFill="1" applyBorder="1" applyAlignment="1">
      <alignment horizontal="left" vertical="center" wrapText="1" indent="1"/>
    </xf>
    <xf numFmtId="0" fontId="76" fillId="0" borderId="5" xfId="884" applyFont="1" applyFill="1" applyBorder="1" applyAlignment="1">
      <alignment horizontal="left" vertical="center" wrapText="1"/>
    </xf>
    <xf numFmtId="172" fontId="82" fillId="0" borderId="61" xfId="884" applyNumberFormat="1" applyFont="1" applyFill="1" applyBorder="1" applyAlignment="1">
      <alignment horizontal="left" vertical="center" wrapText="1"/>
    </xf>
    <xf numFmtId="0" fontId="77" fillId="0" borderId="90" xfId="885" applyFont="1" applyFill="1" applyBorder="1" applyAlignment="1">
      <alignment horizontal="left" vertical="center" wrapText="1" indent="1"/>
    </xf>
    <xf numFmtId="172" fontId="81" fillId="0" borderId="61" xfId="885" applyNumberFormat="1" applyFont="1" applyFill="1" applyBorder="1" applyAlignment="1">
      <alignment horizontal="left" vertical="center" wrapText="1" indent="1"/>
    </xf>
    <xf numFmtId="0" fontId="77" fillId="0" borderId="0" xfId="885" applyFont="1" applyFill="1" applyBorder="1" applyAlignment="1">
      <alignment horizontal="left" vertical="center" wrapText="1" indent="1"/>
    </xf>
    <xf numFmtId="172" fontId="81" fillId="0" borderId="0" xfId="885" applyNumberFormat="1" applyFont="1" applyFill="1" applyBorder="1" applyAlignment="1">
      <alignment horizontal="left" vertical="center" wrapText="1" indent="1"/>
    </xf>
    <xf numFmtId="0" fontId="77" fillId="0" borderId="94" xfId="885" applyFont="1" applyFill="1" applyBorder="1" applyAlignment="1">
      <alignment horizontal="left" vertical="center" wrapText="1" indent="1"/>
    </xf>
    <xf numFmtId="172" fontId="81" fillId="0" borderId="103" xfId="885" applyNumberFormat="1" applyFont="1" applyFill="1" applyBorder="1" applyAlignment="1">
      <alignment horizontal="left" vertical="center" wrapText="1" indent="1"/>
    </xf>
    <xf numFmtId="0" fontId="76" fillId="0" borderId="22" xfId="836" applyFont="1" applyFill="1" applyBorder="1" applyAlignment="1">
      <alignment horizontal="left" vertical="center" wrapText="1"/>
    </xf>
    <xf numFmtId="0" fontId="2" fillId="0" borderId="0" xfId="99"/>
    <xf numFmtId="0" fontId="80" fillId="0" borderId="0" xfId="886" applyFont="1" applyBorder="1"/>
    <xf numFmtId="0" fontId="79" fillId="0" borderId="58" xfId="886" applyFont="1" applyBorder="1" applyAlignment="1">
      <alignment horizontal="center" vertical="center" wrapText="1"/>
    </xf>
    <xf numFmtId="0" fontId="80" fillId="0" borderId="0" xfId="886" applyFont="1"/>
    <xf numFmtId="172" fontId="80" fillId="0" borderId="0" xfId="886" applyNumberFormat="1" applyFont="1"/>
    <xf numFmtId="0" fontId="79" fillId="0" borderId="0" xfId="886" applyFont="1"/>
    <xf numFmtId="172" fontId="79" fillId="0" borderId="0" xfId="886" applyNumberFormat="1" applyFont="1"/>
    <xf numFmtId="0" fontId="78" fillId="0" borderId="0" xfId="886" applyFont="1"/>
    <xf numFmtId="172" fontId="78" fillId="0" borderId="0" xfId="886" applyNumberFormat="1" applyFont="1"/>
    <xf numFmtId="172" fontId="2" fillId="0" borderId="0" xfId="99" applyNumberFormat="1"/>
    <xf numFmtId="172" fontId="74" fillId="0" borderId="0" xfId="99" applyNumberFormat="1" applyFont="1"/>
    <xf numFmtId="0" fontId="74" fillId="0" borderId="0" xfId="99" applyFont="1"/>
    <xf numFmtId="172" fontId="75" fillId="0" borderId="102" xfId="99" applyNumberFormat="1" applyFont="1" applyBorder="1" applyAlignment="1">
      <alignment horizontal="right" vertical="center" indent="1"/>
    </xf>
    <xf numFmtId="172" fontId="75" fillId="0" borderId="101" xfId="99" applyNumberFormat="1" applyFont="1" applyBorder="1" applyAlignment="1">
      <alignment horizontal="right" vertical="center" indent="1"/>
    </xf>
    <xf numFmtId="172" fontId="75" fillId="0" borderId="115" xfId="99" applyNumberFormat="1" applyFont="1" applyBorder="1" applyAlignment="1">
      <alignment horizontal="right" vertical="center" indent="1"/>
    </xf>
    <xf numFmtId="172" fontId="75" fillId="0" borderId="99" xfId="99" applyNumberFormat="1" applyFont="1" applyBorder="1" applyAlignment="1">
      <alignment horizontal="right" vertical="center" indent="1"/>
    </xf>
    <xf numFmtId="0" fontId="3" fillId="0" borderId="0" xfId="99" applyFont="1"/>
    <xf numFmtId="172" fontId="91" fillId="0" borderId="115" xfId="99" applyNumberFormat="1" applyFont="1" applyBorder="1" applyAlignment="1">
      <alignment horizontal="right" vertical="center" indent="1"/>
    </xf>
    <xf numFmtId="172" fontId="91" fillId="0" borderId="99" xfId="99" applyNumberFormat="1" applyFont="1" applyBorder="1" applyAlignment="1">
      <alignment horizontal="right" vertical="center" indent="1"/>
    </xf>
    <xf numFmtId="0" fontId="2" fillId="0" borderId="0" xfId="99" applyBorder="1"/>
    <xf numFmtId="172" fontId="88" fillId="0" borderId="0" xfId="99" applyNumberFormat="1" applyFont="1" applyBorder="1" applyAlignment="1">
      <alignment horizontal="center" vertical="center" wrapText="1"/>
    </xf>
    <xf numFmtId="0" fontId="75" fillId="0" borderId="0" xfId="99" applyFont="1" applyBorder="1" applyAlignment="1">
      <alignment horizontal="center" vertical="center" wrapText="1"/>
    </xf>
    <xf numFmtId="172" fontId="91" fillId="0" borderId="98" xfId="99" applyNumberFormat="1" applyFont="1" applyBorder="1" applyAlignment="1">
      <alignment horizontal="right" vertical="center" indent="1"/>
    </xf>
    <xf numFmtId="172" fontId="91" fillId="0" borderId="97" xfId="99" applyNumberFormat="1" applyFont="1" applyBorder="1" applyAlignment="1">
      <alignment horizontal="right" vertical="center" indent="1"/>
    </xf>
    <xf numFmtId="0" fontId="89" fillId="0" borderId="0" xfId="99" applyFont="1"/>
    <xf numFmtId="172" fontId="88" fillId="0" borderId="91" xfId="99" applyNumberFormat="1" applyFont="1" applyBorder="1" applyAlignment="1">
      <alignment horizontal="center" vertical="center" wrapText="1"/>
    </xf>
    <xf numFmtId="172" fontId="75" fillId="0" borderId="89" xfId="99" applyNumberFormat="1" applyFont="1" applyBorder="1" applyAlignment="1">
      <alignment horizontal="center" vertical="center" wrapText="1"/>
    </xf>
    <xf numFmtId="172" fontId="75" fillId="0" borderId="88" xfId="99" applyNumberFormat="1" applyFont="1" applyBorder="1" applyAlignment="1">
      <alignment horizontal="center" vertical="center" wrapText="1"/>
    </xf>
    <xf numFmtId="0" fontId="10" fillId="0" borderId="0" xfId="99" applyFont="1" applyFill="1" applyBorder="1"/>
    <xf numFmtId="172" fontId="74" fillId="0" borderId="0" xfId="99" applyNumberFormat="1" applyFont="1" applyFill="1" applyBorder="1"/>
    <xf numFmtId="0" fontId="73" fillId="0" borderId="0" xfId="99" applyFont="1" applyFill="1" applyBorder="1"/>
    <xf numFmtId="0" fontId="3" fillId="0" borderId="0" xfId="99" applyFont="1" applyFill="1" applyBorder="1"/>
    <xf numFmtId="172" fontId="72" fillId="0" borderId="0" xfId="99" applyNumberFormat="1" applyFont="1" applyFill="1" applyBorder="1"/>
    <xf numFmtId="0" fontId="72" fillId="0" borderId="0" xfId="99" applyFont="1" applyFill="1" applyBorder="1"/>
    <xf numFmtId="0" fontId="2" fillId="0" borderId="22" xfId="99" applyBorder="1"/>
    <xf numFmtId="0" fontId="93" fillId="0" borderId="0" xfId="99" applyFont="1" applyAlignment="1">
      <alignment vertical="center"/>
    </xf>
    <xf numFmtId="172" fontId="93" fillId="0" borderId="0" xfId="99" applyNumberFormat="1" applyFont="1" applyAlignment="1">
      <alignment vertical="center"/>
    </xf>
    <xf numFmtId="0" fontId="93" fillId="0" borderId="0" xfId="99" applyFont="1" applyBorder="1" applyAlignment="1">
      <alignment horizontal="center" vertical="center"/>
    </xf>
    <xf numFmtId="0" fontId="93" fillId="0" borderId="0" xfId="99" applyFont="1" applyBorder="1" applyAlignment="1">
      <alignment vertical="center"/>
    </xf>
    <xf numFmtId="0" fontId="101" fillId="0" borderId="0" xfId="99" applyFont="1" applyBorder="1" applyAlignment="1">
      <alignment horizontal="center" vertical="center"/>
    </xf>
    <xf numFmtId="0" fontId="101" fillId="0" borderId="0" xfId="99" applyFont="1" applyBorder="1" applyAlignment="1">
      <alignment vertical="center"/>
    </xf>
    <xf numFmtId="0" fontId="100" fillId="0" borderId="0" xfId="99" applyFont="1" applyBorder="1" applyAlignment="1">
      <alignment horizontal="center" vertical="center"/>
    </xf>
    <xf numFmtId="0" fontId="100" fillId="0" borderId="0" xfId="99" applyFont="1" applyBorder="1" applyAlignment="1">
      <alignment vertical="center"/>
    </xf>
    <xf numFmtId="172" fontId="95" fillId="0" borderId="0" xfId="99" applyNumberFormat="1" applyFont="1" applyBorder="1" applyAlignment="1">
      <alignment vertical="center"/>
    </xf>
    <xf numFmtId="172" fontId="95" fillId="0" borderId="109" xfId="99" applyNumberFormat="1" applyFont="1" applyBorder="1" applyAlignment="1">
      <alignment vertical="center"/>
    </xf>
    <xf numFmtId="0" fontId="95" fillId="0" borderId="109" xfId="99" applyNumberFormat="1" applyFont="1" applyBorder="1" applyAlignment="1">
      <alignment vertical="center"/>
    </xf>
    <xf numFmtId="0" fontId="95" fillId="0" borderId="109" xfId="99" applyFont="1" applyBorder="1" applyAlignment="1">
      <alignment horizontal="center" vertical="center"/>
    </xf>
    <xf numFmtId="0" fontId="95" fillId="0" borderId="0" xfId="99" applyFont="1" applyBorder="1" applyAlignment="1">
      <alignment horizontal="right" vertical="center"/>
    </xf>
    <xf numFmtId="172" fontId="93" fillId="0" borderId="0" xfId="99" applyNumberFormat="1" applyFont="1" applyBorder="1" applyAlignment="1">
      <alignment vertical="center"/>
    </xf>
    <xf numFmtId="172" fontId="93" fillId="0" borderId="109" xfId="99" applyNumberFormat="1" applyFont="1" applyBorder="1" applyAlignment="1">
      <alignment vertical="center"/>
    </xf>
    <xf numFmtId="0" fontId="93" fillId="0" borderId="109" xfId="99" applyNumberFormat="1" applyFont="1" applyBorder="1" applyAlignment="1">
      <alignment vertical="center"/>
    </xf>
    <xf numFmtId="0" fontId="93" fillId="0" borderId="109" xfId="99" applyFont="1" applyBorder="1" applyAlignment="1">
      <alignment horizontal="center" vertical="center"/>
    </xf>
    <xf numFmtId="0" fontId="93" fillId="0" borderId="0" xfId="99" applyFont="1" applyBorder="1" applyAlignment="1">
      <alignment horizontal="right" vertical="center"/>
    </xf>
    <xf numFmtId="172" fontId="93" fillId="0" borderId="116" xfId="99" applyNumberFormat="1" applyFont="1" applyBorder="1" applyAlignment="1">
      <alignment vertical="center"/>
    </xf>
    <xf numFmtId="0" fontId="93" fillId="0" borderId="116" xfId="99" applyNumberFormat="1" applyFont="1" applyBorder="1" applyAlignment="1">
      <alignment vertical="center"/>
    </xf>
    <xf numFmtId="0" fontId="93" fillId="0" borderId="0" xfId="99" applyNumberFormat="1" applyFont="1" applyAlignment="1">
      <alignment vertical="center"/>
    </xf>
    <xf numFmtId="0" fontId="93" fillId="0" borderId="0" xfId="99" applyFont="1" applyBorder="1" applyAlignment="1">
      <alignment horizontal="right" vertical="center" wrapText="1"/>
    </xf>
    <xf numFmtId="0" fontId="93" fillId="0" borderId="116" xfId="99" applyFont="1" applyBorder="1" applyAlignment="1">
      <alignment vertical="center"/>
    </xf>
    <xf numFmtId="0" fontId="93" fillId="0" borderId="109" xfId="99" applyFont="1" applyBorder="1" applyAlignment="1">
      <alignment horizontal="center" vertical="center" wrapText="1"/>
    </xf>
    <xf numFmtId="0" fontId="99" fillId="0" borderId="0" xfId="99" applyFont="1" applyBorder="1" applyAlignment="1">
      <alignment horizontal="left" vertical="center" wrapText="1"/>
    </xf>
    <xf numFmtId="0" fontId="93" fillId="0" borderId="0" xfId="99" applyFont="1" applyBorder="1" applyAlignment="1">
      <alignment horizontal="left" vertical="center" wrapText="1"/>
    </xf>
    <xf numFmtId="0" fontId="95" fillId="0" borderId="0" xfId="99" applyFont="1" applyBorder="1" applyAlignment="1">
      <alignment horizontal="left" vertical="center"/>
    </xf>
    <xf numFmtId="0" fontId="93" fillId="0" borderId="0" xfId="99" applyFont="1" applyBorder="1" applyAlignment="1">
      <alignment horizontal="left" vertical="center"/>
    </xf>
    <xf numFmtId="0" fontId="95" fillId="0" borderId="117" xfId="99" applyFont="1" applyBorder="1" applyAlignment="1">
      <alignment vertical="center"/>
    </xf>
    <xf numFmtId="0" fontId="95" fillId="0" borderId="116" xfId="99" applyFont="1" applyBorder="1" applyAlignment="1">
      <alignment vertical="center"/>
    </xf>
    <xf numFmtId="172" fontId="95" fillId="0" borderId="117" xfId="99" applyNumberFormat="1" applyFont="1" applyBorder="1" applyAlignment="1">
      <alignment vertical="center"/>
    </xf>
    <xf numFmtId="0" fontId="95" fillId="0" borderId="116" xfId="99" applyNumberFormat="1" applyFont="1" applyBorder="1" applyAlignment="1">
      <alignment vertical="center"/>
    </xf>
    <xf numFmtId="0" fontId="95" fillId="0" borderId="0" xfId="99" applyNumberFormat="1" applyFont="1" applyBorder="1" applyAlignment="1">
      <alignment vertical="center"/>
    </xf>
    <xf numFmtId="0" fontId="95" fillId="0" borderId="0" xfId="99" applyFont="1" applyBorder="1" applyAlignment="1">
      <alignment horizontal="center" vertical="center"/>
    </xf>
    <xf numFmtId="172" fontId="93" fillId="0" borderId="117" xfId="99" applyNumberFormat="1" applyFont="1" applyBorder="1" applyAlignment="1">
      <alignment vertical="center"/>
    </xf>
    <xf numFmtId="0" fontId="93" fillId="0" borderId="0" xfId="99" applyNumberFormat="1" applyFont="1" applyBorder="1" applyAlignment="1">
      <alignment vertical="center"/>
    </xf>
    <xf numFmtId="0" fontId="97" fillId="0" borderId="0" xfId="99" applyFont="1" applyBorder="1" applyAlignment="1">
      <alignment horizontal="left" vertical="center" wrapText="1"/>
    </xf>
    <xf numFmtId="0" fontId="95" fillId="0" borderId="0" xfId="99" applyFont="1" applyBorder="1" applyAlignment="1">
      <alignment horizontal="left" vertical="center" wrapText="1"/>
    </xf>
    <xf numFmtId="0" fontId="93" fillId="0" borderId="109" xfId="99" applyFont="1" applyBorder="1" applyAlignment="1">
      <alignment vertical="center"/>
    </xf>
    <xf numFmtId="172" fontId="95" fillId="0" borderId="116" xfId="99" applyNumberFormat="1" applyFont="1" applyBorder="1" applyAlignment="1">
      <alignment vertical="center"/>
    </xf>
    <xf numFmtId="0" fontId="95" fillId="0" borderId="0" xfId="99" applyFont="1" applyAlignment="1">
      <alignment vertical="center"/>
    </xf>
    <xf numFmtId="0" fontId="95" fillId="0" borderId="0" xfId="99" applyFont="1" applyBorder="1" applyAlignment="1">
      <alignment vertical="center"/>
    </xf>
    <xf numFmtId="1" fontId="95" fillId="0" borderId="0" xfId="99" applyNumberFormat="1" applyFont="1" applyAlignment="1">
      <alignment horizontal="right" vertical="center"/>
    </xf>
    <xf numFmtId="1" fontId="93" fillId="0" borderId="0" xfId="99" applyNumberFormat="1" applyFont="1" applyAlignment="1">
      <alignment horizontal="right" vertical="center"/>
    </xf>
    <xf numFmtId="1" fontId="93" fillId="0" borderId="0" xfId="99" applyNumberFormat="1" applyFont="1" applyAlignment="1">
      <alignment vertical="center"/>
    </xf>
    <xf numFmtId="0" fontId="93" fillId="0" borderId="22" xfId="99" applyFont="1" applyBorder="1" applyAlignment="1">
      <alignment horizontal="center" vertical="center" wrapText="1"/>
    </xf>
    <xf numFmtId="0" fontId="97" fillId="0" borderId="0" xfId="99" applyFont="1" applyBorder="1" applyAlignment="1">
      <alignment horizontal="center" vertical="center"/>
    </xf>
    <xf numFmtId="0" fontId="97" fillId="0" borderId="0" xfId="99" applyFont="1" applyBorder="1" applyAlignment="1">
      <alignment vertical="center"/>
    </xf>
    <xf numFmtId="49" fontId="93" fillId="0" borderId="0" xfId="99" applyNumberFormat="1" applyFont="1" applyBorder="1" applyAlignment="1">
      <alignment horizontal="center" vertical="center"/>
    </xf>
    <xf numFmtId="49" fontId="95" fillId="0" borderId="0" xfId="99" applyNumberFormat="1" applyFont="1" applyBorder="1" applyAlignment="1">
      <alignment horizontal="left" vertical="center"/>
    </xf>
    <xf numFmtId="0" fontId="94" fillId="0" borderId="0" xfId="99" applyFont="1" applyBorder="1" applyAlignment="1">
      <alignment vertical="center"/>
    </xf>
    <xf numFmtId="0" fontId="92" fillId="0" borderId="0" xfId="99" applyFont="1" applyBorder="1" applyAlignment="1">
      <alignment vertical="center"/>
    </xf>
    <xf numFmtId="0" fontId="99" fillId="0" borderId="0" xfId="99" applyFont="1" applyBorder="1" applyAlignment="1">
      <alignment vertical="center"/>
    </xf>
    <xf numFmtId="49" fontId="93" fillId="0" borderId="0" xfId="99" applyNumberFormat="1" applyFont="1" applyBorder="1" applyAlignment="1">
      <alignment vertical="center" wrapText="1"/>
    </xf>
    <xf numFmtId="0" fontId="93" fillId="0" borderId="117" xfId="99" quotePrefix="1" applyFont="1" applyBorder="1" applyAlignment="1">
      <alignment horizontal="right" vertical="center"/>
    </xf>
    <xf numFmtId="0" fontId="93" fillId="0" borderId="116" xfId="99" quotePrefix="1" applyFont="1" applyBorder="1" applyAlignment="1">
      <alignment horizontal="right" vertical="center"/>
    </xf>
    <xf numFmtId="0" fontId="93" fillId="0" borderId="116" xfId="99" quotePrefix="1" applyNumberFormat="1" applyFont="1" applyBorder="1" applyAlignment="1">
      <alignment horizontal="right" vertical="center"/>
    </xf>
    <xf numFmtId="49" fontId="93" fillId="0" borderId="0" xfId="99" applyNumberFormat="1" applyFont="1" applyBorder="1" applyAlignment="1">
      <alignment horizontal="left" vertical="center" wrapText="1"/>
    </xf>
    <xf numFmtId="0" fontId="93" fillId="0" borderId="116" xfId="99" applyNumberFormat="1" applyFont="1" applyBorder="1" applyAlignment="1">
      <alignment horizontal="right" vertical="center"/>
    </xf>
    <xf numFmtId="49" fontId="93" fillId="0" borderId="109" xfId="99" applyNumberFormat="1" applyFont="1" applyBorder="1" applyAlignment="1">
      <alignment horizontal="left" vertical="center"/>
    </xf>
    <xf numFmtId="0" fontId="93" fillId="0" borderId="116" xfId="99" applyFont="1" applyBorder="1" applyAlignment="1">
      <alignment horizontal="right" vertical="center"/>
    </xf>
    <xf numFmtId="0" fontId="93" fillId="0" borderId="117" xfId="99" applyNumberFormat="1" applyFont="1" applyBorder="1" applyAlignment="1">
      <alignment horizontal="right" vertical="center"/>
    </xf>
    <xf numFmtId="0" fontId="93" fillId="0" borderId="117" xfId="99" quotePrefix="1" applyNumberFormat="1" applyFont="1" applyBorder="1" applyAlignment="1">
      <alignment horizontal="right" vertical="center"/>
    </xf>
    <xf numFmtId="49" fontId="93" fillId="0" borderId="109" xfId="99" applyNumberFormat="1" applyFont="1" applyBorder="1" applyAlignment="1">
      <alignment horizontal="left" vertical="center" wrapText="1"/>
    </xf>
    <xf numFmtId="0" fontId="95" fillId="0" borderId="117" xfId="99" applyNumberFormat="1" applyFont="1" applyBorder="1" applyAlignment="1">
      <alignment horizontal="right" vertical="center"/>
    </xf>
    <xf numFmtId="0" fontId="95" fillId="0" borderId="116" xfId="99" applyNumberFormat="1" applyFont="1" applyBorder="1" applyAlignment="1">
      <alignment horizontal="right" vertical="center"/>
    </xf>
    <xf numFmtId="49" fontId="95" fillId="0" borderId="109" xfId="99" applyNumberFormat="1" applyFont="1" applyBorder="1" applyAlignment="1">
      <alignment horizontal="left" vertical="center" wrapText="1"/>
    </xf>
    <xf numFmtId="0" fontId="93" fillId="0" borderId="117" xfId="99" applyFont="1" applyBorder="1" applyAlignment="1">
      <alignment horizontal="right" vertical="center"/>
    </xf>
    <xf numFmtId="0" fontId="93" fillId="0" borderId="109" xfId="99" applyFont="1" applyBorder="1" applyAlignment="1">
      <alignment horizontal="left" vertical="center"/>
    </xf>
    <xf numFmtId="0" fontId="93" fillId="0" borderId="117" xfId="99" quotePrefix="1" applyFont="1" applyBorder="1" applyAlignment="1">
      <alignment horizontal="right" vertical="center" wrapText="1"/>
    </xf>
    <xf numFmtId="0" fontId="93" fillId="0" borderId="116" xfId="99" quotePrefix="1" applyFont="1" applyBorder="1" applyAlignment="1">
      <alignment horizontal="right" vertical="center" wrapText="1"/>
    </xf>
    <xf numFmtId="0" fontId="93" fillId="0" borderId="116" xfId="99" quotePrefix="1" applyNumberFormat="1" applyFont="1" applyBorder="1" applyAlignment="1">
      <alignment horizontal="right" vertical="center" wrapText="1"/>
    </xf>
    <xf numFmtId="0" fontId="93" fillId="0" borderId="116" xfId="99" applyNumberFormat="1" applyFont="1" applyBorder="1" applyAlignment="1">
      <alignment horizontal="right" vertical="center" wrapText="1"/>
    </xf>
    <xf numFmtId="0" fontId="93" fillId="0" borderId="117" xfId="99" applyNumberFormat="1" applyFont="1" applyBorder="1" applyAlignment="1">
      <alignment horizontal="right" vertical="center" wrapText="1"/>
    </xf>
    <xf numFmtId="0" fontId="95" fillId="0" borderId="117" xfId="99" applyNumberFormat="1" applyFont="1" applyBorder="1" applyAlignment="1">
      <alignment horizontal="right" vertical="center" wrapText="1"/>
    </xf>
    <xf numFmtId="0" fontId="95" fillId="0" borderId="116" xfId="99" applyNumberFormat="1" applyFont="1" applyBorder="1" applyAlignment="1">
      <alignment horizontal="right" vertical="center" wrapText="1"/>
    </xf>
    <xf numFmtId="0" fontId="93" fillId="0" borderId="117" xfId="99" applyFont="1" applyBorder="1" applyAlignment="1">
      <alignment horizontal="right" vertical="center" wrapText="1"/>
    </xf>
    <xf numFmtId="0" fontId="93" fillId="0" borderId="116" xfId="99" applyFont="1" applyBorder="1" applyAlignment="1">
      <alignment horizontal="right" vertical="center" wrapText="1"/>
    </xf>
    <xf numFmtId="0" fontId="93" fillId="0" borderId="109" xfId="99" applyFont="1" applyBorder="1" applyAlignment="1">
      <alignment horizontal="left" vertical="center" wrapText="1"/>
    </xf>
    <xf numFmtId="0" fontId="93" fillId="0" borderId="117" xfId="99" quotePrefix="1" applyNumberFormat="1" applyFont="1" applyBorder="1" applyAlignment="1">
      <alignment horizontal="right" vertical="center" wrapText="1"/>
    </xf>
    <xf numFmtId="0" fontId="93" fillId="0" borderId="0" xfId="99" applyFont="1" applyAlignment="1">
      <alignment horizontal="right" vertical="center" wrapText="1"/>
    </xf>
    <xf numFmtId="0" fontId="93" fillId="0" borderId="0" xfId="99" applyFont="1" applyAlignment="1">
      <alignment horizontal="right" vertical="center"/>
    </xf>
    <xf numFmtId="49" fontId="93" fillId="0" borderId="0" xfId="99" applyNumberFormat="1" applyFont="1" applyBorder="1" applyAlignment="1">
      <alignment horizontal="left" vertical="center"/>
    </xf>
    <xf numFmtId="49" fontId="95" fillId="0" borderId="0" xfId="99" applyNumberFormat="1" applyFont="1" applyBorder="1" applyAlignment="1">
      <alignment horizontal="left" vertical="center" wrapText="1"/>
    </xf>
    <xf numFmtId="0" fontId="93" fillId="0" borderId="0" xfId="99" applyFont="1" applyBorder="1" applyAlignment="1">
      <alignment horizontal="center" vertical="center" wrapText="1"/>
    </xf>
    <xf numFmtId="0" fontId="76" fillId="0" borderId="22" xfId="836" applyFont="1" applyFill="1" applyBorder="1" applyAlignment="1">
      <alignment vertical="center" wrapText="1"/>
    </xf>
    <xf numFmtId="0" fontId="9" fillId="15" borderId="118" xfId="13" applyNumberFormat="1" applyFont="1" applyBorder="1" applyAlignment="1"/>
    <xf numFmtId="49" fontId="3" fillId="0" borderId="1" xfId="0" applyNumberFormat="1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49" fontId="3" fillId="0" borderId="5" xfId="0" applyNumberFormat="1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49" fontId="3" fillId="0" borderId="9" xfId="0" applyNumberFormat="1" applyFont="1" applyBorder="1" applyAlignment="1">
      <alignment vertical="center"/>
    </xf>
    <xf numFmtId="0" fontId="3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22" xfId="99" applyFont="1" applyBorder="1"/>
    <xf numFmtId="2" fontId="2" fillId="0" borderId="22" xfId="99" applyNumberFormat="1" applyBorder="1"/>
    <xf numFmtId="172" fontId="74" fillId="0" borderId="22" xfId="99" applyNumberFormat="1" applyFont="1" applyBorder="1"/>
    <xf numFmtId="2" fontId="74" fillId="0" borderId="22" xfId="99" applyNumberFormat="1" applyFont="1" applyBorder="1"/>
    <xf numFmtId="0" fontId="2" fillId="0" borderId="113" xfId="99" applyBorder="1"/>
    <xf numFmtId="173" fontId="2" fillId="0" borderId="113" xfId="99" applyNumberFormat="1" applyBorder="1"/>
    <xf numFmtId="0" fontId="76" fillId="0" borderId="22" xfId="836" applyFont="1" applyFill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left" vertical="center"/>
    </xf>
    <xf numFmtId="49" fontId="9" fillId="15" borderId="18" xfId="21">
      <alignment horizontal="left" vertical="center" indent="1"/>
    </xf>
    <xf numFmtId="0" fontId="53" fillId="0" borderId="22" xfId="0" applyFont="1" applyBorder="1"/>
    <xf numFmtId="0" fontId="0" fillId="0" borderId="22" xfId="0" applyBorder="1" applyAlignment="1">
      <alignment horizontal="center"/>
    </xf>
    <xf numFmtId="0" fontId="53" fillId="0" borderId="22" xfId="0" applyFont="1" applyBorder="1" applyAlignment="1">
      <alignment horizontal="center"/>
    </xf>
    <xf numFmtId="0" fontId="16" fillId="17" borderId="0" xfId="23">
      <alignment horizontal="left" vertical="center" indent="1"/>
    </xf>
    <xf numFmtId="1" fontId="16" fillId="17" borderId="0" xfId="23" applyNumberFormat="1">
      <alignment horizontal="left" vertical="center" indent="1"/>
    </xf>
    <xf numFmtId="0" fontId="80" fillId="0" borderId="22" xfId="118" applyFont="1" applyBorder="1" applyAlignment="1">
      <alignment horizontal="left"/>
    </xf>
    <xf numFmtId="3" fontId="0" fillId="0" borderId="0" xfId="0" applyNumberFormat="1"/>
    <xf numFmtId="0" fontId="0" fillId="17" borderId="119" xfId="0" applyFill="1" applyBorder="1"/>
    <xf numFmtId="0" fontId="0" fillId="17" borderId="120" xfId="0" applyFill="1" applyBorder="1" applyAlignment="1">
      <alignment horizontal="center" vertical="center"/>
    </xf>
    <xf numFmtId="0" fontId="0" fillId="34" borderId="67" xfId="0" applyFill="1" applyBorder="1"/>
    <xf numFmtId="0" fontId="0" fillId="17" borderId="0" xfId="0" applyFill="1" applyBorder="1"/>
    <xf numFmtId="0" fontId="0" fillId="35" borderId="67" xfId="0" applyFill="1" applyBorder="1"/>
    <xf numFmtId="0" fontId="0" fillId="36" borderId="67" xfId="0" applyFill="1" applyBorder="1"/>
    <xf numFmtId="0" fontId="0" fillId="37" borderId="67" xfId="0" applyFill="1" applyBorder="1"/>
    <xf numFmtId="0" fontId="0" fillId="38" borderId="67" xfId="0" applyFill="1" applyBorder="1"/>
    <xf numFmtId="0" fontId="0" fillId="39" borderId="67" xfId="0" applyFill="1" applyBorder="1"/>
    <xf numFmtId="3" fontId="80" fillId="37" borderId="22" xfId="0" applyNumberFormat="1" applyFont="1" applyFill="1" applyBorder="1" applyAlignment="1">
      <alignment horizontal="right"/>
    </xf>
    <xf numFmtId="0" fontId="0" fillId="0" borderId="22" xfId="0" applyBorder="1"/>
    <xf numFmtId="3" fontId="80" fillId="34" borderId="22" xfId="0" applyNumberFormat="1" applyFont="1" applyFill="1" applyBorder="1" applyAlignment="1">
      <alignment horizontal="right"/>
    </xf>
    <xf numFmtId="3" fontId="80" fillId="38" borderId="22" xfId="0" applyNumberFormat="1" applyFont="1" applyFill="1" applyBorder="1" applyAlignment="1">
      <alignment horizontal="right"/>
    </xf>
    <xf numFmtId="3" fontId="80" fillId="35" borderId="22" xfId="0" applyNumberFormat="1" applyFont="1" applyFill="1" applyBorder="1" applyAlignment="1">
      <alignment horizontal="right"/>
    </xf>
    <xf numFmtId="3" fontId="80" fillId="36" borderId="22" xfId="0" applyNumberFormat="1" applyFont="1" applyFill="1" applyBorder="1" applyAlignment="1">
      <alignment horizontal="right"/>
    </xf>
    <xf numFmtId="0" fontId="0" fillId="0" borderId="0" xfId="0" applyBorder="1"/>
    <xf numFmtId="3" fontId="80" fillId="39" borderId="22" xfId="0" applyNumberFormat="1" applyFont="1" applyFill="1" applyBorder="1" applyAlignment="1">
      <alignment horizontal="right"/>
    </xf>
    <xf numFmtId="0" fontId="15" fillId="17" borderId="19" xfId="22">
      <alignment horizontal="center" vertical="center"/>
    </xf>
    <xf numFmtId="3" fontId="16" fillId="17" borderId="0" xfId="23" applyNumberFormat="1">
      <alignment horizontal="left" vertical="center" indent="1"/>
    </xf>
    <xf numFmtId="0" fontId="66" fillId="17" borderId="0" xfId="554" applyNumberFormat="1" applyFill="1" applyBorder="1" applyAlignment="1">
      <alignment horizontal="left" vertical="center" indent="1"/>
    </xf>
    <xf numFmtId="49" fontId="66" fillId="0" borderId="5" xfId="554" applyNumberFormat="1" applyFill="1" applyBorder="1" applyAlignment="1">
      <alignment horizontal="left" vertical="center"/>
    </xf>
    <xf numFmtId="0" fontId="37" fillId="17" borderId="0" xfId="23" applyFont="1" applyAlignment="1">
      <alignment horizontal="center" vertical="center"/>
    </xf>
    <xf numFmtId="3" fontId="37" fillId="17" borderId="0" xfId="23" applyNumberFormat="1" applyFont="1" applyAlignment="1">
      <alignment horizontal="right" vertical="center" indent="6"/>
    </xf>
    <xf numFmtId="3" fontId="80" fillId="37" borderId="0" xfId="0" applyNumberFormat="1" applyFont="1" applyFill="1" applyBorder="1" applyAlignment="1">
      <alignment horizontal="right" vertical="center" indent="6"/>
    </xf>
    <xf numFmtId="3" fontId="80" fillId="38" borderId="0" xfId="0" applyNumberFormat="1" applyFont="1" applyFill="1" applyBorder="1" applyAlignment="1">
      <alignment horizontal="right" vertical="center" indent="6"/>
    </xf>
    <xf numFmtId="3" fontId="80" fillId="36" borderId="0" xfId="0" applyNumberFormat="1" applyFont="1" applyFill="1" applyBorder="1" applyAlignment="1">
      <alignment horizontal="right" vertical="center" indent="6"/>
    </xf>
    <xf numFmtId="3" fontId="80" fillId="34" borderId="0" xfId="0" applyNumberFormat="1" applyFont="1" applyFill="1" applyBorder="1" applyAlignment="1">
      <alignment horizontal="right" vertical="center" indent="6"/>
    </xf>
    <xf numFmtId="3" fontId="66" fillId="39" borderId="0" xfId="554" applyNumberFormat="1" applyFill="1" applyBorder="1" applyAlignment="1">
      <alignment horizontal="right" vertical="center" indent="6"/>
    </xf>
    <xf numFmtId="3" fontId="80" fillId="35" borderId="0" xfId="0" applyNumberFormat="1" applyFont="1" applyFill="1" applyBorder="1" applyAlignment="1">
      <alignment horizontal="right" vertical="center" indent="6"/>
    </xf>
    <xf numFmtId="3" fontId="16" fillId="17" borderId="0" xfId="23" applyNumberFormat="1" applyAlignment="1">
      <alignment horizontal="right" vertical="center" indent="16"/>
    </xf>
    <xf numFmtId="3" fontId="37" fillId="17" borderId="0" xfId="23" applyNumberFormat="1" applyFont="1" applyAlignment="1">
      <alignment horizontal="right" vertical="center" indent="16"/>
    </xf>
    <xf numFmtId="3" fontId="16" fillId="17" borderId="0" xfId="23" applyNumberFormat="1" applyFont="1" applyAlignment="1">
      <alignment horizontal="right" vertical="center" indent="16"/>
    </xf>
    <xf numFmtId="3" fontId="103" fillId="17" borderId="0" xfId="23" applyNumberFormat="1" applyFont="1" applyAlignment="1">
      <alignment horizontal="right" vertical="center" indent="4"/>
    </xf>
    <xf numFmtId="3" fontId="104" fillId="0" borderId="0" xfId="0" applyNumberFormat="1" applyFont="1" applyAlignment="1">
      <alignment horizontal="right" indent="4"/>
    </xf>
    <xf numFmtId="3" fontId="103" fillId="17" borderId="0" xfId="23" applyNumberFormat="1" applyFont="1" applyBorder="1" applyAlignment="1">
      <alignment horizontal="right" vertical="center" indent="4"/>
    </xf>
    <xf numFmtId="3" fontId="105" fillId="0" borderId="0" xfId="0" applyNumberFormat="1" applyFont="1" applyAlignment="1">
      <alignment horizontal="right" indent="4"/>
    </xf>
    <xf numFmtId="3" fontId="102" fillId="17" borderId="0" xfId="23" applyNumberFormat="1" applyFont="1" applyAlignment="1">
      <alignment horizontal="right" vertical="center" indent="4"/>
    </xf>
    <xf numFmtId="49" fontId="66" fillId="0" borderId="0" xfId="554" applyNumberFormat="1" applyFill="1" applyBorder="1" applyAlignment="1">
      <alignment horizontal="left" vertical="center"/>
    </xf>
    <xf numFmtId="49" fontId="108" fillId="15" borderId="18" xfId="21" applyFont="1" applyAlignment="1">
      <alignment horizontal="center" vertical="center" wrapText="1"/>
    </xf>
    <xf numFmtId="49" fontId="108" fillId="15" borderId="20" xfId="21" applyNumberFormat="1" applyFont="1" applyBorder="1" applyAlignment="1">
      <alignment horizontal="center" vertical="center" wrapText="1"/>
    </xf>
    <xf numFmtId="3" fontId="104" fillId="0" borderId="0" xfId="0" applyNumberFormat="1" applyFont="1" applyAlignment="1">
      <alignment horizontal="center"/>
    </xf>
    <xf numFmtId="0" fontId="1" fillId="0" borderId="0" xfId="99" applyFont="1"/>
    <xf numFmtId="49" fontId="106" fillId="40" borderId="18" xfId="21" applyFont="1" applyFill="1" applyAlignment="1">
      <alignment horizontal="center" vertical="center" wrapText="1"/>
    </xf>
    <xf numFmtId="0" fontId="107" fillId="0" borderId="0" xfId="0" applyFont="1" applyAlignment="1">
      <alignment vertical="top" wrapText="1"/>
    </xf>
    <xf numFmtId="0" fontId="112" fillId="17" borderId="19" xfId="22" applyFont="1">
      <alignment horizontal="center" vertical="center"/>
    </xf>
    <xf numFmtId="0" fontId="111" fillId="17" borderId="19" xfId="22" applyFont="1">
      <alignment horizontal="center" vertical="center"/>
    </xf>
    <xf numFmtId="0" fontId="107" fillId="0" borderId="0" xfId="0" applyFont="1" applyAlignment="1">
      <alignment horizontal="center" vertical="center" wrapText="1"/>
    </xf>
    <xf numFmtId="0" fontId="15" fillId="17" borderId="19" xfId="22" applyAlignment="1">
      <alignment horizontal="center" vertical="center" wrapText="1"/>
    </xf>
    <xf numFmtId="49" fontId="9" fillId="15" borderId="18" xfId="21" applyAlignment="1">
      <alignment horizontal="center" vertical="center"/>
    </xf>
    <xf numFmtId="0" fontId="15" fillId="17" borderId="19" xfId="22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7" fillId="0" borderId="52" xfId="839" applyFont="1" applyFill="1" applyBorder="1" applyAlignment="1">
      <alignment horizontal="center" vertical="center" wrapText="1"/>
    </xf>
    <xf numFmtId="0" fontId="36" fillId="0" borderId="57" xfId="886" applyBorder="1" applyAlignment="1">
      <alignment horizontal="center" vertical="center" wrapText="1"/>
    </xf>
    <xf numFmtId="0" fontId="36" fillId="0" borderId="62" xfId="886" applyBorder="1" applyAlignment="1">
      <alignment horizontal="center" vertical="center" wrapText="1"/>
    </xf>
    <xf numFmtId="172" fontId="77" fillId="0" borderId="54" xfId="841" applyNumberFormat="1" applyFont="1" applyFill="1" applyBorder="1" applyAlignment="1">
      <alignment horizontal="center" vertical="center" wrapText="1"/>
    </xf>
    <xf numFmtId="0" fontId="80" fillId="0" borderId="54" xfId="886" applyFont="1" applyBorder="1" applyAlignment="1">
      <alignment horizontal="center" vertical="center" wrapText="1"/>
    </xf>
    <xf numFmtId="0" fontId="80" fillId="0" borderId="55" xfId="886" applyFont="1" applyBorder="1" applyAlignment="1">
      <alignment horizontal="center" vertical="center" wrapText="1"/>
    </xf>
    <xf numFmtId="0" fontId="81" fillId="0" borderId="56" xfId="839" applyFont="1" applyFill="1" applyBorder="1" applyAlignment="1">
      <alignment horizontal="center" vertical="center" wrapText="1"/>
    </xf>
    <xf numFmtId="0" fontId="36" fillId="0" borderId="61" xfId="886" applyBorder="1" applyAlignment="1">
      <alignment horizontal="center" vertical="center" wrapText="1"/>
    </xf>
    <xf numFmtId="0" fontId="36" fillId="0" borderId="65" xfId="886" applyBorder="1" applyAlignment="1">
      <alignment horizontal="center" vertical="center" wrapText="1"/>
    </xf>
    <xf numFmtId="172" fontId="76" fillId="0" borderId="63" xfId="844" applyNumberFormat="1" applyFont="1" applyFill="1" applyBorder="1" applyAlignment="1">
      <alignment horizontal="center" vertical="center" wrapText="1"/>
    </xf>
    <xf numFmtId="0" fontId="83" fillId="0" borderId="63" xfId="886" applyFont="1" applyBorder="1" applyAlignment="1">
      <alignment horizontal="center" vertical="center" wrapText="1"/>
    </xf>
    <xf numFmtId="0" fontId="83" fillId="0" borderId="64" xfId="886" applyFont="1" applyBorder="1" applyAlignment="1">
      <alignment horizontal="center" vertical="center" wrapText="1"/>
    </xf>
    <xf numFmtId="172" fontId="78" fillId="0" borderId="67" xfId="886" applyNumberFormat="1" applyFont="1" applyBorder="1" applyAlignment="1">
      <alignment horizontal="center" vertical="center"/>
    </xf>
    <xf numFmtId="0" fontId="36" fillId="0" borderId="0" xfId="886" applyAlignment="1">
      <alignment horizontal="center" vertical="center"/>
    </xf>
    <xf numFmtId="0" fontId="36" fillId="0" borderId="5" xfId="886" applyBorder="1" applyAlignment="1">
      <alignment horizontal="center" vertical="center"/>
    </xf>
    <xf numFmtId="172" fontId="76" fillId="0" borderId="0" xfId="868" applyNumberFormat="1" applyFont="1" applyFill="1" applyBorder="1" applyAlignment="1">
      <alignment horizontal="center" vertical="center" wrapText="1"/>
    </xf>
    <xf numFmtId="172" fontId="87" fillId="0" borderId="0" xfId="886" applyNumberFormat="1" applyFont="1" applyBorder="1" applyAlignment="1">
      <alignment horizontal="center" vertical="center" wrapText="1"/>
    </xf>
    <xf numFmtId="0" fontId="77" fillId="0" borderId="68" xfId="861" applyFont="1" applyFill="1" applyBorder="1" applyAlignment="1">
      <alignment horizontal="center" vertical="center" wrapText="1"/>
    </xf>
    <xf numFmtId="0" fontId="77" fillId="0" borderId="74" xfId="864" applyFont="1" applyFill="1" applyBorder="1" applyAlignment="1">
      <alignment horizontal="center" vertical="center" wrapText="1"/>
    </xf>
    <xf numFmtId="0" fontId="77" fillId="0" borderId="78" xfId="867" applyFont="1" applyFill="1" applyBorder="1" applyAlignment="1">
      <alignment horizontal="center" vertical="center" wrapText="1"/>
    </xf>
    <xf numFmtId="0" fontId="77" fillId="0" borderId="69" xfId="862" applyFont="1" applyFill="1" applyBorder="1" applyAlignment="1">
      <alignment horizontal="center" vertical="center" wrapText="1"/>
    </xf>
    <xf numFmtId="0" fontId="77" fillId="0" borderId="75" xfId="862" applyFont="1" applyFill="1" applyBorder="1" applyAlignment="1">
      <alignment horizontal="center" vertical="center" wrapText="1"/>
    </xf>
    <xf numFmtId="0" fontId="85" fillId="0" borderId="79" xfId="886" applyFont="1" applyBorder="1" applyAlignment="1">
      <alignment horizontal="center" vertical="center" wrapText="1"/>
    </xf>
    <xf numFmtId="0" fontId="77" fillId="0" borderId="70" xfId="863" applyFont="1" applyFill="1" applyBorder="1" applyAlignment="1">
      <alignment horizontal="center" vertical="center" wrapText="1"/>
    </xf>
    <xf numFmtId="0" fontId="77" fillId="0" borderId="71" xfId="863" applyFont="1" applyFill="1" applyBorder="1" applyAlignment="1">
      <alignment horizontal="center" vertical="center" wrapText="1"/>
    </xf>
    <xf numFmtId="0" fontId="77" fillId="0" borderId="72" xfId="863" applyFont="1" applyFill="1" applyBorder="1" applyAlignment="1">
      <alignment horizontal="center" vertical="center" wrapText="1"/>
    </xf>
    <xf numFmtId="0" fontId="81" fillId="0" borderId="73" xfId="861" applyFont="1" applyFill="1" applyBorder="1" applyAlignment="1">
      <alignment horizontal="center" vertical="center" wrapText="1"/>
    </xf>
    <xf numFmtId="0" fontId="77" fillId="0" borderId="0" xfId="864" applyFont="1" applyFill="1" applyBorder="1" applyAlignment="1">
      <alignment horizontal="center" vertical="center" wrapText="1"/>
    </xf>
    <xf numFmtId="0" fontId="77" fillId="0" borderId="82" xfId="867" applyFont="1" applyFill="1" applyBorder="1" applyAlignment="1">
      <alignment horizontal="center" vertical="center" wrapText="1"/>
    </xf>
    <xf numFmtId="0" fontId="77" fillId="0" borderId="76" xfId="865" applyFont="1" applyFill="1" applyBorder="1" applyAlignment="1">
      <alignment horizontal="center" vertical="center" wrapText="1"/>
    </xf>
    <xf numFmtId="0" fontId="85" fillId="0" borderId="80" xfId="886" applyFont="1" applyBorder="1" applyAlignment="1">
      <alignment horizontal="center" vertical="center" wrapText="1"/>
    </xf>
    <xf numFmtId="0" fontId="77" fillId="0" borderId="77" xfId="866" applyFont="1" applyFill="1" applyBorder="1" applyAlignment="1">
      <alignment horizontal="center" vertical="center" wrapText="1"/>
    </xf>
    <xf numFmtId="0" fontId="85" fillId="0" borderId="81" xfId="886" applyFont="1" applyBorder="1" applyAlignment="1">
      <alignment horizontal="center" vertical="center" wrapText="1"/>
    </xf>
    <xf numFmtId="0" fontId="76" fillId="0" borderId="73" xfId="868" applyFont="1" applyFill="1" applyBorder="1" applyAlignment="1">
      <alignment horizontal="center" vertical="center" wrapText="1"/>
    </xf>
    <xf numFmtId="0" fontId="75" fillId="0" borderId="87" xfId="99" applyFont="1" applyBorder="1" applyAlignment="1">
      <alignment horizontal="center" vertical="center" wrapText="1"/>
    </xf>
    <xf numFmtId="0" fontId="75" fillId="0" borderId="90" xfId="99" applyFont="1" applyBorder="1" applyAlignment="1">
      <alignment horizontal="center" vertical="center" wrapText="1"/>
    </xf>
    <xf numFmtId="0" fontId="75" fillId="0" borderId="94" xfId="99" applyFont="1" applyBorder="1" applyAlignment="1">
      <alignment horizontal="center" vertical="center" wrapText="1"/>
    </xf>
    <xf numFmtId="172" fontId="88" fillId="0" borderId="89" xfId="99" applyNumberFormat="1" applyFont="1" applyBorder="1" applyAlignment="1">
      <alignment horizontal="center" vertical="center" wrapText="1"/>
    </xf>
    <xf numFmtId="172" fontId="88" fillId="0" borderId="93" xfId="99" applyNumberFormat="1" applyFont="1" applyBorder="1" applyAlignment="1">
      <alignment horizontal="center" vertical="center" wrapText="1"/>
    </xf>
    <xf numFmtId="172" fontId="88" fillId="0" borderId="92" xfId="99" applyNumberFormat="1" applyFont="1" applyBorder="1" applyAlignment="1">
      <alignment horizontal="center" vertical="center" wrapText="1"/>
    </xf>
    <xf numFmtId="172" fontId="90" fillId="0" borderId="95" xfId="99" applyNumberFormat="1" applyFont="1" applyBorder="1" applyAlignment="1">
      <alignment horizontal="center" vertical="center" wrapText="1"/>
    </xf>
    <xf numFmtId="172" fontId="90" fillId="0" borderId="96" xfId="99" applyNumberFormat="1" applyFont="1" applyBorder="1" applyAlignment="1">
      <alignment horizontal="center" vertical="center" wrapText="1"/>
    </xf>
    <xf numFmtId="172" fontId="90" fillId="0" borderId="100" xfId="99" applyNumberFormat="1" applyFont="1" applyBorder="1" applyAlignment="1">
      <alignment horizontal="center" vertical="center" wrapText="1"/>
    </xf>
    <xf numFmtId="0" fontId="3" fillId="0" borderId="0" xfId="99" applyFont="1" applyBorder="1" applyAlignment="1">
      <alignment horizontal="center" vertical="center"/>
    </xf>
    <xf numFmtId="0" fontId="3" fillId="0" borderId="5" xfId="99" applyFont="1" applyBorder="1" applyAlignment="1">
      <alignment horizontal="center" vertical="center"/>
    </xf>
    <xf numFmtId="0" fontId="3" fillId="0" borderId="100" xfId="99" applyFont="1" applyBorder="1" applyAlignment="1">
      <alignment horizontal="center" vertical="center"/>
    </xf>
    <xf numFmtId="0" fontId="95" fillId="0" borderId="0" xfId="99" applyFont="1" applyBorder="1" applyAlignment="1">
      <alignment horizontal="center" vertical="center"/>
    </xf>
    <xf numFmtId="49" fontId="95" fillId="0" borderId="0" xfId="99" applyNumberFormat="1" applyFont="1" applyFill="1" applyBorder="1" applyAlignment="1">
      <alignment horizontal="center" vertical="center" wrapText="1"/>
    </xf>
    <xf numFmtId="49" fontId="95" fillId="0" borderId="0" xfId="99" applyNumberFormat="1" applyFont="1" applyBorder="1" applyAlignment="1">
      <alignment horizontal="center" vertical="center" wrapText="1"/>
    </xf>
    <xf numFmtId="0" fontId="93" fillId="0" borderId="104" xfId="99" applyFont="1" applyBorder="1" applyAlignment="1">
      <alignment horizontal="center" vertical="center" wrapText="1"/>
    </xf>
    <xf numFmtId="0" fontId="93" fillId="0" borderId="105" xfId="99" applyFont="1" applyBorder="1" applyAlignment="1">
      <alignment horizontal="center" vertical="center" wrapText="1"/>
    </xf>
    <xf numFmtId="0" fontId="93" fillId="0" borderId="24" xfId="99" applyFont="1" applyBorder="1" applyAlignment="1">
      <alignment horizontal="center" vertical="center" wrapText="1"/>
    </xf>
    <xf numFmtId="0" fontId="93" fillId="0" borderId="107" xfId="99" applyFont="1" applyBorder="1" applyAlignment="1">
      <alignment horizontal="center" vertical="center" wrapText="1"/>
    </xf>
    <xf numFmtId="0" fontId="93" fillId="0" borderId="22" xfId="99" applyFont="1" applyBorder="1" applyAlignment="1">
      <alignment horizontal="center" vertical="center" wrapText="1"/>
    </xf>
    <xf numFmtId="0" fontId="93" fillId="0" borderId="22" xfId="99" applyFont="1" applyBorder="1" applyAlignment="1">
      <alignment horizontal="center" vertical="center"/>
    </xf>
    <xf numFmtId="0" fontId="93" fillId="0" borderId="106" xfId="99" applyFont="1" applyBorder="1" applyAlignment="1">
      <alignment horizontal="center" vertical="center" wrapText="1"/>
    </xf>
    <xf numFmtId="0" fontId="93" fillId="0" borderId="108" xfId="99" applyFont="1" applyBorder="1" applyAlignment="1">
      <alignment horizontal="center" vertical="center"/>
    </xf>
    <xf numFmtId="172" fontId="93" fillId="0" borderId="106" xfId="99" applyNumberFormat="1" applyFont="1" applyBorder="1" applyAlignment="1">
      <alignment horizontal="center" vertical="center" wrapText="1"/>
    </xf>
    <xf numFmtId="172" fontId="93" fillId="0" borderId="108" xfId="99" applyNumberFormat="1" applyFont="1" applyBorder="1" applyAlignment="1">
      <alignment horizontal="center" vertical="center" wrapText="1"/>
    </xf>
    <xf numFmtId="0" fontId="95" fillId="0" borderId="0" xfId="99" applyFont="1" applyAlignment="1">
      <alignment horizontal="center" vertical="center" wrapText="1"/>
    </xf>
    <xf numFmtId="49" fontId="93" fillId="0" borderId="0" xfId="99" applyNumberFormat="1" applyFont="1" applyBorder="1" applyAlignment="1">
      <alignment horizontal="left" vertical="center" wrapText="1"/>
    </xf>
    <xf numFmtId="49" fontId="95" fillId="0" borderId="0" xfId="99" applyNumberFormat="1" applyFont="1" applyBorder="1" applyAlignment="1">
      <alignment horizontal="left" vertical="center" wrapText="1"/>
    </xf>
    <xf numFmtId="0" fontId="97" fillId="0" borderId="0" xfId="99" applyFont="1" applyBorder="1" applyAlignment="1">
      <alignment horizontal="left" vertical="center" wrapText="1"/>
    </xf>
    <xf numFmtId="0" fontId="93" fillId="0" borderId="110" xfId="99" applyFont="1" applyBorder="1" applyAlignment="1">
      <alignment horizontal="center" vertical="center" wrapText="1"/>
    </xf>
    <xf numFmtId="0" fontId="93" fillId="0" borderId="114" xfId="99" applyFont="1" applyBorder="1" applyAlignment="1">
      <alignment horizontal="center" vertical="center" wrapText="1"/>
    </xf>
    <xf numFmtId="0" fontId="93" fillId="0" borderId="111" xfId="99" applyFont="1" applyBorder="1" applyAlignment="1">
      <alignment horizontal="center" vertical="center"/>
    </xf>
    <xf numFmtId="0" fontId="93" fillId="0" borderId="112" xfId="99" applyFont="1" applyBorder="1" applyAlignment="1">
      <alignment horizontal="center" vertical="center"/>
    </xf>
    <xf numFmtId="0" fontId="93" fillId="0" borderId="113" xfId="99" applyFont="1" applyBorder="1" applyAlignment="1">
      <alignment horizontal="center" vertical="center"/>
    </xf>
    <xf numFmtId="0" fontId="93" fillId="0" borderId="108" xfId="99" applyFont="1" applyBorder="1" applyAlignment="1">
      <alignment horizontal="center" vertical="center" wrapText="1"/>
    </xf>
  </cellXfs>
  <cellStyles count="889">
    <cellStyle name="20% - akcent 1" xfId="1" builtinId="30" customBuiltin="1"/>
    <cellStyle name="20% - akcent 2" xfId="3" builtinId="34" customBuiltin="1"/>
    <cellStyle name="20% - akcent 3" xfId="5" builtinId="38" customBuiltin="1"/>
    <cellStyle name="20% - akcent 4" xfId="7" builtinId="42" customBuiltin="1"/>
    <cellStyle name="20% - akcent 5" xfId="9" builtinId="46" customBuiltin="1"/>
    <cellStyle name="20% - akcent 6" xfId="11" builtinId="50" customBuiltin="1"/>
    <cellStyle name="40% - akcent 1" xfId="2" builtinId="31" customBuiltin="1"/>
    <cellStyle name="40% - akcent 2" xfId="4" builtinId="35" customBuiltin="1"/>
    <cellStyle name="40% - akcent 3" xfId="6" builtinId="39" customBuiltin="1"/>
    <cellStyle name="40% - akcent 4" xfId="8" builtinId="43" customBuiltin="1"/>
    <cellStyle name="40% - akcent 5" xfId="10" builtinId="47" customBuiltin="1"/>
    <cellStyle name="40% - akcent 6" xfId="12" builtinId="51" customBuiltin="1"/>
    <cellStyle name="A&gt;Pasek Nagłówkowy" xfId="13"/>
    <cellStyle name="Comma" xfId="14"/>
    <cellStyle name="Currency" xfId="15"/>
    <cellStyle name="Currency 2" xfId="16"/>
    <cellStyle name="Data &gt; Section 1" xfId="17"/>
    <cellStyle name="Data &gt; Section 2" xfId="18"/>
    <cellStyle name="Data &gt; Section 3" xfId="19"/>
    <cellStyle name="Data &gt; Section 4" xfId="20"/>
    <cellStyle name="Data &gt; Table &gt; Headline 1" xfId="21"/>
    <cellStyle name="Data &gt; Table &gt; Headline 2" xfId="22"/>
    <cellStyle name="Data &gt; Table &gt; Name" xfId="23"/>
    <cellStyle name="Description &gt; Firm &gt; Client" xfId="24"/>
    <cellStyle name="Description &gt; Firm &gt; HTA" xfId="25"/>
    <cellStyle name="Description &gt; Headline 1" xfId="26"/>
    <cellStyle name="Description &gt; Headline 2" xfId="27"/>
    <cellStyle name="Description &gt; Text" xfId="28"/>
    <cellStyle name="DET Results &gt; Headline 1" xfId="29"/>
    <cellStyle name="DET Results &gt; Headline 2" xfId="30"/>
    <cellStyle name="DET Results &gt; Headline 3" xfId="31"/>
    <cellStyle name="DET Results &gt; Name" xfId="32"/>
    <cellStyle name="DisabledTextbox" xfId="33"/>
    <cellStyle name="DisabledTextbox 2" xfId="34"/>
    <cellStyle name="DisabledTextbox 2 2" xfId="35"/>
    <cellStyle name="DisabledTextbox 2 2 2" xfId="36"/>
    <cellStyle name="DisabledTextbox 2 3" xfId="37"/>
    <cellStyle name="DisabledTextbox 3" xfId="38"/>
    <cellStyle name="Dziesiętny 2" xfId="39"/>
    <cellStyle name="Dziesiętny 2 2" xfId="40"/>
    <cellStyle name="Dziesiętny 3" xfId="41"/>
    <cellStyle name="Dziesiętny 4" xfId="42"/>
    <cellStyle name="EnabledTextbox" xfId="43"/>
    <cellStyle name="EnabledTextbox 2" xfId="44"/>
    <cellStyle name="EnabledTextbox 2 2" xfId="45"/>
    <cellStyle name="EnabledTextbox 2 2 2" xfId="46"/>
    <cellStyle name="EnabledTextbox 2 3" xfId="47"/>
    <cellStyle name="EnabledTextbox 3" xfId="48"/>
    <cellStyle name="Euro" xfId="49"/>
    <cellStyle name="Hiperłącze 2" xfId="50"/>
    <cellStyle name="InputUI NavBar1" xfId="51"/>
    <cellStyle name="InputUI Subtitle1" xfId="52"/>
    <cellStyle name="InputUI Subtitle2" xfId="53"/>
    <cellStyle name="InputUI Subtitle2 2" xfId="54"/>
    <cellStyle name="InputUI Subtitle2 2 2" xfId="55"/>
    <cellStyle name="InputUI Subtitle2 2 2 2" xfId="56"/>
    <cellStyle name="InputUI Subtitle2 2 2 2 2" xfId="57"/>
    <cellStyle name="InputUI Subtitle2 2 2 2 2 2" xfId="58"/>
    <cellStyle name="InputUI Subtitle2 2 2 2 2 3" xfId="59"/>
    <cellStyle name="InputUI Subtitle2 2 2 2 3" xfId="60"/>
    <cellStyle name="InputUI Subtitle2 2 2 2 4" xfId="61"/>
    <cellStyle name="InputUI Subtitle2 2 2 3" xfId="62"/>
    <cellStyle name="InputUI Subtitle2 2 2 3 2" xfId="63"/>
    <cellStyle name="InputUI Subtitle2 2 2 3 3" xfId="64"/>
    <cellStyle name="InputUI Subtitle2 2 2 4" xfId="65"/>
    <cellStyle name="InputUI Subtitle2 2 2 5" xfId="66"/>
    <cellStyle name="InputUI Subtitle2 2 3" xfId="67"/>
    <cellStyle name="InputUI Subtitle2 2 3 2" xfId="68"/>
    <cellStyle name="InputUI Subtitle2 2 3 2 2" xfId="69"/>
    <cellStyle name="InputUI Subtitle2 2 3 2 3" xfId="70"/>
    <cellStyle name="InputUI Subtitle2 2 3 3" xfId="71"/>
    <cellStyle name="InputUI Subtitle2 2 3 4" xfId="72"/>
    <cellStyle name="InputUI Subtitle2 2 4" xfId="73"/>
    <cellStyle name="InputUI Subtitle2 2 4 2" xfId="74"/>
    <cellStyle name="InputUI Subtitle2 2 4 3" xfId="75"/>
    <cellStyle name="InputUI Subtitle2 2 5" xfId="76"/>
    <cellStyle name="InputUI Subtitle2 2 6" xfId="77"/>
    <cellStyle name="InputUI Subtitle2 3" xfId="78"/>
    <cellStyle name="InputUI Subtitle2 3 2" xfId="79"/>
    <cellStyle name="InputUI Subtitle2 3 2 2" xfId="80"/>
    <cellStyle name="InputUI Subtitle2 3 2 3" xfId="81"/>
    <cellStyle name="InputUI Subtitle2 3 3" xfId="82"/>
    <cellStyle name="InputUI Subtitle2 3 4" xfId="83"/>
    <cellStyle name="InputUI Subtitle2 4" xfId="84"/>
    <cellStyle name="InputUI Subtitle2 5" xfId="85"/>
    <cellStyle name="InputUI1" xfId="86"/>
    <cellStyle name="InputUI1Hidden" xfId="87"/>
    <cellStyle name="InputUI1Title" xfId="88"/>
    <cellStyle name="InputUI1Title 2" xfId="89"/>
    <cellStyle name="InputUIToptitle" xfId="90"/>
    <cellStyle name="Nagłówek 1 2" xfId="91"/>
    <cellStyle name="Nagłówek 1 3" xfId="92"/>
    <cellStyle name="Nagłówek 2 2" xfId="93"/>
    <cellStyle name="Nagłówek 2 3" xfId="94"/>
    <cellStyle name="Nagłówek 3 2" xfId="95"/>
    <cellStyle name="Nagłówek 3 3" xfId="96"/>
    <cellStyle name="Nagłówek 4 2" xfId="97"/>
    <cellStyle name="normal" xfId="98"/>
    <cellStyle name="Normalny" xfId="0" builtinId="0" customBuiltin="1"/>
    <cellStyle name="Normalny 10" xfId="99"/>
    <cellStyle name="Normalny 10 2" xfId="100"/>
    <cellStyle name="Normalny 11" xfId="101"/>
    <cellStyle name="Normalny 12" xfId="102"/>
    <cellStyle name="Normalny 13" xfId="887"/>
    <cellStyle name="Normalny 2" xfId="103"/>
    <cellStyle name="Normalny 2 10" xfId="104"/>
    <cellStyle name="Normalny 2 2" xfId="105"/>
    <cellStyle name="Normalny 2 3" xfId="106"/>
    <cellStyle name="Normalny 2 3 2" xfId="107"/>
    <cellStyle name="Normalny 2 4" xfId="108"/>
    <cellStyle name="Normalny 2 5" xfId="109"/>
    <cellStyle name="Normalny 2 6" xfId="110"/>
    <cellStyle name="Normalny 2 7" xfId="111"/>
    <cellStyle name="Normalny 2 8" xfId="886"/>
    <cellStyle name="Normalny 257 3" xfId="112"/>
    <cellStyle name="Normalny 260" xfId="113"/>
    <cellStyle name="Normalny 3" xfId="114"/>
    <cellStyle name="Normalny 3 2" xfId="115"/>
    <cellStyle name="Normalny 4" xfId="116"/>
    <cellStyle name="Normalny 4 2" xfId="117"/>
    <cellStyle name="Normalny 5" xfId="118"/>
    <cellStyle name="Normalny 5 2" xfId="119"/>
    <cellStyle name="Normalny 6" xfId="120"/>
    <cellStyle name="Normalny 6 2" xfId="121"/>
    <cellStyle name="Normalny 7" xfId="122"/>
    <cellStyle name="Normalny 7 2" xfId="123"/>
    <cellStyle name="Normalny 7 2 2" xfId="124"/>
    <cellStyle name="Normalny 7 3" xfId="125"/>
    <cellStyle name="Normalny 7 4" xfId="126"/>
    <cellStyle name="Normalny 8" xfId="127"/>
    <cellStyle name="Normalny 8 2" xfId="128"/>
    <cellStyle name="Normalny 8 2 2" xfId="129"/>
    <cellStyle name="Normalny 8 3" xfId="130"/>
    <cellStyle name="Normalny 8 4" xfId="131"/>
    <cellStyle name="Normalny 9" xfId="132"/>
    <cellStyle name="Opis&gt;Nagłówek" xfId="133"/>
    <cellStyle name="Opis&gt;Opis pozycji" xfId="134"/>
    <cellStyle name="Opis&gt;Pasek podkreślenia" xfId="135"/>
    <cellStyle name="Opis&gt;Pasek podkreślenia 10" xfId="136"/>
    <cellStyle name="Opis&gt;Pasek podkreślenia 2" xfId="137"/>
    <cellStyle name="Opis&gt;Pasek podkreślenia 2 2" xfId="138"/>
    <cellStyle name="Opis&gt;Pasek podkreślenia 2 2 2" xfId="139"/>
    <cellStyle name="Opis&gt;Pasek podkreślenia 2 2 3" xfId="140"/>
    <cellStyle name="Opis&gt;Pasek podkreślenia 2 2 4" xfId="141"/>
    <cellStyle name="Opis&gt;Pasek podkreślenia 2 2 5" xfId="142"/>
    <cellStyle name="Opis&gt;Pasek podkreślenia 2 2 6" xfId="143"/>
    <cellStyle name="Opis&gt;Pasek podkreślenia 2 2 7" xfId="144"/>
    <cellStyle name="Opis&gt;Pasek podkreślenia 2 2 8" xfId="145"/>
    <cellStyle name="Opis&gt;Pasek podkreślenia 2 3" xfId="146"/>
    <cellStyle name="Opis&gt;Pasek podkreślenia 2 4" xfId="147"/>
    <cellStyle name="Opis&gt;Pasek podkreślenia 2 5" xfId="148"/>
    <cellStyle name="Opis&gt;Pasek podkreślenia 2 6" xfId="149"/>
    <cellStyle name="Opis&gt;Pasek podkreślenia 2 7" xfId="150"/>
    <cellStyle name="Opis&gt;Pasek podkreślenia 2 8" xfId="151"/>
    <cellStyle name="Opis&gt;Pasek podkreślenia 2 9" xfId="152"/>
    <cellStyle name="Opis&gt;Pasek podkreślenia 3" xfId="153"/>
    <cellStyle name="Opis&gt;Pasek podkreślenia 3 2" xfId="154"/>
    <cellStyle name="Opis&gt;Pasek podkreślenia 3 3" xfId="155"/>
    <cellStyle name="Opis&gt;Pasek podkreślenia 3 4" xfId="156"/>
    <cellStyle name="Opis&gt;Pasek podkreślenia 3 5" xfId="157"/>
    <cellStyle name="Opis&gt;Pasek podkreślenia 3 6" xfId="158"/>
    <cellStyle name="Opis&gt;Pasek podkreślenia 3 7" xfId="159"/>
    <cellStyle name="Opis&gt;Pasek podkreślenia 3 8" xfId="160"/>
    <cellStyle name="Opis&gt;Pasek podkreślenia 4" xfId="161"/>
    <cellStyle name="Opis&gt;Pasek podkreślenia 5" xfId="162"/>
    <cellStyle name="Opis&gt;Pasek podkreślenia 6" xfId="163"/>
    <cellStyle name="Opis&gt;Pasek podkreślenia 7" xfId="164"/>
    <cellStyle name="Opis&gt;Pasek podkreślenia 8" xfId="165"/>
    <cellStyle name="Opis&gt;Pasek podkreślenia 9" xfId="166"/>
    <cellStyle name="Par&gt;Nag kolumny" xfId="167"/>
    <cellStyle name="Par&gt;Nazwa zmiennej" xfId="168"/>
    <cellStyle name="Par&gt;Wartość" xfId="169"/>
    <cellStyle name="Parameters &gt; Headline" xfId="170"/>
    <cellStyle name="Parameters &gt; Headline 1" xfId="171"/>
    <cellStyle name="Parameters &gt; Name" xfId="172"/>
    <cellStyle name="Percent" xfId="173"/>
    <cellStyle name="Procentowy 2" xfId="174"/>
    <cellStyle name="Procentowy 2 2" xfId="175"/>
    <cellStyle name="Procentowy 3" xfId="176"/>
    <cellStyle name="Procentowy 3 2" xfId="177"/>
    <cellStyle name="Procentowy 4" xfId="178"/>
    <cellStyle name="Procentowy 5" xfId="179"/>
    <cellStyle name="Procentowy 6" xfId="888"/>
    <cellStyle name="Results &gt; Costs &gt; Name" xfId="180"/>
    <cellStyle name="Results &gt; Costs &gt; Value" xfId="181"/>
    <cellStyle name="Results &gt; Effects &gt; Name" xfId="182"/>
    <cellStyle name="Results &gt; Effects &gt; Value" xfId="183"/>
    <cellStyle name="Results &gt; Headline 1" xfId="184"/>
    <cellStyle name="Results &gt; Headline 2" xfId="185"/>
    <cellStyle name="Results &gt; Headline 3" xfId="186"/>
    <cellStyle name="Results &gt; Other &gt; Name" xfId="187"/>
    <cellStyle name="Results &gt; Other &gt; Value" xfId="188"/>
    <cellStyle name="Results &gt; PSA summary &gt; Name" xfId="189"/>
    <cellStyle name="Results &gt; PSA summary &gt; Value" xfId="190"/>
    <cellStyle name="Results &gt; Threshold price &gt; Name" xfId="191"/>
    <cellStyle name="Results &gt; Threshold price &gt; Value" xfId="192"/>
    <cellStyle name="Results &gt; Total costs &gt; Name" xfId="193"/>
    <cellStyle name="Results &gt; Total costs &gt; Value" xfId="194"/>
    <cellStyle name="Settings &gt; Cells &gt; Editable" xfId="195"/>
    <cellStyle name="Settings &gt; Cells &gt; Noneditable" xfId="196"/>
    <cellStyle name="Settings &gt; Description &gt; Center" xfId="197"/>
    <cellStyle name="Settings &gt; Description &gt; Left" xfId="198"/>
    <cellStyle name="Settings &gt; Description &gt; Right" xfId="199"/>
    <cellStyle name="Settings &gt; Headline" xfId="200"/>
    <cellStyle name="Settings &gt; Headline 1" xfId="201"/>
    <cellStyle name="Settings &gt; Headline 2" xfId="202"/>
    <cellStyle name="Settings &gt; Headline 3" xfId="203"/>
    <cellStyle name="style1453371950273" xfId="870"/>
    <cellStyle name="style1453371950336" xfId="871"/>
    <cellStyle name="style1453371950398" xfId="872"/>
    <cellStyle name="style1453371950508" xfId="874"/>
    <cellStyle name="style1453371950570" xfId="875"/>
    <cellStyle name="style1453371950633" xfId="876"/>
    <cellStyle name="style1453371950695" xfId="877"/>
    <cellStyle name="style1453371950742" xfId="878"/>
    <cellStyle name="style1453371950805" xfId="879"/>
    <cellStyle name="style1453371950852" xfId="880"/>
    <cellStyle name="style1453371950898" xfId="881"/>
    <cellStyle name="style1453371950977" xfId="882"/>
    <cellStyle name="style1453372057212" xfId="861"/>
    <cellStyle name="style1453372057322" xfId="864"/>
    <cellStyle name="style1453372057447" xfId="867"/>
    <cellStyle name="style1453372057556" xfId="863"/>
    <cellStyle name="style1453372057619" xfId="862"/>
    <cellStyle name="style1453372057712" xfId="865"/>
    <cellStyle name="style1453372057744" xfId="866"/>
    <cellStyle name="style1453372057790" xfId="868"/>
    <cellStyle name="style1453372057962" xfId="869"/>
    <cellStyle name="style1453372057994" xfId="873"/>
    <cellStyle name="style1453719040366" xfId="884"/>
    <cellStyle name="style1453719040413" xfId="835"/>
    <cellStyle name="style1453719040444" xfId="883"/>
    <cellStyle name="style1453719040538" xfId="885"/>
    <cellStyle name="style1456225026152" xfId="839"/>
    <cellStyle name="style1456225026480" xfId="845"/>
    <cellStyle name="style1456225026527" xfId="841"/>
    <cellStyle name="style1456225026714" xfId="840"/>
    <cellStyle name="style1456225026761" xfId="842"/>
    <cellStyle name="style1456225026808" xfId="843"/>
    <cellStyle name="style1456225026870" xfId="844"/>
    <cellStyle name="style1456225026933" xfId="846"/>
    <cellStyle name="style1456225026980" xfId="847"/>
    <cellStyle name="style1456225027027" xfId="848"/>
    <cellStyle name="style1456225027136" xfId="836"/>
    <cellStyle name="style1456225027292" xfId="850"/>
    <cellStyle name="style1456225027417" xfId="856"/>
    <cellStyle name="style1456225027449" xfId="837"/>
    <cellStyle name="style1456225027495" xfId="838"/>
    <cellStyle name="style1456225027542" xfId="849"/>
    <cellStyle name="style1456225027589" xfId="851"/>
    <cellStyle name="style1456225027636" xfId="852"/>
    <cellStyle name="style1456225027683" xfId="853"/>
    <cellStyle name="style1456225027808" xfId="854"/>
    <cellStyle name="style1456225027855" xfId="855"/>
    <cellStyle name="style1456225027949" xfId="857"/>
    <cellStyle name="style1456225027995" xfId="858"/>
    <cellStyle name="style1456225028042" xfId="859"/>
    <cellStyle name="style1456225028464" xfId="860"/>
    <cellStyle name="Tytuł 2" xfId="204"/>
    <cellStyle name="Tytuł 3" xfId="205"/>
    <cellStyle name="Ust&gt;Aktywny" xfId="206"/>
    <cellStyle name="Ust&gt;Aktywny Wyróżniony" xfId="207"/>
    <cellStyle name="Ust&gt;Aktywny2" xfId="208"/>
    <cellStyle name="Ust&gt;Nag1" xfId="209"/>
    <cellStyle name="Ust&gt;Nag2" xfId="210"/>
    <cellStyle name="Ust&gt;Nieaktywny" xfId="211"/>
    <cellStyle name="Ust&gt;Opis komórki" xfId="212"/>
    <cellStyle name="Ust&gt;Pasek Nagłówkowy" xfId="213"/>
    <cellStyle name="Uwaga 2" xfId="214"/>
    <cellStyle name="Uwaga 3" xfId="215"/>
    <cellStyle name="W&gt;Kategoria" xfId="216"/>
    <cellStyle name="W&gt;Kategoria 10" xfId="217"/>
    <cellStyle name="W&gt;Kategoria 11" xfId="218"/>
    <cellStyle name="W&gt;Kategoria 2" xfId="219"/>
    <cellStyle name="W&gt;Kategoria 2 10" xfId="220"/>
    <cellStyle name="W&gt;Kategoria 2 2" xfId="221"/>
    <cellStyle name="W&gt;Kategoria 2 2 2" xfId="222"/>
    <cellStyle name="W&gt;Kategoria 2 2 2 2" xfId="223"/>
    <cellStyle name="W&gt;Kategoria 2 2 2 3" xfId="224"/>
    <cellStyle name="W&gt;Kategoria 2 2 2 4" xfId="225"/>
    <cellStyle name="W&gt;Kategoria 2 2 2 5" xfId="226"/>
    <cellStyle name="W&gt;Kategoria 2 2 2 6" xfId="227"/>
    <cellStyle name="W&gt;Kategoria 2 2 2 7" xfId="228"/>
    <cellStyle name="W&gt;Kategoria 2 2 2 8" xfId="229"/>
    <cellStyle name="W&gt;Kategoria 2 2 3" xfId="230"/>
    <cellStyle name="W&gt;Kategoria 2 2 4" xfId="231"/>
    <cellStyle name="W&gt;Kategoria 2 2 5" xfId="232"/>
    <cellStyle name="W&gt;Kategoria 2 2 6" xfId="233"/>
    <cellStyle name="W&gt;Kategoria 2 2 7" xfId="234"/>
    <cellStyle name="W&gt;Kategoria 2 2 8" xfId="235"/>
    <cellStyle name="W&gt;Kategoria 2 2 9" xfId="236"/>
    <cellStyle name="W&gt;Kategoria 2 3" xfId="237"/>
    <cellStyle name="W&gt;Kategoria 2 3 2" xfId="238"/>
    <cellStyle name="W&gt;Kategoria 2 3 3" xfId="239"/>
    <cellStyle name="W&gt;Kategoria 2 3 4" xfId="240"/>
    <cellStyle name="W&gt;Kategoria 2 3 5" xfId="241"/>
    <cellStyle name="W&gt;Kategoria 2 3 6" xfId="242"/>
    <cellStyle name="W&gt;Kategoria 2 3 7" xfId="243"/>
    <cellStyle name="W&gt;Kategoria 2 3 8" xfId="244"/>
    <cellStyle name="W&gt;Kategoria 2 4" xfId="245"/>
    <cellStyle name="W&gt;Kategoria 2 5" xfId="246"/>
    <cellStyle name="W&gt;Kategoria 2 6" xfId="247"/>
    <cellStyle name="W&gt;Kategoria 2 7" xfId="248"/>
    <cellStyle name="W&gt;Kategoria 2 8" xfId="249"/>
    <cellStyle name="W&gt;Kategoria 2 9" xfId="250"/>
    <cellStyle name="W&gt;Kategoria 3" xfId="251"/>
    <cellStyle name="W&gt;Kategoria 3 10" xfId="252"/>
    <cellStyle name="W&gt;Kategoria 3 2" xfId="253"/>
    <cellStyle name="W&gt;Kategoria 3 2 10" xfId="254"/>
    <cellStyle name="W&gt;Kategoria 3 2 2" xfId="255"/>
    <cellStyle name="W&gt;Kategoria 3 2 2 2" xfId="256"/>
    <cellStyle name="W&gt;Kategoria 3 2 2 2 2" xfId="257"/>
    <cellStyle name="W&gt;Kategoria 3 2 2 2 3" xfId="258"/>
    <cellStyle name="W&gt;Kategoria 3 2 2 2 4" xfId="259"/>
    <cellStyle name="W&gt;Kategoria 3 2 2 2 5" xfId="260"/>
    <cellStyle name="W&gt;Kategoria 3 2 2 2 6" xfId="261"/>
    <cellStyle name="W&gt;Kategoria 3 2 2 2 7" xfId="262"/>
    <cellStyle name="W&gt;Kategoria 3 2 2 2 8" xfId="263"/>
    <cellStyle name="W&gt;Kategoria 3 2 2 3" xfId="264"/>
    <cellStyle name="W&gt;Kategoria 3 2 2 4" xfId="265"/>
    <cellStyle name="W&gt;Kategoria 3 2 2 5" xfId="266"/>
    <cellStyle name="W&gt;Kategoria 3 2 2 6" xfId="267"/>
    <cellStyle name="W&gt;Kategoria 3 2 2 7" xfId="268"/>
    <cellStyle name="W&gt;Kategoria 3 2 2 8" xfId="269"/>
    <cellStyle name="W&gt;Kategoria 3 2 2 9" xfId="270"/>
    <cellStyle name="W&gt;Kategoria 3 2 3" xfId="271"/>
    <cellStyle name="W&gt;Kategoria 3 2 3 2" xfId="272"/>
    <cellStyle name="W&gt;Kategoria 3 2 3 3" xfId="273"/>
    <cellStyle name="W&gt;Kategoria 3 2 3 4" xfId="274"/>
    <cellStyle name="W&gt;Kategoria 3 2 3 5" xfId="275"/>
    <cellStyle name="W&gt;Kategoria 3 2 3 6" xfId="276"/>
    <cellStyle name="W&gt;Kategoria 3 2 3 7" xfId="277"/>
    <cellStyle name="W&gt;Kategoria 3 2 3 8" xfId="278"/>
    <cellStyle name="W&gt;Kategoria 3 2 4" xfId="279"/>
    <cellStyle name="W&gt;Kategoria 3 2 5" xfId="280"/>
    <cellStyle name="W&gt;Kategoria 3 2 6" xfId="281"/>
    <cellStyle name="W&gt;Kategoria 3 2 7" xfId="282"/>
    <cellStyle name="W&gt;Kategoria 3 2 8" xfId="283"/>
    <cellStyle name="W&gt;Kategoria 3 2 9" xfId="284"/>
    <cellStyle name="W&gt;Kategoria 3 3" xfId="285"/>
    <cellStyle name="W&gt;Kategoria 3 3 2" xfId="286"/>
    <cellStyle name="W&gt;Kategoria 3 3 3" xfId="287"/>
    <cellStyle name="W&gt;Kategoria 3 3 4" xfId="288"/>
    <cellStyle name="W&gt;Kategoria 3 3 5" xfId="289"/>
    <cellStyle name="W&gt;Kategoria 3 3 6" xfId="290"/>
    <cellStyle name="W&gt;Kategoria 3 3 7" xfId="291"/>
    <cellStyle name="W&gt;Kategoria 3 3 8" xfId="292"/>
    <cellStyle name="W&gt;Kategoria 3 4" xfId="293"/>
    <cellStyle name="W&gt;Kategoria 3 5" xfId="294"/>
    <cellStyle name="W&gt;Kategoria 3 6" xfId="295"/>
    <cellStyle name="W&gt;Kategoria 3 7" xfId="296"/>
    <cellStyle name="W&gt;Kategoria 3 8" xfId="297"/>
    <cellStyle name="W&gt;Kategoria 3 9" xfId="298"/>
    <cellStyle name="W&gt;Kategoria 4" xfId="299"/>
    <cellStyle name="W&gt;Kategoria 4 2" xfId="300"/>
    <cellStyle name="W&gt;Kategoria 4 3" xfId="301"/>
    <cellStyle name="W&gt;Kategoria 4 4" xfId="302"/>
    <cellStyle name="W&gt;Kategoria 4 5" xfId="303"/>
    <cellStyle name="W&gt;Kategoria 4 6" xfId="304"/>
    <cellStyle name="W&gt;Kategoria 4 7" xfId="305"/>
    <cellStyle name="W&gt;Kategoria 4 8" xfId="306"/>
    <cellStyle name="W&gt;Kategoria 5" xfId="307"/>
    <cellStyle name="W&gt;Kategoria 6" xfId="308"/>
    <cellStyle name="W&gt;Kategoria 7" xfId="309"/>
    <cellStyle name="W&gt;Kategoria 8" xfId="310"/>
    <cellStyle name="W&gt;Kategoria 9" xfId="311"/>
    <cellStyle name="W&gt;Kol&gt;NagA" xfId="312"/>
    <cellStyle name="W&gt;Kol&gt;NagA 10" xfId="313"/>
    <cellStyle name="W&gt;Kol&gt;NagA 2" xfId="314"/>
    <cellStyle name="W&gt;Kol&gt;NagA 2 2" xfId="315"/>
    <cellStyle name="W&gt;Kol&gt;NagA 2 2 2" xfId="316"/>
    <cellStyle name="W&gt;Kol&gt;NagA 2 2 3" xfId="317"/>
    <cellStyle name="W&gt;Kol&gt;NagA 2 2 4" xfId="318"/>
    <cellStyle name="W&gt;Kol&gt;NagA 2 2 5" xfId="319"/>
    <cellStyle name="W&gt;Kol&gt;NagA 2 2 6" xfId="320"/>
    <cellStyle name="W&gt;Kol&gt;NagA 2 2 7" xfId="321"/>
    <cellStyle name="W&gt;Kol&gt;NagA 2 2 8" xfId="322"/>
    <cellStyle name="W&gt;Kol&gt;NagA 2 3" xfId="323"/>
    <cellStyle name="W&gt;Kol&gt;NagA 2 4" xfId="324"/>
    <cellStyle name="W&gt;Kol&gt;NagA 2 5" xfId="325"/>
    <cellStyle name="W&gt;Kol&gt;NagA 2 6" xfId="326"/>
    <cellStyle name="W&gt;Kol&gt;NagA 2 7" xfId="327"/>
    <cellStyle name="W&gt;Kol&gt;NagA 2 8" xfId="328"/>
    <cellStyle name="W&gt;Kol&gt;NagA 2 9" xfId="329"/>
    <cellStyle name="W&gt;Kol&gt;NagA 3" xfId="330"/>
    <cellStyle name="W&gt;Kol&gt;NagA 3 2" xfId="331"/>
    <cellStyle name="W&gt;Kol&gt;NagA 3 3" xfId="332"/>
    <cellStyle name="W&gt;Kol&gt;NagA 3 4" xfId="333"/>
    <cellStyle name="W&gt;Kol&gt;NagA 3 5" xfId="334"/>
    <cellStyle name="W&gt;Kol&gt;NagA 3 6" xfId="335"/>
    <cellStyle name="W&gt;Kol&gt;NagA 3 7" xfId="336"/>
    <cellStyle name="W&gt;Kol&gt;NagA 3 8" xfId="337"/>
    <cellStyle name="W&gt;Kol&gt;NagA 4" xfId="338"/>
    <cellStyle name="W&gt;Kol&gt;NagA 5" xfId="339"/>
    <cellStyle name="W&gt;Kol&gt;NagA 6" xfId="340"/>
    <cellStyle name="W&gt;Kol&gt;NagA 7" xfId="341"/>
    <cellStyle name="W&gt;Kol&gt;NagA 8" xfId="342"/>
    <cellStyle name="W&gt;Kol&gt;NagA 9" xfId="343"/>
    <cellStyle name="W&gt;Kol&gt;NagB" xfId="344"/>
    <cellStyle name="W&gt;Kol&gt;NagB 10" xfId="345"/>
    <cellStyle name="W&gt;Kol&gt;NagB 11" xfId="346"/>
    <cellStyle name="W&gt;Kol&gt;NagB 2" xfId="347"/>
    <cellStyle name="W&gt;Kol&gt;NagB 2 10" xfId="348"/>
    <cellStyle name="W&gt;Kol&gt;NagB 2 2" xfId="349"/>
    <cellStyle name="W&gt;Kol&gt;NagB 2 2 2" xfId="350"/>
    <cellStyle name="W&gt;Kol&gt;NagB 2 2 2 2" xfId="351"/>
    <cellStyle name="W&gt;Kol&gt;NagB 2 2 2 3" xfId="352"/>
    <cellStyle name="W&gt;Kol&gt;NagB 2 2 2 4" xfId="353"/>
    <cellStyle name="W&gt;Kol&gt;NagB 2 2 2 5" xfId="354"/>
    <cellStyle name="W&gt;Kol&gt;NagB 2 2 2 6" xfId="355"/>
    <cellStyle name="W&gt;Kol&gt;NagB 2 2 2 7" xfId="356"/>
    <cellStyle name="W&gt;Kol&gt;NagB 2 2 2 8" xfId="357"/>
    <cellStyle name="W&gt;Kol&gt;NagB 2 2 3" xfId="358"/>
    <cellStyle name="W&gt;Kol&gt;NagB 2 2 4" xfId="359"/>
    <cellStyle name="W&gt;Kol&gt;NagB 2 2 5" xfId="360"/>
    <cellStyle name="W&gt;Kol&gt;NagB 2 2 6" xfId="361"/>
    <cellStyle name="W&gt;Kol&gt;NagB 2 2 7" xfId="362"/>
    <cellStyle name="W&gt;Kol&gt;NagB 2 2 8" xfId="363"/>
    <cellStyle name="W&gt;Kol&gt;NagB 2 2 9" xfId="364"/>
    <cellStyle name="W&gt;Kol&gt;NagB 2 3" xfId="365"/>
    <cellStyle name="W&gt;Kol&gt;NagB 2 3 2" xfId="366"/>
    <cellStyle name="W&gt;Kol&gt;NagB 2 3 3" xfId="367"/>
    <cellStyle name="W&gt;Kol&gt;NagB 2 3 4" xfId="368"/>
    <cellStyle name="W&gt;Kol&gt;NagB 2 3 5" xfId="369"/>
    <cellStyle name="W&gt;Kol&gt;NagB 2 3 6" xfId="370"/>
    <cellStyle name="W&gt;Kol&gt;NagB 2 3 7" xfId="371"/>
    <cellStyle name="W&gt;Kol&gt;NagB 2 3 8" xfId="372"/>
    <cellStyle name="W&gt;Kol&gt;NagB 2 4" xfId="373"/>
    <cellStyle name="W&gt;Kol&gt;NagB 2 5" xfId="374"/>
    <cellStyle name="W&gt;Kol&gt;NagB 2 6" xfId="375"/>
    <cellStyle name="W&gt;Kol&gt;NagB 2 7" xfId="376"/>
    <cellStyle name="W&gt;Kol&gt;NagB 2 8" xfId="377"/>
    <cellStyle name="W&gt;Kol&gt;NagB 2 9" xfId="378"/>
    <cellStyle name="W&gt;Kol&gt;NagB 3" xfId="379"/>
    <cellStyle name="W&gt;Kol&gt;NagB 3 10" xfId="380"/>
    <cellStyle name="W&gt;Kol&gt;NagB 3 2" xfId="381"/>
    <cellStyle name="W&gt;Kol&gt;NagB 3 2 10" xfId="382"/>
    <cellStyle name="W&gt;Kol&gt;NagB 3 2 2" xfId="383"/>
    <cellStyle name="W&gt;Kol&gt;NagB 3 2 2 2" xfId="384"/>
    <cellStyle name="W&gt;Kol&gt;NagB 3 2 2 2 2" xfId="385"/>
    <cellStyle name="W&gt;Kol&gt;NagB 3 2 2 2 3" xfId="386"/>
    <cellStyle name="W&gt;Kol&gt;NagB 3 2 2 2 4" xfId="387"/>
    <cellStyle name="W&gt;Kol&gt;NagB 3 2 2 2 5" xfId="388"/>
    <cellStyle name="W&gt;Kol&gt;NagB 3 2 2 2 6" xfId="389"/>
    <cellStyle name="W&gt;Kol&gt;NagB 3 2 2 2 7" xfId="390"/>
    <cellStyle name="W&gt;Kol&gt;NagB 3 2 2 2 8" xfId="391"/>
    <cellStyle name="W&gt;Kol&gt;NagB 3 2 2 3" xfId="392"/>
    <cellStyle name="W&gt;Kol&gt;NagB 3 2 2 4" xfId="393"/>
    <cellStyle name="W&gt;Kol&gt;NagB 3 2 2 5" xfId="394"/>
    <cellStyle name="W&gt;Kol&gt;NagB 3 2 2 6" xfId="395"/>
    <cellStyle name="W&gt;Kol&gt;NagB 3 2 2 7" xfId="396"/>
    <cellStyle name="W&gt;Kol&gt;NagB 3 2 2 8" xfId="397"/>
    <cellStyle name="W&gt;Kol&gt;NagB 3 2 2 9" xfId="398"/>
    <cellStyle name="W&gt;Kol&gt;NagB 3 2 3" xfId="399"/>
    <cellStyle name="W&gt;Kol&gt;NagB 3 2 3 2" xfId="400"/>
    <cellStyle name="W&gt;Kol&gt;NagB 3 2 3 3" xfId="401"/>
    <cellStyle name="W&gt;Kol&gt;NagB 3 2 3 4" xfId="402"/>
    <cellStyle name="W&gt;Kol&gt;NagB 3 2 3 5" xfId="403"/>
    <cellStyle name="W&gt;Kol&gt;NagB 3 2 3 6" xfId="404"/>
    <cellStyle name="W&gt;Kol&gt;NagB 3 2 3 7" xfId="405"/>
    <cellStyle name="W&gt;Kol&gt;NagB 3 2 3 8" xfId="406"/>
    <cellStyle name="W&gt;Kol&gt;NagB 3 2 4" xfId="407"/>
    <cellStyle name="W&gt;Kol&gt;NagB 3 2 5" xfId="408"/>
    <cellStyle name="W&gt;Kol&gt;NagB 3 2 6" xfId="409"/>
    <cellStyle name="W&gt;Kol&gt;NagB 3 2 7" xfId="410"/>
    <cellStyle name="W&gt;Kol&gt;NagB 3 2 8" xfId="411"/>
    <cellStyle name="W&gt;Kol&gt;NagB 3 2 9" xfId="412"/>
    <cellStyle name="W&gt;Kol&gt;NagB 3 3" xfId="413"/>
    <cellStyle name="W&gt;Kol&gt;NagB 3 3 2" xfId="414"/>
    <cellStyle name="W&gt;Kol&gt;NagB 3 3 3" xfId="415"/>
    <cellStyle name="W&gt;Kol&gt;NagB 3 3 4" xfId="416"/>
    <cellStyle name="W&gt;Kol&gt;NagB 3 3 5" xfId="417"/>
    <cellStyle name="W&gt;Kol&gt;NagB 3 3 6" xfId="418"/>
    <cellStyle name="W&gt;Kol&gt;NagB 3 3 7" xfId="419"/>
    <cellStyle name="W&gt;Kol&gt;NagB 3 3 8" xfId="420"/>
    <cellStyle name="W&gt;Kol&gt;NagB 3 4" xfId="421"/>
    <cellStyle name="W&gt;Kol&gt;NagB 3 5" xfId="422"/>
    <cellStyle name="W&gt;Kol&gt;NagB 3 6" xfId="423"/>
    <cellStyle name="W&gt;Kol&gt;NagB 3 7" xfId="424"/>
    <cellStyle name="W&gt;Kol&gt;NagB 3 8" xfId="425"/>
    <cellStyle name="W&gt;Kol&gt;NagB 3 9" xfId="426"/>
    <cellStyle name="W&gt;Kol&gt;NagB 4" xfId="427"/>
    <cellStyle name="W&gt;Kol&gt;NagB 4 2" xfId="428"/>
    <cellStyle name="W&gt;Kol&gt;NagB 4 3" xfId="429"/>
    <cellStyle name="W&gt;Kol&gt;NagB 4 4" xfId="430"/>
    <cellStyle name="W&gt;Kol&gt;NagB 4 5" xfId="431"/>
    <cellStyle name="W&gt;Kol&gt;NagB 4 6" xfId="432"/>
    <cellStyle name="W&gt;Kol&gt;NagB 4 7" xfId="433"/>
    <cellStyle name="W&gt;Kol&gt;NagB 4 8" xfId="434"/>
    <cellStyle name="W&gt;Kol&gt;NagB 5" xfId="435"/>
    <cellStyle name="W&gt;Kol&gt;NagB 6" xfId="436"/>
    <cellStyle name="W&gt;Kol&gt;NagB 7" xfId="437"/>
    <cellStyle name="W&gt;Kol&gt;NagB 8" xfId="438"/>
    <cellStyle name="W&gt;Kol&gt;NagB 9" xfId="439"/>
    <cellStyle name="W&gt;Pasek Nagółwkowy" xfId="440"/>
    <cellStyle name="W&gt;PSA&gt;Below threshold" xfId="441"/>
    <cellStyle name="W&gt;PSA&gt;Below threshold 2" xfId="442"/>
    <cellStyle name="W&gt;PSA&gt;Nag1" xfId="443"/>
    <cellStyle name="W&gt;PSA&gt;Nag1 10" xfId="444"/>
    <cellStyle name="W&gt;PSA&gt;Nag1 2" xfId="445"/>
    <cellStyle name="W&gt;PSA&gt;Nag1 2 2" xfId="446"/>
    <cellStyle name="W&gt;PSA&gt;Nag1 2 2 2" xfId="447"/>
    <cellStyle name="W&gt;PSA&gt;Nag1 2 2 3" xfId="448"/>
    <cellStyle name="W&gt;PSA&gt;Nag1 2 2 4" xfId="449"/>
    <cellStyle name="W&gt;PSA&gt;Nag1 2 2 5" xfId="450"/>
    <cellStyle name="W&gt;PSA&gt;Nag1 2 2 6" xfId="451"/>
    <cellStyle name="W&gt;PSA&gt;Nag1 2 2 7" xfId="452"/>
    <cellStyle name="W&gt;PSA&gt;Nag1 2 2 8" xfId="453"/>
    <cellStyle name="W&gt;PSA&gt;Nag1 2 3" xfId="454"/>
    <cellStyle name="W&gt;PSA&gt;Nag1 2 4" xfId="455"/>
    <cellStyle name="W&gt;PSA&gt;Nag1 2 5" xfId="456"/>
    <cellStyle name="W&gt;PSA&gt;Nag1 2 6" xfId="457"/>
    <cellStyle name="W&gt;PSA&gt;Nag1 2 7" xfId="458"/>
    <cellStyle name="W&gt;PSA&gt;Nag1 2 8" xfId="459"/>
    <cellStyle name="W&gt;PSA&gt;Nag1 2 9" xfId="460"/>
    <cellStyle name="W&gt;PSA&gt;Nag1 3" xfId="461"/>
    <cellStyle name="W&gt;PSA&gt;Nag1 3 2" xfId="462"/>
    <cellStyle name="W&gt;PSA&gt;Nag1 3 3" xfId="463"/>
    <cellStyle name="W&gt;PSA&gt;Nag1 3 4" xfId="464"/>
    <cellStyle name="W&gt;PSA&gt;Nag1 3 5" xfId="465"/>
    <cellStyle name="W&gt;PSA&gt;Nag1 3 6" xfId="466"/>
    <cellStyle name="W&gt;PSA&gt;Nag1 3 7" xfId="467"/>
    <cellStyle name="W&gt;PSA&gt;Nag1 3 8" xfId="468"/>
    <cellStyle name="W&gt;PSA&gt;Nag1 4" xfId="469"/>
    <cellStyle name="W&gt;PSA&gt;Nag1 5" xfId="470"/>
    <cellStyle name="W&gt;PSA&gt;Nag1 6" xfId="471"/>
    <cellStyle name="W&gt;PSA&gt;Nag1 7" xfId="472"/>
    <cellStyle name="W&gt;PSA&gt;Nag1 8" xfId="473"/>
    <cellStyle name="W&gt;PSA&gt;Nag1 9" xfId="474"/>
    <cellStyle name="W&gt;PSA&gt;Nag2" xfId="475"/>
    <cellStyle name="W&gt;PSA&gt;Nag2 10" xfId="476"/>
    <cellStyle name="W&gt;PSA&gt;Nag2 2" xfId="477"/>
    <cellStyle name="W&gt;PSA&gt;Nag2 2 2" xfId="478"/>
    <cellStyle name="W&gt;PSA&gt;Nag2 2 2 2" xfId="479"/>
    <cellStyle name="W&gt;PSA&gt;Nag2 2 2 3" xfId="480"/>
    <cellStyle name="W&gt;PSA&gt;Nag2 2 2 4" xfId="481"/>
    <cellStyle name="W&gt;PSA&gt;Nag2 2 2 5" xfId="482"/>
    <cellStyle name="W&gt;PSA&gt;Nag2 2 2 6" xfId="483"/>
    <cellStyle name="W&gt;PSA&gt;Nag2 2 2 7" xfId="484"/>
    <cellStyle name="W&gt;PSA&gt;Nag2 2 2 8" xfId="485"/>
    <cellStyle name="W&gt;PSA&gt;Nag2 2 3" xfId="486"/>
    <cellStyle name="W&gt;PSA&gt;Nag2 2 4" xfId="487"/>
    <cellStyle name="W&gt;PSA&gt;Nag2 2 5" xfId="488"/>
    <cellStyle name="W&gt;PSA&gt;Nag2 2 6" xfId="489"/>
    <cellStyle name="W&gt;PSA&gt;Nag2 2 7" xfId="490"/>
    <cellStyle name="W&gt;PSA&gt;Nag2 2 8" xfId="491"/>
    <cellStyle name="W&gt;PSA&gt;Nag2 2 9" xfId="492"/>
    <cellStyle name="W&gt;PSA&gt;Nag2 3" xfId="493"/>
    <cellStyle name="W&gt;PSA&gt;Nag2 3 2" xfId="494"/>
    <cellStyle name="W&gt;PSA&gt;Nag2 3 3" xfId="495"/>
    <cellStyle name="W&gt;PSA&gt;Nag2 3 4" xfId="496"/>
    <cellStyle name="W&gt;PSA&gt;Nag2 3 5" xfId="497"/>
    <cellStyle name="W&gt;PSA&gt;Nag2 3 6" xfId="498"/>
    <cellStyle name="W&gt;PSA&gt;Nag2 3 7" xfId="499"/>
    <cellStyle name="W&gt;PSA&gt;Nag2 3 8" xfId="500"/>
    <cellStyle name="W&gt;PSA&gt;Nag2 4" xfId="501"/>
    <cellStyle name="W&gt;PSA&gt;Nag2 5" xfId="502"/>
    <cellStyle name="W&gt;PSA&gt;Nag2 6" xfId="503"/>
    <cellStyle name="W&gt;PSA&gt;Nag2 7" xfId="504"/>
    <cellStyle name="W&gt;PSA&gt;Nag2 8" xfId="505"/>
    <cellStyle name="W&gt;PSA&gt;Nag2 9" xfId="506"/>
    <cellStyle name="W&gt;PSA1" xfId="507"/>
    <cellStyle name="W&gt;PSA1 10" xfId="508"/>
    <cellStyle name="W&gt;PSA1 2" xfId="509"/>
    <cellStyle name="W&gt;PSA1 2 2" xfId="510"/>
    <cellStyle name="W&gt;PSA1 2 2 2" xfId="511"/>
    <cellStyle name="W&gt;PSA1 2 2 3" xfId="512"/>
    <cellStyle name="W&gt;PSA1 2 2 4" xfId="513"/>
    <cellStyle name="W&gt;PSA1 2 2 5" xfId="514"/>
    <cellStyle name="W&gt;PSA1 2 2 6" xfId="515"/>
    <cellStyle name="W&gt;PSA1 2 2 7" xfId="516"/>
    <cellStyle name="W&gt;PSA1 2 2 8" xfId="517"/>
    <cellStyle name="W&gt;PSA1 2 3" xfId="518"/>
    <cellStyle name="W&gt;PSA1 2 4" xfId="519"/>
    <cellStyle name="W&gt;PSA1 2 5" xfId="520"/>
    <cellStyle name="W&gt;PSA1 2 6" xfId="521"/>
    <cellStyle name="W&gt;PSA1 2 7" xfId="522"/>
    <cellStyle name="W&gt;PSA1 2 8" xfId="523"/>
    <cellStyle name="W&gt;PSA1 2 9" xfId="524"/>
    <cellStyle name="W&gt;PSA1 3" xfId="525"/>
    <cellStyle name="W&gt;PSA1 3 2" xfId="526"/>
    <cellStyle name="W&gt;PSA1 3 3" xfId="527"/>
    <cellStyle name="W&gt;PSA1 3 4" xfId="528"/>
    <cellStyle name="W&gt;PSA1 3 5" xfId="529"/>
    <cellStyle name="W&gt;PSA1 3 6" xfId="530"/>
    <cellStyle name="W&gt;PSA1 3 7" xfId="531"/>
    <cellStyle name="W&gt;PSA1 3 8" xfId="532"/>
    <cellStyle name="W&gt;PSA1 4" xfId="533"/>
    <cellStyle name="W&gt;PSA1 5" xfId="534"/>
    <cellStyle name="W&gt;PSA1 6" xfId="535"/>
    <cellStyle name="W&gt;PSA1 7" xfId="536"/>
    <cellStyle name="W&gt;PSA1 8" xfId="537"/>
    <cellStyle name="W&gt;PSA1 9" xfId="538"/>
    <cellStyle name="W&gt;PSA2" xfId="539"/>
    <cellStyle name="W&gt;PSA2 2" xfId="540"/>
    <cellStyle name="W&gt;PSA2 2 2" xfId="541"/>
    <cellStyle name="W&gt;PSA2 2 2 2" xfId="542"/>
    <cellStyle name="W&gt;PSA2 2 3" xfId="543"/>
    <cellStyle name="W&gt;PSA2 3" xfId="544"/>
    <cellStyle name="W&gt;PSA2 3 2" xfId="545"/>
    <cellStyle name="W&gt;PSA2 4" xfId="546"/>
    <cellStyle name="W&gt;tło lvl1" xfId="547"/>
    <cellStyle name="W&gt;Wier&gt;Nag" xfId="548"/>
    <cellStyle name="W&gt;Wier&gt;NagA" xfId="549"/>
    <cellStyle name="W&gt;Wier&gt;NagB" xfId="550"/>
    <cellStyle name="W&gt;Wier&gt;NagC" xfId="551"/>
    <cellStyle name="W&gt;Wier&gt;NagD" xfId="552"/>
    <cellStyle name="W&gt;Wier&gt;NagD 2" xfId="553"/>
    <cellStyle name="W&gt;Wynik" xfId="554"/>
    <cellStyle name="W&gt;Wynik 10" xfId="555"/>
    <cellStyle name="W&gt;Wynik 11" xfId="556"/>
    <cellStyle name="W&gt;Wynik 2" xfId="557"/>
    <cellStyle name="W&gt;Wynik 2 10" xfId="558"/>
    <cellStyle name="W&gt;Wynik 2 2" xfId="559"/>
    <cellStyle name="W&gt;Wynik 2 2 2" xfId="560"/>
    <cellStyle name="W&gt;Wynik 2 2 2 2" xfId="561"/>
    <cellStyle name="W&gt;Wynik 2 2 2 3" xfId="562"/>
    <cellStyle name="W&gt;Wynik 2 2 2 4" xfId="563"/>
    <cellStyle name="W&gt;Wynik 2 2 2 5" xfId="564"/>
    <cellStyle name="W&gt;Wynik 2 2 2 6" xfId="565"/>
    <cellStyle name="W&gt;Wynik 2 2 2 7" xfId="566"/>
    <cellStyle name="W&gt;Wynik 2 2 2 8" xfId="567"/>
    <cellStyle name="W&gt;Wynik 2 2 3" xfId="568"/>
    <cellStyle name="W&gt;Wynik 2 2 4" xfId="569"/>
    <cellStyle name="W&gt;Wynik 2 2 5" xfId="570"/>
    <cellStyle name="W&gt;Wynik 2 2 6" xfId="571"/>
    <cellStyle name="W&gt;Wynik 2 2 7" xfId="572"/>
    <cellStyle name="W&gt;Wynik 2 2 8" xfId="573"/>
    <cellStyle name="W&gt;Wynik 2 2 9" xfId="574"/>
    <cellStyle name="W&gt;Wynik 2 3" xfId="575"/>
    <cellStyle name="W&gt;Wynik 2 3 2" xfId="576"/>
    <cellStyle name="W&gt;Wynik 2 3 3" xfId="577"/>
    <cellStyle name="W&gt;Wynik 2 3 4" xfId="578"/>
    <cellStyle name="W&gt;Wynik 2 3 5" xfId="579"/>
    <cellStyle name="W&gt;Wynik 2 3 6" xfId="580"/>
    <cellStyle name="W&gt;Wynik 2 3 7" xfId="581"/>
    <cellStyle name="W&gt;Wynik 2 3 8" xfId="582"/>
    <cellStyle name="W&gt;Wynik 2 4" xfId="583"/>
    <cellStyle name="W&gt;Wynik 2 5" xfId="584"/>
    <cellStyle name="W&gt;Wynik 2 6" xfId="585"/>
    <cellStyle name="W&gt;Wynik 2 7" xfId="586"/>
    <cellStyle name="W&gt;Wynik 2 8" xfId="587"/>
    <cellStyle name="W&gt;Wynik 2 9" xfId="588"/>
    <cellStyle name="W&gt;Wynik 3" xfId="589"/>
    <cellStyle name="W&gt;Wynik 3 10" xfId="590"/>
    <cellStyle name="W&gt;Wynik 3 2" xfId="591"/>
    <cellStyle name="W&gt;Wynik 3 2 10" xfId="592"/>
    <cellStyle name="W&gt;Wynik 3 2 2" xfId="593"/>
    <cellStyle name="W&gt;Wynik 3 2 2 2" xfId="594"/>
    <cellStyle name="W&gt;Wynik 3 2 2 2 2" xfId="595"/>
    <cellStyle name="W&gt;Wynik 3 2 2 2 3" xfId="596"/>
    <cellStyle name="W&gt;Wynik 3 2 2 2 4" xfId="597"/>
    <cellStyle name="W&gt;Wynik 3 2 2 2 5" xfId="598"/>
    <cellStyle name="W&gt;Wynik 3 2 2 2 6" xfId="599"/>
    <cellStyle name="W&gt;Wynik 3 2 2 2 7" xfId="600"/>
    <cellStyle name="W&gt;Wynik 3 2 2 2 8" xfId="601"/>
    <cellStyle name="W&gt;Wynik 3 2 2 3" xfId="602"/>
    <cellStyle name="W&gt;Wynik 3 2 2 4" xfId="603"/>
    <cellStyle name="W&gt;Wynik 3 2 2 5" xfId="604"/>
    <cellStyle name="W&gt;Wynik 3 2 2 6" xfId="605"/>
    <cellStyle name="W&gt;Wynik 3 2 2 7" xfId="606"/>
    <cellStyle name="W&gt;Wynik 3 2 2 8" xfId="607"/>
    <cellStyle name="W&gt;Wynik 3 2 2 9" xfId="608"/>
    <cellStyle name="W&gt;Wynik 3 2 3" xfId="609"/>
    <cellStyle name="W&gt;Wynik 3 2 3 2" xfId="610"/>
    <cellStyle name="W&gt;Wynik 3 2 3 3" xfId="611"/>
    <cellStyle name="W&gt;Wynik 3 2 3 4" xfId="612"/>
    <cellStyle name="W&gt;Wynik 3 2 3 5" xfId="613"/>
    <cellStyle name="W&gt;Wynik 3 2 3 6" xfId="614"/>
    <cellStyle name="W&gt;Wynik 3 2 3 7" xfId="615"/>
    <cellStyle name="W&gt;Wynik 3 2 3 8" xfId="616"/>
    <cellStyle name="W&gt;Wynik 3 2 4" xfId="617"/>
    <cellStyle name="W&gt;Wynik 3 2 5" xfId="618"/>
    <cellStyle name="W&gt;Wynik 3 2 6" xfId="619"/>
    <cellStyle name="W&gt;Wynik 3 2 7" xfId="620"/>
    <cellStyle name="W&gt;Wynik 3 2 8" xfId="621"/>
    <cellStyle name="W&gt;Wynik 3 2 9" xfId="622"/>
    <cellStyle name="W&gt;Wynik 3 3" xfId="623"/>
    <cellStyle name="W&gt;Wynik 3 3 2" xfId="624"/>
    <cellStyle name="W&gt;Wynik 3 3 3" xfId="625"/>
    <cellStyle name="W&gt;Wynik 3 3 4" xfId="626"/>
    <cellStyle name="W&gt;Wynik 3 3 5" xfId="627"/>
    <cellStyle name="W&gt;Wynik 3 3 6" xfId="628"/>
    <cellStyle name="W&gt;Wynik 3 3 7" xfId="629"/>
    <cellStyle name="W&gt;Wynik 3 3 8" xfId="630"/>
    <cellStyle name="W&gt;Wynik 3 4" xfId="631"/>
    <cellStyle name="W&gt;Wynik 3 5" xfId="632"/>
    <cellStyle name="W&gt;Wynik 3 6" xfId="633"/>
    <cellStyle name="W&gt;Wynik 3 7" xfId="634"/>
    <cellStyle name="W&gt;Wynik 3 8" xfId="635"/>
    <cellStyle name="W&gt;Wynik 3 9" xfId="636"/>
    <cellStyle name="W&gt;Wynik 4" xfId="637"/>
    <cellStyle name="W&gt;Wynik 4 2" xfId="638"/>
    <cellStyle name="W&gt;Wynik 4 3" xfId="639"/>
    <cellStyle name="W&gt;Wynik 4 4" xfId="640"/>
    <cellStyle name="W&gt;Wynik 4 5" xfId="641"/>
    <cellStyle name="W&gt;Wynik 4 6" xfId="642"/>
    <cellStyle name="W&gt;Wynik 4 7" xfId="643"/>
    <cellStyle name="W&gt;Wynik 4 8" xfId="644"/>
    <cellStyle name="W&gt;Wynik 5" xfId="645"/>
    <cellStyle name="W&gt;Wynik 6" xfId="646"/>
    <cellStyle name="W&gt;Wynik 7" xfId="647"/>
    <cellStyle name="W&gt;Wynik 8" xfId="648"/>
    <cellStyle name="W&gt;Wynik 9" xfId="649"/>
    <cellStyle name="W&gt;WynikA" xfId="650"/>
    <cellStyle name="W&gt;WynikA 2" xfId="651"/>
    <cellStyle name="W&gt;WynikA 2 2" xfId="652"/>
    <cellStyle name="W&gt;WynikA 2 2 2" xfId="653"/>
    <cellStyle name="W&gt;WynikA 2 3" xfId="654"/>
    <cellStyle name="W&gt;WynikA 3" xfId="655"/>
    <cellStyle name="W&gt;WynikA 3 2" xfId="656"/>
    <cellStyle name="W&gt;WynikA 4" xfId="657"/>
    <cellStyle name="W&gt;WynikB" xfId="658"/>
    <cellStyle name="W&gt;WynikC" xfId="659"/>
    <cellStyle name="W&gt;WynikC 2" xfId="660"/>
    <cellStyle name="W&gt;WynikC 2 2" xfId="661"/>
    <cellStyle name="W&gt;WynikC 2 2 2" xfId="662"/>
    <cellStyle name="W&gt;WynikC 2 3" xfId="663"/>
    <cellStyle name="W&gt;WynikC 3" xfId="664"/>
    <cellStyle name="W&gt;WynikC 3 2" xfId="665"/>
    <cellStyle name="W&gt;WynikC 4" xfId="666"/>
    <cellStyle name="W&gt;WynikD" xfId="667"/>
    <cellStyle name="W&gt;WynikD 2" xfId="668"/>
    <cellStyle name="Walutowy 2" xfId="669"/>
    <cellStyle name="Walutowy 2 2" xfId="670"/>
    <cellStyle name="Walutowy 3" xfId="671"/>
    <cellStyle name="Walutowy 3 2" xfId="672"/>
    <cellStyle name="Walutowy 4" xfId="673"/>
    <cellStyle name="Walutowy 5" xfId="674"/>
    <cellStyle name="WB&gt;Perspektywa/RSS" xfId="675"/>
    <cellStyle name="WB&gt;Perspektywa/RSS 10" xfId="676"/>
    <cellStyle name="WB&gt;Perspektywa/RSS 11" xfId="677"/>
    <cellStyle name="WB&gt;Perspektywa/RSS 2" xfId="678"/>
    <cellStyle name="WB&gt;Perspektywa/RSS 2 10" xfId="679"/>
    <cellStyle name="WB&gt;Perspektywa/RSS 2 2" xfId="680"/>
    <cellStyle name="WB&gt;Perspektywa/RSS 2 2 2" xfId="681"/>
    <cellStyle name="WB&gt;Perspektywa/RSS 2 2 2 2" xfId="682"/>
    <cellStyle name="WB&gt;Perspektywa/RSS 2 2 2 3" xfId="683"/>
    <cellStyle name="WB&gt;Perspektywa/RSS 2 2 2 4" xfId="684"/>
    <cellStyle name="WB&gt;Perspektywa/RSS 2 2 2 5" xfId="685"/>
    <cellStyle name="WB&gt;Perspektywa/RSS 2 2 2 6" xfId="686"/>
    <cellStyle name="WB&gt;Perspektywa/RSS 2 2 2 7" xfId="687"/>
    <cellStyle name="WB&gt;Perspektywa/RSS 2 2 2 8" xfId="688"/>
    <cellStyle name="WB&gt;Perspektywa/RSS 2 2 3" xfId="689"/>
    <cellStyle name="WB&gt;Perspektywa/RSS 2 2 4" xfId="690"/>
    <cellStyle name="WB&gt;Perspektywa/RSS 2 2 5" xfId="691"/>
    <cellStyle name="WB&gt;Perspektywa/RSS 2 2 6" xfId="692"/>
    <cellStyle name="WB&gt;Perspektywa/RSS 2 2 7" xfId="693"/>
    <cellStyle name="WB&gt;Perspektywa/RSS 2 2 8" xfId="694"/>
    <cellStyle name="WB&gt;Perspektywa/RSS 2 2 9" xfId="695"/>
    <cellStyle name="WB&gt;Perspektywa/RSS 2 3" xfId="696"/>
    <cellStyle name="WB&gt;Perspektywa/RSS 2 3 2" xfId="697"/>
    <cellStyle name="WB&gt;Perspektywa/RSS 2 3 3" xfId="698"/>
    <cellStyle name="WB&gt;Perspektywa/RSS 2 3 4" xfId="699"/>
    <cellStyle name="WB&gt;Perspektywa/RSS 2 3 5" xfId="700"/>
    <cellStyle name="WB&gt;Perspektywa/RSS 2 3 6" xfId="701"/>
    <cellStyle name="WB&gt;Perspektywa/RSS 2 3 7" xfId="702"/>
    <cellStyle name="WB&gt;Perspektywa/RSS 2 3 8" xfId="703"/>
    <cellStyle name="WB&gt;Perspektywa/RSS 2 4" xfId="704"/>
    <cellStyle name="WB&gt;Perspektywa/RSS 2 5" xfId="705"/>
    <cellStyle name="WB&gt;Perspektywa/RSS 2 6" xfId="706"/>
    <cellStyle name="WB&gt;Perspektywa/RSS 2 7" xfId="707"/>
    <cellStyle name="WB&gt;Perspektywa/RSS 2 8" xfId="708"/>
    <cellStyle name="WB&gt;Perspektywa/RSS 2 9" xfId="709"/>
    <cellStyle name="WB&gt;Perspektywa/RSS 3" xfId="710"/>
    <cellStyle name="WB&gt;Perspektywa/RSS 3 10" xfId="711"/>
    <cellStyle name="WB&gt;Perspektywa/RSS 3 2" xfId="712"/>
    <cellStyle name="WB&gt;Perspektywa/RSS 3 2 10" xfId="713"/>
    <cellStyle name="WB&gt;Perspektywa/RSS 3 2 2" xfId="714"/>
    <cellStyle name="WB&gt;Perspektywa/RSS 3 2 2 2" xfId="715"/>
    <cellStyle name="WB&gt;Perspektywa/RSS 3 2 2 2 2" xfId="716"/>
    <cellStyle name="WB&gt;Perspektywa/RSS 3 2 2 2 3" xfId="717"/>
    <cellStyle name="WB&gt;Perspektywa/RSS 3 2 2 2 4" xfId="718"/>
    <cellStyle name="WB&gt;Perspektywa/RSS 3 2 2 2 5" xfId="719"/>
    <cellStyle name="WB&gt;Perspektywa/RSS 3 2 2 2 6" xfId="720"/>
    <cellStyle name="WB&gt;Perspektywa/RSS 3 2 2 2 7" xfId="721"/>
    <cellStyle name="WB&gt;Perspektywa/RSS 3 2 2 2 8" xfId="722"/>
    <cellStyle name="WB&gt;Perspektywa/RSS 3 2 2 3" xfId="723"/>
    <cellStyle name="WB&gt;Perspektywa/RSS 3 2 2 4" xfId="724"/>
    <cellStyle name="WB&gt;Perspektywa/RSS 3 2 2 5" xfId="725"/>
    <cellStyle name="WB&gt;Perspektywa/RSS 3 2 2 6" xfId="726"/>
    <cellStyle name="WB&gt;Perspektywa/RSS 3 2 2 7" xfId="727"/>
    <cellStyle name="WB&gt;Perspektywa/RSS 3 2 2 8" xfId="728"/>
    <cellStyle name="WB&gt;Perspektywa/RSS 3 2 2 9" xfId="729"/>
    <cellStyle name="WB&gt;Perspektywa/RSS 3 2 3" xfId="730"/>
    <cellStyle name="WB&gt;Perspektywa/RSS 3 2 3 2" xfId="731"/>
    <cellStyle name="WB&gt;Perspektywa/RSS 3 2 3 3" xfId="732"/>
    <cellStyle name="WB&gt;Perspektywa/RSS 3 2 3 4" xfId="733"/>
    <cellStyle name="WB&gt;Perspektywa/RSS 3 2 3 5" xfId="734"/>
    <cellStyle name="WB&gt;Perspektywa/RSS 3 2 3 6" xfId="735"/>
    <cellStyle name="WB&gt;Perspektywa/RSS 3 2 3 7" xfId="736"/>
    <cellStyle name="WB&gt;Perspektywa/RSS 3 2 3 8" xfId="737"/>
    <cellStyle name="WB&gt;Perspektywa/RSS 3 2 4" xfId="738"/>
    <cellStyle name="WB&gt;Perspektywa/RSS 3 2 5" xfId="739"/>
    <cellStyle name="WB&gt;Perspektywa/RSS 3 2 6" xfId="740"/>
    <cellStyle name="WB&gt;Perspektywa/RSS 3 2 7" xfId="741"/>
    <cellStyle name="WB&gt;Perspektywa/RSS 3 2 8" xfId="742"/>
    <cellStyle name="WB&gt;Perspektywa/RSS 3 2 9" xfId="743"/>
    <cellStyle name="WB&gt;Perspektywa/RSS 3 3" xfId="744"/>
    <cellStyle name="WB&gt;Perspektywa/RSS 3 3 2" xfId="745"/>
    <cellStyle name="WB&gt;Perspektywa/RSS 3 3 3" xfId="746"/>
    <cellStyle name="WB&gt;Perspektywa/RSS 3 3 4" xfId="747"/>
    <cellStyle name="WB&gt;Perspektywa/RSS 3 3 5" xfId="748"/>
    <cellStyle name="WB&gt;Perspektywa/RSS 3 3 6" xfId="749"/>
    <cellStyle name="WB&gt;Perspektywa/RSS 3 3 7" xfId="750"/>
    <cellStyle name="WB&gt;Perspektywa/RSS 3 3 8" xfId="751"/>
    <cellStyle name="WB&gt;Perspektywa/RSS 3 4" xfId="752"/>
    <cellStyle name="WB&gt;Perspektywa/RSS 3 5" xfId="753"/>
    <cellStyle name="WB&gt;Perspektywa/RSS 3 6" xfId="754"/>
    <cellStyle name="WB&gt;Perspektywa/RSS 3 7" xfId="755"/>
    <cellStyle name="WB&gt;Perspektywa/RSS 3 8" xfId="756"/>
    <cellStyle name="WB&gt;Perspektywa/RSS 3 9" xfId="757"/>
    <cellStyle name="WB&gt;Perspektywa/RSS 4" xfId="758"/>
    <cellStyle name="WB&gt;Perspektywa/RSS 4 2" xfId="759"/>
    <cellStyle name="WB&gt;Perspektywa/RSS 4 3" xfId="760"/>
    <cellStyle name="WB&gt;Perspektywa/RSS 4 4" xfId="761"/>
    <cellStyle name="WB&gt;Perspektywa/RSS 4 5" xfId="762"/>
    <cellStyle name="WB&gt;Perspektywa/RSS 4 6" xfId="763"/>
    <cellStyle name="WB&gt;Perspektywa/RSS 4 7" xfId="764"/>
    <cellStyle name="WB&gt;Perspektywa/RSS 4 8" xfId="765"/>
    <cellStyle name="WB&gt;Perspektywa/RSS 5" xfId="766"/>
    <cellStyle name="WB&gt;Perspektywa/RSS 6" xfId="767"/>
    <cellStyle name="WB&gt;Perspektywa/RSS 7" xfId="768"/>
    <cellStyle name="WB&gt;Perspektywa/RSS 8" xfId="769"/>
    <cellStyle name="WB&gt;Perspektywa/RSS 9" xfId="770"/>
    <cellStyle name="WynikCUA&gt;KolumnaNag1" xfId="771"/>
    <cellStyle name="WynikCUA&gt;KolumnaNag1 10" xfId="772"/>
    <cellStyle name="WynikCUA&gt;KolumnaNag1 2" xfId="773"/>
    <cellStyle name="WynikCUA&gt;KolumnaNag1 2 2" xfId="774"/>
    <cellStyle name="WynikCUA&gt;KolumnaNag1 2 2 2" xfId="775"/>
    <cellStyle name="WynikCUA&gt;KolumnaNag1 2 2 3" xfId="776"/>
    <cellStyle name="WynikCUA&gt;KolumnaNag1 2 2 4" xfId="777"/>
    <cellStyle name="WynikCUA&gt;KolumnaNag1 2 2 5" xfId="778"/>
    <cellStyle name="WynikCUA&gt;KolumnaNag1 2 2 6" xfId="779"/>
    <cellStyle name="WynikCUA&gt;KolumnaNag1 2 2 7" xfId="780"/>
    <cellStyle name="WynikCUA&gt;KolumnaNag1 2 2 8" xfId="781"/>
    <cellStyle name="WynikCUA&gt;KolumnaNag1 2 3" xfId="782"/>
    <cellStyle name="WynikCUA&gt;KolumnaNag1 2 4" xfId="783"/>
    <cellStyle name="WynikCUA&gt;KolumnaNag1 2 5" xfId="784"/>
    <cellStyle name="WynikCUA&gt;KolumnaNag1 2 6" xfId="785"/>
    <cellStyle name="WynikCUA&gt;KolumnaNag1 2 7" xfId="786"/>
    <cellStyle name="WynikCUA&gt;KolumnaNag1 2 8" xfId="787"/>
    <cellStyle name="WynikCUA&gt;KolumnaNag1 2 9" xfId="788"/>
    <cellStyle name="WynikCUA&gt;KolumnaNag1 3" xfId="789"/>
    <cellStyle name="WynikCUA&gt;KolumnaNag1 3 2" xfId="790"/>
    <cellStyle name="WynikCUA&gt;KolumnaNag1 3 3" xfId="791"/>
    <cellStyle name="WynikCUA&gt;KolumnaNag1 3 4" xfId="792"/>
    <cellStyle name="WynikCUA&gt;KolumnaNag1 3 5" xfId="793"/>
    <cellStyle name="WynikCUA&gt;KolumnaNag1 3 6" xfId="794"/>
    <cellStyle name="WynikCUA&gt;KolumnaNag1 3 7" xfId="795"/>
    <cellStyle name="WynikCUA&gt;KolumnaNag1 3 8" xfId="796"/>
    <cellStyle name="WynikCUA&gt;KolumnaNag1 4" xfId="797"/>
    <cellStyle name="WynikCUA&gt;KolumnaNag1 5" xfId="798"/>
    <cellStyle name="WynikCUA&gt;KolumnaNag1 6" xfId="799"/>
    <cellStyle name="WynikCUA&gt;KolumnaNag1 7" xfId="800"/>
    <cellStyle name="WynikCUA&gt;KolumnaNag1 8" xfId="801"/>
    <cellStyle name="WynikCUA&gt;KolumnaNag1 9" xfId="802"/>
    <cellStyle name="WynikCUA&gt;Wartość" xfId="803"/>
    <cellStyle name="WynikCUA&gt;Wartość 10" xfId="804"/>
    <cellStyle name="WynikCUA&gt;Wartość 2" xfId="805"/>
    <cellStyle name="WynikCUA&gt;Wartość 2 2" xfId="806"/>
    <cellStyle name="WynikCUA&gt;Wartość 2 2 2" xfId="807"/>
    <cellStyle name="WynikCUA&gt;Wartość 2 2 3" xfId="808"/>
    <cellStyle name="WynikCUA&gt;Wartość 2 2 4" xfId="809"/>
    <cellStyle name="WynikCUA&gt;Wartość 2 2 5" xfId="810"/>
    <cellStyle name="WynikCUA&gt;Wartość 2 2 6" xfId="811"/>
    <cellStyle name="WynikCUA&gt;Wartość 2 2 7" xfId="812"/>
    <cellStyle name="WynikCUA&gt;Wartość 2 2 8" xfId="813"/>
    <cellStyle name="WynikCUA&gt;Wartość 2 3" xfId="814"/>
    <cellStyle name="WynikCUA&gt;Wartość 2 4" xfId="815"/>
    <cellStyle name="WynikCUA&gt;Wartość 2 5" xfId="816"/>
    <cellStyle name="WynikCUA&gt;Wartość 2 6" xfId="817"/>
    <cellStyle name="WynikCUA&gt;Wartość 2 7" xfId="818"/>
    <cellStyle name="WynikCUA&gt;Wartość 2 8" xfId="819"/>
    <cellStyle name="WynikCUA&gt;Wartość 2 9" xfId="820"/>
    <cellStyle name="WynikCUA&gt;Wartość 3" xfId="821"/>
    <cellStyle name="WynikCUA&gt;Wartość 3 2" xfId="822"/>
    <cellStyle name="WynikCUA&gt;Wartość 3 3" xfId="823"/>
    <cellStyle name="WynikCUA&gt;Wartość 3 4" xfId="824"/>
    <cellStyle name="WynikCUA&gt;Wartość 3 5" xfId="825"/>
    <cellStyle name="WynikCUA&gt;Wartość 3 6" xfId="826"/>
    <cellStyle name="WynikCUA&gt;Wartość 3 7" xfId="827"/>
    <cellStyle name="WynikCUA&gt;Wartość 3 8" xfId="828"/>
    <cellStyle name="WynikCUA&gt;Wartość 4" xfId="829"/>
    <cellStyle name="WynikCUA&gt;Wartość 5" xfId="830"/>
    <cellStyle name="WynikCUA&gt;Wartość 6" xfId="831"/>
    <cellStyle name="WynikCUA&gt;Wartość 7" xfId="832"/>
    <cellStyle name="WynikCUA&gt;Wartość 8" xfId="833"/>
    <cellStyle name="WynikCUA&gt;Wartość 9" xfId="834"/>
  </cellStyles>
  <dxfs count="0"/>
  <tableStyles count="0" defaultTableStyle="TableStyleMedium9" defaultPivotStyle="PivotStyleLight16"/>
  <colors>
    <mruColors>
      <color rgb="FFC5CFED"/>
      <color rgb="FFF0F4FA"/>
      <color rgb="FF0A1C4E"/>
      <color rgb="FF0E4D74"/>
      <color rgb="FF3468A2"/>
      <color rgb="FF7CA0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1676400</xdr:colOff>
      <xdr:row>24</xdr:row>
      <xdr:rowOff>38100</xdr:rowOff>
    </xdr:from>
    <xdr:to>
      <xdr:col>3</xdr:col>
      <xdr:colOff>2460491</xdr:colOff>
      <xdr:row>26</xdr:row>
      <xdr:rowOff>110250</xdr:rowOff>
    </xdr:to>
    <xdr:sp macro="" textlink="#REF!">
      <xdr:nvSpPr>
        <xdr:cNvPr id="56" name="Podkarpackie_0_text"/>
        <xdr:cNvSpPr txBox="1"/>
      </xdr:nvSpPr>
      <xdr:spPr>
        <a:xfrm>
          <a:off x="8591550" y="8296275"/>
          <a:ext cx="784091" cy="39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fld id="{EB1E5466-7CC6-4444-AF51-4B87B8C84875}" type="TxLink">
            <a:rPr lang="en-US" sz="10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 </a:t>
          </a:fld>
          <a:endParaRPr lang="en-US" sz="1000" b="1" i="0" u="none" strike="noStrike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3</xdr:col>
      <xdr:colOff>1238250</xdr:colOff>
      <xdr:row>22</xdr:row>
      <xdr:rowOff>38100</xdr:rowOff>
    </xdr:from>
    <xdr:to>
      <xdr:col>3</xdr:col>
      <xdr:colOff>2022341</xdr:colOff>
      <xdr:row>24</xdr:row>
      <xdr:rowOff>110250</xdr:rowOff>
    </xdr:to>
    <xdr:sp macro="" textlink="#REF!">
      <xdr:nvSpPr>
        <xdr:cNvPr id="57" name="Podkarpackie_0_text"/>
        <xdr:cNvSpPr txBox="1"/>
      </xdr:nvSpPr>
      <xdr:spPr>
        <a:xfrm>
          <a:off x="8153400" y="7972425"/>
          <a:ext cx="784091" cy="39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fld id="{7C0838A2-17B5-426C-A8E4-47DBD1D8A91C}" type="TxLink">
            <a:rPr lang="en-US" sz="10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 </a:t>
          </a:fld>
          <a:endParaRPr lang="en-US" sz="1000" b="1" i="0" u="none" strike="noStrike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3</xdr:col>
      <xdr:colOff>130548</xdr:colOff>
      <xdr:row>462</xdr:row>
      <xdr:rowOff>12760</xdr:rowOff>
    </xdr:from>
    <xdr:to>
      <xdr:col>3</xdr:col>
      <xdr:colOff>1227283</xdr:colOff>
      <xdr:row>467</xdr:row>
      <xdr:rowOff>22412</xdr:rowOff>
    </xdr:to>
    <xdr:sp macro="" textlink="#REF!">
      <xdr:nvSpPr>
        <xdr:cNvPr id="59" name="Podkarpackie_0_text"/>
        <xdr:cNvSpPr txBox="1"/>
      </xdr:nvSpPr>
      <xdr:spPr>
        <a:xfrm flipV="1">
          <a:off x="4926666" y="7711201"/>
          <a:ext cx="1096735" cy="794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fld id="{AB304A20-998E-4FC5-8809-29872635220F}" type="TxLink">
            <a:rPr lang="en-US" sz="10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 </a:t>
          </a:fld>
          <a:endParaRPr lang="en-US" sz="1000" b="1" i="0" u="none" strike="noStrike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3</xdr:col>
      <xdr:colOff>1419225</xdr:colOff>
      <xdr:row>8</xdr:row>
      <xdr:rowOff>0</xdr:rowOff>
    </xdr:from>
    <xdr:to>
      <xdr:col>3</xdr:col>
      <xdr:colOff>2203316</xdr:colOff>
      <xdr:row>10</xdr:row>
      <xdr:rowOff>72150</xdr:rowOff>
    </xdr:to>
    <xdr:sp macro="" textlink="#REF!">
      <xdr:nvSpPr>
        <xdr:cNvPr id="66" name="Podkarpackie_0_text"/>
        <xdr:cNvSpPr txBox="1"/>
      </xdr:nvSpPr>
      <xdr:spPr>
        <a:xfrm>
          <a:off x="8334375" y="5505450"/>
          <a:ext cx="784091" cy="39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fld id="{70331062-3EDC-437D-9607-26B15C860AD3}" type="TxLink">
            <a:rPr lang="en-US" sz="10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 </a:t>
          </a:fld>
          <a:endParaRPr lang="en-US" sz="1000" b="1" i="0" u="none" strike="noStrike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0</xdr:col>
      <xdr:colOff>638737</xdr:colOff>
      <xdr:row>5</xdr:row>
      <xdr:rowOff>600636</xdr:rowOff>
    </xdr:from>
    <xdr:to>
      <xdr:col>2</xdr:col>
      <xdr:colOff>2850036</xdr:colOff>
      <xdr:row>35</xdr:row>
      <xdr:rowOff>2</xdr:rowOff>
    </xdr:to>
    <xdr:grpSp>
      <xdr:nvGrpSpPr>
        <xdr:cNvPr id="236" name="Grupa 235"/>
        <xdr:cNvGrpSpPr/>
      </xdr:nvGrpSpPr>
      <xdr:grpSpPr>
        <a:xfrm>
          <a:off x="638737" y="1497107"/>
          <a:ext cx="6267828" cy="4621307"/>
          <a:chOff x="3092824" y="605117"/>
          <a:chExt cx="5617887" cy="4619649"/>
        </a:xfrm>
      </xdr:grpSpPr>
      <xdr:grpSp>
        <xdr:nvGrpSpPr>
          <xdr:cNvPr id="168" name="Grupa 167"/>
          <xdr:cNvGrpSpPr/>
        </xdr:nvGrpSpPr>
        <xdr:grpSpPr>
          <a:xfrm>
            <a:off x="3092824" y="605117"/>
            <a:ext cx="5617887" cy="4619649"/>
            <a:chOff x="6164541" y="5105400"/>
            <a:chExt cx="5617886" cy="4619649"/>
          </a:xfrm>
        </xdr:grpSpPr>
        <xdr:grpSp>
          <xdr:nvGrpSpPr>
            <xdr:cNvPr id="169" name="Grupa 168"/>
            <xdr:cNvGrpSpPr/>
          </xdr:nvGrpSpPr>
          <xdr:grpSpPr>
            <a:xfrm>
              <a:off x="6164541" y="5105400"/>
              <a:ext cx="5617886" cy="4619649"/>
              <a:chOff x="6490390" y="990575"/>
              <a:chExt cx="5158684" cy="4619649"/>
            </a:xfrm>
          </xdr:grpSpPr>
          <xdr:grpSp>
            <xdr:nvGrpSpPr>
              <xdr:cNvPr id="184" name="Grupa 183"/>
              <xdr:cNvGrpSpPr/>
            </xdr:nvGrpSpPr>
            <xdr:grpSpPr>
              <a:xfrm>
                <a:off x="6490390" y="990575"/>
                <a:ext cx="5158684" cy="4352949"/>
                <a:chOff x="6490391" y="990575"/>
                <a:chExt cx="5158684" cy="4352949"/>
              </a:xfrm>
            </xdr:grpSpPr>
            <xdr:grpSp>
              <xdr:nvGrpSpPr>
                <xdr:cNvPr id="187" name="Mapa_Polski_woj_wartosci"/>
                <xdr:cNvGrpSpPr/>
              </xdr:nvGrpSpPr>
              <xdr:grpSpPr>
                <a:xfrm>
                  <a:off x="6802778" y="990575"/>
                  <a:ext cx="4846297" cy="4126904"/>
                  <a:chOff x="13754102" y="9782176"/>
                  <a:chExt cx="4750896" cy="4343398"/>
                </a:xfrm>
              </xdr:grpSpPr>
              <xdr:grpSp>
                <xdr:nvGrpSpPr>
                  <xdr:cNvPr id="198" name="Mapa_Polski_woj"/>
                  <xdr:cNvGrpSpPr/>
                </xdr:nvGrpSpPr>
                <xdr:grpSpPr>
                  <a:xfrm>
                    <a:off x="13754102" y="9782176"/>
                    <a:ext cx="4750896" cy="4343398"/>
                    <a:chOff x="14003320" y="4236936"/>
                    <a:chExt cx="4060044" cy="3855982"/>
                  </a:xfrm>
                </xdr:grpSpPr>
                <xdr:sp macro="" textlink="">
                  <xdr:nvSpPr>
                    <xdr:cNvPr id="216" name="Freeform 117"/>
                    <xdr:cNvSpPr>
                      <a:spLocks/>
                    </xdr:cNvSpPr>
                  </xdr:nvSpPr>
                  <xdr:spPr bwMode="auto">
                    <a:xfrm>
                      <a:off x="14032043" y="4795996"/>
                      <a:ext cx="241025" cy="154439"/>
                    </a:xfrm>
                    <a:custGeom>
                      <a:avLst/>
                      <a:gdLst/>
                      <a:ahLst/>
                      <a:cxnLst>
                        <a:cxn ang="0">
                          <a:pos x="0" y="398"/>
                        </a:cxn>
                        <a:cxn ang="0">
                          <a:pos x="30" y="417"/>
                        </a:cxn>
                        <a:cxn ang="0">
                          <a:pos x="90" y="491"/>
                        </a:cxn>
                        <a:cxn ang="0">
                          <a:pos x="117" y="511"/>
                        </a:cxn>
                        <a:cxn ang="0">
                          <a:pos x="150" y="524"/>
                        </a:cxn>
                        <a:cxn ang="0">
                          <a:pos x="168" y="543"/>
                        </a:cxn>
                        <a:cxn ang="0">
                          <a:pos x="190" y="562"/>
                        </a:cxn>
                        <a:cxn ang="0">
                          <a:pos x="202" y="562"/>
                        </a:cxn>
                        <a:cxn ang="0">
                          <a:pos x="206" y="546"/>
                        </a:cxn>
                        <a:cxn ang="0">
                          <a:pos x="209" y="518"/>
                        </a:cxn>
                        <a:cxn ang="0">
                          <a:pos x="221" y="501"/>
                        </a:cxn>
                        <a:cxn ang="0">
                          <a:pos x="250" y="498"/>
                        </a:cxn>
                        <a:cxn ang="0">
                          <a:pos x="295" y="489"/>
                        </a:cxn>
                        <a:cxn ang="0">
                          <a:pos x="312" y="469"/>
                        </a:cxn>
                        <a:cxn ang="0">
                          <a:pos x="311" y="435"/>
                        </a:cxn>
                        <a:cxn ang="0">
                          <a:pos x="290" y="380"/>
                        </a:cxn>
                        <a:cxn ang="0">
                          <a:pos x="293" y="354"/>
                        </a:cxn>
                        <a:cxn ang="0">
                          <a:pos x="316" y="344"/>
                        </a:cxn>
                        <a:cxn ang="0">
                          <a:pos x="329" y="370"/>
                        </a:cxn>
                        <a:cxn ang="0">
                          <a:pos x="330" y="413"/>
                        </a:cxn>
                        <a:cxn ang="0">
                          <a:pos x="349" y="425"/>
                        </a:cxn>
                        <a:cxn ang="0">
                          <a:pos x="396" y="418"/>
                        </a:cxn>
                        <a:cxn ang="0">
                          <a:pos x="450" y="419"/>
                        </a:cxn>
                        <a:cxn ang="0">
                          <a:pos x="509" y="431"/>
                        </a:cxn>
                        <a:cxn ang="0">
                          <a:pos x="548" y="455"/>
                        </a:cxn>
                        <a:cxn ang="0">
                          <a:pos x="561" y="475"/>
                        </a:cxn>
                        <a:cxn ang="0">
                          <a:pos x="559" y="497"/>
                        </a:cxn>
                        <a:cxn ang="0">
                          <a:pos x="550" y="514"/>
                        </a:cxn>
                        <a:cxn ang="0">
                          <a:pos x="556" y="545"/>
                        </a:cxn>
                        <a:cxn ang="0">
                          <a:pos x="571" y="568"/>
                        </a:cxn>
                        <a:cxn ang="0">
                          <a:pos x="580" y="546"/>
                        </a:cxn>
                        <a:cxn ang="0">
                          <a:pos x="594" y="515"/>
                        </a:cxn>
                        <a:cxn ang="0">
                          <a:pos x="600" y="495"/>
                        </a:cxn>
                        <a:cxn ang="0">
                          <a:pos x="615" y="433"/>
                        </a:cxn>
                        <a:cxn ang="0">
                          <a:pos x="646" y="361"/>
                        </a:cxn>
                        <a:cxn ang="0">
                          <a:pos x="682" y="295"/>
                        </a:cxn>
                        <a:cxn ang="0">
                          <a:pos x="713" y="257"/>
                        </a:cxn>
                        <a:cxn ang="0">
                          <a:pos x="732" y="230"/>
                        </a:cxn>
                        <a:cxn ang="0">
                          <a:pos x="740" y="193"/>
                        </a:cxn>
                        <a:cxn ang="0">
                          <a:pos x="740" y="126"/>
                        </a:cxn>
                        <a:cxn ang="0">
                          <a:pos x="751" y="86"/>
                        </a:cxn>
                        <a:cxn ang="0">
                          <a:pos x="782" y="68"/>
                        </a:cxn>
                        <a:cxn ang="0">
                          <a:pos x="824" y="49"/>
                        </a:cxn>
                        <a:cxn ang="0">
                          <a:pos x="854" y="16"/>
                        </a:cxn>
                        <a:cxn ang="0">
                          <a:pos x="851" y="1"/>
                        </a:cxn>
                        <a:cxn ang="0">
                          <a:pos x="837" y="1"/>
                        </a:cxn>
                        <a:cxn ang="0">
                          <a:pos x="796" y="21"/>
                        </a:cxn>
                        <a:cxn ang="0">
                          <a:pos x="692" y="73"/>
                        </a:cxn>
                        <a:cxn ang="0">
                          <a:pos x="524" y="146"/>
                        </a:cxn>
                        <a:cxn ang="0">
                          <a:pos x="445" y="195"/>
                        </a:cxn>
                        <a:cxn ang="0">
                          <a:pos x="385" y="239"/>
                        </a:cxn>
                        <a:cxn ang="0">
                          <a:pos x="328" y="270"/>
                        </a:cxn>
                        <a:cxn ang="0">
                          <a:pos x="267" y="299"/>
                        </a:cxn>
                        <a:cxn ang="0">
                          <a:pos x="225" y="308"/>
                        </a:cxn>
                        <a:cxn ang="0">
                          <a:pos x="170" y="301"/>
                        </a:cxn>
                        <a:cxn ang="0">
                          <a:pos x="78" y="268"/>
                        </a:cxn>
                        <a:cxn ang="0">
                          <a:pos x="42" y="252"/>
                        </a:cxn>
                      </a:cxnLst>
                      <a:rect l="0" t="0" r="r" b="b"/>
                      <a:pathLst>
                        <a:path w="855" h="569">
                          <a:moveTo>
                            <a:pt x="42" y="252"/>
                          </a:moveTo>
                          <a:lnTo>
                            <a:pt x="1" y="292"/>
                          </a:lnTo>
                          <a:lnTo>
                            <a:pt x="7" y="344"/>
                          </a:lnTo>
                          <a:lnTo>
                            <a:pt x="0" y="398"/>
                          </a:lnTo>
                          <a:lnTo>
                            <a:pt x="0" y="398"/>
                          </a:lnTo>
                          <a:lnTo>
                            <a:pt x="10" y="403"/>
                          </a:lnTo>
                          <a:lnTo>
                            <a:pt x="20" y="409"/>
                          </a:lnTo>
                          <a:lnTo>
                            <a:pt x="30" y="417"/>
                          </a:lnTo>
                          <a:lnTo>
                            <a:pt x="39" y="427"/>
                          </a:lnTo>
                          <a:lnTo>
                            <a:pt x="62" y="458"/>
                          </a:lnTo>
                          <a:lnTo>
                            <a:pt x="84" y="485"/>
                          </a:lnTo>
                          <a:lnTo>
                            <a:pt x="90" y="491"/>
                          </a:lnTo>
                          <a:lnTo>
                            <a:pt x="96" y="497"/>
                          </a:lnTo>
                          <a:lnTo>
                            <a:pt x="102" y="502"/>
                          </a:lnTo>
                          <a:lnTo>
                            <a:pt x="109" y="507"/>
                          </a:lnTo>
                          <a:lnTo>
                            <a:pt x="117" y="511"/>
                          </a:lnTo>
                          <a:lnTo>
                            <a:pt x="125" y="515"/>
                          </a:lnTo>
                          <a:lnTo>
                            <a:pt x="134" y="518"/>
                          </a:lnTo>
                          <a:lnTo>
                            <a:pt x="143" y="521"/>
                          </a:lnTo>
                          <a:lnTo>
                            <a:pt x="150" y="524"/>
                          </a:lnTo>
                          <a:lnTo>
                            <a:pt x="157" y="528"/>
                          </a:lnTo>
                          <a:lnTo>
                            <a:pt x="161" y="533"/>
                          </a:lnTo>
                          <a:lnTo>
                            <a:pt x="165" y="538"/>
                          </a:lnTo>
                          <a:lnTo>
                            <a:pt x="168" y="543"/>
                          </a:lnTo>
                          <a:lnTo>
                            <a:pt x="172" y="548"/>
                          </a:lnTo>
                          <a:lnTo>
                            <a:pt x="177" y="553"/>
                          </a:lnTo>
                          <a:lnTo>
                            <a:pt x="183" y="558"/>
                          </a:lnTo>
                          <a:lnTo>
                            <a:pt x="190" y="562"/>
                          </a:lnTo>
                          <a:lnTo>
                            <a:pt x="195" y="563"/>
                          </a:lnTo>
                          <a:lnTo>
                            <a:pt x="199" y="563"/>
                          </a:lnTo>
                          <a:lnTo>
                            <a:pt x="200" y="563"/>
                          </a:lnTo>
                          <a:lnTo>
                            <a:pt x="202" y="562"/>
                          </a:lnTo>
                          <a:lnTo>
                            <a:pt x="203" y="561"/>
                          </a:lnTo>
                          <a:lnTo>
                            <a:pt x="205" y="557"/>
                          </a:lnTo>
                          <a:lnTo>
                            <a:pt x="206" y="552"/>
                          </a:lnTo>
                          <a:lnTo>
                            <a:pt x="206" y="546"/>
                          </a:lnTo>
                          <a:lnTo>
                            <a:pt x="207" y="539"/>
                          </a:lnTo>
                          <a:lnTo>
                            <a:pt x="207" y="532"/>
                          </a:lnTo>
                          <a:lnTo>
                            <a:pt x="207" y="525"/>
                          </a:lnTo>
                          <a:lnTo>
                            <a:pt x="209" y="518"/>
                          </a:lnTo>
                          <a:lnTo>
                            <a:pt x="211" y="512"/>
                          </a:lnTo>
                          <a:lnTo>
                            <a:pt x="214" y="507"/>
                          </a:lnTo>
                          <a:lnTo>
                            <a:pt x="218" y="503"/>
                          </a:lnTo>
                          <a:lnTo>
                            <a:pt x="221" y="501"/>
                          </a:lnTo>
                          <a:lnTo>
                            <a:pt x="224" y="500"/>
                          </a:lnTo>
                          <a:lnTo>
                            <a:pt x="228" y="499"/>
                          </a:lnTo>
                          <a:lnTo>
                            <a:pt x="232" y="499"/>
                          </a:lnTo>
                          <a:lnTo>
                            <a:pt x="250" y="498"/>
                          </a:lnTo>
                          <a:lnTo>
                            <a:pt x="263" y="497"/>
                          </a:lnTo>
                          <a:lnTo>
                            <a:pt x="275" y="495"/>
                          </a:lnTo>
                          <a:lnTo>
                            <a:pt x="286" y="492"/>
                          </a:lnTo>
                          <a:lnTo>
                            <a:pt x="295" y="489"/>
                          </a:lnTo>
                          <a:lnTo>
                            <a:pt x="301" y="484"/>
                          </a:lnTo>
                          <a:lnTo>
                            <a:pt x="306" y="479"/>
                          </a:lnTo>
                          <a:lnTo>
                            <a:pt x="310" y="474"/>
                          </a:lnTo>
                          <a:lnTo>
                            <a:pt x="312" y="469"/>
                          </a:lnTo>
                          <a:lnTo>
                            <a:pt x="314" y="463"/>
                          </a:lnTo>
                          <a:lnTo>
                            <a:pt x="314" y="457"/>
                          </a:lnTo>
                          <a:lnTo>
                            <a:pt x="314" y="450"/>
                          </a:lnTo>
                          <a:lnTo>
                            <a:pt x="311" y="435"/>
                          </a:lnTo>
                          <a:lnTo>
                            <a:pt x="306" y="421"/>
                          </a:lnTo>
                          <a:lnTo>
                            <a:pt x="300" y="407"/>
                          </a:lnTo>
                          <a:lnTo>
                            <a:pt x="295" y="393"/>
                          </a:lnTo>
                          <a:lnTo>
                            <a:pt x="290" y="380"/>
                          </a:lnTo>
                          <a:lnTo>
                            <a:pt x="289" y="368"/>
                          </a:lnTo>
                          <a:lnTo>
                            <a:pt x="289" y="363"/>
                          </a:lnTo>
                          <a:lnTo>
                            <a:pt x="290" y="359"/>
                          </a:lnTo>
                          <a:lnTo>
                            <a:pt x="293" y="354"/>
                          </a:lnTo>
                          <a:lnTo>
                            <a:pt x="296" y="350"/>
                          </a:lnTo>
                          <a:lnTo>
                            <a:pt x="301" y="347"/>
                          </a:lnTo>
                          <a:lnTo>
                            <a:pt x="308" y="345"/>
                          </a:lnTo>
                          <a:lnTo>
                            <a:pt x="316" y="344"/>
                          </a:lnTo>
                          <a:lnTo>
                            <a:pt x="327" y="344"/>
                          </a:lnTo>
                          <a:lnTo>
                            <a:pt x="328" y="352"/>
                          </a:lnTo>
                          <a:lnTo>
                            <a:pt x="329" y="362"/>
                          </a:lnTo>
                          <a:lnTo>
                            <a:pt x="329" y="370"/>
                          </a:lnTo>
                          <a:lnTo>
                            <a:pt x="329" y="378"/>
                          </a:lnTo>
                          <a:lnTo>
                            <a:pt x="328" y="393"/>
                          </a:lnTo>
                          <a:lnTo>
                            <a:pt x="328" y="407"/>
                          </a:lnTo>
                          <a:lnTo>
                            <a:pt x="330" y="413"/>
                          </a:lnTo>
                          <a:lnTo>
                            <a:pt x="332" y="417"/>
                          </a:lnTo>
                          <a:lnTo>
                            <a:pt x="336" y="421"/>
                          </a:lnTo>
                          <a:lnTo>
                            <a:pt x="341" y="423"/>
                          </a:lnTo>
                          <a:lnTo>
                            <a:pt x="349" y="425"/>
                          </a:lnTo>
                          <a:lnTo>
                            <a:pt x="358" y="424"/>
                          </a:lnTo>
                          <a:lnTo>
                            <a:pt x="371" y="423"/>
                          </a:lnTo>
                          <a:lnTo>
                            <a:pt x="385" y="420"/>
                          </a:lnTo>
                          <a:lnTo>
                            <a:pt x="396" y="418"/>
                          </a:lnTo>
                          <a:lnTo>
                            <a:pt x="408" y="418"/>
                          </a:lnTo>
                          <a:lnTo>
                            <a:pt x="422" y="417"/>
                          </a:lnTo>
                          <a:lnTo>
                            <a:pt x="435" y="418"/>
                          </a:lnTo>
                          <a:lnTo>
                            <a:pt x="450" y="419"/>
                          </a:lnTo>
                          <a:lnTo>
                            <a:pt x="465" y="420"/>
                          </a:lnTo>
                          <a:lnTo>
                            <a:pt x="480" y="423"/>
                          </a:lnTo>
                          <a:lnTo>
                            <a:pt x="494" y="426"/>
                          </a:lnTo>
                          <a:lnTo>
                            <a:pt x="509" y="431"/>
                          </a:lnTo>
                          <a:lnTo>
                            <a:pt x="521" y="436"/>
                          </a:lnTo>
                          <a:lnTo>
                            <a:pt x="533" y="442"/>
                          </a:lnTo>
                          <a:lnTo>
                            <a:pt x="544" y="451"/>
                          </a:lnTo>
                          <a:lnTo>
                            <a:pt x="548" y="455"/>
                          </a:lnTo>
                          <a:lnTo>
                            <a:pt x="552" y="460"/>
                          </a:lnTo>
                          <a:lnTo>
                            <a:pt x="555" y="465"/>
                          </a:lnTo>
                          <a:lnTo>
                            <a:pt x="558" y="470"/>
                          </a:lnTo>
                          <a:lnTo>
                            <a:pt x="561" y="475"/>
                          </a:lnTo>
                          <a:lnTo>
                            <a:pt x="562" y="481"/>
                          </a:lnTo>
                          <a:lnTo>
                            <a:pt x="563" y="488"/>
                          </a:lnTo>
                          <a:lnTo>
                            <a:pt x="564" y="495"/>
                          </a:lnTo>
                          <a:lnTo>
                            <a:pt x="559" y="497"/>
                          </a:lnTo>
                          <a:lnTo>
                            <a:pt x="555" y="500"/>
                          </a:lnTo>
                          <a:lnTo>
                            <a:pt x="552" y="504"/>
                          </a:lnTo>
                          <a:lnTo>
                            <a:pt x="551" y="509"/>
                          </a:lnTo>
                          <a:lnTo>
                            <a:pt x="550" y="514"/>
                          </a:lnTo>
                          <a:lnTo>
                            <a:pt x="550" y="520"/>
                          </a:lnTo>
                          <a:lnTo>
                            <a:pt x="551" y="526"/>
                          </a:lnTo>
                          <a:lnTo>
                            <a:pt x="552" y="533"/>
                          </a:lnTo>
                          <a:lnTo>
                            <a:pt x="556" y="545"/>
                          </a:lnTo>
                          <a:lnTo>
                            <a:pt x="560" y="556"/>
                          </a:lnTo>
                          <a:lnTo>
                            <a:pt x="565" y="564"/>
                          </a:lnTo>
                          <a:lnTo>
                            <a:pt x="570" y="569"/>
                          </a:lnTo>
                          <a:lnTo>
                            <a:pt x="571" y="568"/>
                          </a:lnTo>
                          <a:lnTo>
                            <a:pt x="573" y="566"/>
                          </a:lnTo>
                          <a:lnTo>
                            <a:pt x="574" y="561"/>
                          </a:lnTo>
                          <a:lnTo>
                            <a:pt x="576" y="556"/>
                          </a:lnTo>
                          <a:lnTo>
                            <a:pt x="580" y="546"/>
                          </a:lnTo>
                          <a:lnTo>
                            <a:pt x="584" y="537"/>
                          </a:lnTo>
                          <a:lnTo>
                            <a:pt x="588" y="531"/>
                          </a:lnTo>
                          <a:lnTo>
                            <a:pt x="592" y="520"/>
                          </a:lnTo>
                          <a:lnTo>
                            <a:pt x="594" y="515"/>
                          </a:lnTo>
                          <a:lnTo>
                            <a:pt x="595" y="510"/>
                          </a:lnTo>
                          <a:lnTo>
                            <a:pt x="597" y="507"/>
                          </a:lnTo>
                          <a:lnTo>
                            <a:pt x="599" y="506"/>
                          </a:lnTo>
                          <a:lnTo>
                            <a:pt x="600" y="495"/>
                          </a:lnTo>
                          <a:lnTo>
                            <a:pt x="602" y="481"/>
                          </a:lnTo>
                          <a:lnTo>
                            <a:pt x="605" y="467"/>
                          </a:lnTo>
                          <a:lnTo>
                            <a:pt x="610" y="451"/>
                          </a:lnTo>
                          <a:lnTo>
                            <a:pt x="615" y="433"/>
                          </a:lnTo>
                          <a:lnTo>
                            <a:pt x="622" y="416"/>
                          </a:lnTo>
                          <a:lnTo>
                            <a:pt x="630" y="397"/>
                          </a:lnTo>
                          <a:lnTo>
                            <a:pt x="638" y="379"/>
                          </a:lnTo>
                          <a:lnTo>
                            <a:pt x="646" y="361"/>
                          </a:lnTo>
                          <a:lnTo>
                            <a:pt x="655" y="342"/>
                          </a:lnTo>
                          <a:lnTo>
                            <a:pt x="664" y="326"/>
                          </a:lnTo>
                          <a:lnTo>
                            <a:pt x="673" y="309"/>
                          </a:lnTo>
                          <a:lnTo>
                            <a:pt x="682" y="295"/>
                          </a:lnTo>
                          <a:lnTo>
                            <a:pt x="691" y="283"/>
                          </a:lnTo>
                          <a:lnTo>
                            <a:pt x="699" y="272"/>
                          </a:lnTo>
                          <a:lnTo>
                            <a:pt x="707" y="263"/>
                          </a:lnTo>
                          <a:lnTo>
                            <a:pt x="713" y="257"/>
                          </a:lnTo>
                          <a:lnTo>
                            <a:pt x="720" y="250"/>
                          </a:lnTo>
                          <a:lnTo>
                            <a:pt x="725" y="243"/>
                          </a:lnTo>
                          <a:lnTo>
                            <a:pt x="729" y="237"/>
                          </a:lnTo>
                          <a:lnTo>
                            <a:pt x="732" y="230"/>
                          </a:lnTo>
                          <a:lnTo>
                            <a:pt x="734" y="222"/>
                          </a:lnTo>
                          <a:lnTo>
                            <a:pt x="736" y="215"/>
                          </a:lnTo>
                          <a:lnTo>
                            <a:pt x="738" y="208"/>
                          </a:lnTo>
                          <a:lnTo>
                            <a:pt x="740" y="193"/>
                          </a:lnTo>
                          <a:lnTo>
                            <a:pt x="740" y="176"/>
                          </a:lnTo>
                          <a:lnTo>
                            <a:pt x="740" y="160"/>
                          </a:lnTo>
                          <a:lnTo>
                            <a:pt x="740" y="143"/>
                          </a:lnTo>
                          <a:lnTo>
                            <a:pt x="740" y="126"/>
                          </a:lnTo>
                          <a:lnTo>
                            <a:pt x="742" y="113"/>
                          </a:lnTo>
                          <a:lnTo>
                            <a:pt x="744" y="103"/>
                          </a:lnTo>
                          <a:lnTo>
                            <a:pt x="747" y="93"/>
                          </a:lnTo>
                          <a:lnTo>
                            <a:pt x="751" y="86"/>
                          </a:lnTo>
                          <a:lnTo>
                            <a:pt x="756" y="81"/>
                          </a:lnTo>
                          <a:lnTo>
                            <a:pt x="762" y="77"/>
                          </a:lnTo>
                          <a:lnTo>
                            <a:pt x="768" y="73"/>
                          </a:lnTo>
                          <a:lnTo>
                            <a:pt x="782" y="68"/>
                          </a:lnTo>
                          <a:lnTo>
                            <a:pt x="797" y="62"/>
                          </a:lnTo>
                          <a:lnTo>
                            <a:pt x="807" y="59"/>
                          </a:lnTo>
                          <a:lnTo>
                            <a:pt x="815" y="54"/>
                          </a:lnTo>
                          <a:lnTo>
                            <a:pt x="824" y="49"/>
                          </a:lnTo>
                          <a:lnTo>
                            <a:pt x="833" y="42"/>
                          </a:lnTo>
                          <a:lnTo>
                            <a:pt x="849" y="27"/>
                          </a:lnTo>
                          <a:lnTo>
                            <a:pt x="852" y="21"/>
                          </a:lnTo>
                          <a:lnTo>
                            <a:pt x="854" y="16"/>
                          </a:lnTo>
                          <a:lnTo>
                            <a:pt x="855" y="9"/>
                          </a:lnTo>
                          <a:lnTo>
                            <a:pt x="853" y="4"/>
                          </a:lnTo>
                          <a:lnTo>
                            <a:pt x="852" y="2"/>
                          </a:lnTo>
                          <a:lnTo>
                            <a:pt x="851" y="1"/>
                          </a:lnTo>
                          <a:lnTo>
                            <a:pt x="849" y="0"/>
                          </a:lnTo>
                          <a:lnTo>
                            <a:pt x="846" y="0"/>
                          </a:lnTo>
                          <a:lnTo>
                            <a:pt x="841" y="1"/>
                          </a:lnTo>
                          <a:lnTo>
                            <a:pt x="837" y="1"/>
                          </a:lnTo>
                          <a:lnTo>
                            <a:pt x="826" y="5"/>
                          </a:lnTo>
                          <a:lnTo>
                            <a:pt x="816" y="10"/>
                          </a:lnTo>
                          <a:lnTo>
                            <a:pt x="807" y="16"/>
                          </a:lnTo>
                          <a:lnTo>
                            <a:pt x="796" y="21"/>
                          </a:lnTo>
                          <a:lnTo>
                            <a:pt x="786" y="27"/>
                          </a:lnTo>
                          <a:lnTo>
                            <a:pt x="776" y="34"/>
                          </a:lnTo>
                          <a:lnTo>
                            <a:pt x="734" y="53"/>
                          </a:lnTo>
                          <a:lnTo>
                            <a:pt x="692" y="73"/>
                          </a:lnTo>
                          <a:lnTo>
                            <a:pt x="650" y="90"/>
                          </a:lnTo>
                          <a:lnTo>
                            <a:pt x="607" y="108"/>
                          </a:lnTo>
                          <a:lnTo>
                            <a:pt x="565" y="126"/>
                          </a:lnTo>
                          <a:lnTo>
                            <a:pt x="524" y="146"/>
                          </a:lnTo>
                          <a:lnTo>
                            <a:pt x="504" y="157"/>
                          </a:lnTo>
                          <a:lnTo>
                            <a:pt x="484" y="168"/>
                          </a:lnTo>
                          <a:lnTo>
                            <a:pt x="465" y="181"/>
                          </a:lnTo>
                          <a:lnTo>
                            <a:pt x="445" y="195"/>
                          </a:lnTo>
                          <a:lnTo>
                            <a:pt x="427" y="209"/>
                          </a:lnTo>
                          <a:lnTo>
                            <a:pt x="405" y="224"/>
                          </a:lnTo>
                          <a:lnTo>
                            <a:pt x="395" y="232"/>
                          </a:lnTo>
                          <a:lnTo>
                            <a:pt x="385" y="239"/>
                          </a:lnTo>
                          <a:lnTo>
                            <a:pt x="375" y="245"/>
                          </a:lnTo>
                          <a:lnTo>
                            <a:pt x="364" y="249"/>
                          </a:lnTo>
                          <a:lnTo>
                            <a:pt x="346" y="260"/>
                          </a:lnTo>
                          <a:lnTo>
                            <a:pt x="328" y="270"/>
                          </a:lnTo>
                          <a:lnTo>
                            <a:pt x="308" y="282"/>
                          </a:lnTo>
                          <a:lnTo>
                            <a:pt x="288" y="291"/>
                          </a:lnTo>
                          <a:lnTo>
                            <a:pt x="277" y="295"/>
                          </a:lnTo>
                          <a:lnTo>
                            <a:pt x="267" y="299"/>
                          </a:lnTo>
                          <a:lnTo>
                            <a:pt x="257" y="302"/>
                          </a:lnTo>
                          <a:lnTo>
                            <a:pt x="247" y="305"/>
                          </a:lnTo>
                          <a:lnTo>
                            <a:pt x="235" y="307"/>
                          </a:lnTo>
                          <a:lnTo>
                            <a:pt x="225" y="308"/>
                          </a:lnTo>
                          <a:lnTo>
                            <a:pt x="214" y="308"/>
                          </a:lnTo>
                          <a:lnTo>
                            <a:pt x="204" y="308"/>
                          </a:lnTo>
                          <a:lnTo>
                            <a:pt x="186" y="305"/>
                          </a:lnTo>
                          <a:lnTo>
                            <a:pt x="170" y="301"/>
                          </a:lnTo>
                          <a:lnTo>
                            <a:pt x="153" y="297"/>
                          </a:lnTo>
                          <a:lnTo>
                            <a:pt x="139" y="291"/>
                          </a:lnTo>
                          <a:lnTo>
                            <a:pt x="109" y="280"/>
                          </a:lnTo>
                          <a:lnTo>
                            <a:pt x="78" y="268"/>
                          </a:lnTo>
                          <a:lnTo>
                            <a:pt x="67" y="265"/>
                          </a:lnTo>
                          <a:lnTo>
                            <a:pt x="59" y="261"/>
                          </a:lnTo>
                          <a:lnTo>
                            <a:pt x="50" y="257"/>
                          </a:lnTo>
                          <a:lnTo>
                            <a:pt x="42" y="252"/>
                          </a:lnTo>
                          <a:lnTo>
                            <a:pt x="42" y="252"/>
                          </a:lnTo>
                          <a:close/>
                        </a:path>
                      </a:pathLst>
                    </a:custGeom>
                    <a:solidFill>
                      <a:srgbClr val="C5CFED"/>
                    </a:solidFill>
                    <a:ln w="12700">
                      <a:solidFill>
                        <a:srgbClr val="7D7D7D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217" name="Mazowieckie_0"/>
                    <xdr:cNvSpPr>
                      <a:spLocks/>
                    </xdr:cNvSpPr>
                  </xdr:nvSpPr>
                  <xdr:spPr bwMode="auto">
                    <a:xfrm>
                      <a:off x="16086006" y="5171896"/>
                      <a:ext cx="1573569" cy="1648460"/>
                    </a:xfrm>
                    <a:custGeom>
                      <a:avLst/>
                      <a:gdLst/>
                      <a:ahLst/>
                      <a:cxnLst>
                        <a:cxn ang="0">
                          <a:pos x="962" y="689"/>
                        </a:cxn>
                        <a:cxn ang="0">
                          <a:pos x="1269" y="801"/>
                        </a:cxn>
                        <a:cxn ang="0">
                          <a:pos x="1628" y="750"/>
                        </a:cxn>
                        <a:cxn ang="0">
                          <a:pos x="2124" y="454"/>
                        </a:cxn>
                        <a:cxn ang="0">
                          <a:pos x="2453" y="419"/>
                        </a:cxn>
                        <a:cxn ang="0">
                          <a:pos x="2699" y="342"/>
                        </a:cxn>
                        <a:cxn ang="0">
                          <a:pos x="3216" y="125"/>
                        </a:cxn>
                        <a:cxn ang="0">
                          <a:pos x="3511" y="159"/>
                        </a:cxn>
                        <a:cxn ang="0">
                          <a:pos x="3576" y="444"/>
                        </a:cxn>
                        <a:cxn ang="0">
                          <a:pos x="3599" y="765"/>
                        </a:cxn>
                        <a:cxn ang="0">
                          <a:pos x="3912" y="1025"/>
                        </a:cxn>
                        <a:cxn ang="0">
                          <a:pos x="3938" y="1199"/>
                        </a:cxn>
                        <a:cxn ang="0">
                          <a:pos x="4154" y="1572"/>
                        </a:cxn>
                        <a:cxn ang="0">
                          <a:pos x="4420" y="1484"/>
                        </a:cxn>
                        <a:cxn ang="0">
                          <a:pos x="4514" y="1833"/>
                        </a:cxn>
                        <a:cxn ang="0">
                          <a:pos x="4732" y="1714"/>
                        </a:cxn>
                        <a:cxn ang="0">
                          <a:pos x="4743" y="2072"/>
                        </a:cxn>
                        <a:cxn ang="0">
                          <a:pos x="4825" y="2396"/>
                        </a:cxn>
                        <a:cxn ang="0">
                          <a:pos x="5090" y="2668"/>
                        </a:cxn>
                        <a:cxn ang="0">
                          <a:pos x="5569" y="2804"/>
                        </a:cxn>
                        <a:cxn ang="0">
                          <a:pos x="5710" y="2973"/>
                        </a:cxn>
                        <a:cxn ang="0">
                          <a:pos x="5512" y="3207"/>
                        </a:cxn>
                        <a:cxn ang="0">
                          <a:pos x="5388" y="3410"/>
                        </a:cxn>
                        <a:cxn ang="0">
                          <a:pos x="5038" y="3394"/>
                        </a:cxn>
                        <a:cxn ang="0">
                          <a:pos x="4829" y="3467"/>
                        </a:cxn>
                        <a:cxn ang="0">
                          <a:pos x="4499" y="3538"/>
                        </a:cxn>
                        <a:cxn ang="0">
                          <a:pos x="4215" y="3622"/>
                        </a:cxn>
                        <a:cxn ang="0">
                          <a:pos x="3923" y="3865"/>
                        </a:cxn>
                        <a:cxn ang="0">
                          <a:pos x="3984" y="4115"/>
                        </a:cxn>
                        <a:cxn ang="0">
                          <a:pos x="3897" y="4350"/>
                        </a:cxn>
                        <a:cxn ang="0">
                          <a:pos x="3672" y="4550"/>
                        </a:cxn>
                        <a:cxn ang="0">
                          <a:pos x="3577" y="4626"/>
                        </a:cxn>
                        <a:cxn ang="0">
                          <a:pos x="3849" y="4879"/>
                        </a:cxn>
                        <a:cxn ang="0">
                          <a:pos x="3815" y="5126"/>
                        </a:cxn>
                        <a:cxn ang="0">
                          <a:pos x="3794" y="5383"/>
                        </a:cxn>
                        <a:cxn ang="0">
                          <a:pos x="3752" y="5823"/>
                        </a:cxn>
                        <a:cxn ang="0">
                          <a:pos x="3372" y="5872"/>
                        </a:cxn>
                        <a:cxn ang="0">
                          <a:pos x="3134" y="5865"/>
                        </a:cxn>
                        <a:cxn ang="0">
                          <a:pos x="2758" y="5644"/>
                        </a:cxn>
                        <a:cxn ang="0">
                          <a:pos x="2642" y="5629"/>
                        </a:cxn>
                        <a:cxn ang="0">
                          <a:pos x="2299" y="5602"/>
                        </a:cxn>
                        <a:cxn ang="0">
                          <a:pos x="2013" y="5444"/>
                        </a:cxn>
                        <a:cxn ang="0">
                          <a:pos x="1847" y="5228"/>
                        </a:cxn>
                        <a:cxn ang="0">
                          <a:pos x="1822" y="4981"/>
                        </a:cxn>
                        <a:cxn ang="0">
                          <a:pos x="1783" y="4667"/>
                        </a:cxn>
                        <a:cxn ang="0">
                          <a:pos x="1759" y="4374"/>
                        </a:cxn>
                        <a:cxn ang="0">
                          <a:pos x="2061" y="4389"/>
                        </a:cxn>
                        <a:cxn ang="0">
                          <a:pos x="1952" y="4111"/>
                        </a:cxn>
                        <a:cxn ang="0">
                          <a:pos x="1840" y="3880"/>
                        </a:cxn>
                        <a:cxn ang="0">
                          <a:pos x="1537" y="3818"/>
                        </a:cxn>
                        <a:cxn ang="0">
                          <a:pos x="1404" y="3552"/>
                        </a:cxn>
                        <a:cxn ang="0">
                          <a:pos x="1320" y="3272"/>
                        </a:cxn>
                        <a:cxn ang="0">
                          <a:pos x="1017" y="2944"/>
                        </a:cxn>
                        <a:cxn ang="0">
                          <a:pos x="781" y="2958"/>
                        </a:cxn>
                        <a:cxn ang="0">
                          <a:pos x="365" y="2870"/>
                        </a:cxn>
                        <a:cxn ang="0">
                          <a:pos x="137" y="2793"/>
                        </a:cxn>
                        <a:cxn ang="0">
                          <a:pos x="97" y="2518"/>
                        </a:cxn>
                        <a:cxn ang="0">
                          <a:pos x="147" y="2186"/>
                        </a:cxn>
                        <a:cxn ang="0">
                          <a:pos x="362" y="1902"/>
                        </a:cxn>
                        <a:cxn ang="0">
                          <a:pos x="341" y="1522"/>
                        </a:cxn>
                        <a:cxn ang="0">
                          <a:pos x="461" y="1312"/>
                        </a:cxn>
                        <a:cxn ang="0">
                          <a:pos x="609" y="1102"/>
                        </a:cxn>
                        <a:cxn ang="0">
                          <a:pos x="742" y="809"/>
                        </a:cxn>
                      </a:cxnLst>
                      <a:rect l="0" t="0" r="r" b="b"/>
                      <a:pathLst>
                        <a:path w="5736" h="5959">
                          <a:moveTo>
                            <a:pt x="742" y="809"/>
                          </a:moveTo>
                          <a:lnTo>
                            <a:pt x="757" y="811"/>
                          </a:lnTo>
                          <a:lnTo>
                            <a:pt x="775" y="814"/>
                          </a:lnTo>
                          <a:lnTo>
                            <a:pt x="794" y="819"/>
                          </a:lnTo>
                          <a:lnTo>
                            <a:pt x="814" y="825"/>
                          </a:lnTo>
                          <a:lnTo>
                            <a:pt x="832" y="831"/>
                          </a:lnTo>
                          <a:lnTo>
                            <a:pt x="850" y="836"/>
                          </a:lnTo>
                          <a:lnTo>
                            <a:pt x="857" y="837"/>
                          </a:lnTo>
                          <a:lnTo>
                            <a:pt x="864" y="838"/>
                          </a:lnTo>
                          <a:lnTo>
                            <a:pt x="870" y="838"/>
                          </a:lnTo>
                          <a:lnTo>
                            <a:pt x="874" y="837"/>
                          </a:lnTo>
                          <a:lnTo>
                            <a:pt x="874" y="831"/>
                          </a:lnTo>
                          <a:lnTo>
                            <a:pt x="873" y="824"/>
                          </a:lnTo>
                          <a:lnTo>
                            <a:pt x="870" y="818"/>
                          </a:lnTo>
                          <a:lnTo>
                            <a:pt x="867" y="813"/>
                          </a:lnTo>
                          <a:lnTo>
                            <a:pt x="859" y="801"/>
                          </a:lnTo>
                          <a:lnTo>
                            <a:pt x="851" y="790"/>
                          </a:lnTo>
                          <a:lnTo>
                            <a:pt x="848" y="783"/>
                          </a:lnTo>
                          <a:lnTo>
                            <a:pt x="844" y="778"/>
                          </a:lnTo>
                          <a:lnTo>
                            <a:pt x="842" y="772"/>
                          </a:lnTo>
                          <a:lnTo>
                            <a:pt x="842" y="766"/>
                          </a:lnTo>
                          <a:lnTo>
                            <a:pt x="843" y="760"/>
                          </a:lnTo>
                          <a:lnTo>
                            <a:pt x="846" y="753"/>
                          </a:lnTo>
                          <a:lnTo>
                            <a:pt x="852" y="747"/>
                          </a:lnTo>
                          <a:lnTo>
                            <a:pt x="859" y="739"/>
                          </a:lnTo>
                          <a:lnTo>
                            <a:pt x="874" y="724"/>
                          </a:lnTo>
                          <a:lnTo>
                            <a:pt x="891" y="707"/>
                          </a:lnTo>
                          <a:lnTo>
                            <a:pt x="899" y="698"/>
                          </a:lnTo>
                          <a:lnTo>
                            <a:pt x="908" y="690"/>
                          </a:lnTo>
                          <a:lnTo>
                            <a:pt x="916" y="683"/>
                          </a:lnTo>
                          <a:lnTo>
                            <a:pt x="924" y="678"/>
                          </a:lnTo>
                          <a:lnTo>
                            <a:pt x="941" y="670"/>
                          </a:lnTo>
                          <a:lnTo>
                            <a:pt x="952" y="666"/>
                          </a:lnTo>
                          <a:lnTo>
                            <a:pt x="956" y="665"/>
                          </a:lnTo>
                          <a:lnTo>
                            <a:pt x="959" y="665"/>
                          </a:lnTo>
                          <a:lnTo>
                            <a:pt x="961" y="666"/>
                          </a:lnTo>
                          <a:lnTo>
                            <a:pt x="963" y="668"/>
                          </a:lnTo>
                          <a:lnTo>
                            <a:pt x="964" y="673"/>
                          </a:lnTo>
                          <a:lnTo>
                            <a:pt x="964" y="680"/>
                          </a:lnTo>
                          <a:lnTo>
                            <a:pt x="962" y="689"/>
                          </a:lnTo>
                          <a:lnTo>
                            <a:pt x="961" y="699"/>
                          </a:lnTo>
                          <a:lnTo>
                            <a:pt x="959" y="714"/>
                          </a:lnTo>
                          <a:lnTo>
                            <a:pt x="957" y="725"/>
                          </a:lnTo>
                          <a:lnTo>
                            <a:pt x="957" y="733"/>
                          </a:lnTo>
                          <a:lnTo>
                            <a:pt x="959" y="741"/>
                          </a:lnTo>
                          <a:lnTo>
                            <a:pt x="960" y="745"/>
                          </a:lnTo>
                          <a:lnTo>
                            <a:pt x="962" y="748"/>
                          </a:lnTo>
                          <a:lnTo>
                            <a:pt x="965" y="751"/>
                          </a:lnTo>
                          <a:lnTo>
                            <a:pt x="969" y="754"/>
                          </a:lnTo>
                          <a:lnTo>
                            <a:pt x="979" y="761"/>
                          </a:lnTo>
                          <a:lnTo>
                            <a:pt x="992" y="768"/>
                          </a:lnTo>
                          <a:lnTo>
                            <a:pt x="1001" y="773"/>
                          </a:lnTo>
                          <a:lnTo>
                            <a:pt x="1008" y="779"/>
                          </a:lnTo>
                          <a:lnTo>
                            <a:pt x="1013" y="785"/>
                          </a:lnTo>
                          <a:lnTo>
                            <a:pt x="1018" y="791"/>
                          </a:lnTo>
                          <a:lnTo>
                            <a:pt x="1023" y="797"/>
                          </a:lnTo>
                          <a:lnTo>
                            <a:pt x="1027" y="803"/>
                          </a:lnTo>
                          <a:lnTo>
                            <a:pt x="1032" y="809"/>
                          </a:lnTo>
                          <a:lnTo>
                            <a:pt x="1038" y="815"/>
                          </a:lnTo>
                          <a:lnTo>
                            <a:pt x="1042" y="817"/>
                          </a:lnTo>
                          <a:lnTo>
                            <a:pt x="1048" y="820"/>
                          </a:lnTo>
                          <a:lnTo>
                            <a:pt x="1054" y="821"/>
                          </a:lnTo>
                          <a:lnTo>
                            <a:pt x="1061" y="822"/>
                          </a:lnTo>
                          <a:lnTo>
                            <a:pt x="1077" y="823"/>
                          </a:lnTo>
                          <a:lnTo>
                            <a:pt x="1094" y="823"/>
                          </a:lnTo>
                          <a:lnTo>
                            <a:pt x="1128" y="819"/>
                          </a:lnTo>
                          <a:lnTo>
                            <a:pt x="1154" y="815"/>
                          </a:lnTo>
                          <a:lnTo>
                            <a:pt x="1165" y="812"/>
                          </a:lnTo>
                          <a:lnTo>
                            <a:pt x="1175" y="807"/>
                          </a:lnTo>
                          <a:lnTo>
                            <a:pt x="1184" y="802"/>
                          </a:lnTo>
                          <a:lnTo>
                            <a:pt x="1195" y="796"/>
                          </a:lnTo>
                          <a:lnTo>
                            <a:pt x="1204" y="790"/>
                          </a:lnTo>
                          <a:lnTo>
                            <a:pt x="1212" y="784"/>
                          </a:lnTo>
                          <a:lnTo>
                            <a:pt x="1221" y="781"/>
                          </a:lnTo>
                          <a:lnTo>
                            <a:pt x="1229" y="779"/>
                          </a:lnTo>
                          <a:lnTo>
                            <a:pt x="1237" y="780"/>
                          </a:lnTo>
                          <a:lnTo>
                            <a:pt x="1244" y="782"/>
                          </a:lnTo>
                          <a:lnTo>
                            <a:pt x="1251" y="785"/>
                          </a:lnTo>
                          <a:lnTo>
                            <a:pt x="1257" y="790"/>
                          </a:lnTo>
                          <a:lnTo>
                            <a:pt x="1269" y="801"/>
                          </a:lnTo>
                          <a:lnTo>
                            <a:pt x="1281" y="812"/>
                          </a:lnTo>
                          <a:lnTo>
                            <a:pt x="1286" y="817"/>
                          </a:lnTo>
                          <a:lnTo>
                            <a:pt x="1291" y="823"/>
                          </a:lnTo>
                          <a:lnTo>
                            <a:pt x="1297" y="827"/>
                          </a:lnTo>
                          <a:lnTo>
                            <a:pt x="1302" y="831"/>
                          </a:lnTo>
                          <a:lnTo>
                            <a:pt x="1307" y="834"/>
                          </a:lnTo>
                          <a:lnTo>
                            <a:pt x="1313" y="834"/>
                          </a:lnTo>
                          <a:lnTo>
                            <a:pt x="1318" y="834"/>
                          </a:lnTo>
                          <a:lnTo>
                            <a:pt x="1325" y="831"/>
                          </a:lnTo>
                          <a:lnTo>
                            <a:pt x="1333" y="825"/>
                          </a:lnTo>
                          <a:lnTo>
                            <a:pt x="1342" y="821"/>
                          </a:lnTo>
                          <a:lnTo>
                            <a:pt x="1350" y="818"/>
                          </a:lnTo>
                          <a:lnTo>
                            <a:pt x="1357" y="816"/>
                          </a:lnTo>
                          <a:lnTo>
                            <a:pt x="1365" y="815"/>
                          </a:lnTo>
                          <a:lnTo>
                            <a:pt x="1372" y="815"/>
                          </a:lnTo>
                          <a:lnTo>
                            <a:pt x="1379" y="816"/>
                          </a:lnTo>
                          <a:lnTo>
                            <a:pt x="1386" y="817"/>
                          </a:lnTo>
                          <a:lnTo>
                            <a:pt x="1417" y="827"/>
                          </a:lnTo>
                          <a:lnTo>
                            <a:pt x="1455" y="840"/>
                          </a:lnTo>
                          <a:lnTo>
                            <a:pt x="1463" y="843"/>
                          </a:lnTo>
                          <a:lnTo>
                            <a:pt x="1474" y="846"/>
                          </a:lnTo>
                          <a:lnTo>
                            <a:pt x="1487" y="848"/>
                          </a:lnTo>
                          <a:lnTo>
                            <a:pt x="1501" y="849"/>
                          </a:lnTo>
                          <a:lnTo>
                            <a:pt x="1515" y="850"/>
                          </a:lnTo>
                          <a:lnTo>
                            <a:pt x="1528" y="851"/>
                          </a:lnTo>
                          <a:lnTo>
                            <a:pt x="1541" y="850"/>
                          </a:lnTo>
                          <a:lnTo>
                            <a:pt x="1550" y="849"/>
                          </a:lnTo>
                          <a:lnTo>
                            <a:pt x="1556" y="848"/>
                          </a:lnTo>
                          <a:lnTo>
                            <a:pt x="1561" y="846"/>
                          </a:lnTo>
                          <a:lnTo>
                            <a:pt x="1565" y="844"/>
                          </a:lnTo>
                          <a:lnTo>
                            <a:pt x="1569" y="842"/>
                          </a:lnTo>
                          <a:lnTo>
                            <a:pt x="1575" y="835"/>
                          </a:lnTo>
                          <a:lnTo>
                            <a:pt x="1579" y="827"/>
                          </a:lnTo>
                          <a:lnTo>
                            <a:pt x="1586" y="811"/>
                          </a:lnTo>
                          <a:lnTo>
                            <a:pt x="1592" y="793"/>
                          </a:lnTo>
                          <a:lnTo>
                            <a:pt x="1595" y="786"/>
                          </a:lnTo>
                          <a:lnTo>
                            <a:pt x="1600" y="779"/>
                          </a:lnTo>
                          <a:lnTo>
                            <a:pt x="1605" y="773"/>
                          </a:lnTo>
                          <a:lnTo>
                            <a:pt x="1612" y="765"/>
                          </a:lnTo>
                          <a:lnTo>
                            <a:pt x="1628" y="750"/>
                          </a:lnTo>
                          <a:lnTo>
                            <a:pt x="1646" y="734"/>
                          </a:lnTo>
                          <a:lnTo>
                            <a:pt x="1664" y="718"/>
                          </a:lnTo>
                          <a:lnTo>
                            <a:pt x="1682" y="703"/>
                          </a:lnTo>
                          <a:lnTo>
                            <a:pt x="1698" y="688"/>
                          </a:lnTo>
                          <a:lnTo>
                            <a:pt x="1711" y="676"/>
                          </a:lnTo>
                          <a:lnTo>
                            <a:pt x="1724" y="661"/>
                          </a:lnTo>
                          <a:lnTo>
                            <a:pt x="1735" y="648"/>
                          </a:lnTo>
                          <a:lnTo>
                            <a:pt x="1746" y="637"/>
                          </a:lnTo>
                          <a:lnTo>
                            <a:pt x="1756" y="629"/>
                          </a:lnTo>
                          <a:lnTo>
                            <a:pt x="1766" y="622"/>
                          </a:lnTo>
                          <a:lnTo>
                            <a:pt x="1775" y="616"/>
                          </a:lnTo>
                          <a:lnTo>
                            <a:pt x="1784" y="612"/>
                          </a:lnTo>
                          <a:lnTo>
                            <a:pt x="1793" y="609"/>
                          </a:lnTo>
                          <a:lnTo>
                            <a:pt x="1804" y="608"/>
                          </a:lnTo>
                          <a:lnTo>
                            <a:pt x="1814" y="609"/>
                          </a:lnTo>
                          <a:lnTo>
                            <a:pt x="1825" y="610"/>
                          </a:lnTo>
                          <a:lnTo>
                            <a:pt x="1837" y="612"/>
                          </a:lnTo>
                          <a:lnTo>
                            <a:pt x="1867" y="620"/>
                          </a:lnTo>
                          <a:lnTo>
                            <a:pt x="1903" y="630"/>
                          </a:lnTo>
                          <a:lnTo>
                            <a:pt x="1911" y="631"/>
                          </a:lnTo>
                          <a:lnTo>
                            <a:pt x="1920" y="629"/>
                          </a:lnTo>
                          <a:lnTo>
                            <a:pt x="1933" y="627"/>
                          </a:lnTo>
                          <a:lnTo>
                            <a:pt x="1946" y="623"/>
                          </a:lnTo>
                          <a:lnTo>
                            <a:pt x="1960" y="617"/>
                          </a:lnTo>
                          <a:lnTo>
                            <a:pt x="1977" y="610"/>
                          </a:lnTo>
                          <a:lnTo>
                            <a:pt x="1992" y="603"/>
                          </a:lnTo>
                          <a:lnTo>
                            <a:pt x="2008" y="595"/>
                          </a:lnTo>
                          <a:lnTo>
                            <a:pt x="2025" y="587"/>
                          </a:lnTo>
                          <a:lnTo>
                            <a:pt x="2040" y="578"/>
                          </a:lnTo>
                          <a:lnTo>
                            <a:pt x="2055" y="569"/>
                          </a:lnTo>
                          <a:lnTo>
                            <a:pt x="2068" y="560"/>
                          </a:lnTo>
                          <a:lnTo>
                            <a:pt x="2079" y="552"/>
                          </a:lnTo>
                          <a:lnTo>
                            <a:pt x="2089" y="544"/>
                          </a:lnTo>
                          <a:lnTo>
                            <a:pt x="2096" y="537"/>
                          </a:lnTo>
                          <a:lnTo>
                            <a:pt x="2102" y="531"/>
                          </a:lnTo>
                          <a:lnTo>
                            <a:pt x="2108" y="502"/>
                          </a:lnTo>
                          <a:lnTo>
                            <a:pt x="2115" y="472"/>
                          </a:lnTo>
                          <a:lnTo>
                            <a:pt x="2118" y="465"/>
                          </a:lnTo>
                          <a:lnTo>
                            <a:pt x="2120" y="459"/>
                          </a:lnTo>
                          <a:lnTo>
                            <a:pt x="2124" y="454"/>
                          </a:lnTo>
                          <a:lnTo>
                            <a:pt x="2128" y="450"/>
                          </a:lnTo>
                          <a:lnTo>
                            <a:pt x="2133" y="446"/>
                          </a:lnTo>
                          <a:lnTo>
                            <a:pt x="2138" y="444"/>
                          </a:lnTo>
                          <a:lnTo>
                            <a:pt x="2146" y="442"/>
                          </a:lnTo>
                          <a:lnTo>
                            <a:pt x="2154" y="442"/>
                          </a:lnTo>
                          <a:lnTo>
                            <a:pt x="2162" y="444"/>
                          </a:lnTo>
                          <a:lnTo>
                            <a:pt x="2170" y="444"/>
                          </a:lnTo>
                          <a:lnTo>
                            <a:pt x="2178" y="442"/>
                          </a:lnTo>
                          <a:lnTo>
                            <a:pt x="2186" y="440"/>
                          </a:lnTo>
                          <a:lnTo>
                            <a:pt x="2199" y="435"/>
                          </a:lnTo>
                          <a:lnTo>
                            <a:pt x="2212" y="431"/>
                          </a:lnTo>
                          <a:lnTo>
                            <a:pt x="2218" y="428"/>
                          </a:lnTo>
                          <a:lnTo>
                            <a:pt x="2225" y="427"/>
                          </a:lnTo>
                          <a:lnTo>
                            <a:pt x="2233" y="425"/>
                          </a:lnTo>
                          <a:lnTo>
                            <a:pt x="2240" y="425"/>
                          </a:lnTo>
                          <a:lnTo>
                            <a:pt x="2248" y="425"/>
                          </a:lnTo>
                          <a:lnTo>
                            <a:pt x="2256" y="427"/>
                          </a:lnTo>
                          <a:lnTo>
                            <a:pt x="2264" y="430"/>
                          </a:lnTo>
                          <a:lnTo>
                            <a:pt x="2275" y="434"/>
                          </a:lnTo>
                          <a:lnTo>
                            <a:pt x="2286" y="439"/>
                          </a:lnTo>
                          <a:lnTo>
                            <a:pt x="2296" y="444"/>
                          </a:lnTo>
                          <a:lnTo>
                            <a:pt x="2304" y="447"/>
                          </a:lnTo>
                          <a:lnTo>
                            <a:pt x="2311" y="449"/>
                          </a:lnTo>
                          <a:lnTo>
                            <a:pt x="2318" y="449"/>
                          </a:lnTo>
                          <a:lnTo>
                            <a:pt x="2324" y="449"/>
                          </a:lnTo>
                          <a:lnTo>
                            <a:pt x="2328" y="448"/>
                          </a:lnTo>
                          <a:lnTo>
                            <a:pt x="2333" y="446"/>
                          </a:lnTo>
                          <a:lnTo>
                            <a:pt x="2342" y="440"/>
                          </a:lnTo>
                          <a:lnTo>
                            <a:pt x="2351" y="434"/>
                          </a:lnTo>
                          <a:lnTo>
                            <a:pt x="2358" y="431"/>
                          </a:lnTo>
                          <a:lnTo>
                            <a:pt x="2365" y="428"/>
                          </a:lnTo>
                          <a:lnTo>
                            <a:pt x="2372" y="425"/>
                          </a:lnTo>
                          <a:lnTo>
                            <a:pt x="2381" y="422"/>
                          </a:lnTo>
                          <a:lnTo>
                            <a:pt x="2389" y="421"/>
                          </a:lnTo>
                          <a:lnTo>
                            <a:pt x="2401" y="421"/>
                          </a:lnTo>
                          <a:lnTo>
                            <a:pt x="2413" y="422"/>
                          </a:lnTo>
                          <a:lnTo>
                            <a:pt x="2425" y="422"/>
                          </a:lnTo>
                          <a:lnTo>
                            <a:pt x="2437" y="422"/>
                          </a:lnTo>
                          <a:lnTo>
                            <a:pt x="2449" y="421"/>
                          </a:lnTo>
                          <a:lnTo>
                            <a:pt x="2453" y="419"/>
                          </a:lnTo>
                          <a:lnTo>
                            <a:pt x="2457" y="418"/>
                          </a:lnTo>
                          <a:lnTo>
                            <a:pt x="2459" y="415"/>
                          </a:lnTo>
                          <a:lnTo>
                            <a:pt x="2461" y="412"/>
                          </a:lnTo>
                          <a:lnTo>
                            <a:pt x="2462" y="405"/>
                          </a:lnTo>
                          <a:lnTo>
                            <a:pt x="2461" y="396"/>
                          </a:lnTo>
                          <a:lnTo>
                            <a:pt x="2459" y="388"/>
                          </a:lnTo>
                          <a:lnTo>
                            <a:pt x="2457" y="379"/>
                          </a:lnTo>
                          <a:lnTo>
                            <a:pt x="2454" y="371"/>
                          </a:lnTo>
                          <a:lnTo>
                            <a:pt x="2452" y="362"/>
                          </a:lnTo>
                          <a:lnTo>
                            <a:pt x="2450" y="352"/>
                          </a:lnTo>
                          <a:lnTo>
                            <a:pt x="2450" y="344"/>
                          </a:lnTo>
                          <a:lnTo>
                            <a:pt x="2451" y="340"/>
                          </a:lnTo>
                          <a:lnTo>
                            <a:pt x="2453" y="335"/>
                          </a:lnTo>
                          <a:lnTo>
                            <a:pt x="2457" y="330"/>
                          </a:lnTo>
                          <a:lnTo>
                            <a:pt x="2462" y="324"/>
                          </a:lnTo>
                          <a:lnTo>
                            <a:pt x="2466" y="318"/>
                          </a:lnTo>
                          <a:lnTo>
                            <a:pt x="2471" y="310"/>
                          </a:lnTo>
                          <a:lnTo>
                            <a:pt x="2474" y="303"/>
                          </a:lnTo>
                          <a:lnTo>
                            <a:pt x="2476" y="295"/>
                          </a:lnTo>
                          <a:lnTo>
                            <a:pt x="2478" y="288"/>
                          </a:lnTo>
                          <a:lnTo>
                            <a:pt x="2480" y="283"/>
                          </a:lnTo>
                          <a:lnTo>
                            <a:pt x="2483" y="278"/>
                          </a:lnTo>
                          <a:lnTo>
                            <a:pt x="2488" y="275"/>
                          </a:lnTo>
                          <a:lnTo>
                            <a:pt x="2492" y="273"/>
                          </a:lnTo>
                          <a:lnTo>
                            <a:pt x="2497" y="272"/>
                          </a:lnTo>
                          <a:lnTo>
                            <a:pt x="2503" y="270"/>
                          </a:lnTo>
                          <a:lnTo>
                            <a:pt x="2508" y="272"/>
                          </a:lnTo>
                          <a:lnTo>
                            <a:pt x="2521" y="276"/>
                          </a:lnTo>
                          <a:lnTo>
                            <a:pt x="2537" y="282"/>
                          </a:lnTo>
                          <a:lnTo>
                            <a:pt x="2552" y="290"/>
                          </a:lnTo>
                          <a:lnTo>
                            <a:pt x="2568" y="299"/>
                          </a:lnTo>
                          <a:lnTo>
                            <a:pt x="2600" y="320"/>
                          </a:lnTo>
                          <a:lnTo>
                            <a:pt x="2631" y="340"/>
                          </a:lnTo>
                          <a:lnTo>
                            <a:pt x="2644" y="347"/>
                          </a:lnTo>
                          <a:lnTo>
                            <a:pt x="2655" y="353"/>
                          </a:lnTo>
                          <a:lnTo>
                            <a:pt x="2661" y="354"/>
                          </a:lnTo>
                          <a:lnTo>
                            <a:pt x="2666" y="355"/>
                          </a:lnTo>
                          <a:lnTo>
                            <a:pt x="2669" y="355"/>
                          </a:lnTo>
                          <a:lnTo>
                            <a:pt x="2672" y="355"/>
                          </a:lnTo>
                          <a:lnTo>
                            <a:pt x="2699" y="342"/>
                          </a:lnTo>
                          <a:lnTo>
                            <a:pt x="2734" y="325"/>
                          </a:lnTo>
                          <a:lnTo>
                            <a:pt x="2752" y="315"/>
                          </a:lnTo>
                          <a:lnTo>
                            <a:pt x="2768" y="304"/>
                          </a:lnTo>
                          <a:lnTo>
                            <a:pt x="2774" y="299"/>
                          </a:lnTo>
                          <a:lnTo>
                            <a:pt x="2780" y="295"/>
                          </a:lnTo>
                          <a:lnTo>
                            <a:pt x="2785" y="290"/>
                          </a:lnTo>
                          <a:lnTo>
                            <a:pt x="2790" y="286"/>
                          </a:lnTo>
                          <a:lnTo>
                            <a:pt x="2794" y="280"/>
                          </a:lnTo>
                          <a:lnTo>
                            <a:pt x="2797" y="273"/>
                          </a:lnTo>
                          <a:lnTo>
                            <a:pt x="2799" y="265"/>
                          </a:lnTo>
                          <a:lnTo>
                            <a:pt x="2802" y="259"/>
                          </a:lnTo>
                          <a:lnTo>
                            <a:pt x="2804" y="252"/>
                          </a:lnTo>
                          <a:lnTo>
                            <a:pt x="2808" y="246"/>
                          </a:lnTo>
                          <a:lnTo>
                            <a:pt x="2812" y="240"/>
                          </a:lnTo>
                          <a:lnTo>
                            <a:pt x="2817" y="235"/>
                          </a:lnTo>
                          <a:lnTo>
                            <a:pt x="2835" y="223"/>
                          </a:lnTo>
                          <a:lnTo>
                            <a:pt x="2853" y="213"/>
                          </a:lnTo>
                          <a:lnTo>
                            <a:pt x="2871" y="203"/>
                          </a:lnTo>
                          <a:lnTo>
                            <a:pt x="2889" y="192"/>
                          </a:lnTo>
                          <a:lnTo>
                            <a:pt x="2908" y="181"/>
                          </a:lnTo>
                          <a:lnTo>
                            <a:pt x="2926" y="171"/>
                          </a:lnTo>
                          <a:lnTo>
                            <a:pt x="2944" y="161"/>
                          </a:lnTo>
                          <a:lnTo>
                            <a:pt x="2964" y="152"/>
                          </a:lnTo>
                          <a:lnTo>
                            <a:pt x="2974" y="149"/>
                          </a:lnTo>
                          <a:lnTo>
                            <a:pt x="2983" y="147"/>
                          </a:lnTo>
                          <a:lnTo>
                            <a:pt x="2991" y="146"/>
                          </a:lnTo>
                          <a:lnTo>
                            <a:pt x="2998" y="147"/>
                          </a:lnTo>
                          <a:lnTo>
                            <a:pt x="3014" y="149"/>
                          </a:lnTo>
                          <a:lnTo>
                            <a:pt x="3032" y="151"/>
                          </a:lnTo>
                          <a:lnTo>
                            <a:pt x="3052" y="153"/>
                          </a:lnTo>
                          <a:lnTo>
                            <a:pt x="3071" y="152"/>
                          </a:lnTo>
                          <a:lnTo>
                            <a:pt x="3092" y="150"/>
                          </a:lnTo>
                          <a:lnTo>
                            <a:pt x="3111" y="147"/>
                          </a:lnTo>
                          <a:lnTo>
                            <a:pt x="3132" y="144"/>
                          </a:lnTo>
                          <a:lnTo>
                            <a:pt x="3152" y="139"/>
                          </a:lnTo>
                          <a:lnTo>
                            <a:pt x="3171" y="135"/>
                          </a:lnTo>
                          <a:lnTo>
                            <a:pt x="3190" y="132"/>
                          </a:lnTo>
                          <a:lnTo>
                            <a:pt x="3201" y="130"/>
                          </a:lnTo>
                          <a:lnTo>
                            <a:pt x="3210" y="128"/>
                          </a:lnTo>
                          <a:lnTo>
                            <a:pt x="3216" y="125"/>
                          </a:lnTo>
                          <a:lnTo>
                            <a:pt x="3222" y="121"/>
                          </a:lnTo>
                          <a:lnTo>
                            <a:pt x="3225" y="118"/>
                          </a:lnTo>
                          <a:lnTo>
                            <a:pt x="3227" y="114"/>
                          </a:lnTo>
                          <a:lnTo>
                            <a:pt x="3227" y="109"/>
                          </a:lnTo>
                          <a:lnTo>
                            <a:pt x="3227" y="104"/>
                          </a:lnTo>
                          <a:lnTo>
                            <a:pt x="3225" y="93"/>
                          </a:lnTo>
                          <a:lnTo>
                            <a:pt x="3224" y="82"/>
                          </a:lnTo>
                          <a:lnTo>
                            <a:pt x="3223" y="76"/>
                          </a:lnTo>
                          <a:lnTo>
                            <a:pt x="3223" y="70"/>
                          </a:lnTo>
                          <a:lnTo>
                            <a:pt x="3225" y="65"/>
                          </a:lnTo>
                          <a:lnTo>
                            <a:pt x="3227" y="59"/>
                          </a:lnTo>
                          <a:lnTo>
                            <a:pt x="3230" y="54"/>
                          </a:lnTo>
                          <a:lnTo>
                            <a:pt x="3233" y="50"/>
                          </a:lnTo>
                          <a:lnTo>
                            <a:pt x="3237" y="47"/>
                          </a:lnTo>
                          <a:lnTo>
                            <a:pt x="3241" y="44"/>
                          </a:lnTo>
                          <a:lnTo>
                            <a:pt x="3253" y="37"/>
                          </a:lnTo>
                          <a:lnTo>
                            <a:pt x="3267" y="32"/>
                          </a:lnTo>
                          <a:lnTo>
                            <a:pt x="3282" y="27"/>
                          </a:lnTo>
                          <a:lnTo>
                            <a:pt x="3299" y="22"/>
                          </a:lnTo>
                          <a:lnTo>
                            <a:pt x="3318" y="18"/>
                          </a:lnTo>
                          <a:lnTo>
                            <a:pt x="3337" y="14"/>
                          </a:lnTo>
                          <a:lnTo>
                            <a:pt x="3375" y="7"/>
                          </a:lnTo>
                          <a:lnTo>
                            <a:pt x="3412" y="3"/>
                          </a:lnTo>
                          <a:lnTo>
                            <a:pt x="3444" y="1"/>
                          </a:lnTo>
                          <a:lnTo>
                            <a:pt x="3467" y="0"/>
                          </a:lnTo>
                          <a:lnTo>
                            <a:pt x="3467" y="0"/>
                          </a:lnTo>
                          <a:lnTo>
                            <a:pt x="3467" y="28"/>
                          </a:lnTo>
                          <a:lnTo>
                            <a:pt x="3469" y="50"/>
                          </a:lnTo>
                          <a:lnTo>
                            <a:pt x="3470" y="61"/>
                          </a:lnTo>
                          <a:lnTo>
                            <a:pt x="3472" y="73"/>
                          </a:lnTo>
                          <a:lnTo>
                            <a:pt x="3477" y="85"/>
                          </a:lnTo>
                          <a:lnTo>
                            <a:pt x="3481" y="98"/>
                          </a:lnTo>
                          <a:lnTo>
                            <a:pt x="3485" y="108"/>
                          </a:lnTo>
                          <a:lnTo>
                            <a:pt x="3489" y="116"/>
                          </a:lnTo>
                          <a:lnTo>
                            <a:pt x="3495" y="125"/>
                          </a:lnTo>
                          <a:lnTo>
                            <a:pt x="3500" y="133"/>
                          </a:lnTo>
                          <a:lnTo>
                            <a:pt x="3505" y="141"/>
                          </a:lnTo>
                          <a:lnTo>
                            <a:pt x="3509" y="150"/>
                          </a:lnTo>
                          <a:lnTo>
                            <a:pt x="3510" y="155"/>
                          </a:lnTo>
                          <a:lnTo>
                            <a:pt x="3511" y="159"/>
                          </a:lnTo>
                          <a:lnTo>
                            <a:pt x="3511" y="164"/>
                          </a:lnTo>
                          <a:lnTo>
                            <a:pt x="3511" y="169"/>
                          </a:lnTo>
                          <a:lnTo>
                            <a:pt x="3510" y="175"/>
                          </a:lnTo>
                          <a:lnTo>
                            <a:pt x="3512" y="181"/>
                          </a:lnTo>
                          <a:lnTo>
                            <a:pt x="3514" y="189"/>
                          </a:lnTo>
                          <a:lnTo>
                            <a:pt x="3518" y="195"/>
                          </a:lnTo>
                          <a:lnTo>
                            <a:pt x="3528" y="208"/>
                          </a:lnTo>
                          <a:lnTo>
                            <a:pt x="3538" y="221"/>
                          </a:lnTo>
                          <a:lnTo>
                            <a:pt x="3548" y="235"/>
                          </a:lnTo>
                          <a:lnTo>
                            <a:pt x="3556" y="249"/>
                          </a:lnTo>
                          <a:lnTo>
                            <a:pt x="3559" y="256"/>
                          </a:lnTo>
                          <a:lnTo>
                            <a:pt x="3561" y="263"/>
                          </a:lnTo>
                          <a:lnTo>
                            <a:pt x="3561" y="272"/>
                          </a:lnTo>
                          <a:lnTo>
                            <a:pt x="3560" y="280"/>
                          </a:lnTo>
                          <a:lnTo>
                            <a:pt x="3556" y="299"/>
                          </a:lnTo>
                          <a:lnTo>
                            <a:pt x="3553" y="316"/>
                          </a:lnTo>
                          <a:lnTo>
                            <a:pt x="3553" y="323"/>
                          </a:lnTo>
                          <a:lnTo>
                            <a:pt x="3553" y="329"/>
                          </a:lnTo>
                          <a:lnTo>
                            <a:pt x="3554" y="335"/>
                          </a:lnTo>
                          <a:lnTo>
                            <a:pt x="3556" y="340"/>
                          </a:lnTo>
                          <a:lnTo>
                            <a:pt x="3559" y="345"/>
                          </a:lnTo>
                          <a:lnTo>
                            <a:pt x="3563" y="349"/>
                          </a:lnTo>
                          <a:lnTo>
                            <a:pt x="3568" y="354"/>
                          </a:lnTo>
                          <a:lnTo>
                            <a:pt x="3573" y="359"/>
                          </a:lnTo>
                          <a:lnTo>
                            <a:pt x="3587" y="367"/>
                          </a:lnTo>
                          <a:lnTo>
                            <a:pt x="3607" y="376"/>
                          </a:lnTo>
                          <a:lnTo>
                            <a:pt x="3610" y="381"/>
                          </a:lnTo>
                          <a:lnTo>
                            <a:pt x="3616" y="387"/>
                          </a:lnTo>
                          <a:lnTo>
                            <a:pt x="3622" y="392"/>
                          </a:lnTo>
                          <a:lnTo>
                            <a:pt x="3626" y="396"/>
                          </a:lnTo>
                          <a:lnTo>
                            <a:pt x="3626" y="401"/>
                          </a:lnTo>
                          <a:lnTo>
                            <a:pt x="3626" y="404"/>
                          </a:lnTo>
                          <a:lnTo>
                            <a:pt x="3625" y="407"/>
                          </a:lnTo>
                          <a:lnTo>
                            <a:pt x="3623" y="410"/>
                          </a:lnTo>
                          <a:lnTo>
                            <a:pt x="3618" y="415"/>
                          </a:lnTo>
                          <a:lnTo>
                            <a:pt x="3612" y="420"/>
                          </a:lnTo>
                          <a:lnTo>
                            <a:pt x="3598" y="429"/>
                          </a:lnTo>
                          <a:lnTo>
                            <a:pt x="3586" y="437"/>
                          </a:lnTo>
                          <a:lnTo>
                            <a:pt x="3581" y="441"/>
                          </a:lnTo>
                          <a:lnTo>
                            <a:pt x="3576" y="444"/>
                          </a:lnTo>
                          <a:lnTo>
                            <a:pt x="3572" y="446"/>
                          </a:lnTo>
                          <a:lnTo>
                            <a:pt x="3568" y="447"/>
                          </a:lnTo>
                          <a:lnTo>
                            <a:pt x="3560" y="449"/>
                          </a:lnTo>
                          <a:lnTo>
                            <a:pt x="3554" y="450"/>
                          </a:lnTo>
                          <a:lnTo>
                            <a:pt x="3552" y="452"/>
                          </a:lnTo>
                          <a:lnTo>
                            <a:pt x="3551" y="453"/>
                          </a:lnTo>
                          <a:lnTo>
                            <a:pt x="3550" y="456"/>
                          </a:lnTo>
                          <a:lnTo>
                            <a:pt x="3549" y="460"/>
                          </a:lnTo>
                          <a:lnTo>
                            <a:pt x="3550" y="472"/>
                          </a:lnTo>
                          <a:lnTo>
                            <a:pt x="3553" y="491"/>
                          </a:lnTo>
                          <a:lnTo>
                            <a:pt x="3556" y="502"/>
                          </a:lnTo>
                          <a:lnTo>
                            <a:pt x="3557" y="510"/>
                          </a:lnTo>
                          <a:lnTo>
                            <a:pt x="3557" y="517"/>
                          </a:lnTo>
                          <a:lnTo>
                            <a:pt x="3555" y="522"/>
                          </a:lnTo>
                          <a:lnTo>
                            <a:pt x="3552" y="526"/>
                          </a:lnTo>
                          <a:lnTo>
                            <a:pt x="3548" y="531"/>
                          </a:lnTo>
                          <a:lnTo>
                            <a:pt x="3542" y="536"/>
                          </a:lnTo>
                          <a:lnTo>
                            <a:pt x="3534" y="541"/>
                          </a:lnTo>
                          <a:lnTo>
                            <a:pt x="3532" y="543"/>
                          </a:lnTo>
                          <a:lnTo>
                            <a:pt x="3531" y="545"/>
                          </a:lnTo>
                          <a:lnTo>
                            <a:pt x="3530" y="547"/>
                          </a:lnTo>
                          <a:lnTo>
                            <a:pt x="3530" y="549"/>
                          </a:lnTo>
                          <a:lnTo>
                            <a:pt x="3531" y="554"/>
                          </a:lnTo>
                          <a:lnTo>
                            <a:pt x="3532" y="560"/>
                          </a:lnTo>
                          <a:lnTo>
                            <a:pt x="3539" y="575"/>
                          </a:lnTo>
                          <a:lnTo>
                            <a:pt x="3548" y="590"/>
                          </a:lnTo>
                          <a:lnTo>
                            <a:pt x="3558" y="606"/>
                          </a:lnTo>
                          <a:lnTo>
                            <a:pt x="3569" y="622"/>
                          </a:lnTo>
                          <a:lnTo>
                            <a:pt x="3572" y="629"/>
                          </a:lnTo>
                          <a:lnTo>
                            <a:pt x="3575" y="636"/>
                          </a:lnTo>
                          <a:lnTo>
                            <a:pt x="3577" y="642"/>
                          </a:lnTo>
                          <a:lnTo>
                            <a:pt x="3578" y="647"/>
                          </a:lnTo>
                          <a:lnTo>
                            <a:pt x="3577" y="669"/>
                          </a:lnTo>
                          <a:lnTo>
                            <a:pt x="3576" y="690"/>
                          </a:lnTo>
                          <a:lnTo>
                            <a:pt x="3576" y="700"/>
                          </a:lnTo>
                          <a:lnTo>
                            <a:pt x="3577" y="711"/>
                          </a:lnTo>
                          <a:lnTo>
                            <a:pt x="3580" y="722"/>
                          </a:lnTo>
                          <a:lnTo>
                            <a:pt x="3584" y="733"/>
                          </a:lnTo>
                          <a:lnTo>
                            <a:pt x="3593" y="752"/>
                          </a:lnTo>
                          <a:lnTo>
                            <a:pt x="3599" y="765"/>
                          </a:lnTo>
                          <a:lnTo>
                            <a:pt x="3601" y="771"/>
                          </a:lnTo>
                          <a:lnTo>
                            <a:pt x="3603" y="779"/>
                          </a:lnTo>
                          <a:lnTo>
                            <a:pt x="3606" y="789"/>
                          </a:lnTo>
                          <a:lnTo>
                            <a:pt x="3607" y="800"/>
                          </a:lnTo>
                          <a:lnTo>
                            <a:pt x="3609" y="811"/>
                          </a:lnTo>
                          <a:lnTo>
                            <a:pt x="3614" y="824"/>
                          </a:lnTo>
                          <a:lnTo>
                            <a:pt x="3620" y="841"/>
                          </a:lnTo>
                          <a:lnTo>
                            <a:pt x="3627" y="856"/>
                          </a:lnTo>
                          <a:lnTo>
                            <a:pt x="3635" y="872"/>
                          </a:lnTo>
                          <a:lnTo>
                            <a:pt x="3643" y="887"/>
                          </a:lnTo>
                          <a:lnTo>
                            <a:pt x="3652" y="899"/>
                          </a:lnTo>
                          <a:lnTo>
                            <a:pt x="3659" y="907"/>
                          </a:lnTo>
                          <a:lnTo>
                            <a:pt x="3666" y="912"/>
                          </a:lnTo>
                          <a:lnTo>
                            <a:pt x="3673" y="917"/>
                          </a:lnTo>
                          <a:lnTo>
                            <a:pt x="3680" y="920"/>
                          </a:lnTo>
                          <a:lnTo>
                            <a:pt x="3687" y="921"/>
                          </a:lnTo>
                          <a:lnTo>
                            <a:pt x="3695" y="921"/>
                          </a:lnTo>
                          <a:lnTo>
                            <a:pt x="3702" y="921"/>
                          </a:lnTo>
                          <a:lnTo>
                            <a:pt x="3709" y="919"/>
                          </a:lnTo>
                          <a:lnTo>
                            <a:pt x="3716" y="918"/>
                          </a:lnTo>
                          <a:lnTo>
                            <a:pt x="3730" y="914"/>
                          </a:lnTo>
                          <a:lnTo>
                            <a:pt x="3745" y="911"/>
                          </a:lnTo>
                          <a:lnTo>
                            <a:pt x="3753" y="911"/>
                          </a:lnTo>
                          <a:lnTo>
                            <a:pt x="3760" y="911"/>
                          </a:lnTo>
                          <a:lnTo>
                            <a:pt x="3767" y="913"/>
                          </a:lnTo>
                          <a:lnTo>
                            <a:pt x="3774" y="917"/>
                          </a:lnTo>
                          <a:lnTo>
                            <a:pt x="3790" y="942"/>
                          </a:lnTo>
                          <a:lnTo>
                            <a:pt x="3810" y="978"/>
                          </a:lnTo>
                          <a:lnTo>
                            <a:pt x="3822" y="995"/>
                          </a:lnTo>
                          <a:lnTo>
                            <a:pt x="3833" y="1011"/>
                          </a:lnTo>
                          <a:lnTo>
                            <a:pt x="3843" y="1024"/>
                          </a:lnTo>
                          <a:lnTo>
                            <a:pt x="3851" y="1031"/>
                          </a:lnTo>
                          <a:lnTo>
                            <a:pt x="3861" y="1037"/>
                          </a:lnTo>
                          <a:lnTo>
                            <a:pt x="3871" y="1040"/>
                          </a:lnTo>
                          <a:lnTo>
                            <a:pt x="3879" y="1041"/>
                          </a:lnTo>
                          <a:lnTo>
                            <a:pt x="3887" y="1041"/>
                          </a:lnTo>
                          <a:lnTo>
                            <a:pt x="3894" y="1038"/>
                          </a:lnTo>
                          <a:lnTo>
                            <a:pt x="3900" y="1035"/>
                          </a:lnTo>
                          <a:lnTo>
                            <a:pt x="3906" y="1030"/>
                          </a:lnTo>
                          <a:lnTo>
                            <a:pt x="3912" y="1025"/>
                          </a:lnTo>
                          <a:lnTo>
                            <a:pt x="3921" y="1014"/>
                          </a:lnTo>
                          <a:lnTo>
                            <a:pt x="3929" y="1003"/>
                          </a:lnTo>
                          <a:lnTo>
                            <a:pt x="3932" y="998"/>
                          </a:lnTo>
                          <a:lnTo>
                            <a:pt x="3936" y="995"/>
                          </a:lnTo>
                          <a:lnTo>
                            <a:pt x="3939" y="994"/>
                          </a:lnTo>
                          <a:lnTo>
                            <a:pt x="3942" y="994"/>
                          </a:lnTo>
                          <a:lnTo>
                            <a:pt x="3955" y="1032"/>
                          </a:lnTo>
                          <a:lnTo>
                            <a:pt x="3968" y="1068"/>
                          </a:lnTo>
                          <a:lnTo>
                            <a:pt x="3969" y="1075"/>
                          </a:lnTo>
                          <a:lnTo>
                            <a:pt x="3969" y="1082"/>
                          </a:lnTo>
                          <a:lnTo>
                            <a:pt x="3968" y="1084"/>
                          </a:lnTo>
                          <a:lnTo>
                            <a:pt x="3967" y="1087"/>
                          </a:lnTo>
                          <a:lnTo>
                            <a:pt x="3966" y="1090"/>
                          </a:lnTo>
                          <a:lnTo>
                            <a:pt x="3964" y="1092"/>
                          </a:lnTo>
                          <a:lnTo>
                            <a:pt x="3961" y="1093"/>
                          </a:lnTo>
                          <a:lnTo>
                            <a:pt x="3958" y="1094"/>
                          </a:lnTo>
                          <a:lnTo>
                            <a:pt x="3955" y="1095"/>
                          </a:lnTo>
                          <a:lnTo>
                            <a:pt x="3949" y="1095"/>
                          </a:lnTo>
                          <a:lnTo>
                            <a:pt x="3939" y="1095"/>
                          </a:lnTo>
                          <a:lnTo>
                            <a:pt x="3925" y="1092"/>
                          </a:lnTo>
                          <a:lnTo>
                            <a:pt x="3922" y="1092"/>
                          </a:lnTo>
                          <a:lnTo>
                            <a:pt x="3919" y="1093"/>
                          </a:lnTo>
                          <a:lnTo>
                            <a:pt x="3915" y="1096"/>
                          </a:lnTo>
                          <a:lnTo>
                            <a:pt x="3910" y="1099"/>
                          </a:lnTo>
                          <a:lnTo>
                            <a:pt x="3905" y="1103"/>
                          </a:lnTo>
                          <a:lnTo>
                            <a:pt x="3900" y="1108"/>
                          </a:lnTo>
                          <a:lnTo>
                            <a:pt x="3895" y="1114"/>
                          </a:lnTo>
                          <a:lnTo>
                            <a:pt x="3891" y="1119"/>
                          </a:lnTo>
                          <a:lnTo>
                            <a:pt x="3888" y="1126"/>
                          </a:lnTo>
                          <a:lnTo>
                            <a:pt x="3885" y="1133"/>
                          </a:lnTo>
                          <a:lnTo>
                            <a:pt x="3883" y="1139"/>
                          </a:lnTo>
                          <a:lnTo>
                            <a:pt x="3883" y="1146"/>
                          </a:lnTo>
                          <a:lnTo>
                            <a:pt x="3884" y="1152"/>
                          </a:lnTo>
                          <a:lnTo>
                            <a:pt x="3887" y="1158"/>
                          </a:lnTo>
                          <a:lnTo>
                            <a:pt x="3892" y="1163"/>
                          </a:lnTo>
                          <a:lnTo>
                            <a:pt x="3899" y="1168"/>
                          </a:lnTo>
                          <a:lnTo>
                            <a:pt x="3911" y="1176"/>
                          </a:lnTo>
                          <a:lnTo>
                            <a:pt x="3920" y="1183"/>
                          </a:lnTo>
                          <a:lnTo>
                            <a:pt x="3929" y="1191"/>
                          </a:lnTo>
                          <a:lnTo>
                            <a:pt x="3938" y="1199"/>
                          </a:lnTo>
                          <a:lnTo>
                            <a:pt x="3947" y="1208"/>
                          </a:lnTo>
                          <a:lnTo>
                            <a:pt x="3957" y="1216"/>
                          </a:lnTo>
                          <a:lnTo>
                            <a:pt x="3967" y="1224"/>
                          </a:lnTo>
                          <a:lnTo>
                            <a:pt x="3980" y="1232"/>
                          </a:lnTo>
                          <a:lnTo>
                            <a:pt x="3996" y="1240"/>
                          </a:lnTo>
                          <a:lnTo>
                            <a:pt x="4010" y="1249"/>
                          </a:lnTo>
                          <a:lnTo>
                            <a:pt x="4023" y="1259"/>
                          </a:lnTo>
                          <a:lnTo>
                            <a:pt x="4035" y="1270"/>
                          </a:lnTo>
                          <a:lnTo>
                            <a:pt x="4060" y="1292"/>
                          </a:lnTo>
                          <a:lnTo>
                            <a:pt x="4085" y="1318"/>
                          </a:lnTo>
                          <a:lnTo>
                            <a:pt x="4091" y="1324"/>
                          </a:lnTo>
                          <a:lnTo>
                            <a:pt x="4096" y="1330"/>
                          </a:lnTo>
                          <a:lnTo>
                            <a:pt x="4099" y="1336"/>
                          </a:lnTo>
                          <a:lnTo>
                            <a:pt x="4100" y="1341"/>
                          </a:lnTo>
                          <a:lnTo>
                            <a:pt x="4099" y="1347"/>
                          </a:lnTo>
                          <a:lnTo>
                            <a:pt x="4097" y="1353"/>
                          </a:lnTo>
                          <a:lnTo>
                            <a:pt x="4093" y="1358"/>
                          </a:lnTo>
                          <a:lnTo>
                            <a:pt x="4086" y="1365"/>
                          </a:lnTo>
                          <a:lnTo>
                            <a:pt x="4077" y="1372"/>
                          </a:lnTo>
                          <a:lnTo>
                            <a:pt x="4072" y="1379"/>
                          </a:lnTo>
                          <a:lnTo>
                            <a:pt x="4068" y="1385"/>
                          </a:lnTo>
                          <a:lnTo>
                            <a:pt x="4067" y="1392"/>
                          </a:lnTo>
                          <a:lnTo>
                            <a:pt x="4066" y="1405"/>
                          </a:lnTo>
                          <a:lnTo>
                            <a:pt x="4067" y="1424"/>
                          </a:lnTo>
                          <a:lnTo>
                            <a:pt x="4068" y="1431"/>
                          </a:lnTo>
                          <a:lnTo>
                            <a:pt x="4069" y="1438"/>
                          </a:lnTo>
                          <a:lnTo>
                            <a:pt x="4071" y="1444"/>
                          </a:lnTo>
                          <a:lnTo>
                            <a:pt x="4073" y="1448"/>
                          </a:lnTo>
                          <a:lnTo>
                            <a:pt x="4077" y="1455"/>
                          </a:lnTo>
                          <a:lnTo>
                            <a:pt x="4084" y="1461"/>
                          </a:lnTo>
                          <a:lnTo>
                            <a:pt x="4089" y="1466"/>
                          </a:lnTo>
                          <a:lnTo>
                            <a:pt x="4095" y="1472"/>
                          </a:lnTo>
                          <a:lnTo>
                            <a:pt x="4101" y="1480"/>
                          </a:lnTo>
                          <a:lnTo>
                            <a:pt x="4106" y="1489"/>
                          </a:lnTo>
                          <a:lnTo>
                            <a:pt x="4114" y="1505"/>
                          </a:lnTo>
                          <a:lnTo>
                            <a:pt x="4124" y="1522"/>
                          </a:lnTo>
                          <a:lnTo>
                            <a:pt x="4133" y="1538"/>
                          </a:lnTo>
                          <a:lnTo>
                            <a:pt x="4142" y="1553"/>
                          </a:lnTo>
                          <a:lnTo>
                            <a:pt x="4148" y="1565"/>
                          </a:lnTo>
                          <a:lnTo>
                            <a:pt x="4154" y="1572"/>
                          </a:lnTo>
                          <a:lnTo>
                            <a:pt x="4156" y="1575"/>
                          </a:lnTo>
                          <a:lnTo>
                            <a:pt x="4159" y="1576"/>
                          </a:lnTo>
                          <a:lnTo>
                            <a:pt x="4161" y="1578"/>
                          </a:lnTo>
                          <a:lnTo>
                            <a:pt x="4163" y="1578"/>
                          </a:lnTo>
                          <a:lnTo>
                            <a:pt x="4169" y="1577"/>
                          </a:lnTo>
                          <a:lnTo>
                            <a:pt x="4174" y="1574"/>
                          </a:lnTo>
                          <a:lnTo>
                            <a:pt x="4180" y="1569"/>
                          </a:lnTo>
                          <a:lnTo>
                            <a:pt x="4187" y="1560"/>
                          </a:lnTo>
                          <a:lnTo>
                            <a:pt x="4193" y="1555"/>
                          </a:lnTo>
                          <a:lnTo>
                            <a:pt x="4199" y="1552"/>
                          </a:lnTo>
                          <a:lnTo>
                            <a:pt x="4204" y="1551"/>
                          </a:lnTo>
                          <a:lnTo>
                            <a:pt x="4211" y="1552"/>
                          </a:lnTo>
                          <a:lnTo>
                            <a:pt x="4222" y="1556"/>
                          </a:lnTo>
                          <a:lnTo>
                            <a:pt x="4234" y="1560"/>
                          </a:lnTo>
                          <a:lnTo>
                            <a:pt x="4240" y="1562"/>
                          </a:lnTo>
                          <a:lnTo>
                            <a:pt x="4246" y="1563"/>
                          </a:lnTo>
                          <a:lnTo>
                            <a:pt x="4253" y="1563"/>
                          </a:lnTo>
                          <a:lnTo>
                            <a:pt x="4258" y="1562"/>
                          </a:lnTo>
                          <a:lnTo>
                            <a:pt x="4269" y="1559"/>
                          </a:lnTo>
                          <a:lnTo>
                            <a:pt x="4280" y="1556"/>
                          </a:lnTo>
                          <a:lnTo>
                            <a:pt x="4292" y="1553"/>
                          </a:lnTo>
                          <a:lnTo>
                            <a:pt x="4304" y="1550"/>
                          </a:lnTo>
                          <a:lnTo>
                            <a:pt x="4317" y="1548"/>
                          </a:lnTo>
                          <a:lnTo>
                            <a:pt x="4330" y="1549"/>
                          </a:lnTo>
                          <a:lnTo>
                            <a:pt x="4336" y="1549"/>
                          </a:lnTo>
                          <a:lnTo>
                            <a:pt x="4342" y="1549"/>
                          </a:lnTo>
                          <a:lnTo>
                            <a:pt x="4346" y="1548"/>
                          </a:lnTo>
                          <a:lnTo>
                            <a:pt x="4350" y="1546"/>
                          </a:lnTo>
                          <a:lnTo>
                            <a:pt x="4354" y="1544"/>
                          </a:lnTo>
                          <a:lnTo>
                            <a:pt x="4357" y="1542"/>
                          </a:lnTo>
                          <a:lnTo>
                            <a:pt x="4360" y="1539"/>
                          </a:lnTo>
                          <a:lnTo>
                            <a:pt x="4362" y="1536"/>
                          </a:lnTo>
                          <a:lnTo>
                            <a:pt x="4370" y="1521"/>
                          </a:lnTo>
                          <a:lnTo>
                            <a:pt x="4376" y="1503"/>
                          </a:lnTo>
                          <a:lnTo>
                            <a:pt x="4379" y="1498"/>
                          </a:lnTo>
                          <a:lnTo>
                            <a:pt x="4384" y="1495"/>
                          </a:lnTo>
                          <a:lnTo>
                            <a:pt x="4388" y="1492"/>
                          </a:lnTo>
                          <a:lnTo>
                            <a:pt x="4394" y="1489"/>
                          </a:lnTo>
                          <a:lnTo>
                            <a:pt x="4406" y="1486"/>
                          </a:lnTo>
                          <a:lnTo>
                            <a:pt x="4420" y="1484"/>
                          </a:lnTo>
                          <a:lnTo>
                            <a:pt x="4450" y="1482"/>
                          </a:lnTo>
                          <a:lnTo>
                            <a:pt x="4475" y="1481"/>
                          </a:lnTo>
                          <a:lnTo>
                            <a:pt x="4481" y="1480"/>
                          </a:lnTo>
                          <a:lnTo>
                            <a:pt x="4486" y="1481"/>
                          </a:lnTo>
                          <a:lnTo>
                            <a:pt x="4489" y="1483"/>
                          </a:lnTo>
                          <a:lnTo>
                            <a:pt x="4492" y="1485"/>
                          </a:lnTo>
                          <a:lnTo>
                            <a:pt x="4494" y="1489"/>
                          </a:lnTo>
                          <a:lnTo>
                            <a:pt x="4494" y="1493"/>
                          </a:lnTo>
                          <a:lnTo>
                            <a:pt x="4494" y="1498"/>
                          </a:lnTo>
                          <a:lnTo>
                            <a:pt x="4494" y="1503"/>
                          </a:lnTo>
                          <a:lnTo>
                            <a:pt x="4488" y="1526"/>
                          </a:lnTo>
                          <a:lnTo>
                            <a:pt x="4481" y="1543"/>
                          </a:lnTo>
                          <a:lnTo>
                            <a:pt x="4473" y="1552"/>
                          </a:lnTo>
                          <a:lnTo>
                            <a:pt x="4464" y="1560"/>
                          </a:lnTo>
                          <a:lnTo>
                            <a:pt x="4458" y="1569"/>
                          </a:lnTo>
                          <a:lnTo>
                            <a:pt x="4453" y="1576"/>
                          </a:lnTo>
                          <a:lnTo>
                            <a:pt x="4448" y="1584"/>
                          </a:lnTo>
                          <a:lnTo>
                            <a:pt x="4445" y="1591"/>
                          </a:lnTo>
                          <a:lnTo>
                            <a:pt x="4442" y="1599"/>
                          </a:lnTo>
                          <a:lnTo>
                            <a:pt x="4441" y="1607"/>
                          </a:lnTo>
                          <a:lnTo>
                            <a:pt x="4440" y="1615"/>
                          </a:lnTo>
                          <a:lnTo>
                            <a:pt x="4441" y="1623"/>
                          </a:lnTo>
                          <a:lnTo>
                            <a:pt x="4442" y="1631"/>
                          </a:lnTo>
                          <a:lnTo>
                            <a:pt x="4444" y="1639"/>
                          </a:lnTo>
                          <a:lnTo>
                            <a:pt x="4448" y="1649"/>
                          </a:lnTo>
                          <a:lnTo>
                            <a:pt x="4452" y="1658"/>
                          </a:lnTo>
                          <a:lnTo>
                            <a:pt x="4457" y="1667"/>
                          </a:lnTo>
                          <a:lnTo>
                            <a:pt x="4464" y="1677"/>
                          </a:lnTo>
                          <a:lnTo>
                            <a:pt x="4479" y="1699"/>
                          </a:lnTo>
                          <a:lnTo>
                            <a:pt x="4491" y="1716"/>
                          </a:lnTo>
                          <a:lnTo>
                            <a:pt x="4495" y="1725"/>
                          </a:lnTo>
                          <a:lnTo>
                            <a:pt x="4499" y="1736"/>
                          </a:lnTo>
                          <a:lnTo>
                            <a:pt x="4501" y="1747"/>
                          </a:lnTo>
                          <a:lnTo>
                            <a:pt x="4502" y="1761"/>
                          </a:lnTo>
                          <a:lnTo>
                            <a:pt x="4503" y="1777"/>
                          </a:lnTo>
                          <a:lnTo>
                            <a:pt x="4505" y="1798"/>
                          </a:lnTo>
                          <a:lnTo>
                            <a:pt x="4506" y="1808"/>
                          </a:lnTo>
                          <a:lnTo>
                            <a:pt x="4508" y="1818"/>
                          </a:lnTo>
                          <a:lnTo>
                            <a:pt x="4510" y="1827"/>
                          </a:lnTo>
                          <a:lnTo>
                            <a:pt x="4514" y="1833"/>
                          </a:lnTo>
                          <a:lnTo>
                            <a:pt x="4518" y="1839"/>
                          </a:lnTo>
                          <a:lnTo>
                            <a:pt x="4521" y="1843"/>
                          </a:lnTo>
                          <a:lnTo>
                            <a:pt x="4525" y="1845"/>
                          </a:lnTo>
                          <a:lnTo>
                            <a:pt x="4528" y="1846"/>
                          </a:lnTo>
                          <a:lnTo>
                            <a:pt x="4531" y="1846"/>
                          </a:lnTo>
                          <a:lnTo>
                            <a:pt x="4534" y="1844"/>
                          </a:lnTo>
                          <a:lnTo>
                            <a:pt x="4536" y="1841"/>
                          </a:lnTo>
                          <a:lnTo>
                            <a:pt x="4539" y="1838"/>
                          </a:lnTo>
                          <a:lnTo>
                            <a:pt x="4543" y="1829"/>
                          </a:lnTo>
                          <a:lnTo>
                            <a:pt x="4546" y="1818"/>
                          </a:lnTo>
                          <a:lnTo>
                            <a:pt x="4548" y="1809"/>
                          </a:lnTo>
                          <a:lnTo>
                            <a:pt x="4550" y="1801"/>
                          </a:lnTo>
                          <a:lnTo>
                            <a:pt x="4551" y="1793"/>
                          </a:lnTo>
                          <a:lnTo>
                            <a:pt x="4555" y="1786"/>
                          </a:lnTo>
                          <a:lnTo>
                            <a:pt x="4558" y="1778"/>
                          </a:lnTo>
                          <a:lnTo>
                            <a:pt x="4561" y="1770"/>
                          </a:lnTo>
                          <a:lnTo>
                            <a:pt x="4570" y="1757"/>
                          </a:lnTo>
                          <a:lnTo>
                            <a:pt x="4579" y="1744"/>
                          </a:lnTo>
                          <a:lnTo>
                            <a:pt x="4584" y="1740"/>
                          </a:lnTo>
                          <a:lnTo>
                            <a:pt x="4589" y="1737"/>
                          </a:lnTo>
                          <a:lnTo>
                            <a:pt x="4595" y="1734"/>
                          </a:lnTo>
                          <a:lnTo>
                            <a:pt x="4602" y="1730"/>
                          </a:lnTo>
                          <a:lnTo>
                            <a:pt x="4608" y="1728"/>
                          </a:lnTo>
                          <a:lnTo>
                            <a:pt x="4613" y="1724"/>
                          </a:lnTo>
                          <a:lnTo>
                            <a:pt x="4617" y="1721"/>
                          </a:lnTo>
                          <a:lnTo>
                            <a:pt x="4619" y="1716"/>
                          </a:lnTo>
                          <a:lnTo>
                            <a:pt x="4621" y="1710"/>
                          </a:lnTo>
                          <a:lnTo>
                            <a:pt x="4624" y="1706"/>
                          </a:lnTo>
                          <a:lnTo>
                            <a:pt x="4627" y="1703"/>
                          </a:lnTo>
                          <a:lnTo>
                            <a:pt x="4631" y="1700"/>
                          </a:lnTo>
                          <a:lnTo>
                            <a:pt x="4636" y="1699"/>
                          </a:lnTo>
                          <a:lnTo>
                            <a:pt x="4642" y="1698"/>
                          </a:lnTo>
                          <a:lnTo>
                            <a:pt x="4648" y="1698"/>
                          </a:lnTo>
                          <a:lnTo>
                            <a:pt x="4653" y="1699"/>
                          </a:lnTo>
                          <a:lnTo>
                            <a:pt x="4678" y="1704"/>
                          </a:lnTo>
                          <a:lnTo>
                            <a:pt x="4701" y="1707"/>
                          </a:lnTo>
                          <a:lnTo>
                            <a:pt x="4714" y="1708"/>
                          </a:lnTo>
                          <a:lnTo>
                            <a:pt x="4724" y="1710"/>
                          </a:lnTo>
                          <a:lnTo>
                            <a:pt x="4729" y="1712"/>
                          </a:lnTo>
                          <a:lnTo>
                            <a:pt x="4732" y="1714"/>
                          </a:lnTo>
                          <a:lnTo>
                            <a:pt x="4734" y="1716"/>
                          </a:lnTo>
                          <a:lnTo>
                            <a:pt x="4736" y="1718"/>
                          </a:lnTo>
                          <a:lnTo>
                            <a:pt x="4737" y="1721"/>
                          </a:lnTo>
                          <a:lnTo>
                            <a:pt x="4738" y="1724"/>
                          </a:lnTo>
                          <a:lnTo>
                            <a:pt x="4738" y="1728"/>
                          </a:lnTo>
                          <a:lnTo>
                            <a:pt x="4738" y="1731"/>
                          </a:lnTo>
                          <a:lnTo>
                            <a:pt x="4736" y="1740"/>
                          </a:lnTo>
                          <a:lnTo>
                            <a:pt x="4733" y="1748"/>
                          </a:lnTo>
                          <a:lnTo>
                            <a:pt x="4727" y="1766"/>
                          </a:lnTo>
                          <a:lnTo>
                            <a:pt x="4719" y="1787"/>
                          </a:lnTo>
                          <a:lnTo>
                            <a:pt x="4717" y="1797"/>
                          </a:lnTo>
                          <a:lnTo>
                            <a:pt x="4716" y="1807"/>
                          </a:lnTo>
                          <a:lnTo>
                            <a:pt x="4717" y="1812"/>
                          </a:lnTo>
                          <a:lnTo>
                            <a:pt x="4717" y="1816"/>
                          </a:lnTo>
                          <a:lnTo>
                            <a:pt x="4719" y="1822"/>
                          </a:lnTo>
                          <a:lnTo>
                            <a:pt x="4720" y="1827"/>
                          </a:lnTo>
                          <a:lnTo>
                            <a:pt x="4725" y="1838"/>
                          </a:lnTo>
                          <a:lnTo>
                            <a:pt x="4729" y="1849"/>
                          </a:lnTo>
                          <a:lnTo>
                            <a:pt x="4731" y="1859"/>
                          </a:lnTo>
                          <a:lnTo>
                            <a:pt x="4733" y="1870"/>
                          </a:lnTo>
                          <a:lnTo>
                            <a:pt x="4733" y="1879"/>
                          </a:lnTo>
                          <a:lnTo>
                            <a:pt x="4732" y="1889"/>
                          </a:lnTo>
                          <a:lnTo>
                            <a:pt x="4731" y="1898"/>
                          </a:lnTo>
                          <a:lnTo>
                            <a:pt x="4730" y="1909"/>
                          </a:lnTo>
                          <a:lnTo>
                            <a:pt x="4725" y="1928"/>
                          </a:lnTo>
                          <a:lnTo>
                            <a:pt x="4721" y="1949"/>
                          </a:lnTo>
                          <a:lnTo>
                            <a:pt x="4719" y="1959"/>
                          </a:lnTo>
                          <a:lnTo>
                            <a:pt x="4717" y="1970"/>
                          </a:lnTo>
                          <a:lnTo>
                            <a:pt x="4716" y="1982"/>
                          </a:lnTo>
                          <a:lnTo>
                            <a:pt x="4716" y="1995"/>
                          </a:lnTo>
                          <a:lnTo>
                            <a:pt x="4717" y="2004"/>
                          </a:lnTo>
                          <a:lnTo>
                            <a:pt x="4719" y="2013"/>
                          </a:lnTo>
                          <a:lnTo>
                            <a:pt x="4722" y="2020"/>
                          </a:lnTo>
                          <a:lnTo>
                            <a:pt x="4725" y="2026"/>
                          </a:lnTo>
                          <a:lnTo>
                            <a:pt x="4733" y="2038"/>
                          </a:lnTo>
                          <a:lnTo>
                            <a:pt x="4739" y="2049"/>
                          </a:lnTo>
                          <a:lnTo>
                            <a:pt x="4741" y="2054"/>
                          </a:lnTo>
                          <a:lnTo>
                            <a:pt x="4743" y="2059"/>
                          </a:lnTo>
                          <a:lnTo>
                            <a:pt x="4743" y="2065"/>
                          </a:lnTo>
                          <a:lnTo>
                            <a:pt x="4743" y="2072"/>
                          </a:lnTo>
                          <a:lnTo>
                            <a:pt x="4742" y="2080"/>
                          </a:lnTo>
                          <a:lnTo>
                            <a:pt x="4739" y="2088"/>
                          </a:lnTo>
                          <a:lnTo>
                            <a:pt x="4735" y="2098"/>
                          </a:lnTo>
                          <a:lnTo>
                            <a:pt x="4729" y="2109"/>
                          </a:lnTo>
                          <a:lnTo>
                            <a:pt x="4722" y="2117"/>
                          </a:lnTo>
                          <a:lnTo>
                            <a:pt x="4715" y="2124"/>
                          </a:lnTo>
                          <a:lnTo>
                            <a:pt x="4706" y="2130"/>
                          </a:lnTo>
                          <a:lnTo>
                            <a:pt x="4697" y="2136"/>
                          </a:lnTo>
                          <a:lnTo>
                            <a:pt x="4688" y="2141"/>
                          </a:lnTo>
                          <a:lnTo>
                            <a:pt x="4679" y="2146"/>
                          </a:lnTo>
                          <a:lnTo>
                            <a:pt x="4671" y="2152"/>
                          </a:lnTo>
                          <a:lnTo>
                            <a:pt x="4665" y="2158"/>
                          </a:lnTo>
                          <a:lnTo>
                            <a:pt x="4676" y="2162"/>
                          </a:lnTo>
                          <a:lnTo>
                            <a:pt x="4690" y="2170"/>
                          </a:lnTo>
                          <a:lnTo>
                            <a:pt x="4704" y="2178"/>
                          </a:lnTo>
                          <a:lnTo>
                            <a:pt x="4718" y="2189"/>
                          </a:lnTo>
                          <a:lnTo>
                            <a:pt x="4732" y="2200"/>
                          </a:lnTo>
                          <a:lnTo>
                            <a:pt x="4743" y="2213"/>
                          </a:lnTo>
                          <a:lnTo>
                            <a:pt x="4747" y="2218"/>
                          </a:lnTo>
                          <a:lnTo>
                            <a:pt x="4751" y="2224"/>
                          </a:lnTo>
                          <a:lnTo>
                            <a:pt x="4754" y="2230"/>
                          </a:lnTo>
                          <a:lnTo>
                            <a:pt x="4756" y="2235"/>
                          </a:lnTo>
                          <a:lnTo>
                            <a:pt x="4758" y="2243"/>
                          </a:lnTo>
                          <a:lnTo>
                            <a:pt x="4763" y="2253"/>
                          </a:lnTo>
                          <a:lnTo>
                            <a:pt x="4768" y="2261"/>
                          </a:lnTo>
                          <a:lnTo>
                            <a:pt x="4775" y="2269"/>
                          </a:lnTo>
                          <a:lnTo>
                            <a:pt x="4790" y="2285"/>
                          </a:lnTo>
                          <a:lnTo>
                            <a:pt x="4805" y="2302"/>
                          </a:lnTo>
                          <a:lnTo>
                            <a:pt x="4813" y="2310"/>
                          </a:lnTo>
                          <a:lnTo>
                            <a:pt x="4819" y="2319"/>
                          </a:lnTo>
                          <a:lnTo>
                            <a:pt x="4825" y="2327"/>
                          </a:lnTo>
                          <a:lnTo>
                            <a:pt x="4829" y="2337"/>
                          </a:lnTo>
                          <a:lnTo>
                            <a:pt x="4833" y="2346"/>
                          </a:lnTo>
                          <a:lnTo>
                            <a:pt x="4834" y="2355"/>
                          </a:lnTo>
                          <a:lnTo>
                            <a:pt x="4835" y="2359"/>
                          </a:lnTo>
                          <a:lnTo>
                            <a:pt x="4834" y="2364"/>
                          </a:lnTo>
                          <a:lnTo>
                            <a:pt x="4834" y="2368"/>
                          </a:lnTo>
                          <a:lnTo>
                            <a:pt x="4832" y="2373"/>
                          </a:lnTo>
                          <a:lnTo>
                            <a:pt x="4829" y="2385"/>
                          </a:lnTo>
                          <a:lnTo>
                            <a:pt x="4825" y="2396"/>
                          </a:lnTo>
                          <a:lnTo>
                            <a:pt x="4822" y="2407"/>
                          </a:lnTo>
                          <a:lnTo>
                            <a:pt x="4819" y="2418"/>
                          </a:lnTo>
                          <a:lnTo>
                            <a:pt x="4818" y="2431"/>
                          </a:lnTo>
                          <a:lnTo>
                            <a:pt x="4820" y="2441"/>
                          </a:lnTo>
                          <a:lnTo>
                            <a:pt x="4821" y="2447"/>
                          </a:lnTo>
                          <a:lnTo>
                            <a:pt x="4823" y="2452"/>
                          </a:lnTo>
                          <a:lnTo>
                            <a:pt x="4826" y="2457"/>
                          </a:lnTo>
                          <a:lnTo>
                            <a:pt x="4830" y="2462"/>
                          </a:lnTo>
                          <a:lnTo>
                            <a:pt x="4844" y="2480"/>
                          </a:lnTo>
                          <a:lnTo>
                            <a:pt x="4855" y="2496"/>
                          </a:lnTo>
                          <a:lnTo>
                            <a:pt x="4860" y="2504"/>
                          </a:lnTo>
                          <a:lnTo>
                            <a:pt x="4862" y="2514"/>
                          </a:lnTo>
                          <a:lnTo>
                            <a:pt x="4864" y="2524"/>
                          </a:lnTo>
                          <a:lnTo>
                            <a:pt x="4865" y="2537"/>
                          </a:lnTo>
                          <a:lnTo>
                            <a:pt x="4863" y="2542"/>
                          </a:lnTo>
                          <a:lnTo>
                            <a:pt x="4863" y="2548"/>
                          </a:lnTo>
                          <a:lnTo>
                            <a:pt x="4864" y="2555"/>
                          </a:lnTo>
                          <a:lnTo>
                            <a:pt x="4866" y="2562"/>
                          </a:lnTo>
                          <a:lnTo>
                            <a:pt x="4870" y="2576"/>
                          </a:lnTo>
                          <a:lnTo>
                            <a:pt x="4877" y="2590"/>
                          </a:lnTo>
                          <a:lnTo>
                            <a:pt x="4893" y="2618"/>
                          </a:lnTo>
                          <a:lnTo>
                            <a:pt x="4909" y="2641"/>
                          </a:lnTo>
                          <a:lnTo>
                            <a:pt x="4915" y="2649"/>
                          </a:lnTo>
                          <a:lnTo>
                            <a:pt x="4921" y="2656"/>
                          </a:lnTo>
                          <a:lnTo>
                            <a:pt x="4927" y="2662"/>
                          </a:lnTo>
                          <a:lnTo>
                            <a:pt x="4933" y="2668"/>
                          </a:lnTo>
                          <a:lnTo>
                            <a:pt x="4939" y="2672"/>
                          </a:lnTo>
                          <a:lnTo>
                            <a:pt x="4945" y="2676"/>
                          </a:lnTo>
                          <a:lnTo>
                            <a:pt x="4951" y="2679"/>
                          </a:lnTo>
                          <a:lnTo>
                            <a:pt x="4957" y="2682"/>
                          </a:lnTo>
                          <a:lnTo>
                            <a:pt x="4963" y="2684"/>
                          </a:lnTo>
                          <a:lnTo>
                            <a:pt x="4969" y="2685"/>
                          </a:lnTo>
                          <a:lnTo>
                            <a:pt x="4975" y="2685"/>
                          </a:lnTo>
                          <a:lnTo>
                            <a:pt x="4981" y="2685"/>
                          </a:lnTo>
                          <a:lnTo>
                            <a:pt x="4993" y="2684"/>
                          </a:lnTo>
                          <a:lnTo>
                            <a:pt x="5006" y="2682"/>
                          </a:lnTo>
                          <a:lnTo>
                            <a:pt x="5032" y="2675"/>
                          </a:lnTo>
                          <a:lnTo>
                            <a:pt x="5059" y="2669"/>
                          </a:lnTo>
                          <a:lnTo>
                            <a:pt x="5075" y="2667"/>
                          </a:lnTo>
                          <a:lnTo>
                            <a:pt x="5090" y="2668"/>
                          </a:lnTo>
                          <a:lnTo>
                            <a:pt x="5097" y="2668"/>
                          </a:lnTo>
                          <a:lnTo>
                            <a:pt x="5105" y="2670"/>
                          </a:lnTo>
                          <a:lnTo>
                            <a:pt x="5113" y="2672"/>
                          </a:lnTo>
                          <a:lnTo>
                            <a:pt x="5123" y="2674"/>
                          </a:lnTo>
                          <a:lnTo>
                            <a:pt x="5154" y="2686"/>
                          </a:lnTo>
                          <a:lnTo>
                            <a:pt x="5190" y="2699"/>
                          </a:lnTo>
                          <a:lnTo>
                            <a:pt x="5209" y="2705"/>
                          </a:lnTo>
                          <a:lnTo>
                            <a:pt x="5225" y="2713"/>
                          </a:lnTo>
                          <a:lnTo>
                            <a:pt x="5241" y="2720"/>
                          </a:lnTo>
                          <a:lnTo>
                            <a:pt x="5255" y="2729"/>
                          </a:lnTo>
                          <a:lnTo>
                            <a:pt x="5262" y="2733"/>
                          </a:lnTo>
                          <a:lnTo>
                            <a:pt x="5269" y="2737"/>
                          </a:lnTo>
                          <a:lnTo>
                            <a:pt x="5276" y="2739"/>
                          </a:lnTo>
                          <a:lnTo>
                            <a:pt x="5283" y="2741"/>
                          </a:lnTo>
                          <a:lnTo>
                            <a:pt x="5292" y="2743"/>
                          </a:lnTo>
                          <a:lnTo>
                            <a:pt x="5299" y="2743"/>
                          </a:lnTo>
                          <a:lnTo>
                            <a:pt x="5307" y="2743"/>
                          </a:lnTo>
                          <a:lnTo>
                            <a:pt x="5314" y="2743"/>
                          </a:lnTo>
                          <a:lnTo>
                            <a:pt x="5329" y="2741"/>
                          </a:lnTo>
                          <a:lnTo>
                            <a:pt x="5346" y="2738"/>
                          </a:lnTo>
                          <a:lnTo>
                            <a:pt x="5361" y="2734"/>
                          </a:lnTo>
                          <a:lnTo>
                            <a:pt x="5377" y="2730"/>
                          </a:lnTo>
                          <a:lnTo>
                            <a:pt x="5392" y="2727"/>
                          </a:lnTo>
                          <a:lnTo>
                            <a:pt x="5406" y="2724"/>
                          </a:lnTo>
                          <a:lnTo>
                            <a:pt x="5421" y="2721"/>
                          </a:lnTo>
                          <a:lnTo>
                            <a:pt x="5435" y="2721"/>
                          </a:lnTo>
                          <a:lnTo>
                            <a:pt x="5442" y="2721"/>
                          </a:lnTo>
                          <a:lnTo>
                            <a:pt x="5449" y="2724"/>
                          </a:lnTo>
                          <a:lnTo>
                            <a:pt x="5455" y="2726"/>
                          </a:lnTo>
                          <a:lnTo>
                            <a:pt x="5463" y="2728"/>
                          </a:lnTo>
                          <a:lnTo>
                            <a:pt x="5469" y="2732"/>
                          </a:lnTo>
                          <a:lnTo>
                            <a:pt x="5475" y="2736"/>
                          </a:lnTo>
                          <a:lnTo>
                            <a:pt x="5481" y="2741"/>
                          </a:lnTo>
                          <a:lnTo>
                            <a:pt x="5487" y="2747"/>
                          </a:lnTo>
                          <a:lnTo>
                            <a:pt x="5497" y="2758"/>
                          </a:lnTo>
                          <a:lnTo>
                            <a:pt x="5508" y="2768"/>
                          </a:lnTo>
                          <a:lnTo>
                            <a:pt x="5519" y="2776"/>
                          </a:lnTo>
                          <a:lnTo>
                            <a:pt x="5529" y="2783"/>
                          </a:lnTo>
                          <a:lnTo>
                            <a:pt x="5551" y="2794"/>
                          </a:lnTo>
                          <a:lnTo>
                            <a:pt x="5569" y="2804"/>
                          </a:lnTo>
                          <a:lnTo>
                            <a:pt x="5578" y="2811"/>
                          </a:lnTo>
                          <a:lnTo>
                            <a:pt x="5586" y="2818"/>
                          </a:lnTo>
                          <a:lnTo>
                            <a:pt x="5594" y="2826"/>
                          </a:lnTo>
                          <a:lnTo>
                            <a:pt x="5599" y="2835"/>
                          </a:lnTo>
                          <a:lnTo>
                            <a:pt x="5604" y="2846"/>
                          </a:lnTo>
                          <a:lnTo>
                            <a:pt x="5608" y="2860"/>
                          </a:lnTo>
                          <a:lnTo>
                            <a:pt x="5610" y="2876"/>
                          </a:lnTo>
                          <a:lnTo>
                            <a:pt x="5611" y="2894"/>
                          </a:lnTo>
                          <a:lnTo>
                            <a:pt x="5608" y="2902"/>
                          </a:lnTo>
                          <a:lnTo>
                            <a:pt x="5608" y="2907"/>
                          </a:lnTo>
                          <a:lnTo>
                            <a:pt x="5609" y="2911"/>
                          </a:lnTo>
                          <a:lnTo>
                            <a:pt x="5613" y="2917"/>
                          </a:lnTo>
                          <a:lnTo>
                            <a:pt x="5618" y="2923"/>
                          </a:lnTo>
                          <a:lnTo>
                            <a:pt x="5624" y="2928"/>
                          </a:lnTo>
                          <a:lnTo>
                            <a:pt x="5627" y="2929"/>
                          </a:lnTo>
                          <a:lnTo>
                            <a:pt x="5632" y="2931"/>
                          </a:lnTo>
                          <a:lnTo>
                            <a:pt x="5635" y="2932"/>
                          </a:lnTo>
                          <a:lnTo>
                            <a:pt x="5639" y="2932"/>
                          </a:lnTo>
                          <a:lnTo>
                            <a:pt x="5644" y="2932"/>
                          </a:lnTo>
                          <a:lnTo>
                            <a:pt x="5649" y="2930"/>
                          </a:lnTo>
                          <a:lnTo>
                            <a:pt x="5652" y="2928"/>
                          </a:lnTo>
                          <a:lnTo>
                            <a:pt x="5656" y="2925"/>
                          </a:lnTo>
                          <a:lnTo>
                            <a:pt x="5662" y="2917"/>
                          </a:lnTo>
                          <a:lnTo>
                            <a:pt x="5669" y="2911"/>
                          </a:lnTo>
                          <a:lnTo>
                            <a:pt x="5673" y="2909"/>
                          </a:lnTo>
                          <a:lnTo>
                            <a:pt x="5678" y="2907"/>
                          </a:lnTo>
                          <a:lnTo>
                            <a:pt x="5683" y="2905"/>
                          </a:lnTo>
                          <a:lnTo>
                            <a:pt x="5689" y="2904"/>
                          </a:lnTo>
                          <a:lnTo>
                            <a:pt x="5694" y="2903"/>
                          </a:lnTo>
                          <a:lnTo>
                            <a:pt x="5700" y="2903"/>
                          </a:lnTo>
                          <a:lnTo>
                            <a:pt x="5705" y="2903"/>
                          </a:lnTo>
                          <a:lnTo>
                            <a:pt x="5710" y="2904"/>
                          </a:lnTo>
                          <a:lnTo>
                            <a:pt x="5736" y="2928"/>
                          </a:lnTo>
                          <a:lnTo>
                            <a:pt x="5736" y="2928"/>
                          </a:lnTo>
                          <a:lnTo>
                            <a:pt x="5731" y="2941"/>
                          </a:lnTo>
                          <a:lnTo>
                            <a:pt x="5726" y="2952"/>
                          </a:lnTo>
                          <a:lnTo>
                            <a:pt x="5723" y="2958"/>
                          </a:lnTo>
                          <a:lnTo>
                            <a:pt x="5720" y="2963"/>
                          </a:lnTo>
                          <a:lnTo>
                            <a:pt x="5715" y="2968"/>
                          </a:lnTo>
                          <a:lnTo>
                            <a:pt x="5710" y="2973"/>
                          </a:lnTo>
                          <a:lnTo>
                            <a:pt x="5698" y="2983"/>
                          </a:lnTo>
                          <a:lnTo>
                            <a:pt x="5690" y="2991"/>
                          </a:lnTo>
                          <a:lnTo>
                            <a:pt x="5687" y="2995"/>
                          </a:lnTo>
                          <a:lnTo>
                            <a:pt x="5684" y="3000"/>
                          </a:lnTo>
                          <a:lnTo>
                            <a:pt x="5682" y="3006"/>
                          </a:lnTo>
                          <a:lnTo>
                            <a:pt x="5681" y="3014"/>
                          </a:lnTo>
                          <a:lnTo>
                            <a:pt x="5680" y="3021"/>
                          </a:lnTo>
                          <a:lnTo>
                            <a:pt x="5677" y="3029"/>
                          </a:lnTo>
                          <a:lnTo>
                            <a:pt x="5672" y="3035"/>
                          </a:lnTo>
                          <a:lnTo>
                            <a:pt x="5667" y="3040"/>
                          </a:lnTo>
                          <a:lnTo>
                            <a:pt x="5661" y="3044"/>
                          </a:lnTo>
                          <a:lnTo>
                            <a:pt x="5655" y="3048"/>
                          </a:lnTo>
                          <a:lnTo>
                            <a:pt x="5648" y="3051"/>
                          </a:lnTo>
                          <a:lnTo>
                            <a:pt x="5641" y="3054"/>
                          </a:lnTo>
                          <a:lnTo>
                            <a:pt x="5626" y="3061"/>
                          </a:lnTo>
                          <a:lnTo>
                            <a:pt x="5613" y="3069"/>
                          </a:lnTo>
                          <a:lnTo>
                            <a:pt x="5608" y="3073"/>
                          </a:lnTo>
                          <a:lnTo>
                            <a:pt x="5603" y="3078"/>
                          </a:lnTo>
                          <a:lnTo>
                            <a:pt x="5600" y="3084"/>
                          </a:lnTo>
                          <a:lnTo>
                            <a:pt x="5598" y="3091"/>
                          </a:lnTo>
                          <a:lnTo>
                            <a:pt x="5595" y="3096"/>
                          </a:lnTo>
                          <a:lnTo>
                            <a:pt x="5593" y="3101"/>
                          </a:lnTo>
                          <a:lnTo>
                            <a:pt x="5592" y="3107"/>
                          </a:lnTo>
                          <a:lnTo>
                            <a:pt x="5591" y="3113"/>
                          </a:lnTo>
                          <a:lnTo>
                            <a:pt x="5591" y="3125"/>
                          </a:lnTo>
                          <a:lnTo>
                            <a:pt x="5592" y="3136"/>
                          </a:lnTo>
                          <a:lnTo>
                            <a:pt x="5594" y="3148"/>
                          </a:lnTo>
                          <a:lnTo>
                            <a:pt x="5595" y="3161"/>
                          </a:lnTo>
                          <a:lnTo>
                            <a:pt x="5596" y="3173"/>
                          </a:lnTo>
                          <a:lnTo>
                            <a:pt x="5594" y="3184"/>
                          </a:lnTo>
                          <a:lnTo>
                            <a:pt x="5592" y="3189"/>
                          </a:lnTo>
                          <a:lnTo>
                            <a:pt x="5590" y="3193"/>
                          </a:lnTo>
                          <a:lnTo>
                            <a:pt x="5585" y="3197"/>
                          </a:lnTo>
                          <a:lnTo>
                            <a:pt x="5581" y="3200"/>
                          </a:lnTo>
                          <a:lnTo>
                            <a:pt x="5576" y="3202"/>
                          </a:lnTo>
                          <a:lnTo>
                            <a:pt x="5571" y="3203"/>
                          </a:lnTo>
                          <a:lnTo>
                            <a:pt x="5565" y="3204"/>
                          </a:lnTo>
                          <a:lnTo>
                            <a:pt x="5559" y="3205"/>
                          </a:lnTo>
                          <a:lnTo>
                            <a:pt x="5533" y="3206"/>
                          </a:lnTo>
                          <a:lnTo>
                            <a:pt x="5512" y="3207"/>
                          </a:lnTo>
                          <a:lnTo>
                            <a:pt x="5511" y="3213"/>
                          </a:lnTo>
                          <a:lnTo>
                            <a:pt x="5511" y="3218"/>
                          </a:lnTo>
                          <a:lnTo>
                            <a:pt x="5511" y="3222"/>
                          </a:lnTo>
                          <a:lnTo>
                            <a:pt x="5512" y="3227"/>
                          </a:lnTo>
                          <a:lnTo>
                            <a:pt x="5512" y="3231"/>
                          </a:lnTo>
                          <a:lnTo>
                            <a:pt x="5511" y="3235"/>
                          </a:lnTo>
                          <a:lnTo>
                            <a:pt x="5508" y="3241"/>
                          </a:lnTo>
                          <a:lnTo>
                            <a:pt x="5504" y="3246"/>
                          </a:lnTo>
                          <a:lnTo>
                            <a:pt x="5492" y="3253"/>
                          </a:lnTo>
                          <a:lnTo>
                            <a:pt x="5477" y="3261"/>
                          </a:lnTo>
                          <a:lnTo>
                            <a:pt x="5470" y="3265"/>
                          </a:lnTo>
                          <a:lnTo>
                            <a:pt x="5464" y="3269"/>
                          </a:lnTo>
                          <a:lnTo>
                            <a:pt x="5458" y="3272"/>
                          </a:lnTo>
                          <a:lnTo>
                            <a:pt x="5455" y="3275"/>
                          </a:lnTo>
                          <a:lnTo>
                            <a:pt x="5452" y="3283"/>
                          </a:lnTo>
                          <a:lnTo>
                            <a:pt x="5451" y="3290"/>
                          </a:lnTo>
                          <a:lnTo>
                            <a:pt x="5452" y="3296"/>
                          </a:lnTo>
                          <a:lnTo>
                            <a:pt x="5455" y="3302"/>
                          </a:lnTo>
                          <a:lnTo>
                            <a:pt x="5458" y="3307"/>
                          </a:lnTo>
                          <a:lnTo>
                            <a:pt x="5464" y="3313"/>
                          </a:lnTo>
                          <a:lnTo>
                            <a:pt x="5469" y="3318"/>
                          </a:lnTo>
                          <a:lnTo>
                            <a:pt x="5474" y="3323"/>
                          </a:lnTo>
                          <a:lnTo>
                            <a:pt x="5485" y="3333"/>
                          </a:lnTo>
                          <a:lnTo>
                            <a:pt x="5493" y="3342"/>
                          </a:lnTo>
                          <a:lnTo>
                            <a:pt x="5495" y="3347"/>
                          </a:lnTo>
                          <a:lnTo>
                            <a:pt x="5496" y="3351"/>
                          </a:lnTo>
                          <a:lnTo>
                            <a:pt x="5495" y="3355"/>
                          </a:lnTo>
                          <a:lnTo>
                            <a:pt x="5491" y="3360"/>
                          </a:lnTo>
                          <a:lnTo>
                            <a:pt x="5485" y="3364"/>
                          </a:lnTo>
                          <a:lnTo>
                            <a:pt x="5477" y="3366"/>
                          </a:lnTo>
                          <a:lnTo>
                            <a:pt x="5466" y="3369"/>
                          </a:lnTo>
                          <a:lnTo>
                            <a:pt x="5454" y="3371"/>
                          </a:lnTo>
                          <a:lnTo>
                            <a:pt x="5430" y="3372"/>
                          </a:lnTo>
                          <a:lnTo>
                            <a:pt x="5411" y="3372"/>
                          </a:lnTo>
                          <a:lnTo>
                            <a:pt x="5406" y="3373"/>
                          </a:lnTo>
                          <a:lnTo>
                            <a:pt x="5401" y="3375"/>
                          </a:lnTo>
                          <a:lnTo>
                            <a:pt x="5397" y="3379"/>
                          </a:lnTo>
                          <a:lnTo>
                            <a:pt x="5394" y="3384"/>
                          </a:lnTo>
                          <a:lnTo>
                            <a:pt x="5390" y="3396"/>
                          </a:lnTo>
                          <a:lnTo>
                            <a:pt x="5388" y="3410"/>
                          </a:lnTo>
                          <a:lnTo>
                            <a:pt x="5386" y="3425"/>
                          </a:lnTo>
                          <a:lnTo>
                            <a:pt x="5383" y="3438"/>
                          </a:lnTo>
                          <a:lnTo>
                            <a:pt x="5380" y="3444"/>
                          </a:lnTo>
                          <a:lnTo>
                            <a:pt x="5377" y="3449"/>
                          </a:lnTo>
                          <a:lnTo>
                            <a:pt x="5372" y="3452"/>
                          </a:lnTo>
                          <a:lnTo>
                            <a:pt x="5367" y="3455"/>
                          </a:lnTo>
                          <a:lnTo>
                            <a:pt x="5357" y="3457"/>
                          </a:lnTo>
                          <a:lnTo>
                            <a:pt x="5349" y="3457"/>
                          </a:lnTo>
                          <a:lnTo>
                            <a:pt x="5340" y="3456"/>
                          </a:lnTo>
                          <a:lnTo>
                            <a:pt x="5333" y="3453"/>
                          </a:lnTo>
                          <a:lnTo>
                            <a:pt x="5317" y="3446"/>
                          </a:lnTo>
                          <a:lnTo>
                            <a:pt x="5304" y="3439"/>
                          </a:lnTo>
                          <a:lnTo>
                            <a:pt x="5297" y="3436"/>
                          </a:lnTo>
                          <a:lnTo>
                            <a:pt x="5290" y="3434"/>
                          </a:lnTo>
                          <a:lnTo>
                            <a:pt x="5282" y="3432"/>
                          </a:lnTo>
                          <a:lnTo>
                            <a:pt x="5274" y="3432"/>
                          </a:lnTo>
                          <a:lnTo>
                            <a:pt x="5266" y="3433"/>
                          </a:lnTo>
                          <a:lnTo>
                            <a:pt x="5258" y="3435"/>
                          </a:lnTo>
                          <a:lnTo>
                            <a:pt x="5249" y="3440"/>
                          </a:lnTo>
                          <a:lnTo>
                            <a:pt x="5238" y="3447"/>
                          </a:lnTo>
                          <a:lnTo>
                            <a:pt x="5234" y="3447"/>
                          </a:lnTo>
                          <a:lnTo>
                            <a:pt x="5229" y="3447"/>
                          </a:lnTo>
                          <a:lnTo>
                            <a:pt x="5223" y="3444"/>
                          </a:lnTo>
                          <a:lnTo>
                            <a:pt x="5216" y="3441"/>
                          </a:lnTo>
                          <a:lnTo>
                            <a:pt x="5197" y="3431"/>
                          </a:lnTo>
                          <a:lnTo>
                            <a:pt x="5176" y="3418"/>
                          </a:lnTo>
                          <a:lnTo>
                            <a:pt x="5136" y="3390"/>
                          </a:lnTo>
                          <a:lnTo>
                            <a:pt x="5110" y="3371"/>
                          </a:lnTo>
                          <a:lnTo>
                            <a:pt x="5103" y="3365"/>
                          </a:lnTo>
                          <a:lnTo>
                            <a:pt x="5097" y="3361"/>
                          </a:lnTo>
                          <a:lnTo>
                            <a:pt x="5092" y="3358"/>
                          </a:lnTo>
                          <a:lnTo>
                            <a:pt x="5087" y="3356"/>
                          </a:lnTo>
                          <a:lnTo>
                            <a:pt x="5083" y="3355"/>
                          </a:lnTo>
                          <a:lnTo>
                            <a:pt x="5079" y="3355"/>
                          </a:lnTo>
                          <a:lnTo>
                            <a:pt x="5075" y="3356"/>
                          </a:lnTo>
                          <a:lnTo>
                            <a:pt x="5070" y="3358"/>
                          </a:lnTo>
                          <a:lnTo>
                            <a:pt x="5063" y="3363"/>
                          </a:lnTo>
                          <a:lnTo>
                            <a:pt x="5056" y="3372"/>
                          </a:lnTo>
                          <a:lnTo>
                            <a:pt x="5048" y="3382"/>
                          </a:lnTo>
                          <a:lnTo>
                            <a:pt x="5038" y="3394"/>
                          </a:lnTo>
                          <a:lnTo>
                            <a:pt x="5033" y="3401"/>
                          </a:lnTo>
                          <a:lnTo>
                            <a:pt x="5029" y="3407"/>
                          </a:lnTo>
                          <a:lnTo>
                            <a:pt x="5025" y="3414"/>
                          </a:lnTo>
                          <a:lnTo>
                            <a:pt x="5022" y="3420"/>
                          </a:lnTo>
                          <a:lnTo>
                            <a:pt x="5021" y="3425"/>
                          </a:lnTo>
                          <a:lnTo>
                            <a:pt x="5021" y="3429"/>
                          </a:lnTo>
                          <a:lnTo>
                            <a:pt x="5021" y="3434"/>
                          </a:lnTo>
                          <a:lnTo>
                            <a:pt x="5022" y="3438"/>
                          </a:lnTo>
                          <a:lnTo>
                            <a:pt x="5025" y="3447"/>
                          </a:lnTo>
                          <a:lnTo>
                            <a:pt x="5031" y="3458"/>
                          </a:lnTo>
                          <a:lnTo>
                            <a:pt x="5035" y="3470"/>
                          </a:lnTo>
                          <a:lnTo>
                            <a:pt x="5038" y="3484"/>
                          </a:lnTo>
                          <a:lnTo>
                            <a:pt x="5038" y="3489"/>
                          </a:lnTo>
                          <a:lnTo>
                            <a:pt x="5037" y="3495"/>
                          </a:lnTo>
                          <a:lnTo>
                            <a:pt x="5035" y="3503"/>
                          </a:lnTo>
                          <a:lnTo>
                            <a:pt x="5032" y="3511"/>
                          </a:lnTo>
                          <a:lnTo>
                            <a:pt x="5027" y="3518"/>
                          </a:lnTo>
                          <a:lnTo>
                            <a:pt x="5023" y="3526"/>
                          </a:lnTo>
                          <a:lnTo>
                            <a:pt x="5018" y="3533"/>
                          </a:lnTo>
                          <a:lnTo>
                            <a:pt x="5013" y="3542"/>
                          </a:lnTo>
                          <a:lnTo>
                            <a:pt x="5008" y="3548"/>
                          </a:lnTo>
                          <a:lnTo>
                            <a:pt x="5002" y="3554"/>
                          </a:lnTo>
                          <a:lnTo>
                            <a:pt x="4997" y="3559"/>
                          </a:lnTo>
                          <a:lnTo>
                            <a:pt x="4991" y="3562"/>
                          </a:lnTo>
                          <a:lnTo>
                            <a:pt x="4986" y="3564"/>
                          </a:lnTo>
                          <a:lnTo>
                            <a:pt x="4980" y="3565"/>
                          </a:lnTo>
                          <a:lnTo>
                            <a:pt x="4978" y="3564"/>
                          </a:lnTo>
                          <a:lnTo>
                            <a:pt x="4976" y="3563"/>
                          </a:lnTo>
                          <a:lnTo>
                            <a:pt x="4974" y="3562"/>
                          </a:lnTo>
                          <a:lnTo>
                            <a:pt x="4972" y="3560"/>
                          </a:lnTo>
                          <a:lnTo>
                            <a:pt x="4960" y="3542"/>
                          </a:lnTo>
                          <a:lnTo>
                            <a:pt x="4948" y="3527"/>
                          </a:lnTo>
                          <a:lnTo>
                            <a:pt x="4935" y="3514"/>
                          </a:lnTo>
                          <a:lnTo>
                            <a:pt x="4922" y="3504"/>
                          </a:lnTo>
                          <a:lnTo>
                            <a:pt x="4908" y="3495"/>
                          </a:lnTo>
                          <a:lnTo>
                            <a:pt x="4891" y="3487"/>
                          </a:lnTo>
                          <a:lnTo>
                            <a:pt x="4873" y="3480"/>
                          </a:lnTo>
                          <a:lnTo>
                            <a:pt x="4850" y="3473"/>
                          </a:lnTo>
                          <a:lnTo>
                            <a:pt x="4839" y="3469"/>
                          </a:lnTo>
                          <a:lnTo>
                            <a:pt x="4829" y="3467"/>
                          </a:lnTo>
                          <a:lnTo>
                            <a:pt x="4820" y="3465"/>
                          </a:lnTo>
                          <a:lnTo>
                            <a:pt x="4811" y="3464"/>
                          </a:lnTo>
                          <a:lnTo>
                            <a:pt x="4803" y="3464"/>
                          </a:lnTo>
                          <a:lnTo>
                            <a:pt x="4797" y="3464"/>
                          </a:lnTo>
                          <a:lnTo>
                            <a:pt x="4791" y="3466"/>
                          </a:lnTo>
                          <a:lnTo>
                            <a:pt x="4786" y="3467"/>
                          </a:lnTo>
                          <a:lnTo>
                            <a:pt x="4781" y="3469"/>
                          </a:lnTo>
                          <a:lnTo>
                            <a:pt x="4777" y="3472"/>
                          </a:lnTo>
                          <a:lnTo>
                            <a:pt x="4774" y="3475"/>
                          </a:lnTo>
                          <a:lnTo>
                            <a:pt x="4771" y="3479"/>
                          </a:lnTo>
                          <a:lnTo>
                            <a:pt x="4765" y="3487"/>
                          </a:lnTo>
                          <a:lnTo>
                            <a:pt x="4761" y="3498"/>
                          </a:lnTo>
                          <a:lnTo>
                            <a:pt x="4755" y="3519"/>
                          </a:lnTo>
                          <a:lnTo>
                            <a:pt x="4749" y="3541"/>
                          </a:lnTo>
                          <a:lnTo>
                            <a:pt x="4744" y="3551"/>
                          </a:lnTo>
                          <a:lnTo>
                            <a:pt x="4738" y="3560"/>
                          </a:lnTo>
                          <a:lnTo>
                            <a:pt x="4735" y="3564"/>
                          </a:lnTo>
                          <a:lnTo>
                            <a:pt x="4731" y="3567"/>
                          </a:lnTo>
                          <a:lnTo>
                            <a:pt x="4725" y="3571"/>
                          </a:lnTo>
                          <a:lnTo>
                            <a:pt x="4720" y="3573"/>
                          </a:lnTo>
                          <a:lnTo>
                            <a:pt x="4697" y="3584"/>
                          </a:lnTo>
                          <a:lnTo>
                            <a:pt x="4673" y="3592"/>
                          </a:lnTo>
                          <a:lnTo>
                            <a:pt x="4661" y="3596"/>
                          </a:lnTo>
                          <a:lnTo>
                            <a:pt x="4649" y="3599"/>
                          </a:lnTo>
                          <a:lnTo>
                            <a:pt x="4636" y="3602"/>
                          </a:lnTo>
                          <a:lnTo>
                            <a:pt x="4625" y="3604"/>
                          </a:lnTo>
                          <a:lnTo>
                            <a:pt x="4613" y="3605"/>
                          </a:lnTo>
                          <a:lnTo>
                            <a:pt x="4602" y="3604"/>
                          </a:lnTo>
                          <a:lnTo>
                            <a:pt x="4590" y="3603"/>
                          </a:lnTo>
                          <a:lnTo>
                            <a:pt x="4580" y="3601"/>
                          </a:lnTo>
                          <a:lnTo>
                            <a:pt x="4570" y="3597"/>
                          </a:lnTo>
                          <a:lnTo>
                            <a:pt x="4560" y="3591"/>
                          </a:lnTo>
                          <a:lnTo>
                            <a:pt x="4550" y="3584"/>
                          </a:lnTo>
                          <a:lnTo>
                            <a:pt x="4542" y="3574"/>
                          </a:lnTo>
                          <a:lnTo>
                            <a:pt x="4526" y="3556"/>
                          </a:lnTo>
                          <a:lnTo>
                            <a:pt x="4515" y="3544"/>
                          </a:lnTo>
                          <a:lnTo>
                            <a:pt x="4510" y="3541"/>
                          </a:lnTo>
                          <a:lnTo>
                            <a:pt x="4506" y="3538"/>
                          </a:lnTo>
                          <a:lnTo>
                            <a:pt x="4502" y="3537"/>
                          </a:lnTo>
                          <a:lnTo>
                            <a:pt x="4499" y="3538"/>
                          </a:lnTo>
                          <a:lnTo>
                            <a:pt x="4496" y="3541"/>
                          </a:lnTo>
                          <a:lnTo>
                            <a:pt x="4493" y="3545"/>
                          </a:lnTo>
                          <a:lnTo>
                            <a:pt x="4489" y="3549"/>
                          </a:lnTo>
                          <a:lnTo>
                            <a:pt x="4485" y="3555"/>
                          </a:lnTo>
                          <a:lnTo>
                            <a:pt x="4475" y="3570"/>
                          </a:lnTo>
                          <a:lnTo>
                            <a:pt x="4460" y="3590"/>
                          </a:lnTo>
                          <a:lnTo>
                            <a:pt x="4456" y="3595"/>
                          </a:lnTo>
                          <a:lnTo>
                            <a:pt x="4451" y="3599"/>
                          </a:lnTo>
                          <a:lnTo>
                            <a:pt x="4447" y="3602"/>
                          </a:lnTo>
                          <a:lnTo>
                            <a:pt x="4442" y="3605"/>
                          </a:lnTo>
                          <a:lnTo>
                            <a:pt x="4437" y="3607"/>
                          </a:lnTo>
                          <a:lnTo>
                            <a:pt x="4433" y="3609"/>
                          </a:lnTo>
                          <a:lnTo>
                            <a:pt x="4428" y="3610"/>
                          </a:lnTo>
                          <a:lnTo>
                            <a:pt x="4422" y="3611"/>
                          </a:lnTo>
                          <a:lnTo>
                            <a:pt x="4412" y="3610"/>
                          </a:lnTo>
                          <a:lnTo>
                            <a:pt x="4402" y="3608"/>
                          </a:lnTo>
                          <a:lnTo>
                            <a:pt x="4392" y="3605"/>
                          </a:lnTo>
                          <a:lnTo>
                            <a:pt x="4382" y="3600"/>
                          </a:lnTo>
                          <a:lnTo>
                            <a:pt x="4361" y="3590"/>
                          </a:lnTo>
                          <a:lnTo>
                            <a:pt x="4342" y="3577"/>
                          </a:lnTo>
                          <a:lnTo>
                            <a:pt x="4332" y="3572"/>
                          </a:lnTo>
                          <a:lnTo>
                            <a:pt x="4322" y="3567"/>
                          </a:lnTo>
                          <a:lnTo>
                            <a:pt x="4314" y="3563"/>
                          </a:lnTo>
                          <a:lnTo>
                            <a:pt x="4305" y="3561"/>
                          </a:lnTo>
                          <a:lnTo>
                            <a:pt x="4301" y="3561"/>
                          </a:lnTo>
                          <a:lnTo>
                            <a:pt x="4298" y="3562"/>
                          </a:lnTo>
                          <a:lnTo>
                            <a:pt x="4293" y="3565"/>
                          </a:lnTo>
                          <a:lnTo>
                            <a:pt x="4290" y="3568"/>
                          </a:lnTo>
                          <a:lnTo>
                            <a:pt x="4283" y="3577"/>
                          </a:lnTo>
                          <a:lnTo>
                            <a:pt x="4276" y="3588"/>
                          </a:lnTo>
                          <a:lnTo>
                            <a:pt x="4269" y="3599"/>
                          </a:lnTo>
                          <a:lnTo>
                            <a:pt x="4262" y="3609"/>
                          </a:lnTo>
                          <a:lnTo>
                            <a:pt x="4258" y="3614"/>
                          </a:lnTo>
                          <a:lnTo>
                            <a:pt x="4253" y="3617"/>
                          </a:lnTo>
                          <a:lnTo>
                            <a:pt x="4247" y="3620"/>
                          </a:lnTo>
                          <a:lnTo>
                            <a:pt x="4242" y="3622"/>
                          </a:lnTo>
                          <a:lnTo>
                            <a:pt x="4235" y="3623"/>
                          </a:lnTo>
                          <a:lnTo>
                            <a:pt x="4228" y="3623"/>
                          </a:lnTo>
                          <a:lnTo>
                            <a:pt x="4222" y="3623"/>
                          </a:lnTo>
                          <a:lnTo>
                            <a:pt x="4215" y="3622"/>
                          </a:lnTo>
                          <a:lnTo>
                            <a:pt x="4201" y="3619"/>
                          </a:lnTo>
                          <a:lnTo>
                            <a:pt x="4189" y="3615"/>
                          </a:lnTo>
                          <a:lnTo>
                            <a:pt x="4165" y="3603"/>
                          </a:lnTo>
                          <a:lnTo>
                            <a:pt x="4142" y="3589"/>
                          </a:lnTo>
                          <a:lnTo>
                            <a:pt x="4133" y="3584"/>
                          </a:lnTo>
                          <a:lnTo>
                            <a:pt x="4125" y="3580"/>
                          </a:lnTo>
                          <a:lnTo>
                            <a:pt x="4117" y="3579"/>
                          </a:lnTo>
                          <a:lnTo>
                            <a:pt x="4110" y="3578"/>
                          </a:lnTo>
                          <a:lnTo>
                            <a:pt x="4103" y="3579"/>
                          </a:lnTo>
                          <a:lnTo>
                            <a:pt x="4096" y="3581"/>
                          </a:lnTo>
                          <a:lnTo>
                            <a:pt x="4090" y="3585"/>
                          </a:lnTo>
                          <a:lnTo>
                            <a:pt x="4084" y="3588"/>
                          </a:lnTo>
                          <a:lnTo>
                            <a:pt x="4070" y="3596"/>
                          </a:lnTo>
                          <a:lnTo>
                            <a:pt x="4057" y="3605"/>
                          </a:lnTo>
                          <a:lnTo>
                            <a:pt x="4044" y="3613"/>
                          </a:lnTo>
                          <a:lnTo>
                            <a:pt x="4028" y="3620"/>
                          </a:lnTo>
                          <a:lnTo>
                            <a:pt x="3997" y="3634"/>
                          </a:lnTo>
                          <a:lnTo>
                            <a:pt x="3963" y="3650"/>
                          </a:lnTo>
                          <a:lnTo>
                            <a:pt x="3945" y="3658"/>
                          </a:lnTo>
                          <a:lnTo>
                            <a:pt x="3929" y="3667"/>
                          </a:lnTo>
                          <a:lnTo>
                            <a:pt x="3915" y="3678"/>
                          </a:lnTo>
                          <a:lnTo>
                            <a:pt x="3901" y="3687"/>
                          </a:lnTo>
                          <a:lnTo>
                            <a:pt x="3896" y="3691"/>
                          </a:lnTo>
                          <a:lnTo>
                            <a:pt x="3893" y="3696"/>
                          </a:lnTo>
                          <a:lnTo>
                            <a:pt x="3890" y="3702"/>
                          </a:lnTo>
                          <a:lnTo>
                            <a:pt x="3888" y="3708"/>
                          </a:lnTo>
                          <a:lnTo>
                            <a:pt x="3887" y="3716"/>
                          </a:lnTo>
                          <a:lnTo>
                            <a:pt x="3887" y="3723"/>
                          </a:lnTo>
                          <a:lnTo>
                            <a:pt x="3887" y="3731"/>
                          </a:lnTo>
                          <a:lnTo>
                            <a:pt x="3888" y="3739"/>
                          </a:lnTo>
                          <a:lnTo>
                            <a:pt x="3893" y="3771"/>
                          </a:lnTo>
                          <a:lnTo>
                            <a:pt x="3897" y="3799"/>
                          </a:lnTo>
                          <a:lnTo>
                            <a:pt x="3899" y="3808"/>
                          </a:lnTo>
                          <a:lnTo>
                            <a:pt x="3902" y="3817"/>
                          </a:lnTo>
                          <a:lnTo>
                            <a:pt x="3906" y="3825"/>
                          </a:lnTo>
                          <a:lnTo>
                            <a:pt x="3911" y="3833"/>
                          </a:lnTo>
                          <a:lnTo>
                            <a:pt x="3915" y="3842"/>
                          </a:lnTo>
                          <a:lnTo>
                            <a:pt x="3918" y="3849"/>
                          </a:lnTo>
                          <a:lnTo>
                            <a:pt x="3921" y="3857"/>
                          </a:lnTo>
                          <a:lnTo>
                            <a:pt x="3923" y="3865"/>
                          </a:lnTo>
                          <a:lnTo>
                            <a:pt x="3923" y="3873"/>
                          </a:lnTo>
                          <a:lnTo>
                            <a:pt x="3920" y="3886"/>
                          </a:lnTo>
                          <a:lnTo>
                            <a:pt x="3917" y="3900"/>
                          </a:lnTo>
                          <a:lnTo>
                            <a:pt x="3913" y="3916"/>
                          </a:lnTo>
                          <a:lnTo>
                            <a:pt x="3903" y="3947"/>
                          </a:lnTo>
                          <a:lnTo>
                            <a:pt x="3895" y="3967"/>
                          </a:lnTo>
                          <a:lnTo>
                            <a:pt x="3890" y="3976"/>
                          </a:lnTo>
                          <a:lnTo>
                            <a:pt x="3886" y="3981"/>
                          </a:lnTo>
                          <a:lnTo>
                            <a:pt x="3880" y="3984"/>
                          </a:lnTo>
                          <a:lnTo>
                            <a:pt x="3875" y="3986"/>
                          </a:lnTo>
                          <a:lnTo>
                            <a:pt x="3870" y="3987"/>
                          </a:lnTo>
                          <a:lnTo>
                            <a:pt x="3863" y="3988"/>
                          </a:lnTo>
                          <a:lnTo>
                            <a:pt x="3857" y="3990"/>
                          </a:lnTo>
                          <a:lnTo>
                            <a:pt x="3852" y="3993"/>
                          </a:lnTo>
                          <a:lnTo>
                            <a:pt x="3854" y="4000"/>
                          </a:lnTo>
                          <a:lnTo>
                            <a:pt x="3857" y="4005"/>
                          </a:lnTo>
                          <a:lnTo>
                            <a:pt x="3861" y="4009"/>
                          </a:lnTo>
                          <a:lnTo>
                            <a:pt x="3866" y="4014"/>
                          </a:lnTo>
                          <a:lnTo>
                            <a:pt x="3871" y="4016"/>
                          </a:lnTo>
                          <a:lnTo>
                            <a:pt x="3877" y="4018"/>
                          </a:lnTo>
                          <a:lnTo>
                            <a:pt x="3883" y="4020"/>
                          </a:lnTo>
                          <a:lnTo>
                            <a:pt x="3890" y="4021"/>
                          </a:lnTo>
                          <a:lnTo>
                            <a:pt x="3917" y="4021"/>
                          </a:lnTo>
                          <a:lnTo>
                            <a:pt x="3940" y="4020"/>
                          </a:lnTo>
                          <a:lnTo>
                            <a:pt x="3946" y="4020"/>
                          </a:lnTo>
                          <a:lnTo>
                            <a:pt x="3952" y="4022"/>
                          </a:lnTo>
                          <a:lnTo>
                            <a:pt x="3956" y="4024"/>
                          </a:lnTo>
                          <a:lnTo>
                            <a:pt x="3960" y="4028"/>
                          </a:lnTo>
                          <a:lnTo>
                            <a:pt x="3962" y="4033"/>
                          </a:lnTo>
                          <a:lnTo>
                            <a:pt x="3965" y="4039"/>
                          </a:lnTo>
                          <a:lnTo>
                            <a:pt x="3966" y="4045"/>
                          </a:lnTo>
                          <a:lnTo>
                            <a:pt x="3968" y="4051"/>
                          </a:lnTo>
                          <a:lnTo>
                            <a:pt x="3970" y="4066"/>
                          </a:lnTo>
                          <a:lnTo>
                            <a:pt x="3972" y="4080"/>
                          </a:lnTo>
                          <a:lnTo>
                            <a:pt x="3973" y="4087"/>
                          </a:lnTo>
                          <a:lnTo>
                            <a:pt x="3975" y="4093"/>
                          </a:lnTo>
                          <a:lnTo>
                            <a:pt x="3977" y="4100"/>
                          </a:lnTo>
                          <a:lnTo>
                            <a:pt x="3980" y="4106"/>
                          </a:lnTo>
                          <a:lnTo>
                            <a:pt x="3983" y="4110"/>
                          </a:lnTo>
                          <a:lnTo>
                            <a:pt x="3984" y="4115"/>
                          </a:lnTo>
                          <a:lnTo>
                            <a:pt x="3985" y="4120"/>
                          </a:lnTo>
                          <a:lnTo>
                            <a:pt x="3984" y="4124"/>
                          </a:lnTo>
                          <a:lnTo>
                            <a:pt x="3983" y="4128"/>
                          </a:lnTo>
                          <a:lnTo>
                            <a:pt x="3981" y="4132"/>
                          </a:lnTo>
                          <a:lnTo>
                            <a:pt x="3978" y="4136"/>
                          </a:lnTo>
                          <a:lnTo>
                            <a:pt x="3974" y="4140"/>
                          </a:lnTo>
                          <a:lnTo>
                            <a:pt x="3964" y="4149"/>
                          </a:lnTo>
                          <a:lnTo>
                            <a:pt x="3952" y="4156"/>
                          </a:lnTo>
                          <a:lnTo>
                            <a:pt x="3938" y="4162"/>
                          </a:lnTo>
                          <a:lnTo>
                            <a:pt x="3923" y="4168"/>
                          </a:lnTo>
                          <a:lnTo>
                            <a:pt x="3892" y="4179"/>
                          </a:lnTo>
                          <a:lnTo>
                            <a:pt x="3861" y="4190"/>
                          </a:lnTo>
                          <a:lnTo>
                            <a:pt x="3849" y="4195"/>
                          </a:lnTo>
                          <a:lnTo>
                            <a:pt x="3838" y="4199"/>
                          </a:lnTo>
                          <a:lnTo>
                            <a:pt x="3830" y="4204"/>
                          </a:lnTo>
                          <a:lnTo>
                            <a:pt x="3824" y="4208"/>
                          </a:lnTo>
                          <a:lnTo>
                            <a:pt x="3824" y="4220"/>
                          </a:lnTo>
                          <a:lnTo>
                            <a:pt x="3824" y="4230"/>
                          </a:lnTo>
                          <a:lnTo>
                            <a:pt x="3825" y="4237"/>
                          </a:lnTo>
                          <a:lnTo>
                            <a:pt x="3826" y="4243"/>
                          </a:lnTo>
                          <a:lnTo>
                            <a:pt x="3828" y="4248"/>
                          </a:lnTo>
                          <a:lnTo>
                            <a:pt x="3830" y="4251"/>
                          </a:lnTo>
                          <a:lnTo>
                            <a:pt x="3832" y="4254"/>
                          </a:lnTo>
                          <a:lnTo>
                            <a:pt x="3835" y="4256"/>
                          </a:lnTo>
                          <a:lnTo>
                            <a:pt x="3842" y="4258"/>
                          </a:lnTo>
                          <a:lnTo>
                            <a:pt x="3850" y="4260"/>
                          </a:lnTo>
                          <a:lnTo>
                            <a:pt x="3855" y="4262"/>
                          </a:lnTo>
                          <a:lnTo>
                            <a:pt x="3859" y="4264"/>
                          </a:lnTo>
                          <a:lnTo>
                            <a:pt x="3865" y="4267"/>
                          </a:lnTo>
                          <a:lnTo>
                            <a:pt x="3869" y="4272"/>
                          </a:lnTo>
                          <a:lnTo>
                            <a:pt x="3872" y="4277"/>
                          </a:lnTo>
                          <a:lnTo>
                            <a:pt x="3875" y="4284"/>
                          </a:lnTo>
                          <a:lnTo>
                            <a:pt x="3878" y="4293"/>
                          </a:lnTo>
                          <a:lnTo>
                            <a:pt x="3881" y="4304"/>
                          </a:lnTo>
                          <a:lnTo>
                            <a:pt x="3884" y="4315"/>
                          </a:lnTo>
                          <a:lnTo>
                            <a:pt x="3887" y="4326"/>
                          </a:lnTo>
                          <a:lnTo>
                            <a:pt x="3891" y="4336"/>
                          </a:lnTo>
                          <a:lnTo>
                            <a:pt x="3895" y="4344"/>
                          </a:lnTo>
                          <a:lnTo>
                            <a:pt x="3897" y="4347"/>
                          </a:lnTo>
                          <a:lnTo>
                            <a:pt x="3897" y="4350"/>
                          </a:lnTo>
                          <a:lnTo>
                            <a:pt x="3897" y="4352"/>
                          </a:lnTo>
                          <a:lnTo>
                            <a:pt x="3897" y="4355"/>
                          </a:lnTo>
                          <a:lnTo>
                            <a:pt x="3895" y="4362"/>
                          </a:lnTo>
                          <a:lnTo>
                            <a:pt x="3891" y="4367"/>
                          </a:lnTo>
                          <a:lnTo>
                            <a:pt x="3883" y="4378"/>
                          </a:lnTo>
                          <a:lnTo>
                            <a:pt x="3877" y="4387"/>
                          </a:lnTo>
                          <a:lnTo>
                            <a:pt x="3871" y="4399"/>
                          </a:lnTo>
                          <a:lnTo>
                            <a:pt x="3866" y="4408"/>
                          </a:lnTo>
                          <a:lnTo>
                            <a:pt x="3859" y="4414"/>
                          </a:lnTo>
                          <a:lnTo>
                            <a:pt x="3854" y="4417"/>
                          </a:lnTo>
                          <a:lnTo>
                            <a:pt x="3847" y="4419"/>
                          </a:lnTo>
                          <a:lnTo>
                            <a:pt x="3840" y="4422"/>
                          </a:lnTo>
                          <a:lnTo>
                            <a:pt x="3832" y="4426"/>
                          </a:lnTo>
                          <a:lnTo>
                            <a:pt x="3823" y="4433"/>
                          </a:lnTo>
                          <a:lnTo>
                            <a:pt x="3818" y="4438"/>
                          </a:lnTo>
                          <a:lnTo>
                            <a:pt x="3814" y="4443"/>
                          </a:lnTo>
                          <a:lnTo>
                            <a:pt x="3812" y="4449"/>
                          </a:lnTo>
                          <a:lnTo>
                            <a:pt x="3809" y="4455"/>
                          </a:lnTo>
                          <a:lnTo>
                            <a:pt x="3807" y="4460"/>
                          </a:lnTo>
                          <a:lnTo>
                            <a:pt x="3804" y="4465"/>
                          </a:lnTo>
                          <a:lnTo>
                            <a:pt x="3801" y="4469"/>
                          </a:lnTo>
                          <a:lnTo>
                            <a:pt x="3796" y="4472"/>
                          </a:lnTo>
                          <a:lnTo>
                            <a:pt x="3790" y="4474"/>
                          </a:lnTo>
                          <a:lnTo>
                            <a:pt x="3784" y="4475"/>
                          </a:lnTo>
                          <a:lnTo>
                            <a:pt x="3777" y="4475"/>
                          </a:lnTo>
                          <a:lnTo>
                            <a:pt x="3770" y="4475"/>
                          </a:lnTo>
                          <a:lnTo>
                            <a:pt x="3763" y="4475"/>
                          </a:lnTo>
                          <a:lnTo>
                            <a:pt x="3756" y="4475"/>
                          </a:lnTo>
                          <a:lnTo>
                            <a:pt x="3749" y="4476"/>
                          </a:lnTo>
                          <a:lnTo>
                            <a:pt x="3743" y="4479"/>
                          </a:lnTo>
                          <a:lnTo>
                            <a:pt x="3738" y="4483"/>
                          </a:lnTo>
                          <a:lnTo>
                            <a:pt x="3731" y="4490"/>
                          </a:lnTo>
                          <a:lnTo>
                            <a:pt x="3725" y="4497"/>
                          </a:lnTo>
                          <a:lnTo>
                            <a:pt x="3719" y="4506"/>
                          </a:lnTo>
                          <a:lnTo>
                            <a:pt x="3706" y="4523"/>
                          </a:lnTo>
                          <a:lnTo>
                            <a:pt x="3691" y="4539"/>
                          </a:lnTo>
                          <a:lnTo>
                            <a:pt x="3685" y="4545"/>
                          </a:lnTo>
                          <a:lnTo>
                            <a:pt x="3678" y="4549"/>
                          </a:lnTo>
                          <a:lnTo>
                            <a:pt x="3675" y="4550"/>
                          </a:lnTo>
                          <a:lnTo>
                            <a:pt x="3672" y="4550"/>
                          </a:lnTo>
                          <a:lnTo>
                            <a:pt x="3669" y="4550"/>
                          </a:lnTo>
                          <a:lnTo>
                            <a:pt x="3666" y="4549"/>
                          </a:lnTo>
                          <a:lnTo>
                            <a:pt x="3663" y="4547"/>
                          </a:lnTo>
                          <a:lnTo>
                            <a:pt x="3660" y="4545"/>
                          </a:lnTo>
                          <a:lnTo>
                            <a:pt x="3657" y="4541"/>
                          </a:lnTo>
                          <a:lnTo>
                            <a:pt x="3654" y="4537"/>
                          </a:lnTo>
                          <a:lnTo>
                            <a:pt x="3648" y="4523"/>
                          </a:lnTo>
                          <a:lnTo>
                            <a:pt x="3644" y="4506"/>
                          </a:lnTo>
                          <a:lnTo>
                            <a:pt x="3642" y="4500"/>
                          </a:lnTo>
                          <a:lnTo>
                            <a:pt x="3640" y="4495"/>
                          </a:lnTo>
                          <a:lnTo>
                            <a:pt x="3637" y="4491"/>
                          </a:lnTo>
                          <a:lnTo>
                            <a:pt x="3634" y="4488"/>
                          </a:lnTo>
                          <a:lnTo>
                            <a:pt x="3630" y="4484"/>
                          </a:lnTo>
                          <a:lnTo>
                            <a:pt x="3626" y="4482"/>
                          </a:lnTo>
                          <a:lnTo>
                            <a:pt x="3622" y="4481"/>
                          </a:lnTo>
                          <a:lnTo>
                            <a:pt x="3617" y="4480"/>
                          </a:lnTo>
                          <a:lnTo>
                            <a:pt x="3607" y="4478"/>
                          </a:lnTo>
                          <a:lnTo>
                            <a:pt x="3596" y="4477"/>
                          </a:lnTo>
                          <a:lnTo>
                            <a:pt x="3585" y="4475"/>
                          </a:lnTo>
                          <a:lnTo>
                            <a:pt x="3575" y="4472"/>
                          </a:lnTo>
                          <a:lnTo>
                            <a:pt x="3565" y="4465"/>
                          </a:lnTo>
                          <a:lnTo>
                            <a:pt x="3553" y="4457"/>
                          </a:lnTo>
                          <a:lnTo>
                            <a:pt x="3548" y="4452"/>
                          </a:lnTo>
                          <a:lnTo>
                            <a:pt x="3543" y="4449"/>
                          </a:lnTo>
                          <a:lnTo>
                            <a:pt x="3538" y="4447"/>
                          </a:lnTo>
                          <a:lnTo>
                            <a:pt x="3534" y="4446"/>
                          </a:lnTo>
                          <a:lnTo>
                            <a:pt x="3534" y="4447"/>
                          </a:lnTo>
                          <a:lnTo>
                            <a:pt x="3533" y="4447"/>
                          </a:lnTo>
                          <a:lnTo>
                            <a:pt x="3533" y="4472"/>
                          </a:lnTo>
                          <a:lnTo>
                            <a:pt x="3534" y="4500"/>
                          </a:lnTo>
                          <a:lnTo>
                            <a:pt x="3534" y="4513"/>
                          </a:lnTo>
                          <a:lnTo>
                            <a:pt x="3536" y="4527"/>
                          </a:lnTo>
                          <a:lnTo>
                            <a:pt x="3537" y="4542"/>
                          </a:lnTo>
                          <a:lnTo>
                            <a:pt x="3540" y="4555"/>
                          </a:lnTo>
                          <a:lnTo>
                            <a:pt x="3543" y="4568"/>
                          </a:lnTo>
                          <a:lnTo>
                            <a:pt x="3548" y="4581"/>
                          </a:lnTo>
                          <a:lnTo>
                            <a:pt x="3553" y="4593"/>
                          </a:lnTo>
                          <a:lnTo>
                            <a:pt x="3559" y="4605"/>
                          </a:lnTo>
                          <a:lnTo>
                            <a:pt x="3568" y="4615"/>
                          </a:lnTo>
                          <a:lnTo>
                            <a:pt x="3577" y="4626"/>
                          </a:lnTo>
                          <a:lnTo>
                            <a:pt x="3587" y="4634"/>
                          </a:lnTo>
                          <a:lnTo>
                            <a:pt x="3599" y="4641"/>
                          </a:lnTo>
                          <a:lnTo>
                            <a:pt x="3614" y="4648"/>
                          </a:lnTo>
                          <a:lnTo>
                            <a:pt x="3627" y="4654"/>
                          </a:lnTo>
                          <a:lnTo>
                            <a:pt x="3639" y="4658"/>
                          </a:lnTo>
                          <a:lnTo>
                            <a:pt x="3651" y="4663"/>
                          </a:lnTo>
                          <a:lnTo>
                            <a:pt x="3662" y="4665"/>
                          </a:lnTo>
                          <a:lnTo>
                            <a:pt x="3672" y="4667"/>
                          </a:lnTo>
                          <a:lnTo>
                            <a:pt x="3682" y="4668"/>
                          </a:lnTo>
                          <a:lnTo>
                            <a:pt x="3693" y="4668"/>
                          </a:lnTo>
                          <a:lnTo>
                            <a:pt x="3713" y="4668"/>
                          </a:lnTo>
                          <a:lnTo>
                            <a:pt x="3733" y="4667"/>
                          </a:lnTo>
                          <a:lnTo>
                            <a:pt x="3758" y="4665"/>
                          </a:lnTo>
                          <a:lnTo>
                            <a:pt x="3786" y="4664"/>
                          </a:lnTo>
                          <a:lnTo>
                            <a:pt x="3794" y="4665"/>
                          </a:lnTo>
                          <a:lnTo>
                            <a:pt x="3801" y="4667"/>
                          </a:lnTo>
                          <a:lnTo>
                            <a:pt x="3808" y="4671"/>
                          </a:lnTo>
                          <a:lnTo>
                            <a:pt x="3815" y="4676"/>
                          </a:lnTo>
                          <a:lnTo>
                            <a:pt x="3820" y="4681"/>
                          </a:lnTo>
                          <a:lnTo>
                            <a:pt x="3827" y="4688"/>
                          </a:lnTo>
                          <a:lnTo>
                            <a:pt x="3831" y="4695"/>
                          </a:lnTo>
                          <a:lnTo>
                            <a:pt x="3835" y="4704"/>
                          </a:lnTo>
                          <a:lnTo>
                            <a:pt x="3839" y="4713"/>
                          </a:lnTo>
                          <a:lnTo>
                            <a:pt x="3842" y="4721"/>
                          </a:lnTo>
                          <a:lnTo>
                            <a:pt x="3844" y="4730"/>
                          </a:lnTo>
                          <a:lnTo>
                            <a:pt x="3845" y="4739"/>
                          </a:lnTo>
                          <a:lnTo>
                            <a:pt x="3846" y="4748"/>
                          </a:lnTo>
                          <a:lnTo>
                            <a:pt x="3847" y="4757"/>
                          </a:lnTo>
                          <a:lnTo>
                            <a:pt x="3846" y="4765"/>
                          </a:lnTo>
                          <a:lnTo>
                            <a:pt x="3845" y="4772"/>
                          </a:lnTo>
                          <a:lnTo>
                            <a:pt x="3846" y="4787"/>
                          </a:lnTo>
                          <a:lnTo>
                            <a:pt x="3844" y="4803"/>
                          </a:lnTo>
                          <a:lnTo>
                            <a:pt x="3842" y="4820"/>
                          </a:lnTo>
                          <a:lnTo>
                            <a:pt x="3840" y="4837"/>
                          </a:lnTo>
                          <a:lnTo>
                            <a:pt x="3840" y="4844"/>
                          </a:lnTo>
                          <a:lnTo>
                            <a:pt x="3840" y="4852"/>
                          </a:lnTo>
                          <a:lnTo>
                            <a:pt x="3841" y="4859"/>
                          </a:lnTo>
                          <a:lnTo>
                            <a:pt x="3843" y="4866"/>
                          </a:lnTo>
                          <a:lnTo>
                            <a:pt x="3845" y="4873"/>
                          </a:lnTo>
                          <a:lnTo>
                            <a:pt x="3849" y="4879"/>
                          </a:lnTo>
                          <a:lnTo>
                            <a:pt x="3854" y="4885"/>
                          </a:lnTo>
                          <a:lnTo>
                            <a:pt x="3861" y="4889"/>
                          </a:lnTo>
                          <a:lnTo>
                            <a:pt x="3866" y="4893"/>
                          </a:lnTo>
                          <a:lnTo>
                            <a:pt x="3870" y="4897"/>
                          </a:lnTo>
                          <a:lnTo>
                            <a:pt x="3872" y="4901"/>
                          </a:lnTo>
                          <a:lnTo>
                            <a:pt x="3872" y="4906"/>
                          </a:lnTo>
                          <a:lnTo>
                            <a:pt x="3872" y="4910"/>
                          </a:lnTo>
                          <a:lnTo>
                            <a:pt x="3871" y="4915"/>
                          </a:lnTo>
                          <a:lnTo>
                            <a:pt x="3869" y="4922"/>
                          </a:lnTo>
                          <a:lnTo>
                            <a:pt x="3866" y="4927"/>
                          </a:lnTo>
                          <a:lnTo>
                            <a:pt x="3851" y="4947"/>
                          </a:lnTo>
                          <a:lnTo>
                            <a:pt x="3839" y="4965"/>
                          </a:lnTo>
                          <a:lnTo>
                            <a:pt x="3833" y="4974"/>
                          </a:lnTo>
                          <a:lnTo>
                            <a:pt x="3828" y="4982"/>
                          </a:lnTo>
                          <a:lnTo>
                            <a:pt x="3822" y="4989"/>
                          </a:lnTo>
                          <a:lnTo>
                            <a:pt x="3815" y="4994"/>
                          </a:lnTo>
                          <a:lnTo>
                            <a:pt x="3807" y="4998"/>
                          </a:lnTo>
                          <a:lnTo>
                            <a:pt x="3799" y="5001"/>
                          </a:lnTo>
                          <a:lnTo>
                            <a:pt x="3789" y="5002"/>
                          </a:lnTo>
                          <a:lnTo>
                            <a:pt x="3776" y="5001"/>
                          </a:lnTo>
                          <a:lnTo>
                            <a:pt x="3772" y="5000"/>
                          </a:lnTo>
                          <a:lnTo>
                            <a:pt x="3767" y="5001"/>
                          </a:lnTo>
                          <a:lnTo>
                            <a:pt x="3761" y="5004"/>
                          </a:lnTo>
                          <a:lnTo>
                            <a:pt x="3756" y="5006"/>
                          </a:lnTo>
                          <a:lnTo>
                            <a:pt x="3744" y="5012"/>
                          </a:lnTo>
                          <a:lnTo>
                            <a:pt x="3733" y="5020"/>
                          </a:lnTo>
                          <a:lnTo>
                            <a:pt x="3728" y="5025"/>
                          </a:lnTo>
                          <a:lnTo>
                            <a:pt x="3724" y="5030"/>
                          </a:lnTo>
                          <a:lnTo>
                            <a:pt x="3720" y="5035"/>
                          </a:lnTo>
                          <a:lnTo>
                            <a:pt x="3718" y="5040"/>
                          </a:lnTo>
                          <a:lnTo>
                            <a:pt x="3716" y="5044"/>
                          </a:lnTo>
                          <a:lnTo>
                            <a:pt x="3715" y="5050"/>
                          </a:lnTo>
                          <a:lnTo>
                            <a:pt x="3716" y="5054"/>
                          </a:lnTo>
                          <a:lnTo>
                            <a:pt x="3717" y="5058"/>
                          </a:lnTo>
                          <a:lnTo>
                            <a:pt x="3724" y="5066"/>
                          </a:lnTo>
                          <a:lnTo>
                            <a:pt x="3736" y="5075"/>
                          </a:lnTo>
                          <a:lnTo>
                            <a:pt x="3749" y="5085"/>
                          </a:lnTo>
                          <a:lnTo>
                            <a:pt x="3763" y="5095"/>
                          </a:lnTo>
                          <a:lnTo>
                            <a:pt x="3793" y="5113"/>
                          </a:lnTo>
                          <a:lnTo>
                            <a:pt x="3815" y="5126"/>
                          </a:lnTo>
                          <a:lnTo>
                            <a:pt x="3824" y="5133"/>
                          </a:lnTo>
                          <a:lnTo>
                            <a:pt x="3830" y="5139"/>
                          </a:lnTo>
                          <a:lnTo>
                            <a:pt x="3834" y="5147"/>
                          </a:lnTo>
                          <a:lnTo>
                            <a:pt x="3837" y="5155"/>
                          </a:lnTo>
                          <a:lnTo>
                            <a:pt x="3838" y="5164"/>
                          </a:lnTo>
                          <a:lnTo>
                            <a:pt x="3838" y="5173"/>
                          </a:lnTo>
                          <a:lnTo>
                            <a:pt x="3835" y="5182"/>
                          </a:lnTo>
                          <a:lnTo>
                            <a:pt x="3831" y="5190"/>
                          </a:lnTo>
                          <a:lnTo>
                            <a:pt x="3825" y="5200"/>
                          </a:lnTo>
                          <a:lnTo>
                            <a:pt x="3819" y="5210"/>
                          </a:lnTo>
                          <a:lnTo>
                            <a:pt x="3814" y="5221"/>
                          </a:lnTo>
                          <a:lnTo>
                            <a:pt x="3810" y="5232"/>
                          </a:lnTo>
                          <a:lnTo>
                            <a:pt x="3806" y="5242"/>
                          </a:lnTo>
                          <a:lnTo>
                            <a:pt x="3801" y="5251"/>
                          </a:lnTo>
                          <a:lnTo>
                            <a:pt x="3797" y="5260"/>
                          </a:lnTo>
                          <a:lnTo>
                            <a:pt x="3791" y="5269"/>
                          </a:lnTo>
                          <a:lnTo>
                            <a:pt x="3771" y="5290"/>
                          </a:lnTo>
                          <a:lnTo>
                            <a:pt x="3756" y="5308"/>
                          </a:lnTo>
                          <a:lnTo>
                            <a:pt x="3755" y="5312"/>
                          </a:lnTo>
                          <a:lnTo>
                            <a:pt x="3755" y="5316"/>
                          </a:lnTo>
                          <a:lnTo>
                            <a:pt x="3756" y="5319"/>
                          </a:lnTo>
                          <a:lnTo>
                            <a:pt x="3759" y="5322"/>
                          </a:lnTo>
                          <a:lnTo>
                            <a:pt x="3765" y="5325"/>
                          </a:lnTo>
                          <a:lnTo>
                            <a:pt x="3772" y="5328"/>
                          </a:lnTo>
                          <a:lnTo>
                            <a:pt x="3783" y="5331"/>
                          </a:lnTo>
                          <a:lnTo>
                            <a:pt x="3796" y="5333"/>
                          </a:lnTo>
                          <a:lnTo>
                            <a:pt x="3809" y="5335"/>
                          </a:lnTo>
                          <a:lnTo>
                            <a:pt x="3822" y="5339"/>
                          </a:lnTo>
                          <a:lnTo>
                            <a:pt x="3828" y="5341"/>
                          </a:lnTo>
                          <a:lnTo>
                            <a:pt x="3833" y="5344"/>
                          </a:lnTo>
                          <a:lnTo>
                            <a:pt x="3839" y="5349"/>
                          </a:lnTo>
                          <a:lnTo>
                            <a:pt x="3844" y="5353"/>
                          </a:lnTo>
                          <a:lnTo>
                            <a:pt x="3843" y="5356"/>
                          </a:lnTo>
                          <a:lnTo>
                            <a:pt x="3841" y="5359"/>
                          </a:lnTo>
                          <a:lnTo>
                            <a:pt x="3838" y="5362"/>
                          </a:lnTo>
                          <a:lnTo>
                            <a:pt x="3835" y="5364"/>
                          </a:lnTo>
                          <a:lnTo>
                            <a:pt x="3826" y="5369"/>
                          </a:lnTo>
                          <a:lnTo>
                            <a:pt x="3815" y="5374"/>
                          </a:lnTo>
                          <a:lnTo>
                            <a:pt x="3804" y="5378"/>
                          </a:lnTo>
                          <a:lnTo>
                            <a:pt x="3794" y="5383"/>
                          </a:lnTo>
                          <a:lnTo>
                            <a:pt x="3790" y="5385"/>
                          </a:lnTo>
                          <a:lnTo>
                            <a:pt x="3786" y="5388"/>
                          </a:lnTo>
                          <a:lnTo>
                            <a:pt x="3783" y="5392"/>
                          </a:lnTo>
                          <a:lnTo>
                            <a:pt x="3781" y="5395"/>
                          </a:lnTo>
                          <a:lnTo>
                            <a:pt x="3780" y="5398"/>
                          </a:lnTo>
                          <a:lnTo>
                            <a:pt x="3779" y="5402"/>
                          </a:lnTo>
                          <a:lnTo>
                            <a:pt x="3777" y="5407"/>
                          </a:lnTo>
                          <a:lnTo>
                            <a:pt x="3777" y="5411"/>
                          </a:lnTo>
                          <a:lnTo>
                            <a:pt x="3779" y="5420"/>
                          </a:lnTo>
                          <a:lnTo>
                            <a:pt x="3780" y="5430"/>
                          </a:lnTo>
                          <a:lnTo>
                            <a:pt x="3782" y="5441"/>
                          </a:lnTo>
                          <a:lnTo>
                            <a:pt x="3783" y="5450"/>
                          </a:lnTo>
                          <a:lnTo>
                            <a:pt x="3784" y="5460"/>
                          </a:lnTo>
                          <a:lnTo>
                            <a:pt x="3783" y="5469"/>
                          </a:lnTo>
                          <a:lnTo>
                            <a:pt x="3781" y="5475"/>
                          </a:lnTo>
                          <a:lnTo>
                            <a:pt x="3777" y="5482"/>
                          </a:lnTo>
                          <a:lnTo>
                            <a:pt x="3773" y="5487"/>
                          </a:lnTo>
                          <a:lnTo>
                            <a:pt x="3769" y="5492"/>
                          </a:lnTo>
                          <a:lnTo>
                            <a:pt x="3765" y="5497"/>
                          </a:lnTo>
                          <a:lnTo>
                            <a:pt x="3761" y="5502"/>
                          </a:lnTo>
                          <a:lnTo>
                            <a:pt x="3758" y="5507"/>
                          </a:lnTo>
                          <a:lnTo>
                            <a:pt x="3756" y="5513"/>
                          </a:lnTo>
                          <a:lnTo>
                            <a:pt x="3754" y="5526"/>
                          </a:lnTo>
                          <a:lnTo>
                            <a:pt x="3752" y="5538"/>
                          </a:lnTo>
                          <a:lnTo>
                            <a:pt x="3751" y="5550"/>
                          </a:lnTo>
                          <a:lnTo>
                            <a:pt x="3751" y="5563"/>
                          </a:lnTo>
                          <a:lnTo>
                            <a:pt x="3753" y="5587"/>
                          </a:lnTo>
                          <a:lnTo>
                            <a:pt x="3756" y="5612"/>
                          </a:lnTo>
                          <a:lnTo>
                            <a:pt x="3759" y="5635"/>
                          </a:lnTo>
                          <a:lnTo>
                            <a:pt x="3763" y="5660"/>
                          </a:lnTo>
                          <a:lnTo>
                            <a:pt x="3765" y="5683"/>
                          </a:lnTo>
                          <a:lnTo>
                            <a:pt x="3766" y="5707"/>
                          </a:lnTo>
                          <a:lnTo>
                            <a:pt x="3764" y="5735"/>
                          </a:lnTo>
                          <a:lnTo>
                            <a:pt x="3761" y="5767"/>
                          </a:lnTo>
                          <a:lnTo>
                            <a:pt x="3759" y="5784"/>
                          </a:lnTo>
                          <a:lnTo>
                            <a:pt x="3758" y="5799"/>
                          </a:lnTo>
                          <a:lnTo>
                            <a:pt x="3758" y="5812"/>
                          </a:lnTo>
                          <a:lnTo>
                            <a:pt x="3760" y="5824"/>
                          </a:lnTo>
                          <a:lnTo>
                            <a:pt x="3757" y="5819"/>
                          </a:lnTo>
                          <a:lnTo>
                            <a:pt x="3752" y="5823"/>
                          </a:lnTo>
                          <a:lnTo>
                            <a:pt x="3748" y="5827"/>
                          </a:lnTo>
                          <a:lnTo>
                            <a:pt x="3745" y="5831"/>
                          </a:lnTo>
                          <a:lnTo>
                            <a:pt x="3743" y="5836"/>
                          </a:lnTo>
                          <a:lnTo>
                            <a:pt x="3740" y="5848"/>
                          </a:lnTo>
                          <a:lnTo>
                            <a:pt x="3738" y="5860"/>
                          </a:lnTo>
                          <a:lnTo>
                            <a:pt x="3734" y="5873"/>
                          </a:lnTo>
                          <a:lnTo>
                            <a:pt x="3730" y="5883"/>
                          </a:lnTo>
                          <a:lnTo>
                            <a:pt x="3727" y="5888"/>
                          </a:lnTo>
                          <a:lnTo>
                            <a:pt x="3723" y="5891"/>
                          </a:lnTo>
                          <a:lnTo>
                            <a:pt x="3718" y="5894"/>
                          </a:lnTo>
                          <a:lnTo>
                            <a:pt x="3711" y="5896"/>
                          </a:lnTo>
                          <a:lnTo>
                            <a:pt x="3706" y="5896"/>
                          </a:lnTo>
                          <a:lnTo>
                            <a:pt x="3699" y="5897"/>
                          </a:lnTo>
                          <a:lnTo>
                            <a:pt x="3693" y="5896"/>
                          </a:lnTo>
                          <a:lnTo>
                            <a:pt x="3685" y="5895"/>
                          </a:lnTo>
                          <a:lnTo>
                            <a:pt x="3671" y="5892"/>
                          </a:lnTo>
                          <a:lnTo>
                            <a:pt x="3656" y="5888"/>
                          </a:lnTo>
                          <a:lnTo>
                            <a:pt x="3641" y="5882"/>
                          </a:lnTo>
                          <a:lnTo>
                            <a:pt x="3628" y="5876"/>
                          </a:lnTo>
                          <a:lnTo>
                            <a:pt x="3615" y="5870"/>
                          </a:lnTo>
                          <a:lnTo>
                            <a:pt x="3604" y="5864"/>
                          </a:lnTo>
                          <a:lnTo>
                            <a:pt x="3588" y="5853"/>
                          </a:lnTo>
                          <a:lnTo>
                            <a:pt x="3574" y="5846"/>
                          </a:lnTo>
                          <a:lnTo>
                            <a:pt x="3560" y="5840"/>
                          </a:lnTo>
                          <a:lnTo>
                            <a:pt x="3548" y="5836"/>
                          </a:lnTo>
                          <a:lnTo>
                            <a:pt x="3536" y="5834"/>
                          </a:lnTo>
                          <a:lnTo>
                            <a:pt x="3525" y="5833"/>
                          </a:lnTo>
                          <a:lnTo>
                            <a:pt x="3514" y="5834"/>
                          </a:lnTo>
                          <a:lnTo>
                            <a:pt x="3503" y="5836"/>
                          </a:lnTo>
                          <a:lnTo>
                            <a:pt x="3493" y="5839"/>
                          </a:lnTo>
                          <a:lnTo>
                            <a:pt x="3482" y="5842"/>
                          </a:lnTo>
                          <a:lnTo>
                            <a:pt x="3470" y="5846"/>
                          </a:lnTo>
                          <a:lnTo>
                            <a:pt x="3458" y="5851"/>
                          </a:lnTo>
                          <a:lnTo>
                            <a:pt x="3431" y="5862"/>
                          </a:lnTo>
                          <a:lnTo>
                            <a:pt x="3400" y="5875"/>
                          </a:lnTo>
                          <a:lnTo>
                            <a:pt x="3394" y="5877"/>
                          </a:lnTo>
                          <a:lnTo>
                            <a:pt x="3389" y="5877"/>
                          </a:lnTo>
                          <a:lnTo>
                            <a:pt x="3384" y="5877"/>
                          </a:lnTo>
                          <a:lnTo>
                            <a:pt x="3380" y="5875"/>
                          </a:lnTo>
                          <a:lnTo>
                            <a:pt x="3372" y="5872"/>
                          </a:lnTo>
                          <a:lnTo>
                            <a:pt x="3365" y="5867"/>
                          </a:lnTo>
                          <a:lnTo>
                            <a:pt x="3359" y="5861"/>
                          </a:lnTo>
                          <a:lnTo>
                            <a:pt x="3352" y="5856"/>
                          </a:lnTo>
                          <a:lnTo>
                            <a:pt x="3349" y="5855"/>
                          </a:lnTo>
                          <a:lnTo>
                            <a:pt x="3344" y="5854"/>
                          </a:lnTo>
                          <a:lnTo>
                            <a:pt x="3340" y="5853"/>
                          </a:lnTo>
                          <a:lnTo>
                            <a:pt x="3337" y="5854"/>
                          </a:lnTo>
                          <a:lnTo>
                            <a:pt x="3331" y="5855"/>
                          </a:lnTo>
                          <a:lnTo>
                            <a:pt x="3326" y="5857"/>
                          </a:lnTo>
                          <a:lnTo>
                            <a:pt x="3322" y="5860"/>
                          </a:lnTo>
                          <a:lnTo>
                            <a:pt x="3318" y="5865"/>
                          </a:lnTo>
                          <a:lnTo>
                            <a:pt x="3315" y="5868"/>
                          </a:lnTo>
                          <a:lnTo>
                            <a:pt x="3313" y="5873"/>
                          </a:lnTo>
                          <a:lnTo>
                            <a:pt x="3311" y="5877"/>
                          </a:lnTo>
                          <a:lnTo>
                            <a:pt x="3310" y="5882"/>
                          </a:lnTo>
                          <a:lnTo>
                            <a:pt x="3307" y="5904"/>
                          </a:lnTo>
                          <a:lnTo>
                            <a:pt x="3306" y="5927"/>
                          </a:lnTo>
                          <a:lnTo>
                            <a:pt x="3306" y="5937"/>
                          </a:lnTo>
                          <a:lnTo>
                            <a:pt x="3303" y="5945"/>
                          </a:lnTo>
                          <a:lnTo>
                            <a:pt x="3301" y="5950"/>
                          </a:lnTo>
                          <a:lnTo>
                            <a:pt x="3299" y="5953"/>
                          </a:lnTo>
                          <a:lnTo>
                            <a:pt x="3297" y="5956"/>
                          </a:lnTo>
                          <a:lnTo>
                            <a:pt x="3294" y="5958"/>
                          </a:lnTo>
                          <a:lnTo>
                            <a:pt x="3291" y="5959"/>
                          </a:lnTo>
                          <a:lnTo>
                            <a:pt x="3286" y="5959"/>
                          </a:lnTo>
                          <a:lnTo>
                            <a:pt x="3281" y="5959"/>
                          </a:lnTo>
                          <a:lnTo>
                            <a:pt x="3275" y="5958"/>
                          </a:lnTo>
                          <a:lnTo>
                            <a:pt x="3269" y="5955"/>
                          </a:lnTo>
                          <a:lnTo>
                            <a:pt x="3260" y="5952"/>
                          </a:lnTo>
                          <a:lnTo>
                            <a:pt x="3251" y="5947"/>
                          </a:lnTo>
                          <a:lnTo>
                            <a:pt x="3242" y="5942"/>
                          </a:lnTo>
                          <a:lnTo>
                            <a:pt x="3220" y="5930"/>
                          </a:lnTo>
                          <a:lnTo>
                            <a:pt x="3191" y="5916"/>
                          </a:lnTo>
                          <a:lnTo>
                            <a:pt x="3177" y="5908"/>
                          </a:lnTo>
                          <a:lnTo>
                            <a:pt x="3163" y="5899"/>
                          </a:lnTo>
                          <a:lnTo>
                            <a:pt x="3158" y="5895"/>
                          </a:lnTo>
                          <a:lnTo>
                            <a:pt x="3153" y="5891"/>
                          </a:lnTo>
                          <a:lnTo>
                            <a:pt x="3150" y="5887"/>
                          </a:lnTo>
                          <a:lnTo>
                            <a:pt x="3147" y="5884"/>
                          </a:lnTo>
                          <a:lnTo>
                            <a:pt x="3134" y="5865"/>
                          </a:lnTo>
                          <a:lnTo>
                            <a:pt x="3121" y="5848"/>
                          </a:lnTo>
                          <a:lnTo>
                            <a:pt x="3109" y="5835"/>
                          </a:lnTo>
                          <a:lnTo>
                            <a:pt x="3098" y="5825"/>
                          </a:lnTo>
                          <a:lnTo>
                            <a:pt x="3085" y="5817"/>
                          </a:lnTo>
                          <a:lnTo>
                            <a:pt x="3074" y="5811"/>
                          </a:lnTo>
                          <a:lnTo>
                            <a:pt x="3062" y="5807"/>
                          </a:lnTo>
                          <a:lnTo>
                            <a:pt x="3050" y="5805"/>
                          </a:lnTo>
                          <a:lnTo>
                            <a:pt x="3036" y="5804"/>
                          </a:lnTo>
                          <a:lnTo>
                            <a:pt x="3022" y="5804"/>
                          </a:lnTo>
                          <a:lnTo>
                            <a:pt x="3008" y="5804"/>
                          </a:lnTo>
                          <a:lnTo>
                            <a:pt x="2991" y="5804"/>
                          </a:lnTo>
                          <a:lnTo>
                            <a:pt x="2974" y="5804"/>
                          </a:lnTo>
                          <a:lnTo>
                            <a:pt x="2955" y="5804"/>
                          </a:lnTo>
                          <a:lnTo>
                            <a:pt x="2935" y="5803"/>
                          </a:lnTo>
                          <a:lnTo>
                            <a:pt x="2912" y="5801"/>
                          </a:lnTo>
                          <a:lnTo>
                            <a:pt x="2903" y="5803"/>
                          </a:lnTo>
                          <a:lnTo>
                            <a:pt x="2894" y="5806"/>
                          </a:lnTo>
                          <a:lnTo>
                            <a:pt x="2885" y="5807"/>
                          </a:lnTo>
                          <a:lnTo>
                            <a:pt x="2875" y="5808"/>
                          </a:lnTo>
                          <a:lnTo>
                            <a:pt x="2865" y="5809"/>
                          </a:lnTo>
                          <a:lnTo>
                            <a:pt x="2855" y="5809"/>
                          </a:lnTo>
                          <a:lnTo>
                            <a:pt x="2846" y="5808"/>
                          </a:lnTo>
                          <a:lnTo>
                            <a:pt x="2837" y="5806"/>
                          </a:lnTo>
                          <a:lnTo>
                            <a:pt x="2828" y="5803"/>
                          </a:lnTo>
                          <a:lnTo>
                            <a:pt x="2820" y="5800"/>
                          </a:lnTo>
                          <a:lnTo>
                            <a:pt x="2813" y="5796"/>
                          </a:lnTo>
                          <a:lnTo>
                            <a:pt x="2807" y="5790"/>
                          </a:lnTo>
                          <a:lnTo>
                            <a:pt x="2801" y="5784"/>
                          </a:lnTo>
                          <a:lnTo>
                            <a:pt x="2796" y="5775"/>
                          </a:lnTo>
                          <a:lnTo>
                            <a:pt x="2793" y="5767"/>
                          </a:lnTo>
                          <a:lnTo>
                            <a:pt x="2790" y="5757"/>
                          </a:lnTo>
                          <a:lnTo>
                            <a:pt x="2788" y="5730"/>
                          </a:lnTo>
                          <a:lnTo>
                            <a:pt x="2787" y="5700"/>
                          </a:lnTo>
                          <a:lnTo>
                            <a:pt x="2784" y="5685"/>
                          </a:lnTo>
                          <a:lnTo>
                            <a:pt x="2781" y="5671"/>
                          </a:lnTo>
                          <a:lnTo>
                            <a:pt x="2779" y="5666"/>
                          </a:lnTo>
                          <a:lnTo>
                            <a:pt x="2776" y="5660"/>
                          </a:lnTo>
                          <a:lnTo>
                            <a:pt x="2773" y="5656"/>
                          </a:lnTo>
                          <a:lnTo>
                            <a:pt x="2770" y="5653"/>
                          </a:lnTo>
                          <a:lnTo>
                            <a:pt x="2758" y="5644"/>
                          </a:lnTo>
                          <a:lnTo>
                            <a:pt x="2741" y="5633"/>
                          </a:lnTo>
                          <a:lnTo>
                            <a:pt x="2733" y="5627"/>
                          </a:lnTo>
                          <a:lnTo>
                            <a:pt x="2727" y="5621"/>
                          </a:lnTo>
                          <a:lnTo>
                            <a:pt x="2722" y="5616"/>
                          </a:lnTo>
                          <a:lnTo>
                            <a:pt x="2721" y="5612"/>
                          </a:lnTo>
                          <a:lnTo>
                            <a:pt x="2722" y="5600"/>
                          </a:lnTo>
                          <a:lnTo>
                            <a:pt x="2725" y="5589"/>
                          </a:lnTo>
                          <a:lnTo>
                            <a:pt x="2728" y="5578"/>
                          </a:lnTo>
                          <a:lnTo>
                            <a:pt x="2732" y="5567"/>
                          </a:lnTo>
                          <a:lnTo>
                            <a:pt x="2736" y="5554"/>
                          </a:lnTo>
                          <a:lnTo>
                            <a:pt x="2738" y="5543"/>
                          </a:lnTo>
                          <a:lnTo>
                            <a:pt x="2738" y="5538"/>
                          </a:lnTo>
                          <a:lnTo>
                            <a:pt x="2738" y="5533"/>
                          </a:lnTo>
                          <a:lnTo>
                            <a:pt x="2738" y="5528"/>
                          </a:lnTo>
                          <a:lnTo>
                            <a:pt x="2736" y="5523"/>
                          </a:lnTo>
                          <a:lnTo>
                            <a:pt x="2733" y="5516"/>
                          </a:lnTo>
                          <a:lnTo>
                            <a:pt x="2729" y="5512"/>
                          </a:lnTo>
                          <a:lnTo>
                            <a:pt x="2724" y="5509"/>
                          </a:lnTo>
                          <a:lnTo>
                            <a:pt x="2719" y="5506"/>
                          </a:lnTo>
                          <a:lnTo>
                            <a:pt x="2713" y="5505"/>
                          </a:lnTo>
                          <a:lnTo>
                            <a:pt x="2707" y="5505"/>
                          </a:lnTo>
                          <a:lnTo>
                            <a:pt x="2701" y="5505"/>
                          </a:lnTo>
                          <a:lnTo>
                            <a:pt x="2694" y="5507"/>
                          </a:lnTo>
                          <a:lnTo>
                            <a:pt x="2688" y="5509"/>
                          </a:lnTo>
                          <a:lnTo>
                            <a:pt x="2683" y="5513"/>
                          </a:lnTo>
                          <a:lnTo>
                            <a:pt x="2678" y="5517"/>
                          </a:lnTo>
                          <a:lnTo>
                            <a:pt x="2674" y="5524"/>
                          </a:lnTo>
                          <a:lnTo>
                            <a:pt x="2671" y="5530"/>
                          </a:lnTo>
                          <a:lnTo>
                            <a:pt x="2669" y="5537"/>
                          </a:lnTo>
                          <a:lnTo>
                            <a:pt x="2668" y="5545"/>
                          </a:lnTo>
                          <a:lnTo>
                            <a:pt x="2669" y="5553"/>
                          </a:lnTo>
                          <a:lnTo>
                            <a:pt x="2670" y="5565"/>
                          </a:lnTo>
                          <a:lnTo>
                            <a:pt x="2670" y="5575"/>
                          </a:lnTo>
                          <a:lnTo>
                            <a:pt x="2669" y="5585"/>
                          </a:lnTo>
                          <a:lnTo>
                            <a:pt x="2667" y="5594"/>
                          </a:lnTo>
                          <a:lnTo>
                            <a:pt x="2664" y="5602"/>
                          </a:lnTo>
                          <a:lnTo>
                            <a:pt x="2660" y="5610"/>
                          </a:lnTo>
                          <a:lnTo>
                            <a:pt x="2654" y="5617"/>
                          </a:lnTo>
                          <a:lnTo>
                            <a:pt x="2649" y="5623"/>
                          </a:lnTo>
                          <a:lnTo>
                            <a:pt x="2642" y="5629"/>
                          </a:lnTo>
                          <a:lnTo>
                            <a:pt x="2635" y="5634"/>
                          </a:lnTo>
                          <a:lnTo>
                            <a:pt x="2627" y="5639"/>
                          </a:lnTo>
                          <a:lnTo>
                            <a:pt x="2618" y="5643"/>
                          </a:lnTo>
                          <a:lnTo>
                            <a:pt x="2607" y="5647"/>
                          </a:lnTo>
                          <a:lnTo>
                            <a:pt x="2597" y="5651"/>
                          </a:lnTo>
                          <a:lnTo>
                            <a:pt x="2586" y="5654"/>
                          </a:lnTo>
                          <a:lnTo>
                            <a:pt x="2575" y="5656"/>
                          </a:lnTo>
                          <a:lnTo>
                            <a:pt x="2573" y="5656"/>
                          </a:lnTo>
                          <a:lnTo>
                            <a:pt x="2569" y="5655"/>
                          </a:lnTo>
                          <a:lnTo>
                            <a:pt x="2567" y="5652"/>
                          </a:lnTo>
                          <a:lnTo>
                            <a:pt x="2566" y="5647"/>
                          </a:lnTo>
                          <a:lnTo>
                            <a:pt x="2563" y="5636"/>
                          </a:lnTo>
                          <a:lnTo>
                            <a:pt x="2561" y="5624"/>
                          </a:lnTo>
                          <a:lnTo>
                            <a:pt x="2558" y="5611"/>
                          </a:lnTo>
                          <a:lnTo>
                            <a:pt x="2555" y="5598"/>
                          </a:lnTo>
                          <a:lnTo>
                            <a:pt x="2553" y="5592"/>
                          </a:lnTo>
                          <a:lnTo>
                            <a:pt x="2550" y="5588"/>
                          </a:lnTo>
                          <a:lnTo>
                            <a:pt x="2547" y="5584"/>
                          </a:lnTo>
                          <a:lnTo>
                            <a:pt x="2544" y="5582"/>
                          </a:lnTo>
                          <a:lnTo>
                            <a:pt x="2458" y="5539"/>
                          </a:lnTo>
                          <a:lnTo>
                            <a:pt x="2454" y="5549"/>
                          </a:lnTo>
                          <a:lnTo>
                            <a:pt x="2449" y="5559"/>
                          </a:lnTo>
                          <a:lnTo>
                            <a:pt x="2444" y="5571"/>
                          </a:lnTo>
                          <a:lnTo>
                            <a:pt x="2437" y="5581"/>
                          </a:lnTo>
                          <a:lnTo>
                            <a:pt x="2425" y="5603"/>
                          </a:lnTo>
                          <a:lnTo>
                            <a:pt x="2414" y="5624"/>
                          </a:lnTo>
                          <a:lnTo>
                            <a:pt x="2412" y="5627"/>
                          </a:lnTo>
                          <a:lnTo>
                            <a:pt x="2409" y="5629"/>
                          </a:lnTo>
                          <a:lnTo>
                            <a:pt x="2405" y="5630"/>
                          </a:lnTo>
                          <a:lnTo>
                            <a:pt x="2401" y="5629"/>
                          </a:lnTo>
                          <a:lnTo>
                            <a:pt x="2389" y="5625"/>
                          </a:lnTo>
                          <a:lnTo>
                            <a:pt x="2378" y="5619"/>
                          </a:lnTo>
                          <a:lnTo>
                            <a:pt x="2356" y="5601"/>
                          </a:lnTo>
                          <a:lnTo>
                            <a:pt x="2339" y="5589"/>
                          </a:lnTo>
                          <a:lnTo>
                            <a:pt x="2331" y="5587"/>
                          </a:lnTo>
                          <a:lnTo>
                            <a:pt x="2323" y="5587"/>
                          </a:lnTo>
                          <a:lnTo>
                            <a:pt x="2315" y="5588"/>
                          </a:lnTo>
                          <a:lnTo>
                            <a:pt x="2308" y="5591"/>
                          </a:lnTo>
                          <a:lnTo>
                            <a:pt x="2303" y="5596"/>
                          </a:lnTo>
                          <a:lnTo>
                            <a:pt x="2299" y="5602"/>
                          </a:lnTo>
                          <a:lnTo>
                            <a:pt x="2296" y="5611"/>
                          </a:lnTo>
                          <a:lnTo>
                            <a:pt x="2295" y="5620"/>
                          </a:lnTo>
                          <a:lnTo>
                            <a:pt x="2294" y="5627"/>
                          </a:lnTo>
                          <a:lnTo>
                            <a:pt x="2293" y="5632"/>
                          </a:lnTo>
                          <a:lnTo>
                            <a:pt x="2292" y="5637"/>
                          </a:lnTo>
                          <a:lnTo>
                            <a:pt x="2290" y="5640"/>
                          </a:lnTo>
                          <a:lnTo>
                            <a:pt x="2288" y="5643"/>
                          </a:lnTo>
                          <a:lnTo>
                            <a:pt x="2285" y="5645"/>
                          </a:lnTo>
                          <a:lnTo>
                            <a:pt x="2282" y="5646"/>
                          </a:lnTo>
                          <a:lnTo>
                            <a:pt x="2279" y="5647"/>
                          </a:lnTo>
                          <a:lnTo>
                            <a:pt x="2272" y="5647"/>
                          </a:lnTo>
                          <a:lnTo>
                            <a:pt x="2262" y="5645"/>
                          </a:lnTo>
                          <a:lnTo>
                            <a:pt x="2253" y="5642"/>
                          </a:lnTo>
                          <a:lnTo>
                            <a:pt x="2243" y="5639"/>
                          </a:lnTo>
                          <a:lnTo>
                            <a:pt x="2236" y="5637"/>
                          </a:lnTo>
                          <a:lnTo>
                            <a:pt x="2231" y="5634"/>
                          </a:lnTo>
                          <a:lnTo>
                            <a:pt x="2225" y="5631"/>
                          </a:lnTo>
                          <a:lnTo>
                            <a:pt x="2221" y="5628"/>
                          </a:lnTo>
                          <a:lnTo>
                            <a:pt x="2212" y="5621"/>
                          </a:lnTo>
                          <a:lnTo>
                            <a:pt x="2202" y="5614"/>
                          </a:lnTo>
                          <a:lnTo>
                            <a:pt x="2189" y="5607"/>
                          </a:lnTo>
                          <a:lnTo>
                            <a:pt x="2174" y="5599"/>
                          </a:lnTo>
                          <a:lnTo>
                            <a:pt x="2161" y="5590"/>
                          </a:lnTo>
                          <a:lnTo>
                            <a:pt x="2149" y="5581"/>
                          </a:lnTo>
                          <a:lnTo>
                            <a:pt x="2144" y="5575"/>
                          </a:lnTo>
                          <a:lnTo>
                            <a:pt x="2139" y="5569"/>
                          </a:lnTo>
                          <a:lnTo>
                            <a:pt x="2136" y="5563"/>
                          </a:lnTo>
                          <a:lnTo>
                            <a:pt x="2133" y="5555"/>
                          </a:lnTo>
                          <a:lnTo>
                            <a:pt x="2130" y="5540"/>
                          </a:lnTo>
                          <a:lnTo>
                            <a:pt x="2128" y="5525"/>
                          </a:lnTo>
                          <a:lnTo>
                            <a:pt x="2128" y="5522"/>
                          </a:lnTo>
                          <a:lnTo>
                            <a:pt x="2126" y="5520"/>
                          </a:lnTo>
                          <a:lnTo>
                            <a:pt x="2124" y="5516"/>
                          </a:lnTo>
                          <a:lnTo>
                            <a:pt x="2122" y="5513"/>
                          </a:lnTo>
                          <a:lnTo>
                            <a:pt x="2115" y="5508"/>
                          </a:lnTo>
                          <a:lnTo>
                            <a:pt x="2106" y="5504"/>
                          </a:lnTo>
                          <a:lnTo>
                            <a:pt x="2088" y="5496"/>
                          </a:lnTo>
                          <a:lnTo>
                            <a:pt x="2075" y="5490"/>
                          </a:lnTo>
                          <a:lnTo>
                            <a:pt x="2044" y="5468"/>
                          </a:lnTo>
                          <a:lnTo>
                            <a:pt x="2013" y="5444"/>
                          </a:lnTo>
                          <a:lnTo>
                            <a:pt x="1996" y="5434"/>
                          </a:lnTo>
                          <a:lnTo>
                            <a:pt x="1980" y="5424"/>
                          </a:lnTo>
                          <a:lnTo>
                            <a:pt x="1972" y="5421"/>
                          </a:lnTo>
                          <a:lnTo>
                            <a:pt x="1962" y="5418"/>
                          </a:lnTo>
                          <a:lnTo>
                            <a:pt x="1953" y="5417"/>
                          </a:lnTo>
                          <a:lnTo>
                            <a:pt x="1945" y="5416"/>
                          </a:lnTo>
                          <a:lnTo>
                            <a:pt x="1925" y="5418"/>
                          </a:lnTo>
                          <a:lnTo>
                            <a:pt x="1907" y="5418"/>
                          </a:lnTo>
                          <a:lnTo>
                            <a:pt x="1904" y="5417"/>
                          </a:lnTo>
                          <a:lnTo>
                            <a:pt x="1901" y="5416"/>
                          </a:lnTo>
                          <a:lnTo>
                            <a:pt x="1898" y="5414"/>
                          </a:lnTo>
                          <a:lnTo>
                            <a:pt x="1896" y="5411"/>
                          </a:lnTo>
                          <a:lnTo>
                            <a:pt x="1894" y="5408"/>
                          </a:lnTo>
                          <a:lnTo>
                            <a:pt x="1893" y="5403"/>
                          </a:lnTo>
                          <a:lnTo>
                            <a:pt x="1892" y="5398"/>
                          </a:lnTo>
                          <a:lnTo>
                            <a:pt x="1892" y="5391"/>
                          </a:lnTo>
                          <a:lnTo>
                            <a:pt x="1892" y="5372"/>
                          </a:lnTo>
                          <a:lnTo>
                            <a:pt x="1892" y="5360"/>
                          </a:lnTo>
                          <a:lnTo>
                            <a:pt x="1892" y="5352"/>
                          </a:lnTo>
                          <a:lnTo>
                            <a:pt x="1890" y="5346"/>
                          </a:lnTo>
                          <a:lnTo>
                            <a:pt x="1878" y="5339"/>
                          </a:lnTo>
                          <a:lnTo>
                            <a:pt x="1850" y="5325"/>
                          </a:lnTo>
                          <a:lnTo>
                            <a:pt x="1846" y="5322"/>
                          </a:lnTo>
                          <a:lnTo>
                            <a:pt x="1842" y="5318"/>
                          </a:lnTo>
                          <a:lnTo>
                            <a:pt x="1839" y="5315"/>
                          </a:lnTo>
                          <a:lnTo>
                            <a:pt x="1835" y="5311"/>
                          </a:lnTo>
                          <a:lnTo>
                            <a:pt x="1834" y="5308"/>
                          </a:lnTo>
                          <a:lnTo>
                            <a:pt x="1832" y="5303"/>
                          </a:lnTo>
                          <a:lnTo>
                            <a:pt x="1832" y="5299"/>
                          </a:lnTo>
                          <a:lnTo>
                            <a:pt x="1832" y="5295"/>
                          </a:lnTo>
                          <a:lnTo>
                            <a:pt x="1833" y="5287"/>
                          </a:lnTo>
                          <a:lnTo>
                            <a:pt x="1836" y="5278"/>
                          </a:lnTo>
                          <a:lnTo>
                            <a:pt x="1840" y="5270"/>
                          </a:lnTo>
                          <a:lnTo>
                            <a:pt x="1843" y="5262"/>
                          </a:lnTo>
                          <a:lnTo>
                            <a:pt x="1846" y="5253"/>
                          </a:lnTo>
                          <a:lnTo>
                            <a:pt x="1849" y="5246"/>
                          </a:lnTo>
                          <a:lnTo>
                            <a:pt x="1850" y="5239"/>
                          </a:lnTo>
                          <a:lnTo>
                            <a:pt x="1849" y="5233"/>
                          </a:lnTo>
                          <a:lnTo>
                            <a:pt x="1848" y="5231"/>
                          </a:lnTo>
                          <a:lnTo>
                            <a:pt x="1847" y="5228"/>
                          </a:lnTo>
                          <a:lnTo>
                            <a:pt x="1844" y="5226"/>
                          </a:lnTo>
                          <a:lnTo>
                            <a:pt x="1841" y="5224"/>
                          </a:lnTo>
                          <a:lnTo>
                            <a:pt x="1837" y="5223"/>
                          </a:lnTo>
                          <a:lnTo>
                            <a:pt x="1832" y="5222"/>
                          </a:lnTo>
                          <a:lnTo>
                            <a:pt x="1826" y="5221"/>
                          </a:lnTo>
                          <a:lnTo>
                            <a:pt x="1820" y="5220"/>
                          </a:lnTo>
                          <a:lnTo>
                            <a:pt x="1802" y="5219"/>
                          </a:lnTo>
                          <a:lnTo>
                            <a:pt x="1777" y="5215"/>
                          </a:lnTo>
                          <a:lnTo>
                            <a:pt x="1764" y="5212"/>
                          </a:lnTo>
                          <a:lnTo>
                            <a:pt x="1751" y="5210"/>
                          </a:lnTo>
                          <a:lnTo>
                            <a:pt x="1742" y="5208"/>
                          </a:lnTo>
                          <a:lnTo>
                            <a:pt x="1736" y="5206"/>
                          </a:lnTo>
                          <a:lnTo>
                            <a:pt x="1736" y="5206"/>
                          </a:lnTo>
                          <a:lnTo>
                            <a:pt x="1737" y="5199"/>
                          </a:lnTo>
                          <a:lnTo>
                            <a:pt x="1738" y="5193"/>
                          </a:lnTo>
                          <a:lnTo>
                            <a:pt x="1737" y="5186"/>
                          </a:lnTo>
                          <a:lnTo>
                            <a:pt x="1737" y="5180"/>
                          </a:lnTo>
                          <a:lnTo>
                            <a:pt x="1735" y="5166"/>
                          </a:lnTo>
                          <a:lnTo>
                            <a:pt x="1732" y="5153"/>
                          </a:lnTo>
                          <a:lnTo>
                            <a:pt x="1732" y="5147"/>
                          </a:lnTo>
                          <a:lnTo>
                            <a:pt x="1731" y="5141"/>
                          </a:lnTo>
                          <a:lnTo>
                            <a:pt x="1732" y="5134"/>
                          </a:lnTo>
                          <a:lnTo>
                            <a:pt x="1733" y="5127"/>
                          </a:lnTo>
                          <a:lnTo>
                            <a:pt x="1735" y="5121"/>
                          </a:lnTo>
                          <a:lnTo>
                            <a:pt x="1738" y="5115"/>
                          </a:lnTo>
                          <a:lnTo>
                            <a:pt x="1743" y="5109"/>
                          </a:lnTo>
                          <a:lnTo>
                            <a:pt x="1748" y="5104"/>
                          </a:lnTo>
                          <a:lnTo>
                            <a:pt x="1759" y="5095"/>
                          </a:lnTo>
                          <a:lnTo>
                            <a:pt x="1768" y="5084"/>
                          </a:lnTo>
                          <a:lnTo>
                            <a:pt x="1777" y="5074"/>
                          </a:lnTo>
                          <a:lnTo>
                            <a:pt x="1786" y="5064"/>
                          </a:lnTo>
                          <a:lnTo>
                            <a:pt x="1804" y="5041"/>
                          </a:lnTo>
                          <a:lnTo>
                            <a:pt x="1820" y="5020"/>
                          </a:lnTo>
                          <a:lnTo>
                            <a:pt x="1823" y="5015"/>
                          </a:lnTo>
                          <a:lnTo>
                            <a:pt x="1825" y="5010"/>
                          </a:lnTo>
                          <a:lnTo>
                            <a:pt x="1827" y="5006"/>
                          </a:lnTo>
                          <a:lnTo>
                            <a:pt x="1827" y="5001"/>
                          </a:lnTo>
                          <a:lnTo>
                            <a:pt x="1827" y="4994"/>
                          </a:lnTo>
                          <a:lnTo>
                            <a:pt x="1825" y="4988"/>
                          </a:lnTo>
                          <a:lnTo>
                            <a:pt x="1822" y="4981"/>
                          </a:lnTo>
                          <a:lnTo>
                            <a:pt x="1819" y="4975"/>
                          </a:lnTo>
                          <a:lnTo>
                            <a:pt x="1816" y="4967"/>
                          </a:lnTo>
                          <a:lnTo>
                            <a:pt x="1815" y="4958"/>
                          </a:lnTo>
                          <a:lnTo>
                            <a:pt x="1816" y="4952"/>
                          </a:lnTo>
                          <a:lnTo>
                            <a:pt x="1817" y="4948"/>
                          </a:lnTo>
                          <a:lnTo>
                            <a:pt x="1820" y="4944"/>
                          </a:lnTo>
                          <a:lnTo>
                            <a:pt x="1823" y="4940"/>
                          </a:lnTo>
                          <a:lnTo>
                            <a:pt x="1831" y="4933"/>
                          </a:lnTo>
                          <a:lnTo>
                            <a:pt x="1842" y="4926"/>
                          </a:lnTo>
                          <a:lnTo>
                            <a:pt x="1864" y="4915"/>
                          </a:lnTo>
                          <a:lnTo>
                            <a:pt x="1884" y="4905"/>
                          </a:lnTo>
                          <a:lnTo>
                            <a:pt x="1886" y="4902"/>
                          </a:lnTo>
                          <a:lnTo>
                            <a:pt x="1888" y="4897"/>
                          </a:lnTo>
                          <a:lnTo>
                            <a:pt x="1889" y="4891"/>
                          </a:lnTo>
                          <a:lnTo>
                            <a:pt x="1888" y="4884"/>
                          </a:lnTo>
                          <a:lnTo>
                            <a:pt x="1886" y="4867"/>
                          </a:lnTo>
                          <a:lnTo>
                            <a:pt x="1882" y="4849"/>
                          </a:lnTo>
                          <a:lnTo>
                            <a:pt x="1876" y="4830"/>
                          </a:lnTo>
                          <a:lnTo>
                            <a:pt x="1870" y="4816"/>
                          </a:lnTo>
                          <a:lnTo>
                            <a:pt x="1867" y="4810"/>
                          </a:lnTo>
                          <a:lnTo>
                            <a:pt x="1864" y="4806"/>
                          </a:lnTo>
                          <a:lnTo>
                            <a:pt x="1861" y="4803"/>
                          </a:lnTo>
                          <a:lnTo>
                            <a:pt x="1858" y="4803"/>
                          </a:lnTo>
                          <a:lnTo>
                            <a:pt x="1841" y="4807"/>
                          </a:lnTo>
                          <a:lnTo>
                            <a:pt x="1822" y="4811"/>
                          </a:lnTo>
                          <a:lnTo>
                            <a:pt x="1813" y="4812"/>
                          </a:lnTo>
                          <a:lnTo>
                            <a:pt x="1805" y="4812"/>
                          </a:lnTo>
                          <a:lnTo>
                            <a:pt x="1796" y="4811"/>
                          </a:lnTo>
                          <a:lnTo>
                            <a:pt x="1787" y="4808"/>
                          </a:lnTo>
                          <a:lnTo>
                            <a:pt x="1783" y="4805"/>
                          </a:lnTo>
                          <a:lnTo>
                            <a:pt x="1780" y="4802"/>
                          </a:lnTo>
                          <a:lnTo>
                            <a:pt x="1777" y="4798"/>
                          </a:lnTo>
                          <a:lnTo>
                            <a:pt x="1774" y="4794"/>
                          </a:lnTo>
                          <a:lnTo>
                            <a:pt x="1771" y="4784"/>
                          </a:lnTo>
                          <a:lnTo>
                            <a:pt x="1769" y="4773"/>
                          </a:lnTo>
                          <a:lnTo>
                            <a:pt x="1768" y="4752"/>
                          </a:lnTo>
                          <a:lnTo>
                            <a:pt x="1768" y="4731"/>
                          </a:lnTo>
                          <a:lnTo>
                            <a:pt x="1778" y="4695"/>
                          </a:lnTo>
                          <a:lnTo>
                            <a:pt x="1783" y="4672"/>
                          </a:lnTo>
                          <a:lnTo>
                            <a:pt x="1783" y="4667"/>
                          </a:lnTo>
                          <a:lnTo>
                            <a:pt x="1781" y="4663"/>
                          </a:lnTo>
                          <a:lnTo>
                            <a:pt x="1779" y="4660"/>
                          </a:lnTo>
                          <a:lnTo>
                            <a:pt x="1776" y="4656"/>
                          </a:lnTo>
                          <a:lnTo>
                            <a:pt x="1771" y="4653"/>
                          </a:lnTo>
                          <a:lnTo>
                            <a:pt x="1765" y="4650"/>
                          </a:lnTo>
                          <a:lnTo>
                            <a:pt x="1757" y="4647"/>
                          </a:lnTo>
                          <a:lnTo>
                            <a:pt x="1747" y="4644"/>
                          </a:lnTo>
                          <a:lnTo>
                            <a:pt x="1743" y="4642"/>
                          </a:lnTo>
                          <a:lnTo>
                            <a:pt x="1740" y="4638"/>
                          </a:lnTo>
                          <a:lnTo>
                            <a:pt x="1737" y="4633"/>
                          </a:lnTo>
                          <a:lnTo>
                            <a:pt x="1734" y="4625"/>
                          </a:lnTo>
                          <a:lnTo>
                            <a:pt x="1728" y="4607"/>
                          </a:lnTo>
                          <a:lnTo>
                            <a:pt x="1723" y="4586"/>
                          </a:lnTo>
                          <a:lnTo>
                            <a:pt x="1720" y="4564"/>
                          </a:lnTo>
                          <a:lnTo>
                            <a:pt x="1717" y="4545"/>
                          </a:lnTo>
                          <a:lnTo>
                            <a:pt x="1715" y="4527"/>
                          </a:lnTo>
                          <a:lnTo>
                            <a:pt x="1714" y="4517"/>
                          </a:lnTo>
                          <a:lnTo>
                            <a:pt x="1713" y="4510"/>
                          </a:lnTo>
                          <a:lnTo>
                            <a:pt x="1712" y="4505"/>
                          </a:lnTo>
                          <a:lnTo>
                            <a:pt x="1710" y="4499"/>
                          </a:lnTo>
                          <a:lnTo>
                            <a:pt x="1707" y="4494"/>
                          </a:lnTo>
                          <a:lnTo>
                            <a:pt x="1702" y="4485"/>
                          </a:lnTo>
                          <a:lnTo>
                            <a:pt x="1696" y="4477"/>
                          </a:lnTo>
                          <a:lnTo>
                            <a:pt x="1690" y="4470"/>
                          </a:lnTo>
                          <a:lnTo>
                            <a:pt x="1685" y="4463"/>
                          </a:lnTo>
                          <a:lnTo>
                            <a:pt x="1683" y="4459"/>
                          </a:lnTo>
                          <a:lnTo>
                            <a:pt x="1682" y="4455"/>
                          </a:lnTo>
                          <a:lnTo>
                            <a:pt x="1681" y="4450"/>
                          </a:lnTo>
                          <a:lnTo>
                            <a:pt x="1681" y="4446"/>
                          </a:lnTo>
                          <a:lnTo>
                            <a:pt x="1682" y="4440"/>
                          </a:lnTo>
                          <a:lnTo>
                            <a:pt x="1684" y="4435"/>
                          </a:lnTo>
                          <a:lnTo>
                            <a:pt x="1687" y="4430"/>
                          </a:lnTo>
                          <a:lnTo>
                            <a:pt x="1692" y="4425"/>
                          </a:lnTo>
                          <a:lnTo>
                            <a:pt x="1703" y="4416"/>
                          </a:lnTo>
                          <a:lnTo>
                            <a:pt x="1716" y="4407"/>
                          </a:lnTo>
                          <a:lnTo>
                            <a:pt x="1730" y="4396"/>
                          </a:lnTo>
                          <a:lnTo>
                            <a:pt x="1743" y="4387"/>
                          </a:lnTo>
                          <a:lnTo>
                            <a:pt x="1748" y="4383"/>
                          </a:lnTo>
                          <a:lnTo>
                            <a:pt x="1754" y="4378"/>
                          </a:lnTo>
                          <a:lnTo>
                            <a:pt x="1759" y="4374"/>
                          </a:lnTo>
                          <a:lnTo>
                            <a:pt x="1762" y="4370"/>
                          </a:lnTo>
                          <a:lnTo>
                            <a:pt x="1766" y="4365"/>
                          </a:lnTo>
                          <a:lnTo>
                            <a:pt x="1772" y="4362"/>
                          </a:lnTo>
                          <a:lnTo>
                            <a:pt x="1777" y="4360"/>
                          </a:lnTo>
                          <a:lnTo>
                            <a:pt x="1784" y="4360"/>
                          </a:lnTo>
                          <a:lnTo>
                            <a:pt x="1791" y="4361"/>
                          </a:lnTo>
                          <a:lnTo>
                            <a:pt x="1800" y="4364"/>
                          </a:lnTo>
                          <a:lnTo>
                            <a:pt x="1808" y="4367"/>
                          </a:lnTo>
                          <a:lnTo>
                            <a:pt x="1816" y="4371"/>
                          </a:lnTo>
                          <a:lnTo>
                            <a:pt x="1832" y="4380"/>
                          </a:lnTo>
                          <a:lnTo>
                            <a:pt x="1848" y="4390"/>
                          </a:lnTo>
                          <a:lnTo>
                            <a:pt x="1861" y="4400"/>
                          </a:lnTo>
                          <a:lnTo>
                            <a:pt x="1872" y="4410"/>
                          </a:lnTo>
                          <a:lnTo>
                            <a:pt x="1875" y="4413"/>
                          </a:lnTo>
                          <a:lnTo>
                            <a:pt x="1880" y="4416"/>
                          </a:lnTo>
                          <a:lnTo>
                            <a:pt x="1886" y="4418"/>
                          </a:lnTo>
                          <a:lnTo>
                            <a:pt x="1891" y="4420"/>
                          </a:lnTo>
                          <a:lnTo>
                            <a:pt x="1902" y="4423"/>
                          </a:lnTo>
                          <a:lnTo>
                            <a:pt x="1914" y="4426"/>
                          </a:lnTo>
                          <a:lnTo>
                            <a:pt x="1927" y="4428"/>
                          </a:lnTo>
                          <a:lnTo>
                            <a:pt x="1939" y="4430"/>
                          </a:lnTo>
                          <a:lnTo>
                            <a:pt x="1950" y="4433"/>
                          </a:lnTo>
                          <a:lnTo>
                            <a:pt x="1960" y="4436"/>
                          </a:lnTo>
                          <a:lnTo>
                            <a:pt x="1972" y="4440"/>
                          </a:lnTo>
                          <a:lnTo>
                            <a:pt x="1981" y="4443"/>
                          </a:lnTo>
                          <a:lnTo>
                            <a:pt x="1988" y="4445"/>
                          </a:lnTo>
                          <a:lnTo>
                            <a:pt x="1995" y="4445"/>
                          </a:lnTo>
                          <a:lnTo>
                            <a:pt x="2000" y="4443"/>
                          </a:lnTo>
                          <a:lnTo>
                            <a:pt x="2004" y="4441"/>
                          </a:lnTo>
                          <a:lnTo>
                            <a:pt x="2008" y="4438"/>
                          </a:lnTo>
                          <a:lnTo>
                            <a:pt x="2012" y="4435"/>
                          </a:lnTo>
                          <a:lnTo>
                            <a:pt x="2018" y="4427"/>
                          </a:lnTo>
                          <a:lnTo>
                            <a:pt x="2025" y="4418"/>
                          </a:lnTo>
                          <a:lnTo>
                            <a:pt x="2029" y="4413"/>
                          </a:lnTo>
                          <a:lnTo>
                            <a:pt x="2033" y="4409"/>
                          </a:lnTo>
                          <a:lnTo>
                            <a:pt x="2039" y="4405"/>
                          </a:lnTo>
                          <a:lnTo>
                            <a:pt x="2046" y="4400"/>
                          </a:lnTo>
                          <a:lnTo>
                            <a:pt x="2051" y="4397"/>
                          </a:lnTo>
                          <a:lnTo>
                            <a:pt x="2057" y="4393"/>
                          </a:lnTo>
                          <a:lnTo>
                            <a:pt x="2061" y="4389"/>
                          </a:lnTo>
                          <a:lnTo>
                            <a:pt x="2064" y="4383"/>
                          </a:lnTo>
                          <a:lnTo>
                            <a:pt x="2067" y="4377"/>
                          </a:lnTo>
                          <a:lnTo>
                            <a:pt x="2070" y="4370"/>
                          </a:lnTo>
                          <a:lnTo>
                            <a:pt x="2071" y="4363"/>
                          </a:lnTo>
                          <a:lnTo>
                            <a:pt x="2073" y="4354"/>
                          </a:lnTo>
                          <a:lnTo>
                            <a:pt x="2075" y="4339"/>
                          </a:lnTo>
                          <a:lnTo>
                            <a:pt x="2075" y="4324"/>
                          </a:lnTo>
                          <a:lnTo>
                            <a:pt x="2073" y="4309"/>
                          </a:lnTo>
                          <a:lnTo>
                            <a:pt x="2071" y="4298"/>
                          </a:lnTo>
                          <a:lnTo>
                            <a:pt x="2068" y="4291"/>
                          </a:lnTo>
                          <a:lnTo>
                            <a:pt x="2064" y="4284"/>
                          </a:lnTo>
                          <a:lnTo>
                            <a:pt x="2059" y="4278"/>
                          </a:lnTo>
                          <a:lnTo>
                            <a:pt x="2053" y="4272"/>
                          </a:lnTo>
                          <a:lnTo>
                            <a:pt x="2046" y="4266"/>
                          </a:lnTo>
                          <a:lnTo>
                            <a:pt x="2040" y="4261"/>
                          </a:lnTo>
                          <a:lnTo>
                            <a:pt x="2032" y="4257"/>
                          </a:lnTo>
                          <a:lnTo>
                            <a:pt x="2025" y="4252"/>
                          </a:lnTo>
                          <a:lnTo>
                            <a:pt x="2008" y="4244"/>
                          </a:lnTo>
                          <a:lnTo>
                            <a:pt x="1993" y="4237"/>
                          </a:lnTo>
                          <a:lnTo>
                            <a:pt x="1979" y="4229"/>
                          </a:lnTo>
                          <a:lnTo>
                            <a:pt x="1966" y="4219"/>
                          </a:lnTo>
                          <a:lnTo>
                            <a:pt x="1962" y="4215"/>
                          </a:lnTo>
                          <a:lnTo>
                            <a:pt x="1959" y="4212"/>
                          </a:lnTo>
                          <a:lnTo>
                            <a:pt x="1957" y="4208"/>
                          </a:lnTo>
                          <a:lnTo>
                            <a:pt x="1955" y="4205"/>
                          </a:lnTo>
                          <a:lnTo>
                            <a:pt x="1955" y="4202"/>
                          </a:lnTo>
                          <a:lnTo>
                            <a:pt x="1955" y="4199"/>
                          </a:lnTo>
                          <a:lnTo>
                            <a:pt x="1956" y="4197"/>
                          </a:lnTo>
                          <a:lnTo>
                            <a:pt x="1957" y="4194"/>
                          </a:lnTo>
                          <a:lnTo>
                            <a:pt x="1960" y="4189"/>
                          </a:lnTo>
                          <a:lnTo>
                            <a:pt x="1963" y="4183"/>
                          </a:lnTo>
                          <a:lnTo>
                            <a:pt x="1966" y="4178"/>
                          </a:lnTo>
                          <a:lnTo>
                            <a:pt x="1969" y="4171"/>
                          </a:lnTo>
                          <a:lnTo>
                            <a:pt x="1969" y="4163"/>
                          </a:lnTo>
                          <a:lnTo>
                            <a:pt x="1968" y="4154"/>
                          </a:lnTo>
                          <a:lnTo>
                            <a:pt x="1965" y="4146"/>
                          </a:lnTo>
                          <a:lnTo>
                            <a:pt x="1961" y="4136"/>
                          </a:lnTo>
                          <a:lnTo>
                            <a:pt x="1958" y="4128"/>
                          </a:lnTo>
                          <a:lnTo>
                            <a:pt x="1954" y="4120"/>
                          </a:lnTo>
                          <a:lnTo>
                            <a:pt x="1952" y="4111"/>
                          </a:lnTo>
                          <a:lnTo>
                            <a:pt x="1950" y="4102"/>
                          </a:lnTo>
                          <a:lnTo>
                            <a:pt x="1948" y="4094"/>
                          </a:lnTo>
                          <a:lnTo>
                            <a:pt x="1948" y="4088"/>
                          </a:lnTo>
                          <a:lnTo>
                            <a:pt x="1947" y="4082"/>
                          </a:lnTo>
                          <a:lnTo>
                            <a:pt x="1948" y="4077"/>
                          </a:lnTo>
                          <a:lnTo>
                            <a:pt x="1949" y="4072"/>
                          </a:lnTo>
                          <a:lnTo>
                            <a:pt x="1951" y="4069"/>
                          </a:lnTo>
                          <a:lnTo>
                            <a:pt x="1953" y="4065"/>
                          </a:lnTo>
                          <a:lnTo>
                            <a:pt x="1955" y="4063"/>
                          </a:lnTo>
                          <a:lnTo>
                            <a:pt x="1961" y="4058"/>
                          </a:lnTo>
                          <a:lnTo>
                            <a:pt x="1969" y="4054"/>
                          </a:lnTo>
                          <a:lnTo>
                            <a:pt x="1976" y="4052"/>
                          </a:lnTo>
                          <a:lnTo>
                            <a:pt x="1984" y="4051"/>
                          </a:lnTo>
                          <a:lnTo>
                            <a:pt x="1991" y="4050"/>
                          </a:lnTo>
                          <a:lnTo>
                            <a:pt x="1998" y="4048"/>
                          </a:lnTo>
                          <a:lnTo>
                            <a:pt x="2004" y="4046"/>
                          </a:lnTo>
                          <a:lnTo>
                            <a:pt x="2008" y="4042"/>
                          </a:lnTo>
                          <a:lnTo>
                            <a:pt x="2009" y="4040"/>
                          </a:lnTo>
                          <a:lnTo>
                            <a:pt x="2010" y="4037"/>
                          </a:lnTo>
                          <a:lnTo>
                            <a:pt x="2010" y="4034"/>
                          </a:lnTo>
                          <a:lnTo>
                            <a:pt x="2009" y="4030"/>
                          </a:lnTo>
                          <a:lnTo>
                            <a:pt x="2006" y="4020"/>
                          </a:lnTo>
                          <a:lnTo>
                            <a:pt x="2000" y="4007"/>
                          </a:lnTo>
                          <a:lnTo>
                            <a:pt x="1990" y="3991"/>
                          </a:lnTo>
                          <a:lnTo>
                            <a:pt x="1980" y="3973"/>
                          </a:lnTo>
                          <a:lnTo>
                            <a:pt x="1968" y="3954"/>
                          </a:lnTo>
                          <a:lnTo>
                            <a:pt x="1955" y="3937"/>
                          </a:lnTo>
                          <a:lnTo>
                            <a:pt x="1948" y="3928"/>
                          </a:lnTo>
                          <a:lnTo>
                            <a:pt x="1941" y="3920"/>
                          </a:lnTo>
                          <a:lnTo>
                            <a:pt x="1933" y="3913"/>
                          </a:lnTo>
                          <a:lnTo>
                            <a:pt x="1926" y="3906"/>
                          </a:lnTo>
                          <a:lnTo>
                            <a:pt x="1917" y="3901"/>
                          </a:lnTo>
                          <a:lnTo>
                            <a:pt x="1908" y="3897"/>
                          </a:lnTo>
                          <a:lnTo>
                            <a:pt x="1899" y="3894"/>
                          </a:lnTo>
                          <a:lnTo>
                            <a:pt x="1890" y="3892"/>
                          </a:lnTo>
                          <a:lnTo>
                            <a:pt x="1873" y="3890"/>
                          </a:lnTo>
                          <a:lnTo>
                            <a:pt x="1858" y="3887"/>
                          </a:lnTo>
                          <a:lnTo>
                            <a:pt x="1852" y="3885"/>
                          </a:lnTo>
                          <a:lnTo>
                            <a:pt x="1846" y="3882"/>
                          </a:lnTo>
                          <a:lnTo>
                            <a:pt x="1840" y="3880"/>
                          </a:lnTo>
                          <a:lnTo>
                            <a:pt x="1834" y="3877"/>
                          </a:lnTo>
                          <a:lnTo>
                            <a:pt x="1830" y="3873"/>
                          </a:lnTo>
                          <a:lnTo>
                            <a:pt x="1825" y="3869"/>
                          </a:lnTo>
                          <a:lnTo>
                            <a:pt x="1821" y="3865"/>
                          </a:lnTo>
                          <a:lnTo>
                            <a:pt x="1817" y="3859"/>
                          </a:lnTo>
                          <a:lnTo>
                            <a:pt x="1811" y="3847"/>
                          </a:lnTo>
                          <a:lnTo>
                            <a:pt x="1804" y="3830"/>
                          </a:lnTo>
                          <a:lnTo>
                            <a:pt x="1801" y="3821"/>
                          </a:lnTo>
                          <a:lnTo>
                            <a:pt x="1797" y="3812"/>
                          </a:lnTo>
                          <a:lnTo>
                            <a:pt x="1791" y="3803"/>
                          </a:lnTo>
                          <a:lnTo>
                            <a:pt x="1786" y="3795"/>
                          </a:lnTo>
                          <a:lnTo>
                            <a:pt x="1780" y="3787"/>
                          </a:lnTo>
                          <a:lnTo>
                            <a:pt x="1773" y="3781"/>
                          </a:lnTo>
                          <a:lnTo>
                            <a:pt x="1766" y="3775"/>
                          </a:lnTo>
                          <a:lnTo>
                            <a:pt x="1759" y="3770"/>
                          </a:lnTo>
                          <a:lnTo>
                            <a:pt x="1750" y="3765"/>
                          </a:lnTo>
                          <a:lnTo>
                            <a:pt x="1742" y="3762"/>
                          </a:lnTo>
                          <a:lnTo>
                            <a:pt x="1733" y="3760"/>
                          </a:lnTo>
                          <a:lnTo>
                            <a:pt x="1724" y="3758"/>
                          </a:lnTo>
                          <a:lnTo>
                            <a:pt x="1714" y="3758"/>
                          </a:lnTo>
                          <a:lnTo>
                            <a:pt x="1704" y="3759"/>
                          </a:lnTo>
                          <a:lnTo>
                            <a:pt x="1694" y="3762"/>
                          </a:lnTo>
                          <a:lnTo>
                            <a:pt x="1683" y="3765"/>
                          </a:lnTo>
                          <a:lnTo>
                            <a:pt x="1668" y="3774"/>
                          </a:lnTo>
                          <a:lnTo>
                            <a:pt x="1646" y="3787"/>
                          </a:lnTo>
                          <a:lnTo>
                            <a:pt x="1636" y="3794"/>
                          </a:lnTo>
                          <a:lnTo>
                            <a:pt x="1627" y="3800"/>
                          </a:lnTo>
                          <a:lnTo>
                            <a:pt x="1619" y="3803"/>
                          </a:lnTo>
                          <a:lnTo>
                            <a:pt x="1614" y="3805"/>
                          </a:lnTo>
                          <a:lnTo>
                            <a:pt x="1603" y="3803"/>
                          </a:lnTo>
                          <a:lnTo>
                            <a:pt x="1592" y="3801"/>
                          </a:lnTo>
                          <a:lnTo>
                            <a:pt x="1587" y="3801"/>
                          </a:lnTo>
                          <a:lnTo>
                            <a:pt x="1581" y="3801"/>
                          </a:lnTo>
                          <a:lnTo>
                            <a:pt x="1575" y="3803"/>
                          </a:lnTo>
                          <a:lnTo>
                            <a:pt x="1570" y="3805"/>
                          </a:lnTo>
                          <a:lnTo>
                            <a:pt x="1559" y="3812"/>
                          </a:lnTo>
                          <a:lnTo>
                            <a:pt x="1550" y="3816"/>
                          </a:lnTo>
                          <a:lnTo>
                            <a:pt x="1545" y="3817"/>
                          </a:lnTo>
                          <a:lnTo>
                            <a:pt x="1541" y="3818"/>
                          </a:lnTo>
                          <a:lnTo>
                            <a:pt x="1537" y="3818"/>
                          </a:lnTo>
                          <a:lnTo>
                            <a:pt x="1532" y="3818"/>
                          </a:lnTo>
                          <a:lnTo>
                            <a:pt x="1528" y="3817"/>
                          </a:lnTo>
                          <a:lnTo>
                            <a:pt x="1524" y="3815"/>
                          </a:lnTo>
                          <a:lnTo>
                            <a:pt x="1521" y="3812"/>
                          </a:lnTo>
                          <a:lnTo>
                            <a:pt x="1517" y="3808"/>
                          </a:lnTo>
                          <a:lnTo>
                            <a:pt x="1509" y="3797"/>
                          </a:lnTo>
                          <a:lnTo>
                            <a:pt x="1501" y="3783"/>
                          </a:lnTo>
                          <a:lnTo>
                            <a:pt x="1496" y="3773"/>
                          </a:lnTo>
                          <a:lnTo>
                            <a:pt x="1491" y="3762"/>
                          </a:lnTo>
                          <a:lnTo>
                            <a:pt x="1489" y="3749"/>
                          </a:lnTo>
                          <a:lnTo>
                            <a:pt x="1487" y="3737"/>
                          </a:lnTo>
                          <a:lnTo>
                            <a:pt x="1487" y="3731"/>
                          </a:lnTo>
                          <a:lnTo>
                            <a:pt x="1487" y="3725"/>
                          </a:lnTo>
                          <a:lnTo>
                            <a:pt x="1488" y="3719"/>
                          </a:lnTo>
                          <a:lnTo>
                            <a:pt x="1489" y="3713"/>
                          </a:lnTo>
                          <a:lnTo>
                            <a:pt x="1491" y="3707"/>
                          </a:lnTo>
                          <a:lnTo>
                            <a:pt x="1495" y="3701"/>
                          </a:lnTo>
                          <a:lnTo>
                            <a:pt x="1498" y="3696"/>
                          </a:lnTo>
                          <a:lnTo>
                            <a:pt x="1502" y="3692"/>
                          </a:lnTo>
                          <a:lnTo>
                            <a:pt x="1508" y="3684"/>
                          </a:lnTo>
                          <a:lnTo>
                            <a:pt x="1512" y="3677"/>
                          </a:lnTo>
                          <a:lnTo>
                            <a:pt x="1515" y="3670"/>
                          </a:lnTo>
                          <a:lnTo>
                            <a:pt x="1515" y="3664"/>
                          </a:lnTo>
                          <a:lnTo>
                            <a:pt x="1514" y="3658"/>
                          </a:lnTo>
                          <a:lnTo>
                            <a:pt x="1511" y="3654"/>
                          </a:lnTo>
                          <a:lnTo>
                            <a:pt x="1508" y="3649"/>
                          </a:lnTo>
                          <a:lnTo>
                            <a:pt x="1503" y="3645"/>
                          </a:lnTo>
                          <a:lnTo>
                            <a:pt x="1492" y="3637"/>
                          </a:lnTo>
                          <a:lnTo>
                            <a:pt x="1481" y="3630"/>
                          </a:lnTo>
                          <a:lnTo>
                            <a:pt x="1476" y="3625"/>
                          </a:lnTo>
                          <a:lnTo>
                            <a:pt x="1472" y="3620"/>
                          </a:lnTo>
                          <a:lnTo>
                            <a:pt x="1469" y="3616"/>
                          </a:lnTo>
                          <a:lnTo>
                            <a:pt x="1466" y="3611"/>
                          </a:lnTo>
                          <a:lnTo>
                            <a:pt x="1436" y="3594"/>
                          </a:lnTo>
                          <a:lnTo>
                            <a:pt x="1411" y="3577"/>
                          </a:lnTo>
                          <a:lnTo>
                            <a:pt x="1406" y="3572"/>
                          </a:lnTo>
                          <a:lnTo>
                            <a:pt x="1403" y="3568"/>
                          </a:lnTo>
                          <a:lnTo>
                            <a:pt x="1402" y="3563"/>
                          </a:lnTo>
                          <a:lnTo>
                            <a:pt x="1402" y="3557"/>
                          </a:lnTo>
                          <a:lnTo>
                            <a:pt x="1404" y="3552"/>
                          </a:lnTo>
                          <a:lnTo>
                            <a:pt x="1409" y="3545"/>
                          </a:lnTo>
                          <a:lnTo>
                            <a:pt x="1415" y="3538"/>
                          </a:lnTo>
                          <a:lnTo>
                            <a:pt x="1423" y="3530"/>
                          </a:lnTo>
                          <a:lnTo>
                            <a:pt x="1434" y="3521"/>
                          </a:lnTo>
                          <a:lnTo>
                            <a:pt x="1444" y="3513"/>
                          </a:lnTo>
                          <a:lnTo>
                            <a:pt x="1453" y="3505"/>
                          </a:lnTo>
                          <a:lnTo>
                            <a:pt x="1461" y="3495"/>
                          </a:lnTo>
                          <a:lnTo>
                            <a:pt x="1467" y="3486"/>
                          </a:lnTo>
                          <a:lnTo>
                            <a:pt x="1471" y="3476"/>
                          </a:lnTo>
                          <a:lnTo>
                            <a:pt x="1475" y="3465"/>
                          </a:lnTo>
                          <a:lnTo>
                            <a:pt x="1476" y="3451"/>
                          </a:lnTo>
                          <a:lnTo>
                            <a:pt x="1478" y="3443"/>
                          </a:lnTo>
                          <a:lnTo>
                            <a:pt x="1481" y="3435"/>
                          </a:lnTo>
                          <a:lnTo>
                            <a:pt x="1485" y="3429"/>
                          </a:lnTo>
                          <a:lnTo>
                            <a:pt x="1489" y="3423"/>
                          </a:lnTo>
                          <a:lnTo>
                            <a:pt x="1494" y="3417"/>
                          </a:lnTo>
                          <a:lnTo>
                            <a:pt x="1496" y="3410"/>
                          </a:lnTo>
                          <a:lnTo>
                            <a:pt x="1497" y="3408"/>
                          </a:lnTo>
                          <a:lnTo>
                            <a:pt x="1497" y="3405"/>
                          </a:lnTo>
                          <a:lnTo>
                            <a:pt x="1497" y="3402"/>
                          </a:lnTo>
                          <a:lnTo>
                            <a:pt x="1496" y="3399"/>
                          </a:lnTo>
                          <a:lnTo>
                            <a:pt x="1490" y="3391"/>
                          </a:lnTo>
                          <a:lnTo>
                            <a:pt x="1484" y="3383"/>
                          </a:lnTo>
                          <a:lnTo>
                            <a:pt x="1478" y="3375"/>
                          </a:lnTo>
                          <a:lnTo>
                            <a:pt x="1473" y="3367"/>
                          </a:lnTo>
                          <a:lnTo>
                            <a:pt x="1467" y="3360"/>
                          </a:lnTo>
                          <a:lnTo>
                            <a:pt x="1462" y="3355"/>
                          </a:lnTo>
                          <a:lnTo>
                            <a:pt x="1458" y="3350"/>
                          </a:lnTo>
                          <a:lnTo>
                            <a:pt x="1453" y="3347"/>
                          </a:lnTo>
                          <a:lnTo>
                            <a:pt x="1442" y="3341"/>
                          </a:lnTo>
                          <a:lnTo>
                            <a:pt x="1432" y="3338"/>
                          </a:lnTo>
                          <a:lnTo>
                            <a:pt x="1410" y="3333"/>
                          </a:lnTo>
                          <a:lnTo>
                            <a:pt x="1383" y="3327"/>
                          </a:lnTo>
                          <a:lnTo>
                            <a:pt x="1376" y="3323"/>
                          </a:lnTo>
                          <a:lnTo>
                            <a:pt x="1370" y="3319"/>
                          </a:lnTo>
                          <a:lnTo>
                            <a:pt x="1363" y="3314"/>
                          </a:lnTo>
                          <a:lnTo>
                            <a:pt x="1358" y="3309"/>
                          </a:lnTo>
                          <a:lnTo>
                            <a:pt x="1348" y="3298"/>
                          </a:lnTo>
                          <a:lnTo>
                            <a:pt x="1338" y="3287"/>
                          </a:lnTo>
                          <a:lnTo>
                            <a:pt x="1320" y="3272"/>
                          </a:lnTo>
                          <a:lnTo>
                            <a:pt x="1303" y="3259"/>
                          </a:lnTo>
                          <a:lnTo>
                            <a:pt x="1286" y="3246"/>
                          </a:lnTo>
                          <a:lnTo>
                            <a:pt x="1268" y="3233"/>
                          </a:lnTo>
                          <a:lnTo>
                            <a:pt x="1251" y="3221"/>
                          </a:lnTo>
                          <a:lnTo>
                            <a:pt x="1232" y="3208"/>
                          </a:lnTo>
                          <a:lnTo>
                            <a:pt x="1215" y="3194"/>
                          </a:lnTo>
                          <a:lnTo>
                            <a:pt x="1198" y="3179"/>
                          </a:lnTo>
                          <a:lnTo>
                            <a:pt x="1195" y="3172"/>
                          </a:lnTo>
                          <a:lnTo>
                            <a:pt x="1193" y="3163"/>
                          </a:lnTo>
                          <a:lnTo>
                            <a:pt x="1193" y="3155"/>
                          </a:lnTo>
                          <a:lnTo>
                            <a:pt x="1194" y="3144"/>
                          </a:lnTo>
                          <a:lnTo>
                            <a:pt x="1197" y="3125"/>
                          </a:lnTo>
                          <a:lnTo>
                            <a:pt x="1201" y="3105"/>
                          </a:lnTo>
                          <a:lnTo>
                            <a:pt x="1203" y="3096"/>
                          </a:lnTo>
                          <a:lnTo>
                            <a:pt x="1205" y="3087"/>
                          </a:lnTo>
                          <a:lnTo>
                            <a:pt x="1206" y="3079"/>
                          </a:lnTo>
                          <a:lnTo>
                            <a:pt x="1207" y="3071"/>
                          </a:lnTo>
                          <a:lnTo>
                            <a:pt x="1206" y="3063"/>
                          </a:lnTo>
                          <a:lnTo>
                            <a:pt x="1204" y="3057"/>
                          </a:lnTo>
                          <a:lnTo>
                            <a:pt x="1202" y="3054"/>
                          </a:lnTo>
                          <a:lnTo>
                            <a:pt x="1200" y="3052"/>
                          </a:lnTo>
                          <a:lnTo>
                            <a:pt x="1198" y="3049"/>
                          </a:lnTo>
                          <a:lnTo>
                            <a:pt x="1195" y="3047"/>
                          </a:lnTo>
                          <a:lnTo>
                            <a:pt x="1181" y="3039"/>
                          </a:lnTo>
                          <a:lnTo>
                            <a:pt x="1170" y="3030"/>
                          </a:lnTo>
                          <a:lnTo>
                            <a:pt x="1160" y="3020"/>
                          </a:lnTo>
                          <a:lnTo>
                            <a:pt x="1152" y="3011"/>
                          </a:lnTo>
                          <a:lnTo>
                            <a:pt x="1141" y="3003"/>
                          </a:lnTo>
                          <a:lnTo>
                            <a:pt x="1131" y="2996"/>
                          </a:lnTo>
                          <a:lnTo>
                            <a:pt x="1125" y="2993"/>
                          </a:lnTo>
                          <a:lnTo>
                            <a:pt x="1118" y="2990"/>
                          </a:lnTo>
                          <a:lnTo>
                            <a:pt x="1111" y="2987"/>
                          </a:lnTo>
                          <a:lnTo>
                            <a:pt x="1102" y="2985"/>
                          </a:lnTo>
                          <a:lnTo>
                            <a:pt x="1080" y="2980"/>
                          </a:lnTo>
                          <a:lnTo>
                            <a:pt x="1059" y="2974"/>
                          </a:lnTo>
                          <a:lnTo>
                            <a:pt x="1049" y="2971"/>
                          </a:lnTo>
                          <a:lnTo>
                            <a:pt x="1040" y="2966"/>
                          </a:lnTo>
                          <a:lnTo>
                            <a:pt x="1031" y="2959"/>
                          </a:lnTo>
                          <a:lnTo>
                            <a:pt x="1024" y="2952"/>
                          </a:lnTo>
                          <a:lnTo>
                            <a:pt x="1017" y="2944"/>
                          </a:lnTo>
                          <a:lnTo>
                            <a:pt x="1012" y="2937"/>
                          </a:lnTo>
                          <a:lnTo>
                            <a:pt x="1009" y="2930"/>
                          </a:lnTo>
                          <a:lnTo>
                            <a:pt x="1006" y="2925"/>
                          </a:lnTo>
                          <a:lnTo>
                            <a:pt x="1002" y="2916"/>
                          </a:lnTo>
                          <a:lnTo>
                            <a:pt x="999" y="2908"/>
                          </a:lnTo>
                          <a:lnTo>
                            <a:pt x="997" y="2905"/>
                          </a:lnTo>
                          <a:lnTo>
                            <a:pt x="995" y="2902"/>
                          </a:lnTo>
                          <a:lnTo>
                            <a:pt x="991" y="2899"/>
                          </a:lnTo>
                          <a:lnTo>
                            <a:pt x="987" y="2896"/>
                          </a:lnTo>
                          <a:lnTo>
                            <a:pt x="982" y="2893"/>
                          </a:lnTo>
                          <a:lnTo>
                            <a:pt x="974" y="2891"/>
                          </a:lnTo>
                          <a:lnTo>
                            <a:pt x="965" y="2888"/>
                          </a:lnTo>
                          <a:lnTo>
                            <a:pt x="955" y="2886"/>
                          </a:lnTo>
                          <a:lnTo>
                            <a:pt x="940" y="2884"/>
                          </a:lnTo>
                          <a:lnTo>
                            <a:pt x="928" y="2883"/>
                          </a:lnTo>
                          <a:lnTo>
                            <a:pt x="919" y="2884"/>
                          </a:lnTo>
                          <a:lnTo>
                            <a:pt x="912" y="2887"/>
                          </a:lnTo>
                          <a:lnTo>
                            <a:pt x="907" y="2890"/>
                          </a:lnTo>
                          <a:lnTo>
                            <a:pt x="903" y="2896"/>
                          </a:lnTo>
                          <a:lnTo>
                            <a:pt x="901" y="2901"/>
                          </a:lnTo>
                          <a:lnTo>
                            <a:pt x="899" y="2907"/>
                          </a:lnTo>
                          <a:lnTo>
                            <a:pt x="897" y="2920"/>
                          </a:lnTo>
                          <a:lnTo>
                            <a:pt x="893" y="2934"/>
                          </a:lnTo>
                          <a:lnTo>
                            <a:pt x="889" y="2942"/>
                          </a:lnTo>
                          <a:lnTo>
                            <a:pt x="884" y="2949"/>
                          </a:lnTo>
                          <a:lnTo>
                            <a:pt x="877" y="2955"/>
                          </a:lnTo>
                          <a:lnTo>
                            <a:pt x="869" y="2960"/>
                          </a:lnTo>
                          <a:lnTo>
                            <a:pt x="864" y="2962"/>
                          </a:lnTo>
                          <a:lnTo>
                            <a:pt x="859" y="2963"/>
                          </a:lnTo>
                          <a:lnTo>
                            <a:pt x="854" y="2964"/>
                          </a:lnTo>
                          <a:lnTo>
                            <a:pt x="849" y="2963"/>
                          </a:lnTo>
                          <a:lnTo>
                            <a:pt x="838" y="2962"/>
                          </a:lnTo>
                          <a:lnTo>
                            <a:pt x="828" y="2959"/>
                          </a:lnTo>
                          <a:lnTo>
                            <a:pt x="818" y="2956"/>
                          </a:lnTo>
                          <a:lnTo>
                            <a:pt x="808" y="2954"/>
                          </a:lnTo>
                          <a:lnTo>
                            <a:pt x="802" y="2953"/>
                          </a:lnTo>
                          <a:lnTo>
                            <a:pt x="797" y="2953"/>
                          </a:lnTo>
                          <a:lnTo>
                            <a:pt x="792" y="2954"/>
                          </a:lnTo>
                          <a:lnTo>
                            <a:pt x="787" y="2955"/>
                          </a:lnTo>
                          <a:lnTo>
                            <a:pt x="781" y="2958"/>
                          </a:lnTo>
                          <a:lnTo>
                            <a:pt x="776" y="2961"/>
                          </a:lnTo>
                          <a:lnTo>
                            <a:pt x="772" y="2964"/>
                          </a:lnTo>
                          <a:lnTo>
                            <a:pt x="768" y="2967"/>
                          </a:lnTo>
                          <a:lnTo>
                            <a:pt x="763" y="2973"/>
                          </a:lnTo>
                          <a:lnTo>
                            <a:pt x="758" y="2979"/>
                          </a:lnTo>
                          <a:lnTo>
                            <a:pt x="756" y="2983"/>
                          </a:lnTo>
                          <a:lnTo>
                            <a:pt x="753" y="2985"/>
                          </a:lnTo>
                          <a:lnTo>
                            <a:pt x="750" y="2988"/>
                          </a:lnTo>
                          <a:lnTo>
                            <a:pt x="746" y="2989"/>
                          </a:lnTo>
                          <a:lnTo>
                            <a:pt x="741" y="2991"/>
                          </a:lnTo>
                          <a:lnTo>
                            <a:pt x="735" y="2992"/>
                          </a:lnTo>
                          <a:lnTo>
                            <a:pt x="728" y="2992"/>
                          </a:lnTo>
                          <a:lnTo>
                            <a:pt x="719" y="2991"/>
                          </a:lnTo>
                          <a:lnTo>
                            <a:pt x="707" y="2990"/>
                          </a:lnTo>
                          <a:lnTo>
                            <a:pt x="696" y="2987"/>
                          </a:lnTo>
                          <a:lnTo>
                            <a:pt x="685" y="2984"/>
                          </a:lnTo>
                          <a:lnTo>
                            <a:pt x="673" y="2979"/>
                          </a:lnTo>
                          <a:lnTo>
                            <a:pt x="663" y="2975"/>
                          </a:lnTo>
                          <a:lnTo>
                            <a:pt x="652" y="2971"/>
                          </a:lnTo>
                          <a:lnTo>
                            <a:pt x="641" y="2967"/>
                          </a:lnTo>
                          <a:lnTo>
                            <a:pt x="629" y="2964"/>
                          </a:lnTo>
                          <a:lnTo>
                            <a:pt x="618" y="2962"/>
                          </a:lnTo>
                          <a:lnTo>
                            <a:pt x="607" y="2959"/>
                          </a:lnTo>
                          <a:lnTo>
                            <a:pt x="597" y="2955"/>
                          </a:lnTo>
                          <a:lnTo>
                            <a:pt x="586" y="2951"/>
                          </a:lnTo>
                          <a:lnTo>
                            <a:pt x="566" y="2941"/>
                          </a:lnTo>
                          <a:lnTo>
                            <a:pt x="546" y="2930"/>
                          </a:lnTo>
                          <a:lnTo>
                            <a:pt x="536" y="2926"/>
                          </a:lnTo>
                          <a:lnTo>
                            <a:pt x="527" y="2923"/>
                          </a:lnTo>
                          <a:lnTo>
                            <a:pt x="518" y="2921"/>
                          </a:lnTo>
                          <a:lnTo>
                            <a:pt x="509" y="2921"/>
                          </a:lnTo>
                          <a:lnTo>
                            <a:pt x="490" y="2920"/>
                          </a:lnTo>
                          <a:lnTo>
                            <a:pt x="470" y="2919"/>
                          </a:lnTo>
                          <a:lnTo>
                            <a:pt x="458" y="2917"/>
                          </a:lnTo>
                          <a:lnTo>
                            <a:pt x="443" y="2912"/>
                          </a:lnTo>
                          <a:lnTo>
                            <a:pt x="425" y="2905"/>
                          </a:lnTo>
                          <a:lnTo>
                            <a:pt x="406" y="2896"/>
                          </a:lnTo>
                          <a:lnTo>
                            <a:pt x="388" y="2886"/>
                          </a:lnTo>
                          <a:lnTo>
                            <a:pt x="372" y="2875"/>
                          </a:lnTo>
                          <a:lnTo>
                            <a:pt x="365" y="2870"/>
                          </a:lnTo>
                          <a:lnTo>
                            <a:pt x="360" y="2866"/>
                          </a:lnTo>
                          <a:lnTo>
                            <a:pt x="355" y="2861"/>
                          </a:lnTo>
                          <a:lnTo>
                            <a:pt x="352" y="2856"/>
                          </a:lnTo>
                          <a:lnTo>
                            <a:pt x="344" y="2835"/>
                          </a:lnTo>
                          <a:lnTo>
                            <a:pt x="337" y="2818"/>
                          </a:lnTo>
                          <a:lnTo>
                            <a:pt x="335" y="2814"/>
                          </a:lnTo>
                          <a:lnTo>
                            <a:pt x="333" y="2811"/>
                          </a:lnTo>
                          <a:lnTo>
                            <a:pt x="330" y="2806"/>
                          </a:lnTo>
                          <a:lnTo>
                            <a:pt x="326" y="2804"/>
                          </a:lnTo>
                          <a:lnTo>
                            <a:pt x="322" y="2801"/>
                          </a:lnTo>
                          <a:lnTo>
                            <a:pt x="318" y="2799"/>
                          </a:lnTo>
                          <a:lnTo>
                            <a:pt x="313" y="2797"/>
                          </a:lnTo>
                          <a:lnTo>
                            <a:pt x="307" y="2796"/>
                          </a:lnTo>
                          <a:lnTo>
                            <a:pt x="302" y="2795"/>
                          </a:lnTo>
                          <a:lnTo>
                            <a:pt x="297" y="2792"/>
                          </a:lnTo>
                          <a:lnTo>
                            <a:pt x="294" y="2788"/>
                          </a:lnTo>
                          <a:lnTo>
                            <a:pt x="291" y="2785"/>
                          </a:lnTo>
                          <a:lnTo>
                            <a:pt x="287" y="2782"/>
                          </a:lnTo>
                          <a:lnTo>
                            <a:pt x="283" y="2779"/>
                          </a:lnTo>
                          <a:lnTo>
                            <a:pt x="278" y="2779"/>
                          </a:lnTo>
                          <a:lnTo>
                            <a:pt x="273" y="2780"/>
                          </a:lnTo>
                          <a:lnTo>
                            <a:pt x="266" y="2784"/>
                          </a:lnTo>
                          <a:lnTo>
                            <a:pt x="262" y="2789"/>
                          </a:lnTo>
                          <a:lnTo>
                            <a:pt x="258" y="2793"/>
                          </a:lnTo>
                          <a:lnTo>
                            <a:pt x="254" y="2798"/>
                          </a:lnTo>
                          <a:lnTo>
                            <a:pt x="250" y="2802"/>
                          </a:lnTo>
                          <a:lnTo>
                            <a:pt x="244" y="2805"/>
                          </a:lnTo>
                          <a:lnTo>
                            <a:pt x="240" y="2806"/>
                          </a:lnTo>
                          <a:lnTo>
                            <a:pt x="235" y="2806"/>
                          </a:lnTo>
                          <a:lnTo>
                            <a:pt x="230" y="2806"/>
                          </a:lnTo>
                          <a:lnTo>
                            <a:pt x="224" y="2805"/>
                          </a:lnTo>
                          <a:lnTo>
                            <a:pt x="211" y="2804"/>
                          </a:lnTo>
                          <a:lnTo>
                            <a:pt x="196" y="2803"/>
                          </a:lnTo>
                          <a:lnTo>
                            <a:pt x="183" y="2801"/>
                          </a:lnTo>
                          <a:lnTo>
                            <a:pt x="169" y="2799"/>
                          </a:lnTo>
                          <a:lnTo>
                            <a:pt x="160" y="2798"/>
                          </a:lnTo>
                          <a:lnTo>
                            <a:pt x="150" y="2797"/>
                          </a:lnTo>
                          <a:lnTo>
                            <a:pt x="145" y="2796"/>
                          </a:lnTo>
                          <a:lnTo>
                            <a:pt x="141" y="2795"/>
                          </a:lnTo>
                          <a:lnTo>
                            <a:pt x="137" y="2793"/>
                          </a:lnTo>
                          <a:lnTo>
                            <a:pt x="133" y="2790"/>
                          </a:lnTo>
                          <a:lnTo>
                            <a:pt x="119" y="2778"/>
                          </a:lnTo>
                          <a:lnTo>
                            <a:pt x="104" y="2763"/>
                          </a:lnTo>
                          <a:lnTo>
                            <a:pt x="97" y="2755"/>
                          </a:lnTo>
                          <a:lnTo>
                            <a:pt x="92" y="2747"/>
                          </a:lnTo>
                          <a:lnTo>
                            <a:pt x="87" y="2739"/>
                          </a:lnTo>
                          <a:lnTo>
                            <a:pt x="84" y="2730"/>
                          </a:lnTo>
                          <a:lnTo>
                            <a:pt x="44" y="2665"/>
                          </a:lnTo>
                          <a:lnTo>
                            <a:pt x="44" y="2665"/>
                          </a:lnTo>
                          <a:lnTo>
                            <a:pt x="45" y="2653"/>
                          </a:lnTo>
                          <a:lnTo>
                            <a:pt x="47" y="2638"/>
                          </a:lnTo>
                          <a:lnTo>
                            <a:pt x="49" y="2623"/>
                          </a:lnTo>
                          <a:lnTo>
                            <a:pt x="50" y="2617"/>
                          </a:lnTo>
                          <a:lnTo>
                            <a:pt x="50" y="2613"/>
                          </a:lnTo>
                          <a:lnTo>
                            <a:pt x="48" y="2610"/>
                          </a:lnTo>
                          <a:lnTo>
                            <a:pt x="46" y="2607"/>
                          </a:lnTo>
                          <a:lnTo>
                            <a:pt x="43" y="2604"/>
                          </a:lnTo>
                          <a:lnTo>
                            <a:pt x="35" y="2598"/>
                          </a:lnTo>
                          <a:lnTo>
                            <a:pt x="25" y="2591"/>
                          </a:lnTo>
                          <a:lnTo>
                            <a:pt x="16" y="2584"/>
                          </a:lnTo>
                          <a:lnTo>
                            <a:pt x="8" y="2577"/>
                          </a:lnTo>
                          <a:lnTo>
                            <a:pt x="5" y="2572"/>
                          </a:lnTo>
                          <a:lnTo>
                            <a:pt x="3" y="2568"/>
                          </a:lnTo>
                          <a:lnTo>
                            <a:pt x="1" y="2563"/>
                          </a:lnTo>
                          <a:lnTo>
                            <a:pt x="0" y="2558"/>
                          </a:lnTo>
                          <a:lnTo>
                            <a:pt x="1" y="2555"/>
                          </a:lnTo>
                          <a:lnTo>
                            <a:pt x="3" y="2552"/>
                          </a:lnTo>
                          <a:lnTo>
                            <a:pt x="6" y="2549"/>
                          </a:lnTo>
                          <a:lnTo>
                            <a:pt x="10" y="2548"/>
                          </a:lnTo>
                          <a:lnTo>
                            <a:pt x="21" y="2546"/>
                          </a:lnTo>
                          <a:lnTo>
                            <a:pt x="36" y="2546"/>
                          </a:lnTo>
                          <a:lnTo>
                            <a:pt x="50" y="2545"/>
                          </a:lnTo>
                          <a:lnTo>
                            <a:pt x="64" y="2544"/>
                          </a:lnTo>
                          <a:lnTo>
                            <a:pt x="70" y="2543"/>
                          </a:lnTo>
                          <a:lnTo>
                            <a:pt x="76" y="2542"/>
                          </a:lnTo>
                          <a:lnTo>
                            <a:pt x="80" y="2540"/>
                          </a:lnTo>
                          <a:lnTo>
                            <a:pt x="83" y="2538"/>
                          </a:lnTo>
                          <a:lnTo>
                            <a:pt x="88" y="2532"/>
                          </a:lnTo>
                          <a:lnTo>
                            <a:pt x="93" y="2525"/>
                          </a:lnTo>
                          <a:lnTo>
                            <a:pt x="97" y="2518"/>
                          </a:lnTo>
                          <a:lnTo>
                            <a:pt x="102" y="2510"/>
                          </a:lnTo>
                          <a:lnTo>
                            <a:pt x="110" y="2490"/>
                          </a:lnTo>
                          <a:lnTo>
                            <a:pt x="119" y="2471"/>
                          </a:lnTo>
                          <a:lnTo>
                            <a:pt x="128" y="2451"/>
                          </a:lnTo>
                          <a:lnTo>
                            <a:pt x="138" y="2433"/>
                          </a:lnTo>
                          <a:lnTo>
                            <a:pt x="143" y="2425"/>
                          </a:lnTo>
                          <a:lnTo>
                            <a:pt x="148" y="2417"/>
                          </a:lnTo>
                          <a:lnTo>
                            <a:pt x="154" y="2411"/>
                          </a:lnTo>
                          <a:lnTo>
                            <a:pt x="161" y="2406"/>
                          </a:lnTo>
                          <a:lnTo>
                            <a:pt x="172" y="2398"/>
                          </a:lnTo>
                          <a:lnTo>
                            <a:pt x="179" y="2392"/>
                          </a:lnTo>
                          <a:lnTo>
                            <a:pt x="181" y="2389"/>
                          </a:lnTo>
                          <a:lnTo>
                            <a:pt x="183" y="2386"/>
                          </a:lnTo>
                          <a:lnTo>
                            <a:pt x="184" y="2383"/>
                          </a:lnTo>
                          <a:lnTo>
                            <a:pt x="184" y="2381"/>
                          </a:lnTo>
                          <a:lnTo>
                            <a:pt x="183" y="2376"/>
                          </a:lnTo>
                          <a:lnTo>
                            <a:pt x="180" y="2372"/>
                          </a:lnTo>
                          <a:lnTo>
                            <a:pt x="175" y="2369"/>
                          </a:lnTo>
                          <a:lnTo>
                            <a:pt x="170" y="2366"/>
                          </a:lnTo>
                          <a:lnTo>
                            <a:pt x="155" y="2360"/>
                          </a:lnTo>
                          <a:lnTo>
                            <a:pt x="142" y="2353"/>
                          </a:lnTo>
                          <a:lnTo>
                            <a:pt x="136" y="2350"/>
                          </a:lnTo>
                          <a:lnTo>
                            <a:pt x="131" y="2345"/>
                          </a:lnTo>
                          <a:lnTo>
                            <a:pt x="130" y="2342"/>
                          </a:lnTo>
                          <a:lnTo>
                            <a:pt x="128" y="2340"/>
                          </a:lnTo>
                          <a:lnTo>
                            <a:pt x="127" y="2337"/>
                          </a:lnTo>
                          <a:lnTo>
                            <a:pt x="127" y="2333"/>
                          </a:lnTo>
                          <a:lnTo>
                            <a:pt x="128" y="2314"/>
                          </a:lnTo>
                          <a:lnTo>
                            <a:pt x="129" y="2297"/>
                          </a:lnTo>
                          <a:lnTo>
                            <a:pt x="129" y="2287"/>
                          </a:lnTo>
                          <a:lnTo>
                            <a:pt x="128" y="2279"/>
                          </a:lnTo>
                          <a:lnTo>
                            <a:pt x="128" y="2270"/>
                          </a:lnTo>
                          <a:lnTo>
                            <a:pt x="126" y="2261"/>
                          </a:lnTo>
                          <a:lnTo>
                            <a:pt x="125" y="2252"/>
                          </a:lnTo>
                          <a:lnTo>
                            <a:pt x="125" y="2243"/>
                          </a:lnTo>
                          <a:lnTo>
                            <a:pt x="127" y="2234"/>
                          </a:lnTo>
                          <a:lnTo>
                            <a:pt x="129" y="2226"/>
                          </a:lnTo>
                          <a:lnTo>
                            <a:pt x="135" y="2210"/>
                          </a:lnTo>
                          <a:lnTo>
                            <a:pt x="143" y="2194"/>
                          </a:lnTo>
                          <a:lnTo>
                            <a:pt x="147" y="2186"/>
                          </a:lnTo>
                          <a:lnTo>
                            <a:pt x="150" y="2177"/>
                          </a:lnTo>
                          <a:lnTo>
                            <a:pt x="153" y="2169"/>
                          </a:lnTo>
                          <a:lnTo>
                            <a:pt x="156" y="2159"/>
                          </a:lnTo>
                          <a:lnTo>
                            <a:pt x="158" y="2150"/>
                          </a:lnTo>
                          <a:lnTo>
                            <a:pt x="159" y="2140"/>
                          </a:lnTo>
                          <a:lnTo>
                            <a:pt x="158" y="2130"/>
                          </a:lnTo>
                          <a:lnTo>
                            <a:pt x="155" y="2118"/>
                          </a:lnTo>
                          <a:lnTo>
                            <a:pt x="155" y="2112"/>
                          </a:lnTo>
                          <a:lnTo>
                            <a:pt x="156" y="2105"/>
                          </a:lnTo>
                          <a:lnTo>
                            <a:pt x="160" y="2098"/>
                          </a:lnTo>
                          <a:lnTo>
                            <a:pt x="165" y="2089"/>
                          </a:lnTo>
                          <a:lnTo>
                            <a:pt x="177" y="2070"/>
                          </a:lnTo>
                          <a:lnTo>
                            <a:pt x="192" y="2051"/>
                          </a:lnTo>
                          <a:lnTo>
                            <a:pt x="226" y="2014"/>
                          </a:lnTo>
                          <a:lnTo>
                            <a:pt x="250" y="1985"/>
                          </a:lnTo>
                          <a:lnTo>
                            <a:pt x="252" y="1964"/>
                          </a:lnTo>
                          <a:lnTo>
                            <a:pt x="256" y="1940"/>
                          </a:lnTo>
                          <a:lnTo>
                            <a:pt x="258" y="1929"/>
                          </a:lnTo>
                          <a:lnTo>
                            <a:pt x="262" y="1919"/>
                          </a:lnTo>
                          <a:lnTo>
                            <a:pt x="266" y="1909"/>
                          </a:lnTo>
                          <a:lnTo>
                            <a:pt x="271" y="1900"/>
                          </a:lnTo>
                          <a:lnTo>
                            <a:pt x="275" y="1896"/>
                          </a:lnTo>
                          <a:lnTo>
                            <a:pt x="279" y="1893"/>
                          </a:lnTo>
                          <a:lnTo>
                            <a:pt x="283" y="1890"/>
                          </a:lnTo>
                          <a:lnTo>
                            <a:pt x="289" y="1888"/>
                          </a:lnTo>
                          <a:lnTo>
                            <a:pt x="293" y="1887"/>
                          </a:lnTo>
                          <a:lnTo>
                            <a:pt x="297" y="1887"/>
                          </a:lnTo>
                          <a:lnTo>
                            <a:pt x="301" y="1887"/>
                          </a:lnTo>
                          <a:lnTo>
                            <a:pt x="305" y="1888"/>
                          </a:lnTo>
                          <a:lnTo>
                            <a:pt x="313" y="1891"/>
                          </a:lnTo>
                          <a:lnTo>
                            <a:pt x="321" y="1895"/>
                          </a:lnTo>
                          <a:lnTo>
                            <a:pt x="330" y="1899"/>
                          </a:lnTo>
                          <a:lnTo>
                            <a:pt x="338" y="1903"/>
                          </a:lnTo>
                          <a:lnTo>
                            <a:pt x="343" y="1907"/>
                          </a:lnTo>
                          <a:lnTo>
                            <a:pt x="347" y="1908"/>
                          </a:lnTo>
                          <a:lnTo>
                            <a:pt x="351" y="1908"/>
                          </a:lnTo>
                          <a:lnTo>
                            <a:pt x="354" y="1908"/>
                          </a:lnTo>
                          <a:lnTo>
                            <a:pt x="357" y="1907"/>
                          </a:lnTo>
                          <a:lnTo>
                            <a:pt x="360" y="1906"/>
                          </a:lnTo>
                          <a:lnTo>
                            <a:pt x="362" y="1902"/>
                          </a:lnTo>
                          <a:lnTo>
                            <a:pt x="364" y="1899"/>
                          </a:lnTo>
                          <a:lnTo>
                            <a:pt x="366" y="1892"/>
                          </a:lnTo>
                          <a:lnTo>
                            <a:pt x="368" y="1883"/>
                          </a:lnTo>
                          <a:lnTo>
                            <a:pt x="368" y="1872"/>
                          </a:lnTo>
                          <a:lnTo>
                            <a:pt x="367" y="1859"/>
                          </a:lnTo>
                          <a:lnTo>
                            <a:pt x="364" y="1835"/>
                          </a:lnTo>
                          <a:lnTo>
                            <a:pt x="359" y="1809"/>
                          </a:lnTo>
                          <a:lnTo>
                            <a:pt x="353" y="1789"/>
                          </a:lnTo>
                          <a:lnTo>
                            <a:pt x="349" y="1774"/>
                          </a:lnTo>
                          <a:lnTo>
                            <a:pt x="345" y="1759"/>
                          </a:lnTo>
                          <a:lnTo>
                            <a:pt x="341" y="1743"/>
                          </a:lnTo>
                          <a:lnTo>
                            <a:pt x="339" y="1735"/>
                          </a:lnTo>
                          <a:lnTo>
                            <a:pt x="337" y="1727"/>
                          </a:lnTo>
                          <a:lnTo>
                            <a:pt x="334" y="1721"/>
                          </a:lnTo>
                          <a:lnTo>
                            <a:pt x="328" y="1715"/>
                          </a:lnTo>
                          <a:lnTo>
                            <a:pt x="313" y="1699"/>
                          </a:lnTo>
                          <a:lnTo>
                            <a:pt x="298" y="1682"/>
                          </a:lnTo>
                          <a:lnTo>
                            <a:pt x="282" y="1665"/>
                          </a:lnTo>
                          <a:lnTo>
                            <a:pt x="266" y="1649"/>
                          </a:lnTo>
                          <a:lnTo>
                            <a:pt x="261" y="1644"/>
                          </a:lnTo>
                          <a:lnTo>
                            <a:pt x="258" y="1640"/>
                          </a:lnTo>
                          <a:lnTo>
                            <a:pt x="255" y="1636"/>
                          </a:lnTo>
                          <a:lnTo>
                            <a:pt x="253" y="1632"/>
                          </a:lnTo>
                          <a:lnTo>
                            <a:pt x="251" y="1627"/>
                          </a:lnTo>
                          <a:lnTo>
                            <a:pt x="250" y="1623"/>
                          </a:lnTo>
                          <a:lnTo>
                            <a:pt x="250" y="1619"/>
                          </a:lnTo>
                          <a:lnTo>
                            <a:pt x="250" y="1615"/>
                          </a:lnTo>
                          <a:lnTo>
                            <a:pt x="252" y="1606"/>
                          </a:lnTo>
                          <a:lnTo>
                            <a:pt x="255" y="1597"/>
                          </a:lnTo>
                          <a:lnTo>
                            <a:pt x="261" y="1589"/>
                          </a:lnTo>
                          <a:lnTo>
                            <a:pt x="267" y="1581"/>
                          </a:lnTo>
                          <a:lnTo>
                            <a:pt x="274" y="1573"/>
                          </a:lnTo>
                          <a:lnTo>
                            <a:pt x="282" y="1566"/>
                          </a:lnTo>
                          <a:lnTo>
                            <a:pt x="292" y="1558"/>
                          </a:lnTo>
                          <a:lnTo>
                            <a:pt x="301" y="1551"/>
                          </a:lnTo>
                          <a:lnTo>
                            <a:pt x="318" y="1539"/>
                          </a:lnTo>
                          <a:lnTo>
                            <a:pt x="334" y="1530"/>
                          </a:lnTo>
                          <a:lnTo>
                            <a:pt x="337" y="1528"/>
                          </a:lnTo>
                          <a:lnTo>
                            <a:pt x="339" y="1525"/>
                          </a:lnTo>
                          <a:lnTo>
                            <a:pt x="341" y="1522"/>
                          </a:lnTo>
                          <a:lnTo>
                            <a:pt x="342" y="1519"/>
                          </a:lnTo>
                          <a:lnTo>
                            <a:pt x="343" y="1511"/>
                          </a:lnTo>
                          <a:lnTo>
                            <a:pt x="342" y="1503"/>
                          </a:lnTo>
                          <a:lnTo>
                            <a:pt x="340" y="1495"/>
                          </a:lnTo>
                          <a:lnTo>
                            <a:pt x="337" y="1485"/>
                          </a:lnTo>
                          <a:lnTo>
                            <a:pt x="333" y="1474"/>
                          </a:lnTo>
                          <a:lnTo>
                            <a:pt x="328" y="1464"/>
                          </a:lnTo>
                          <a:lnTo>
                            <a:pt x="306" y="1424"/>
                          </a:lnTo>
                          <a:lnTo>
                            <a:pt x="290" y="1396"/>
                          </a:lnTo>
                          <a:lnTo>
                            <a:pt x="289" y="1386"/>
                          </a:lnTo>
                          <a:lnTo>
                            <a:pt x="287" y="1378"/>
                          </a:lnTo>
                          <a:lnTo>
                            <a:pt x="284" y="1370"/>
                          </a:lnTo>
                          <a:lnTo>
                            <a:pt x="282" y="1362"/>
                          </a:lnTo>
                          <a:lnTo>
                            <a:pt x="280" y="1354"/>
                          </a:lnTo>
                          <a:lnTo>
                            <a:pt x="279" y="1345"/>
                          </a:lnTo>
                          <a:lnTo>
                            <a:pt x="279" y="1337"/>
                          </a:lnTo>
                          <a:lnTo>
                            <a:pt x="281" y="1328"/>
                          </a:lnTo>
                          <a:lnTo>
                            <a:pt x="285" y="1328"/>
                          </a:lnTo>
                          <a:lnTo>
                            <a:pt x="289" y="1329"/>
                          </a:lnTo>
                          <a:lnTo>
                            <a:pt x="293" y="1329"/>
                          </a:lnTo>
                          <a:lnTo>
                            <a:pt x="296" y="1331"/>
                          </a:lnTo>
                          <a:lnTo>
                            <a:pt x="303" y="1334"/>
                          </a:lnTo>
                          <a:lnTo>
                            <a:pt x="309" y="1338"/>
                          </a:lnTo>
                          <a:lnTo>
                            <a:pt x="316" y="1341"/>
                          </a:lnTo>
                          <a:lnTo>
                            <a:pt x="323" y="1343"/>
                          </a:lnTo>
                          <a:lnTo>
                            <a:pt x="327" y="1344"/>
                          </a:lnTo>
                          <a:lnTo>
                            <a:pt x="332" y="1344"/>
                          </a:lnTo>
                          <a:lnTo>
                            <a:pt x="336" y="1343"/>
                          </a:lnTo>
                          <a:lnTo>
                            <a:pt x="340" y="1342"/>
                          </a:lnTo>
                          <a:lnTo>
                            <a:pt x="351" y="1339"/>
                          </a:lnTo>
                          <a:lnTo>
                            <a:pt x="362" y="1336"/>
                          </a:lnTo>
                          <a:lnTo>
                            <a:pt x="376" y="1334"/>
                          </a:lnTo>
                          <a:lnTo>
                            <a:pt x="389" y="1332"/>
                          </a:lnTo>
                          <a:lnTo>
                            <a:pt x="402" y="1331"/>
                          </a:lnTo>
                          <a:lnTo>
                            <a:pt x="415" y="1329"/>
                          </a:lnTo>
                          <a:lnTo>
                            <a:pt x="428" y="1326"/>
                          </a:lnTo>
                          <a:lnTo>
                            <a:pt x="440" y="1323"/>
                          </a:lnTo>
                          <a:lnTo>
                            <a:pt x="450" y="1319"/>
                          </a:lnTo>
                          <a:lnTo>
                            <a:pt x="457" y="1315"/>
                          </a:lnTo>
                          <a:lnTo>
                            <a:pt x="461" y="1312"/>
                          </a:lnTo>
                          <a:lnTo>
                            <a:pt x="462" y="1309"/>
                          </a:lnTo>
                          <a:lnTo>
                            <a:pt x="464" y="1307"/>
                          </a:lnTo>
                          <a:lnTo>
                            <a:pt x="465" y="1304"/>
                          </a:lnTo>
                          <a:lnTo>
                            <a:pt x="465" y="1296"/>
                          </a:lnTo>
                          <a:lnTo>
                            <a:pt x="465" y="1290"/>
                          </a:lnTo>
                          <a:lnTo>
                            <a:pt x="463" y="1283"/>
                          </a:lnTo>
                          <a:lnTo>
                            <a:pt x="460" y="1276"/>
                          </a:lnTo>
                          <a:lnTo>
                            <a:pt x="452" y="1261"/>
                          </a:lnTo>
                          <a:lnTo>
                            <a:pt x="446" y="1245"/>
                          </a:lnTo>
                          <a:lnTo>
                            <a:pt x="444" y="1238"/>
                          </a:lnTo>
                          <a:lnTo>
                            <a:pt x="444" y="1232"/>
                          </a:lnTo>
                          <a:lnTo>
                            <a:pt x="444" y="1225"/>
                          </a:lnTo>
                          <a:lnTo>
                            <a:pt x="447" y="1219"/>
                          </a:lnTo>
                          <a:lnTo>
                            <a:pt x="457" y="1220"/>
                          </a:lnTo>
                          <a:lnTo>
                            <a:pt x="468" y="1222"/>
                          </a:lnTo>
                          <a:lnTo>
                            <a:pt x="479" y="1225"/>
                          </a:lnTo>
                          <a:lnTo>
                            <a:pt x="490" y="1230"/>
                          </a:lnTo>
                          <a:lnTo>
                            <a:pt x="513" y="1240"/>
                          </a:lnTo>
                          <a:lnTo>
                            <a:pt x="535" y="1253"/>
                          </a:lnTo>
                          <a:lnTo>
                            <a:pt x="559" y="1267"/>
                          </a:lnTo>
                          <a:lnTo>
                            <a:pt x="581" y="1279"/>
                          </a:lnTo>
                          <a:lnTo>
                            <a:pt x="592" y="1285"/>
                          </a:lnTo>
                          <a:lnTo>
                            <a:pt x="603" y="1290"/>
                          </a:lnTo>
                          <a:lnTo>
                            <a:pt x="613" y="1294"/>
                          </a:lnTo>
                          <a:lnTo>
                            <a:pt x="623" y="1297"/>
                          </a:lnTo>
                          <a:lnTo>
                            <a:pt x="624" y="1292"/>
                          </a:lnTo>
                          <a:lnTo>
                            <a:pt x="623" y="1282"/>
                          </a:lnTo>
                          <a:lnTo>
                            <a:pt x="621" y="1267"/>
                          </a:lnTo>
                          <a:lnTo>
                            <a:pt x="619" y="1250"/>
                          </a:lnTo>
                          <a:lnTo>
                            <a:pt x="613" y="1215"/>
                          </a:lnTo>
                          <a:lnTo>
                            <a:pt x="611" y="1193"/>
                          </a:lnTo>
                          <a:lnTo>
                            <a:pt x="613" y="1172"/>
                          </a:lnTo>
                          <a:lnTo>
                            <a:pt x="617" y="1148"/>
                          </a:lnTo>
                          <a:lnTo>
                            <a:pt x="619" y="1137"/>
                          </a:lnTo>
                          <a:lnTo>
                            <a:pt x="619" y="1125"/>
                          </a:lnTo>
                          <a:lnTo>
                            <a:pt x="618" y="1120"/>
                          </a:lnTo>
                          <a:lnTo>
                            <a:pt x="617" y="1115"/>
                          </a:lnTo>
                          <a:lnTo>
                            <a:pt x="616" y="1111"/>
                          </a:lnTo>
                          <a:lnTo>
                            <a:pt x="614" y="1107"/>
                          </a:lnTo>
                          <a:lnTo>
                            <a:pt x="609" y="1102"/>
                          </a:lnTo>
                          <a:lnTo>
                            <a:pt x="603" y="1098"/>
                          </a:lnTo>
                          <a:lnTo>
                            <a:pt x="598" y="1095"/>
                          </a:lnTo>
                          <a:lnTo>
                            <a:pt x="592" y="1093"/>
                          </a:lnTo>
                          <a:lnTo>
                            <a:pt x="586" y="1089"/>
                          </a:lnTo>
                          <a:lnTo>
                            <a:pt x="582" y="1084"/>
                          </a:lnTo>
                          <a:lnTo>
                            <a:pt x="578" y="1078"/>
                          </a:lnTo>
                          <a:lnTo>
                            <a:pt x="575" y="1070"/>
                          </a:lnTo>
                          <a:lnTo>
                            <a:pt x="574" y="1061"/>
                          </a:lnTo>
                          <a:lnTo>
                            <a:pt x="574" y="1052"/>
                          </a:lnTo>
                          <a:lnTo>
                            <a:pt x="574" y="1043"/>
                          </a:lnTo>
                          <a:lnTo>
                            <a:pt x="575" y="1035"/>
                          </a:lnTo>
                          <a:lnTo>
                            <a:pt x="575" y="1027"/>
                          </a:lnTo>
                          <a:lnTo>
                            <a:pt x="575" y="1019"/>
                          </a:lnTo>
                          <a:lnTo>
                            <a:pt x="573" y="1011"/>
                          </a:lnTo>
                          <a:lnTo>
                            <a:pt x="570" y="1001"/>
                          </a:lnTo>
                          <a:lnTo>
                            <a:pt x="566" y="992"/>
                          </a:lnTo>
                          <a:lnTo>
                            <a:pt x="562" y="983"/>
                          </a:lnTo>
                          <a:lnTo>
                            <a:pt x="558" y="974"/>
                          </a:lnTo>
                          <a:lnTo>
                            <a:pt x="556" y="965"/>
                          </a:lnTo>
                          <a:lnTo>
                            <a:pt x="555" y="954"/>
                          </a:lnTo>
                          <a:lnTo>
                            <a:pt x="555" y="945"/>
                          </a:lnTo>
                          <a:lnTo>
                            <a:pt x="557" y="936"/>
                          </a:lnTo>
                          <a:lnTo>
                            <a:pt x="561" y="927"/>
                          </a:lnTo>
                          <a:lnTo>
                            <a:pt x="583" y="926"/>
                          </a:lnTo>
                          <a:lnTo>
                            <a:pt x="605" y="925"/>
                          </a:lnTo>
                          <a:lnTo>
                            <a:pt x="609" y="924"/>
                          </a:lnTo>
                          <a:lnTo>
                            <a:pt x="614" y="923"/>
                          </a:lnTo>
                          <a:lnTo>
                            <a:pt x="618" y="921"/>
                          </a:lnTo>
                          <a:lnTo>
                            <a:pt x="622" y="918"/>
                          </a:lnTo>
                          <a:lnTo>
                            <a:pt x="626" y="914"/>
                          </a:lnTo>
                          <a:lnTo>
                            <a:pt x="629" y="909"/>
                          </a:lnTo>
                          <a:lnTo>
                            <a:pt x="634" y="904"/>
                          </a:lnTo>
                          <a:lnTo>
                            <a:pt x="637" y="897"/>
                          </a:lnTo>
                          <a:lnTo>
                            <a:pt x="641" y="888"/>
                          </a:lnTo>
                          <a:lnTo>
                            <a:pt x="647" y="880"/>
                          </a:lnTo>
                          <a:lnTo>
                            <a:pt x="653" y="872"/>
                          </a:lnTo>
                          <a:lnTo>
                            <a:pt x="660" y="866"/>
                          </a:lnTo>
                          <a:lnTo>
                            <a:pt x="677" y="855"/>
                          </a:lnTo>
                          <a:lnTo>
                            <a:pt x="693" y="845"/>
                          </a:lnTo>
                          <a:lnTo>
                            <a:pt x="742" y="809"/>
                          </a:lnTo>
                          <a:lnTo>
                            <a:pt x="742" y="809"/>
                          </a:lnTo>
                          <a:close/>
                        </a:path>
                      </a:pathLst>
                    </a:custGeom>
                    <a:solidFill>
                      <a:srgbClr val="0A1C4E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18" name="Pomorskie_0"/>
                    <xdr:cNvSpPr>
                      <a:spLocks/>
                    </xdr:cNvSpPr>
                  </xdr:nvSpPr>
                  <xdr:spPr bwMode="auto">
                    <a:xfrm>
                      <a:off x="15050278" y="4236936"/>
                      <a:ext cx="1198498" cy="934961"/>
                    </a:xfrm>
                    <a:custGeom>
                      <a:avLst/>
                      <a:gdLst/>
                      <a:ahLst/>
                      <a:cxnLst>
                        <a:cxn ang="0">
                          <a:pos x="3927" y="1228"/>
                        </a:cxn>
                        <a:cxn ang="0">
                          <a:pos x="4342" y="961"/>
                        </a:cxn>
                        <a:cxn ang="0">
                          <a:pos x="3231" y="1239"/>
                        </a:cxn>
                        <a:cxn ang="0">
                          <a:pos x="2836" y="1066"/>
                        </a:cxn>
                        <a:cxn ang="0">
                          <a:pos x="2702" y="794"/>
                        </a:cxn>
                        <a:cxn ang="0">
                          <a:pos x="2742" y="713"/>
                        </a:cxn>
                        <a:cxn ang="0">
                          <a:pos x="2598" y="348"/>
                        </a:cxn>
                        <a:cxn ang="0">
                          <a:pos x="2559" y="142"/>
                        </a:cxn>
                        <a:cxn ang="0">
                          <a:pos x="3001" y="437"/>
                        </a:cxn>
                        <a:cxn ang="0">
                          <a:pos x="3150" y="558"/>
                        </a:cxn>
                        <a:cxn ang="0">
                          <a:pos x="2927" y="344"/>
                        </a:cxn>
                        <a:cxn ang="0">
                          <a:pos x="2529" y="102"/>
                        </a:cxn>
                        <a:cxn ang="0">
                          <a:pos x="2008" y="8"/>
                        </a:cxn>
                        <a:cxn ang="0">
                          <a:pos x="1263" y="183"/>
                        </a:cxn>
                        <a:cxn ang="0">
                          <a:pos x="561" y="410"/>
                        </a:cxn>
                        <a:cxn ang="0">
                          <a:pos x="87" y="682"/>
                        </a:cxn>
                        <a:cxn ang="0">
                          <a:pos x="96" y="886"/>
                        </a:cxn>
                        <a:cxn ang="0">
                          <a:pos x="206" y="1089"/>
                        </a:cxn>
                        <a:cxn ang="0">
                          <a:pos x="174" y="1213"/>
                        </a:cxn>
                        <a:cxn ang="0">
                          <a:pos x="239" y="1403"/>
                        </a:cxn>
                        <a:cxn ang="0">
                          <a:pos x="89" y="1536"/>
                        </a:cxn>
                        <a:cxn ang="0">
                          <a:pos x="81" y="1704"/>
                        </a:cxn>
                        <a:cxn ang="0">
                          <a:pos x="134" y="1906"/>
                        </a:cxn>
                        <a:cxn ang="0">
                          <a:pos x="147" y="2127"/>
                        </a:cxn>
                        <a:cxn ang="0">
                          <a:pos x="276" y="2274"/>
                        </a:cxn>
                        <a:cxn ang="0">
                          <a:pos x="361" y="2438"/>
                        </a:cxn>
                        <a:cxn ang="0">
                          <a:pos x="273" y="2543"/>
                        </a:cxn>
                        <a:cxn ang="0">
                          <a:pos x="359" y="2667"/>
                        </a:cxn>
                        <a:cxn ang="0">
                          <a:pos x="257" y="2784"/>
                        </a:cxn>
                        <a:cxn ang="0">
                          <a:pos x="304" y="3066"/>
                        </a:cxn>
                        <a:cxn ang="0">
                          <a:pos x="380" y="3269"/>
                        </a:cxn>
                        <a:cxn ang="0">
                          <a:pos x="461" y="3336"/>
                        </a:cxn>
                        <a:cxn ang="0">
                          <a:pos x="635" y="3295"/>
                        </a:cxn>
                        <a:cxn ang="0">
                          <a:pos x="935" y="3364"/>
                        </a:cxn>
                        <a:cxn ang="0">
                          <a:pos x="1071" y="3199"/>
                        </a:cxn>
                        <a:cxn ang="0">
                          <a:pos x="1194" y="3090"/>
                        </a:cxn>
                        <a:cxn ang="0">
                          <a:pos x="1333" y="3160"/>
                        </a:cxn>
                        <a:cxn ang="0">
                          <a:pos x="1441" y="3172"/>
                        </a:cxn>
                        <a:cxn ang="0">
                          <a:pos x="1519" y="3112"/>
                        </a:cxn>
                        <a:cxn ang="0">
                          <a:pos x="1560" y="2927"/>
                        </a:cxn>
                        <a:cxn ang="0">
                          <a:pos x="1775" y="2841"/>
                        </a:cxn>
                        <a:cxn ang="0">
                          <a:pos x="1965" y="2804"/>
                        </a:cxn>
                        <a:cxn ang="0">
                          <a:pos x="2078" y="2697"/>
                        </a:cxn>
                        <a:cxn ang="0">
                          <a:pos x="2204" y="2757"/>
                        </a:cxn>
                        <a:cxn ang="0">
                          <a:pos x="2309" y="2769"/>
                        </a:cxn>
                        <a:cxn ang="0">
                          <a:pos x="2472" y="2903"/>
                        </a:cxn>
                        <a:cxn ang="0">
                          <a:pos x="2736" y="2975"/>
                        </a:cxn>
                        <a:cxn ang="0">
                          <a:pos x="2909" y="2906"/>
                        </a:cxn>
                        <a:cxn ang="0">
                          <a:pos x="3031" y="2983"/>
                        </a:cxn>
                        <a:cxn ang="0">
                          <a:pos x="3315" y="3168"/>
                        </a:cxn>
                        <a:cxn ang="0">
                          <a:pos x="3627" y="3086"/>
                        </a:cxn>
                        <a:cxn ang="0">
                          <a:pos x="3727" y="2920"/>
                        </a:cxn>
                        <a:cxn ang="0">
                          <a:pos x="3903" y="2594"/>
                        </a:cxn>
                        <a:cxn ang="0">
                          <a:pos x="4133" y="2626"/>
                        </a:cxn>
                        <a:cxn ang="0">
                          <a:pos x="4196" y="2442"/>
                        </a:cxn>
                        <a:cxn ang="0">
                          <a:pos x="4259" y="2287"/>
                        </a:cxn>
                        <a:cxn ang="0">
                          <a:pos x="4097" y="2238"/>
                        </a:cxn>
                        <a:cxn ang="0">
                          <a:pos x="3988" y="2130"/>
                        </a:cxn>
                        <a:cxn ang="0">
                          <a:pos x="3834" y="2063"/>
                        </a:cxn>
                        <a:cxn ang="0">
                          <a:pos x="3756" y="1962"/>
                        </a:cxn>
                        <a:cxn ang="0">
                          <a:pos x="3746" y="1842"/>
                        </a:cxn>
                        <a:cxn ang="0">
                          <a:pos x="3776" y="1702"/>
                        </a:cxn>
                        <a:cxn ang="0">
                          <a:pos x="3798" y="1459"/>
                        </a:cxn>
                      </a:cxnLst>
                      <a:rect l="0" t="0" r="r" b="b"/>
                      <a:pathLst>
                        <a:path w="4374" h="3395">
                          <a:moveTo>
                            <a:pt x="3796" y="1422"/>
                          </a:moveTo>
                          <a:lnTo>
                            <a:pt x="3790" y="1415"/>
                          </a:lnTo>
                          <a:lnTo>
                            <a:pt x="3786" y="1408"/>
                          </a:lnTo>
                          <a:lnTo>
                            <a:pt x="3782" y="1400"/>
                          </a:lnTo>
                          <a:lnTo>
                            <a:pt x="3780" y="1391"/>
                          </a:lnTo>
                          <a:lnTo>
                            <a:pt x="3775" y="1372"/>
                          </a:lnTo>
                          <a:lnTo>
                            <a:pt x="3772" y="1353"/>
                          </a:lnTo>
                          <a:lnTo>
                            <a:pt x="3771" y="1344"/>
                          </a:lnTo>
                          <a:lnTo>
                            <a:pt x="3768" y="1334"/>
                          </a:lnTo>
                          <a:lnTo>
                            <a:pt x="3765" y="1324"/>
                          </a:lnTo>
                          <a:lnTo>
                            <a:pt x="3760" y="1315"/>
                          </a:lnTo>
                          <a:lnTo>
                            <a:pt x="3754" y="1307"/>
                          </a:lnTo>
                          <a:lnTo>
                            <a:pt x="3746" y="1299"/>
                          </a:lnTo>
                          <a:lnTo>
                            <a:pt x="3736" y="1292"/>
                          </a:lnTo>
                          <a:lnTo>
                            <a:pt x="3722" y="1285"/>
                          </a:lnTo>
                          <a:lnTo>
                            <a:pt x="3745" y="1277"/>
                          </a:lnTo>
                          <a:lnTo>
                            <a:pt x="3767" y="1270"/>
                          </a:lnTo>
                          <a:lnTo>
                            <a:pt x="3790" y="1264"/>
                          </a:lnTo>
                          <a:lnTo>
                            <a:pt x="3812" y="1258"/>
                          </a:lnTo>
                          <a:lnTo>
                            <a:pt x="3858" y="1246"/>
                          </a:lnTo>
                          <a:lnTo>
                            <a:pt x="3904" y="1234"/>
                          </a:lnTo>
                          <a:lnTo>
                            <a:pt x="3927" y="1228"/>
                          </a:lnTo>
                          <a:lnTo>
                            <a:pt x="3951" y="1222"/>
                          </a:lnTo>
                          <a:lnTo>
                            <a:pt x="3973" y="1215"/>
                          </a:lnTo>
                          <a:lnTo>
                            <a:pt x="3996" y="1207"/>
                          </a:lnTo>
                          <a:lnTo>
                            <a:pt x="4017" y="1198"/>
                          </a:lnTo>
                          <a:lnTo>
                            <a:pt x="4040" y="1189"/>
                          </a:lnTo>
                          <a:lnTo>
                            <a:pt x="4061" y="1179"/>
                          </a:lnTo>
                          <a:lnTo>
                            <a:pt x="4083" y="1167"/>
                          </a:lnTo>
                          <a:lnTo>
                            <a:pt x="4116" y="1148"/>
                          </a:lnTo>
                          <a:lnTo>
                            <a:pt x="4151" y="1129"/>
                          </a:lnTo>
                          <a:lnTo>
                            <a:pt x="4185" y="1110"/>
                          </a:lnTo>
                          <a:lnTo>
                            <a:pt x="4219" y="1092"/>
                          </a:lnTo>
                          <a:lnTo>
                            <a:pt x="4251" y="1071"/>
                          </a:lnTo>
                          <a:lnTo>
                            <a:pt x="4284" y="1050"/>
                          </a:lnTo>
                          <a:lnTo>
                            <a:pt x="4300" y="1039"/>
                          </a:lnTo>
                          <a:lnTo>
                            <a:pt x="4315" y="1026"/>
                          </a:lnTo>
                          <a:lnTo>
                            <a:pt x="4330" y="1013"/>
                          </a:lnTo>
                          <a:lnTo>
                            <a:pt x="4345" y="999"/>
                          </a:lnTo>
                          <a:lnTo>
                            <a:pt x="4360" y="984"/>
                          </a:lnTo>
                          <a:lnTo>
                            <a:pt x="4374" y="971"/>
                          </a:lnTo>
                          <a:lnTo>
                            <a:pt x="4374" y="971"/>
                          </a:lnTo>
                          <a:lnTo>
                            <a:pt x="4342" y="961"/>
                          </a:lnTo>
                          <a:lnTo>
                            <a:pt x="4342" y="961"/>
                          </a:lnTo>
                          <a:lnTo>
                            <a:pt x="4311" y="990"/>
                          </a:lnTo>
                          <a:lnTo>
                            <a:pt x="4280" y="1017"/>
                          </a:lnTo>
                          <a:lnTo>
                            <a:pt x="4248" y="1044"/>
                          </a:lnTo>
                          <a:lnTo>
                            <a:pt x="4217" y="1068"/>
                          </a:lnTo>
                          <a:lnTo>
                            <a:pt x="4200" y="1081"/>
                          </a:lnTo>
                          <a:lnTo>
                            <a:pt x="4183" y="1092"/>
                          </a:lnTo>
                          <a:lnTo>
                            <a:pt x="4165" y="1102"/>
                          </a:lnTo>
                          <a:lnTo>
                            <a:pt x="4148" y="1111"/>
                          </a:lnTo>
                          <a:lnTo>
                            <a:pt x="4130" y="1121"/>
                          </a:lnTo>
                          <a:lnTo>
                            <a:pt x="4111" y="1128"/>
                          </a:lnTo>
                          <a:lnTo>
                            <a:pt x="4092" y="1135"/>
                          </a:lnTo>
                          <a:lnTo>
                            <a:pt x="4072" y="1141"/>
                          </a:lnTo>
                          <a:lnTo>
                            <a:pt x="3637" y="1250"/>
                          </a:lnTo>
                          <a:lnTo>
                            <a:pt x="3608" y="1254"/>
                          </a:lnTo>
                          <a:lnTo>
                            <a:pt x="3572" y="1256"/>
                          </a:lnTo>
                          <a:lnTo>
                            <a:pt x="3531" y="1258"/>
                          </a:lnTo>
                          <a:lnTo>
                            <a:pt x="3486" y="1258"/>
                          </a:lnTo>
                          <a:lnTo>
                            <a:pt x="3438" y="1257"/>
                          </a:lnTo>
                          <a:lnTo>
                            <a:pt x="3387" y="1255"/>
                          </a:lnTo>
                          <a:lnTo>
                            <a:pt x="3335" y="1252"/>
                          </a:lnTo>
                          <a:lnTo>
                            <a:pt x="3283" y="1247"/>
                          </a:lnTo>
                          <a:lnTo>
                            <a:pt x="3231" y="1239"/>
                          </a:lnTo>
                          <a:lnTo>
                            <a:pt x="3180" y="1231"/>
                          </a:lnTo>
                          <a:lnTo>
                            <a:pt x="3155" y="1226"/>
                          </a:lnTo>
                          <a:lnTo>
                            <a:pt x="3132" y="1221"/>
                          </a:lnTo>
                          <a:lnTo>
                            <a:pt x="3109" y="1215"/>
                          </a:lnTo>
                          <a:lnTo>
                            <a:pt x="3086" y="1209"/>
                          </a:lnTo>
                          <a:lnTo>
                            <a:pt x="3065" y="1201"/>
                          </a:lnTo>
                          <a:lnTo>
                            <a:pt x="3046" y="1194"/>
                          </a:lnTo>
                          <a:lnTo>
                            <a:pt x="3026" y="1186"/>
                          </a:lnTo>
                          <a:lnTo>
                            <a:pt x="3009" y="1177"/>
                          </a:lnTo>
                          <a:lnTo>
                            <a:pt x="2993" y="1168"/>
                          </a:lnTo>
                          <a:lnTo>
                            <a:pt x="2979" y="1158"/>
                          </a:lnTo>
                          <a:lnTo>
                            <a:pt x="2966" y="1148"/>
                          </a:lnTo>
                          <a:lnTo>
                            <a:pt x="2955" y="1137"/>
                          </a:lnTo>
                          <a:lnTo>
                            <a:pt x="2946" y="1128"/>
                          </a:lnTo>
                          <a:lnTo>
                            <a:pt x="2938" y="1120"/>
                          </a:lnTo>
                          <a:lnTo>
                            <a:pt x="2929" y="1112"/>
                          </a:lnTo>
                          <a:lnTo>
                            <a:pt x="2920" y="1106"/>
                          </a:lnTo>
                          <a:lnTo>
                            <a:pt x="2901" y="1096"/>
                          </a:lnTo>
                          <a:lnTo>
                            <a:pt x="2883" y="1088"/>
                          </a:lnTo>
                          <a:lnTo>
                            <a:pt x="2863" y="1080"/>
                          </a:lnTo>
                          <a:lnTo>
                            <a:pt x="2845" y="1071"/>
                          </a:lnTo>
                          <a:lnTo>
                            <a:pt x="2836" y="1066"/>
                          </a:lnTo>
                          <a:lnTo>
                            <a:pt x="2826" y="1060"/>
                          </a:lnTo>
                          <a:lnTo>
                            <a:pt x="2816" y="1054"/>
                          </a:lnTo>
                          <a:lnTo>
                            <a:pt x="2808" y="1046"/>
                          </a:lnTo>
                          <a:lnTo>
                            <a:pt x="2795" y="1027"/>
                          </a:lnTo>
                          <a:lnTo>
                            <a:pt x="2782" y="1011"/>
                          </a:lnTo>
                          <a:lnTo>
                            <a:pt x="2777" y="1003"/>
                          </a:lnTo>
                          <a:lnTo>
                            <a:pt x="2772" y="995"/>
                          </a:lnTo>
                          <a:lnTo>
                            <a:pt x="2767" y="984"/>
                          </a:lnTo>
                          <a:lnTo>
                            <a:pt x="2763" y="974"/>
                          </a:lnTo>
                          <a:lnTo>
                            <a:pt x="2761" y="966"/>
                          </a:lnTo>
                          <a:lnTo>
                            <a:pt x="2759" y="959"/>
                          </a:lnTo>
                          <a:lnTo>
                            <a:pt x="2758" y="951"/>
                          </a:lnTo>
                          <a:lnTo>
                            <a:pt x="2757" y="944"/>
                          </a:lnTo>
                          <a:lnTo>
                            <a:pt x="2756" y="929"/>
                          </a:lnTo>
                          <a:lnTo>
                            <a:pt x="2754" y="914"/>
                          </a:lnTo>
                          <a:lnTo>
                            <a:pt x="2749" y="884"/>
                          </a:lnTo>
                          <a:lnTo>
                            <a:pt x="2742" y="856"/>
                          </a:lnTo>
                          <a:lnTo>
                            <a:pt x="2737" y="844"/>
                          </a:lnTo>
                          <a:lnTo>
                            <a:pt x="2731" y="831"/>
                          </a:lnTo>
                          <a:lnTo>
                            <a:pt x="2724" y="819"/>
                          </a:lnTo>
                          <a:lnTo>
                            <a:pt x="2714" y="806"/>
                          </a:lnTo>
                          <a:lnTo>
                            <a:pt x="2702" y="794"/>
                          </a:lnTo>
                          <a:lnTo>
                            <a:pt x="2684" y="778"/>
                          </a:lnTo>
                          <a:lnTo>
                            <a:pt x="2675" y="768"/>
                          </a:lnTo>
                          <a:lnTo>
                            <a:pt x="2669" y="760"/>
                          </a:lnTo>
                          <a:lnTo>
                            <a:pt x="2666" y="755"/>
                          </a:lnTo>
                          <a:lnTo>
                            <a:pt x="2664" y="752"/>
                          </a:lnTo>
                          <a:lnTo>
                            <a:pt x="2663" y="748"/>
                          </a:lnTo>
                          <a:lnTo>
                            <a:pt x="2662" y="744"/>
                          </a:lnTo>
                          <a:lnTo>
                            <a:pt x="2675" y="743"/>
                          </a:lnTo>
                          <a:lnTo>
                            <a:pt x="2689" y="744"/>
                          </a:lnTo>
                          <a:lnTo>
                            <a:pt x="2697" y="748"/>
                          </a:lnTo>
                          <a:lnTo>
                            <a:pt x="2708" y="752"/>
                          </a:lnTo>
                          <a:lnTo>
                            <a:pt x="2720" y="756"/>
                          </a:lnTo>
                          <a:lnTo>
                            <a:pt x="2731" y="758"/>
                          </a:lnTo>
                          <a:lnTo>
                            <a:pt x="2736" y="759"/>
                          </a:lnTo>
                          <a:lnTo>
                            <a:pt x="2741" y="758"/>
                          </a:lnTo>
                          <a:lnTo>
                            <a:pt x="2746" y="757"/>
                          </a:lnTo>
                          <a:lnTo>
                            <a:pt x="2749" y="754"/>
                          </a:lnTo>
                          <a:lnTo>
                            <a:pt x="2751" y="751"/>
                          </a:lnTo>
                          <a:lnTo>
                            <a:pt x="2751" y="746"/>
                          </a:lnTo>
                          <a:lnTo>
                            <a:pt x="2751" y="740"/>
                          </a:lnTo>
                          <a:lnTo>
                            <a:pt x="2749" y="732"/>
                          </a:lnTo>
                          <a:lnTo>
                            <a:pt x="2742" y="713"/>
                          </a:lnTo>
                          <a:lnTo>
                            <a:pt x="2735" y="694"/>
                          </a:lnTo>
                          <a:lnTo>
                            <a:pt x="2729" y="675"/>
                          </a:lnTo>
                          <a:lnTo>
                            <a:pt x="2720" y="658"/>
                          </a:lnTo>
                          <a:lnTo>
                            <a:pt x="2698" y="622"/>
                          </a:lnTo>
                          <a:lnTo>
                            <a:pt x="2675" y="588"/>
                          </a:lnTo>
                          <a:lnTo>
                            <a:pt x="2664" y="570"/>
                          </a:lnTo>
                          <a:lnTo>
                            <a:pt x="2653" y="552"/>
                          </a:lnTo>
                          <a:lnTo>
                            <a:pt x="2643" y="534"/>
                          </a:lnTo>
                          <a:lnTo>
                            <a:pt x="2635" y="515"/>
                          </a:lnTo>
                          <a:lnTo>
                            <a:pt x="2627" y="486"/>
                          </a:lnTo>
                          <a:lnTo>
                            <a:pt x="2621" y="462"/>
                          </a:lnTo>
                          <a:lnTo>
                            <a:pt x="2618" y="450"/>
                          </a:lnTo>
                          <a:lnTo>
                            <a:pt x="2616" y="438"/>
                          </a:lnTo>
                          <a:lnTo>
                            <a:pt x="2615" y="423"/>
                          </a:lnTo>
                          <a:lnTo>
                            <a:pt x="2615" y="407"/>
                          </a:lnTo>
                          <a:lnTo>
                            <a:pt x="2616" y="379"/>
                          </a:lnTo>
                          <a:lnTo>
                            <a:pt x="2616" y="365"/>
                          </a:lnTo>
                          <a:lnTo>
                            <a:pt x="2615" y="362"/>
                          </a:lnTo>
                          <a:lnTo>
                            <a:pt x="2613" y="360"/>
                          </a:lnTo>
                          <a:lnTo>
                            <a:pt x="2610" y="357"/>
                          </a:lnTo>
                          <a:lnTo>
                            <a:pt x="2607" y="355"/>
                          </a:lnTo>
                          <a:lnTo>
                            <a:pt x="2598" y="348"/>
                          </a:lnTo>
                          <a:lnTo>
                            <a:pt x="2584" y="338"/>
                          </a:lnTo>
                          <a:lnTo>
                            <a:pt x="2570" y="329"/>
                          </a:lnTo>
                          <a:lnTo>
                            <a:pt x="2559" y="321"/>
                          </a:lnTo>
                          <a:lnTo>
                            <a:pt x="2549" y="313"/>
                          </a:lnTo>
                          <a:lnTo>
                            <a:pt x="2541" y="306"/>
                          </a:lnTo>
                          <a:lnTo>
                            <a:pt x="2534" y="297"/>
                          </a:lnTo>
                          <a:lnTo>
                            <a:pt x="2527" y="289"/>
                          </a:lnTo>
                          <a:lnTo>
                            <a:pt x="2523" y="282"/>
                          </a:lnTo>
                          <a:lnTo>
                            <a:pt x="2520" y="274"/>
                          </a:lnTo>
                          <a:lnTo>
                            <a:pt x="2518" y="265"/>
                          </a:lnTo>
                          <a:lnTo>
                            <a:pt x="2517" y="257"/>
                          </a:lnTo>
                          <a:lnTo>
                            <a:pt x="2517" y="246"/>
                          </a:lnTo>
                          <a:lnTo>
                            <a:pt x="2518" y="236"/>
                          </a:lnTo>
                          <a:lnTo>
                            <a:pt x="2522" y="213"/>
                          </a:lnTo>
                          <a:lnTo>
                            <a:pt x="2530" y="185"/>
                          </a:lnTo>
                          <a:lnTo>
                            <a:pt x="2533" y="167"/>
                          </a:lnTo>
                          <a:lnTo>
                            <a:pt x="2536" y="152"/>
                          </a:lnTo>
                          <a:lnTo>
                            <a:pt x="2537" y="138"/>
                          </a:lnTo>
                          <a:lnTo>
                            <a:pt x="2536" y="125"/>
                          </a:lnTo>
                          <a:lnTo>
                            <a:pt x="2536" y="125"/>
                          </a:lnTo>
                          <a:lnTo>
                            <a:pt x="2548" y="133"/>
                          </a:lnTo>
                          <a:lnTo>
                            <a:pt x="2559" y="142"/>
                          </a:lnTo>
                          <a:lnTo>
                            <a:pt x="2570" y="150"/>
                          </a:lnTo>
                          <a:lnTo>
                            <a:pt x="2583" y="157"/>
                          </a:lnTo>
                          <a:lnTo>
                            <a:pt x="2594" y="162"/>
                          </a:lnTo>
                          <a:lnTo>
                            <a:pt x="2605" y="168"/>
                          </a:lnTo>
                          <a:lnTo>
                            <a:pt x="2617" y="175"/>
                          </a:lnTo>
                          <a:lnTo>
                            <a:pt x="2628" y="182"/>
                          </a:lnTo>
                          <a:lnTo>
                            <a:pt x="2649" y="197"/>
                          </a:lnTo>
                          <a:lnTo>
                            <a:pt x="2671" y="210"/>
                          </a:lnTo>
                          <a:lnTo>
                            <a:pt x="2782" y="273"/>
                          </a:lnTo>
                          <a:lnTo>
                            <a:pt x="2798" y="286"/>
                          </a:lnTo>
                          <a:lnTo>
                            <a:pt x="2814" y="299"/>
                          </a:lnTo>
                          <a:lnTo>
                            <a:pt x="2832" y="311"/>
                          </a:lnTo>
                          <a:lnTo>
                            <a:pt x="2848" y="322"/>
                          </a:lnTo>
                          <a:lnTo>
                            <a:pt x="2878" y="339"/>
                          </a:lnTo>
                          <a:lnTo>
                            <a:pt x="2907" y="357"/>
                          </a:lnTo>
                          <a:lnTo>
                            <a:pt x="2922" y="366"/>
                          </a:lnTo>
                          <a:lnTo>
                            <a:pt x="2936" y="375"/>
                          </a:lnTo>
                          <a:lnTo>
                            <a:pt x="2950" y="386"/>
                          </a:lnTo>
                          <a:lnTo>
                            <a:pt x="2964" y="397"/>
                          </a:lnTo>
                          <a:lnTo>
                            <a:pt x="2977" y="410"/>
                          </a:lnTo>
                          <a:lnTo>
                            <a:pt x="2989" y="423"/>
                          </a:lnTo>
                          <a:lnTo>
                            <a:pt x="3001" y="437"/>
                          </a:lnTo>
                          <a:lnTo>
                            <a:pt x="3012" y="450"/>
                          </a:lnTo>
                          <a:lnTo>
                            <a:pt x="3032" y="479"/>
                          </a:lnTo>
                          <a:lnTo>
                            <a:pt x="3053" y="509"/>
                          </a:lnTo>
                          <a:lnTo>
                            <a:pt x="3062" y="528"/>
                          </a:lnTo>
                          <a:lnTo>
                            <a:pt x="3072" y="545"/>
                          </a:lnTo>
                          <a:lnTo>
                            <a:pt x="3083" y="563"/>
                          </a:lnTo>
                          <a:lnTo>
                            <a:pt x="3095" y="579"/>
                          </a:lnTo>
                          <a:lnTo>
                            <a:pt x="3101" y="591"/>
                          </a:lnTo>
                          <a:lnTo>
                            <a:pt x="3108" y="605"/>
                          </a:lnTo>
                          <a:lnTo>
                            <a:pt x="3112" y="611"/>
                          </a:lnTo>
                          <a:lnTo>
                            <a:pt x="3116" y="616"/>
                          </a:lnTo>
                          <a:lnTo>
                            <a:pt x="3121" y="621"/>
                          </a:lnTo>
                          <a:lnTo>
                            <a:pt x="3127" y="625"/>
                          </a:lnTo>
                          <a:lnTo>
                            <a:pt x="3130" y="625"/>
                          </a:lnTo>
                          <a:lnTo>
                            <a:pt x="3134" y="624"/>
                          </a:lnTo>
                          <a:lnTo>
                            <a:pt x="3137" y="622"/>
                          </a:lnTo>
                          <a:lnTo>
                            <a:pt x="3139" y="618"/>
                          </a:lnTo>
                          <a:lnTo>
                            <a:pt x="3143" y="608"/>
                          </a:lnTo>
                          <a:lnTo>
                            <a:pt x="3146" y="595"/>
                          </a:lnTo>
                          <a:lnTo>
                            <a:pt x="3149" y="582"/>
                          </a:lnTo>
                          <a:lnTo>
                            <a:pt x="3150" y="569"/>
                          </a:lnTo>
                          <a:lnTo>
                            <a:pt x="3150" y="558"/>
                          </a:lnTo>
                          <a:lnTo>
                            <a:pt x="3150" y="551"/>
                          </a:lnTo>
                          <a:lnTo>
                            <a:pt x="3149" y="546"/>
                          </a:lnTo>
                          <a:lnTo>
                            <a:pt x="3147" y="541"/>
                          </a:lnTo>
                          <a:lnTo>
                            <a:pt x="3144" y="537"/>
                          </a:lnTo>
                          <a:lnTo>
                            <a:pt x="3141" y="533"/>
                          </a:lnTo>
                          <a:lnTo>
                            <a:pt x="3134" y="525"/>
                          </a:lnTo>
                          <a:lnTo>
                            <a:pt x="3126" y="518"/>
                          </a:lnTo>
                          <a:lnTo>
                            <a:pt x="3114" y="507"/>
                          </a:lnTo>
                          <a:lnTo>
                            <a:pt x="3103" y="497"/>
                          </a:lnTo>
                          <a:lnTo>
                            <a:pt x="3092" y="487"/>
                          </a:lnTo>
                          <a:lnTo>
                            <a:pt x="3081" y="475"/>
                          </a:lnTo>
                          <a:lnTo>
                            <a:pt x="3079" y="468"/>
                          </a:lnTo>
                          <a:lnTo>
                            <a:pt x="3075" y="462"/>
                          </a:lnTo>
                          <a:lnTo>
                            <a:pt x="3069" y="454"/>
                          </a:lnTo>
                          <a:lnTo>
                            <a:pt x="3062" y="446"/>
                          </a:lnTo>
                          <a:lnTo>
                            <a:pt x="3043" y="429"/>
                          </a:lnTo>
                          <a:lnTo>
                            <a:pt x="3022" y="410"/>
                          </a:lnTo>
                          <a:lnTo>
                            <a:pt x="2999" y="393"/>
                          </a:lnTo>
                          <a:lnTo>
                            <a:pt x="2978" y="377"/>
                          </a:lnTo>
                          <a:lnTo>
                            <a:pt x="2960" y="365"/>
                          </a:lnTo>
                          <a:lnTo>
                            <a:pt x="2946" y="356"/>
                          </a:lnTo>
                          <a:lnTo>
                            <a:pt x="2927" y="344"/>
                          </a:lnTo>
                          <a:lnTo>
                            <a:pt x="2907" y="329"/>
                          </a:lnTo>
                          <a:lnTo>
                            <a:pt x="2889" y="315"/>
                          </a:lnTo>
                          <a:lnTo>
                            <a:pt x="2869" y="303"/>
                          </a:lnTo>
                          <a:lnTo>
                            <a:pt x="2859" y="295"/>
                          </a:lnTo>
                          <a:lnTo>
                            <a:pt x="2849" y="288"/>
                          </a:lnTo>
                          <a:lnTo>
                            <a:pt x="2839" y="280"/>
                          </a:lnTo>
                          <a:lnTo>
                            <a:pt x="2827" y="273"/>
                          </a:lnTo>
                          <a:lnTo>
                            <a:pt x="2812" y="266"/>
                          </a:lnTo>
                          <a:lnTo>
                            <a:pt x="2796" y="258"/>
                          </a:lnTo>
                          <a:lnTo>
                            <a:pt x="2787" y="254"/>
                          </a:lnTo>
                          <a:lnTo>
                            <a:pt x="2779" y="249"/>
                          </a:lnTo>
                          <a:lnTo>
                            <a:pt x="2772" y="245"/>
                          </a:lnTo>
                          <a:lnTo>
                            <a:pt x="2766" y="240"/>
                          </a:lnTo>
                          <a:lnTo>
                            <a:pt x="2738" y="221"/>
                          </a:lnTo>
                          <a:lnTo>
                            <a:pt x="2708" y="203"/>
                          </a:lnTo>
                          <a:lnTo>
                            <a:pt x="2677" y="186"/>
                          </a:lnTo>
                          <a:lnTo>
                            <a:pt x="2647" y="171"/>
                          </a:lnTo>
                          <a:lnTo>
                            <a:pt x="2622" y="156"/>
                          </a:lnTo>
                          <a:lnTo>
                            <a:pt x="2596" y="142"/>
                          </a:lnTo>
                          <a:lnTo>
                            <a:pt x="2570" y="129"/>
                          </a:lnTo>
                          <a:lnTo>
                            <a:pt x="2545" y="115"/>
                          </a:lnTo>
                          <a:lnTo>
                            <a:pt x="2529" y="102"/>
                          </a:lnTo>
                          <a:lnTo>
                            <a:pt x="2530" y="103"/>
                          </a:lnTo>
                          <a:lnTo>
                            <a:pt x="2524" y="93"/>
                          </a:lnTo>
                          <a:lnTo>
                            <a:pt x="2518" y="82"/>
                          </a:lnTo>
                          <a:lnTo>
                            <a:pt x="2511" y="72"/>
                          </a:lnTo>
                          <a:lnTo>
                            <a:pt x="2502" y="60"/>
                          </a:lnTo>
                          <a:lnTo>
                            <a:pt x="2495" y="54"/>
                          </a:lnTo>
                          <a:lnTo>
                            <a:pt x="2485" y="47"/>
                          </a:lnTo>
                          <a:lnTo>
                            <a:pt x="2473" y="39"/>
                          </a:lnTo>
                          <a:lnTo>
                            <a:pt x="2460" y="32"/>
                          </a:lnTo>
                          <a:lnTo>
                            <a:pt x="2438" y="22"/>
                          </a:lnTo>
                          <a:lnTo>
                            <a:pt x="2429" y="18"/>
                          </a:lnTo>
                          <a:lnTo>
                            <a:pt x="2393" y="13"/>
                          </a:lnTo>
                          <a:lnTo>
                            <a:pt x="2358" y="8"/>
                          </a:lnTo>
                          <a:lnTo>
                            <a:pt x="2320" y="5"/>
                          </a:lnTo>
                          <a:lnTo>
                            <a:pt x="2282" y="2"/>
                          </a:lnTo>
                          <a:lnTo>
                            <a:pt x="2244" y="1"/>
                          </a:lnTo>
                          <a:lnTo>
                            <a:pt x="2205" y="0"/>
                          </a:lnTo>
                          <a:lnTo>
                            <a:pt x="2165" y="0"/>
                          </a:lnTo>
                          <a:lnTo>
                            <a:pt x="2126" y="1"/>
                          </a:lnTo>
                          <a:lnTo>
                            <a:pt x="2087" y="3"/>
                          </a:lnTo>
                          <a:lnTo>
                            <a:pt x="2047" y="5"/>
                          </a:lnTo>
                          <a:lnTo>
                            <a:pt x="2008" y="8"/>
                          </a:lnTo>
                          <a:lnTo>
                            <a:pt x="1971" y="11"/>
                          </a:lnTo>
                          <a:lnTo>
                            <a:pt x="1895" y="18"/>
                          </a:lnTo>
                          <a:lnTo>
                            <a:pt x="1823" y="27"/>
                          </a:lnTo>
                          <a:lnTo>
                            <a:pt x="1804" y="31"/>
                          </a:lnTo>
                          <a:lnTo>
                            <a:pt x="1783" y="37"/>
                          </a:lnTo>
                          <a:lnTo>
                            <a:pt x="1762" y="46"/>
                          </a:lnTo>
                          <a:lnTo>
                            <a:pt x="1739" y="54"/>
                          </a:lnTo>
                          <a:lnTo>
                            <a:pt x="1717" y="61"/>
                          </a:lnTo>
                          <a:lnTo>
                            <a:pt x="1695" y="66"/>
                          </a:lnTo>
                          <a:lnTo>
                            <a:pt x="1685" y="68"/>
                          </a:lnTo>
                          <a:lnTo>
                            <a:pt x="1675" y="69"/>
                          </a:lnTo>
                          <a:lnTo>
                            <a:pt x="1666" y="69"/>
                          </a:lnTo>
                          <a:lnTo>
                            <a:pt x="1657" y="68"/>
                          </a:lnTo>
                          <a:lnTo>
                            <a:pt x="1626" y="74"/>
                          </a:lnTo>
                          <a:lnTo>
                            <a:pt x="1595" y="81"/>
                          </a:lnTo>
                          <a:lnTo>
                            <a:pt x="1564" y="90"/>
                          </a:lnTo>
                          <a:lnTo>
                            <a:pt x="1534" y="99"/>
                          </a:lnTo>
                          <a:lnTo>
                            <a:pt x="1474" y="117"/>
                          </a:lnTo>
                          <a:lnTo>
                            <a:pt x="1415" y="137"/>
                          </a:lnTo>
                          <a:lnTo>
                            <a:pt x="1355" y="156"/>
                          </a:lnTo>
                          <a:lnTo>
                            <a:pt x="1294" y="175"/>
                          </a:lnTo>
                          <a:lnTo>
                            <a:pt x="1263" y="183"/>
                          </a:lnTo>
                          <a:lnTo>
                            <a:pt x="1232" y="190"/>
                          </a:lnTo>
                          <a:lnTo>
                            <a:pt x="1201" y="197"/>
                          </a:lnTo>
                          <a:lnTo>
                            <a:pt x="1169" y="202"/>
                          </a:lnTo>
                          <a:lnTo>
                            <a:pt x="1118" y="210"/>
                          </a:lnTo>
                          <a:lnTo>
                            <a:pt x="1068" y="218"/>
                          </a:lnTo>
                          <a:lnTo>
                            <a:pt x="1017" y="225"/>
                          </a:lnTo>
                          <a:lnTo>
                            <a:pt x="967" y="234"/>
                          </a:lnTo>
                          <a:lnTo>
                            <a:pt x="943" y="239"/>
                          </a:lnTo>
                          <a:lnTo>
                            <a:pt x="918" y="244"/>
                          </a:lnTo>
                          <a:lnTo>
                            <a:pt x="894" y="250"/>
                          </a:lnTo>
                          <a:lnTo>
                            <a:pt x="869" y="258"/>
                          </a:lnTo>
                          <a:lnTo>
                            <a:pt x="844" y="265"/>
                          </a:lnTo>
                          <a:lnTo>
                            <a:pt x="821" y="273"/>
                          </a:lnTo>
                          <a:lnTo>
                            <a:pt x="797" y="282"/>
                          </a:lnTo>
                          <a:lnTo>
                            <a:pt x="773" y="292"/>
                          </a:lnTo>
                          <a:lnTo>
                            <a:pt x="749" y="308"/>
                          </a:lnTo>
                          <a:lnTo>
                            <a:pt x="726" y="322"/>
                          </a:lnTo>
                          <a:lnTo>
                            <a:pt x="702" y="335"/>
                          </a:lnTo>
                          <a:lnTo>
                            <a:pt x="679" y="349"/>
                          </a:lnTo>
                          <a:lnTo>
                            <a:pt x="630" y="373"/>
                          </a:lnTo>
                          <a:lnTo>
                            <a:pt x="584" y="397"/>
                          </a:lnTo>
                          <a:lnTo>
                            <a:pt x="561" y="410"/>
                          </a:lnTo>
                          <a:lnTo>
                            <a:pt x="538" y="423"/>
                          </a:lnTo>
                          <a:lnTo>
                            <a:pt x="516" y="438"/>
                          </a:lnTo>
                          <a:lnTo>
                            <a:pt x="494" y="453"/>
                          </a:lnTo>
                          <a:lnTo>
                            <a:pt x="473" y="469"/>
                          </a:lnTo>
                          <a:lnTo>
                            <a:pt x="453" y="488"/>
                          </a:lnTo>
                          <a:lnTo>
                            <a:pt x="433" y="507"/>
                          </a:lnTo>
                          <a:lnTo>
                            <a:pt x="414" y="529"/>
                          </a:lnTo>
                          <a:lnTo>
                            <a:pt x="401" y="543"/>
                          </a:lnTo>
                          <a:lnTo>
                            <a:pt x="386" y="558"/>
                          </a:lnTo>
                          <a:lnTo>
                            <a:pt x="368" y="571"/>
                          </a:lnTo>
                          <a:lnTo>
                            <a:pt x="348" y="585"/>
                          </a:lnTo>
                          <a:lnTo>
                            <a:pt x="326" y="598"/>
                          </a:lnTo>
                          <a:lnTo>
                            <a:pt x="304" y="611"/>
                          </a:lnTo>
                          <a:lnTo>
                            <a:pt x="279" y="623"/>
                          </a:lnTo>
                          <a:lnTo>
                            <a:pt x="255" y="634"/>
                          </a:lnTo>
                          <a:lnTo>
                            <a:pt x="229" y="645"/>
                          </a:lnTo>
                          <a:lnTo>
                            <a:pt x="204" y="655"/>
                          </a:lnTo>
                          <a:lnTo>
                            <a:pt x="179" y="663"/>
                          </a:lnTo>
                          <a:lnTo>
                            <a:pt x="154" y="670"/>
                          </a:lnTo>
                          <a:lnTo>
                            <a:pt x="131" y="675"/>
                          </a:lnTo>
                          <a:lnTo>
                            <a:pt x="108" y="679"/>
                          </a:lnTo>
                          <a:lnTo>
                            <a:pt x="87" y="682"/>
                          </a:lnTo>
                          <a:lnTo>
                            <a:pt x="68" y="683"/>
                          </a:lnTo>
                          <a:lnTo>
                            <a:pt x="52" y="683"/>
                          </a:lnTo>
                          <a:lnTo>
                            <a:pt x="35" y="684"/>
                          </a:lnTo>
                          <a:lnTo>
                            <a:pt x="17" y="686"/>
                          </a:lnTo>
                          <a:lnTo>
                            <a:pt x="0" y="687"/>
                          </a:lnTo>
                          <a:lnTo>
                            <a:pt x="0" y="687"/>
                          </a:lnTo>
                          <a:lnTo>
                            <a:pt x="61" y="756"/>
                          </a:lnTo>
                          <a:lnTo>
                            <a:pt x="65" y="764"/>
                          </a:lnTo>
                          <a:lnTo>
                            <a:pt x="68" y="774"/>
                          </a:lnTo>
                          <a:lnTo>
                            <a:pt x="69" y="783"/>
                          </a:lnTo>
                          <a:lnTo>
                            <a:pt x="69" y="793"/>
                          </a:lnTo>
                          <a:lnTo>
                            <a:pt x="67" y="813"/>
                          </a:lnTo>
                          <a:lnTo>
                            <a:pt x="65" y="835"/>
                          </a:lnTo>
                          <a:lnTo>
                            <a:pt x="66" y="845"/>
                          </a:lnTo>
                          <a:lnTo>
                            <a:pt x="67" y="854"/>
                          </a:lnTo>
                          <a:lnTo>
                            <a:pt x="69" y="863"/>
                          </a:lnTo>
                          <a:lnTo>
                            <a:pt x="75" y="871"/>
                          </a:lnTo>
                          <a:lnTo>
                            <a:pt x="78" y="875"/>
                          </a:lnTo>
                          <a:lnTo>
                            <a:pt x="81" y="878"/>
                          </a:lnTo>
                          <a:lnTo>
                            <a:pt x="85" y="881"/>
                          </a:lnTo>
                          <a:lnTo>
                            <a:pt x="90" y="884"/>
                          </a:lnTo>
                          <a:lnTo>
                            <a:pt x="96" y="886"/>
                          </a:lnTo>
                          <a:lnTo>
                            <a:pt x="102" y="888"/>
                          </a:lnTo>
                          <a:lnTo>
                            <a:pt x="109" y="890"/>
                          </a:lnTo>
                          <a:lnTo>
                            <a:pt x="118" y="891"/>
                          </a:lnTo>
                          <a:lnTo>
                            <a:pt x="127" y="893"/>
                          </a:lnTo>
                          <a:lnTo>
                            <a:pt x="136" y="895"/>
                          </a:lnTo>
                          <a:lnTo>
                            <a:pt x="145" y="898"/>
                          </a:lnTo>
                          <a:lnTo>
                            <a:pt x="152" y="902"/>
                          </a:lnTo>
                          <a:lnTo>
                            <a:pt x="159" y="906"/>
                          </a:lnTo>
                          <a:lnTo>
                            <a:pt x="165" y="911"/>
                          </a:lnTo>
                          <a:lnTo>
                            <a:pt x="170" y="916"/>
                          </a:lnTo>
                          <a:lnTo>
                            <a:pt x="175" y="921"/>
                          </a:lnTo>
                          <a:lnTo>
                            <a:pt x="179" y="927"/>
                          </a:lnTo>
                          <a:lnTo>
                            <a:pt x="182" y="934"/>
                          </a:lnTo>
                          <a:lnTo>
                            <a:pt x="185" y="940"/>
                          </a:lnTo>
                          <a:lnTo>
                            <a:pt x="187" y="948"/>
                          </a:lnTo>
                          <a:lnTo>
                            <a:pt x="191" y="963"/>
                          </a:lnTo>
                          <a:lnTo>
                            <a:pt x="193" y="979"/>
                          </a:lnTo>
                          <a:lnTo>
                            <a:pt x="196" y="1013"/>
                          </a:lnTo>
                          <a:lnTo>
                            <a:pt x="198" y="1048"/>
                          </a:lnTo>
                          <a:lnTo>
                            <a:pt x="201" y="1064"/>
                          </a:lnTo>
                          <a:lnTo>
                            <a:pt x="204" y="1081"/>
                          </a:lnTo>
                          <a:lnTo>
                            <a:pt x="206" y="1089"/>
                          </a:lnTo>
                          <a:lnTo>
                            <a:pt x="208" y="1096"/>
                          </a:lnTo>
                          <a:lnTo>
                            <a:pt x="211" y="1104"/>
                          </a:lnTo>
                          <a:lnTo>
                            <a:pt x="214" y="1110"/>
                          </a:lnTo>
                          <a:lnTo>
                            <a:pt x="220" y="1125"/>
                          </a:lnTo>
                          <a:lnTo>
                            <a:pt x="223" y="1135"/>
                          </a:lnTo>
                          <a:lnTo>
                            <a:pt x="224" y="1140"/>
                          </a:lnTo>
                          <a:lnTo>
                            <a:pt x="224" y="1144"/>
                          </a:lnTo>
                          <a:lnTo>
                            <a:pt x="224" y="1148"/>
                          </a:lnTo>
                          <a:lnTo>
                            <a:pt x="223" y="1152"/>
                          </a:lnTo>
                          <a:lnTo>
                            <a:pt x="220" y="1158"/>
                          </a:lnTo>
                          <a:lnTo>
                            <a:pt x="216" y="1163"/>
                          </a:lnTo>
                          <a:lnTo>
                            <a:pt x="210" y="1167"/>
                          </a:lnTo>
                          <a:lnTo>
                            <a:pt x="204" y="1171"/>
                          </a:lnTo>
                          <a:lnTo>
                            <a:pt x="197" y="1174"/>
                          </a:lnTo>
                          <a:lnTo>
                            <a:pt x="191" y="1178"/>
                          </a:lnTo>
                          <a:lnTo>
                            <a:pt x="185" y="1182"/>
                          </a:lnTo>
                          <a:lnTo>
                            <a:pt x="180" y="1186"/>
                          </a:lnTo>
                          <a:lnTo>
                            <a:pt x="176" y="1192"/>
                          </a:lnTo>
                          <a:lnTo>
                            <a:pt x="174" y="1199"/>
                          </a:lnTo>
                          <a:lnTo>
                            <a:pt x="174" y="1203"/>
                          </a:lnTo>
                          <a:lnTo>
                            <a:pt x="174" y="1208"/>
                          </a:lnTo>
                          <a:lnTo>
                            <a:pt x="174" y="1213"/>
                          </a:lnTo>
                          <a:lnTo>
                            <a:pt x="176" y="1218"/>
                          </a:lnTo>
                          <a:lnTo>
                            <a:pt x="179" y="1226"/>
                          </a:lnTo>
                          <a:lnTo>
                            <a:pt x="182" y="1232"/>
                          </a:lnTo>
                          <a:lnTo>
                            <a:pt x="186" y="1237"/>
                          </a:lnTo>
                          <a:lnTo>
                            <a:pt x="189" y="1242"/>
                          </a:lnTo>
                          <a:lnTo>
                            <a:pt x="192" y="1248"/>
                          </a:lnTo>
                          <a:lnTo>
                            <a:pt x="193" y="1255"/>
                          </a:lnTo>
                          <a:lnTo>
                            <a:pt x="192" y="1262"/>
                          </a:lnTo>
                          <a:lnTo>
                            <a:pt x="189" y="1273"/>
                          </a:lnTo>
                          <a:lnTo>
                            <a:pt x="186" y="1280"/>
                          </a:lnTo>
                          <a:lnTo>
                            <a:pt x="184" y="1287"/>
                          </a:lnTo>
                          <a:lnTo>
                            <a:pt x="182" y="1294"/>
                          </a:lnTo>
                          <a:lnTo>
                            <a:pt x="182" y="1299"/>
                          </a:lnTo>
                          <a:lnTo>
                            <a:pt x="182" y="1303"/>
                          </a:lnTo>
                          <a:lnTo>
                            <a:pt x="184" y="1307"/>
                          </a:lnTo>
                          <a:lnTo>
                            <a:pt x="185" y="1310"/>
                          </a:lnTo>
                          <a:lnTo>
                            <a:pt x="188" y="1313"/>
                          </a:lnTo>
                          <a:lnTo>
                            <a:pt x="203" y="1323"/>
                          </a:lnTo>
                          <a:lnTo>
                            <a:pt x="223" y="1336"/>
                          </a:lnTo>
                          <a:lnTo>
                            <a:pt x="230" y="1362"/>
                          </a:lnTo>
                          <a:lnTo>
                            <a:pt x="237" y="1389"/>
                          </a:lnTo>
                          <a:lnTo>
                            <a:pt x="239" y="1403"/>
                          </a:lnTo>
                          <a:lnTo>
                            <a:pt x="241" y="1416"/>
                          </a:lnTo>
                          <a:lnTo>
                            <a:pt x="242" y="1429"/>
                          </a:lnTo>
                          <a:lnTo>
                            <a:pt x="242" y="1441"/>
                          </a:lnTo>
                          <a:lnTo>
                            <a:pt x="241" y="1453"/>
                          </a:lnTo>
                          <a:lnTo>
                            <a:pt x="238" y="1465"/>
                          </a:lnTo>
                          <a:lnTo>
                            <a:pt x="236" y="1470"/>
                          </a:lnTo>
                          <a:lnTo>
                            <a:pt x="234" y="1475"/>
                          </a:lnTo>
                          <a:lnTo>
                            <a:pt x="231" y="1480"/>
                          </a:lnTo>
                          <a:lnTo>
                            <a:pt x="227" y="1484"/>
                          </a:lnTo>
                          <a:lnTo>
                            <a:pt x="224" y="1488"/>
                          </a:lnTo>
                          <a:lnTo>
                            <a:pt x="219" y="1492"/>
                          </a:lnTo>
                          <a:lnTo>
                            <a:pt x="214" y="1495"/>
                          </a:lnTo>
                          <a:lnTo>
                            <a:pt x="208" y="1499"/>
                          </a:lnTo>
                          <a:lnTo>
                            <a:pt x="202" y="1502"/>
                          </a:lnTo>
                          <a:lnTo>
                            <a:pt x="194" y="1505"/>
                          </a:lnTo>
                          <a:lnTo>
                            <a:pt x="187" y="1507"/>
                          </a:lnTo>
                          <a:lnTo>
                            <a:pt x="179" y="1509"/>
                          </a:lnTo>
                          <a:lnTo>
                            <a:pt x="161" y="1513"/>
                          </a:lnTo>
                          <a:lnTo>
                            <a:pt x="142" y="1517"/>
                          </a:lnTo>
                          <a:lnTo>
                            <a:pt x="124" y="1523"/>
                          </a:lnTo>
                          <a:lnTo>
                            <a:pt x="105" y="1529"/>
                          </a:lnTo>
                          <a:lnTo>
                            <a:pt x="89" y="1536"/>
                          </a:lnTo>
                          <a:lnTo>
                            <a:pt x="74" y="1545"/>
                          </a:lnTo>
                          <a:lnTo>
                            <a:pt x="66" y="1550"/>
                          </a:lnTo>
                          <a:lnTo>
                            <a:pt x="59" y="1555"/>
                          </a:lnTo>
                          <a:lnTo>
                            <a:pt x="53" y="1560"/>
                          </a:lnTo>
                          <a:lnTo>
                            <a:pt x="48" y="1565"/>
                          </a:lnTo>
                          <a:lnTo>
                            <a:pt x="43" y="1570"/>
                          </a:lnTo>
                          <a:lnTo>
                            <a:pt x="38" y="1576"/>
                          </a:lnTo>
                          <a:lnTo>
                            <a:pt x="35" y="1582"/>
                          </a:lnTo>
                          <a:lnTo>
                            <a:pt x="32" y="1590"/>
                          </a:lnTo>
                          <a:lnTo>
                            <a:pt x="30" y="1596"/>
                          </a:lnTo>
                          <a:lnTo>
                            <a:pt x="28" y="1603"/>
                          </a:lnTo>
                          <a:lnTo>
                            <a:pt x="28" y="1610"/>
                          </a:lnTo>
                          <a:lnTo>
                            <a:pt x="28" y="1618"/>
                          </a:lnTo>
                          <a:lnTo>
                            <a:pt x="30" y="1626"/>
                          </a:lnTo>
                          <a:lnTo>
                            <a:pt x="32" y="1635"/>
                          </a:lnTo>
                          <a:lnTo>
                            <a:pt x="35" y="1643"/>
                          </a:lnTo>
                          <a:lnTo>
                            <a:pt x="40" y="1652"/>
                          </a:lnTo>
                          <a:lnTo>
                            <a:pt x="45" y="1661"/>
                          </a:lnTo>
                          <a:lnTo>
                            <a:pt x="52" y="1671"/>
                          </a:lnTo>
                          <a:lnTo>
                            <a:pt x="60" y="1682"/>
                          </a:lnTo>
                          <a:lnTo>
                            <a:pt x="69" y="1692"/>
                          </a:lnTo>
                          <a:lnTo>
                            <a:pt x="81" y="1704"/>
                          </a:lnTo>
                          <a:lnTo>
                            <a:pt x="94" y="1721"/>
                          </a:lnTo>
                          <a:lnTo>
                            <a:pt x="106" y="1739"/>
                          </a:lnTo>
                          <a:lnTo>
                            <a:pt x="118" y="1758"/>
                          </a:lnTo>
                          <a:lnTo>
                            <a:pt x="123" y="1769"/>
                          </a:lnTo>
                          <a:lnTo>
                            <a:pt x="128" y="1779"/>
                          </a:lnTo>
                          <a:lnTo>
                            <a:pt x="132" y="1789"/>
                          </a:lnTo>
                          <a:lnTo>
                            <a:pt x="134" y="1798"/>
                          </a:lnTo>
                          <a:lnTo>
                            <a:pt x="136" y="1809"/>
                          </a:lnTo>
                          <a:lnTo>
                            <a:pt x="137" y="1818"/>
                          </a:lnTo>
                          <a:lnTo>
                            <a:pt x="136" y="1827"/>
                          </a:lnTo>
                          <a:lnTo>
                            <a:pt x="134" y="1835"/>
                          </a:lnTo>
                          <a:lnTo>
                            <a:pt x="125" y="1852"/>
                          </a:lnTo>
                          <a:lnTo>
                            <a:pt x="115" y="1869"/>
                          </a:lnTo>
                          <a:lnTo>
                            <a:pt x="113" y="1874"/>
                          </a:lnTo>
                          <a:lnTo>
                            <a:pt x="112" y="1878"/>
                          </a:lnTo>
                          <a:lnTo>
                            <a:pt x="112" y="1882"/>
                          </a:lnTo>
                          <a:lnTo>
                            <a:pt x="112" y="1886"/>
                          </a:lnTo>
                          <a:lnTo>
                            <a:pt x="115" y="1891"/>
                          </a:lnTo>
                          <a:lnTo>
                            <a:pt x="117" y="1895"/>
                          </a:lnTo>
                          <a:lnTo>
                            <a:pt x="121" y="1898"/>
                          </a:lnTo>
                          <a:lnTo>
                            <a:pt x="126" y="1901"/>
                          </a:lnTo>
                          <a:lnTo>
                            <a:pt x="134" y="1906"/>
                          </a:lnTo>
                          <a:lnTo>
                            <a:pt x="142" y="1912"/>
                          </a:lnTo>
                          <a:lnTo>
                            <a:pt x="150" y="1920"/>
                          </a:lnTo>
                          <a:lnTo>
                            <a:pt x="159" y="1928"/>
                          </a:lnTo>
                          <a:lnTo>
                            <a:pt x="165" y="1938"/>
                          </a:lnTo>
                          <a:lnTo>
                            <a:pt x="170" y="1947"/>
                          </a:lnTo>
                          <a:lnTo>
                            <a:pt x="172" y="1952"/>
                          </a:lnTo>
                          <a:lnTo>
                            <a:pt x="172" y="1957"/>
                          </a:lnTo>
                          <a:lnTo>
                            <a:pt x="173" y="1961"/>
                          </a:lnTo>
                          <a:lnTo>
                            <a:pt x="172" y="1966"/>
                          </a:lnTo>
                          <a:lnTo>
                            <a:pt x="167" y="1974"/>
                          </a:lnTo>
                          <a:lnTo>
                            <a:pt x="162" y="1986"/>
                          </a:lnTo>
                          <a:lnTo>
                            <a:pt x="156" y="1998"/>
                          </a:lnTo>
                          <a:lnTo>
                            <a:pt x="151" y="2011"/>
                          </a:lnTo>
                          <a:lnTo>
                            <a:pt x="147" y="2026"/>
                          </a:lnTo>
                          <a:lnTo>
                            <a:pt x="144" y="2041"/>
                          </a:lnTo>
                          <a:lnTo>
                            <a:pt x="141" y="2055"/>
                          </a:lnTo>
                          <a:lnTo>
                            <a:pt x="139" y="2071"/>
                          </a:lnTo>
                          <a:lnTo>
                            <a:pt x="138" y="2085"/>
                          </a:lnTo>
                          <a:lnTo>
                            <a:pt x="139" y="2099"/>
                          </a:lnTo>
                          <a:lnTo>
                            <a:pt x="141" y="2112"/>
                          </a:lnTo>
                          <a:lnTo>
                            <a:pt x="144" y="2122"/>
                          </a:lnTo>
                          <a:lnTo>
                            <a:pt x="147" y="2127"/>
                          </a:lnTo>
                          <a:lnTo>
                            <a:pt x="150" y="2131"/>
                          </a:lnTo>
                          <a:lnTo>
                            <a:pt x="153" y="2135"/>
                          </a:lnTo>
                          <a:lnTo>
                            <a:pt x="158" y="2138"/>
                          </a:lnTo>
                          <a:lnTo>
                            <a:pt x="162" y="2140"/>
                          </a:lnTo>
                          <a:lnTo>
                            <a:pt x="167" y="2142"/>
                          </a:lnTo>
                          <a:lnTo>
                            <a:pt x="173" y="2143"/>
                          </a:lnTo>
                          <a:lnTo>
                            <a:pt x="179" y="2143"/>
                          </a:lnTo>
                          <a:lnTo>
                            <a:pt x="191" y="2143"/>
                          </a:lnTo>
                          <a:lnTo>
                            <a:pt x="203" y="2145"/>
                          </a:lnTo>
                          <a:lnTo>
                            <a:pt x="212" y="2147"/>
                          </a:lnTo>
                          <a:lnTo>
                            <a:pt x="219" y="2152"/>
                          </a:lnTo>
                          <a:lnTo>
                            <a:pt x="225" y="2157"/>
                          </a:lnTo>
                          <a:lnTo>
                            <a:pt x="230" y="2162"/>
                          </a:lnTo>
                          <a:lnTo>
                            <a:pt x="234" y="2168"/>
                          </a:lnTo>
                          <a:lnTo>
                            <a:pt x="237" y="2175"/>
                          </a:lnTo>
                          <a:lnTo>
                            <a:pt x="246" y="2209"/>
                          </a:lnTo>
                          <a:lnTo>
                            <a:pt x="254" y="2248"/>
                          </a:lnTo>
                          <a:lnTo>
                            <a:pt x="255" y="2252"/>
                          </a:lnTo>
                          <a:lnTo>
                            <a:pt x="258" y="2256"/>
                          </a:lnTo>
                          <a:lnTo>
                            <a:pt x="261" y="2260"/>
                          </a:lnTo>
                          <a:lnTo>
                            <a:pt x="265" y="2265"/>
                          </a:lnTo>
                          <a:lnTo>
                            <a:pt x="276" y="2274"/>
                          </a:lnTo>
                          <a:lnTo>
                            <a:pt x="289" y="2285"/>
                          </a:lnTo>
                          <a:lnTo>
                            <a:pt x="319" y="2306"/>
                          </a:lnTo>
                          <a:lnTo>
                            <a:pt x="352" y="2330"/>
                          </a:lnTo>
                          <a:lnTo>
                            <a:pt x="368" y="2341"/>
                          </a:lnTo>
                          <a:lnTo>
                            <a:pt x="384" y="2352"/>
                          </a:lnTo>
                          <a:lnTo>
                            <a:pt x="397" y="2364"/>
                          </a:lnTo>
                          <a:lnTo>
                            <a:pt x="407" y="2375"/>
                          </a:lnTo>
                          <a:lnTo>
                            <a:pt x="412" y="2380"/>
                          </a:lnTo>
                          <a:lnTo>
                            <a:pt x="416" y="2385"/>
                          </a:lnTo>
                          <a:lnTo>
                            <a:pt x="419" y="2390"/>
                          </a:lnTo>
                          <a:lnTo>
                            <a:pt x="421" y="2395"/>
                          </a:lnTo>
                          <a:lnTo>
                            <a:pt x="422" y="2400"/>
                          </a:lnTo>
                          <a:lnTo>
                            <a:pt x="422" y="2404"/>
                          </a:lnTo>
                          <a:lnTo>
                            <a:pt x="421" y="2409"/>
                          </a:lnTo>
                          <a:lnTo>
                            <a:pt x="419" y="2414"/>
                          </a:lnTo>
                          <a:lnTo>
                            <a:pt x="412" y="2420"/>
                          </a:lnTo>
                          <a:lnTo>
                            <a:pt x="405" y="2425"/>
                          </a:lnTo>
                          <a:lnTo>
                            <a:pt x="398" y="2429"/>
                          </a:lnTo>
                          <a:lnTo>
                            <a:pt x="389" y="2432"/>
                          </a:lnTo>
                          <a:lnTo>
                            <a:pt x="381" y="2435"/>
                          </a:lnTo>
                          <a:lnTo>
                            <a:pt x="370" y="2436"/>
                          </a:lnTo>
                          <a:lnTo>
                            <a:pt x="361" y="2438"/>
                          </a:lnTo>
                          <a:lnTo>
                            <a:pt x="351" y="2439"/>
                          </a:lnTo>
                          <a:lnTo>
                            <a:pt x="331" y="2440"/>
                          </a:lnTo>
                          <a:lnTo>
                            <a:pt x="311" y="2443"/>
                          </a:lnTo>
                          <a:lnTo>
                            <a:pt x="301" y="2445"/>
                          </a:lnTo>
                          <a:lnTo>
                            <a:pt x="293" y="2448"/>
                          </a:lnTo>
                          <a:lnTo>
                            <a:pt x="283" y="2453"/>
                          </a:lnTo>
                          <a:lnTo>
                            <a:pt x="276" y="2458"/>
                          </a:lnTo>
                          <a:lnTo>
                            <a:pt x="269" y="2464"/>
                          </a:lnTo>
                          <a:lnTo>
                            <a:pt x="264" y="2469"/>
                          </a:lnTo>
                          <a:lnTo>
                            <a:pt x="259" y="2474"/>
                          </a:lnTo>
                          <a:lnTo>
                            <a:pt x="255" y="2479"/>
                          </a:lnTo>
                          <a:lnTo>
                            <a:pt x="252" y="2484"/>
                          </a:lnTo>
                          <a:lnTo>
                            <a:pt x="250" y="2488"/>
                          </a:lnTo>
                          <a:lnTo>
                            <a:pt x="248" y="2494"/>
                          </a:lnTo>
                          <a:lnTo>
                            <a:pt x="247" y="2498"/>
                          </a:lnTo>
                          <a:lnTo>
                            <a:pt x="247" y="2502"/>
                          </a:lnTo>
                          <a:lnTo>
                            <a:pt x="247" y="2506"/>
                          </a:lnTo>
                          <a:lnTo>
                            <a:pt x="248" y="2510"/>
                          </a:lnTo>
                          <a:lnTo>
                            <a:pt x="250" y="2514"/>
                          </a:lnTo>
                          <a:lnTo>
                            <a:pt x="254" y="2521"/>
                          </a:lnTo>
                          <a:lnTo>
                            <a:pt x="259" y="2528"/>
                          </a:lnTo>
                          <a:lnTo>
                            <a:pt x="273" y="2543"/>
                          </a:lnTo>
                          <a:lnTo>
                            <a:pt x="290" y="2557"/>
                          </a:lnTo>
                          <a:lnTo>
                            <a:pt x="297" y="2565"/>
                          </a:lnTo>
                          <a:lnTo>
                            <a:pt x="303" y="2573"/>
                          </a:lnTo>
                          <a:lnTo>
                            <a:pt x="308" y="2582"/>
                          </a:lnTo>
                          <a:lnTo>
                            <a:pt x="312" y="2591"/>
                          </a:lnTo>
                          <a:lnTo>
                            <a:pt x="314" y="2605"/>
                          </a:lnTo>
                          <a:lnTo>
                            <a:pt x="316" y="2613"/>
                          </a:lnTo>
                          <a:lnTo>
                            <a:pt x="318" y="2616"/>
                          </a:lnTo>
                          <a:lnTo>
                            <a:pt x="320" y="2619"/>
                          </a:lnTo>
                          <a:lnTo>
                            <a:pt x="322" y="2620"/>
                          </a:lnTo>
                          <a:lnTo>
                            <a:pt x="324" y="2622"/>
                          </a:lnTo>
                          <a:lnTo>
                            <a:pt x="338" y="2619"/>
                          </a:lnTo>
                          <a:lnTo>
                            <a:pt x="359" y="2616"/>
                          </a:lnTo>
                          <a:lnTo>
                            <a:pt x="361" y="2616"/>
                          </a:lnTo>
                          <a:lnTo>
                            <a:pt x="363" y="2617"/>
                          </a:lnTo>
                          <a:lnTo>
                            <a:pt x="364" y="2619"/>
                          </a:lnTo>
                          <a:lnTo>
                            <a:pt x="365" y="2622"/>
                          </a:lnTo>
                          <a:lnTo>
                            <a:pt x="365" y="2628"/>
                          </a:lnTo>
                          <a:lnTo>
                            <a:pt x="365" y="2635"/>
                          </a:lnTo>
                          <a:lnTo>
                            <a:pt x="362" y="2650"/>
                          </a:lnTo>
                          <a:lnTo>
                            <a:pt x="360" y="2660"/>
                          </a:lnTo>
                          <a:lnTo>
                            <a:pt x="359" y="2667"/>
                          </a:lnTo>
                          <a:lnTo>
                            <a:pt x="356" y="2673"/>
                          </a:lnTo>
                          <a:lnTo>
                            <a:pt x="353" y="2680"/>
                          </a:lnTo>
                          <a:lnTo>
                            <a:pt x="349" y="2685"/>
                          </a:lnTo>
                          <a:lnTo>
                            <a:pt x="338" y="2697"/>
                          </a:lnTo>
                          <a:lnTo>
                            <a:pt x="326" y="2709"/>
                          </a:lnTo>
                          <a:lnTo>
                            <a:pt x="313" y="2718"/>
                          </a:lnTo>
                          <a:lnTo>
                            <a:pt x="299" y="2727"/>
                          </a:lnTo>
                          <a:lnTo>
                            <a:pt x="285" y="2734"/>
                          </a:lnTo>
                          <a:lnTo>
                            <a:pt x="273" y="2739"/>
                          </a:lnTo>
                          <a:lnTo>
                            <a:pt x="265" y="2742"/>
                          </a:lnTo>
                          <a:lnTo>
                            <a:pt x="257" y="2746"/>
                          </a:lnTo>
                          <a:lnTo>
                            <a:pt x="251" y="2752"/>
                          </a:lnTo>
                          <a:lnTo>
                            <a:pt x="245" y="2757"/>
                          </a:lnTo>
                          <a:lnTo>
                            <a:pt x="242" y="2760"/>
                          </a:lnTo>
                          <a:lnTo>
                            <a:pt x="241" y="2763"/>
                          </a:lnTo>
                          <a:lnTo>
                            <a:pt x="241" y="2766"/>
                          </a:lnTo>
                          <a:lnTo>
                            <a:pt x="241" y="2769"/>
                          </a:lnTo>
                          <a:lnTo>
                            <a:pt x="242" y="2772"/>
                          </a:lnTo>
                          <a:lnTo>
                            <a:pt x="245" y="2775"/>
                          </a:lnTo>
                          <a:lnTo>
                            <a:pt x="248" y="2778"/>
                          </a:lnTo>
                          <a:lnTo>
                            <a:pt x="252" y="2781"/>
                          </a:lnTo>
                          <a:lnTo>
                            <a:pt x="257" y="2784"/>
                          </a:lnTo>
                          <a:lnTo>
                            <a:pt x="260" y="2788"/>
                          </a:lnTo>
                          <a:lnTo>
                            <a:pt x="264" y="2792"/>
                          </a:lnTo>
                          <a:lnTo>
                            <a:pt x="267" y="2798"/>
                          </a:lnTo>
                          <a:lnTo>
                            <a:pt x="272" y="2809"/>
                          </a:lnTo>
                          <a:lnTo>
                            <a:pt x="276" y="2821"/>
                          </a:lnTo>
                          <a:lnTo>
                            <a:pt x="279" y="2834"/>
                          </a:lnTo>
                          <a:lnTo>
                            <a:pt x="282" y="2850"/>
                          </a:lnTo>
                          <a:lnTo>
                            <a:pt x="283" y="2865"/>
                          </a:lnTo>
                          <a:lnTo>
                            <a:pt x="284" y="2881"/>
                          </a:lnTo>
                          <a:lnTo>
                            <a:pt x="285" y="2913"/>
                          </a:lnTo>
                          <a:lnTo>
                            <a:pt x="285" y="2944"/>
                          </a:lnTo>
                          <a:lnTo>
                            <a:pt x="287" y="2958"/>
                          </a:lnTo>
                          <a:lnTo>
                            <a:pt x="288" y="2973"/>
                          </a:lnTo>
                          <a:lnTo>
                            <a:pt x="289" y="2984"/>
                          </a:lnTo>
                          <a:lnTo>
                            <a:pt x="291" y="2995"/>
                          </a:lnTo>
                          <a:lnTo>
                            <a:pt x="291" y="2995"/>
                          </a:lnTo>
                          <a:lnTo>
                            <a:pt x="296" y="3003"/>
                          </a:lnTo>
                          <a:lnTo>
                            <a:pt x="299" y="3013"/>
                          </a:lnTo>
                          <a:lnTo>
                            <a:pt x="301" y="3021"/>
                          </a:lnTo>
                          <a:lnTo>
                            <a:pt x="302" y="3030"/>
                          </a:lnTo>
                          <a:lnTo>
                            <a:pt x="303" y="3047"/>
                          </a:lnTo>
                          <a:lnTo>
                            <a:pt x="304" y="3066"/>
                          </a:lnTo>
                          <a:lnTo>
                            <a:pt x="304" y="3074"/>
                          </a:lnTo>
                          <a:lnTo>
                            <a:pt x="305" y="3082"/>
                          </a:lnTo>
                          <a:lnTo>
                            <a:pt x="306" y="3091"/>
                          </a:lnTo>
                          <a:lnTo>
                            <a:pt x="308" y="3100"/>
                          </a:lnTo>
                          <a:lnTo>
                            <a:pt x="311" y="3108"/>
                          </a:lnTo>
                          <a:lnTo>
                            <a:pt x="316" y="3115"/>
                          </a:lnTo>
                          <a:lnTo>
                            <a:pt x="321" y="3123"/>
                          </a:lnTo>
                          <a:lnTo>
                            <a:pt x="328" y="3130"/>
                          </a:lnTo>
                          <a:lnTo>
                            <a:pt x="334" y="3135"/>
                          </a:lnTo>
                          <a:lnTo>
                            <a:pt x="338" y="3142"/>
                          </a:lnTo>
                          <a:lnTo>
                            <a:pt x="342" y="3149"/>
                          </a:lnTo>
                          <a:lnTo>
                            <a:pt x="345" y="3157"/>
                          </a:lnTo>
                          <a:lnTo>
                            <a:pt x="350" y="3175"/>
                          </a:lnTo>
                          <a:lnTo>
                            <a:pt x="354" y="3195"/>
                          </a:lnTo>
                          <a:lnTo>
                            <a:pt x="357" y="3215"/>
                          </a:lnTo>
                          <a:lnTo>
                            <a:pt x="360" y="3236"/>
                          </a:lnTo>
                          <a:lnTo>
                            <a:pt x="363" y="3253"/>
                          </a:lnTo>
                          <a:lnTo>
                            <a:pt x="368" y="3270"/>
                          </a:lnTo>
                          <a:lnTo>
                            <a:pt x="370" y="3270"/>
                          </a:lnTo>
                          <a:lnTo>
                            <a:pt x="371" y="3271"/>
                          </a:lnTo>
                          <a:lnTo>
                            <a:pt x="376" y="3270"/>
                          </a:lnTo>
                          <a:lnTo>
                            <a:pt x="380" y="3269"/>
                          </a:lnTo>
                          <a:lnTo>
                            <a:pt x="383" y="3266"/>
                          </a:lnTo>
                          <a:lnTo>
                            <a:pt x="386" y="3264"/>
                          </a:lnTo>
                          <a:lnTo>
                            <a:pt x="392" y="3259"/>
                          </a:lnTo>
                          <a:lnTo>
                            <a:pt x="398" y="3254"/>
                          </a:lnTo>
                          <a:lnTo>
                            <a:pt x="404" y="3249"/>
                          </a:lnTo>
                          <a:lnTo>
                            <a:pt x="411" y="3247"/>
                          </a:lnTo>
                          <a:lnTo>
                            <a:pt x="417" y="3246"/>
                          </a:lnTo>
                          <a:lnTo>
                            <a:pt x="421" y="3247"/>
                          </a:lnTo>
                          <a:lnTo>
                            <a:pt x="427" y="3248"/>
                          </a:lnTo>
                          <a:lnTo>
                            <a:pt x="432" y="3250"/>
                          </a:lnTo>
                          <a:lnTo>
                            <a:pt x="436" y="3252"/>
                          </a:lnTo>
                          <a:lnTo>
                            <a:pt x="439" y="3256"/>
                          </a:lnTo>
                          <a:lnTo>
                            <a:pt x="441" y="3261"/>
                          </a:lnTo>
                          <a:lnTo>
                            <a:pt x="442" y="3268"/>
                          </a:lnTo>
                          <a:lnTo>
                            <a:pt x="442" y="3282"/>
                          </a:lnTo>
                          <a:lnTo>
                            <a:pt x="442" y="3298"/>
                          </a:lnTo>
                          <a:lnTo>
                            <a:pt x="442" y="3306"/>
                          </a:lnTo>
                          <a:lnTo>
                            <a:pt x="443" y="3314"/>
                          </a:lnTo>
                          <a:lnTo>
                            <a:pt x="446" y="3321"/>
                          </a:lnTo>
                          <a:lnTo>
                            <a:pt x="449" y="3327"/>
                          </a:lnTo>
                          <a:lnTo>
                            <a:pt x="454" y="3332"/>
                          </a:lnTo>
                          <a:lnTo>
                            <a:pt x="461" y="3336"/>
                          </a:lnTo>
                          <a:lnTo>
                            <a:pt x="470" y="3339"/>
                          </a:lnTo>
                          <a:lnTo>
                            <a:pt x="481" y="3340"/>
                          </a:lnTo>
                          <a:lnTo>
                            <a:pt x="491" y="3340"/>
                          </a:lnTo>
                          <a:lnTo>
                            <a:pt x="500" y="3338"/>
                          </a:lnTo>
                          <a:lnTo>
                            <a:pt x="509" y="3336"/>
                          </a:lnTo>
                          <a:lnTo>
                            <a:pt x="517" y="3332"/>
                          </a:lnTo>
                          <a:lnTo>
                            <a:pt x="523" y="3328"/>
                          </a:lnTo>
                          <a:lnTo>
                            <a:pt x="529" y="3323"/>
                          </a:lnTo>
                          <a:lnTo>
                            <a:pt x="534" y="3318"/>
                          </a:lnTo>
                          <a:lnTo>
                            <a:pt x="538" y="3313"/>
                          </a:lnTo>
                          <a:lnTo>
                            <a:pt x="548" y="3301"/>
                          </a:lnTo>
                          <a:lnTo>
                            <a:pt x="556" y="3291"/>
                          </a:lnTo>
                          <a:lnTo>
                            <a:pt x="560" y="3287"/>
                          </a:lnTo>
                          <a:lnTo>
                            <a:pt x="565" y="3284"/>
                          </a:lnTo>
                          <a:lnTo>
                            <a:pt x="570" y="3281"/>
                          </a:lnTo>
                          <a:lnTo>
                            <a:pt x="576" y="3280"/>
                          </a:lnTo>
                          <a:lnTo>
                            <a:pt x="585" y="3279"/>
                          </a:lnTo>
                          <a:lnTo>
                            <a:pt x="595" y="3281"/>
                          </a:lnTo>
                          <a:lnTo>
                            <a:pt x="605" y="3284"/>
                          </a:lnTo>
                          <a:lnTo>
                            <a:pt x="615" y="3288"/>
                          </a:lnTo>
                          <a:lnTo>
                            <a:pt x="624" y="3292"/>
                          </a:lnTo>
                          <a:lnTo>
                            <a:pt x="635" y="3295"/>
                          </a:lnTo>
                          <a:lnTo>
                            <a:pt x="645" y="3298"/>
                          </a:lnTo>
                          <a:lnTo>
                            <a:pt x="655" y="3299"/>
                          </a:lnTo>
                          <a:lnTo>
                            <a:pt x="673" y="3300"/>
                          </a:lnTo>
                          <a:lnTo>
                            <a:pt x="692" y="3300"/>
                          </a:lnTo>
                          <a:lnTo>
                            <a:pt x="710" y="3298"/>
                          </a:lnTo>
                          <a:lnTo>
                            <a:pt x="728" y="3297"/>
                          </a:lnTo>
                          <a:lnTo>
                            <a:pt x="761" y="3293"/>
                          </a:lnTo>
                          <a:lnTo>
                            <a:pt x="791" y="3290"/>
                          </a:lnTo>
                          <a:lnTo>
                            <a:pt x="807" y="3290"/>
                          </a:lnTo>
                          <a:lnTo>
                            <a:pt x="822" y="3291"/>
                          </a:lnTo>
                          <a:lnTo>
                            <a:pt x="836" y="3294"/>
                          </a:lnTo>
                          <a:lnTo>
                            <a:pt x="852" y="3298"/>
                          </a:lnTo>
                          <a:lnTo>
                            <a:pt x="866" y="3304"/>
                          </a:lnTo>
                          <a:lnTo>
                            <a:pt x="881" y="3314"/>
                          </a:lnTo>
                          <a:lnTo>
                            <a:pt x="888" y="3319"/>
                          </a:lnTo>
                          <a:lnTo>
                            <a:pt x="897" y="3325"/>
                          </a:lnTo>
                          <a:lnTo>
                            <a:pt x="904" y="3331"/>
                          </a:lnTo>
                          <a:lnTo>
                            <a:pt x="912" y="3339"/>
                          </a:lnTo>
                          <a:lnTo>
                            <a:pt x="917" y="3346"/>
                          </a:lnTo>
                          <a:lnTo>
                            <a:pt x="922" y="3352"/>
                          </a:lnTo>
                          <a:lnTo>
                            <a:pt x="928" y="3359"/>
                          </a:lnTo>
                          <a:lnTo>
                            <a:pt x="935" y="3364"/>
                          </a:lnTo>
                          <a:lnTo>
                            <a:pt x="947" y="3373"/>
                          </a:lnTo>
                          <a:lnTo>
                            <a:pt x="962" y="3382"/>
                          </a:lnTo>
                          <a:lnTo>
                            <a:pt x="974" y="3387"/>
                          </a:lnTo>
                          <a:lnTo>
                            <a:pt x="987" y="3391"/>
                          </a:lnTo>
                          <a:lnTo>
                            <a:pt x="995" y="3392"/>
                          </a:lnTo>
                          <a:lnTo>
                            <a:pt x="1003" y="3393"/>
                          </a:lnTo>
                          <a:lnTo>
                            <a:pt x="1012" y="3393"/>
                          </a:lnTo>
                          <a:lnTo>
                            <a:pt x="1021" y="3395"/>
                          </a:lnTo>
                          <a:lnTo>
                            <a:pt x="1021" y="3395"/>
                          </a:lnTo>
                          <a:lnTo>
                            <a:pt x="1027" y="3390"/>
                          </a:lnTo>
                          <a:lnTo>
                            <a:pt x="1032" y="3385"/>
                          </a:lnTo>
                          <a:lnTo>
                            <a:pt x="1036" y="3380"/>
                          </a:lnTo>
                          <a:lnTo>
                            <a:pt x="1040" y="3374"/>
                          </a:lnTo>
                          <a:lnTo>
                            <a:pt x="1047" y="3361"/>
                          </a:lnTo>
                          <a:lnTo>
                            <a:pt x="1053" y="3347"/>
                          </a:lnTo>
                          <a:lnTo>
                            <a:pt x="1057" y="3332"/>
                          </a:lnTo>
                          <a:lnTo>
                            <a:pt x="1060" y="3316"/>
                          </a:lnTo>
                          <a:lnTo>
                            <a:pt x="1063" y="3299"/>
                          </a:lnTo>
                          <a:lnTo>
                            <a:pt x="1065" y="3283"/>
                          </a:lnTo>
                          <a:lnTo>
                            <a:pt x="1067" y="3248"/>
                          </a:lnTo>
                          <a:lnTo>
                            <a:pt x="1069" y="3215"/>
                          </a:lnTo>
                          <a:lnTo>
                            <a:pt x="1071" y="3199"/>
                          </a:lnTo>
                          <a:lnTo>
                            <a:pt x="1074" y="3185"/>
                          </a:lnTo>
                          <a:lnTo>
                            <a:pt x="1077" y="3170"/>
                          </a:lnTo>
                          <a:lnTo>
                            <a:pt x="1082" y="3157"/>
                          </a:lnTo>
                          <a:lnTo>
                            <a:pt x="1086" y="3151"/>
                          </a:lnTo>
                          <a:lnTo>
                            <a:pt x="1089" y="3146"/>
                          </a:lnTo>
                          <a:lnTo>
                            <a:pt x="1093" y="3142"/>
                          </a:lnTo>
                          <a:lnTo>
                            <a:pt x="1097" y="3139"/>
                          </a:lnTo>
                          <a:lnTo>
                            <a:pt x="1101" y="3136"/>
                          </a:lnTo>
                          <a:lnTo>
                            <a:pt x="1106" y="3134"/>
                          </a:lnTo>
                          <a:lnTo>
                            <a:pt x="1110" y="3133"/>
                          </a:lnTo>
                          <a:lnTo>
                            <a:pt x="1115" y="3133"/>
                          </a:lnTo>
                          <a:lnTo>
                            <a:pt x="1123" y="3132"/>
                          </a:lnTo>
                          <a:lnTo>
                            <a:pt x="1132" y="3131"/>
                          </a:lnTo>
                          <a:lnTo>
                            <a:pt x="1136" y="3130"/>
                          </a:lnTo>
                          <a:lnTo>
                            <a:pt x="1140" y="3129"/>
                          </a:lnTo>
                          <a:lnTo>
                            <a:pt x="1144" y="3126"/>
                          </a:lnTo>
                          <a:lnTo>
                            <a:pt x="1149" y="3123"/>
                          </a:lnTo>
                          <a:lnTo>
                            <a:pt x="1162" y="3110"/>
                          </a:lnTo>
                          <a:lnTo>
                            <a:pt x="1173" y="3101"/>
                          </a:lnTo>
                          <a:lnTo>
                            <a:pt x="1182" y="3095"/>
                          </a:lnTo>
                          <a:lnTo>
                            <a:pt x="1190" y="3091"/>
                          </a:lnTo>
                          <a:lnTo>
                            <a:pt x="1194" y="3090"/>
                          </a:lnTo>
                          <a:lnTo>
                            <a:pt x="1197" y="3090"/>
                          </a:lnTo>
                          <a:lnTo>
                            <a:pt x="1199" y="3090"/>
                          </a:lnTo>
                          <a:lnTo>
                            <a:pt x="1202" y="3091"/>
                          </a:lnTo>
                          <a:lnTo>
                            <a:pt x="1206" y="3096"/>
                          </a:lnTo>
                          <a:lnTo>
                            <a:pt x="1209" y="3101"/>
                          </a:lnTo>
                          <a:lnTo>
                            <a:pt x="1214" y="3115"/>
                          </a:lnTo>
                          <a:lnTo>
                            <a:pt x="1218" y="3133"/>
                          </a:lnTo>
                          <a:lnTo>
                            <a:pt x="1221" y="3143"/>
                          </a:lnTo>
                          <a:lnTo>
                            <a:pt x="1224" y="3152"/>
                          </a:lnTo>
                          <a:lnTo>
                            <a:pt x="1228" y="3161"/>
                          </a:lnTo>
                          <a:lnTo>
                            <a:pt x="1235" y="3169"/>
                          </a:lnTo>
                          <a:lnTo>
                            <a:pt x="1241" y="3176"/>
                          </a:lnTo>
                          <a:lnTo>
                            <a:pt x="1248" y="3182"/>
                          </a:lnTo>
                          <a:lnTo>
                            <a:pt x="1255" y="3185"/>
                          </a:lnTo>
                          <a:lnTo>
                            <a:pt x="1262" y="3186"/>
                          </a:lnTo>
                          <a:lnTo>
                            <a:pt x="1269" y="3186"/>
                          </a:lnTo>
                          <a:lnTo>
                            <a:pt x="1277" y="3184"/>
                          </a:lnTo>
                          <a:lnTo>
                            <a:pt x="1286" y="3182"/>
                          </a:lnTo>
                          <a:lnTo>
                            <a:pt x="1293" y="3178"/>
                          </a:lnTo>
                          <a:lnTo>
                            <a:pt x="1309" y="3171"/>
                          </a:lnTo>
                          <a:lnTo>
                            <a:pt x="1325" y="3163"/>
                          </a:lnTo>
                          <a:lnTo>
                            <a:pt x="1333" y="3160"/>
                          </a:lnTo>
                          <a:lnTo>
                            <a:pt x="1340" y="3158"/>
                          </a:lnTo>
                          <a:lnTo>
                            <a:pt x="1347" y="3156"/>
                          </a:lnTo>
                          <a:lnTo>
                            <a:pt x="1353" y="3155"/>
                          </a:lnTo>
                          <a:lnTo>
                            <a:pt x="1358" y="3155"/>
                          </a:lnTo>
                          <a:lnTo>
                            <a:pt x="1362" y="3156"/>
                          </a:lnTo>
                          <a:lnTo>
                            <a:pt x="1368" y="3158"/>
                          </a:lnTo>
                          <a:lnTo>
                            <a:pt x="1372" y="3160"/>
                          </a:lnTo>
                          <a:lnTo>
                            <a:pt x="1381" y="3165"/>
                          </a:lnTo>
                          <a:lnTo>
                            <a:pt x="1390" y="3171"/>
                          </a:lnTo>
                          <a:lnTo>
                            <a:pt x="1399" y="3177"/>
                          </a:lnTo>
                          <a:lnTo>
                            <a:pt x="1408" y="3184"/>
                          </a:lnTo>
                          <a:lnTo>
                            <a:pt x="1417" y="3189"/>
                          </a:lnTo>
                          <a:lnTo>
                            <a:pt x="1425" y="3193"/>
                          </a:lnTo>
                          <a:lnTo>
                            <a:pt x="1431" y="3194"/>
                          </a:lnTo>
                          <a:lnTo>
                            <a:pt x="1436" y="3195"/>
                          </a:lnTo>
                          <a:lnTo>
                            <a:pt x="1439" y="3195"/>
                          </a:lnTo>
                          <a:lnTo>
                            <a:pt x="1442" y="3194"/>
                          </a:lnTo>
                          <a:lnTo>
                            <a:pt x="1444" y="3193"/>
                          </a:lnTo>
                          <a:lnTo>
                            <a:pt x="1445" y="3191"/>
                          </a:lnTo>
                          <a:lnTo>
                            <a:pt x="1445" y="3189"/>
                          </a:lnTo>
                          <a:lnTo>
                            <a:pt x="1445" y="3186"/>
                          </a:lnTo>
                          <a:lnTo>
                            <a:pt x="1441" y="3172"/>
                          </a:lnTo>
                          <a:lnTo>
                            <a:pt x="1435" y="3159"/>
                          </a:lnTo>
                          <a:lnTo>
                            <a:pt x="1433" y="3152"/>
                          </a:lnTo>
                          <a:lnTo>
                            <a:pt x="1432" y="3148"/>
                          </a:lnTo>
                          <a:lnTo>
                            <a:pt x="1433" y="3144"/>
                          </a:lnTo>
                          <a:lnTo>
                            <a:pt x="1436" y="3142"/>
                          </a:lnTo>
                          <a:lnTo>
                            <a:pt x="1439" y="3141"/>
                          </a:lnTo>
                          <a:lnTo>
                            <a:pt x="1443" y="3141"/>
                          </a:lnTo>
                          <a:lnTo>
                            <a:pt x="1448" y="3142"/>
                          </a:lnTo>
                          <a:lnTo>
                            <a:pt x="1455" y="3143"/>
                          </a:lnTo>
                          <a:lnTo>
                            <a:pt x="1478" y="3151"/>
                          </a:lnTo>
                          <a:lnTo>
                            <a:pt x="1496" y="3155"/>
                          </a:lnTo>
                          <a:lnTo>
                            <a:pt x="1504" y="3153"/>
                          </a:lnTo>
                          <a:lnTo>
                            <a:pt x="1511" y="3151"/>
                          </a:lnTo>
                          <a:lnTo>
                            <a:pt x="1516" y="3149"/>
                          </a:lnTo>
                          <a:lnTo>
                            <a:pt x="1521" y="3147"/>
                          </a:lnTo>
                          <a:lnTo>
                            <a:pt x="1524" y="3144"/>
                          </a:lnTo>
                          <a:lnTo>
                            <a:pt x="1526" y="3142"/>
                          </a:lnTo>
                          <a:lnTo>
                            <a:pt x="1527" y="3139"/>
                          </a:lnTo>
                          <a:lnTo>
                            <a:pt x="1528" y="3135"/>
                          </a:lnTo>
                          <a:lnTo>
                            <a:pt x="1527" y="3128"/>
                          </a:lnTo>
                          <a:lnTo>
                            <a:pt x="1523" y="3120"/>
                          </a:lnTo>
                          <a:lnTo>
                            <a:pt x="1519" y="3112"/>
                          </a:lnTo>
                          <a:lnTo>
                            <a:pt x="1514" y="3103"/>
                          </a:lnTo>
                          <a:lnTo>
                            <a:pt x="1511" y="3086"/>
                          </a:lnTo>
                          <a:lnTo>
                            <a:pt x="1507" y="3072"/>
                          </a:lnTo>
                          <a:lnTo>
                            <a:pt x="1505" y="3065"/>
                          </a:lnTo>
                          <a:lnTo>
                            <a:pt x="1506" y="3059"/>
                          </a:lnTo>
                          <a:lnTo>
                            <a:pt x="1507" y="3056"/>
                          </a:lnTo>
                          <a:lnTo>
                            <a:pt x="1508" y="3052"/>
                          </a:lnTo>
                          <a:lnTo>
                            <a:pt x="1511" y="3048"/>
                          </a:lnTo>
                          <a:lnTo>
                            <a:pt x="1514" y="3045"/>
                          </a:lnTo>
                          <a:lnTo>
                            <a:pt x="1521" y="3039"/>
                          </a:lnTo>
                          <a:lnTo>
                            <a:pt x="1528" y="3033"/>
                          </a:lnTo>
                          <a:lnTo>
                            <a:pt x="1532" y="3028"/>
                          </a:lnTo>
                          <a:lnTo>
                            <a:pt x="1538" y="3022"/>
                          </a:lnTo>
                          <a:lnTo>
                            <a:pt x="1541" y="3017"/>
                          </a:lnTo>
                          <a:lnTo>
                            <a:pt x="1543" y="3012"/>
                          </a:lnTo>
                          <a:lnTo>
                            <a:pt x="1545" y="3006"/>
                          </a:lnTo>
                          <a:lnTo>
                            <a:pt x="1546" y="3001"/>
                          </a:lnTo>
                          <a:lnTo>
                            <a:pt x="1549" y="2978"/>
                          </a:lnTo>
                          <a:lnTo>
                            <a:pt x="1553" y="2948"/>
                          </a:lnTo>
                          <a:lnTo>
                            <a:pt x="1555" y="2939"/>
                          </a:lnTo>
                          <a:lnTo>
                            <a:pt x="1558" y="2932"/>
                          </a:lnTo>
                          <a:lnTo>
                            <a:pt x="1560" y="2927"/>
                          </a:lnTo>
                          <a:lnTo>
                            <a:pt x="1562" y="2923"/>
                          </a:lnTo>
                          <a:lnTo>
                            <a:pt x="1564" y="2919"/>
                          </a:lnTo>
                          <a:lnTo>
                            <a:pt x="1567" y="2917"/>
                          </a:lnTo>
                          <a:lnTo>
                            <a:pt x="1570" y="2916"/>
                          </a:lnTo>
                          <a:lnTo>
                            <a:pt x="1573" y="2916"/>
                          </a:lnTo>
                          <a:lnTo>
                            <a:pt x="1589" y="2920"/>
                          </a:lnTo>
                          <a:lnTo>
                            <a:pt x="1609" y="2926"/>
                          </a:lnTo>
                          <a:lnTo>
                            <a:pt x="1615" y="2927"/>
                          </a:lnTo>
                          <a:lnTo>
                            <a:pt x="1624" y="2927"/>
                          </a:lnTo>
                          <a:lnTo>
                            <a:pt x="1632" y="2926"/>
                          </a:lnTo>
                          <a:lnTo>
                            <a:pt x="1641" y="2924"/>
                          </a:lnTo>
                          <a:lnTo>
                            <a:pt x="1660" y="2918"/>
                          </a:lnTo>
                          <a:lnTo>
                            <a:pt x="1680" y="2912"/>
                          </a:lnTo>
                          <a:lnTo>
                            <a:pt x="1700" y="2904"/>
                          </a:lnTo>
                          <a:lnTo>
                            <a:pt x="1719" y="2896"/>
                          </a:lnTo>
                          <a:lnTo>
                            <a:pt x="1734" y="2887"/>
                          </a:lnTo>
                          <a:lnTo>
                            <a:pt x="1746" y="2880"/>
                          </a:lnTo>
                          <a:lnTo>
                            <a:pt x="1756" y="2870"/>
                          </a:lnTo>
                          <a:lnTo>
                            <a:pt x="1764" y="2862"/>
                          </a:lnTo>
                          <a:lnTo>
                            <a:pt x="1769" y="2855"/>
                          </a:lnTo>
                          <a:lnTo>
                            <a:pt x="1773" y="2848"/>
                          </a:lnTo>
                          <a:lnTo>
                            <a:pt x="1775" y="2841"/>
                          </a:lnTo>
                          <a:lnTo>
                            <a:pt x="1776" y="2834"/>
                          </a:lnTo>
                          <a:lnTo>
                            <a:pt x="1776" y="2828"/>
                          </a:lnTo>
                          <a:lnTo>
                            <a:pt x="1775" y="2822"/>
                          </a:lnTo>
                          <a:lnTo>
                            <a:pt x="1772" y="2810"/>
                          </a:lnTo>
                          <a:lnTo>
                            <a:pt x="1768" y="2795"/>
                          </a:lnTo>
                          <a:lnTo>
                            <a:pt x="1767" y="2786"/>
                          </a:lnTo>
                          <a:lnTo>
                            <a:pt x="1767" y="2778"/>
                          </a:lnTo>
                          <a:lnTo>
                            <a:pt x="1767" y="2768"/>
                          </a:lnTo>
                          <a:lnTo>
                            <a:pt x="1769" y="2757"/>
                          </a:lnTo>
                          <a:lnTo>
                            <a:pt x="1783" y="2759"/>
                          </a:lnTo>
                          <a:lnTo>
                            <a:pt x="1813" y="2765"/>
                          </a:lnTo>
                          <a:lnTo>
                            <a:pt x="1843" y="2773"/>
                          </a:lnTo>
                          <a:lnTo>
                            <a:pt x="1861" y="2780"/>
                          </a:lnTo>
                          <a:lnTo>
                            <a:pt x="1870" y="2784"/>
                          </a:lnTo>
                          <a:lnTo>
                            <a:pt x="1879" y="2788"/>
                          </a:lnTo>
                          <a:lnTo>
                            <a:pt x="1891" y="2792"/>
                          </a:lnTo>
                          <a:lnTo>
                            <a:pt x="1903" y="2797"/>
                          </a:lnTo>
                          <a:lnTo>
                            <a:pt x="1915" y="2800"/>
                          </a:lnTo>
                          <a:lnTo>
                            <a:pt x="1928" y="2802"/>
                          </a:lnTo>
                          <a:lnTo>
                            <a:pt x="1941" y="2804"/>
                          </a:lnTo>
                          <a:lnTo>
                            <a:pt x="1953" y="2805"/>
                          </a:lnTo>
                          <a:lnTo>
                            <a:pt x="1965" y="2804"/>
                          </a:lnTo>
                          <a:lnTo>
                            <a:pt x="1978" y="2802"/>
                          </a:lnTo>
                          <a:lnTo>
                            <a:pt x="1988" y="2799"/>
                          </a:lnTo>
                          <a:lnTo>
                            <a:pt x="1998" y="2794"/>
                          </a:lnTo>
                          <a:lnTo>
                            <a:pt x="2002" y="2790"/>
                          </a:lnTo>
                          <a:lnTo>
                            <a:pt x="2006" y="2786"/>
                          </a:lnTo>
                          <a:lnTo>
                            <a:pt x="2011" y="2782"/>
                          </a:lnTo>
                          <a:lnTo>
                            <a:pt x="2014" y="2777"/>
                          </a:lnTo>
                          <a:lnTo>
                            <a:pt x="2016" y="2772"/>
                          </a:lnTo>
                          <a:lnTo>
                            <a:pt x="2019" y="2766"/>
                          </a:lnTo>
                          <a:lnTo>
                            <a:pt x="2020" y="2759"/>
                          </a:lnTo>
                          <a:lnTo>
                            <a:pt x="2022" y="2752"/>
                          </a:lnTo>
                          <a:lnTo>
                            <a:pt x="2024" y="2731"/>
                          </a:lnTo>
                          <a:lnTo>
                            <a:pt x="2029" y="2700"/>
                          </a:lnTo>
                          <a:lnTo>
                            <a:pt x="2031" y="2694"/>
                          </a:lnTo>
                          <a:lnTo>
                            <a:pt x="2033" y="2688"/>
                          </a:lnTo>
                          <a:lnTo>
                            <a:pt x="2036" y="2683"/>
                          </a:lnTo>
                          <a:lnTo>
                            <a:pt x="2040" y="2679"/>
                          </a:lnTo>
                          <a:lnTo>
                            <a:pt x="2044" y="2677"/>
                          </a:lnTo>
                          <a:lnTo>
                            <a:pt x="2049" y="2676"/>
                          </a:lnTo>
                          <a:lnTo>
                            <a:pt x="2055" y="2678"/>
                          </a:lnTo>
                          <a:lnTo>
                            <a:pt x="2061" y="2682"/>
                          </a:lnTo>
                          <a:lnTo>
                            <a:pt x="2078" y="2697"/>
                          </a:lnTo>
                          <a:lnTo>
                            <a:pt x="2091" y="2708"/>
                          </a:lnTo>
                          <a:lnTo>
                            <a:pt x="2107" y="2718"/>
                          </a:lnTo>
                          <a:lnTo>
                            <a:pt x="2127" y="2730"/>
                          </a:lnTo>
                          <a:lnTo>
                            <a:pt x="2139" y="2729"/>
                          </a:lnTo>
                          <a:lnTo>
                            <a:pt x="2150" y="2729"/>
                          </a:lnTo>
                          <a:lnTo>
                            <a:pt x="2157" y="2730"/>
                          </a:lnTo>
                          <a:lnTo>
                            <a:pt x="2162" y="2731"/>
                          </a:lnTo>
                          <a:lnTo>
                            <a:pt x="2165" y="2732"/>
                          </a:lnTo>
                          <a:lnTo>
                            <a:pt x="2167" y="2734"/>
                          </a:lnTo>
                          <a:lnTo>
                            <a:pt x="2168" y="2737"/>
                          </a:lnTo>
                          <a:lnTo>
                            <a:pt x="2168" y="2739"/>
                          </a:lnTo>
                          <a:lnTo>
                            <a:pt x="2168" y="2745"/>
                          </a:lnTo>
                          <a:lnTo>
                            <a:pt x="2168" y="2752"/>
                          </a:lnTo>
                          <a:lnTo>
                            <a:pt x="2169" y="2755"/>
                          </a:lnTo>
                          <a:lnTo>
                            <a:pt x="2172" y="2758"/>
                          </a:lnTo>
                          <a:lnTo>
                            <a:pt x="2176" y="2761"/>
                          </a:lnTo>
                          <a:lnTo>
                            <a:pt x="2181" y="2763"/>
                          </a:lnTo>
                          <a:lnTo>
                            <a:pt x="2186" y="2763"/>
                          </a:lnTo>
                          <a:lnTo>
                            <a:pt x="2190" y="2762"/>
                          </a:lnTo>
                          <a:lnTo>
                            <a:pt x="2195" y="2761"/>
                          </a:lnTo>
                          <a:lnTo>
                            <a:pt x="2200" y="2759"/>
                          </a:lnTo>
                          <a:lnTo>
                            <a:pt x="2204" y="2757"/>
                          </a:lnTo>
                          <a:lnTo>
                            <a:pt x="2209" y="2755"/>
                          </a:lnTo>
                          <a:lnTo>
                            <a:pt x="2214" y="2754"/>
                          </a:lnTo>
                          <a:lnTo>
                            <a:pt x="2219" y="2754"/>
                          </a:lnTo>
                          <a:lnTo>
                            <a:pt x="2224" y="2756"/>
                          </a:lnTo>
                          <a:lnTo>
                            <a:pt x="2229" y="2758"/>
                          </a:lnTo>
                          <a:lnTo>
                            <a:pt x="2232" y="2760"/>
                          </a:lnTo>
                          <a:lnTo>
                            <a:pt x="2235" y="2762"/>
                          </a:lnTo>
                          <a:lnTo>
                            <a:pt x="2239" y="2767"/>
                          </a:lnTo>
                          <a:lnTo>
                            <a:pt x="2242" y="2771"/>
                          </a:lnTo>
                          <a:lnTo>
                            <a:pt x="2243" y="2773"/>
                          </a:lnTo>
                          <a:lnTo>
                            <a:pt x="2245" y="2775"/>
                          </a:lnTo>
                          <a:lnTo>
                            <a:pt x="2247" y="2776"/>
                          </a:lnTo>
                          <a:lnTo>
                            <a:pt x="2250" y="2776"/>
                          </a:lnTo>
                          <a:lnTo>
                            <a:pt x="2254" y="2776"/>
                          </a:lnTo>
                          <a:lnTo>
                            <a:pt x="2259" y="2775"/>
                          </a:lnTo>
                          <a:lnTo>
                            <a:pt x="2264" y="2773"/>
                          </a:lnTo>
                          <a:lnTo>
                            <a:pt x="2272" y="2770"/>
                          </a:lnTo>
                          <a:lnTo>
                            <a:pt x="2282" y="2766"/>
                          </a:lnTo>
                          <a:lnTo>
                            <a:pt x="2291" y="2764"/>
                          </a:lnTo>
                          <a:lnTo>
                            <a:pt x="2298" y="2764"/>
                          </a:lnTo>
                          <a:lnTo>
                            <a:pt x="2304" y="2766"/>
                          </a:lnTo>
                          <a:lnTo>
                            <a:pt x="2309" y="2769"/>
                          </a:lnTo>
                          <a:lnTo>
                            <a:pt x="2314" y="2774"/>
                          </a:lnTo>
                          <a:lnTo>
                            <a:pt x="2316" y="2779"/>
                          </a:lnTo>
                          <a:lnTo>
                            <a:pt x="2318" y="2786"/>
                          </a:lnTo>
                          <a:lnTo>
                            <a:pt x="2319" y="2794"/>
                          </a:lnTo>
                          <a:lnTo>
                            <a:pt x="2320" y="2802"/>
                          </a:lnTo>
                          <a:lnTo>
                            <a:pt x="2320" y="2811"/>
                          </a:lnTo>
                          <a:lnTo>
                            <a:pt x="2319" y="2819"/>
                          </a:lnTo>
                          <a:lnTo>
                            <a:pt x="2316" y="2835"/>
                          </a:lnTo>
                          <a:lnTo>
                            <a:pt x="2313" y="2850"/>
                          </a:lnTo>
                          <a:lnTo>
                            <a:pt x="2310" y="2860"/>
                          </a:lnTo>
                          <a:lnTo>
                            <a:pt x="2309" y="2867"/>
                          </a:lnTo>
                          <a:lnTo>
                            <a:pt x="2311" y="2873"/>
                          </a:lnTo>
                          <a:lnTo>
                            <a:pt x="2314" y="2878"/>
                          </a:lnTo>
                          <a:lnTo>
                            <a:pt x="2318" y="2883"/>
                          </a:lnTo>
                          <a:lnTo>
                            <a:pt x="2323" y="2886"/>
                          </a:lnTo>
                          <a:lnTo>
                            <a:pt x="2329" y="2888"/>
                          </a:lnTo>
                          <a:lnTo>
                            <a:pt x="2335" y="2890"/>
                          </a:lnTo>
                          <a:lnTo>
                            <a:pt x="2367" y="2891"/>
                          </a:lnTo>
                          <a:lnTo>
                            <a:pt x="2396" y="2890"/>
                          </a:lnTo>
                          <a:lnTo>
                            <a:pt x="2424" y="2894"/>
                          </a:lnTo>
                          <a:lnTo>
                            <a:pt x="2449" y="2898"/>
                          </a:lnTo>
                          <a:lnTo>
                            <a:pt x="2472" y="2903"/>
                          </a:lnTo>
                          <a:lnTo>
                            <a:pt x="2495" y="2907"/>
                          </a:lnTo>
                          <a:lnTo>
                            <a:pt x="2506" y="2909"/>
                          </a:lnTo>
                          <a:lnTo>
                            <a:pt x="2517" y="2909"/>
                          </a:lnTo>
                          <a:lnTo>
                            <a:pt x="2530" y="2909"/>
                          </a:lnTo>
                          <a:lnTo>
                            <a:pt x="2541" y="2909"/>
                          </a:lnTo>
                          <a:lnTo>
                            <a:pt x="2553" y="2907"/>
                          </a:lnTo>
                          <a:lnTo>
                            <a:pt x="2566" y="2904"/>
                          </a:lnTo>
                          <a:lnTo>
                            <a:pt x="2580" y="2900"/>
                          </a:lnTo>
                          <a:lnTo>
                            <a:pt x="2594" y="2894"/>
                          </a:lnTo>
                          <a:lnTo>
                            <a:pt x="2608" y="2888"/>
                          </a:lnTo>
                          <a:lnTo>
                            <a:pt x="2621" y="2885"/>
                          </a:lnTo>
                          <a:lnTo>
                            <a:pt x="2632" y="2883"/>
                          </a:lnTo>
                          <a:lnTo>
                            <a:pt x="2641" y="2882"/>
                          </a:lnTo>
                          <a:lnTo>
                            <a:pt x="2650" y="2883"/>
                          </a:lnTo>
                          <a:lnTo>
                            <a:pt x="2658" y="2885"/>
                          </a:lnTo>
                          <a:lnTo>
                            <a:pt x="2665" y="2889"/>
                          </a:lnTo>
                          <a:lnTo>
                            <a:pt x="2671" y="2893"/>
                          </a:lnTo>
                          <a:lnTo>
                            <a:pt x="2692" y="2919"/>
                          </a:lnTo>
                          <a:lnTo>
                            <a:pt x="2717" y="2952"/>
                          </a:lnTo>
                          <a:lnTo>
                            <a:pt x="2723" y="2960"/>
                          </a:lnTo>
                          <a:lnTo>
                            <a:pt x="2729" y="2969"/>
                          </a:lnTo>
                          <a:lnTo>
                            <a:pt x="2736" y="2975"/>
                          </a:lnTo>
                          <a:lnTo>
                            <a:pt x="2744" y="2980"/>
                          </a:lnTo>
                          <a:lnTo>
                            <a:pt x="2747" y="2981"/>
                          </a:lnTo>
                          <a:lnTo>
                            <a:pt x="2751" y="2982"/>
                          </a:lnTo>
                          <a:lnTo>
                            <a:pt x="2754" y="2982"/>
                          </a:lnTo>
                          <a:lnTo>
                            <a:pt x="2758" y="2981"/>
                          </a:lnTo>
                          <a:lnTo>
                            <a:pt x="2761" y="2980"/>
                          </a:lnTo>
                          <a:lnTo>
                            <a:pt x="2765" y="2977"/>
                          </a:lnTo>
                          <a:lnTo>
                            <a:pt x="2769" y="2973"/>
                          </a:lnTo>
                          <a:lnTo>
                            <a:pt x="2772" y="2969"/>
                          </a:lnTo>
                          <a:lnTo>
                            <a:pt x="2777" y="2962"/>
                          </a:lnTo>
                          <a:lnTo>
                            <a:pt x="2782" y="2957"/>
                          </a:lnTo>
                          <a:lnTo>
                            <a:pt x="2789" y="2953"/>
                          </a:lnTo>
                          <a:lnTo>
                            <a:pt x="2797" y="2950"/>
                          </a:lnTo>
                          <a:lnTo>
                            <a:pt x="2813" y="2944"/>
                          </a:lnTo>
                          <a:lnTo>
                            <a:pt x="2831" y="2939"/>
                          </a:lnTo>
                          <a:lnTo>
                            <a:pt x="2850" y="2934"/>
                          </a:lnTo>
                          <a:lnTo>
                            <a:pt x="2869" y="2928"/>
                          </a:lnTo>
                          <a:lnTo>
                            <a:pt x="2878" y="2924"/>
                          </a:lnTo>
                          <a:lnTo>
                            <a:pt x="2887" y="2920"/>
                          </a:lnTo>
                          <a:lnTo>
                            <a:pt x="2895" y="2915"/>
                          </a:lnTo>
                          <a:lnTo>
                            <a:pt x="2903" y="2910"/>
                          </a:lnTo>
                          <a:lnTo>
                            <a:pt x="2909" y="2906"/>
                          </a:lnTo>
                          <a:lnTo>
                            <a:pt x="2918" y="2903"/>
                          </a:lnTo>
                          <a:lnTo>
                            <a:pt x="2927" y="2899"/>
                          </a:lnTo>
                          <a:lnTo>
                            <a:pt x="2938" y="2897"/>
                          </a:lnTo>
                          <a:lnTo>
                            <a:pt x="2949" y="2894"/>
                          </a:lnTo>
                          <a:lnTo>
                            <a:pt x="2962" y="2893"/>
                          </a:lnTo>
                          <a:lnTo>
                            <a:pt x="2974" y="2892"/>
                          </a:lnTo>
                          <a:lnTo>
                            <a:pt x="2986" y="2892"/>
                          </a:lnTo>
                          <a:lnTo>
                            <a:pt x="2998" y="2892"/>
                          </a:lnTo>
                          <a:lnTo>
                            <a:pt x="3010" y="2894"/>
                          </a:lnTo>
                          <a:lnTo>
                            <a:pt x="3020" y="2896"/>
                          </a:lnTo>
                          <a:lnTo>
                            <a:pt x="3029" y="2899"/>
                          </a:lnTo>
                          <a:lnTo>
                            <a:pt x="3037" y="2903"/>
                          </a:lnTo>
                          <a:lnTo>
                            <a:pt x="3042" y="2908"/>
                          </a:lnTo>
                          <a:lnTo>
                            <a:pt x="3044" y="2911"/>
                          </a:lnTo>
                          <a:lnTo>
                            <a:pt x="3047" y="2914"/>
                          </a:lnTo>
                          <a:lnTo>
                            <a:pt x="3048" y="2918"/>
                          </a:lnTo>
                          <a:lnTo>
                            <a:pt x="3048" y="2923"/>
                          </a:lnTo>
                          <a:lnTo>
                            <a:pt x="3047" y="2934"/>
                          </a:lnTo>
                          <a:lnTo>
                            <a:pt x="3044" y="2945"/>
                          </a:lnTo>
                          <a:lnTo>
                            <a:pt x="3040" y="2957"/>
                          </a:lnTo>
                          <a:lnTo>
                            <a:pt x="3035" y="2971"/>
                          </a:lnTo>
                          <a:lnTo>
                            <a:pt x="3031" y="2983"/>
                          </a:lnTo>
                          <a:lnTo>
                            <a:pt x="3027" y="2996"/>
                          </a:lnTo>
                          <a:lnTo>
                            <a:pt x="3025" y="3010"/>
                          </a:lnTo>
                          <a:lnTo>
                            <a:pt x="3024" y="3024"/>
                          </a:lnTo>
                          <a:lnTo>
                            <a:pt x="3024" y="3033"/>
                          </a:lnTo>
                          <a:lnTo>
                            <a:pt x="3025" y="3043"/>
                          </a:lnTo>
                          <a:lnTo>
                            <a:pt x="3027" y="3054"/>
                          </a:lnTo>
                          <a:lnTo>
                            <a:pt x="3029" y="3063"/>
                          </a:lnTo>
                          <a:lnTo>
                            <a:pt x="3034" y="3082"/>
                          </a:lnTo>
                          <a:lnTo>
                            <a:pt x="3039" y="3100"/>
                          </a:lnTo>
                          <a:lnTo>
                            <a:pt x="3055" y="3106"/>
                          </a:lnTo>
                          <a:lnTo>
                            <a:pt x="3070" y="3111"/>
                          </a:lnTo>
                          <a:lnTo>
                            <a:pt x="3087" y="3114"/>
                          </a:lnTo>
                          <a:lnTo>
                            <a:pt x="3104" y="3117"/>
                          </a:lnTo>
                          <a:lnTo>
                            <a:pt x="3139" y="3121"/>
                          </a:lnTo>
                          <a:lnTo>
                            <a:pt x="3171" y="3126"/>
                          </a:lnTo>
                          <a:lnTo>
                            <a:pt x="3201" y="3132"/>
                          </a:lnTo>
                          <a:lnTo>
                            <a:pt x="3231" y="3141"/>
                          </a:lnTo>
                          <a:lnTo>
                            <a:pt x="3258" y="3150"/>
                          </a:lnTo>
                          <a:lnTo>
                            <a:pt x="3287" y="3161"/>
                          </a:lnTo>
                          <a:lnTo>
                            <a:pt x="3296" y="3164"/>
                          </a:lnTo>
                          <a:lnTo>
                            <a:pt x="3306" y="3166"/>
                          </a:lnTo>
                          <a:lnTo>
                            <a:pt x="3315" y="3168"/>
                          </a:lnTo>
                          <a:lnTo>
                            <a:pt x="3324" y="3169"/>
                          </a:lnTo>
                          <a:lnTo>
                            <a:pt x="3342" y="3170"/>
                          </a:lnTo>
                          <a:lnTo>
                            <a:pt x="3362" y="3169"/>
                          </a:lnTo>
                          <a:lnTo>
                            <a:pt x="3381" y="3166"/>
                          </a:lnTo>
                          <a:lnTo>
                            <a:pt x="3400" y="3162"/>
                          </a:lnTo>
                          <a:lnTo>
                            <a:pt x="3419" y="3158"/>
                          </a:lnTo>
                          <a:lnTo>
                            <a:pt x="3439" y="3153"/>
                          </a:lnTo>
                          <a:lnTo>
                            <a:pt x="3458" y="3148"/>
                          </a:lnTo>
                          <a:lnTo>
                            <a:pt x="3478" y="3144"/>
                          </a:lnTo>
                          <a:lnTo>
                            <a:pt x="3497" y="3141"/>
                          </a:lnTo>
                          <a:lnTo>
                            <a:pt x="3516" y="3139"/>
                          </a:lnTo>
                          <a:lnTo>
                            <a:pt x="3527" y="3138"/>
                          </a:lnTo>
                          <a:lnTo>
                            <a:pt x="3536" y="3139"/>
                          </a:lnTo>
                          <a:lnTo>
                            <a:pt x="3546" y="3139"/>
                          </a:lnTo>
                          <a:lnTo>
                            <a:pt x="3555" y="3141"/>
                          </a:lnTo>
                          <a:lnTo>
                            <a:pt x="3566" y="3143"/>
                          </a:lnTo>
                          <a:lnTo>
                            <a:pt x="3575" y="3145"/>
                          </a:lnTo>
                          <a:lnTo>
                            <a:pt x="3584" y="3149"/>
                          </a:lnTo>
                          <a:lnTo>
                            <a:pt x="3594" y="3153"/>
                          </a:lnTo>
                          <a:lnTo>
                            <a:pt x="3594" y="3153"/>
                          </a:lnTo>
                          <a:lnTo>
                            <a:pt x="3615" y="3095"/>
                          </a:lnTo>
                          <a:lnTo>
                            <a:pt x="3627" y="3086"/>
                          </a:lnTo>
                          <a:lnTo>
                            <a:pt x="3637" y="3077"/>
                          </a:lnTo>
                          <a:lnTo>
                            <a:pt x="3647" y="3067"/>
                          </a:lnTo>
                          <a:lnTo>
                            <a:pt x="3657" y="3057"/>
                          </a:lnTo>
                          <a:lnTo>
                            <a:pt x="3666" y="3048"/>
                          </a:lnTo>
                          <a:lnTo>
                            <a:pt x="3677" y="3040"/>
                          </a:lnTo>
                          <a:lnTo>
                            <a:pt x="3683" y="3038"/>
                          </a:lnTo>
                          <a:lnTo>
                            <a:pt x="3690" y="3035"/>
                          </a:lnTo>
                          <a:lnTo>
                            <a:pt x="3698" y="3033"/>
                          </a:lnTo>
                          <a:lnTo>
                            <a:pt x="3706" y="3032"/>
                          </a:lnTo>
                          <a:lnTo>
                            <a:pt x="3711" y="3031"/>
                          </a:lnTo>
                          <a:lnTo>
                            <a:pt x="3716" y="3029"/>
                          </a:lnTo>
                          <a:lnTo>
                            <a:pt x="3720" y="3025"/>
                          </a:lnTo>
                          <a:lnTo>
                            <a:pt x="3723" y="3021"/>
                          </a:lnTo>
                          <a:lnTo>
                            <a:pt x="3725" y="3015"/>
                          </a:lnTo>
                          <a:lnTo>
                            <a:pt x="3727" y="3009"/>
                          </a:lnTo>
                          <a:lnTo>
                            <a:pt x="3728" y="3002"/>
                          </a:lnTo>
                          <a:lnTo>
                            <a:pt x="3728" y="2995"/>
                          </a:lnTo>
                          <a:lnTo>
                            <a:pt x="3727" y="2966"/>
                          </a:lnTo>
                          <a:lnTo>
                            <a:pt x="3725" y="2942"/>
                          </a:lnTo>
                          <a:lnTo>
                            <a:pt x="3725" y="2935"/>
                          </a:lnTo>
                          <a:lnTo>
                            <a:pt x="3726" y="2928"/>
                          </a:lnTo>
                          <a:lnTo>
                            <a:pt x="3727" y="2920"/>
                          </a:lnTo>
                          <a:lnTo>
                            <a:pt x="3729" y="2913"/>
                          </a:lnTo>
                          <a:lnTo>
                            <a:pt x="3734" y="2901"/>
                          </a:lnTo>
                          <a:lnTo>
                            <a:pt x="3741" y="2889"/>
                          </a:lnTo>
                          <a:lnTo>
                            <a:pt x="3748" y="2877"/>
                          </a:lnTo>
                          <a:lnTo>
                            <a:pt x="3757" y="2866"/>
                          </a:lnTo>
                          <a:lnTo>
                            <a:pt x="3766" y="2856"/>
                          </a:lnTo>
                          <a:lnTo>
                            <a:pt x="3776" y="2846"/>
                          </a:lnTo>
                          <a:lnTo>
                            <a:pt x="3798" y="2825"/>
                          </a:lnTo>
                          <a:lnTo>
                            <a:pt x="3818" y="2804"/>
                          </a:lnTo>
                          <a:lnTo>
                            <a:pt x="3827" y="2792"/>
                          </a:lnTo>
                          <a:lnTo>
                            <a:pt x="3835" y="2781"/>
                          </a:lnTo>
                          <a:lnTo>
                            <a:pt x="3841" y="2768"/>
                          </a:lnTo>
                          <a:lnTo>
                            <a:pt x="3846" y="2755"/>
                          </a:lnTo>
                          <a:lnTo>
                            <a:pt x="3852" y="2724"/>
                          </a:lnTo>
                          <a:lnTo>
                            <a:pt x="3860" y="2678"/>
                          </a:lnTo>
                          <a:lnTo>
                            <a:pt x="3866" y="2654"/>
                          </a:lnTo>
                          <a:lnTo>
                            <a:pt x="3870" y="2633"/>
                          </a:lnTo>
                          <a:lnTo>
                            <a:pt x="3874" y="2617"/>
                          </a:lnTo>
                          <a:lnTo>
                            <a:pt x="3878" y="2609"/>
                          </a:lnTo>
                          <a:lnTo>
                            <a:pt x="3885" y="2603"/>
                          </a:lnTo>
                          <a:lnTo>
                            <a:pt x="3894" y="2598"/>
                          </a:lnTo>
                          <a:lnTo>
                            <a:pt x="3903" y="2594"/>
                          </a:lnTo>
                          <a:lnTo>
                            <a:pt x="3914" y="2592"/>
                          </a:lnTo>
                          <a:lnTo>
                            <a:pt x="3924" y="2591"/>
                          </a:lnTo>
                          <a:lnTo>
                            <a:pt x="3935" y="2591"/>
                          </a:lnTo>
                          <a:lnTo>
                            <a:pt x="3946" y="2592"/>
                          </a:lnTo>
                          <a:lnTo>
                            <a:pt x="3959" y="2594"/>
                          </a:lnTo>
                          <a:lnTo>
                            <a:pt x="3982" y="2600"/>
                          </a:lnTo>
                          <a:lnTo>
                            <a:pt x="4004" y="2607"/>
                          </a:lnTo>
                          <a:lnTo>
                            <a:pt x="4023" y="2615"/>
                          </a:lnTo>
                          <a:lnTo>
                            <a:pt x="4040" y="2623"/>
                          </a:lnTo>
                          <a:lnTo>
                            <a:pt x="4059" y="2636"/>
                          </a:lnTo>
                          <a:lnTo>
                            <a:pt x="4085" y="2654"/>
                          </a:lnTo>
                          <a:lnTo>
                            <a:pt x="4098" y="2662"/>
                          </a:lnTo>
                          <a:lnTo>
                            <a:pt x="4109" y="2670"/>
                          </a:lnTo>
                          <a:lnTo>
                            <a:pt x="4114" y="2672"/>
                          </a:lnTo>
                          <a:lnTo>
                            <a:pt x="4117" y="2673"/>
                          </a:lnTo>
                          <a:lnTo>
                            <a:pt x="4120" y="2673"/>
                          </a:lnTo>
                          <a:lnTo>
                            <a:pt x="4123" y="2672"/>
                          </a:lnTo>
                          <a:lnTo>
                            <a:pt x="4128" y="2665"/>
                          </a:lnTo>
                          <a:lnTo>
                            <a:pt x="4131" y="2657"/>
                          </a:lnTo>
                          <a:lnTo>
                            <a:pt x="4132" y="2650"/>
                          </a:lnTo>
                          <a:lnTo>
                            <a:pt x="4133" y="2642"/>
                          </a:lnTo>
                          <a:lnTo>
                            <a:pt x="4133" y="2626"/>
                          </a:lnTo>
                          <a:lnTo>
                            <a:pt x="4133" y="2609"/>
                          </a:lnTo>
                          <a:lnTo>
                            <a:pt x="4129" y="2602"/>
                          </a:lnTo>
                          <a:lnTo>
                            <a:pt x="4126" y="2595"/>
                          </a:lnTo>
                          <a:lnTo>
                            <a:pt x="4125" y="2590"/>
                          </a:lnTo>
                          <a:lnTo>
                            <a:pt x="4124" y="2585"/>
                          </a:lnTo>
                          <a:lnTo>
                            <a:pt x="4124" y="2581"/>
                          </a:lnTo>
                          <a:lnTo>
                            <a:pt x="4125" y="2577"/>
                          </a:lnTo>
                          <a:lnTo>
                            <a:pt x="4126" y="2574"/>
                          </a:lnTo>
                          <a:lnTo>
                            <a:pt x="4129" y="2571"/>
                          </a:lnTo>
                          <a:lnTo>
                            <a:pt x="4135" y="2565"/>
                          </a:lnTo>
                          <a:lnTo>
                            <a:pt x="4142" y="2558"/>
                          </a:lnTo>
                          <a:lnTo>
                            <a:pt x="4146" y="2554"/>
                          </a:lnTo>
                          <a:lnTo>
                            <a:pt x="4149" y="2549"/>
                          </a:lnTo>
                          <a:lnTo>
                            <a:pt x="4153" y="2543"/>
                          </a:lnTo>
                          <a:lnTo>
                            <a:pt x="4157" y="2536"/>
                          </a:lnTo>
                          <a:lnTo>
                            <a:pt x="4164" y="2516"/>
                          </a:lnTo>
                          <a:lnTo>
                            <a:pt x="4171" y="2496"/>
                          </a:lnTo>
                          <a:lnTo>
                            <a:pt x="4174" y="2485"/>
                          </a:lnTo>
                          <a:lnTo>
                            <a:pt x="4177" y="2476"/>
                          </a:lnTo>
                          <a:lnTo>
                            <a:pt x="4181" y="2466"/>
                          </a:lnTo>
                          <a:lnTo>
                            <a:pt x="4185" y="2457"/>
                          </a:lnTo>
                          <a:lnTo>
                            <a:pt x="4196" y="2442"/>
                          </a:lnTo>
                          <a:lnTo>
                            <a:pt x="4207" y="2429"/>
                          </a:lnTo>
                          <a:lnTo>
                            <a:pt x="4220" y="2416"/>
                          </a:lnTo>
                          <a:lnTo>
                            <a:pt x="4230" y="2402"/>
                          </a:lnTo>
                          <a:lnTo>
                            <a:pt x="4233" y="2398"/>
                          </a:lnTo>
                          <a:lnTo>
                            <a:pt x="4234" y="2394"/>
                          </a:lnTo>
                          <a:lnTo>
                            <a:pt x="4235" y="2389"/>
                          </a:lnTo>
                          <a:lnTo>
                            <a:pt x="4235" y="2385"/>
                          </a:lnTo>
                          <a:lnTo>
                            <a:pt x="4235" y="2375"/>
                          </a:lnTo>
                          <a:lnTo>
                            <a:pt x="4233" y="2364"/>
                          </a:lnTo>
                          <a:lnTo>
                            <a:pt x="4232" y="2353"/>
                          </a:lnTo>
                          <a:lnTo>
                            <a:pt x="4230" y="2342"/>
                          </a:lnTo>
                          <a:lnTo>
                            <a:pt x="4230" y="2337"/>
                          </a:lnTo>
                          <a:lnTo>
                            <a:pt x="4231" y="2332"/>
                          </a:lnTo>
                          <a:lnTo>
                            <a:pt x="4231" y="2328"/>
                          </a:lnTo>
                          <a:lnTo>
                            <a:pt x="4233" y="2323"/>
                          </a:lnTo>
                          <a:lnTo>
                            <a:pt x="4235" y="2317"/>
                          </a:lnTo>
                          <a:lnTo>
                            <a:pt x="4239" y="2312"/>
                          </a:lnTo>
                          <a:lnTo>
                            <a:pt x="4243" y="2307"/>
                          </a:lnTo>
                          <a:lnTo>
                            <a:pt x="4248" y="2302"/>
                          </a:lnTo>
                          <a:lnTo>
                            <a:pt x="4253" y="2297"/>
                          </a:lnTo>
                          <a:lnTo>
                            <a:pt x="4257" y="2292"/>
                          </a:lnTo>
                          <a:lnTo>
                            <a:pt x="4259" y="2287"/>
                          </a:lnTo>
                          <a:lnTo>
                            <a:pt x="4260" y="2282"/>
                          </a:lnTo>
                          <a:lnTo>
                            <a:pt x="4260" y="2279"/>
                          </a:lnTo>
                          <a:lnTo>
                            <a:pt x="4260" y="2274"/>
                          </a:lnTo>
                          <a:lnTo>
                            <a:pt x="4259" y="2271"/>
                          </a:lnTo>
                          <a:lnTo>
                            <a:pt x="4257" y="2269"/>
                          </a:lnTo>
                          <a:lnTo>
                            <a:pt x="4253" y="2264"/>
                          </a:lnTo>
                          <a:lnTo>
                            <a:pt x="4247" y="2260"/>
                          </a:lnTo>
                          <a:lnTo>
                            <a:pt x="4240" y="2257"/>
                          </a:lnTo>
                          <a:lnTo>
                            <a:pt x="4233" y="2255"/>
                          </a:lnTo>
                          <a:lnTo>
                            <a:pt x="4224" y="2253"/>
                          </a:lnTo>
                          <a:lnTo>
                            <a:pt x="4216" y="2252"/>
                          </a:lnTo>
                          <a:lnTo>
                            <a:pt x="4196" y="2251"/>
                          </a:lnTo>
                          <a:lnTo>
                            <a:pt x="4179" y="2251"/>
                          </a:lnTo>
                          <a:lnTo>
                            <a:pt x="4162" y="2252"/>
                          </a:lnTo>
                          <a:lnTo>
                            <a:pt x="4151" y="2253"/>
                          </a:lnTo>
                          <a:lnTo>
                            <a:pt x="4141" y="2252"/>
                          </a:lnTo>
                          <a:lnTo>
                            <a:pt x="4132" y="2250"/>
                          </a:lnTo>
                          <a:lnTo>
                            <a:pt x="4124" y="2247"/>
                          </a:lnTo>
                          <a:lnTo>
                            <a:pt x="4116" y="2244"/>
                          </a:lnTo>
                          <a:lnTo>
                            <a:pt x="4108" y="2241"/>
                          </a:lnTo>
                          <a:lnTo>
                            <a:pt x="4101" y="2238"/>
                          </a:lnTo>
                          <a:lnTo>
                            <a:pt x="4097" y="2238"/>
                          </a:lnTo>
                          <a:lnTo>
                            <a:pt x="4093" y="2237"/>
                          </a:lnTo>
                          <a:lnTo>
                            <a:pt x="4089" y="2238"/>
                          </a:lnTo>
                          <a:lnTo>
                            <a:pt x="4085" y="2239"/>
                          </a:lnTo>
                          <a:lnTo>
                            <a:pt x="3981" y="2267"/>
                          </a:lnTo>
                          <a:lnTo>
                            <a:pt x="3974" y="2268"/>
                          </a:lnTo>
                          <a:lnTo>
                            <a:pt x="3969" y="2268"/>
                          </a:lnTo>
                          <a:lnTo>
                            <a:pt x="3965" y="2267"/>
                          </a:lnTo>
                          <a:lnTo>
                            <a:pt x="3962" y="2266"/>
                          </a:lnTo>
                          <a:lnTo>
                            <a:pt x="3960" y="2263"/>
                          </a:lnTo>
                          <a:lnTo>
                            <a:pt x="3958" y="2260"/>
                          </a:lnTo>
                          <a:lnTo>
                            <a:pt x="3957" y="2256"/>
                          </a:lnTo>
                          <a:lnTo>
                            <a:pt x="3956" y="2252"/>
                          </a:lnTo>
                          <a:lnTo>
                            <a:pt x="3957" y="2230"/>
                          </a:lnTo>
                          <a:lnTo>
                            <a:pt x="3958" y="2210"/>
                          </a:lnTo>
                          <a:lnTo>
                            <a:pt x="3959" y="2203"/>
                          </a:lnTo>
                          <a:lnTo>
                            <a:pt x="3960" y="2197"/>
                          </a:lnTo>
                          <a:lnTo>
                            <a:pt x="3962" y="2189"/>
                          </a:lnTo>
                          <a:lnTo>
                            <a:pt x="3964" y="2182"/>
                          </a:lnTo>
                          <a:lnTo>
                            <a:pt x="3970" y="2169"/>
                          </a:lnTo>
                          <a:lnTo>
                            <a:pt x="3977" y="2156"/>
                          </a:lnTo>
                          <a:lnTo>
                            <a:pt x="3983" y="2142"/>
                          </a:lnTo>
                          <a:lnTo>
                            <a:pt x="3988" y="2130"/>
                          </a:lnTo>
                          <a:lnTo>
                            <a:pt x="3990" y="2124"/>
                          </a:lnTo>
                          <a:lnTo>
                            <a:pt x="3991" y="2119"/>
                          </a:lnTo>
                          <a:lnTo>
                            <a:pt x="3991" y="2114"/>
                          </a:lnTo>
                          <a:lnTo>
                            <a:pt x="3990" y="2109"/>
                          </a:lnTo>
                          <a:lnTo>
                            <a:pt x="3976" y="2110"/>
                          </a:lnTo>
                          <a:lnTo>
                            <a:pt x="3962" y="2111"/>
                          </a:lnTo>
                          <a:lnTo>
                            <a:pt x="3956" y="2111"/>
                          </a:lnTo>
                          <a:lnTo>
                            <a:pt x="3948" y="2110"/>
                          </a:lnTo>
                          <a:lnTo>
                            <a:pt x="3940" y="2109"/>
                          </a:lnTo>
                          <a:lnTo>
                            <a:pt x="3932" y="2106"/>
                          </a:lnTo>
                          <a:lnTo>
                            <a:pt x="3925" y="2096"/>
                          </a:lnTo>
                          <a:lnTo>
                            <a:pt x="3915" y="2084"/>
                          </a:lnTo>
                          <a:lnTo>
                            <a:pt x="3902" y="2073"/>
                          </a:lnTo>
                          <a:lnTo>
                            <a:pt x="3889" y="2064"/>
                          </a:lnTo>
                          <a:lnTo>
                            <a:pt x="3882" y="2059"/>
                          </a:lnTo>
                          <a:lnTo>
                            <a:pt x="3875" y="2055"/>
                          </a:lnTo>
                          <a:lnTo>
                            <a:pt x="3868" y="2053"/>
                          </a:lnTo>
                          <a:lnTo>
                            <a:pt x="3860" y="2052"/>
                          </a:lnTo>
                          <a:lnTo>
                            <a:pt x="3853" y="2052"/>
                          </a:lnTo>
                          <a:lnTo>
                            <a:pt x="3846" y="2054"/>
                          </a:lnTo>
                          <a:lnTo>
                            <a:pt x="3840" y="2057"/>
                          </a:lnTo>
                          <a:lnTo>
                            <a:pt x="3834" y="2063"/>
                          </a:lnTo>
                          <a:lnTo>
                            <a:pt x="3827" y="2068"/>
                          </a:lnTo>
                          <a:lnTo>
                            <a:pt x="3822" y="2070"/>
                          </a:lnTo>
                          <a:lnTo>
                            <a:pt x="3819" y="2071"/>
                          </a:lnTo>
                          <a:lnTo>
                            <a:pt x="3817" y="2071"/>
                          </a:lnTo>
                          <a:lnTo>
                            <a:pt x="3815" y="2070"/>
                          </a:lnTo>
                          <a:lnTo>
                            <a:pt x="3813" y="2069"/>
                          </a:lnTo>
                          <a:lnTo>
                            <a:pt x="3811" y="2066"/>
                          </a:lnTo>
                          <a:lnTo>
                            <a:pt x="3808" y="2060"/>
                          </a:lnTo>
                          <a:lnTo>
                            <a:pt x="3807" y="2054"/>
                          </a:lnTo>
                          <a:lnTo>
                            <a:pt x="3806" y="2048"/>
                          </a:lnTo>
                          <a:lnTo>
                            <a:pt x="3805" y="2020"/>
                          </a:lnTo>
                          <a:lnTo>
                            <a:pt x="3806" y="2000"/>
                          </a:lnTo>
                          <a:lnTo>
                            <a:pt x="3805" y="1998"/>
                          </a:lnTo>
                          <a:lnTo>
                            <a:pt x="3804" y="1996"/>
                          </a:lnTo>
                          <a:lnTo>
                            <a:pt x="3802" y="1993"/>
                          </a:lnTo>
                          <a:lnTo>
                            <a:pt x="3800" y="1991"/>
                          </a:lnTo>
                          <a:lnTo>
                            <a:pt x="3793" y="1986"/>
                          </a:lnTo>
                          <a:lnTo>
                            <a:pt x="3785" y="1981"/>
                          </a:lnTo>
                          <a:lnTo>
                            <a:pt x="3776" y="1975"/>
                          </a:lnTo>
                          <a:lnTo>
                            <a:pt x="3768" y="1971"/>
                          </a:lnTo>
                          <a:lnTo>
                            <a:pt x="3761" y="1966"/>
                          </a:lnTo>
                          <a:lnTo>
                            <a:pt x="3756" y="1962"/>
                          </a:lnTo>
                          <a:lnTo>
                            <a:pt x="3751" y="1955"/>
                          </a:lnTo>
                          <a:lnTo>
                            <a:pt x="3748" y="1950"/>
                          </a:lnTo>
                          <a:lnTo>
                            <a:pt x="3746" y="1944"/>
                          </a:lnTo>
                          <a:lnTo>
                            <a:pt x="3746" y="1939"/>
                          </a:lnTo>
                          <a:lnTo>
                            <a:pt x="3747" y="1935"/>
                          </a:lnTo>
                          <a:lnTo>
                            <a:pt x="3749" y="1930"/>
                          </a:lnTo>
                          <a:lnTo>
                            <a:pt x="3751" y="1926"/>
                          </a:lnTo>
                          <a:lnTo>
                            <a:pt x="3755" y="1922"/>
                          </a:lnTo>
                          <a:lnTo>
                            <a:pt x="3762" y="1915"/>
                          </a:lnTo>
                          <a:lnTo>
                            <a:pt x="3769" y="1908"/>
                          </a:lnTo>
                          <a:lnTo>
                            <a:pt x="3773" y="1904"/>
                          </a:lnTo>
                          <a:lnTo>
                            <a:pt x="3775" y="1900"/>
                          </a:lnTo>
                          <a:lnTo>
                            <a:pt x="3777" y="1896"/>
                          </a:lnTo>
                          <a:lnTo>
                            <a:pt x="3779" y="1892"/>
                          </a:lnTo>
                          <a:lnTo>
                            <a:pt x="3779" y="1884"/>
                          </a:lnTo>
                          <a:lnTo>
                            <a:pt x="3776" y="1878"/>
                          </a:lnTo>
                          <a:lnTo>
                            <a:pt x="3773" y="1873"/>
                          </a:lnTo>
                          <a:lnTo>
                            <a:pt x="3769" y="1868"/>
                          </a:lnTo>
                          <a:lnTo>
                            <a:pt x="3759" y="1858"/>
                          </a:lnTo>
                          <a:lnTo>
                            <a:pt x="3750" y="1849"/>
                          </a:lnTo>
                          <a:lnTo>
                            <a:pt x="3748" y="1845"/>
                          </a:lnTo>
                          <a:lnTo>
                            <a:pt x="3746" y="1842"/>
                          </a:lnTo>
                          <a:lnTo>
                            <a:pt x="3744" y="1839"/>
                          </a:lnTo>
                          <a:lnTo>
                            <a:pt x="3744" y="1835"/>
                          </a:lnTo>
                          <a:lnTo>
                            <a:pt x="3744" y="1829"/>
                          </a:lnTo>
                          <a:lnTo>
                            <a:pt x="3746" y="1822"/>
                          </a:lnTo>
                          <a:lnTo>
                            <a:pt x="3749" y="1815"/>
                          </a:lnTo>
                          <a:lnTo>
                            <a:pt x="3753" y="1807"/>
                          </a:lnTo>
                          <a:lnTo>
                            <a:pt x="3758" y="1799"/>
                          </a:lnTo>
                          <a:lnTo>
                            <a:pt x="3763" y="1792"/>
                          </a:lnTo>
                          <a:lnTo>
                            <a:pt x="3768" y="1784"/>
                          </a:lnTo>
                          <a:lnTo>
                            <a:pt x="3773" y="1776"/>
                          </a:lnTo>
                          <a:lnTo>
                            <a:pt x="3779" y="1769"/>
                          </a:lnTo>
                          <a:lnTo>
                            <a:pt x="3783" y="1760"/>
                          </a:lnTo>
                          <a:lnTo>
                            <a:pt x="3785" y="1752"/>
                          </a:lnTo>
                          <a:lnTo>
                            <a:pt x="3787" y="1744"/>
                          </a:lnTo>
                          <a:lnTo>
                            <a:pt x="3786" y="1740"/>
                          </a:lnTo>
                          <a:lnTo>
                            <a:pt x="3786" y="1736"/>
                          </a:lnTo>
                          <a:lnTo>
                            <a:pt x="3785" y="1732"/>
                          </a:lnTo>
                          <a:lnTo>
                            <a:pt x="3783" y="1728"/>
                          </a:lnTo>
                          <a:lnTo>
                            <a:pt x="3777" y="1716"/>
                          </a:lnTo>
                          <a:lnTo>
                            <a:pt x="3775" y="1708"/>
                          </a:lnTo>
                          <a:lnTo>
                            <a:pt x="3775" y="1705"/>
                          </a:lnTo>
                          <a:lnTo>
                            <a:pt x="3776" y="1702"/>
                          </a:lnTo>
                          <a:lnTo>
                            <a:pt x="3777" y="1700"/>
                          </a:lnTo>
                          <a:lnTo>
                            <a:pt x="3780" y="1697"/>
                          </a:lnTo>
                          <a:lnTo>
                            <a:pt x="3792" y="1689"/>
                          </a:lnTo>
                          <a:lnTo>
                            <a:pt x="3810" y="1676"/>
                          </a:lnTo>
                          <a:lnTo>
                            <a:pt x="3828" y="1664"/>
                          </a:lnTo>
                          <a:lnTo>
                            <a:pt x="3854" y="1649"/>
                          </a:lnTo>
                          <a:lnTo>
                            <a:pt x="3879" y="1636"/>
                          </a:lnTo>
                          <a:lnTo>
                            <a:pt x="3890" y="1628"/>
                          </a:lnTo>
                          <a:lnTo>
                            <a:pt x="3888" y="1613"/>
                          </a:lnTo>
                          <a:lnTo>
                            <a:pt x="3883" y="1586"/>
                          </a:lnTo>
                          <a:lnTo>
                            <a:pt x="3876" y="1560"/>
                          </a:lnTo>
                          <a:lnTo>
                            <a:pt x="3871" y="1543"/>
                          </a:lnTo>
                          <a:lnTo>
                            <a:pt x="3868" y="1536"/>
                          </a:lnTo>
                          <a:lnTo>
                            <a:pt x="3865" y="1530"/>
                          </a:lnTo>
                          <a:lnTo>
                            <a:pt x="3860" y="1525"/>
                          </a:lnTo>
                          <a:lnTo>
                            <a:pt x="3856" y="1519"/>
                          </a:lnTo>
                          <a:lnTo>
                            <a:pt x="3846" y="1510"/>
                          </a:lnTo>
                          <a:lnTo>
                            <a:pt x="3836" y="1500"/>
                          </a:lnTo>
                          <a:lnTo>
                            <a:pt x="3826" y="1491"/>
                          </a:lnTo>
                          <a:lnTo>
                            <a:pt x="3815" y="1482"/>
                          </a:lnTo>
                          <a:lnTo>
                            <a:pt x="3806" y="1471"/>
                          </a:lnTo>
                          <a:lnTo>
                            <a:pt x="3798" y="1459"/>
                          </a:lnTo>
                          <a:lnTo>
                            <a:pt x="3796" y="1422"/>
                          </a:lnTo>
                          <a:lnTo>
                            <a:pt x="3796" y="1422"/>
                          </a:lnTo>
                          <a:close/>
                        </a:path>
                      </a:pathLst>
                    </a:custGeom>
                    <a:solidFill>
                      <a:srgbClr val="7CA0E8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19" name="Warmińsko-Mazurskie_0"/>
                    <xdr:cNvSpPr>
                      <a:spLocks/>
                    </xdr:cNvSpPr>
                  </xdr:nvSpPr>
                  <xdr:spPr bwMode="auto">
                    <a:xfrm>
                      <a:off x="16038132" y="4506270"/>
                      <a:ext cx="1487396" cy="906237"/>
                    </a:xfrm>
                    <a:custGeom>
                      <a:avLst/>
                      <a:gdLst/>
                      <a:ahLst/>
                      <a:cxnLst>
                        <a:cxn ang="0">
                          <a:pos x="198" y="685"/>
                        </a:cxn>
                        <a:cxn ang="0">
                          <a:pos x="152" y="818"/>
                        </a:cxn>
                        <a:cxn ang="0">
                          <a:pos x="153" y="931"/>
                        </a:cxn>
                        <a:cxn ang="0">
                          <a:pos x="219" y="1065"/>
                        </a:cxn>
                        <a:cxn ang="0">
                          <a:pos x="362" y="1107"/>
                        </a:cxn>
                        <a:cxn ang="0">
                          <a:pos x="368" y="1262"/>
                        </a:cxn>
                        <a:cxn ang="0">
                          <a:pos x="639" y="1251"/>
                        </a:cxn>
                        <a:cxn ang="0">
                          <a:pos x="638" y="1349"/>
                        </a:cxn>
                        <a:cxn ang="0">
                          <a:pos x="548" y="1554"/>
                        </a:cxn>
                        <a:cxn ang="0">
                          <a:pos x="504" y="1658"/>
                        </a:cxn>
                        <a:cxn ang="0">
                          <a:pos x="252" y="1751"/>
                        </a:cxn>
                        <a:cxn ang="0">
                          <a:pos x="131" y="2011"/>
                        </a:cxn>
                        <a:cxn ang="0">
                          <a:pos x="48" y="2166"/>
                        </a:cxn>
                        <a:cxn ang="0">
                          <a:pos x="132" y="2287"/>
                        </a:cxn>
                        <a:cxn ang="0">
                          <a:pos x="150" y="2479"/>
                        </a:cxn>
                        <a:cxn ang="0">
                          <a:pos x="265" y="2612"/>
                        </a:cxn>
                        <a:cxn ang="0">
                          <a:pos x="433" y="2659"/>
                        </a:cxn>
                        <a:cxn ang="0">
                          <a:pos x="599" y="2788"/>
                        </a:cxn>
                        <a:cxn ang="0">
                          <a:pos x="822" y="2787"/>
                        </a:cxn>
                        <a:cxn ang="0">
                          <a:pos x="848" y="2962"/>
                        </a:cxn>
                        <a:cxn ang="0">
                          <a:pos x="914" y="3059"/>
                        </a:cxn>
                        <a:cxn ang="0">
                          <a:pos x="1063" y="3260"/>
                        </a:cxn>
                        <a:cxn ang="0">
                          <a:pos x="1115" y="3105"/>
                        </a:cxn>
                        <a:cxn ang="0">
                          <a:pos x="1191" y="3190"/>
                        </a:cxn>
                        <a:cxn ang="0">
                          <a:pos x="1403" y="3212"/>
                        </a:cxn>
                        <a:cxn ang="0">
                          <a:pos x="1556" y="3238"/>
                        </a:cxn>
                        <a:cxn ang="0">
                          <a:pos x="1785" y="3233"/>
                        </a:cxn>
                        <a:cxn ang="0">
                          <a:pos x="2013" y="3031"/>
                        </a:cxn>
                        <a:cxn ang="0">
                          <a:pos x="2307" y="2924"/>
                        </a:cxn>
                        <a:cxn ang="0">
                          <a:pos x="2455" y="2849"/>
                        </a:cxn>
                        <a:cxn ang="0">
                          <a:pos x="2636" y="2844"/>
                        </a:cxn>
                        <a:cxn ang="0">
                          <a:pos x="2675" y="2717"/>
                        </a:cxn>
                        <a:cxn ang="0">
                          <a:pos x="2898" y="2764"/>
                        </a:cxn>
                        <a:cxn ang="0">
                          <a:pos x="3125" y="2593"/>
                        </a:cxn>
                        <a:cxn ang="0">
                          <a:pos x="3424" y="2540"/>
                        </a:cxn>
                        <a:cxn ang="0">
                          <a:pos x="3611" y="2425"/>
                        </a:cxn>
                        <a:cxn ang="0">
                          <a:pos x="3942" y="2422"/>
                        </a:cxn>
                        <a:cxn ang="0">
                          <a:pos x="4157" y="2373"/>
                        </a:cxn>
                        <a:cxn ang="0">
                          <a:pos x="4294" y="2387"/>
                        </a:cxn>
                        <a:cxn ang="0">
                          <a:pos x="4459" y="2279"/>
                        </a:cxn>
                        <a:cxn ang="0">
                          <a:pos x="4792" y="1995"/>
                        </a:cxn>
                        <a:cxn ang="0">
                          <a:pos x="4939" y="1901"/>
                        </a:cxn>
                        <a:cxn ang="0">
                          <a:pos x="5085" y="1827"/>
                        </a:cxn>
                        <a:cxn ang="0">
                          <a:pos x="5223" y="1749"/>
                        </a:cxn>
                        <a:cxn ang="0">
                          <a:pos x="5337" y="1552"/>
                        </a:cxn>
                        <a:cxn ang="0">
                          <a:pos x="5406" y="1318"/>
                        </a:cxn>
                        <a:cxn ang="0">
                          <a:pos x="5248" y="1062"/>
                        </a:cxn>
                        <a:cxn ang="0">
                          <a:pos x="5115" y="782"/>
                        </a:cxn>
                        <a:cxn ang="0">
                          <a:pos x="4970" y="583"/>
                        </a:cxn>
                        <a:cxn ang="0">
                          <a:pos x="5100" y="467"/>
                        </a:cxn>
                        <a:cxn ang="0">
                          <a:pos x="5202" y="408"/>
                        </a:cxn>
                        <a:cxn ang="0">
                          <a:pos x="5375" y="388"/>
                        </a:cxn>
                        <a:cxn ang="0">
                          <a:pos x="5412" y="277"/>
                        </a:cxn>
                        <a:cxn ang="0">
                          <a:pos x="4412" y="280"/>
                        </a:cxn>
                        <a:cxn ang="0">
                          <a:pos x="3382" y="292"/>
                        </a:cxn>
                        <a:cxn ang="0">
                          <a:pos x="2448" y="204"/>
                        </a:cxn>
                        <a:cxn ang="0">
                          <a:pos x="2187" y="183"/>
                        </a:cxn>
                        <a:cxn ang="0">
                          <a:pos x="983" y="15"/>
                        </a:cxn>
                        <a:cxn ang="0">
                          <a:pos x="880" y="124"/>
                        </a:cxn>
                        <a:cxn ang="0">
                          <a:pos x="545" y="339"/>
                        </a:cxn>
                        <a:cxn ang="0">
                          <a:pos x="366" y="475"/>
                        </a:cxn>
                      </a:cxnLst>
                      <a:rect l="0" t="0" r="r" b="b"/>
                      <a:pathLst>
                        <a:path w="5434" h="3273">
                          <a:moveTo>
                            <a:pt x="202" y="418"/>
                          </a:moveTo>
                          <a:lnTo>
                            <a:pt x="204" y="455"/>
                          </a:lnTo>
                          <a:lnTo>
                            <a:pt x="212" y="467"/>
                          </a:lnTo>
                          <a:lnTo>
                            <a:pt x="221" y="478"/>
                          </a:lnTo>
                          <a:lnTo>
                            <a:pt x="232" y="487"/>
                          </a:lnTo>
                          <a:lnTo>
                            <a:pt x="242" y="496"/>
                          </a:lnTo>
                          <a:lnTo>
                            <a:pt x="252" y="506"/>
                          </a:lnTo>
                          <a:lnTo>
                            <a:pt x="262" y="515"/>
                          </a:lnTo>
                          <a:lnTo>
                            <a:pt x="266" y="521"/>
                          </a:lnTo>
                          <a:lnTo>
                            <a:pt x="271" y="526"/>
                          </a:lnTo>
                          <a:lnTo>
                            <a:pt x="274" y="532"/>
                          </a:lnTo>
                          <a:lnTo>
                            <a:pt x="277" y="539"/>
                          </a:lnTo>
                          <a:lnTo>
                            <a:pt x="282" y="556"/>
                          </a:lnTo>
                          <a:lnTo>
                            <a:pt x="289" y="582"/>
                          </a:lnTo>
                          <a:lnTo>
                            <a:pt x="294" y="609"/>
                          </a:lnTo>
                          <a:lnTo>
                            <a:pt x="296" y="624"/>
                          </a:lnTo>
                          <a:lnTo>
                            <a:pt x="285" y="632"/>
                          </a:lnTo>
                          <a:lnTo>
                            <a:pt x="260" y="645"/>
                          </a:lnTo>
                          <a:lnTo>
                            <a:pt x="234" y="660"/>
                          </a:lnTo>
                          <a:lnTo>
                            <a:pt x="216" y="672"/>
                          </a:lnTo>
                          <a:lnTo>
                            <a:pt x="198" y="685"/>
                          </a:lnTo>
                          <a:lnTo>
                            <a:pt x="186" y="693"/>
                          </a:lnTo>
                          <a:lnTo>
                            <a:pt x="183" y="696"/>
                          </a:lnTo>
                          <a:lnTo>
                            <a:pt x="182" y="698"/>
                          </a:lnTo>
                          <a:lnTo>
                            <a:pt x="181" y="701"/>
                          </a:lnTo>
                          <a:lnTo>
                            <a:pt x="181" y="704"/>
                          </a:lnTo>
                          <a:lnTo>
                            <a:pt x="183" y="712"/>
                          </a:lnTo>
                          <a:lnTo>
                            <a:pt x="189" y="724"/>
                          </a:lnTo>
                          <a:lnTo>
                            <a:pt x="191" y="728"/>
                          </a:lnTo>
                          <a:lnTo>
                            <a:pt x="192" y="732"/>
                          </a:lnTo>
                          <a:lnTo>
                            <a:pt x="192" y="736"/>
                          </a:lnTo>
                          <a:lnTo>
                            <a:pt x="193" y="740"/>
                          </a:lnTo>
                          <a:lnTo>
                            <a:pt x="191" y="748"/>
                          </a:lnTo>
                          <a:lnTo>
                            <a:pt x="189" y="756"/>
                          </a:lnTo>
                          <a:lnTo>
                            <a:pt x="185" y="765"/>
                          </a:lnTo>
                          <a:lnTo>
                            <a:pt x="179" y="772"/>
                          </a:lnTo>
                          <a:lnTo>
                            <a:pt x="174" y="780"/>
                          </a:lnTo>
                          <a:lnTo>
                            <a:pt x="169" y="788"/>
                          </a:lnTo>
                          <a:lnTo>
                            <a:pt x="164" y="795"/>
                          </a:lnTo>
                          <a:lnTo>
                            <a:pt x="159" y="803"/>
                          </a:lnTo>
                          <a:lnTo>
                            <a:pt x="155" y="811"/>
                          </a:lnTo>
                          <a:lnTo>
                            <a:pt x="152" y="818"/>
                          </a:lnTo>
                          <a:lnTo>
                            <a:pt x="150" y="825"/>
                          </a:lnTo>
                          <a:lnTo>
                            <a:pt x="150" y="831"/>
                          </a:lnTo>
                          <a:lnTo>
                            <a:pt x="150" y="835"/>
                          </a:lnTo>
                          <a:lnTo>
                            <a:pt x="152" y="838"/>
                          </a:lnTo>
                          <a:lnTo>
                            <a:pt x="154" y="841"/>
                          </a:lnTo>
                          <a:lnTo>
                            <a:pt x="156" y="845"/>
                          </a:lnTo>
                          <a:lnTo>
                            <a:pt x="165" y="854"/>
                          </a:lnTo>
                          <a:lnTo>
                            <a:pt x="175" y="864"/>
                          </a:lnTo>
                          <a:lnTo>
                            <a:pt x="179" y="869"/>
                          </a:lnTo>
                          <a:lnTo>
                            <a:pt x="182" y="874"/>
                          </a:lnTo>
                          <a:lnTo>
                            <a:pt x="185" y="880"/>
                          </a:lnTo>
                          <a:lnTo>
                            <a:pt x="185" y="888"/>
                          </a:lnTo>
                          <a:lnTo>
                            <a:pt x="183" y="892"/>
                          </a:lnTo>
                          <a:lnTo>
                            <a:pt x="181" y="896"/>
                          </a:lnTo>
                          <a:lnTo>
                            <a:pt x="179" y="900"/>
                          </a:lnTo>
                          <a:lnTo>
                            <a:pt x="175" y="904"/>
                          </a:lnTo>
                          <a:lnTo>
                            <a:pt x="168" y="911"/>
                          </a:lnTo>
                          <a:lnTo>
                            <a:pt x="161" y="918"/>
                          </a:lnTo>
                          <a:lnTo>
                            <a:pt x="157" y="922"/>
                          </a:lnTo>
                          <a:lnTo>
                            <a:pt x="155" y="926"/>
                          </a:lnTo>
                          <a:lnTo>
                            <a:pt x="153" y="931"/>
                          </a:lnTo>
                          <a:lnTo>
                            <a:pt x="152" y="935"/>
                          </a:lnTo>
                          <a:lnTo>
                            <a:pt x="152" y="940"/>
                          </a:lnTo>
                          <a:lnTo>
                            <a:pt x="154" y="946"/>
                          </a:lnTo>
                          <a:lnTo>
                            <a:pt x="157" y="951"/>
                          </a:lnTo>
                          <a:lnTo>
                            <a:pt x="162" y="958"/>
                          </a:lnTo>
                          <a:lnTo>
                            <a:pt x="167" y="962"/>
                          </a:lnTo>
                          <a:lnTo>
                            <a:pt x="174" y="967"/>
                          </a:lnTo>
                          <a:lnTo>
                            <a:pt x="182" y="971"/>
                          </a:lnTo>
                          <a:lnTo>
                            <a:pt x="191" y="977"/>
                          </a:lnTo>
                          <a:lnTo>
                            <a:pt x="199" y="982"/>
                          </a:lnTo>
                          <a:lnTo>
                            <a:pt x="206" y="987"/>
                          </a:lnTo>
                          <a:lnTo>
                            <a:pt x="208" y="989"/>
                          </a:lnTo>
                          <a:lnTo>
                            <a:pt x="210" y="992"/>
                          </a:lnTo>
                          <a:lnTo>
                            <a:pt x="211" y="994"/>
                          </a:lnTo>
                          <a:lnTo>
                            <a:pt x="212" y="996"/>
                          </a:lnTo>
                          <a:lnTo>
                            <a:pt x="211" y="1016"/>
                          </a:lnTo>
                          <a:lnTo>
                            <a:pt x="212" y="1044"/>
                          </a:lnTo>
                          <a:lnTo>
                            <a:pt x="213" y="1050"/>
                          </a:lnTo>
                          <a:lnTo>
                            <a:pt x="214" y="1056"/>
                          </a:lnTo>
                          <a:lnTo>
                            <a:pt x="217" y="1062"/>
                          </a:lnTo>
                          <a:lnTo>
                            <a:pt x="219" y="1065"/>
                          </a:lnTo>
                          <a:lnTo>
                            <a:pt x="221" y="1066"/>
                          </a:lnTo>
                          <a:lnTo>
                            <a:pt x="223" y="1067"/>
                          </a:lnTo>
                          <a:lnTo>
                            <a:pt x="225" y="1067"/>
                          </a:lnTo>
                          <a:lnTo>
                            <a:pt x="228" y="1066"/>
                          </a:lnTo>
                          <a:lnTo>
                            <a:pt x="233" y="1064"/>
                          </a:lnTo>
                          <a:lnTo>
                            <a:pt x="240" y="1059"/>
                          </a:lnTo>
                          <a:lnTo>
                            <a:pt x="246" y="1053"/>
                          </a:lnTo>
                          <a:lnTo>
                            <a:pt x="252" y="1050"/>
                          </a:lnTo>
                          <a:lnTo>
                            <a:pt x="259" y="1048"/>
                          </a:lnTo>
                          <a:lnTo>
                            <a:pt x="266" y="1048"/>
                          </a:lnTo>
                          <a:lnTo>
                            <a:pt x="274" y="1049"/>
                          </a:lnTo>
                          <a:lnTo>
                            <a:pt x="281" y="1051"/>
                          </a:lnTo>
                          <a:lnTo>
                            <a:pt x="288" y="1055"/>
                          </a:lnTo>
                          <a:lnTo>
                            <a:pt x="295" y="1060"/>
                          </a:lnTo>
                          <a:lnTo>
                            <a:pt x="308" y="1069"/>
                          </a:lnTo>
                          <a:lnTo>
                            <a:pt x="321" y="1080"/>
                          </a:lnTo>
                          <a:lnTo>
                            <a:pt x="331" y="1092"/>
                          </a:lnTo>
                          <a:lnTo>
                            <a:pt x="338" y="1102"/>
                          </a:lnTo>
                          <a:lnTo>
                            <a:pt x="346" y="1105"/>
                          </a:lnTo>
                          <a:lnTo>
                            <a:pt x="354" y="1106"/>
                          </a:lnTo>
                          <a:lnTo>
                            <a:pt x="362" y="1107"/>
                          </a:lnTo>
                          <a:lnTo>
                            <a:pt x="368" y="1107"/>
                          </a:lnTo>
                          <a:lnTo>
                            <a:pt x="382" y="1106"/>
                          </a:lnTo>
                          <a:lnTo>
                            <a:pt x="396" y="1105"/>
                          </a:lnTo>
                          <a:lnTo>
                            <a:pt x="397" y="1110"/>
                          </a:lnTo>
                          <a:lnTo>
                            <a:pt x="397" y="1115"/>
                          </a:lnTo>
                          <a:lnTo>
                            <a:pt x="396" y="1120"/>
                          </a:lnTo>
                          <a:lnTo>
                            <a:pt x="394" y="1126"/>
                          </a:lnTo>
                          <a:lnTo>
                            <a:pt x="389" y="1138"/>
                          </a:lnTo>
                          <a:lnTo>
                            <a:pt x="383" y="1152"/>
                          </a:lnTo>
                          <a:lnTo>
                            <a:pt x="376" y="1165"/>
                          </a:lnTo>
                          <a:lnTo>
                            <a:pt x="370" y="1178"/>
                          </a:lnTo>
                          <a:lnTo>
                            <a:pt x="368" y="1185"/>
                          </a:lnTo>
                          <a:lnTo>
                            <a:pt x="366" y="1193"/>
                          </a:lnTo>
                          <a:lnTo>
                            <a:pt x="365" y="1199"/>
                          </a:lnTo>
                          <a:lnTo>
                            <a:pt x="364" y="1206"/>
                          </a:lnTo>
                          <a:lnTo>
                            <a:pt x="363" y="1226"/>
                          </a:lnTo>
                          <a:lnTo>
                            <a:pt x="362" y="1248"/>
                          </a:lnTo>
                          <a:lnTo>
                            <a:pt x="363" y="1252"/>
                          </a:lnTo>
                          <a:lnTo>
                            <a:pt x="364" y="1256"/>
                          </a:lnTo>
                          <a:lnTo>
                            <a:pt x="366" y="1259"/>
                          </a:lnTo>
                          <a:lnTo>
                            <a:pt x="368" y="1262"/>
                          </a:lnTo>
                          <a:lnTo>
                            <a:pt x="371" y="1263"/>
                          </a:lnTo>
                          <a:lnTo>
                            <a:pt x="375" y="1264"/>
                          </a:lnTo>
                          <a:lnTo>
                            <a:pt x="380" y="1264"/>
                          </a:lnTo>
                          <a:lnTo>
                            <a:pt x="387" y="1263"/>
                          </a:lnTo>
                          <a:lnTo>
                            <a:pt x="491" y="1235"/>
                          </a:lnTo>
                          <a:lnTo>
                            <a:pt x="495" y="1234"/>
                          </a:lnTo>
                          <a:lnTo>
                            <a:pt x="499" y="1233"/>
                          </a:lnTo>
                          <a:lnTo>
                            <a:pt x="503" y="1234"/>
                          </a:lnTo>
                          <a:lnTo>
                            <a:pt x="507" y="1234"/>
                          </a:lnTo>
                          <a:lnTo>
                            <a:pt x="514" y="1237"/>
                          </a:lnTo>
                          <a:lnTo>
                            <a:pt x="522" y="1240"/>
                          </a:lnTo>
                          <a:lnTo>
                            <a:pt x="530" y="1243"/>
                          </a:lnTo>
                          <a:lnTo>
                            <a:pt x="538" y="1246"/>
                          </a:lnTo>
                          <a:lnTo>
                            <a:pt x="547" y="1248"/>
                          </a:lnTo>
                          <a:lnTo>
                            <a:pt x="557" y="1249"/>
                          </a:lnTo>
                          <a:lnTo>
                            <a:pt x="568" y="1248"/>
                          </a:lnTo>
                          <a:lnTo>
                            <a:pt x="585" y="1247"/>
                          </a:lnTo>
                          <a:lnTo>
                            <a:pt x="602" y="1247"/>
                          </a:lnTo>
                          <a:lnTo>
                            <a:pt x="622" y="1248"/>
                          </a:lnTo>
                          <a:lnTo>
                            <a:pt x="630" y="1249"/>
                          </a:lnTo>
                          <a:lnTo>
                            <a:pt x="639" y="1251"/>
                          </a:lnTo>
                          <a:lnTo>
                            <a:pt x="646" y="1253"/>
                          </a:lnTo>
                          <a:lnTo>
                            <a:pt x="653" y="1256"/>
                          </a:lnTo>
                          <a:lnTo>
                            <a:pt x="659" y="1260"/>
                          </a:lnTo>
                          <a:lnTo>
                            <a:pt x="663" y="1265"/>
                          </a:lnTo>
                          <a:lnTo>
                            <a:pt x="665" y="1267"/>
                          </a:lnTo>
                          <a:lnTo>
                            <a:pt x="666" y="1270"/>
                          </a:lnTo>
                          <a:lnTo>
                            <a:pt x="666" y="1275"/>
                          </a:lnTo>
                          <a:lnTo>
                            <a:pt x="666" y="1278"/>
                          </a:lnTo>
                          <a:lnTo>
                            <a:pt x="665" y="1283"/>
                          </a:lnTo>
                          <a:lnTo>
                            <a:pt x="663" y="1288"/>
                          </a:lnTo>
                          <a:lnTo>
                            <a:pt x="659" y="1293"/>
                          </a:lnTo>
                          <a:lnTo>
                            <a:pt x="654" y="1298"/>
                          </a:lnTo>
                          <a:lnTo>
                            <a:pt x="649" y="1303"/>
                          </a:lnTo>
                          <a:lnTo>
                            <a:pt x="645" y="1308"/>
                          </a:lnTo>
                          <a:lnTo>
                            <a:pt x="641" y="1313"/>
                          </a:lnTo>
                          <a:lnTo>
                            <a:pt x="639" y="1319"/>
                          </a:lnTo>
                          <a:lnTo>
                            <a:pt x="637" y="1324"/>
                          </a:lnTo>
                          <a:lnTo>
                            <a:pt x="637" y="1328"/>
                          </a:lnTo>
                          <a:lnTo>
                            <a:pt x="636" y="1333"/>
                          </a:lnTo>
                          <a:lnTo>
                            <a:pt x="636" y="1338"/>
                          </a:lnTo>
                          <a:lnTo>
                            <a:pt x="638" y="1349"/>
                          </a:lnTo>
                          <a:lnTo>
                            <a:pt x="639" y="1360"/>
                          </a:lnTo>
                          <a:lnTo>
                            <a:pt x="641" y="1371"/>
                          </a:lnTo>
                          <a:lnTo>
                            <a:pt x="641" y="1381"/>
                          </a:lnTo>
                          <a:lnTo>
                            <a:pt x="641" y="1385"/>
                          </a:lnTo>
                          <a:lnTo>
                            <a:pt x="640" y="1390"/>
                          </a:lnTo>
                          <a:lnTo>
                            <a:pt x="639" y="1394"/>
                          </a:lnTo>
                          <a:lnTo>
                            <a:pt x="636" y="1398"/>
                          </a:lnTo>
                          <a:lnTo>
                            <a:pt x="626" y="1412"/>
                          </a:lnTo>
                          <a:lnTo>
                            <a:pt x="613" y="1425"/>
                          </a:lnTo>
                          <a:lnTo>
                            <a:pt x="602" y="1438"/>
                          </a:lnTo>
                          <a:lnTo>
                            <a:pt x="591" y="1453"/>
                          </a:lnTo>
                          <a:lnTo>
                            <a:pt x="587" y="1462"/>
                          </a:lnTo>
                          <a:lnTo>
                            <a:pt x="583" y="1472"/>
                          </a:lnTo>
                          <a:lnTo>
                            <a:pt x="580" y="1481"/>
                          </a:lnTo>
                          <a:lnTo>
                            <a:pt x="577" y="1492"/>
                          </a:lnTo>
                          <a:lnTo>
                            <a:pt x="570" y="1512"/>
                          </a:lnTo>
                          <a:lnTo>
                            <a:pt x="563" y="1532"/>
                          </a:lnTo>
                          <a:lnTo>
                            <a:pt x="559" y="1539"/>
                          </a:lnTo>
                          <a:lnTo>
                            <a:pt x="555" y="1545"/>
                          </a:lnTo>
                          <a:lnTo>
                            <a:pt x="552" y="1550"/>
                          </a:lnTo>
                          <a:lnTo>
                            <a:pt x="548" y="1554"/>
                          </a:lnTo>
                          <a:lnTo>
                            <a:pt x="541" y="1561"/>
                          </a:lnTo>
                          <a:lnTo>
                            <a:pt x="535" y="1567"/>
                          </a:lnTo>
                          <a:lnTo>
                            <a:pt x="532" y="1570"/>
                          </a:lnTo>
                          <a:lnTo>
                            <a:pt x="531" y="1573"/>
                          </a:lnTo>
                          <a:lnTo>
                            <a:pt x="530" y="1577"/>
                          </a:lnTo>
                          <a:lnTo>
                            <a:pt x="530" y="1581"/>
                          </a:lnTo>
                          <a:lnTo>
                            <a:pt x="531" y="1586"/>
                          </a:lnTo>
                          <a:lnTo>
                            <a:pt x="532" y="1591"/>
                          </a:lnTo>
                          <a:lnTo>
                            <a:pt x="535" y="1598"/>
                          </a:lnTo>
                          <a:lnTo>
                            <a:pt x="539" y="1605"/>
                          </a:lnTo>
                          <a:lnTo>
                            <a:pt x="539" y="1622"/>
                          </a:lnTo>
                          <a:lnTo>
                            <a:pt x="539" y="1638"/>
                          </a:lnTo>
                          <a:lnTo>
                            <a:pt x="538" y="1646"/>
                          </a:lnTo>
                          <a:lnTo>
                            <a:pt x="537" y="1653"/>
                          </a:lnTo>
                          <a:lnTo>
                            <a:pt x="534" y="1661"/>
                          </a:lnTo>
                          <a:lnTo>
                            <a:pt x="529" y="1668"/>
                          </a:lnTo>
                          <a:lnTo>
                            <a:pt x="526" y="1669"/>
                          </a:lnTo>
                          <a:lnTo>
                            <a:pt x="523" y="1669"/>
                          </a:lnTo>
                          <a:lnTo>
                            <a:pt x="520" y="1668"/>
                          </a:lnTo>
                          <a:lnTo>
                            <a:pt x="515" y="1666"/>
                          </a:lnTo>
                          <a:lnTo>
                            <a:pt x="504" y="1658"/>
                          </a:lnTo>
                          <a:lnTo>
                            <a:pt x="491" y="1650"/>
                          </a:lnTo>
                          <a:lnTo>
                            <a:pt x="465" y="1632"/>
                          </a:lnTo>
                          <a:lnTo>
                            <a:pt x="446" y="1619"/>
                          </a:lnTo>
                          <a:lnTo>
                            <a:pt x="429" y="1611"/>
                          </a:lnTo>
                          <a:lnTo>
                            <a:pt x="410" y="1603"/>
                          </a:lnTo>
                          <a:lnTo>
                            <a:pt x="388" y="1596"/>
                          </a:lnTo>
                          <a:lnTo>
                            <a:pt x="365" y="1590"/>
                          </a:lnTo>
                          <a:lnTo>
                            <a:pt x="352" y="1588"/>
                          </a:lnTo>
                          <a:lnTo>
                            <a:pt x="341" y="1587"/>
                          </a:lnTo>
                          <a:lnTo>
                            <a:pt x="330" y="1587"/>
                          </a:lnTo>
                          <a:lnTo>
                            <a:pt x="320" y="1588"/>
                          </a:lnTo>
                          <a:lnTo>
                            <a:pt x="309" y="1590"/>
                          </a:lnTo>
                          <a:lnTo>
                            <a:pt x="300" y="1594"/>
                          </a:lnTo>
                          <a:lnTo>
                            <a:pt x="291" y="1599"/>
                          </a:lnTo>
                          <a:lnTo>
                            <a:pt x="284" y="1605"/>
                          </a:lnTo>
                          <a:lnTo>
                            <a:pt x="280" y="1613"/>
                          </a:lnTo>
                          <a:lnTo>
                            <a:pt x="276" y="1629"/>
                          </a:lnTo>
                          <a:lnTo>
                            <a:pt x="272" y="1650"/>
                          </a:lnTo>
                          <a:lnTo>
                            <a:pt x="266" y="1674"/>
                          </a:lnTo>
                          <a:lnTo>
                            <a:pt x="258" y="1720"/>
                          </a:lnTo>
                          <a:lnTo>
                            <a:pt x="252" y="1751"/>
                          </a:lnTo>
                          <a:lnTo>
                            <a:pt x="247" y="1764"/>
                          </a:lnTo>
                          <a:lnTo>
                            <a:pt x="241" y="1777"/>
                          </a:lnTo>
                          <a:lnTo>
                            <a:pt x="233" y="1788"/>
                          </a:lnTo>
                          <a:lnTo>
                            <a:pt x="224" y="1800"/>
                          </a:lnTo>
                          <a:lnTo>
                            <a:pt x="204" y="1821"/>
                          </a:lnTo>
                          <a:lnTo>
                            <a:pt x="182" y="1842"/>
                          </a:lnTo>
                          <a:lnTo>
                            <a:pt x="172" y="1852"/>
                          </a:lnTo>
                          <a:lnTo>
                            <a:pt x="163" y="1862"/>
                          </a:lnTo>
                          <a:lnTo>
                            <a:pt x="154" y="1873"/>
                          </a:lnTo>
                          <a:lnTo>
                            <a:pt x="147" y="1885"/>
                          </a:lnTo>
                          <a:lnTo>
                            <a:pt x="140" y="1897"/>
                          </a:lnTo>
                          <a:lnTo>
                            <a:pt x="135" y="1909"/>
                          </a:lnTo>
                          <a:lnTo>
                            <a:pt x="133" y="1916"/>
                          </a:lnTo>
                          <a:lnTo>
                            <a:pt x="132" y="1924"/>
                          </a:lnTo>
                          <a:lnTo>
                            <a:pt x="131" y="1931"/>
                          </a:lnTo>
                          <a:lnTo>
                            <a:pt x="131" y="1938"/>
                          </a:lnTo>
                          <a:lnTo>
                            <a:pt x="133" y="1962"/>
                          </a:lnTo>
                          <a:lnTo>
                            <a:pt x="134" y="1991"/>
                          </a:lnTo>
                          <a:lnTo>
                            <a:pt x="134" y="1998"/>
                          </a:lnTo>
                          <a:lnTo>
                            <a:pt x="133" y="2005"/>
                          </a:lnTo>
                          <a:lnTo>
                            <a:pt x="131" y="2011"/>
                          </a:lnTo>
                          <a:lnTo>
                            <a:pt x="129" y="2017"/>
                          </a:lnTo>
                          <a:lnTo>
                            <a:pt x="126" y="2021"/>
                          </a:lnTo>
                          <a:lnTo>
                            <a:pt x="122" y="2025"/>
                          </a:lnTo>
                          <a:lnTo>
                            <a:pt x="117" y="2027"/>
                          </a:lnTo>
                          <a:lnTo>
                            <a:pt x="112" y="2028"/>
                          </a:lnTo>
                          <a:lnTo>
                            <a:pt x="104" y="2029"/>
                          </a:lnTo>
                          <a:lnTo>
                            <a:pt x="96" y="2031"/>
                          </a:lnTo>
                          <a:lnTo>
                            <a:pt x="89" y="2034"/>
                          </a:lnTo>
                          <a:lnTo>
                            <a:pt x="83" y="2036"/>
                          </a:lnTo>
                          <a:lnTo>
                            <a:pt x="72" y="2044"/>
                          </a:lnTo>
                          <a:lnTo>
                            <a:pt x="63" y="2053"/>
                          </a:lnTo>
                          <a:lnTo>
                            <a:pt x="53" y="2063"/>
                          </a:lnTo>
                          <a:lnTo>
                            <a:pt x="43" y="2073"/>
                          </a:lnTo>
                          <a:lnTo>
                            <a:pt x="33" y="2082"/>
                          </a:lnTo>
                          <a:lnTo>
                            <a:pt x="21" y="2091"/>
                          </a:lnTo>
                          <a:lnTo>
                            <a:pt x="0" y="2149"/>
                          </a:lnTo>
                          <a:lnTo>
                            <a:pt x="0" y="2149"/>
                          </a:lnTo>
                          <a:lnTo>
                            <a:pt x="12" y="2156"/>
                          </a:lnTo>
                          <a:lnTo>
                            <a:pt x="24" y="2160"/>
                          </a:lnTo>
                          <a:lnTo>
                            <a:pt x="36" y="2164"/>
                          </a:lnTo>
                          <a:lnTo>
                            <a:pt x="48" y="2166"/>
                          </a:lnTo>
                          <a:lnTo>
                            <a:pt x="74" y="2169"/>
                          </a:lnTo>
                          <a:lnTo>
                            <a:pt x="101" y="2173"/>
                          </a:lnTo>
                          <a:lnTo>
                            <a:pt x="101" y="2182"/>
                          </a:lnTo>
                          <a:lnTo>
                            <a:pt x="100" y="2191"/>
                          </a:lnTo>
                          <a:lnTo>
                            <a:pt x="96" y="2201"/>
                          </a:lnTo>
                          <a:lnTo>
                            <a:pt x="94" y="2212"/>
                          </a:lnTo>
                          <a:lnTo>
                            <a:pt x="92" y="2223"/>
                          </a:lnTo>
                          <a:lnTo>
                            <a:pt x="91" y="2233"/>
                          </a:lnTo>
                          <a:lnTo>
                            <a:pt x="91" y="2236"/>
                          </a:lnTo>
                          <a:lnTo>
                            <a:pt x="92" y="2240"/>
                          </a:lnTo>
                          <a:lnTo>
                            <a:pt x="94" y="2242"/>
                          </a:lnTo>
                          <a:lnTo>
                            <a:pt x="98" y="2244"/>
                          </a:lnTo>
                          <a:lnTo>
                            <a:pt x="112" y="2251"/>
                          </a:lnTo>
                          <a:lnTo>
                            <a:pt x="122" y="2257"/>
                          </a:lnTo>
                          <a:lnTo>
                            <a:pt x="129" y="2264"/>
                          </a:lnTo>
                          <a:lnTo>
                            <a:pt x="133" y="2270"/>
                          </a:lnTo>
                          <a:lnTo>
                            <a:pt x="134" y="2273"/>
                          </a:lnTo>
                          <a:lnTo>
                            <a:pt x="134" y="2276"/>
                          </a:lnTo>
                          <a:lnTo>
                            <a:pt x="134" y="2279"/>
                          </a:lnTo>
                          <a:lnTo>
                            <a:pt x="134" y="2282"/>
                          </a:lnTo>
                          <a:lnTo>
                            <a:pt x="132" y="2287"/>
                          </a:lnTo>
                          <a:lnTo>
                            <a:pt x="128" y="2293"/>
                          </a:lnTo>
                          <a:lnTo>
                            <a:pt x="120" y="2304"/>
                          </a:lnTo>
                          <a:lnTo>
                            <a:pt x="111" y="2318"/>
                          </a:lnTo>
                          <a:lnTo>
                            <a:pt x="109" y="2325"/>
                          </a:lnTo>
                          <a:lnTo>
                            <a:pt x="107" y="2332"/>
                          </a:lnTo>
                          <a:lnTo>
                            <a:pt x="107" y="2336"/>
                          </a:lnTo>
                          <a:lnTo>
                            <a:pt x="107" y="2340"/>
                          </a:lnTo>
                          <a:lnTo>
                            <a:pt x="108" y="2344"/>
                          </a:lnTo>
                          <a:lnTo>
                            <a:pt x="110" y="2348"/>
                          </a:lnTo>
                          <a:lnTo>
                            <a:pt x="116" y="2361"/>
                          </a:lnTo>
                          <a:lnTo>
                            <a:pt x="123" y="2371"/>
                          </a:lnTo>
                          <a:lnTo>
                            <a:pt x="130" y="2379"/>
                          </a:lnTo>
                          <a:lnTo>
                            <a:pt x="137" y="2388"/>
                          </a:lnTo>
                          <a:lnTo>
                            <a:pt x="144" y="2398"/>
                          </a:lnTo>
                          <a:lnTo>
                            <a:pt x="149" y="2409"/>
                          </a:lnTo>
                          <a:lnTo>
                            <a:pt x="151" y="2414"/>
                          </a:lnTo>
                          <a:lnTo>
                            <a:pt x="153" y="2421"/>
                          </a:lnTo>
                          <a:lnTo>
                            <a:pt x="153" y="2428"/>
                          </a:lnTo>
                          <a:lnTo>
                            <a:pt x="154" y="2436"/>
                          </a:lnTo>
                          <a:lnTo>
                            <a:pt x="152" y="2456"/>
                          </a:lnTo>
                          <a:lnTo>
                            <a:pt x="150" y="2479"/>
                          </a:lnTo>
                          <a:lnTo>
                            <a:pt x="149" y="2491"/>
                          </a:lnTo>
                          <a:lnTo>
                            <a:pt x="149" y="2501"/>
                          </a:lnTo>
                          <a:lnTo>
                            <a:pt x="150" y="2511"/>
                          </a:lnTo>
                          <a:lnTo>
                            <a:pt x="151" y="2520"/>
                          </a:lnTo>
                          <a:lnTo>
                            <a:pt x="156" y="2536"/>
                          </a:lnTo>
                          <a:lnTo>
                            <a:pt x="162" y="2550"/>
                          </a:lnTo>
                          <a:lnTo>
                            <a:pt x="168" y="2563"/>
                          </a:lnTo>
                          <a:lnTo>
                            <a:pt x="175" y="2578"/>
                          </a:lnTo>
                          <a:lnTo>
                            <a:pt x="192" y="2605"/>
                          </a:lnTo>
                          <a:lnTo>
                            <a:pt x="209" y="2631"/>
                          </a:lnTo>
                          <a:lnTo>
                            <a:pt x="216" y="2641"/>
                          </a:lnTo>
                          <a:lnTo>
                            <a:pt x="223" y="2648"/>
                          </a:lnTo>
                          <a:lnTo>
                            <a:pt x="230" y="2654"/>
                          </a:lnTo>
                          <a:lnTo>
                            <a:pt x="235" y="2656"/>
                          </a:lnTo>
                          <a:lnTo>
                            <a:pt x="239" y="2656"/>
                          </a:lnTo>
                          <a:lnTo>
                            <a:pt x="243" y="2654"/>
                          </a:lnTo>
                          <a:lnTo>
                            <a:pt x="246" y="2649"/>
                          </a:lnTo>
                          <a:lnTo>
                            <a:pt x="249" y="2644"/>
                          </a:lnTo>
                          <a:lnTo>
                            <a:pt x="255" y="2632"/>
                          </a:lnTo>
                          <a:lnTo>
                            <a:pt x="262" y="2619"/>
                          </a:lnTo>
                          <a:lnTo>
                            <a:pt x="265" y="2612"/>
                          </a:lnTo>
                          <a:lnTo>
                            <a:pt x="271" y="2606"/>
                          </a:lnTo>
                          <a:lnTo>
                            <a:pt x="275" y="2601"/>
                          </a:lnTo>
                          <a:lnTo>
                            <a:pt x="281" y="2597"/>
                          </a:lnTo>
                          <a:lnTo>
                            <a:pt x="289" y="2596"/>
                          </a:lnTo>
                          <a:lnTo>
                            <a:pt x="296" y="2596"/>
                          </a:lnTo>
                          <a:lnTo>
                            <a:pt x="301" y="2597"/>
                          </a:lnTo>
                          <a:lnTo>
                            <a:pt x="305" y="2599"/>
                          </a:lnTo>
                          <a:lnTo>
                            <a:pt x="310" y="2601"/>
                          </a:lnTo>
                          <a:lnTo>
                            <a:pt x="317" y="2602"/>
                          </a:lnTo>
                          <a:lnTo>
                            <a:pt x="324" y="2601"/>
                          </a:lnTo>
                          <a:lnTo>
                            <a:pt x="335" y="2599"/>
                          </a:lnTo>
                          <a:lnTo>
                            <a:pt x="338" y="2598"/>
                          </a:lnTo>
                          <a:lnTo>
                            <a:pt x="343" y="2599"/>
                          </a:lnTo>
                          <a:lnTo>
                            <a:pt x="348" y="2601"/>
                          </a:lnTo>
                          <a:lnTo>
                            <a:pt x="354" y="2604"/>
                          </a:lnTo>
                          <a:lnTo>
                            <a:pt x="370" y="2612"/>
                          </a:lnTo>
                          <a:lnTo>
                            <a:pt x="385" y="2621"/>
                          </a:lnTo>
                          <a:lnTo>
                            <a:pt x="401" y="2632"/>
                          </a:lnTo>
                          <a:lnTo>
                            <a:pt x="415" y="2642"/>
                          </a:lnTo>
                          <a:lnTo>
                            <a:pt x="425" y="2652"/>
                          </a:lnTo>
                          <a:lnTo>
                            <a:pt x="433" y="2659"/>
                          </a:lnTo>
                          <a:lnTo>
                            <a:pt x="450" y="2681"/>
                          </a:lnTo>
                          <a:lnTo>
                            <a:pt x="461" y="2697"/>
                          </a:lnTo>
                          <a:lnTo>
                            <a:pt x="464" y="2700"/>
                          </a:lnTo>
                          <a:lnTo>
                            <a:pt x="467" y="2702"/>
                          </a:lnTo>
                          <a:lnTo>
                            <a:pt x="470" y="2704"/>
                          </a:lnTo>
                          <a:lnTo>
                            <a:pt x="475" y="2706"/>
                          </a:lnTo>
                          <a:lnTo>
                            <a:pt x="487" y="2709"/>
                          </a:lnTo>
                          <a:lnTo>
                            <a:pt x="502" y="2710"/>
                          </a:lnTo>
                          <a:lnTo>
                            <a:pt x="515" y="2712"/>
                          </a:lnTo>
                          <a:lnTo>
                            <a:pt x="526" y="2715"/>
                          </a:lnTo>
                          <a:lnTo>
                            <a:pt x="536" y="2719"/>
                          </a:lnTo>
                          <a:lnTo>
                            <a:pt x="544" y="2724"/>
                          </a:lnTo>
                          <a:lnTo>
                            <a:pt x="551" y="2731"/>
                          </a:lnTo>
                          <a:lnTo>
                            <a:pt x="557" y="2739"/>
                          </a:lnTo>
                          <a:lnTo>
                            <a:pt x="562" y="2746"/>
                          </a:lnTo>
                          <a:lnTo>
                            <a:pt x="568" y="2754"/>
                          </a:lnTo>
                          <a:lnTo>
                            <a:pt x="574" y="2761"/>
                          </a:lnTo>
                          <a:lnTo>
                            <a:pt x="579" y="2769"/>
                          </a:lnTo>
                          <a:lnTo>
                            <a:pt x="585" y="2776"/>
                          </a:lnTo>
                          <a:lnTo>
                            <a:pt x="592" y="2783"/>
                          </a:lnTo>
                          <a:lnTo>
                            <a:pt x="599" y="2788"/>
                          </a:lnTo>
                          <a:lnTo>
                            <a:pt x="608" y="2792"/>
                          </a:lnTo>
                          <a:lnTo>
                            <a:pt x="620" y="2794"/>
                          </a:lnTo>
                          <a:lnTo>
                            <a:pt x="632" y="2795"/>
                          </a:lnTo>
                          <a:lnTo>
                            <a:pt x="642" y="2795"/>
                          </a:lnTo>
                          <a:lnTo>
                            <a:pt x="652" y="2794"/>
                          </a:lnTo>
                          <a:lnTo>
                            <a:pt x="662" y="2792"/>
                          </a:lnTo>
                          <a:lnTo>
                            <a:pt x="671" y="2790"/>
                          </a:lnTo>
                          <a:lnTo>
                            <a:pt x="686" y="2785"/>
                          </a:lnTo>
                          <a:lnTo>
                            <a:pt x="702" y="2778"/>
                          </a:lnTo>
                          <a:lnTo>
                            <a:pt x="718" y="2772"/>
                          </a:lnTo>
                          <a:lnTo>
                            <a:pt x="734" y="2769"/>
                          </a:lnTo>
                          <a:lnTo>
                            <a:pt x="745" y="2768"/>
                          </a:lnTo>
                          <a:lnTo>
                            <a:pt x="755" y="2768"/>
                          </a:lnTo>
                          <a:lnTo>
                            <a:pt x="766" y="2768"/>
                          </a:lnTo>
                          <a:lnTo>
                            <a:pt x="778" y="2770"/>
                          </a:lnTo>
                          <a:lnTo>
                            <a:pt x="794" y="2772"/>
                          </a:lnTo>
                          <a:lnTo>
                            <a:pt x="806" y="2775"/>
                          </a:lnTo>
                          <a:lnTo>
                            <a:pt x="814" y="2777"/>
                          </a:lnTo>
                          <a:lnTo>
                            <a:pt x="819" y="2781"/>
                          </a:lnTo>
                          <a:lnTo>
                            <a:pt x="821" y="2784"/>
                          </a:lnTo>
                          <a:lnTo>
                            <a:pt x="822" y="2787"/>
                          </a:lnTo>
                          <a:lnTo>
                            <a:pt x="823" y="2790"/>
                          </a:lnTo>
                          <a:lnTo>
                            <a:pt x="824" y="2794"/>
                          </a:lnTo>
                          <a:lnTo>
                            <a:pt x="825" y="2805"/>
                          </a:lnTo>
                          <a:lnTo>
                            <a:pt x="825" y="2819"/>
                          </a:lnTo>
                          <a:lnTo>
                            <a:pt x="826" y="2827"/>
                          </a:lnTo>
                          <a:lnTo>
                            <a:pt x="829" y="2833"/>
                          </a:lnTo>
                          <a:lnTo>
                            <a:pt x="835" y="2838"/>
                          </a:lnTo>
                          <a:lnTo>
                            <a:pt x="840" y="2844"/>
                          </a:lnTo>
                          <a:lnTo>
                            <a:pt x="852" y="2854"/>
                          </a:lnTo>
                          <a:lnTo>
                            <a:pt x="863" y="2863"/>
                          </a:lnTo>
                          <a:lnTo>
                            <a:pt x="866" y="2869"/>
                          </a:lnTo>
                          <a:lnTo>
                            <a:pt x="869" y="2878"/>
                          </a:lnTo>
                          <a:lnTo>
                            <a:pt x="872" y="2890"/>
                          </a:lnTo>
                          <a:lnTo>
                            <a:pt x="876" y="2903"/>
                          </a:lnTo>
                          <a:lnTo>
                            <a:pt x="879" y="2917"/>
                          </a:lnTo>
                          <a:lnTo>
                            <a:pt x="880" y="2928"/>
                          </a:lnTo>
                          <a:lnTo>
                            <a:pt x="881" y="2936"/>
                          </a:lnTo>
                          <a:lnTo>
                            <a:pt x="879" y="2940"/>
                          </a:lnTo>
                          <a:lnTo>
                            <a:pt x="869" y="2946"/>
                          </a:lnTo>
                          <a:lnTo>
                            <a:pt x="858" y="2954"/>
                          </a:lnTo>
                          <a:lnTo>
                            <a:pt x="848" y="2962"/>
                          </a:lnTo>
                          <a:lnTo>
                            <a:pt x="839" y="2971"/>
                          </a:lnTo>
                          <a:lnTo>
                            <a:pt x="836" y="2976"/>
                          </a:lnTo>
                          <a:lnTo>
                            <a:pt x="833" y="2981"/>
                          </a:lnTo>
                          <a:lnTo>
                            <a:pt x="832" y="2986"/>
                          </a:lnTo>
                          <a:lnTo>
                            <a:pt x="832" y="2992"/>
                          </a:lnTo>
                          <a:lnTo>
                            <a:pt x="833" y="2999"/>
                          </a:lnTo>
                          <a:lnTo>
                            <a:pt x="835" y="3005"/>
                          </a:lnTo>
                          <a:lnTo>
                            <a:pt x="840" y="3012"/>
                          </a:lnTo>
                          <a:lnTo>
                            <a:pt x="846" y="3019"/>
                          </a:lnTo>
                          <a:lnTo>
                            <a:pt x="848" y="3022"/>
                          </a:lnTo>
                          <a:lnTo>
                            <a:pt x="851" y="3026"/>
                          </a:lnTo>
                          <a:lnTo>
                            <a:pt x="855" y="3028"/>
                          </a:lnTo>
                          <a:lnTo>
                            <a:pt x="858" y="3030"/>
                          </a:lnTo>
                          <a:lnTo>
                            <a:pt x="866" y="3034"/>
                          </a:lnTo>
                          <a:lnTo>
                            <a:pt x="875" y="3036"/>
                          </a:lnTo>
                          <a:lnTo>
                            <a:pt x="883" y="3039"/>
                          </a:lnTo>
                          <a:lnTo>
                            <a:pt x="892" y="3042"/>
                          </a:lnTo>
                          <a:lnTo>
                            <a:pt x="900" y="3046"/>
                          </a:lnTo>
                          <a:lnTo>
                            <a:pt x="908" y="3051"/>
                          </a:lnTo>
                          <a:lnTo>
                            <a:pt x="911" y="3055"/>
                          </a:lnTo>
                          <a:lnTo>
                            <a:pt x="914" y="3059"/>
                          </a:lnTo>
                          <a:lnTo>
                            <a:pt x="917" y="3064"/>
                          </a:lnTo>
                          <a:lnTo>
                            <a:pt x="919" y="3070"/>
                          </a:lnTo>
                          <a:lnTo>
                            <a:pt x="921" y="3083"/>
                          </a:lnTo>
                          <a:lnTo>
                            <a:pt x="922" y="3095"/>
                          </a:lnTo>
                          <a:lnTo>
                            <a:pt x="921" y="3121"/>
                          </a:lnTo>
                          <a:lnTo>
                            <a:pt x="923" y="3145"/>
                          </a:lnTo>
                          <a:lnTo>
                            <a:pt x="929" y="3168"/>
                          </a:lnTo>
                          <a:lnTo>
                            <a:pt x="935" y="3187"/>
                          </a:lnTo>
                          <a:lnTo>
                            <a:pt x="937" y="3197"/>
                          </a:lnTo>
                          <a:lnTo>
                            <a:pt x="939" y="3207"/>
                          </a:lnTo>
                          <a:lnTo>
                            <a:pt x="941" y="3219"/>
                          </a:lnTo>
                          <a:lnTo>
                            <a:pt x="941" y="3231"/>
                          </a:lnTo>
                          <a:lnTo>
                            <a:pt x="941" y="3231"/>
                          </a:lnTo>
                          <a:lnTo>
                            <a:pt x="956" y="3233"/>
                          </a:lnTo>
                          <a:lnTo>
                            <a:pt x="974" y="3236"/>
                          </a:lnTo>
                          <a:lnTo>
                            <a:pt x="993" y="3241"/>
                          </a:lnTo>
                          <a:lnTo>
                            <a:pt x="1013" y="3247"/>
                          </a:lnTo>
                          <a:lnTo>
                            <a:pt x="1031" y="3253"/>
                          </a:lnTo>
                          <a:lnTo>
                            <a:pt x="1049" y="3258"/>
                          </a:lnTo>
                          <a:lnTo>
                            <a:pt x="1056" y="3259"/>
                          </a:lnTo>
                          <a:lnTo>
                            <a:pt x="1063" y="3260"/>
                          </a:lnTo>
                          <a:lnTo>
                            <a:pt x="1069" y="3260"/>
                          </a:lnTo>
                          <a:lnTo>
                            <a:pt x="1073" y="3259"/>
                          </a:lnTo>
                          <a:lnTo>
                            <a:pt x="1073" y="3253"/>
                          </a:lnTo>
                          <a:lnTo>
                            <a:pt x="1072" y="3246"/>
                          </a:lnTo>
                          <a:lnTo>
                            <a:pt x="1069" y="3240"/>
                          </a:lnTo>
                          <a:lnTo>
                            <a:pt x="1066" y="3235"/>
                          </a:lnTo>
                          <a:lnTo>
                            <a:pt x="1058" y="3223"/>
                          </a:lnTo>
                          <a:lnTo>
                            <a:pt x="1050" y="3212"/>
                          </a:lnTo>
                          <a:lnTo>
                            <a:pt x="1047" y="3205"/>
                          </a:lnTo>
                          <a:lnTo>
                            <a:pt x="1043" y="3200"/>
                          </a:lnTo>
                          <a:lnTo>
                            <a:pt x="1041" y="3194"/>
                          </a:lnTo>
                          <a:lnTo>
                            <a:pt x="1041" y="3188"/>
                          </a:lnTo>
                          <a:lnTo>
                            <a:pt x="1042" y="3182"/>
                          </a:lnTo>
                          <a:lnTo>
                            <a:pt x="1045" y="3175"/>
                          </a:lnTo>
                          <a:lnTo>
                            <a:pt x="1051" y="3169"/>
                          </a:lnTo>
                          <a:lnTo>
                            <a:pt x="1058" y="3161"/>
                          </a:lnTo>
                          <a:lnTo>
                            <a:pt x="1073" y="3146"/>
                          </a:lnTo>
                          <a:lnTo>
                            <a:pt x="1090" y="3129"/>
                          </a:lnTo>
                          <a:lnTo>
                            <a:pt x="1098" y="3120"/>
                          </a:lnTo>
                          <a:lnTo>
                            <a:pt x="1107" y="3112"/>
                          </a:lnTo>
                          <a:lnTo>
                            <a:pt x="1115" y="3105"/>
                          </a:lnTo>
                          <a:lnTo>
                            <a:pt x="1123" y="3100"/>
                          </a:lnTo>
                          <a:lnTo>
                            <a:pt x="1140" y="3092"/>
                          </a:lnTo>
                          <a:lnTo>
                            <a:pt x="1151" y="3088"/>
                          </a:lnTo>
                          <a:lnTo>
                            <a:pt x="1155" y="3087"/>
                          </a:lnTo>
                          <a:lnTo>
                            <a:pt x="1158" y="3087"/>
                          </a:lnTo>
                          <a:lnTo>
                            <a:pt x="1160" y="3088"/>
                          </a:lnTo>
                          <a:lnTo>
                            <a:pt x="1162" y="3090"/>
                          </a:lnTo>
                          <a:lnTo>
                            <a:pt x="1163" y="3095"/>
                          </a:lnTo>
                          <a:lnTo>
                            <a:pt x="1163" y="3102"/>
                          </a:lnTo>
                          <a:lnTo>
                            <a:pt x="1161" y="3111"/>
                          </a:lnTo>
                          <a:lnTo>
                            <a:pt x="1160" y="3121"/>
                          </a:lnTo>
                          <a:lnTo>
                            <a:pt x="1158" y="3136"/>
                          </a:lnTo>
                          <a:lnTo>
                            <a:pt x="1156" y="3147"/>
                          </a:lnTo>
                          <a:lnTo>
                            <a:pt x="1156" y="3155"/>
                          </a:lnTo>
                          <a:lnTo>
                            <a:pt x="1158" y="3163"/>
                          </a:lnTo>
                          <a:lnTo>
                            <a:pt x="1159" y="3167"/>
                          </a:lnTo>
                          <a:lnTo>
                            <a:pt x="1161" y="3170"/>
                          </a:lnTo>
                          <a:lnTo>
                            <a:pt x="1164" y="3173"/>
                          </a:lnTo>
                          <a:lnTo>
                            <a:pt x="1168" y="3176"/>
                          </a:lnTo>
                          <a:lnTo>
                            <a:pt x="1178" y="3183"/>
                          </a:lnTo>
                          <a:lnTo>
                            <a:pt x="1191" y="3190"/>
                          </a:lnTo>
                          <a:lnTo>
                            <a:pt x="1200" y="3195"/>
                          </a:lnTo>
                          <a:lnTo>
                            <a:pt x="1207" y="3201"/>
                          </a:lnTo>
                          <a:lnTo>
                            <a:pt x="1212" y="3207"/>
                          </a:lnTo>
                          <a:lnTo>
                            <a:pt x="1217" y="3213"/>
                          </a:lnTo>
                          <a:lnTo>
                            <a:pt x="1222" y="3219"/>
                          </a:lnTo>
                          <a:lnTo>
                            <a:pt x="1226" y="3225"/>
                          </a:lnTo>
                          <a:lnTo>
                            <a:pt x="1231" y="3231"/>
                          </a:lnTo>
                          <a:lnTo>
                            <a:pt x="1237" y="3237"/>
                          </a:lnTo>
                          <a:lnTo>
                            <a:pt x="1241" y="3239"/>
                          </a:lnTo>
                          <a:lnTo>
                            <a:pt x="1247" y="3242"/>
                          </a:lnTo>
                          <a:lnTo>
                            <a:pt x="1253" y="3243"/>
                          </a:lnTo>
                          <a:lnTo>
                            <a:pt x="1260" y="3244"/>
                          </a:lnTo>
                          <a:lnTo>
                            <a:pt x="1276" y="3245"/>
                          </a:lnTo>
                          <a:lnTo>
                            <a:pt x="1293" y="3245"/>
                          </a:lnTo>
                          <a:lnTo>
                            <a:pt x="1327" y="3241"/>
                          </a:lnTo>
                          <a:lnTo>
                            <a:pt x="1353" y="3237"/>
                          </a:lnTo>
                          <a:lnTo>
                            <a:pt x="1364" y="3234"/>
                          </a:lnTo>
                          <a:lnTo>
                            <a:pt x="1374" y="3229"/>
                          </a:lnTo>
                          <a:lnTo>
                            <a:pt x="1383" y="3224"/>
                          </a:lnTo>
                          <a:lnTo>
                            <a:pt x="1394" y="3218"/>
                          </a:lnTo>
                          <a:lnTo>
                            <a:pt x="1403" y="3212"/>
                          </a:lnTo>
                          <a:lnTo>
                            <a:pt x="1411" y="3206"/>
                          </a:lnTo>
                          <a:lnTo>
                            <a:pt x="1420" y="3203"/>
                          </a:lnTo>
                          <a:lnTo>
                            <a:pt x="1428" y="3201"/>
                          </a:lnTo>
                          <a:lnTo>
                            <a:pt x="1436" y="3202"/>
                          </a:lnTo>
                          <a:lnTo>
                            <a:pt x="1443" y="3204"/>
                          </a:lnTo>
                          <a:lnTo>
                            <a:pt x="1450" y="3207"/>
                          </a:lnTo>
                          <a:lnTo>
                            <a:pt x="1456" y="3212"/>
                          </a:lnTo>
                          <a:lnTo>
                            <a:pt x="1468" y="3223"/>
                          </a:lnTo>
                          <a:lnTo>
                            <a:pt x="1480" y="3234"/>
                          </a:lnTo>
                          <a:lnTo>
                            <a:pt x="1485" y="3239"/>
                          </a:lnTo>
                          <a:lnTo>
                            <a:pt x="1490" y="3245"/>
                          </a:lnTo>
                          <a:lnTo>
                            <a:pt x="1496" y="3249"/>
                          </a:lnTo>
                          <a:lnTo>
                            <a:pt x="1501" y="3253"/>
                          </a:lnTo>
                          <a:lnTo>
                            <a:pt x="1506" y="3256"/>
                          </a:lnTo>
                          <a:lnTo>
                            <a:pt x="1512" y="3256"/>
                          </a:lnTo>
                          <a:lnTo>
                            <a:pt x="1517" y="3256"/>
                          </a:lnTo>
                          <a:lnTo>
                            <a:pt x="1524" y="3253"/>
                          </a:lnTo>
                          <a:lnTo>
                            <a:pt x="1532" y="3247"/>
                          </a:lnTo>
                          <a:lnTo>
                            <a:pt x="1541" y="3243"/>
                          </a:lnTo>
                          <a:lnTo>
                            <a:pt x="1549" y="3240"/>
                          </a:lnTo>
                          <a:lnTo>
                            <a:pt x="1556" y="3238"/>
                          </a:lnTo>
                          <a:lnTo>
                            <a:pt x="1564" y="3237"/>
                          </a:lnTo>
                          <a:lnTo>
                            <a:pt x="1571" y="3237"/>
                          </a:lnTo>
                          <a:lnTo>
                            <a:pt x="1578" y="3238"/>
                          </a:lnTo>
                          <a:lnTo>
                            <a:pt x="1585" y="3239"/>
                          </a:lnTo>
                          <a:lnTo>
                            <a:pt x="1616" y="3249"/>
                          </a:lnTo>
                          <a:lnTo>
                            <a:pt x="1654" y="3262"/>
                          </a:lnTo>
                          <a:lnTo>
                            <a:pt x="1662" y="3265"/>
                          </a:lnTo>
                          <a:lnTo>
                            <a:pt x="1673" y="3268"/>
                          </a:lnTo>
                          <a:lnTo>
                            <a:pt x="1686" y="3270"/>
                          </a:lnTo>
                          <a:lnTo>
                            <a:pt x="1700" y="3271"/>
                          </a:lnTo>
                          <a:lnTo>
                            <a:pt x="1714" y="3272"/>
                          </a:lnTo>
                          <a:lnTo>
                            <a:pt x="1727" y="3273"/>
                          </a:lnTo>
                          <a:lnTo>
                            <a:pt x="1740" y="3272"/>
                          </a:lnTo>
                          <a:lnTo>
                            <a:pt x="1749" y="3271"/>
                          </a:lnTo>
                          <a:lnTo>
                            <a:pt x="1755" y="3270"/>
                          </a:lnTo>
                          <a:lnTo>
                            <a:pt x="1760" y="3268"/>
                          </a:lnTo>
                          <a:lnTo>
                            <a:pt x="1764" y="3266"/>
                          </a:lnTo>
                          <a:lnTo>
                            <a:pt x="1768" y="3264"/>
                          </a:lnTo>
                          <a:lnTo>
                            <a:pt x="1774" y="3257"/>
                          </a:lnTo>
                          <a:lnTo>
                            <a:pt x="1778" y="3249"/>
                          </a:lnTo>
                          <a:lnTo>
                            <a:pt x="1785" y="3233"/>
                          </a:lnTo>
                          <a:lnTo>
                            <a:pt x="1791" y="3215"/>
                          </a:lnTo>
                          <a:lnTo>
                            <a:pt x="1794" y="3208"/>
                          </a:lnTo>
                          <a:lnTo>
                            <a:pt x="1799" y="3201"/>
                          </a:lnTo>
                          <a:lnTo>
                            <a:pt x="1804" y="3195"/>
                          </a:lnTo>
                          <a:lnTo>
                            <a:pt x="1811" y="3187"/>
                          </a:lnTo>
                          <a:lnTo>
                            <a:pt x="1827" y="3172"/>
                          </a:lnTo>
                          <a:lnTo>
                            <a:pt x="1845" y="3156"/>
                          </a:lnTo>
                          <a:lnTo>
                            <a:pt x="1863" y="3140"/>
                          </a:lnTo>
                          <a:lnTo>
                            <a:pt x="1881" y="3125"/>
                          </a:lnTo>
                          <a:lnTo>
                            <a:pt x="1897" y="3110"/>
                          </a:lnTo>
                          <a:lnTo>
                            <a:pt x="1910" y="3098"/>
                          </a:lnTo>
                          <a:lnTo>
                            <a:pt x="1923" y="3083"/>
                          </a:lnTo>
                          <a:lnTo>
                            <a:pt x="1934" y="3070"/>
                          </a:lnTo>
                          <a:lnTo>
                            <a:pt x="1945" y="3059"/>
                          </a:lnTo>
                          <a:lnTo>
                            <a:pt x="1955" y="3051"/>
                          </a:lnTo>
                          <a:lnTo>
                            <a:pt x="1965" y="3044"/>
                          </a:lnTo>
                          <a:lnTo>
                            <a:pt x="1974" y="3038"/>
                          </a:lnTo>
                          <a:lnTo>
                            <a:pt x="1983" y="3034"/>
                          </a:lnTo>
                          <a:lnTo>
                            <a:pt x="1992" y="3031"/>
                          </a:lnTo>
                          <a:lnTo>
                            <a:pt x="2003" y="3030"/>
                          </a:lnTo>
                          <a:lnTo>
                            <a:pt x="2013" y="3031"/>
                          </a:lnTo>
                          <a:lnTo>
                            <a:pt x="2024" y="3032"/>
                          </a:lnTo>
                          <a:lnTo>
                            <a:pt x="2036" y="3034"/>
                          </a:lnTo>
                          <a:lnTo>
                            <a:pt x="2066" y="3042"/>
                          </a:lnTo>
                          <a:lnTo>
                            <a:pt x="2102" y="3052"/>
                          </a:lnTo>
                          <a:lnTo>
                            <a:pt x="2110" y="3053"/>
                          </a:lnTo>
                          <a:lnTo>
                            <a:pt x="2119" y="3051"/>
                          </a:lnTo>
                          <a:lnTo>
                            <a:pt x="2132" y="3049"/>
                          </a:lnTo>
                          <a:lnTo>
                            <a:pt x="2145" y="3045"/>
                          </a:lnTo>
                          <a:lnTo>
                            <a:pt x="2159" y="3039"/>
                          </a:lnTo>
                          <a:lnTo>
                            <a:pt x="2176" y="3032"/>
                          </a:lnTo>
                          <a:lnTo>
                            <a:pt x="2191" y="3025"/>
                          </a:lnTo>
                          <a:lnTo>
                            <a:pt x="2207" y="3017"/>
                          </a:lnTo>
                          <a:lnTo>
                            <a:pt x="2224" y="3009"/>
                          </a:lnTo>
                          <a:lnTo>
                            <a:pt x="2239" y="3000"/>
                          </a:lnTo>
                          <a:lnTo>
                            <a:pt x="2254" y="2991"/>
                          </a:lnTo>
                          <a:lnTo>
                            <a:pt x="2267" y="2982"/>
                          </a:lnTo>
                          <a:lnTo>
                            <a:pt x="2278" y="2974"/>
                          </a:lnTo>
                          <a:lnTo>
                            <a:pt x="2288" y="2966"/>
                          </a:lnTo>
                          <a:lnTo>
                            <a:pt x="2295" y="2959"/>
                          </a:lnTo>
                          <a:lnTo>
                            <a:pt x="2301" y="2953"/>
                          </a:lnTo>
                          <a:lnTo>
                            <a:pt x="2307" y="2924"/>
                          </a:lnTo>
                          <a:lnTo>
                            <a:pt x="2314" y="2894"/>
                          </a:lnTo>
                          <a:lnTo>
                            <a:pt x="2317" y="2887"/>
                          </a:lnTo>
                          <a:lnTo>
                            <a:pt x="2319" y="2881"/>
                          </a:lnTo>
                          <a:lnTo>
                            <a:pt x="2323" y="2876"/>
                          </a:lnTo>
                          <a:lnTo>
                            <a:pt x="2327" y="2872"/>
                          </a:lnTo>
                          <a:lnTo>
                            <a:pt x="2332" y="2868"/>
                          </a:lnTo>
                          <a:lnTo>
                            <a:pt x="2337" y="2866"/>
                          </a:lnTo>
                          <a:lnTo>
                            <a:pt x="2345" y="2864"/>
                          </a:lnTo>
                          <a:lnTo>
                            <a:pt x="2353" y="2864"/>
                          </a:lnTo>
                          <a:lnTo>
                            <a:pt x="2361" y="2866"/>
                          </a:lnTo>
                          <a:lnTo>
                            <a:pt x="2369" y="2866"/>
                          </a:lnTo>
                          <a:lnTo>
                            <a:pt x="2377" y="2864"/>
                          </a:lnTo>
                          <a:lnTo>
                            <a:pt x="2385" y="2862"/>
                          </a:lnTo>
                          <a:lnTo>
                            <a:pt x="2398" y="2857"/>
                          </a:lnTo>
                          <a:lnTo>
                            <a:pt x="2411" y="2853"/>
                          </a:lnTo>
                          <a:lnTo>
                            <a:pt x="2417" y="2850"/>
                          </a:lnTo>
                          <a:lnTo>
                            <a:pt x="2424" y="2849"/>
                          </a:lnTo>
                          <a:lnTo>
                            <a:pt x="2432" y="2847"/>
                          </a:lnTo>
                          <a:lnTo>
                            <a:pt x="2439" y="2847"/>
                          </a:lnTo>
                          <a:lnTo>
                            <a:pt x="2447" y="2847"/>
                          </a:lnTo>
                          <a:lnTo>
                            <a:pt x="2455" y="2849"/>
                          </a:lnTo>
                          <a:lnTo>
                            <a:pt x="2463" y="2852"/>
                          </a:lnTo>
                          <a:lnTo>
                            <a:pt x="2474" y="2856"/>
                          </a:lnTo>
                          <a:lnTo>
                            <a:pt x="2485" y="2861"/>
                          </a:lnTo>
                          <a:lnTo>
                            <a:pt x="2495" y="2866"/>
                          </a:lnTo>
                          <a:lnTo>
                            <a:pt x="2503" y="2869"/>
                          </a:lnTo>
                          <a:lnTo>
                            <a:pt x="2510" y="2871"/>
                          </a:lnTo>
                          <a:lnTo>
                            <a:pt x="2517" y="2871"/>
                          </a:lnTo>
                          <a:lnTo>
                            <a:pt x="2523" y="2871"/>
                          </a:lnTo>
                          <a:lnTo>
                            <a:pt x="2527" y="2870"/>
                          </a:lnTo>
                          <a:lnTo>
                            <a:pt x="2532" y="2868"/>
                          </a:lnTo>
                          <a:lnTo>
                            <a:pt x="2541" y="2862"/>
                          </a:lnTo>
                          <a:lnTo>
                            <a:pt x="2550" y="2856"/>
                          </a:lnTo>
                          <a:lnTo>
                            <a:pt x="2557" y="2853"/>
                          </a:lnTo>
                          <a:lnTo>
                            <a:pt x="2564" y="2850"/>
                          </a:lnTo>
                          <a:lnTo>
                            <a:pt x="2571" y="2847"/>
                          </a:lnTo>
                          <a:lnTo>
                            <a:pt x="2580" y="2844"/>
                          </a:lnTo>
                          <a:lnTo>
                            <a:pt x="2588" y="2843"/>
                          </a:lnTo>
                          <a:lnTo>
                            <a:pt x="2600" y="2843"/>
                          </a:lnTo>
                          <a:lnTo>
                            <a:pt x="2612" y="2844"/>
                          </a:lnTo>
                          <a:lnTo>
                            <a:pt x="2624" y="2844"/>
                          </a:lnTo>
                          <a:lnTo>
                            <a:pt x="2636" y="2844"/>
                          </a:lnTo>
                          <a:lnTo>
                            <a:pt x="2648" y="2843"/>
                          </a:lnTo>
                          <a:lnTo>
                            <a:pt x="2652" y="2841"/>
                          </a:lnTo>
                          <a:lnTo>
                            <a:pt x="2656" y="2840"/>
                          </a:lnTo>
                          <a:lnTo>
                            <a:pt x="2658" y="2837"/>
                          </a:lnTo>
                          <a:lnTo>
                            <a:pt x="2660" y="2834"/>
                          </a:lnTo>
                          <a:lnTo>
                            <a:pt x="2661" y="2827"/>
                          </a:lnTo>
                          <a:lnTo>
                            <a:pt x="2660" y="2818"/>
                          </a:lnTo>
                          <a:lnTo>
                            <a:pt x="2658" y="2810"/>
                          </a:lnTo>
                          <a:lnTo>
                            <a:pt x="2656" y="2801"/>
                          </a:lnTo>
                          <a:lnTo>
                            <a:pt x="2653" y="2793"/>
                          </a:lnTo>
                          <a:lnTo>
                            <a:pt x="2651" y="2784"/>
                          </a:lnTo>
                          <a:lnTo>
                            <a:pt x="2649" y="2774"/>
                          </a:lnTo>
                          <a:lnTo>
                            <a:pt x="2649" y="2766"/>
                          </a:lnTo>
                          <a:lnTo>
                            <a:pt x="2650" y="2762"/>
                          </a:lnTo>
                          <a:lnTo>
                            <a:pt x="2652" y="2757"/>
                          </a:lnTo>
                          <a:lnTo>
                            <a:pt x="2656" y="2752"/>
                          </a:lnTo>
                          <a:lnTo>
                            <a:pt x="2661" y="2746"/>
                          </a:lnTo>
                          <a:lnTo>
                            <a:pt x="2665" y="2740"/>
                          </a:lnTo>
                          <a:lnTo>
                            <a:pt x="2670" y="2732"/>
                          </a:lnTo>
                          <a:lnTo>
                            <a:pt x="2673" y="2725"/>
                          </a:lnTo>
                          <a:lnTo>
                            <a:pt x="2675" y="2717"/>
                          </a:lnTo>
                          <a:lnTo>
                            <a:pt x="2677" y="2710"/>
                          </a:lnTo>
                          <a:lnTo>
                            <a:pt x="2679" y="2705"/>
                          </a:lnTo>
                          <a:lnTo>
                            <a:pt x="2682" y="2700"/>
                          </a:lnTo>
                          <a:lnTo>
                            <a:pt x="2687" y="2697"/>
                          </a:lnTo>
                          <a:lnTo>
                            <a:pt x="2691" y="2695"/>
                          </a:lnTo>
                          <a:lnTo>
                            <a:pt x="2696" y="2694"/>
                          </a:lnTo>
                          <a:lnTo>
                            <a:pt x="2702" y="2692"/>
                          </a:lnTo>
                          <a:lnTo>
                            <a:pt x="2707" y="2694"/>
                          </a:lnTo>
                          <a:lnTo>
                            <a:pt x="2720" y="2698"/>
                          </a:lnTo>
                          <a:lnTo>
                            <a:pt x="2736" y="2704"/>
                          </a:lnTo>
                          <a:lnTo>
                            <a:pt x="2751" y="2712"/>
                          </a:lnTo>
                          <a:lnTo>
                            <a:pt x="2767" y="2721"/>
                          </a:lnTo>
                          <a:lnTo>
                            <a:pt x="2799" y="2742"/>
                          </a:lnTo>
                          <a:lnTo>
                            <a:pt x="2830" y="2762"/>
                          </a:lnTo>
                          <a:lnTo>
                            <a:pt x="2843" y="2769"/>
                          </a:lnTo>
                          <a:lnTo>
                            <a:pt x="2854" y="2775"/>
                          </a:lnTo>
                          <a:lnTo>
                            <a:pt x="2860" y="2776"/>
                          </a:lnTo>
                          <a:lnTo>
                            <a:pt x="2865" y="2777"/>
                          </a:lnTo>
                          <a:lnTo>
                            <a:pt x="2868" y="2777"/>
                          </a:lnTo>
                          <a:lnTo>
                            <a:pt x="2871" y="2777"/>
                          </a:lnTo>
                          <a:lnTo>
                            <a:pt x="2898" y="2764"/>
                          </a:lnTo>
                          <a:lnTo>
                            <a:pt x="2933" y="2747"/>
                          </a:lnTo>
                          <a:lnTo>
                            <a:pt x="2951" y="2737"/>
                          </a:lnTo>
                          <a:lnTo>
                            <a:pt x="2967" y="2726"/>
                          </a:lnTo>
                          <a:lnTo>
                            <a:pt x="2973" y="2721"/>
                          </a:lnTo>
                          <a:lnTo>
                            <a:pt x="2979" y="2717"/>
                          </a:lnTo>
                          <a:lnTo>
                            <a:pt x="2984" y="2712"/>
                          </a:lnTo>
                          <a:lnTo>
                            <a:pt x="2989" y="2708"/>
                          </a:lnTo>
                          <a:lnTo>
                            <a:pt x="2993" y="2702"/>
                          </a:lnTo>
                          <a:lnTo>
                            <a:pt x="2996" y="2695"/>
                          </a:lnTo>
                          <a:lnTo>
                            <a:pt x="2998" y="2687"/>
                          </a:lnTo>
                          <a:lnTo>
                            <a:pt x="3001" y="2681"/>
                          </a:lnTo>
                          <a:lnTo>
                            <a:pt x="3003" y="2674"/>
                          </a:lnTo>
                          <a:lnTo>
                            <a:pt x="3007" y="2668"/>
                          </a:lnTo>
                          <a:lnTo>
                            <a:pt x="3011" y="2662"/>
                          </a:lnTo>
                          <a:lnTo>
                            <a:pt x="3016" y="2657"/>
                          </a:lnTo>
                          <a:lnTo>
                            <a:pt x="3034" y="2645"/>
                          </a:lnTo>
                          <a:lnTo>
                            <a:pt x="3052" y="2635"/>
                          </a:lnTo>
                          <a:lnTo>
                            <a:pt x="3070" y="2625"/>
                          </a:lnTo>
                          <a:lnTo>
                            <a:pt x="3088" y="2614"/>
                          </a:lnTo>
                          <a:lnTo>
                            <a:pt x="3107" y="2603"/>
                          </a:lnTo>
                          <a:lnTo>
                            <a:pt x="3125" y="2593"/>
                          </a:lnTo>
                          <a:lnTo>
                            <a:pt x="3143" y="2583"/>
                          </a:lnTo>
                          <a:lnTo>
                            <a:pt x="3163" y="2574"/>
                          </a:lnTo>
                          <a:lnTo>
                            <a:pt x="3173" y="2571"/>
                          </a:lnTo>
                          <a:lnTo>
                            <a:pt x="3182" y="2569"/>
                          </a:lnTo>
                          <a:lnTo>
                            <a:pt x="3190" y="2568"/>
                          </a:lnTo>
                          <a:lnTo>
                            <a:pt x="3197" y="2569"/>
                          </a:lnTo>
                          <a:lnTo>
                            <a:pt x="3213" y="2571"/>
                          </a:lnTo>
                          <a:lnTo>
                            <a:pt x="3231" y="2573"/>
                          </a:lnTo>
                          <a:lnTo>
                            <a:pt x="3251" y="2575"/>
                          </a:lnTo>
                          <a:lnTo>
                            <a:pt x="3270" y="2574"/>
                          </a:lnTo>
                          <a:lnTo>
                            <a:pt x="3291" y="2572"/>
                          </a:lnTo>
                          <a:lnTo>
                            <a:pt x="3310" y="2569"/>
                          </a:lnTo>
                          <a:lnTo>
                            <a:pt x="3331" y="2566"/>
                          </a:lnTo>
                          <a:lnTo>
                            <a:pt x="3351" y="2561"/>
                          </a:lnTo>
                          <a:lnTo>
                            <a:pt x="3370" y="2557"/>
                          </a:lnTo>
                          <a:lnTo>
                            <a:pt x="3389" y="2554"/>
                          </a:lnTo>
                          <a:lnTo>
                            <a:pt x="3400" y="2552"/>
                          </a:lnTo>
                          <a:lnTo>
                            <a:pt x="3409" y="2550"/>
                          </a:lnTo>
                          <a:lnTo>
                            <a:pt x="3415" y="2547"/>
                          </a:lnTo>
                          <a:lnTo>
                            <a:pt x="3421" y="2543"/>
                          </a:lnTo>
                          <a:lnTo>
                            <a:pt x="3424" y="2540"/>
                          </a:lnTo>
                          <a:lnTo>
                            <a:pt x="3426" y="2536"/>
                          </a:lnTo>
                          <a:lnTo>
                            <a:pt x="3426" y="2531"/>
                          </a:lnTo>
                          <a:lnTo>
                            <a:pt x="3426" y="2526"/>
                          </a:lnTo>
                          <a:lnTo>
                            <a:pt x="3424" y="2515"/>
                          </a:lnTo>
                          <a:lnTo>
                            <a:pt x="3423" y="2504"/>
                          </a:lnTo>
                          <a:lnTo>
                            <a:pt x="3422" y="2498"/>
                          </a:lnTo>
                          <a:lnTo>
                            <a:pt x="3422" y="2492"/>
                          </a:lnTo>
                          <a:lnTo>
                            <a:pt x="3424" y="2487"/>
                          </a:lnTo>
                          <a:lnTo>
                            <a:pt x="3426" y="2481"/>
                          </a:lnTo>
                          <a:lnTo>
                            <a:pt x="3429" y="2476"/>
                          </a:lnTo>
                          <a:lnTo>
                            <a:pt x="3432" y="2472"/>
                          </a:lnTo>
                          <a:lnTo>
                            <a:pt x="3436" y="2469"/>
                          </a:lnTo>
                          <a:lnTo>
                            <a:pt x="3440" y="2466"/>
                          </a:lnTo>
                          <a:lnTo>
                            <a:pt x="3452" y="2459"/>
                          </a:lnTo>
                          <a:lnTo>
                            <a:pt x="3466" y="2454"/>
                          </a:lnTo>
                          <a:lnTo>
                            <a:pt x="3481" y="2449"/>
                          </a:lnTo>
                          <a:lnTo>
                            <a:pt x="3498" y="2444"/>
                          </a:lnTo>
                          <a:lnTo>
                            <a:pt x="3517" y="2440"/>
                          </a:lnTo>
                          <a:lnTo>
                            <a:pt x="3536" y="2436"/>
                          </a:lnTo>
                          <a:lnTo>
                            <a:pt x="3574" y="2429"/>
                          </a:lnTo>
                          <a:lnTo>
                            <a:pt x="3611" y="2425"/>
                          </a:lnTo>
                          <a:lnTo>
                            <a:pt x="3643" y="2423"/>
                          </a:lnTo>
                          <a:lnTo>
                            <a:pt x="3666" y="2422"/>
                          </a:lnTo>
                          <a:lnTo>
                            <a:pt x="3666" y="2422"/>
                          </a:lnTo>
                          <a:lnTo>
                            <a:pt x="3732" y="2422"/>
                          </a:lnTo>
                          <a:lnTo>
                            <a:pt x="3738" y="2421"/>
                          </a:lnTo>
                          <a:lnTo>
                            <a:pt x="3743" y="2420"/>
                          </a:lnTo>
                          <a:lnTo>
                            <a:pt x="3749" y="2418"/>
                          </a:lnTo>
                          <a:lnTo>
                            <a:pt x="3754" y="2416"/>
                          </a:lnTo>
                          <a:lnTo>
                            <a:pt x="3764" y="2411"/>
                          </a:lnTo>
                          <a:lnTo>
                            <a:pt x="3773" y="2406"/>
                          </a:lnTo>
                          <a:lnTo>
                            <a:pt x="3783" y="2401"/>
                          </a:lnTo>
                          <a:lnTo>
                            <a:pt x="3793" y="2397"/>
                          </a:lnTo>
                          <a:lnTo>
                            <a:pt x="3799" y="2396"/>
                          </a:lnTo>
                          <a:lnTo>
                            <a:pt x="3806" y="2395"/>
                          </a:lnTo>
                          <a:lnTo>
                            <a:pt x="3812" y="2395"/>
                          </a:lnTo>
                          <a:lnTo>
                            <a:pt x="3819" y="2395"/>
                          </a:lnTo>
                          <a:lnTo>
                            <a:pt x="3842" y="2399"/>
                          </a:lnTo>
                          <a:lnTo>
                            <a:pt x="3867" y="2403"/>
                          </a:lnTo>
                          <a:lnTo>
                            <a:pt x="3893" y="2408"/>
                          </a:lnTo>
                          <a:lnTo>
                            <a:pt x="3917" y="2415"/>
                          </a:lnTo>
                          <a:lnTo>
                            <a:pt x="3942" y="2422"/>
                          </a:lnTo>
                          <a:lnTo>
                            <a:pt x="3965" y="2430"/>
                          </a:lnTo>
                          <a:lnTo>
                            <a:pt x="3988" y="2441"/>
                          </a:lnTo>
                          <a:lnTo>
                            <a:pt x="4008" y="2452"/>
                          </a:lnTo>
                          <a:lnTo>
                            <a:pt x="4028" y="2463"/>
                          </a:lnTo>
                          <a:lnTo>
                            <a:pt x="4044" y="2470"/>
                          </a:lnTo>
                          <a:lnTo>
                            <a:pt x="4050" y="2472"/>
                          </a:lnTo>
                          <a:lnTo>
                            <a:pt x="4056" y="2473"/>
                          </a:lnTo>
                          <a:lnTo>
                            <a:pt x="4062" y="2473"/>
                          </a:lnTo>
                          <a:lnTo>
                            <a:pt x="4068" y="2472"/>
                          </a:lnTo>
                          <a:lnTo>
                            <a:pt x="4072" y="2470"/>
                          </a:lnTo>
                          <a:lnTo>
                            <a:pt x="4077" y="2466"/>
                          </a:lnTo>
                          <a:lnTo>
                            <a:pt x="4081" y="2462"/>
                          </a:lnTo>
                          <a:lnTo>
                            <a:pt x="4085" y="2457"/>
                          </a:lnTo>
                          <a:lnTo>
                            <a:pt x="4093" y="2442"/>
                          </a:lnTo>
                          <a:lnTo>
                            <a:pt x="4103" y="2421"/>
                          </a:lnTo>
                          <a:lnTo>
                            <a:pt x="4107" y="2415"/>
                          </a:lnTo>
                          <a:lnTo>
                            <a:pt x="4114" y="2408"/>
                          </a:lnTo>
                          <a:lnTo>
                            <a:pt x="4122" y="2400"/>
                          </a:lnTo>
                          <a:lnTo>
                            <a:pt x="4132" y="2391"/>
                          </a:lnTo>
                          <a:lnTo>
                            <a:pt x="4143" y="2382"/>
                          </a:lnTo>
                          <a:lnTo>
                            <a:pt x="4157" y="2373"/>
                          </a:lnTo>
                          <a:lnTo>
                            <a:pt x="4170" y="2364"/>
                          </a:lnTo>
                          <a:lnTo>
                            <a:pt x="4184" y="2356"/>
                          </a:lnTo>
                          <a:lnTo>
                            <a:pt x="4198" y="2348"/>
                          </a:lnTo>
                          <a:lnTo>
                            <a:pt x="4212" y="2341"/>
                          </a:lnTo>
                          <a:lnTo>
                            <a:pt x="4224" y="2336"/>
                          </a:lnTo>
                          <a:lnTo>
                            <a:pt x="4237" y="2333"/>
                          </a:lnTo>
                          <a:lnTo>
                            <a:pt x="4242" y="2332"/>
                          </a:lnTo>
                          <a:lnTo>
                            <a:pt x="4247" y="2332"/>
                          </a:lnTo>
                          <a:lnTo>
                            <a:pt x="4251" y="2332"/>
                          </a:lnTo>
                          <a:lnTo>
                            <a:pt x="4255" y="2332"/>
                          </a:lnTo>
                          <a:lnTo>
                            <a:pt x="4258" y="2333"/>
                          </a:lnTo>
                          <a:lnTo>
                            <a:pt x="4261" y="2335"/>
                          </a:lnTo>
                          <a:lnTo>
                            <a:pt x="4264" y="2338"/>
                          </a:lnTo>
                          <a:lnTo>
                            <a:pt x="4265" y="2341"/>
                          </a:lnTo>
                          <a:lnTo>
                            <a:pt x="4268" y="2350"/>
                          </a:lnTo>
                          <a:lnTo>
                            <a:pt x="4272" y="2360"/>
                          </a:lnTo>
                          <a:lnTo>
                            <a:pt x="4277" y="2371"/>
                          </a:lnTo>
                          <a:lnTo>
                            <a:pt x="4284" y="2379"/>
                          </a:lnTo>
                          <a:lnTo>
                            <a:pt x="4287" y="2383"/>
                          </a:lnTo>
                          <a:lnTo>
                            <a:pt x="4291" y="2385"/>
                          </a:lnTo>
                          <a:lnTo>
                            <a:pt x="4294" y="2387"/>
                          </a:lnTo>
                          <a:lnTo>
                            <a:pt x="4298" y="2387"/>
                          </a:lnTo>
                          <a:lnTo>
                            <a:pt x="4301" y="2385"/>
                          </a:lnTo>
                          <a:lnTo>
                            <a:pt x="4305" y="2382"/>
                          </a:lnTo>
                          <a:lnTo>
                            <a:pt x="4309" y="2376"/>
                          </a:lnTo>
                          <a:lnTo>
                            <a:pt x="4313" y="2369"/>
                          </a:lnTo>
                          <a:lnTo>
                            <a:pt x="4324" y="2341"/>
                          </a:lnTo>
                          <a:lnTo>
                            <a:pt x="4331" y="2323"/>
                          </a:lnTo>
                          <a:lnTo>
                            <a:pt x="4334" y="2320"/>
                          </a:lnTo>
                          <a:lnTo>
                            <a:pt x="4337" y="2316"/>
                          </a:lnTo>
                          <a:lnTo>
                            <a:pt x="4341" y="2313"/>
                          </a:lnTo>
                          <a:lnTo>
                            <a:pt x="4346" y="2310"/>
                          </a:lnTo>
                          <a:lnTo>
                            <a:pt x="4359" y="2302"/>
                          </a:lnTo>
                          <a:lnTo>
                            <a:pt x="4379" y="2294"/>
                          </a:lnTo>
                          <a:lnTo>
                            <a:pt x="4388" y="2296"/>
                          </a:lnTo>
                          <a:lnTo>
                            <a:pt x="4398" y="2297"/>
                          </a:lnTo>
                          <a:lnTo>
                            <a:pt x="4407" y="2297"/>
                          </a:lnTo>
                          <a:lnTo>
                            <a:pt x="4418" y="2295"/>
                          </a:lnTo>
                          <a:lnTo>
                            <a:pt x="4428" y="2293"/>
                          </a:lnTo>
                          <a:lnTo>
                            <a:pt x="4438" y="2289"/>
                          </a:lnTo>
                          <a:lnTo>
                            <a:pt x="4448" y="2284"/>
                          </a:lnTo>
                          <a:lnTo>
                            <a:pt x="4459" y="2279"/>
                          </a:lnTo>
                          <a:lnTo>
                            <a:pt x="4469" y="2272"/>
                          </a:lnTo>
                          <a:lnTo>
                            <a:pt x="4479" y="2265"/>
                          </a:lnTo>
                          <a:lnTo>
                            <a:pt x="4490" y="2257"/>
                          </a:lnTo>
                          <a:lnTo>
                            <a:pt x="4501" y="2248"/>
                          </a:lnTo>
                          <a:lnTo>
                            <a:pt x="4522" y="2230"/>
                          </a:lnTo>
                          <a:lnTo>
                            <a:pt x="4544" y="2209"/>
                          </a:lnTo>
                          <a:lnTo>
                            <a:pt x="4586" y="2167"/>
                          </a:lnTo>
                          <a:lnTo>
                            <a:pt x="4626" y="2127"/>
                          </a:lnTo>
                          <a:lnTo>
                            <a:pt x="4645" y="2109"/>
                          </a:lnTo>
                          <a:lnTo>
                            <a:pt x="4664" y="2094"/>
                          </a:lnTo>
                          <a:lnTo>
                            <a:pt x="4674" y="2086"/>
                          </a:lnTo>
                          <a:lnTo>
                            <a:pt x="4682" y="2080"/>
                          </a:lnTo>
                          <a:lnTo>
                            <a:pt x="4691" y="2075"/>
                          </a:lnTo>
                          <a:lnTo>
                            <a:pt x="4699" y="2071"/>
                          </a:lnTo>
                          <a:lnTo>
                            <a:pt x="4711" y="2066"/>
                          </a:lnTo>
                          <a:lnTo>
                            <a:pt x="4721" y="2060"/>
                          </a:lnTo>
                          <a:lnTo>
                            <a:pt x="4731" y="2053"/>
                          </a:lnTo>
                          <a:lnTo>
                            <a:pt x="4740" y="2045"/>
                          </a:lnTo>
                          <a:lnTo>
                            <a:pt x="4759" y="2029"/>
                          </a:lnTo>
                          <a:lnTo>
                            <a:pt x="4776" y="2013"/>
                          </a:lnTo>
                          <a:lnTo>
                            <a:pt x="4792" y="1995"/>
                          </a:lnTo>
                          <a:lnTo>
                            <a:pt x="4809" y="1978"/>
                          </a:lnTo>
                          <a:lnTo>
                            <a:pt x="4818" y="1970"/>
                          </a:lnTo>
                          <a:lnTo>
                            <a:pt x="4827" y="1962"/>
                          </a:lnTo>
                          <a:lnTo>
                            <a:pt x="4836" y="1954"/>
                          </a:lnTo>
                          <a:lnTo>
                            <a:pt x="4847" y="1947"/>
                          </a:lnTo>
                          <a:lnTo>
                            <a:pt x="4852" y="1944"/>
                          </a:lnTo>
                          <a:lnTo>
                            <a:pt x="4857" y="1942"/>
                          </a:lnTo>
                          <a:lnTo>
                            <a:pt x="4862" y="1940"/>
                          </a:lnTo>
                          <a:lnTo>
                            <a:pt x="4868" y="1939"/>
                          </a:lnTo>
                          <a:lnTo>
                            <a:pt x="4880" y="1937"/>
                          </a:lnTo>
                          <a:lnTo>
                            <a:pt x="4892" y="1936"/>
                          </a:lnTo>
                          <a:lnTo>
                            <a:pt x="4904" y="1934"/>
                          </a:lnTo>
                          <a:lnTo>
                            <a:pt x="4915" y="1931"/>
                          </a:lnTo>
                          <a:lnTo>
                            <a:pt x="4920" y="1929"/>
                          </a:lnTo>
                          <a:lnTo>
                            <a:pt x="4924" y="1926"/>
                          </a:lnTo>
                          <a:lnTo>
                            <a:pt x="4930" y="1922"/>
                          </a:lnTo>
                          <a:lnTo>
                            <a:pt x="4933" y="1917"/>
                          </a:lnTo>
                          <a:lnTo>
                            <a:pt x="4936" y="1913"/>
                          </a:lnTo>
                          <a:lnTo>
                            <a:pt x="4937" y="1909"/>
                          </a:lnTo>
                          <a:lnTo>
                            <a:pt x="4938" y="1905"/>
                          </a:lnTo>
                          <a:lnTo>
                            <a:pt x="4939" y="1901"/>
                          </a:lnTo>
                          <a:lnTo>
                            <a:pt x="4940" y="1893"/>
                          </a:lnTo>
                          <a:lnTo>
                            <a:pt x="4941" y="1886"/>
                          </a:lnTo>
                          <a:lnTo>
                            <a:pt x="4942" y="1884"/>
                          </a:lnTo>
                          <a:lnTo>
                            <a:pt x="4944" y="1881"/>
                          </a:lnTo>
                          <a:lnTo>
                            <a:pt x="4947" y="1880"/>
                          </a:lnTo>
                          <a:lnTo>
                            <a:pt x="4950" y="1879"/>
                          </a:lnTo>
                          <a:lnTo>
                            <a:pt x="4955" y="1879"/>
                          </a:lnTo>
                          <a:lnTo>
                            <a:pt x="4961" y="1880"/>
                          </a:lnTo>
                          <a:lnTo>
                            <a:pt x="4969" y="1882"/>
                          </a:lnTo>
                          <a:lnTo>
                            <a:pt x="4978" y="1885"/>
                          </a:lnTo>
                          <a:lnTo>
                            <a:pt x="4990" y="1884"/>
                          </a:lnTo>
                          <a:lnTo>
                            <a:pt x="5003" y="1882"/>
                          </a:lnTo>
                          <a:lnTo>
                            <a:pt x="5015" y="1879"/>
                          </a:lnTo>
                          <a:lnTo>
                            <a:pt x="5026" y="1874"/>
                          </a:lnTo>
                          <a:lnTo>
                            <a:pt x="5036" y="1868"/>
                          </a:lnTo>
                          <a:lnTo>
                            <a:pt x="5046" y="1861"/>
                          </a:lnTo>
                          <a:lnTo>
                            <a:pt x="5056" y="1853"/>
                          </a:lnTo>
                          <a:lnTo>
                            <a:pt x="5064" y="1843"/>
                          </a:lnTo>
                          <a:lnTo>
                            <a:pt x="5071" y="1836"/>
                          </a:lnTo>
                          <a:lnTo>
                            <a:pt x="5078" y="1830"/>
                          </a:lnTo>
                          <a:lnTo>
                            <a:pt x="5085" y="1827"/>
                          </a:lnTo>
                          <a:lnTo>
                            <a:pt x="5093" y="1825"/>
                          </a:lnTo>
                          <a:lnTo>
                            <a:pt x="5109" y="1825"/>
                          </a:lnTo>
                          <a:lnTo>
                            <a:pt x="5125" y="1826"/>
                          </a:lnTo>
                          <a:lnTo>
                            <a:pt x="5132" y="1827"/>
                          </a:lnTo>
                          <a:lnTo>
                            <a:pt x="5140" y="1827"/>
                          </a:lnTo>
                          <a:lnTo>
                            <a:pt x="5148" y="1826"/>
                          </a:lnTo>
                          <a:lnTo>
                            <a:pt x="5155" y="1824"/>
                          </a:lnTo>
                          <a:lnTo>
                            <a:pt x="5161" y="1820"/>
                          </a:lnTo>
                          <a:lnTo>
                            <a:pt x="5167" y="1815"/>
                          </a:lnTo>
                          <a:lnTo>
                            <a:pt x="5172" y="1806"/>
                          </a:lnTo>
                          <a:lnTo>
                            <a:pt x="5177" y="1796"/>
                          </a:lnTo>
                          <a:lnTo>
                            <a:pt x="5182" y="1781"/>
                          </a:lnTo>
                          <a:lnTo>
                            <a:pt x="5187" y="1770"/>
                          </a:lnTo>
                          <a:lnTo>
                            <a:pt x="5191" y="1762"/>
                          </a:lnTo>
                          <a:lnTo>
                            <a:pt x="5195" y="1756"/>
                          </a:lnTo>
                          <a:lnTo>
                            <a:pt x="5198" y="1752"/>
                          </a:lnTo>
                          <a:lnTo>
                            <a:pt x="5201" y="1749"/>
                          </a:lnTo>
                          <a:lnTo>
                            <a:pt x="5205" y="1748"/>
                          </a:lnTo>
                          <a:lnTo>
                            <a:pt x="5208" y="1748"/>
                          </a:lnTo>
                          <a:lnTo>
                            <a:pt x="5215" y="1749"/>
                          </a:lnTo>
                          <a:lnTo>
                            <a:pt x="5223" y="1749"/>
                          </a:lnTo>
                          <a:lnTo>
                            <a:pt x="5229" y="1749"/>
                          </a:lnTo>
                          <a:lnTo>
                            <a:pt x="5235" y="1748"/>
                          </a:lnTo>
                          <a:lnTo>
                            <a:pt x="5242" y="1744"/>
                          </a:lnTo>
                          <a:lnTo>
                            <a:pt x="5250" y="1740"/>
                          </a:lnTo>
                          <a:lnTo>
                            <a:pt x="5261" y="1732"/>
                          </a:lnTo>
                          <a:lnTo>
                            <a:pt x="5273" y="1724"/>
                          </a:lnTo>
                          <a:lnTo>
                            <a:pt x="5282" y="1715"/>
                          </a:lnTo>
                          <a:lnTo>
                            <a:pt x="5291" y="1706"/>
                          </a:lnTo>
                          <a:lnTo>
                            <a:pt x="5299" y="1696"/>
                          </a:lnTo>
                          <a:lnTo>
                            <a:pt x="5307" y="1687"/>
                          </a:lnTo>
                          <a:lnTo>
                            <a:pt x="5314" y="1677"/>
                          </a:lnTo>
                          <a:lnTo>
                            <a:pt x="5320" y="1666"/>
                          </a:lnTo>
                          <a:lnTo>
                            <a:pt x="5324" y="1655"/>
                          </a:lnTo>
                          <a:lnTo>
                            <a:pt x="5328" y="1644"/>
                          </a:lnTo>
                          <a:lnTo>
                            <a:pt x="5332" y="1632"/>
                          </a:lnTo>
                          <a:lnTo>
                            <a:pt x="5334" y="1621"/>
                          </a:lnTo>
                          <a:lnTo>
                            <a:pt x="5336" y="1607"/>
                          </a:lnTo>
                          <a:lnTo>
                            <a:pt x="5337" y="1595"/>
                          </a:lnTo>
                          <a:lnTo>
                            <a:pt x="5338" y="1582"/>
                          </a:lnTo>
                          <a:lnTo>
                            <a:pt x="5338" y="1568"/>
                          </a:lnTo>
                          <a:lnTo>
                            <a:pt x="5337" y="1552"/>
                          </a:lnTo>
                          <a:lnTo>
                            <a:pt x="5337" y="1541"/>
                          </a:lnTo>
                          <a:lnTo>
                            <a:pt x="5338" y="1533"/>
                          </a:lnTo>
                          <a:lnTo>
                            <a:pt x="5340" y="1526"/>
                          </a:lnTo>
                          <a:lnTo>
                            <a:pt x="5344" y="1521"/>
                          </a:lnTo>
                          <a:lnTo>
                            <a:pt x="5351" y="1516"/>
                          </a:lnTo>
                          <a:lnTo>
                            <a:pt x="5361" y="1508"/>
                          </a:lnTo>
                          <a:lnTo>
                            <a:pt x="5374" y="1499"/>
                          </a:lnTo>
                          <a:lnTo>
                            <a:pt x="5386" y="1487"/>
                          </a:lnTo>
                          <a:lnTo>
                            <a:pt x="5396" y="1476"/>
                          </a:lnTo>
                          <a:lnTo>
                            <a:pt x="5404" y="1465"/>
                          </a:lnTo>
                          <a:lnTo>
                            <a:pt x="5409" y="1455"/>
                          </a:lnTo>
                          <a:lnTo>
                            <a:pt x="5413" y="1442"/>
                          </a:lnTo>
                          <a:lnTo>
                            <a:pt x="5416" y="1430"/>
                          </a:lnTo>
                          <a:lnTo>
                            <a:pt x="5418" y="1416"/>
                          </a:lnTo>
                          <a:lnTo>
                            <a:pt x="5421" y="1399"/>
                          </a:lnTo>
                          <a:lnTo>
                            <a:pt x="5423" y="1385"/>
                          </a:lnTo>
                          <a:lnTo>
                            <a:pt x="5422" y="1370"/>
                          </a:lnTo>
                          <a:lnTo>
                            <a:pt x="5421" y="1355"/>
                          </a:lnTo>
                          <a:lnTo>
                            <a:pt x="5417" y="1342"/>
                          </a:lnTo>
                          <a:lnTo>
                            <a:pt x="5413" y="1330"/>
                          </a:lnTo>
                          <a:lnTo>
                            <a:pt x="5406" y="1318"/>
                          </a:lnTo>
                          <a:lnTo>
                            <a:pt x="5397" y="1305"/>
                          </a:lnTo>
                          <a:lnTo>
                            <a:pt x="5388" y="1294"/>
                          </a:lnTo>
                          <a:lnTo>
                            <a:pt x="5373" y="1281"/>
                          </a:lnTo>
                          <a:lnTo>
                            <a:pt x="5358" y="1268"/>
                          </a:lnTo>
                          <a:lnTo>
                            <a:pt x="5341" y="1257"/>
                          </a:lnTo>
                          <a:lnTo>
                            <a:pt x="5324" y="1246"/>
                          </a:lnTo>
                          <a:lnTo>
                            <a:pt x="5317" y="1241"/>
                          </a:lnTo>
                          <a:lnTo>
                            <a:pt x="5310" y="1235"/>
                          </a:lnTo>
                          <a:lnTo>
                            <a:pt x="5305" y="1227"/>
                          </a:lnTo>
                          <a:lnTo>
                            <a:pt x="5301" y="1220"/>
                          </a:lnTo>
                          <a:lnTo>
                            <a:pt x="5297" y="1212"/>
                          </a:lnTo>
                          <a:lnTo>
                            <a:pt x="5293" y="1203"/>
                          </a:lnTo>
                          <a:lnTo>
                            <a:pt x="5290" y="1194"/>
                          </a:lnTo>
                          <a:lnTo>
                            <a:pt x="5288" y="1184"/>
                          </a:lnTo>
                          <a:lnTo>
                            <a:pt x="5280" y="1146"/>
                          </a:lnTo>
                          <a:lnTo>
                            <a:pt x="5271" y="1111"/>
                          </a:lnTo>
                          <a:lnTo>
                            <a:pt x="5265" y="1095"/>
                          </a:lnTo>
                          <a:lnTo>
                            <a:pt x="5260" y="1081"/>
                          </a:lnTo>
                          <a:lnTo>
                            <a:pt x="5256" y="1074"/>
                          </a:lnTo>
                          <a:lnTo>
                            <a:pt x="5252" y="1068"/>
                          </a:lnTo>
                          <a:lnTo>
                            <a:pt x="5248" y="1062"/>
                          </a:lnTo>
                          <a:lnTo>
                            <a:pt x="5243" y="1055"/>
                          </a:lnTo>
                          <a:lnTo>
                            <a:pt x="5230" y="1044"/>
                          </a:lnTo>
                          <a:lnTo>
                            <a:pt x="5216" y="1034"/>
                          </a:lnTo>
                          <a:lnTo>
                            <a:pt x="5203" y="1023"/>
                          </a:lnTo>
                          <a:lnTo>
                            <a:pt x="5192" y="1011"/>
                          </a:lnTo>
                          <a:lnTo>
                            <a:pt x="5192" y="981"/>
                          </a:lnTo>
                          <a:lnTo>
                            <a:pt x="5193" y="953"/>
                          </a:lnTo>
                          <a:lnTo>
                            <a:pt x="5193" y="940"/>
                          </a:lnTo>
                          <a:lnTo>
                            <a:pt x="5192" y="925"/>
                          </a:lnTo>
                          <a:lnTo>
                            <a:pt x="5190" y="911"/>
                          </a:lnTo>
                          <a:lnTo>
                            <a:pt x="5186" y="895"/>
                          </a:lnTo>
                          <a:lnTo>
                            <a:pt x="5182" y="884"/>
                          </a:lnTo>
                          <a:lnTo>
                            <a:pt x="5177" y="872"/>
                          </a:lnTo>
                          <a:lnTo>
                            <a:pt x="5172" y="860"/>
                          </a:lnTo>
                          <a:lnTo>
                            <a:pt x="5165" y="848"/>
                          </a:lnTo>
                          <a:lnTo>
                            <a:pt x="5152" y="823"/>
                          </a:lnTo>
                          <a:lnTo>
                            <a:pt x="5138" y="803"/>
                          </a:lnTo>
                          <a:lnTo>
                            <a:pt x="5131" y="793"/>
                          </a:lnTo>
                          <a:lnTo>
                            <a:pt x="5125" y="787"/>
                          </a:lnTo>
                          <a:lnTo>
                            <a:pt x="5120" y="784"/>
                          </a:lnTo>
                          <a:lnTo>
                            <a:pt x="5115" y="782"/>
                          </a:lnTo>
                          <a:lnTo>
                            <a:pt x="5110" y="781"/>
                          </a:lnTo>
                          <a:lnTo>
                            <a:pt x="5103" y="781"/>
                          </a:lnTo>
                          <a:lnTo>
                            <a:pt x="5095" y="779"/>
                          </a:lnTo>
                          <a:lnTo>
                            <a:pt x="5085" y="775"/>
                          </a:lnTo>
                          <a:lnTo>
                            <a:pt x="5080" y="772"/>
                          </a:lnTo>
                          <a:lnTo>
                            <a:pt x="5072" y="765"/>
                          </a:lnTo>
                          <a:lnTo>
                            <a:pt x="5063" y="754"/>
                          </a:lnTo>
                          <a:lnTo>
                            <a:pt x="5052" y="742"/>
                          </a:lnTo>
                          <a:lnTo>
                            <a:pt x="5041" y="727"/>
                          </a:lnTo>
                          <a:lnTo>
                            <a:pt x="5030" y="711"/>
                          </a:lnTo>
                          <a:lnTo>
                            <a:pt x="5018" y="694"/>
                          </a:lnTo>
                          <a:lnTo>
                            <a:pt x="5006" y="677"/>
                          </a:lnTo>
                          <a:lnTo>
                            <a:pt x="4996" y="659"/>
                          </a:lnTo>
                          <a:lnTo>
                            <a:pt x="4987" y="643"/>
                          </a:lnTo>
                          <a:lnTo>
                            <a:pt x="4979" y="626"/>
                          </a:lnTo>
                          <a:lnTo>
                            <a:pt x="4974" y="611"/>
                          </a:lnTo>
                          <a:lnTo>
                            <a:pt x="4972" y="605"/>
                          </a:lnTo>
                          <a:lnTo>
                            <a:pt x="4970" y="599"/>
                          </a:lnTo>
                          <a:lnTo>
                            <a:pt x="4969" y="593"/>
                          </a:lnTo>
                          <a:lnTo>
                            <a:pt x="4969" y="588"/>
                          </a:lnTo>
                          <a:lnTo>
                            <a:pt x="4970" y="583"/>
                          </a:lnTo>
                          <a:lnTo>
                            <a:pt x="4972" y="580"/>
                          </a:lnTo>
                          <a:lnTo>
                            <a:pt x="4974" y="577"/>
                          </a:lnTo>
                          <a:lnTo>
                            <a:pt x="4978" y="576"/>
                          </a:lnTo>
                          <a:lnTo>
                            <a:pt x="4997" y="570"/>
                          </a:lnTo>
                          <a:lnTo>
                            <a:pt x="5013" y="563"/>
                          </a:lnTo>
                          <a:lnTo>
                            <a:pt x="5020" y="559"/>
                          </a:lnTo>
                          <a:lnTo>
                            <a:pt x="5026" y="553"/>
                          </a:lnTo>
                          <a:lnTo>
                            <a:pt x="5032" y="545"/>
                          </a:lnTo>
                          <a:lnTo>
                            <a:pt x="5037" y="533"/>
                          </a:lnTo>
                          <a:lnTo>
                            <a:pt x="5041" y="524"/>
                          </a:lnTo>
                          <a:lnTo>
                            <a:pt x="5044" y="515"/>
                          </a:lnTo>
                          <a:lnTo>
                            <a:pt x="5046" y="511"/>
                          </a:lnTo>
                          <a:lnTo>
                            <a:pt x="5048" y="507"/>
                          </a:lnTo>
                          <a:lnTo>
                            <a:pt x="5051" y="504"/>
                          </a:lnTo>
                          <a:lnTo>
                            <a:pt x="5054" y="500"/>
                          </a:lnTo>
                          <a:lnTo>
                            <a:pt x="5068" y="494"/>
                          </a:lnTo>
                          <a:lnTo>
                            <a:pt x="5083" y="488"/>
                          </a:lnTo>
                          <a:lnTo>
                            <a:pt x="5088" y="484"/>
                          </a:lnTo>
                          <a:lnTo>
                            <a:pt x="5092" y="479"/>
                          </a:lnTo>
                          <a:lnTo>
                            <a:pt x="5096" y="473"/>
                          </a:lnTo>
                          <a:lnTo>
                            <a:pt x="5100" y="467"/>
                          </a:lnTo>
                          <a:lnTo>
                            <a:pt x="5103" y="462"/>
                          </a:lnTo>
                          <a:lnTo>
                            <a:pt x="5108" y="458"/>
                          </a:lnTo>
                          <a:lnTo>
                            <a:pt x="5110" y="455"/>
                          </a:lnTo>
                          <a:lnTo>
                            <a:pt x="5114" y="454"/>
                          </a:lnTo>
                          <a:lnTo>
                            <a:pt x="5117" y="453"/>
                          </a:lnTo>
                          <a:lnTo>
                            <a:pt x="5121" y="453"/>
                          </a:lnTo>
                          <a:lnTo>
                            <a:pt x="5136" y="453"/>
                          </a:lnTo>
                          <a:lnTo>
                            <a:pt x="5149" y="453"/>
                          </a:lnTo>
                          <a:lnTo>
                            <a:pt x="5155" y="452"/>
                          </a:lnTo>
                          <a:lnTo>
                            <a:pt x="5161" y="450"/>
                          </a:lnTo>
                          <a:lnTo>
                            <a:pt x="5167" y="446"/>
                          </a:lnTo>
                          <a:lnTo>
                            <a:pt x="5174" y="440"/>
                          </a:lnTo>
                          <a:lnTo>
                            <a:pt x="5177" y="438"/>
                          </a:lnTo>
                          <a:lnTo>
                            <a:pt x="5180" y="437"/>
                          </a:lnTo>
                          <a:lnTo>
                            <a:pt x="5182" y="435"/>
                          </a:lnTo>
                          <a:lnTo>
                            <a:pt x="5185" y="432"/>
                          </a:lnTo>
                          <a:lnTo>
                            <a:pt x="5189" y="427"/>
                          </a:lnTo>
                          <a:lnTo>
                            <a:pt x="5192" y="421"/>
                          </a:lnTo>
                          <a:lnTo>
                            <a:pt x="5195" y="415"/>
                          </a:lnTo>
                          <a:lnTo>
                            <a:pt x="5200" y="410"/>
                          </a:lnTo>
                          <a:lnTo>
                            <a:pt x="5202" y="408"/>
                          </a:lnTo>
                          <a:lnTo>
                            <a:pt x="5206" y="406"/>
                          </a:lnTo>
                          <a:lnTo>
                            <a:pt x="5209" y="405"/>
                          </a:lnTo>
                          <a:lnTo>
                            <a:pt x="5214" y="405"/>
                          </a:lnTo>
                          <a:lnTo>
                            <a:pt x="5219" y="406"/>
                          </a:lnTo>
                          <a:lnTo>
                            <a:pt x="5224" y="408"/>
                          </a:lnTo>
                          <a:lnTo>
                            <a:pt x="5230" y="411"/>
                          </a:lnTo>
                          <a:lnTo>
                            <a:pt x="5235" y="416"/>
                          </a:lnTo>
                          <a:lnTo>
                            <a:pt x="5246" y="423"/>
                          </a:lnTo>
                          <a:lnTo>
                            <a:pt x="5257" y="428"/>
                          </a:lnTo>
                          <a:lnTo>
                            <a:pt x="5263" y="430"/>
                          </a:lnTo>
                          <a:lnTo>
                            <a:pt x="5268" y="430"/>
                          </a:lnTo>
                          <a:lnTo>
                            <a:pt x="5274" y="429"/>
                          </a:lnTo>
                          <a:lnTo>
                            <a:pt x="5279" y="427"/>
                          </a:lnTo>
                          <a:lnTo>
                            <a:pt x="5287" y="421"/>
                          </a:lnTo>
                          <a:lnTo>
                            <a:pt x="5296" y="415"/>
                          </a:lnTo>
                          <a:lnTo>
                            <a:pt x="5306" y="407"/>
                          </a:lnTo>
                          <a:lnTo>
                            <a:pt x="5316" y="402"/>
                          </a:lnTo>
                          <a:lnTo>
                            <a:pt x="5325" y="398"/>
                          </a:lnTo>
                          <a:lnTo>
                            <a:pt x="5334" y="396"/>
                          </a:lnTo>
                          <a:lnTo>
                            <a:pt x="5352" y="392"/>
                          </a:lnTo>
                          <a:lnTo>
                            <a:pt x="5375" y="388"/>
                          </a:lnTo>
                          <a:lnTo>
                            <a:pt x="5381" y="386"/>
                          </a:lnTo>
                          <a:lnTo>
                            <a:pt x="5388" y="383"/>
                          </a:lnTo>
                          <a:lnTo>
                            <a:pt x="5395" y="379"/>
                          </a:lnTo>
                          <a:lnTo>
                            <a:pt x="5403" y="375"/>
                          </a:lnTo>
                          <a:lnTo>
                            <a:pt x="5409" y="369"/>
                          </a:lnTo>
                          <a:lnTo>
                            <a:pt x="5414" y="364"/>
                          </a:lnTo>
                          <a:lnTo>
                            <a:pt x="5419" y="358"/>
                          </a:lnTo>
                          <a:lnTo>
                            <a:pt x="5422" y="352"/>
                          </a:lnTo>
                          <a:lnTo>
                            <a:pt x="5424" y="346"/>
                          </a:lnTo>
                          <a:lnTo>
                            <a:pt x="5425" y="340"/>
                          </a:lnTo>
                          <a:lnTo>
                            <a:pt x="5425" y="335"/>
                          </a:lnTo>
                          <a:lnTo>
                            <a:pt x="5423" y="331"/>
                          </a:lnTo>
                          <a:lnTo>
                            <a:pt x="5418" y="322"/>
                          </a:lnTo>
                          <a:lnTo>
                            <a:pt x="5411" y="315"/>
                          </a:lnTo>
                          <a:lnTo>
                            <a:pt x="5405" y="308"/>
                          </a:lnTo>
                          <a:lnTo>
                            <a:pt x="5401" y="301"/>
                          </a:lnTo>
                          <a:lnTo>
                            <a:pt x="5400" y="297"/>
                          </a:lnTo>
                          <a:lnTo>
                            <a:pt x="5400" y="293"/>
                          </a:lnTo>
                          <a:lnTo>
                            <a:pt x="5402" y="289"/>
                          </a:lnTo>
                          <a:lnTo>
                            <a:pt x="5405" y="283"/>
                          </a:lnTo>
                          <a:lnTo>
                            <a:pt x="5412" y="277"/>
                          </a:lnTo>
                          <a:lnTo>
                            <a:pt x="5420" y="271"/>
                          </a:lnTo>
                          <a:lnTo>
                            <a:pt x="5424" y="269"/>
                          </a:lnTo>
                          <a:lnTo>
                            <a:pt x="5428" y="266"/>
                          </a:lnTo>
                          <a:lnTo>
                            <a:pt x="5431" y="262"/>
                          </a:lnTo>
                          <a:lnTo>
                            <a:pt x="5433" y="258"/>
                          </a:lnTo>
                          <a:lnTo>
                            <a:pt x="5434" y="253"/>
                          </a:lnTo>
                          <a:lnTo>
                            <a:pt x="5434" y="248"/>
                          </a:lnTo>
                          <a:lnTo>
                            <a:pt x="5434" y="242"/>
                          </a:lnTo>
                          <a:lnTo>
                            <a:pt x="5433" y="235"/>
                          </a:lnTo>
                          <a:lnTo>
                            <a:pt x="5431" y="229"/>
                          </a:lnTo>
                          <a:lnTo>
                            <a:pt x="5429" y="222"/>
                          </a:lnTo>
                          <a:lnTo>
                            <a:pt x="5426" y="216"/>
                          </a:lnTo>
                          <a:lnTo>
                            <a:pt x="5423" y="210"/>
                          </a:lnTo>
                          <a:lnTo>
                            <a:pt x="5423" y="210"/>
                          </a:lnTo>
                          <a:lnTo>
                            <a:pt x="5423" y="210"/>
                          </a:lnTo>
                          <a:lnTo>
                            <a:pt x="5191" y="227"/>
                          </a:lnTo>
                          <a:lnTo>
                            <a:pt x="4805" y="257"/>
                          </a:lnTo>
                          <a:lnTo>
                            <a:pt x="4480" y="277"/>
                          </a:lnTo>
                          <a:lnTo>
                            <a:pt x="4458" y="278"/>
                          </a:lnTo>
                          <a:lnTo>
                            <a:pt x="4434" y="279"/>
                          </a:lnTo>
                          <a:lnTo>
                            <a:pt x="4412" y="280"/>
                          </a:lnTo>
                          <a:lnTo>
                            <a:pt x="4388" y="280"/>
                          </a:lnTo>
                          <a:lnTo>
                            <a:pt x="4366" y="281"/>
                          </a:lnTo>
                          <a:lnTo>
                            <a:pt x="4343" y="282"/>
                          </a:lnTo>
                          <a:lnTo>
                            <a:pt x="4320" y="285"/>
                          </a:lnTo>
                          <a:lnTo>
                            <a:pt x="4299" y="288"/>
                          </a:lnTo>
                          <a:lnTo>
                            <a:pt x="3766" y="296"/>
                          </a:lnTo>
                          <a:lnTo>
                            <a:pt x="3725" y="299"/>
                          </a:lnTo>
                          <a:lnTo>
                            <a:pt x="3674" y="304"/>
                          </a:lnTo>
                          <a:lnTo>
                            <a:pt x="3619" y="309"/>
                          </a:lnTo>
                          <a:lnTo>
                            <a:pt x="3561" y="314"/>
                          </a:lnTo>
                          <a:lnTo>
                            <a:pt x="3532" y="316"/>
                          </a:lnTo>
                          <a:lnTo>
                            <a:pt x="3505" y="316"/>
                          </a:lnTo>
                          <a:lnTo>
                            <a:pt x="3477" y="315"/>
                          </a:lnTo>
                          <a:lnTo>
                            <a:pt x="3451" y="313"/>
                          </a:lnTo>
                          <a:lnTo>
                            <a:pt x="3440" y="312"/>
                          </a:lnTo>
                          <a:lnTo>
                            <a:pt x="3429" y="309"/>
                          </a:lnTo>
                          <a:lnTo>
                            <a:pt x="3418" y="307"/>
                          </a:lnTo>
                          <a:lnTo>
                            <a:pt x="3407" y="304"/>
                          </a:lnTo>
                          <a:lnTo>
                            <a:pt x="3398" y="300"/>
                          </a:lnTo>
                          <a:lnTo>
                            <a:pt x="3389" y="296"/>
                          </a:lnTo>
                          <a:lnTo>
                            <a:pt x="3382" y="292"/>
                          </a:lnTo>
                          <a:lnTo>
                            <a:pt x="3375" y="286"/>
                          </a:lnTo>
                          <a:lnTo>
                            <a:pt x="3371" y="285"/>
                          </a:lnTo>
                          <a:lnTo>
                            <a:pt x="3369" y="283"/>
                          </a:lnTo>
                          <a:lnTo>
                            <a:pt x="3365" y="283"/>
                          </a:lnTo>
                          <a:lnTo>
                            <a:pt x="3362" y="282"/>
                          </a:lnTo>
                          <a:lnTo>
                            <a:pt x="3352" y="281"/>
                          </a:lnTo>
                          <a:lnTo>
                            <a:pt x="3342" y="281"/>
                          </a:lnTo>
                          <a:lnTo>
                            <a:pt x="3332" y="282"/>
                          </a:lnTo>
                          <a:lnTo>
                            <a:pt x="3320" y="285"/>
                          </a:lnTo>
                          <a:lnTo>
                            <a:pt x="3294" y="285"/>
                          </a:lnTo>
                          <a:lnTo>
                            <a:pt x="3267" y="286"/>
                          </a:lnTo>
                          <a:lnTo>
                            <a:pt x="3241" y="286"/>
                          </a:lnTo>
                          <a:lnTo>
                            <a:pt x="3216" y="287"/>
                          </a:lnTo>
                          <a:lnTo>
                            <a:pt x="3190" y="287"/>
                          </a:lnTo>
                          <a:lnTo>
                            <a:pt x="3165" y="286"/>
                          </a:lnTo>
                          <a:lnTo>
                            <a:pt x="3138" y="285"/>
                          </a:lnTo>
                          <a:lnTo>
                            <a:pt x="3110" y="281"/>
                          </a:lnTo>
                          <a:lnTo>
                            <a:pt x="2861" y="249"/>
                          </a:lnTo>
                          <a:lnTo>
                            <a:pt x="2465" y="205"/>
                          </a:lnTo>
                          <a:lnTo>
                            <a:pt x="2456" y="205"/>
                          </a:lnTo>
                          <a:lnTo>
                            <a:pt x="2448" y="204"/>
                          </a:lnTo>
                          <a:lnTo>
                            <a:pt x="2439" y="202"/>
                          </a:lnTo>
                          <a:lnTo>
                            <a:pt x="2430" y="200"/>
                          </a:lnTo>
                          <a:lnTo>
                            <a:pt x="2412" y="194"/>
                          </a:lnTo>
                          <a:lnTo>
                            <a:pt x="2395" y="189"/>
                          </a:lnTo>
                          <a:lnTo>
                            <a:pt x="2377" y="184"/>
                          </a:lnTo>
                          <a:lnTo>
                            <a:pt x="2360" y="180"/>
                          </a:lnTo>
                          <a:lnTo>
                            <a:pt x="2351" y="178"/>
                          </a:lnTo>
                          <a:lnTo>
                            <a:pt x="2343" y="177"/>
                          </a:lnTo>
                          <a:lnTo>
                            <a:pt x="2333" y="177"/>
                          </a:lnTo>
                          <a:lnTo>
                            <a:pt x="2324" y="177"/>
                          </a:lnTo>
                          <a:lnTo>
                            <a:pt x="2308" y="180"/>
                          </a:lnTo>
                          <a:lnTo>
                            <a:pt x="2292" y="183"/>
                          </a:lnTo>
                          <a:lnTo>
                            <a:pt x="2278" y="188"/>
                          </a:lnTo>
                          <a:lnTo>
                            <a:pt x="2263" y="192"/>
                          </a:lnTo>
                          <a:lnTo>
                            <a:pt x="2248" y="195"/>
                          </a:lnTo>
                          <a:lnTo>
                            <a:pt x="2233" y="196"/>
                          </a:lnTo>
                          <a:lnTo>
                            <a:pt x="2226" y="195"/>
                          </a:lnTo>
                          <a:lnTo>
                            <a:pt x="2218" y="194"/>
                          </a:lnTo>
                          <a:lnTo>
                            <a:pt x="2211" y="192"/>
                          </a:lnTo>
                          <a:lnTo>
                            <a:pt x="2202" y="189"/>
                          </a:lnTo>
                          <a:lnTo>
                            <a:pt x="2187" y="183"/>
                          </a:lnTo>
                          <a:lnTo>
                            <a:pt x="2173" y="177"/>
                          </a:lnTo>
                          <a:lnTo>
                            <a:pt x="2159" y="173"/>
                          </a:lnTo>
                          <a:lnTo>
                            <a:pt x="2145" y="169"/>
                          </a:lnTo>
                          <a:lnTo>
                            <a:pt x="2117" y="163"/>
                          </a:lnTo>
                          <a:lnTo>
                            <a:pt x="2090" y="159"/>
                          </a:lnTo>
                          <a:lnTo>
                            <a:pt x="2062" y="154"/>
                          </a:lnTo>
                          <a:lnTo>
                            <a:pt x="2033" y="151"/>
                          </a:lnTo>
                          <a:lnTo>
                            <a:pt x="2004" y="148"/>
                          </a:lnTo>
                          <a:lnTo>
                            <a:pt x="1972" y="143"/>
                          </a:lnTo>
                          <a:lnTo>
                            <a:pt x="1950" y="139"/>
                          </a:lnTo>
                          <a:lnTo>
                            <a:pt x="1929" y="134"/>
                          </a:lnTo>
                          <a:lnTo>
                            <a:pt x="1906" y="129"/>
                          </a:lnTo>
                          <a:lnTo>
                            <a:pt x="1885" y="123"/>
                          </a:lnTo>
                          <a:lnTo>
                            <a:pt x="1863" y="117"/>
                          </a:lnTo>
                          <a:lnTo>
                            <a:pt x="1841" y="111"/>
                          </a:lnTo>
                          <a:lnTo>
                            <a:pt x="1819" y="107"/>
                          </a:lnTo>
                          <a:lnTo>
                            <a:pt x="1798" y="105"/>
                          </a:lnTo>
                          <a:lnTo>
                            <a:pt x="987" y="0"/>
                          </a:lnTo>
                          <a:lnTo>
                            <a:pt x="987" y="0"/>
                          </a:lnTo>
                          <a:lnTo>
                            <a:pt x="985" y="7"/>
                          </a:lnTo>
                          <a:lnTo>
                            <a:pt x="983" y="15"/>
                          </a:lnTo>
                          <a:lnTo>
                            <a:pt x="982" y="19"/>
                          </a:lnTo>
                          <a:lnTo>
                            <a:pt x="980" y="23"/>
                          </a:lnTo>
                          <a:lnTo>
                            <a:pt x="978" y="27"/>
                          </a:lnTo>
                          <a:lnTo>
                            <a:pt x="975" y="29"/>
                          </a:lnTo>
                          <a:lnTo>
                            <a:pt x="968" y="31"/>
                          </a:lnTo>
                          <a:lnTo>
                            <a:pt x="958" y="33"/>
                          </a:lnTo>
                          <a:lnTo>
                            <a:pt x="949" y="33"/>
                          </a:lnTo>
                          <a:lnTo>
                            <a:pt x="940" y="34"/>
                          </a:lnTo>
                          <a:lnTo>
                            <a:pt x="936" y="35"/>
                          </a:lnTo>
                          <a:lnTo>
                            <a:pt x="932" y="37"/>
                          </a:lnTo>
                          <a:lnTo>
                            <a:pt x="928" y="38"/>
                          </a:lnTo>
                          <a:lnTo>
                            <a:pt x="925" y="41"/>
                          </a:lnTo>
                          <a:lnTo>
                            <a:pt x="914" y="49"/>
                          </a:lnTo>
                          <a:lnTo>
                            <a:pt x="907" y="57"/>
                          </a:lnTo>
                          <a:lnTo>
                            <a:pt x="900" y="65"/>
                          </a:lnTo>
                          <a:lnTo>
                            <a:pt x="895" y="74"/>
                          </a:lnTo>
                          <a:lnTo>
                            <a:pt x="891" y="83"/>
                          </a:lnTo>
                          <a:lnTo>
                            <a:pt x="888" y="91"/>
                          </a:lnTo>
                          <a:lnTo>
                            <a:pt x="885" y="99"/>
                          </a:lnTo>
                          <a:lnTo>
                            <a:pt x="883" y="107"/>
                          </a:lnTo>
                          <a:lnTo>
                            <a:pt x="880" y="124"/>
                          </a:lnTo>
                          <a:lnTo>
                            <a:pt x="875" y="138"/>
                          </a:lnTo>
                          <a:lnTo>
                            <a:pt x="872" y="145"/>
                          </a:lnTo>
                          <a:lnTo>
                            <a:pt x="869" y="151"/>
                          </a:lnTo>
                          <a:lnTo>
                            <a:pt x="864" y="158"/>
                          </a:lnTo>
                          <a:lnTo>
                            <a:pt x="859" y="163"/>
                          </a:lnTo>
                          <a:lnTo>
                            <a:pt x="770" y="246"/>
                          </a:lnTo>
                          <a:lnTo>
                            <a:pt x="762" y="253"/>
                          </a:lnTo>
                          <a:lnTo>
                            <a:pt x="754" y="257"/>
                          </a:lnTo>
                          <a:lnTo>
                            <a:pt x="746" y="261"/>
                          </a:lnTo>
                          <a:lnTo>
                            <a:pt x="737" y="263"/>
                          </a:lnTo>
                          <a:lnTo>
                            <a:pt x="721" y="265"/>
                          </a:lnTo>
                          <a:lnTo>
                            <a:pt x="704" y="265"/>
                          </a:lnTo>
                          <a:lnTo>
                            <a:pt x="685" y="266"/>
                          </a:lnTo>
                          <a:lnTo>
                            <a:pt x="666" y="268"/>
                          </a:lnTo>
                          <a:lnTo>
                            <a:pt x="655" y="271"/>
                          </a:lnTo>
                          <a:lnTo>
                            <a:pt x="645" y="274"/>
                          </a:lnTo>
                          <a:lnTo>
                            <a:pt x="635" y="279"/>
                          </a:lnTo>
                          <a:lnTo>
                            <a:pt x="624" y="287"/>
                          </a:lnTo>
                          <a:lnTo>
                            <a:pt x="598" y="304"/>
                          </a:lnTo>
                          <a:lnTo>
                            <a:pt x="571" y="321"/>
                          </a:lnTo>
                          <a:lnTo>
                            <a:pt x="545" y="339"/>
                          </a:lnTo>
                          <a:lnTo>
                            <a:pt x="517" y="357"/>
                          </a:lnTo>
                          <a:lnTo>
                            <a:pt x="492" y="377"/>
                          </a:lnTo>
                          <a:lnTo>
                            <a:pt x="466" y="397"/>
                          </a:lnTo>
                          <a:lnTo>
                            <a:pt x="455" y="408"/>
                          </a:lnTo>
                          <a:lnTo>
                            <a:pt x="444" y="420"/>
                          </a:lnTo>
                          <a:lnTo>
                            <a:pt x="433" y="431"/>
                          </a:lnTo>
                          <a:lnTo>
                            <a:pt x="424" y="443"/>
                          </a:lnTo>
                          <a:lnTo>
                            <a:pt x="417" y="455"/>
                          </a:lnTo>
                          <a:lnTo>
                            <a:pt x="409" y="471"/>
                          </a:lnTo>
                          <a:lnTo>
                            <a:pt x="400" y="490"/>
                          </a:lnTo>
                          <a:lnTo>
                            <a:pt x="391" y="509"/>
                          </a:lnTo>
                          <a:lnTo>
                            <a:pt x="383" y="527"/>
                          </a:lnTo>
                          <a:lnTo>
                            <a:pt x="377" y="543"/>
                          </a:lnTo>
                          <a:lnTo>
                            <a:pt x="372" y="553"/>
                          </a:lnTo>
                          <a:lnTo>
                            <a:pt x="369" y="557"/>
                          </a:lnTo>
                          <a:lnTo>
                            <a:pt x="368" y="556"/>
                          </a:lnTo>
                          <a:lnTo>
                            <a:pt x="367" y="554"/>
                          </a:lnTo>
                          <a:lnTo>
                            <a:pt x="366" y="552"/>
                          </a:lnTo>
                          <a:lnTo>
                            <a:pt x="366" y="513"/>
                          </a:lnTo>
                          <a:lnTo>
                            <a:pt x="366" y="485"/>
                          </a:lnTo>
                          <a:lnTo>
                            <a:pt x="366" y="475"/>
                          </a:lnTo>
                          <a:lnTo>
                            <a:pt x="364" y="467"/>
                          </a:lnTo>
                          <a:lnTo>
                            <a:pt x="361" y="460"/>
                          </a:lnTo>
                          <a:lnTo>
                            <a:pt x="357" y="455"/>
                          </a:lnTo>
                          <a:lnTo>
                            <a:pt x="350" y="451"/>
                          </a:lnTo>
                          <a:lnTo>
                            <a:pt x="343" y="448"/>
                          </a:lnTo>
                          <a:lnTo>
                            <a:pt x="333" y="446"/>
                          </a:lnTo>
                          <a:lnTo>
                            <a:pt x="321" y="444"/>
                          </a:lnTo>
                          <a:lnTo>
                            <a:pt x="289" y="440"/>
                          </a:lnTo>
                          <a:lnTo>
                            <a:pt x="243" y="434"/>
                          </a:lnTo>
                          <a:lnTo>
                            <a:pt x="230" y="432"/>
                          </a:lnTo>
                          <a:lnTo>
                            <a:pt x="219" y="428"/>
                          </a:lnTo>
                          <a:lnTo>
                            <a:pt x="210" y="424"/>
                          </a:lnTo>
                          <a:lnTo>
                            <a:pt x="202" y="418"/>
                          </a:lnTo>
                          <a:lnTo>
                            <a:pt x="202" y="418"/>
                          </a:lnTo>
                          <a:close/>
                        </a:path>
                      </a:pathLst>
                    </a:custGeom>
                    <a:solidFill>
                      <a:srgbClr val="C5CFED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0" name="Kujawsko-Pomorskie_0"/>
                    <xdr:cNvSpPr>
                      <a:spLocks/>
                    </xdr:cNvSpPr>
                  </xdr:nvSpPr>
                  <xdr:spPr bwMode="auto">
                    <a:xfrm>
                      <a:off x="15270497" y="4969586"/>
                      <a:ext cx="1016579" cy="992409"/>
                    </a:xfrm>
                    <a:custGeom>
                      <a:avLst/>
                      <a:gdLst/>
                      <a:ahLst/>
                      <a:cxnLst>
                        <a:cxn ang="0">
                          <a:pos x="291" y="458"/>
                        </a:cxn>
                        <a:cxn ang="0">
                          <a:pos x="413" y="485"/>
                        </a:cxn>
                        <a:cxn ang="0">
                          <a:pos x="593" y="508"/>
                        </a:cxn>
                        <a:cxn ang="0">
                          <a:pos x="689" y="477"/>
                        </a:cxn>
                        <a:cxn ang="0">
                          <a:pos x="723" y="346"/>
                        </a:cxn>
                        <a:cxn ang="0">
                          <a:pos x="885" y="228"/>
                        </a:cxn>
                        <a:cxn ang="0">
                          <a:pos x="1064" y="112"/>
                        </a:cxn>
                        <a:cxn ang="0">
                          <a:pos x="1221" y="7"/>
                        </a:cxn>
                        <a:cxn ang="0">
                          <a:pos x="1366" y="87"/>
                        </a:cxn>
                        <a:cxn ang="0">
                          <a:pos x="1467" y="90"/>
                        </a:cxn>
                        <a:cxn ang="0">
                          <a:pos x="1581" y="214"/>
                        </a:cxn>
                        <a:cxn ang="0">
                          <a:pos x="1908" y="284"/>
                        </a:cxn>
                        <a:cxn ang="0">
                          <a:pos x="2088" y="234"/>
                        </a:cxn>
                        <a:cxn ang="0">
                          <a:pos x="2216" y="307"/>
                        </a:cxn>
                        <a:cxn ang="0">
                          <a:pos x="2509" y="493"/>
                        </a:cxn>
                        <a:cxn ang="0">
                          <a:pos x="2827" y="494"/>
                        </a:cxn>
                        <a:cxn ang="0">
                          <a:pos x="2899" y="632"/>
                        </a:cxn>
                        <a:cxn ang="0">
                          <a:pos x="2930" y="848"/>
                        </a:cxn>
                        <a:cxn ang="0">
                          <a:pos x="3080" y="925"/>
                        </a:cxn>
                        <a:cxn ang="0">
                          <a:pos x="3281" y="1038"/>
                        </a:cxn>
                        <a:cxn ang="0">
                          <a:pos x="3497" y="1100"/>
                        </a:cxn>
                        <a:cxn ang="0">
                          <a:pos x="3648" y="1206"/>
                        </a:cxn>
                        <a:cxn ang="0">
                          <a:pos x="3645" y="1362"/>
                        </a:cxn>
                        <a:cxn ang="0">
                          <a:pos x="3638" y="1616"/>
                        </a:cxn>
                        <a:cxn ang="0">
                          <a:pos x="3551" y="1761"/>
                        </a:cxn>
                        <a:cxn ang="0">
                          <a:pos x="3589" y="1943"/>
                        </a:cxn>
                        <a:cxn ang="0">
                          <a:pos x="3430" y="2011"/>
                        </a:cxn>
                        <a:cxn ang="0">
                          <a:pos x="3301" y="2093"/>
                        </a:cxn>
                        <a:cxn ang="0">
                          <a:pos x="3321" y="2261"/>
                        </a:cxn>
                        <a:cxn ang="0">
                          <a:pos x="3244" y="2399"/>
                        </a:cxn>
                        <a:cxn ang="0">
                          <a:pos x="3329" y="2658"/>
                        </a:cxn>
                        <a:cxn ang="0">
                          <a:pos x="3170" y="2801"/>
                        </a:cxn>
                        <a:cxn ang="0">
                          <a:pos x="3107" y="3037"/>
                        </a:cxn>
                        <a:cxn ang="0">
                          <a:pos x="3126" y="3167"/>
                        </a:cxn>
                        <a:cxn ang="0">
                          <a:pos x="2979" y="3313"/>
                        </a:cxn>
                        <a:cxn ang="0">
                          <a:pos x="2945" y="3497"/>
                        </a:cxn>
                        <a:cxn ang="0">
                          <a:pos x="2739" y="3534"/>
                        </a:cxn>
                        <a:cxn ang="0">
                          <a:pos x="2531" y="3459"/>
                        </a:cxn>
                        <a:cxn ang="0">
                          <a:pos x="2238" y="3525"/>
                        </a:cxn>
                        <a:cxn ang="0">
                          <a:pos x="2045" y="3288"/>
                        </a:cxn>
                        <a:cxn ang="0">
                          <a:pos x="1843" y="3193"/>
                        </a:cxn>
                        <a:cxn ang="0">
                          <a:pos x="1682" y="3191"/>
                        </a:cxn>
                        <a:cxn ang="0">
                          <a:pos x="1623" y="3123"/>
                        </a:cxn>
                        <a:cxn ang="0">
                          <a:pos x="1382" y="3150"/>
                        </a:cxn>
                        <a:cxn ang="0">
                          <a:pos x="1256" y="3034"/>
                        </a:cxn>
                        <a:cxn ang="0">
                          <a:pos x="1046" y="2967"/>
                        </a:cxn>
                        <a:cxn ang="0">
                          <a:pos x="844" y="2806"/>
                        </a:cxn>
                        <a:cxn ang="0">
                          <a:pos x="693" y="2892"/>
                        </a:cxn>
                        <a:cxn ang="0">
                          <a:pos x="622" y="2760"/>
                        </a:cxn>
                        <a:cxn ang="0">
                          <a:pos x="423" y="2724"/>
                        </a:cxn>
                        <a:cxn ang="0">
                          <a:pos x="341" y="2678"/>
                        </a:cxn>
                        <a:cxn ang="0">
                          <a:pos x="251" y="2541"/>
                        </a:cxn>
                        <a:cxn ang="0">
                          <a:pos x="299" y="2459"/>
                        </a:cxn>
                        <a:cxn ang="0">
                          <a:pos x="404" y="2378"/>
                        </a:cxn>
                        <a:cxn ang="0">
                          <a:pos x="254" y="2017"/>
                        </a:cxn>
                        <a:cxn ang="0">
                          <a:pos x="113" y="2006"/>
                        </a:cxn>
                        <a:cxn ang="0">
                          <a:pos x="100" y="1764"/>
                        </a:cxn>
                        <a:cxn ang="0">
                          <a:pos x="163" y="1657"/>
                        </a:cxn>
                        <a:cxn ang="0">
                          <a:pos x="137" y="1511"/>
                        </a:cxn>
                        <a:cxn ang="0">
                          <a:pos x="178" y="1377"/>
                        </a:cxn>
                        <a:cxn ang="0">
                          <a:pos x="276" y="1254"/>
                        </a:cxn>
                        <a:cxn ang="0">
                          <a:pos x="0" y="1022"/>
                        </a:cxn>
                        <a:cxn ang="0">
                          <a:pos x="150" y="821"/>
                        </a:cxn>
                      </a:cxnLst>
                      <a:rect l="0" t="0" r="r" b="b"/>
                      <a:pathLst>
                        <a:path w="3720" h="3594">
                          <a:moveTo>
                            <a:pt x="206" y="719"/>
                          </a:moveTo>
                          <a:lnTo>
                            <a:pt x="212" y="714"/>
                          </a:lnTo>
                          <a:lnTo>
                            <a:pt x="217" y="709"/>
                          </a:lnTo>
                          <a:lnTo>
                            <a:pt x="221" y="704"/>
                          </a:lnTo>
                          <a:lnTo>
                            <a:pt x="225" y="698"/>
                          </a:lnTo>
                          <a:lnTo>
                            <a:pt x="232" y="685"/>
                          </a:lnTo>
                          <a:lnTo>
                            <a:pt x="238" y="671"/>
                          </a:lnTo>
                          <a:lnTo>
                            <a:pt x="242" y="656"/>
                          </a:lnTo>
                          <a:lnTo>
                            <a:pt x="245" y="640"/>
                          </a:lnTo>
                          <a:lnTo>
                            <a:pt x="248" y="623"/>
                          </a:lnTo>
                          <a:lnTo>
                            <a:pt x="250" y="607"/>
                          </a:lnTo>
                          <a:lnTo>
                            <a:pt x="252" y="572"/>
                          </a:lnTo>
                          <a:lnTo>
                            <a:pt x="254" y="539"/>
                          </a:lnTo>
                          <a:lnTo>
                            <a:pt x="256" y="523"/>
                          </a:lnTo>
                          <a:lnTo>
                            <a:pt x="259" y="509"/>
                          </a:lnTo>
                          <a:lnTo>
                            <a:pt x="262" y="494"/>
                          </a:lnTo>
                          <a:lnTo>
                            <a:pt x="267" y="481"/>
                          </a:lnTo>
                          <a:lnTo>
                            <a:pt x="271" y="475"/>
                          </a:lnTo>
                          <a:lnTo>
                            <a:pt x="274" y="470"/>
                          </a:lnTo>
                          <a:lnTo>
                            <a:pt x="278" y="466"/>
                          </a:lnTo>
                          <a:lnTo>
                            <a:pt x="282" y="463"/>
                          </a:lnTo>
                          <a:lnTo>
                            <a:pt x="286" y="460"/>
                          </a:lnTo>
                          <a:lnTo>
                            <a:pt x="291" y="458"/>
                          </a:lnTo>
                          <a:lnTo>
                            <a:pt x="295" y="457"/>
                          </a:lnTo>
                          <a:lnTo>
                            <a:pt x="300" y="457"/>
                          </a:lnTo>
                          <a:lnTo>
                            <a:pt x="308" y="456"/>
                          </a:lnTo>
                          <a:lnTo>
                            <a:pt x="317" y="455"/>
                          </a:lnTo>
                          <a:lnTo>
                            <a:pt x="321" y="454"/>
                          </a:lnTo>
                          <a:lnTo>
                            <a:pt x="325" y="453"/>
                          </a:lnTo>
                          <a:lnTo>
                            <a:pt x="329" y="450"/>
                          </a:lnTo>
                          <a:lnTo>
                            <a:pt x="334" y="447"/>
                          </a:lnTo>
                          <a:lnTo>
                            <a:pt x="347" y="434"/>
                          </a:lnTo>
                          <a:lnTo>
                            <a:pt x="358" y="425"/>
                          </a:lnTo>
                          <a:lnTo>
                            <a:pt x="367" y="419"/>
                          </a:lnTo>
                          <a:lnTo>
                            <a:pt x="375" y="415"/>
                          </a:lnTo>
                          <a:lnTo>
                            <a:pt x="379" y="414"/>
                          </a:lnTo>
                          <a:lnTo>
                            <a:pt x="382" y="414"/>
                          </a:lnTo>
                          <a:lnTo>
                            <a:pt x="384" y="414"/>
                          </a:lnTo>
                          <a:lnTo>
                            <a:pt x="387" y="415"/>
                          </a:lnTo>
                          <a:lnTo>
                            <a:pt x="391" y="420"/>
                          </a:lnTo>
                          <a:lnTo>
                            <a:pt x="394" y="425"/>
                          </a:lnTo>
                          <a:lnTo>
                            <a:pt x="399" y="439"/>
                          </a:lnTo>
                          <a:lnTo>
                            <a:pt x="403" y="457"/>
                          </a:lnTo>
                          <a:lnTo>
                            <a:pt x="406" y="467"/>
                          </a:lnTo>
                          <a:lnTo>
                            <a:pt x="409" y="476"/>
                          </a:lnTo>
                          <a:lnTo>
                            <a:pt x="413" y="485"/>
                          </a:lnTo>
                          <a:lnTo>
                            <a:pt x="420" y="493"/>
                          </a:lnTo>
                          <a:lnTo>
                            <a:pt x="426" y="500"/>
                          </a:lnTo>
                          <a:lnTo>
                            <a:pt x="433" y="506"/>
                          </a:lnTo>
                          <a:lnTo>
                            <a:pt x="440" y="509"/>
                          </a:lnTo>
                          <a:lnTo>
                            <a:pt x="447" y="510"/>
                          </a:lnTo>
                          <a:lnTo>
                            <a:pt x="454" y="510"/>
                          </a:lnTo>
                          <a:lnTo>
                            <a:pt x="462" y="508"/>
                          </a:lnTo>
                          <a:lnTo>
                            <a:pt x="471" y="506"/>
                          </a:lnTo>
                          <a:lnTo>
                            <a:pt x="478" y="502"/>
                          </a:lnTo>
                          <a:lnTo>
                            <a:pt x="494" y="495"/>
                          </a:lnTo>
                          <a:lnTo>
                            <a:pt x="510" y="487"/>
                          </a:lnTo>
                          <a:lnTo>
                            <a:pt x="518" y="484"/>
                          </a:lnTo>
                          <a:lnTo>
                            <a:pt x="525" y="482"/>
                          </a:lnTo>
                          <a:lnTo>
                            <a:pt x="532" y="480"/>
                          </a:lnTo>
                          <a:lnTo>
                            <a:pt x="538" y="479"/>
                          </a:lnTo>
                          <a:lnTo>
                            <a:pt x="543" y="479"/>
                          </a:lnTo>
                          <a:lnTo>
                            <a:pt x="547" y="480"/>
                          </a:lnTo>
                          <a:lnTo>
                            <a:pt x="553" y="482"/>
                          </a:lnTo>
                          <a:lnTo>
                            <a:pt x="557" y="484"/>
                          </a:lnTo>
                          <a:lnTo>
                            <a:pt x="566" y="489"/>
                          </a:lnTo>
                          <a:lnTo>
                            <a:pt x="575" y="495"/>
                          </a:lnTo>
                          <a:lnTo>
                            <a:pt x="584" y="501"/>
                          </a:lnTo>
                          <a:lnTo>
                            <a:pt x="593" y="508"/>
                          </a:lnTo>
                          <a:lnTo>
                            <a:pt x="602" y="513"/>
                          </a:lnTo>
                          <a:lnTo>
                            <a:pt x="610" y="517"/>
                          </a:lnTo>
                          <a:lnTo>
                            <a:pt x="616" y="518"/>
                          </a:lnTo>
                          <a:lnTo>
                            <a:pt x="621" y="519"/>
                          </a:lnTo>
                          <a:lnTo>
                            <a:pt x="624" y="519"/>
                          </a:lnTo>
                          <a:lnTo>
                            <a:pt x="627" y="518"/>
                          </a:lnTo>
                          <a:lnTo>
                            <a:pt x="629" y="517"/>
                          </a:lnTo>
                          <a:lnTo>
                            <a:pt x="630" y="515"/>
                          </a:lnTo>
                          <a:lnTo>
                            <a:pt x="630" y="513"/>
                          </a:lnTo>
                          <a:lnTo>
                            <a:pt x="630" y="510"/>
                          </a:lnTo>
                          <a:lnTo>
                            <a:pt x="626" y="496"/>
                          </a:lnTo>
                          <a:lnTo>
                            <a:pt x="620" y="483"/>
                          </a:lnTo>
                          <a:lnTo>
                            <a:pt x="618" y="476"/>
                          </a:lnTo>
                          <a:lnTo>
                            <a:pt x="617" y="472"/>
                          </a:lnTo>
                          <a:lnTo>
                            <a:pt x="618" y="468"/>
                          </a:lnTo>
                          <a:lnTo>
                            <a:pt x="621" y="466"/>
                          </a:lnTo>
                          <a:lnTo>
                            <a:pt x="624" y="465"/>
                          </a:lnTo>
                          <a:lnTo>
                            <a:pt x="628" y="465"/>
                          </a:lnTo>
                          <a:lnTo>
                            <a:pt x="633" y="466"/>
                          </a:lnTo>
                          <a:lnTo>
                            <a:pt x="640" y="467"/>
                          </a:lnTo>
                          <a:lnTo>
                            <a:pt x="663" y="475"/>
                          </a:lnTo>
                          <a:lnTo>
                            <a:pt x="681" y="479"/>
                          </a:lnTo>
                          <a:lnTo>
                            <a:pt x="689" y="477"/>
                          </a:lnTo>
                          <a:lnTo>
                            <a:pt x="696" y="475"/>
                          </a:lnTo>
                          <a:lnTo>
                            <a:pt x="701" y="473"/>
                          </a:lnTo>
                          <a:lnTo>
                            <a:pt x="706" y="471"/>
                          </a:lnTo>
                          <a:lnTo>
                            <a:pt x="709" y="468"/>
                          </a:lnTo>
                          <a:lnTo>
                            <a:pt x="711" y="466"/>
                          </a:lnTo>
                          <a:lnTo>
                            <a:pt x="712" y="463"/>
                          </a:lnTo>
                          <a:lnTo>
                            <a:pt x="713" y="459"/>
                          </a:lnTo>
                          <a:lnTo>
                            <a:pt x="712" y="452"/>
                          </a:lnTo>
                          <a:lnTo>
                            <a:pt x="708" y="444"/>
                          </a:lnTo>
                          <a:lnTo>
                            <a:pt x="704" y="436"/>
                          </a:lnTo>
                          <a:lnTo>
                            <a:pt x="699" y="427"/>
                          </a:lnTo>
                          <a:lnTo>
                            <a:pt x="696" y="410"/>
                          </a:lnTo>
                          <a:lnTo>
                            <a:pt x="692" y="396"/>
                          </a:lnTo>
                          <a:lnTo>
                            <a:pt x="690" y="389"/>
                          </a:lnTo>
                          <a:lnTo>
                            <a:pt x="691" y="383"/>
                          </a:lnTo>
                          <a:lnTo>
                            <a:pt x="692" y="380"/>
                          </a:lnTo>
                          <a:lnTo>
                            <a:pt x="693" y="376"/>
                          </a:lnTo>
                          <a:lnTo>
                            <a:pt x="696" y="372"/>
                          </a:lnTo>
                          <a:lnTo>
                            <a:pt x="699" y="369"/>
                          </a:lnTo>
                          <a:lnTo>
                            <a:pt x="706" y="363"/>
                          </a:lnTo>
                          <a:lnTo>
                            <a:pt x="713" y="357"/>
                          </a:lnTo>
                          <a:lnTo>
                            <a:pt x="717" y="352"/>
                          </a:lnTo>
                          <a:lnTo>
                            <a:pt x="723" y="346"/>
                          </a:lnTo>
                          <a:lnTo>
                            <a:pt x="726" y="341"/>
                          </a:lnTo>
                          <a:lnTo>
                            <a:pt x="728" y="336"/>
                          </a:lnTo>
                          <a:lnTo>
                            <a:pt x="730" y="330"/>
                          </a:lnTo>
                          <a:lnTo>
                            <a:pt x="731" y="325"/>
                          </a:lnTo>
                          <a:lnTo>
                            <a:pt x="734" y="302"/>
                          </a:lnTo>
                          <a:lnTo>
                            <a:pt x="738" y="272"/>
                          </a:lnTo>
                          <a:lnTo>
                            <a:pt x="740" y="263"/>
                          </a:lnTo>
                          <a:lnTo>
                            <a:pt x="743" y="256"/>
                          </a:lnTo>
                          <a:lnTo>
                            <a:pt x="745" y="251"/>
                          </a:lnTo>
                          <a:lnTo>
                            <a:pt x="747" y="247"/>
                          </a:lnTo>
                          <a:lnTo>
                            <a:pt x="749" y="243"/>
                          </a:lnTo>
                          <a:lnTo>
                            <a:pt x="752" y="241"/>
                          </a:lnTo>
                          <a:lnTo>
                            <a:pt x="755" y="240"/>
                          </a:lnTo>
                          <a:lnTo>
                            <a:pt x="758" y="240"/>
                          </a:lnTo>
                          <a:lnTo>
                            <a:pt x="774" y="244"/>
                          </a:lnTo>
                          <a:lnTo>
                            <a:pt x="794" y="250"/>
                          </a:lnTo>
                          <a:lnTo>
                            <a:pt x="800" y="251"/>
                          </a:lnTo>
                          <a:lnTo>
                            <a:pt x="809" y="251"/>
                          </a:lnTo>
                          <a:lnTo>
                            <a:pt x="817" y="250"/>
                          </a:lnTo>
                          <a:lnTo>
                            <a:pt x="826" y="248"/>
                          </a:lnTo>
                          <a:lnTo>
                            <a:pt x="845" y="242"/>
                          </a:lnTo>
                          <a:lnTo>
                            <a:pt x="865" y="236"/>
                          </a:lnTo>
                          <a:lnTo>
                            <a:pt x="885" y="228"/>
                          </a:lnTo>
                          <a:lnTo>
                            <a:pt x="904" y="220"/>
                          </a:lnTo>
                          <a:lnTo>
                            <a:pt x="919" y="211"/>
                          </a:lnTo>
                          <a:lnTo>
                            <a:pt x="931" y="204"/>
                          </a:lnTo>
                          <a:lnTo>
                            <a:pt x="941" y="194"/>
                          </a:lnTo>
                          <a:lnTo>
                            <a:pt x="949" y="186"/>
                          </a:lnTo>
                          <a:lnTo>
                            <a:pt x="954" y="179"/>
                          </a:lnTo>
                          <a:lnTo>
                            <a:pt x="958" y="172"/>
                          </a:lnTo>
                          <a:lnTo>
                            <a:pt x="960" y="165"/>
                          </a:lnTo>
                          <a:lnTo>
                            <a:pt x="961" y="158"/>
                          </a:lnTo>
                          <a:lnTo>
                            <a:pt x="961" y="152"/>
                          </a:lnTo>
                          <a:lnTo>
                            <a:pt x="960" y="146"/>
                          </a:lnTo>
                          <a:lnTo>
                            <a:pt x="957" y="134"/>
                          </a:lnTo>
                          <a:lnTo>
                            <a:pt x="953" y="119"/>
                          </a:lnTo>
                          <a:lnTo>
                            <a:pt x="952" y="110"/>
                          </a:lnTo>
                          <a:lnTo>
                            <a:pt x="952" y="102"/>
                          </a:lnTo>
                          <a:lnTo>
                            <a:pt x="952" y="92"/>
                          </a:lnTo>
                          <a:lnTo>
                            <a:pt x="954" y="81"/>
                          </a:lnTo>
                          <a:lnTo>
                            <a:pt x="968" y="83"/>
                          </a:lnTo>
                          <a:lnTo>
                            <a:pt x="998" y="89"/>
                          </a:lnTo>
                          <a:lnTo>
                            <a:pt x="1028" y="97"/>
                          </a:lnTo>
                          <a:lnTo>
                            <a:pt x="1046" y="104"/>
                          </a:lnTo>
                          <a:lnTo>
                            <a:pt x="1055" y="108"/>
                          </a:lnTo>
                          <a:lnTo>
                            <a:pt x="1064" y="112"/>
                          </a:lnTo>
                          <a:lnTo>
                            <a:pt x="1076" y="116"/>
                          </a:lnTo>
                          <a:lnTo>
                            <a:pt x="1088" y="121"/>
                          </a:lnTo>
                          <a:lnTo>
                            <a:pt x="1100" y="124"/>
                          </a:lnTo>
                          <a:lnTo>
                            <a:pt x="1113" y="126"/>
                          </a:lnTo>
                          <a:lnTo>
                            <a:pt x="1126" y="128"/>
                          </a:lnTo>
                          <a:lnTo>
                            <a:pt x="1138" y="129"/>
                          </a:lnTo>
                          <a:lnTo>
                            <a:pt x="1150" y="128"/>
                          </a:lnTo>
                          <a:lnTo>
                            <a:pt x="1163" y="126"/>
                          </a:lnTo>
                          <a:lnTo>
                            <a:pt x="1173" y="123"/>
                          </a:lnTo>
                          <a:lnTo>
                            <a:pt x="1183" y="118"/>
                          </a:lnTo>
                          <a:lnTo>
                            <a:pt x="1187" y="114"/>
                          </a:lnTo>
                          <a:lnTo>
                            <a:pt x="1191" y="110"/>
                          </a:lnTo>
                          <a:lnTo>
                            <a:pt x="1196" y="106"/>
                          </a:lnTo>
                          <a:lnTo>
                            <a:pt x="1199" y="101"/>
                          </a:lnTo>
                          <a:lnTo>
                            <a:pt x="1201" y="96"/>
                          </a:lnTo>
                          <a:lnTo>
                            <a:pt x="1204" y="90"/>
                          </a:lnTo>
                          <a:lnTo>
                            <a:pt x="1205" y="83"/>
                          </a:lnTo>
                          <a:lnTo>
                            <a:pt x="1207" y="76"/>
                          </a:lnTo>
                          <a:lnTo>
                            <a:pt x="1209" y="55"/>
                          </a:lnTo>
                          <a:lnTo>
                            <a:pt x="1214" y="24"/>
                          </a:lnTo>
                          <a:lnTo>
                            <a:pt x="1216" y="18"/>
                          </a:lnTo>
                          <a:lnTo>
                            <a:pt x="1218" y="12"/>
                          </a:lnTo>
                          <a:lnTo>
                            <a:pt x="1221" y="7"/>
                          </a:lnTo>
                          <a:lnTo>
                            <a:pt x="1225" y="3"/>
                          </a:lnTo>
                          <a:lnTo>
                            <a:pt x="1229" y="1"/>
                          </a:lnTo>
                          <a:lnTo>
                            <a:pt x="1234" y="0"/>
                          </a:lnTo>
                          <a:lnTo>
                            <a:pt x="1240" y="2"/>
                          </a:lnTo>
                          <a:lnTo>
                            <a:pt x="1246" y="6"/>
                          </a:lnTo>
                          <a:lnTo>
                            <a:pt x="1263" y="21"/>
                          </a:lnTo>
                          <a:lnTo>
                            <a:pt x="1276" y="32"/>
                          </a:lnTo>
                          <a:lnTo>
                            <a:pt x="1292" y="42"/>
                          </a:lnTo>
                          <a:lnTo>
                            <a:pt x="1312" y="54"/>
                          </a:lnTo>
                          <a:lnTo>
                            <a:pt x="1324" y="53"/>
                          </a:lnTo>
                          <a:lnTo>
                            <a:pt x="1335" y="53"/>
                          </a:lnTo>
                          <a:lnTo>
                            <a:pt x="1342" y="54"/>
                          </a:lnTo>
                          <a:lnTo>
                            <a:pt x="1347" y="55"/>
                          </a:lnTo>
                          <a:lnTo>
                            <a:pt x="1350" y="56"/>
                          </a:lnTo>
                          <a:lnTo>
                            <a:pt x="1352" y="58"/>
                          </a:lnTo>
                          <a:lnTo>
                            <a:pt x="1353" y="61"/>
                          </a:lnTo>
                          <a:lnTo>
                            <a:pt x="1353" y="63"/>
                          </a:lnTo>
                          <a:lnTo>
                            <a:pt x="1353" y="69"/>
                          </a:lnTo>
                          <a:lnTo>
                            <a:pt x="1353" y="76"/>
                          </a:lnTo>
                          <a:lnTo>
                            <a:pt x="1354" y="79"/>
                          </a:lnTo>
                          <a:lnTo>
                            <a:pt x="1357" y="82"/>
                          </a:lnTo>
                          <a:lnTo>
                            <a:pt x="1361" y="85"/>
                          </a:lnTo>
                          <a:lnTo>
                            <a:pt x="1366" y="87"/>
                          </a:lnTo>
                          <a:lnTo>
                            <a:pt x="1371" y="87"/>
                          </a:lnTo>
                          <a:lnTo>
                            <a:pt x="1375" y="86"/>
                          </a:lnTo>
                          <a:lnTo>
                            <a:pt x="1380" y="85"/>
                          </a:lnTo>
                          <a:lnTo>
                            <a:pt x="1385" y="83"/>
                          </a:lnTo>
                          <a:lnTo>
                            <a:pt x="1389" y="81"/>
                          </a:lnTo>
                          <a:lnTo>
                            <a:pt x="1394" y="79"/>
                          </a:lnTo>
                          <a:lnTo>
                            <a:pt x="1399" y="78"/>
                          </a:lnTo>
                          <a:lnTo>
                            <a:pt x="1404" y="78"/>
                          </a:lnTo>
                          <a:lnTo>
                            <a:pt x="1409" y="80"/>
                          </a:lnTo>
                          <a:lnTo>
                            <a:pt x="1414" y="82"/>
                          </a:lnTo>
                          <a:lnTo>
                            <a:pt x="1417" y="84"/>
                          </a:lnTo>
                          <a:lnTo>
                            <a:pt x="1420" y="86"/>
                          </a:lnTo>
                          <a:lnTo>
                            <a:pt x="1424" y="91"/>
                          </a:lnTo>
                          <a:lnTo>
                            <a:pt x="1427" y="95"/>
                          </a:lnTo>
                          <a:lnTo>
                            <a:pt x="1428" y="97"/>
                          </a:lnTo>
                          <a:lnTo>
                            <a:pt x="1430" y="99"/>
                          </a:lnTo>
                          <a:lnTo>
                            <a:pt x="1432" y="100"/>
                          </a:lnTo>
                          <a:lnTo>
                            <a:pt x="1435" y="100"/>
                          </a:lnTo>
                          <a:lnTo>
                            <a:pt x="1439" y="100"/>
                          </a:lnTo>
                          <a:lnTo>
                            <a:pt x="1444" y="99"/>
                          </a:lnTo>
                          <a:lnTo>
                            <a:pt x="1449" y="97"/>
                          </a:lnTo>
                          <a:lnTo>
                            <a:pt x="1457" y="94"/>
                          </a:lnTo>
                          <a:lnTo>
                            <a:pt x="1467" y="90"/>
                          </a:lnTo>
                          <a:lnTo>
                            <a:pt x="1476" y="88"/>
                          </a:lnTo>
                          <a:lnTo>
                            <a:pt x="1483" y="88"/>
                          </a:lnTo>
                          <a:lnTo>
                            <a:pt x="1489" y="90"/>
                          </a:lnTo>
                          <a:lnTo>
                            <a:pt x="1494" y="93"/>
                          </a:lnTo>
                          <a:lnTo>
                            <a:pt x="1499" y="98"/>
                          </a:lnTo>
                          <a:lnTo>
                            <a:pt x="1501" y="103"/>
                          </a:lnTo>
                          <a:lnTo>
                            <a:pt x="1503" y="110"/>
                          </a:lnTo>
                          <a:lnTo>
                            <a:pt x="1504" y="118"/>
                          </a:lnTo>
                          <a:lnTo>
                            <a:pt x="1505" y="126"/>
                          </a:lnTo>
                          <a:lnTo>
                            <a:pt x="1505" y="135"/>
                          </a:lnTo>
                          <a:lnTo>
                            <a:pt x="1504" y="143"/>
                          </a:lnTo>
                          <a:lnTo>
                            <a:pt x="1501" y="159"/>
                          </a:lnTo>
                          <a:lnTo>
                            <a:pt x="1498" y="174"/>
                          </a:lnTo>
                          <a:lnTo>
                            <a:pt x="1495" y="184"/>
                          </a:lnTo>
                          <a:lnTo>
                            <a:pt x="1494" y="191"/>
                          </a:lnTo>
                          <a:lnTo>
                            <a:pt x="1496" y="197"/>
                          </a:lnTo>
                          <a:lnTo>
                            <a:pt x="1499" y="202"/>
                          </a:lnTo>
                          <a:lnTo>
                            <a:pt x="1503" y="207"/>
                          </a:lnTo>
                          <a:lnTo>
                            <a:pt x="1508" y="210"/>
                          </a:lnTo>
                          <a:lnTo>
                            <a:pt x="1514" y="212"/>
                          </a:lnTo>
                          <a:lnTo>
                            <a:pt x="1520" y="214"/>
                          </a:lnTo>
                          <a:lnTo>
                            <a:pt x="1552" y="215"/>
                          </a:lnTo>
                          <a:lnTo>
                            <a:pt x="1581" y="214"/>
                          </a:lnTo>
                          <a:lnTo>
                            <a:pt x="1609" y="218"/>
                          </a:lnTo>
                          <a:lnTo>
                            <a:pt x="1634" y="222"/>
                          </a:lnTo>
                          <a:lnTo>
                            <a:pt x="1657" y="227"/>
                          </a:lnTo>
                          <a:lnTo>
                            <a:pt x="1680" y="231"/>
                          </a:lnTo>
                          <a:lnTo>
                            <a:pt x="1691" y="233"/>
                          </a:lnTo>
                          <a:lnTo>
                            <a:pt x="1702" y="233"/>
                          </a:lnTo>
                          <a:lnTo>
                            <a:pt x="1715" y="233"/>
                          </a:lnTo>
                          <a:lnTo>
                            <a:pt x="1726" y="233"/>
                          </a:lnTo>
                          <a:lnTo>
                            <a:pt x="1738" y="231"/>
                          </a:lnTo>
                          <a:lnTo>
                            <a:pt x="1751" y="228"/>
                          </a:lnTo>
                          <a:lnTo>
                            <a:pt x="1765" y="224"/>
                          </a:lnTo>
                          <a:lnTo>
                            <a:pt x="1779" y="218"/>
                          </a:lnTo>
                          <a:lnTo>
                            <a:pt x="1793" y="212"/>
                          </a:lnTo>
                          <a:lnTo>
                            <a:pt x="1806" y="209"/>
                          </a:lnTo>
                          <a:lnTo>
                            <a:pt x="1817" y="207"/>
                          </a:lnTo>
                          <a:lnTo>
                            <a:pt x="1826" y="206"/>
                          </a:lnTo>
                          <a:lnTo>
                            <a:pt x="1835" y="207"/>
                          </a:lnTo>
                          <a:lnTo>
                            <a:pt x="1843" y="209"/>
                          </a:lnTo>
                          <a:lnTo>
                            <a:pt x="1850" y="213"/>
                          </a:lnTo>
                          <a:lnTo>
                            <a:pt x="1856" y="217"/>
                          </a:lnTo>
                          <a:lnTo>
                            <a:pt x="1877" y="243"/>
                          </a:lnTo>
                          <a:lnTo>
                            <a:pt x="1902" y="276"/>
                          </a:lnTo>
                          <a:lnTo>
                            <a:pt x="1908" y="284"/>
                          </a:lnTo>
                          <a:lnTo>
                            <a:pt x="1914" y="293"/>
                          </a:lnTo>
                          <a:lnTo>
                            <a:pt x="1921" y="299"/>
                          </a:lnTo>
                          <a:lnTo>
                            <a:pt x="1929" y="304"/>
                          </a:lnTo>
                          <a:lnTo>
                            <a:pt x="1932" y="305"/>
                          </a:lnTo>
                          <a:lnTo>
                            <a:pt x="1936" y="306"/>
                          </a:lnTo>
                          <a:lnTo>
                            <a:pt x="1939" y="306"/>
                          </a:lnTo>
                          <a:lnTo>
                            <a:pt x="1943" y="305"/>
                          </a:lnTo>
                          <a:lnTo>
                            <a:pt x="1946" y="304"/>
                          </a:lnTo>
                          <a:lnTo>
                            <a:pt x="1950" y="301"/>
                          </a:lnTo>
                          <a:lnTo>
                            <a:pt x="1954" y="297"/>
                          </a:lnTo>
                          <a:lnTo>
                            <a:pt x="1957" y="293"/>
                          </a:lnTo>
                          <a:lnTo>
                            <a:pt x="1962" y="286"/>
                          </a:lnTo>
                          <a:lnTo>
                            <a:pt x="1967" y="281"/>
                          </a:lnTo>
                          <a:lnTo>
                            <a:pt x="1974" y="277"/>
                          </a:lnTo>
                          <a:lnTo>
                            <a:pt x="1982" y="274"/>
                          </a:lnTo>
                          <a:lnTo>
                            <a:pt x="1998" y="268"/>
                          </a:lnTo>
                          <a:lnTo>
                            <a:pt x="2016" y="263"/>
                          </a:lnTo>
                          <a:lnTo>
                            <a:pt x="2035" y="258"/>
                          </a:lnTo>
                          <a:lnTo>
                            <a:pt x="2054" y="252"/>
                          </a:lnTo>
                          <a:lnTo>
                            <a:pt x="2063" y="248"/>
                          </a:lnTo>
                          <a:lnTo>
                            <a:pt x="2072" y="244"/>
                          </a:lnTo>
                          <a:lnTo>
                            <a:pt x="2080" y="239"/>
                          </a:lnTo>
                          <a:lnTo>
                            <a:pt x="2088" y="234"/>
                          </a:lnTo>
                          <a:lnTo>
                            <a:pt x="2094" y="230"/>
                          </a:lnTo>
                          <a:lnTo>
                            <a:pt x="2103" y="227"/>
                          </a:lnTo>
                          <a:lnTo>
                            <a:pt x="2112" y="223"/>
                          </a:lnTo>
                          <a:lnTo>
                            <a:pt x="2123" y="221"/>
                          </a:lnTo>
                          <a:lnTo>
                            <a:pt x="2134" y="218"/>
                          </a:lnTo>
                          <a:lnTo>
                            <a:pt x="2147" y="217"/>
                          </a:lnTo>
                          <a:lnTo>
                            <a:pt x="2159" y="216"/>
                          </a:lnTo>
                          <a:lnTo>
                            <a:pt x="2171" y="216"/>
                          </a:lnTo>
                          <a:lnTo>
                            <a:pt x="2183" y="216"/>
                          </a:lnTo>
                          <a:lnTo>
                            <a:pt x="2195" y="218"/>
                          </a:lnTo>
                          <a:lnTo>
                            <a:pt x="2205" y="220"/>
                          </a:lnTo>
                          <a:lnTo>
                            <a:pt x="2214" y="223"/>
                          </a:lnTo>
                          <a:lnTo>
                            <a:pt x="2222" y="227"/>
                          </a:lnTo>
                          <a:lnTo>
                            <a:pt x="2227" y="232"/>
                          </a:lnTo>
                          <a:lnTo>
                            <a:pt x="2229" y="235"/>
                          </a:lnTo>
                          <a:lnTo>
                            <a:pt x="2232" y="238"/>
                          </a:lnTo>
                          <a:lnTo>
                            <a:pt x="2233" y="242"/>
                          </a:lnTo>
                          <a:lnTo>
                            <a:pt x="2233" y="247"/>
                          </a:lnTo>
                          <a:lnTo>
                            <a:pt x="2232" y="258"/>
                          </a:lnTo>
                          <a:lnTo>
                            <a:pt x="2229" y="269"/>
                          </a:lnTo>
                          <a:lnTo>
                            <a:pt x="2225" y="281"/>
                          </a:lnTo>
                          <a:lnTo>
                            <a:pt x="2220" y="295"/>
                          </a:lnTo>
                          <a:lnTo>
                            <a:pt x="2216" y="307"/>
                          </a:lnTo>
                          <a:lnTo>
                            <a:pt x="2212" y="320"/>
                          </a:lnTo>
                          <a:lnTo>
                            <a:pt x="2210" y="334"/>
                          </a:lnTo>
                          <a:lnTo>
                            <a:pt x="2209" y="348"/>
                          </a:lnTo>
                          <a:lnTo>
                            <a:pt x="2209" y="357"/>
                          </a:lnTo>
                          <a:lnTo>
                            <a:pt x="2210" y="367"/>
                          </a:lnTo>
                          <a:lnTo>
                            <a:pt x="2212" y="378"/>
                          </a:lnTo>
                          <a:lnTo>
                            <a:pt x="2214" y="387"/>
                          </a:lnTo>
                          <a:lnTo>
                            <a:pt x="2219" y="406"/>
                          </a:lnTo>
                          <a:lnTo>
                            <a:pt x="2224" y="424"/>
                          </a:lnTo>
                          <a:lnTo>
                            <a:pt x="2240" y="430"/>
                          </a:lnTo>
                          <a:lnTo>
                            <a:pt x="2255" y="435"/>
                          </a:lnTo>
                          <a:lnTo>
                            <a:pt x="2272" y="438"/>
                          </a:lnTo>
                          <a:lnTo>
                            <a:pt x="2289" y="441"/>
                          </a:lnTo>
                          <a:lnTo>
                            <a:pt x="2324" y="445"/>
                          </a:lnTo>
                          <a:lnTo>
                            <a:pt x="2356" y="450"/>
                          </a:lnTo>
                          <a:lnTo>
                            <a:pt x="2386" y="456"/>
                          </a:lnTo>
                          <a:lnTo>
                            <a:pt x="2416" y="465"/>
                          </a:lnTo>
                          <a:lnTo>
                            <a:pt x="2443" y="474"/>
                          </a:lnTo>
                          <a:lnTo>
                            <a:pt x="2472" y="485"/>
                          </a:lnTo>
                          <a:lnTo>
                            <a:pt x="2481" y="488"/>
                          </a:lnTo>
                          <a:lnTo>
                            <a:pt x="2491" y="490"/>
                          </a:lnTo>
                          <a:lnTo>
                            <a:pt x="2500" y="492"/>
                          </a:lnTo>
                          <a:lnTo>
                            <a:pt x="2509" y="493"/>
                          </a:lnTo>
                          <a:lnTo>
                            <a:pt x="2527" y="494"/>
                          </a:lnTo>
                          <a:lnTo>
                            <a:pt x="2547" y="493"/>
                          </a:lnTo>
                          <a:lnTo>
                            <a:pt x="2566" y="490"/>
                          </a:lnTo>
                          <a:lnTo>
                            <a:pt x="2585" y="486"/>
                          </a:lnTo>
                          <a:lnTo>
                            <a:pt x="2604" y="482"/>
                          </a:lnTo>
                          <a:lnTo>
                            <a:pt x="2624" y="477"/>
                          </a:lnTo>
                          <a:lnTo>
                            <a:pt x="2643" y="472"/>
                          </a:lnTo>
                          <a:lnTo>
                            <a:pt x="2663" y="468"/>
                          </a:lnTo>
                          <a:lnTo>
                            <a:pt x="2682" y="465"/>
                          </a:lnTo>
                          <a:lnTo>
                            <a:pt x="2701" y="463"/>
                          </a:lnTo>
                          <a:lnTo>
                            <a:pt x="2712" y="462"/>
                          </a:lnTo>
                          <a:lnTo>
                            <a:pt x="2721" y="463"/>
                          </a:lnTo>
                          <a:lnTo>
                            <a:pt x="2731" y="463"/>
                          </a:lnTo>
                          <a:lnTo>
                            <a:pt x="2740" y="465"/>
                          </a:lnTo>
                          <a:lnTo>
                            <a:pt x="2751" y="467"/>
                          </a:lnTo>
                          <a:lnTo>
                            <a:pt x="2760" y="469"/>
                          </a:lnTo>
                          <a:lnTo>
                            <a:pt x="2769" y="473"/>
                          </a:lnTo>
                          <a:lnTo>
                            <a:pt x="2779" y="477"/>
                          </a:lnTo>
                          <a:lnTo>
                            <a:pt x="2779" y="477"/>
                          </a:lnTo>
                          <a:lnTo>
                            <a:pt x="2791" y="484"/>
                          </a:lnTo>
                          <a:lnTo>
                            <a:pt x="2803" y="488"/>
                          </a:lnTo>
                          <a:lnTo>
                            <a:pt x="2815" y="492"/>
                          </a:lnTo>
                          <a:lnTo>
                            <a:pt x="2827" y="494"/>
                          </a:lnTo>
                          <a:lnTo>
                            <a:pt x="2853" y="497"/>
                          </a:lnTo>
                          <a:lnTo>
                            <a:pt x="2880" y="501"/>
                          </a:lnTo>
                          <a:lnTo>
                            <a:pt x="2880" y="510"/>
                          </a:lnTo>
                          <a:lnTo>
                            <a:pt x="2879" y="519"/>
                          </a:lnTo>
                          <a:lnTo>
                            <a:pt x="2875" y="529"/>
                          </a:lnTo>
                          <a:lnTo>
                            <a:pt x="2873" y="540"/>
                          </a:lnTo>
                          <a:lnTo>
                            <a:pt x="2871" y="551"/>
                          </a:lnTo>
                          <a:lnTo>
                            <a:pt x="2870" y="561"/>
                          </a:lnTo>
                          <a:lnTo>
                            <a:pt x="2870" y="564"/>
                          </a:lnTo>
                          <a:lnTo>
                            <a:pt x="2871" y="568"/>
                          </a:lnTo>
                          <a:lnTo>
                            <a:pt x="2873" y="570"/>
                          </a:lnTo>
                          <a:lnTo>
                            <a:pt x="2877" y="572"/>
                          </a:lnTo>
                          <a:lnTo>
                            <a:pt x="2891" y="579"/>
                          </a:lnTo>
                          <a:lnTo>
                            <a:pt x="2901" y="585"/>
                          </a:lnTo>
                          <a:lnTo>
                            <a:pt x="2908" y="592"/>
                          </a:lnTo>
                          <a:lnTo>
                            <a:pt x="2912" y="598"/>
                          </a:lnTo>
                          <a:lnTo>
                            <a:pt x="2913" y="601"/>
                          </a:lnTo>
                          <a:lnTo>
                            <a:pt x="2913" y="604"/>
                          </a:lnTo>
                          <a:lnTo>
                            <a:pt x="2913" y="607"/>
                          </a:lnTo>
                          <a:lnTo>
                            <a:pt x="2913" y="610"/>
                          </a:lnTo>
                          <a:lnTo>
                            <a:pt x="2911" y="615"/>
                          </a:lnTo>
                          <a:lnTo>
                            <a:pt x="2907" y="621"/>
                          </a:lnTo>
                          <a:lnTo>
                            <a:pt x="2899" y="632"/>
                          </a:lnTo>
                          <a:lnTo>
                            <a:pt x="2890" y="646"/>
                          </a:lnTo>
                          <a:lnTo>
                            <a:pt x="2888" y="653"/>
                          </a:lnTo>
                          <a:lnTo>
                            <a:pt x="2886" y="660"/>
                          </a:lnTo>
                          <a:lnTo>
                            <a:pt x="2886" y="664"/>
                          </a:lnTo>
                          <a:lnTo>
                            <a:pt x="2886" y="668"/>
                          </a:lnTo>
                          <a:lnTo>
                            <a:pt x="2887" y="672"/>
                          </a:lnTo>
                          <a:lnTo>
                            <a:pt x="2889" y="676"/>
                          </a:lnTo>
                          <a:lnTo>
                            <a:pt x="2895" y="689"/>
                          </a:lnTo>
                          <a:lnTo>
                            <a:pt x="2902" y="699"/>
                          </a:lnTo>
                          <a:lnTo>
                            <a:pt x="2909" y="707"/>
                          </a:lnTo>
                          <a:lnTo>
                            <a:pt x="2916" y="716"/>
                          </a:lnTo>
                          <a:lnTo>
                            <a:pt x="2923" y="726"/>
                          </a:lnTo>
                          <a:lnTo>
                            <a:pt x="2928" y="737"/>
                          </a:lnTo>
                          <a:lnTo>
                            <a:pt x="2930" y="742"/>
                          </a:lnTo>
                          <a:lnTo>
                            <a:pt x="2932" y="749"/>
                          </a:lnTo>
                          <a:lnTo>
                            <a:pt x="2932" y="756"/>
                          </a:lnTo>
                          <a:lnTo>
                            <a:pt x="2933" y="764"/>
                          </a:lnTo>
                          <a:lnTo>
                            <a:pt x="2931" y="784"/>
                          </a:lnTo>
                          <a:lnTo>
                            <a:pt x="2929" y="807"/>
                          </a:lnTo>
                          <a:lnTo>
                            <a:pt x="2928" y="819"/>
                          </a:lnTo>
                          <a:lnTo>
                            <a:pt x="2928" y="829"/>
                          </a:lnTo>
                          <a:lnTo>
                            <a:pt x="2929" y="839"/>
                          </a:lnTo>
                          <a:lnTo>
                            <a:pt x="2930" y="848"/>
                          </a:lnTo>
                          <a:lnTo>
                            <a:pt x="2935" y="864"/>
                          </a:lnTo>
                          <a:lnTo>
                            <a:pt x="2941" y="878"/>
                          </a:lnTo>
                          <a:lnTo>
                            <a:pt x="2947" y="891"/>
                          </a:lnTo>
                          <a:lnTo>
                            <a:pt x="2954" y="906"/>
                          </a:lnTo>
                          <a:lnTo>
                            <a:pt x="2971" y="933"/>
                          </a:lnTo>
                          <a:lnTo>
                            <a:pt x="2988" y="959"/>
                          </a:lnTo>
                          <a:lnTo>
                            <a:pt x="2995" y="969"/>
                          </a:lnTo>
                          <a:lnTo>
                            <a:pt x="3002" y="976"/>
                          </a:lnTo>
                          <a:lnTo>
                            <a:pt x="3009" y="982"/>
                          </a:lnTo>
                          <a:lnTo>
                            <a:pt x="3014" y="984"/>
                          </a:lnTo>
                          <a:lnTo>
                            <a:pt x="3018" y="984"/>
                          </a:lnTo>
                          <a:lnTo>
                            <a:pt x="3022" y="982"/>
                          </a:lnTo>
                          <a:lnTo>
                            <a:pt x="3025" y="977"/>
                          </a:lnTo>
                          <a:lnTo>
                            <a:pt x="3028" y="972"/>
                          </a:lnTo>
                          <a:lnTo>
                            <a:pt x="3034" y="960"/>
                          </a:lnTo>
                          <a:lnTo>
                            <a:pt x="3041" y="947"/>
                          </a:lnTo>
                          <a:lnTo>
                            <a:pt x="3044" y="940"/>
                          </a:lnTo>
                          <a:lnTo>
                            <a:pt x="3050" y="934"/>
                          </a:lnTo>
                          <a:lnTo>
                            <a:pt x="3054" y="929"/>
                          </a:lnTo>
                          <a:lnTo>
                            <a:pt x="3060" y="925"/>
                          </a:lnTo>
                          <a:lnTo>
                            <a:pt x="3068" y="924"/>
                          </a:lnTo>
                          <a:lnTo>
                            <a:pt x="3075" y="924"/>
                          </a:lnTo>
                          <a:lnTo>
                            <a:pt x="3080" y="925"/>
                          </a:lnTo>
                          <a:lnTo>
                            <a:pt x="3084" y="927"/>
                          </a:lnTo>
                          <a:lnTo>
                            <a:pt x="3089" y="929"/>
                          </a:lnTo>
                          <a:lnTo>
                            <a:pt x="3096" y="930"/>
                          </a:lnTo>
                          <a:lnTo>
                            <a:pt x="3103" y="929"/>
                          </a:lnTo>
                          <a:lnTo>
                            <a:pt x="3114" y="927"/>
                          </a:lnTo>
                          <a:lnTo>
                            <a:pt x="3117" y="926"/>
                          </a:lnTo>
                          <a:lnTo>
                            <a:pt x="3122" y="927"/>
                          </a:lnTo>
                          <a:lnTo>
                            <a:pt x="3127" y="929"/>
                          </a:lnTo>
                          <a:lnTo>
                            <a:pt x="3133" y="932"/>
                          </a:lnTo>
                          <a:lnTo>
                            <a:pt x="3149" y="940"/>
                          </a:lnTo>
                          <a:lnTo>
                            <a:pt x="3164" y="949"/>
                          </a:lnTo>
                          <a:lnTo>
                            <a:pt x="3180" y="960"/>
                          </a:lnTo>
                          <a:lnTo>
                            <a:pt x="3194" y="970"/>
                          </a:lnTo>
                          <a:lnTo>
                            <a:pt x="3204" y="980"/>
                          </a:lnTo>
                          <a:lnTo>
                            <a:pt x="3212" y="987"/>
                          </a:lnTo>
                          <a:lnTo>
                            <a:pt x="3229" y="1009"/>
                          </a:lnTo>
                          <a:lnTo>
                            <a:pt x="3240" y="1025"/>
                          </a:lnTo>
                          <a:lnTo>
                            <a:pt x="3243" y="1028"/>
                          </a:lnTo>
                          <a:lnTo>
                            <a:pt x="3246" y="1030"/>
                          </a:lnTo>
                          <a:lnTo>
                            <a:pt x="3249" y="1032"/>
                          </a:lnTo>
                          <a:lnTo>
                            <a:pt x="3254" y="1034"/>
                          </a:lnTo>
                          <a:lnTo>
                            <a:pt x="3266" y="1037"/>
                          </a:lnTo>
                          <a:lnTo>
                            <a:pt x="3281" y="1038"/>
                          </a:lnTo>
                          <a:lnTo>
                            <a:pt x="3294" y="1040"/>
                          </a:lnTo>
                          <a:lnTo>
                            <a:pt x="3305" y="1043"/>
                          </a:lnTo>
                          <a:lnTo>
                            <a:pt x="3315" y="1047"/>
                          </a:lnTo>
                          <a:lnTo>
                            <a:pt x="3323" y="1052"/>
                          </a:lnTo>
                          <a:lnTo>
                            <a:pt x="3330" y="1059"/>
                          </a:lnTo>
                          <a:lnTo>
                            <a:pt x="3336" y="1067"/>
                          </a:lnTo>
                          <a:lnTo>
                            <a:pt x="3341" y="1074"/>
                          </a:lnTo>
                          <a:lnTo>
                            <a:pt x="3347" y="1082"/>
                          </a:lnTo>
                          <a:lnTo>
                            <a:pt x="3353" y="1089"/>
                          </a:lnTo>
                          <a:lnTo>
                            <a:pt x="3358" y="1097"/>
                          </a:lnTo>
                          <a:lnTo>
                            <a:pt x="3364" y="1104"/>
                          </a:lnTo>
                          <a:lnTo>
                            <a:pt x="3371" y="1111"/>
                          </a:lnTo>
                          <a:lnTo>
                            <a:pt x="3378" y="1116"/>
                          </a:lnTo>
                          <a:lnTo>
                            <a:pt x="3387" y="1120"/>
                          </a:lnTo>
                          <a:lnTo>
                            <a:pt x="3399" y="1122"/>
                          </a:lnTo>
                          <a:lnTo>
                            <a:pt x="3411" y="1123"/>
                          </a:lnTo>
                          <a:lnTo>
                            <a:pt x="3421" y="1123"/>
                          </a:lnTo>
                          <a:lnTo>
                            <a:pt x="3431" y="1122"/>
                          </a:lnTo>
                          <a:lnTo>
                            <a:pt x="3441" y="1120"/>
                          </a:lnTo>
                          <a:lnTo>
                            <a:pt x="3450" y="1118"/>
                          </a:lnTo>
                          <a:lnTo>
                            <a:pt x="3465" y="1113"/>
                          </a:lnTo>
                          <a:lnTo>
                            <a:pt x="3481" y="1106"/>
                          </a:lnTo>
                          <a:lnTo>
                            <a:pt x="3497" y="1100"/>
                          </a:lnTo>
                          <a:lnTo>
                            <a:pt x="3513" y="1097"/>
                          </a:lnTo>
                          <a:lnTo>
                            <a:pt x="3524" y="1096"/>
                          </a:lnTo>
                          <a:lnTo>
                            <a:pt x="3534" y="1096"/>
                          </a:lnTo>
                          <a:lnTo>
                            <a:pt x="3545" y="1096"/>
                          </a:lnTo>
                          <a:lnTo>
                            <a:pt x="3557" y="1098"/>
                          </a:lnTo>
                          <a:lnTo>
                            <a:pt x="3573" y="1100"/>
                          </a:lnTo>
                          <a:lnTo>
                            <a:pt x="3585" y="1103"/>
                          </a:lnTo>
                          <a:lnTo>
                            <a:pt x="3593" y="1105"/>
                          </a:lnTo>
                          <a:lnTo>
                            <a:pt x="3598" y="1109"/>
                          </a:lnTo>
                          <a:lnTo>
                            <a:pt x="3600" y="1112"/>
                          </a:lnTo>
                          <a:lnTo>
                            <a:pt x="3601" y="1115"/>
                          </a:lnTo>
                          <a:lnTo>
                            <a:pt x="3602" y="1118"/>
                          </a:lnTo>
                          <a:lnTo>
                            <a:pt x="3603" y="1122"/>
                          </a:lnTo>
                          <a:lnTo>
                            <a:pt x="3604" y="1133"/>
                          </a:lnTo>
                          <a:lnTo>
                            <a:pt x="3604" y="1147"/>
                          </a:lnTo>
                          <a:lnTo>
                            <a:pt x="3605" y="1155"/>
                          </a:lnTo>
                          <a:lnTo>
                            <a:pt x="3608" y="1161"/>
                          </a:lnTo>
                          <a:lnTo>
                            <a:pt x="3614" y="1166"/>
                          </a:lnTo>
                          <a:lnTo>
                            <a:pt x="3619" y="1172"/>
                          </a:lnTo>
                          <a:lnTo>
                            <a:pt x="3631" y="1182"/>
                          </a:lnTo>
                          <a:lnTo>
                            <a:pt x="3642" y="1191"/>
                          </a:lnTo>
                          <a:lnTo>
                            <a:pt x="3645" y="1197"/>
                          </a:lnTo>
                          <a:lnTo>
                            <a:pt x="3648" y="1206"/>
                          </a:lnTo>
                          <a:lnTo>
                            <a:pt x="3651" y="1218"/>
                          </a:lnTo>
                          <a:lnTo>
                            <a:pt x="3655" y="1231"/>
                          </a:lnTo>
                          <a:lnTo>
                            <a:pt x="3658" y="1245"/>
                          </a:lnTo>
                          <a:lnTo>
                            <a:pt x="3659" y="1256"/>
                          </a:lnTo>
                          <a:lnTo>
                            <a:pt x="3660" y="1264"/>
                          </a:lnTo>
                          <a:lnTo>
                            <a:pt x="3658" y="1268"/>
                          </a:lnTo>
                          <a:lnTo>
                            <a:pt x="3648" y="1274"/>
                          </a:lnTo>
                          <a:lnTo>
                            <a:pt x="3637" y="1282"/>
                          </a:lnTo>
                          <a:lnTo>
                            <a:pt x="3627" y="1290"/>
                          </a:lnTo>
                          <a:lnTo>
                            <a:pt x="3618" y="1299"/>
                          </a:lnTo>
                          <a:lnTo>
                            <a:pt x="3615" y="1304"/>
                          </a:lnTo>
                          <a:lnTo>
                            <a:pt x="3612" y="1309"/>
                          </a:lnTo>
                          <a:lnTo>
                            <a:pt x="3611" y="1314"/>
                          </a:lnTo>
                          <a:lnTo>
                            <a:pt x="3611" y="1320"/>
                          </a:lnTo>
                          <a:lnTo>
                            <a:pt x="3612" y="1327"/>
                          </a:lnTo>
                          <a:lnTo>
                            <a:pt x="3614" y="1333"/>
                          </a:lnTo>
                          <a:lnTo>
                            <a:pt x="3619" y="1340"/>
                          </a:lnTo>
                          <a:lnTo>
                            <a:pt x="3625" y="1347"/>
                          </a:lnTo>
                          <a:lnTo>
                            <a:pt x="3627" y="1350"/>
                          </a:lnTo>
                          <a:lnTo>
                            <a:pt x="3630" y="1354"/>
                          </a:lnTo>
                          <a:lnTo>
                            <a:pt x="3634" y="1356"/>
                          </a:lnTo>
                          <a:lnTo>
                            <a:pt x="3637" y="1358"/>
                          </a:lnTo>
                          <a:lnTo>
                            <a:pt x="3645" y="1362"/>
                          </a:lnTo>
                          <a:lnTo>
                            <a:pt x="3654" y="1364"/>
                          </a:lnTo>
                          <a:lnTo>
                            <a:pt x="3662" y="1367"/>
                          </a:lnTo>
                          <a:lnTo>
                            <a:pt x="3671" y="1370"/>
                          </a:lnTo>
                          <a:lnTo>
                            <a:pt x="3679" y="1374"/>
                          </a:lnTo>
                          <a:lnTo>
                            <a:pt x="3687" y="1379"/>
                          </a:lnTo>
                          <a:lnTo>
                            <a:pt x="3690" y="1383"/>
                          </a:lnTo>
                          <a:lnTo>
                            <a:pt x="3693" y="1387"/>
                          </a:lnTo>
                          <a:lnTo>
                            <a:pt x="3696" y="1392"/>
                          </a:lnTo>
                          <a:lnTo>
                            <a:pt x="3698" y="1398"/>
                          </a:lnTo>
                          <a:lnTo>
                            <a:pt x="3700" y="1411"/>
                          </a:lnTo>
                          <a:lnTo>
                            <a:pt x="3701" y="1423"/>
                          </a:lnTo>
                          <a:lnTo>
                            <a:pt x="3700" y="1449"/>
                          </a:lnTo>
                          <a:lnTo>
                            <a:pt x="3702" y="1473"/>
                          </a:lnTo>
                          <a:lnTo>
                            <a:pt x="3708" y="1496"/>
                          </a:lnTo>
                          <a:lnTo>
                            <a:pt x="3714" y="1515"/>
                          </a:lnTo>
                          <a:lnTo>
                            <a:pt x="3716" y="1525"/>
                          </a:lnTo>
                          <a:lnTo>
                            <a:pt x="3718" y="1535"/>
                          </a:lnTo>
                          <a:lnTo>
                            <a:pt x="3720" y="1547"/>
                          </a:lnTo>
                          <a:lnTo>
                            <a:pt x="3720" y="1559"/>
                          </a:lnTo>
                          <a:lnTo>
                            <a:pt x="3720" y="1559"/>
                          </a:lnTo>
                          <a:lnTo>
                            <a:pt x="3671" y="1595"/>
                          </a:lnTo>
                          <a:lnTo>
                            <a:pt x="3655" y="1605"/>
                          </a:lnTo>
                          <a:lnTo>
                            <a:pt x="3638" y="1616"/>
                          </a:lnTo>
                          <a:lnTo>
                            <a:pt x="3631" y="1622"/>
                          </a:lnTo>
                          <a:lnTo>
                            <a:pt x="3625" y="1630"/>
                          </a:lnTo>
                          <a:lnTo>
                            <a:pt x="3619" y="1638"/>
                          </a:lnTo>
                          <a:lnTo>
                            <a:pt x="3615" y="1647"/>
                          </a:lnTo>
                          <a:lnTo>
                            <a:pt x="3612" y="1654"/>
                          </a:lnTo>
                          <a:lnTo>
                            <a:pt x="3607" y="1659"/>
                          </a:lnTo>
                          <a:lnTo>
                            <a:pt x="3604" y="1664"/>
                          </a:lnTo>
                          <a:lnTo>
                            <a:pt x="3600" y="1668"/>
                          </a:lnTo>
                          <a:lnTo>
                            <a:pt x="3596" y="1671"/>
                          </a:lnTo>
                          <a:lnTo>
                            <a:pt x="3592" y="1673"/>
                          </a:lnTo>
                          <a:lnTo>
                            <a:pt x="3587" y="1674"/>
                          </a:lnTo>
                          <a:lnTo>
                            <a:pt x="3583" y="1675"/>
                          </a:lnTo>
                          <a:lnTo>
                            <a:pt x="3561" y="1676"/>
                          </a:lnTo>
                          <a:lnTo>
                            <a:pt x="3539" y="1677"/>
                          </a:lnTo>
                          <a:lnTo>
                            <a:pt x="3535" y="1686"/>
                          </a:lnTo>
                          <a:lnTo>
                            <a:pt x="3533" y="1695"/>
                          </a:lnTo>
                          <a:lnTo>
                            <a:pt x="3533" y="1704"/>
                          </a:lnTo>
                          <a:lnTo>
                            <a:pt x="3534" y="1715"/>
                          </a:lnTo>
                          <a:lnTo>
                            <a:pt x="3536" y="1724"/>
                          </a:lnTo>
                          <a:lnTo>
                            <a:pt x="3540" y="1733"/>
                          </a:lnTo>
                          <a:lnTo>
                            <a:pt x="3544" y="1742"/>
                          </a:lnTo>
                          <a:lnTo>
                            <a:pt x="3548" y="1751"/>
                          </a:lnTo>
                          <a:lnTo>
                            <a:pt x="3551" y="1761"/>
                          </a:lnTo>
                          <a:lnTo>
                            <a:pt x="3553" y="1769"/>
                          </a:lnTo>
                          <a:lnTo>
                            <a:pt x="3553" y="1777"/>
                          </a:lnTo>
                          <a:lnTo>
                            <a:pt x="3553" y="1785"/>
                          </a:lnTo>
                          <a:lnTo>
                            <a:pt x="3552" y="1793"/>
                          </a:lnTo>
                          <a:lnTo>
                            <a:pt x="3552" y="1802"/>
                          </a:lnTo>
                          <a:lnTo>
                            <a:pt x="3552" y="1811"/>
                          </a:lnTo>
                          <a:lnTo>
                            <a:pt x="3553" y="1820"/>
                          </a:lnTo>
                          <a:lnTo>
                            <a:pt x="3556" y="1828"/>
                          </a:lnTo>
                          <a:lnTo>
                            <a:pt x="3560" y="1834"/>
                          </a:lnTo>
                          <a:lnTo>
                            <a:pt x="3564" y="1839"/>
                          </a:lnTo>
                          <a:lnTo>
                            <a:pt x="3570" y="1843"/>
                          </a:lnTo>
                          <a:lnTo>
                            <a:pt x="3576" y="1845"/>
                          </a:lnTo>
                          <a:lnTo>
                            <a:pt x="3581" y="1848"/>
                          </a:lnTo>
                          <a:lnTo>
                            <a:pt x="3587" y="1852"/>
                          </a:lnTo>
                          <a:lnTo>
                            <a:pt x="3592" y="1857"/>
                          </a:lnTo>
                          <a:lnTo>
                            <a:pt x="3594" y="1861"/>
                          </a:lnTo>
                          <a:lnTo>
                            <a:pt x="3595" y="1865"/>
                          </a:lnTo>
                          <a:lnTo>
                            <a:pt x="3596" y="1870"/>
                          </a:lnTo>
                          <a:lnTo>
                            <a:pt x="3597" y="1875"/>
                          </a:lnTo>
                          <a:lnTo>
                            <a:pt x="3597" y="1887"/>
                          </a:lnTo>
                          <a:lnTo>
                            <a:pt x="3595" y="1898"/>
                          </a:lnTo>
                          <a:lnTo>
                            <a:pt x="3591" y="1922"/>
                          </a:lnTo>
                          <a:lnTo>
                            <a:pt x="3589" y="1943"/>
                          </a:lnTo>
                          <a:lnTo>
                            <a:pt x="3591" y="1965"/>
                          </a:lnTo>
                          <a:lnTo>
                            <a:pt x="3597" y="2000"/>
                          </a:lnTo>
                          <a:lnTo>
                            <a:pt x="3599" y="2017"/>
                          </a:lnTo>
                          <a:lnTo>
                            <a:pt x="3601" y="2032"/>
                          </a:lnTo>
                          <a:lnTo>
                            <a:pt x="3602" y="2042"/>
                          </a:lnTo>
                          <a:lnTo>
                            <a:pt x="3601" y="2047"/>
                          </a:lnTo>
                          <a:lnTo>
                            <a:pt x="3591" y="2044"/>
                          </a:lnTo>
                          <a:lnTo>
                            <a:pt x="3581" y="2040"/>
                          </a:lnTo>
                          <a:lnTo>
                            <a:pt x="3570" y="2035"/>
                          </a:lnTo>
                          <a:lnTo>
                            <a:pt x="3559" y="2029"/>
                          </a:lnTo>
                          <a:lnTo>
                            <a:pt x="3537" y="2017"/>
                          </a:lnTo>
                          <a:lnTo>
                            <a:pt x="3513" y="2003"/>
                          </a:lnTo>
                          <a:lnTo>
                            <a:pt x="3491" y="1990"/>
                          </a:lnTo>
                          <a:lnTo>
                            <a:pt x="3468" y="1980"/>
                          </a:lnTo>
                          <a:lnTo>
                            <a:pt x="3457" y="1975"/>
                          </a:lnTo>
                          <a:lnTo>
                            <a:pt x="3446" y="1972"/>
                          </a:lnTo>
                          <a:lnTo>
                            <a:pt x="3435" y="1970"/>
                          </a:lnTo>
                          <a:lnTo>
                            <a:pt x="3425" y="1969"/>
                          </a:lnTo>
                          <a:lnTo>
                            <a:pt x="3422" y="1975"/>
                          </a:lnTo>
                          <a:lnTo>
                            <a:pt x="3422" y="1982"/>
                          </a:lnTo>
                          <a:lnTo>
                            <a:pt x="3422" y="1988"/>
                          </a:lnTo>
                          <a:lnTo>
                            <a:pt x="3424" y="1995"/>
                          </a:lnTo>
                          <a:lnTo>
                            <a:pt x="3430" y="2011"/>
                          </a:lnTo>
                          <a:lnTo>
                            <a:pt x="3438" y="2026"/>
                          </a:lnTo>
                          <a:lnTo>
                            <a:pt x="3441" y="2033"/>
                          </a:lnTo>
                          <a:lnTo>
                            <a:pt x="3443" y="2040"/>
                          </a:lnTo>
                          <a:lnTo>
                            <a:pt x="3443" y="2046"/>
                          </a:lnTo>
                          <a:lnTo>
                            <a:pt x="3443" y="2054"/>
                          </a:lnTo>
                          <a:lnTo>
                            <a:pt x="3442" y="2057"/>
                          </a:lnTo>
                          <a:lnTo>
                            <a:pt x="3440" y="2059"/>
                          </a:lnTo>
                          <a:lnTo>
                            <a:pt x="3439" y="2062"/>
                          </a:lnTo>
                          <a:lnTo>
                            <a:pt x="3435" y="2065"/>
                          </a:lnTo>
                          <a:lnTo>
                            <a:pt x="3428" y="2069"/>
                          </a:lnTo>
                          <a:lnTo>
                            <a:pt x="3418" y="2073"/>
                          </a:lnTo>
                          <a:lnTo>
                            <a:pt x="3406" y="2076"/>
                          </a:lnTo>
                          <a:lnTo>
                            <a:pt x="3393" y="2079"/>
                          </a:lnTo>
                          <a:lnTo>
                            <a:pt x="3380" y="2081"/>
                          </a:lnTo>
                          <a:lnTo>
                            <a:pt x="3367" y="2082"/>
                          </a:lnTo>
                          <a:lnTo>
                            <a:pt x="3354" y="2084"/>
                          </a:lnTo>
                          <a:lnTo>
                            <a:pt x="3340" y="2086"/>
                          </a:lnTo>
                          <a:lnTo>
                            <a:pt x="3329" y="2089"/>
                          </a:lnTo>
                          <a:lnTo>
                            <a:pt x="3318" y="2092"/>
                          </a:lnTo>
                          <a:lnTo>
                            <a:pt x="3314" y="2093"/>
                          </a:lnTo>
                          <a:lnTo>
                            <a:pt x="3310" y="2094"/>
                          </a:lnTo>
                          <a:lnTo>
                            <a:pt x="3305" y="2094"/>
                          </a:lnTo>
                          <a:lnTo>
                            <a:pt x="3301" y="2093"/>
                          </a:lnTo>
                          <a:lnTo>
                            <a:pt x="3294" y="2091"/>
                          </a:lnTo>
                          <a:lnTo>
                            <a:pt x="3287" y="2088"/>
                          </a:lnTo>
                          <a:lnTo>
                            <a:pt x="3281" y="2084"/>
                          </a:lnTo>
                          <a:lnTo>
                            <a:pt x="3274" y="2081"/>
                          </a:lnTo>
                          <a:lnTo>
                            <a:pt x="3271" y="2079"/>
                          </a:lnTo>
                          <a:lnTo>
                            <a:pt x="3267" y="2079"/>
                          </a:lnTo>
                          <a:lnTo>
                            <a:pt x="3263" y="2078"/>
                          </a:lnTo>
                          <a:lnTo>
                            <a:pt x="3259" y="2078"/>
                          </a:lnTo>
                          <a:lnTo>
                            <a:pt x="3257" y="2087"/>
                          </a:lnTo>
                          <a:lnTo>
                            <a:pt x="3257" y="2095"/>
                          </a:lnTo>
                          <a:lnTo>
                            <a:pt x="3258" y="2104"/>
                          </a:lnTo>
                          <a:lnTo>
                            <a:pt x="3260" y="2112"/>
                          </a:lnTo>
                          <a:lnTo>
                            <a:pt x="3262" y="2120"/>
                          </a:lnTo>
                          <a:lnTo>
                            <a:pt x="3265" y="2128"/>
                          </a:lnTo>
                          <a:lnTo>
                            <a:pt x="3267" y="2136"/>
                          </a:lnTo>
                          <a:lnTo>
                            <a:pt x="3268" y="2146"/>
                          </a:lnTo>
                          <a:lnTo>
                            <a:pt x="3284" y="2174"/>
                          </a:lnTo>
                          <a:lnTo>
                            <a:pt x="3306" y="2214"/>
                          </a:lnTo>
                          <a:lnTo>
                            <a:pt x="3311" y="2224"/>
                          </a:lnTo>
                          <a:lnTo>
                            <a:pt x="3315" y="2235"/>
                          </a:lnTo>
                          <a:lnTo>
                            <a:pt x="3318" y="2245"/>
                          </a:lnTo>
                          <a:lnTo>
                            <a:pt x="3320" y="2253"/>
                          </a:lnTo>
                          <a:lnTo>
                            <a:pt x="3321" y="2261"/>
                          </a:lnTo>
                          <a:lnTo>
                            <a:pt x="3320" y="2269"/>
                          </a:lnTo>
                          <a:lnTo>
                            <a:pt x="3319" y="2272"/>
                          </a:lnTo>
                          <a:lnTo>
                            <a:pt x="3317" y="2275"/>
                          </a:lnTo>
                          <a:lnTo>
                            <a:pt x="3315" y="2278"/>
                          </a:lnTo>
                          <a:lnTo>
                            <a:pt x="3312" y="2280"/>
                          </a:lnTo>
                          <a:lnTo>
                            <a:pt x="3296" y="2289"/>
                          </a:lnTo>
                          <a:lnTo>
                            <a:pt x="3279" y="2301"/>
                          </a:lnTo>
                          <a:lnTo>
                            <a:pt x="3270" y="2308"/>
                          </a:lnTo>
                          <a:lnTo>
                            <a:pt x="3260" y="2316"/>
                          </a:lnTo>
                          <a:lnTo>
                            <a:pt x="3252" y="2323"/>
                          </a:lnTo>
                          <a:lnTo>
                            <a:pt x="3245" y="2331"/>
                          </a:lnTo>
                          <a:lnTo>
                            <a:pt x="3239" y="2339"/>
                          </a:lnTo>
                          <a:lnTo>
                            <a:pt x="3233" y="2347"/>
                          </a:lnTo>
                          <a:lnTo>
                            <a:pt x="3230" y="2356"/>
                          </a:lnTo>
                          <a:lnTo>
                            <a:pt x="3228" y="2365"/>
                          </a:lnTo>
                          <a:lnTo>
                            <a:pt x="3228" y="2369"/>
                          </a:lnTo>
                          <a:lnTo>
                            <a:pt x="3228" y="2373"/>
                          </a:lnTo>
                          <a:lnTo>
                            <a:pt x="3229" y="2377"/>
                          </a:lnTo>
                          <a:lnTo>
                            <a:pt x="3231" y="2382"/>
                          </a:lnTo>
                          <a:lnTo>
                            <a:pt x="3233" y="2386"/>
                          </a:lnTo>
                          <a:lnTo>
                            <a:pt x="3236" y="2390"/>
                          </a:lnTo>
                          <a:lnTo>
                            <a:pt x="3239" y="2394"/>
                          </a:lnTo>
                          <a:lnTo>
                            <a:pt x="3244" y="2399"/>
                          </a:lnTo>
                          <a:lnTo>
                            <a:pt x="3260" y="2415"/>
                          </a:lnTo>
                          <a:lnTo>
                            <a:pt x="3276" y="2432"/>
                          </a:lnTo>
                          <a:lnTo>
                            <a:pt x="3291" y="2449"/>
                          </a:lnTo>
                          <a:lnTo>
                            <a:pt x="3306" y="2465"/>
                          </a:lnTo>
                          <a:lnTo>
                            <a:pt x="3312" y="2471"/>
                          </a:lnTo>
                          <a:lnTo>
                            <a:pt x="3315" y="2477"/>
                          </a:lnTo>
                          <a:lnTo>
                            <a:pt x="3317" y="2485"/>
                          </a:lnTo>
                          <a:lnTo>
                            <a:pt x="3319" y="2493"/>
                          </a:lnTo>
                          <a:lnTo>
                            <a:pt x="3323" y="2509"/>
                          </a:lnTo>
                          <a:lnTo>
                            <a:pt x="3327" y="2524"/>
                          </a:lnTo>
                          <a:lnTo>
                            <a:pt x="3331" y="2539"/>
                          </a:lnTo>
                          <a:lnTo>
                            <a:pt x="3337" y="2559"/>
                          </a:lnTo>
                          <a:lnTo>
                            <a:pt x="3342" y="2585"/>
                          </a:lnTo>
                          <a:lnTo>
                            <a:pt x="3345" y="2609"/>
                          </a:lnTo>
                          <a:lnTo>
                            <a:pt x="3346" y="2622"/>
                          </a:lnTo>
                          <a:lnTo>
                            <a:pt x="3346" y="2633"/>
                          </a:lnTo>
                          <a:lnTo>
                            <a:pt x="3344" y="2642"/>
                          </a:lnTo>
                          <a:lnTo>
                            <a:pt x="3342" y="2649"/>
                          </a:lnTo>
                          <a:lnTo>
                            <a:pt x="3340" y="2652"/>
                          </a:lnTo>
                          <a:lnTo>
                            <a:pt x="3338" y="2656"/>
                          </a:lnTo>
                          <a:lnTo>
                            <a:pt x="3335" y="2657"/>
                          </a:lnTo>
                          <a:lnTo>
                            <a:pt x="3332" y="2658"/>
                          </a:lnTo>
                          <a:lnTo>
                            <a:pt x="3329" y="2658"/>
                          </a:lnTo>
                          <a:lnTo>
                            <a:pt x="3325" y="2658"/>
                          </a:lnTo>
                          <a:lnTo>
                            <a:pt x="3321" y="2657"/>
                          </a:lnTo>
                          <a:lnTo>
                            <a:pt x="3316" y="2653"/>
                          </a:lnTo>
                          <a:lnTo>
                            <a:pt x="3308" y="2649"/>
                          </a:lnTo>
                          <a:lnTo>
                            <a:pt x="3299" y="2645"/>
                          </a:lnTo>
                          <a:lnTo>
                            <a:pt x="3291" y="2641"/>
                          </a:lnTo>
                          <a:lnTo>
                            <a:pt x="3283" y="2638"/>
                          </a:lnTo>
                          <a:lnTo>
                            <a:pt x="3279" y="2637"/>
                          </a:lnTo>
                          <a:lnTo>
                            <a:pt x="3275" y="2637"/>
                          </a:lnTo>
                          <a:lnTo>
                            <a:pt x="3271" y="2637"/>
                          </a:lnTo>
                          <a:lnTo>
                            <a:pt x="3267" y="2638"/>
                          </a:lnTo>
                          <a:lnTo>
                            <a:pt x="3261" y="2640"/>
                          </a:lnTo>
                          <a:lnTo>
                            <a:pt x="3257" y="2643"/>
                          </a:lnTo>
                          <a:lnTo>
                            <a:pt x="3253" y="2646"/>
                          </a:lnTo>
                          <a:lnTo>
                            <a:pt x="3249" y="2650"/>
                          </a:lnTo>
                          <a:lnTo>
                            <a:pt x="3244" y="2659"/>
                          </a:lnTo>
                          <a:lnTo>
                            <a:pt x="3240" y="2669"/>
                          </a:lnTo>
                          <a:lnTo>
                            <a:pt x="3236" y="2679"/>
                          </a:lnTo>
                          <a:lnTo>
                            <a:pt x="3234" y="2690"/>
                          </a:lnTo>
                          <a:lnTo>
                            <a:pt x="3230" y="2714"/>
                          </a:lnTo>
                          <a:lnTo>
                            <a:pt x="3228" y="2735"/>
                          </a:lnTo>
                          <a:lnTo>
                            <a:pt x="3204" y="2764"/>
                          </a:lnTo>
                          <a:lnTo>
                            <a:pt x="3170" y="2801"/>
                          </a:lnTo>
                          <a:lnTo>
                            <a:pt x="3155" y="2820"/>
                          </a:lnTo>
                          <a:lnTo>
                            <a:pt x="3143" y="2839"/>
                          </a:lnTo>
                          <a:lnTo>
                            <a:pt x="3138" y="2848"/>
                          </a:lnTo>
                          <a:lnTo>
                            <a:pt x="3134" y="2855"/>
                          </a:lnTo>
                          <a:lnTo>
                            <a:pt x="3133" y="2862"/>
                          </a:lnTo>
                          <a:lnTo>
                            <a:pt x="3133" y="2868"/>
                          </a:lnTo>
                          <a:lnTo>
                            <a:pt x="3136" y="2880"/>
                          </a:lnTo>
                          <a:lnTo>
                            <a:pt x="3137" y="2890"/>
                          </a:lnTo>
                          <a:lnTo>
                            <a:pt x="3136" y="2900"/>
                          </a:lnTo>
                          <a:lnTo>
                            <a:pt x="3134" y="2909"/>
                          </a:lnTo>
                          <a:lnTo>
                            <a:pt x="3131" y="2919"/>
                          </a:lnTo>
                          <a:lnTo>
                            <a:pt x="3128" y="2927"/>
                          </a:lnTo>
                          <a:lnTo>
                            <a:pt x="3125" y="2936"/>
                          </a:lnTo>
                          <a:lnTo>
                            <a:pt x="3121" y="2944"/>
                          </a:lnTo>
                          <a:lnTo>
                            <a:pt x="3113" y="2960"/>
                          </a:lnTo>
                          <a:lnTo>
                            <a:pt x="3107" y="2976"/>
                          </a:lnTo>
                          <a:lnTo>
                            <a:pt x="3105" y="2984"/>
                          </a:lnTo>
                          <a:lnTo>
                            <a:pt x="3103" y="2993"/>
                          </a:lnTo>
                          <a:lnTo>
                            <a:pt x="3103" y="3002"/>
                          </a:lnTo>
                          <a:lnTo>
                            <a:pt x="3104" y="3011"/>
                          </a:lnTo>
                          <a:lnTo>
                            <a:pt x="3106" y="3020"/>
                          </a:lnTo>
                          <a:lnTo>
                            <a:pt x="3106" y="3029"/>
                          </a:lnTo>
                          <a:lnTo>
                            <a:pt x="3107" y="3037"/>
                          </a:lnTo>
                          <a:lnTo>
                            <a:pt x="3107" y="3047"/>
                          </a:lnTo>
                          <a:lnTo>
                            <a:pt x="3106" y="3064"/>
                          </a:lnTo>
                          <a:lnTo>
                            <a:pt x="3105" y="3083"/>
                          </a:lnTo>
                          <a:lnTo>
                            <a:pt x="3105" y="3087"/>
                          </a:lnTo>
                          <a:lnTo>
                            <a:pt x="3106" y="3090"/>
                          </a:lnTo>
                          <a:lnTo>
                            <a:pt x="3108" y="3092"/>
                          </a:lnTo>
                          <a:lnTo>
                            <a:pt x="3109" y="3095"/>
                          </a:lnTo>
                          <a:lnTo>
                            <a:pt x="3114" y="3100"/>
                          </a:lnTo>
                          <a:lnTo>
                            <a:pt x="3120" y="3103"/>
                          </a:lnTo>
                          <a:lnTo>
                            <a:pt x="3133" y="3110"/>
                          </a:lnTo>
                          <a:lnTo>
                            <a:pt x="3148" y="3116"/>
                          </a:lnTo>
                          <a:lnTo>
                            <a:pt x="3153" y="3119"/>
                          </a:lnTo>
                          <a:lnTo>
                            <a:pt x="3158" y="3122"/>
                          </a:lnTo>
                          <a:lnTo>
                            <a:pt x="3161" y="3126"/>
                          </a:lnTo>
                          <a:lnTo>
                            <a:pt x="3162" y="3131"/>
                          </a:lnTo>
                          <a:lnTo>
                            <a:pt x="3162" y="3133"/>
                          </a:lnTo>
                          <a:lnTo>
                            <a:pt x="3161" y="3136"/>
                          </a:lnTo>
                          <a:lnTo>
                            <a:pt x="3159" y="3139"/>
                          </a:lnTo>
                          <a:lnTo>
                            <a:pt x="3157" y="3142"/>
                          </a:lnTo>
                          <a:lnTo>
                            <a:pt x="3150" y="3148"/>
                          </a:lnTo>
                          <a:lnTo>
                            <a:pt x="3139" y="3156"/>
                          </a:lnTo>
                          <a:lnTo>
                            <a:pt x="3132" y="3161"/>
                          </a:lnTo>
                          <a:lnTo>
                            <a:pt x="3126" y="3167"/>
                          </a:lnTo>
                          <a:lnTo>
                            <a:pt x="3121" y="3175"/>
                          </a:lnTo>
                          <a:lnTo>
                            <a:pt x="3116" y="3183"/>
                          </a:lnTo>
                          <a:lnTo>
                            <a:pt x="3106" y="3201"/>
                          </a:lnTo>
                          <a:lnTo>
                            <a:pt x="3097" y="3221"/>
                          </a:lnTo>
                          <a:lnTo>
                            <a:pt x="3088" y="3240"/>
                          </a:lnTo>
                          <a:lnTo>
                            <a:pt x="3080" y="3260"/>
                          </a:lnTo>
                          <a:lnTo>
                            <a:pt x="3075" y="3268"/>
                          </a:lnTo>
                          <a:lnTo>
                            <a:pt x="3071" y="3275"/>
                          </a:lnTo>
                          <a:lnTo>
                            <a:pt x="3066" y="3282"/>
                          </a:lnTo>
                          <a:lnTo>
                            <a:pt x="3061" y="3288"/>
                          </a:lnTo>
                          <a:lnTo>
                            <a:pt x="3058" y="3290"/>
                          </a:lnTo>
                          <a:lnTo>
                            <a:pt x="3054" y="3292"/>
                          </a:lnTo>
                          <a:lnTo>
                            <a:pt x="3048" y="3293"/>
                          </a:lnTo>
                          <a:lnTo>
                            <a:pt x="3042" y="3294"/>
                          </a:lnTo>
                          <a:lnTo>
                            <a:pt x="3028" y="3295"/>
                          </a:lnTo>
                          <a:lnTo>
                            <a:pt x="3014" y="3296"/>
                          </a:lnTo>
                          <a:lnTo>
                            <a:pt x="2999" y="3296"/>
                          </a:lnTo>
                          <a:lnTo>
                            <a:pt x="2988" y="3298"/>
                          </a:lnTo>
                          <a:lnTo>
                            <a:pt x="2984" y="3299"/>
                          </a:lnTo>
                          <a:lnTo>
                            <a:pt x="2981" y="3302"/>
                          </a:lnTo>
                          <a:lnTo>
                            <a:pt x="2979" y="3305"/>
                          </a:lnTo>
                          <a:lnTo>
                            <a:pt x="2978" y="3308"/>
                          </a:lnTo>
                          <a:lnTo>
                            <a:pt x="2979" y="3313"/>
                          </a:lnTo>
                          <a:lnTo>
                            <a:pt x="2981" y="3318"/>
                          </a:lnTo>
                          <a:lnTo>
                            <a:pt x="2983" y="3322"/>
                          </a:lnTo>
                          <a:lnTo>
                            <a:pt x="2986" y="3327"/>
                          </a:lnTo>
                          <a:lnTo>
                            <a:pt x="2994" y="3334"/>
                          </a:lnTo>
                          <a:lnTo>
                            <a:pt x="3003" y="3341"/>
                          </a:lnTo>
                          <a:lnTo>
                            <a:pt x="3013" y="3348"/>
                          </a:lnTo>
                          <a:lnTo>
                            <a:pt x="3021" y="3354"/>
                          </a:lnTo>
                          <a:lnTo>
                            <a:pt x="3024" y="3357"/>
                          </a:lnTo>
                          <a:lnTo>
                            <a:pt x="3026" y="3360"/>
                          </a:lnTo>
                          <a:lnTo>
                            <a:pt x="3028" y="3363"/>
                          </a:lnTo>
                          <a:lnTo>
                            <a:pt x="3028" y="3367"/>
                          </a:lnTo>
                          <a:lnTo>
                            <a:pt x="3027" y="3373"/>
                          </a:lnTo>
                          <a:lnTo>
                            <a:pt x="3025" y="3388"/>
                          </a:lnTo>
                          <a:lnTo>
                            <a:pt x="3023" y="3403"/>
                          </a:lnTo>
                          <a:lnTo>
                            <a:pt x="3022" y="3415"/>
                          </a:lnTo>
                          <a:lnTo>
                            <a:pt x="3022" y="3415"/>
                          </a:lnTo>
                          <a:lnTo>
                            <a:pt x="3013" y="3418"/>
                          </a:lnTo>
                          <a:lnTo>
                            <a:pt x="3004" y="3424"/>
                          </a:lnTo>
                          <a:lnTo>
                            <a:pt x="2995" y="3433"/>
                          </a:lnTo>
                          <a:lnTo>
                            <a:pt x="2987" y="3441"/>
                          </a:lnTo>
                          <a:lnTo>
                            <a:pt x="2971" y="3459"/>
                          </a:lnTo>
                          <a:lnTo>
                            <a:pt x="2958" y="3476"/>
                          </a:lnTo>
                          <a:lnTo>
                            <a:pt x="2945" y="3497"/>
                          </a:lnTo>
                          <a:lnTo>
                            <a:pt x="2937" y="3515"/>
                          </a:lnTo>
                          <a:lnTo>
                            <a:pt x="2934" y="3519"/>
                          </a:lnTo>
                          <a:lnTo>
                            <a:pt x="2932" y="3522"/>
                          </a:lnTo>
                          <a:lnTo>
                            <a:pt x="2928" y="3524"/>
                          </a:lnTo>
                          <a:lnTo>
                            <a:pt x="2924" y="3525"/>
                          </a:lnTo>
                          <a:lnTo>
                            <a:pt x="2917" y="3525"/>
                          </a:lnTo>
                          <a:lnTo>
                            <a:pt x="2911" y="3524"/>
                          </a:lnTo>
                          <a:lnTo>
                            <a:pt x="2904" y="3523"/>
                          </a:lnTo>
                          <a:lnTo>
                            <a:pt x="2895" y="3520"/>
                          </a:lnTo>
                          <a:lnTo>
                            <a:pt x="2885" y="3518"/>
                          </a:lnTo>
                          <a:lnTo>
                            <a:pt x="2877" y="3517"/>
                          </a:lnTo>
                          <a:lnTo>
                            <a:pt x="2868" y="3518"/>
                          </a:lnTo>
                          <a:lnTo>
                            <a:pt x="2862" y="3520"/>
                          </a:lnTo>
                          <a:lnTo>
                            <a:pt x="2848" y="3527"/>
                          </a:lnTo>
                          <a:lnTo>
                            <a:pt x="2832" y="3536"/>
                          </a:lnTo>
                          <a:lnTo>
                            <a:pt x="2826" y="3538"/>
                          </a:lnTo>
                          <a:lnTo>
                            <a:pt x="2820" y="3540"/>
                          </a:lnTo>
                          <a:lnTo>
                            <a:pt x="2815" y="3541"/>
                          </a:lnTo>
                          <a:lnTo>
                            <a:pt x="2809" y="3542"/>
                          </a:lnTo>
                          <a:lnTo>
                            <a:pt x="2798" y="3542"/>
                          </a:lnTo>
                          <a:lnTo>
                            <a:pt x="2785" y="3541"/>
                          </a:lnTo>
                          <a:lnTo>
                            <a:pt x="2763" y="3537"/>
                          </a:lnTo>
                          <a:lnTo>
                            <a:pt x="2739" y="3534"/>
                          </a:lnTo>
                          <a:lnTo>
                            <a:pt x="2729" y="3534"/>
                          </a:lnTo>
                          <a:lnTo>
                            <a:pt x="2722" y="3536"/>
                          </a:lnTo>
                          <a:lnTo>
                            <a:pt x="2715" y="3537"/>
                          </a:lnTo>
                          <a:lnTo>
                            <a:pt x="2709" y="3539"/>
                          </a:lnTo>
                          <a:lnTo>
                            <a:pt x="2703" y="3542"/>
                          </a:lnTo>
                          <a:lnTo>
                            <a:pt x="2699" y="3546"/>
                          </a:lnTo>
                          <a:lnTo>
                            <a:pt x="2696" y="3549"/>
                          </a:lnTo>
                          <a:lnTo>
                            <a:pt x="2693" y="3553"/>
                          </a:lnTo>
                          <a:lnTo>
                            <a:pt x="2688" y="3563"/>
                          </a:lnTo>
                          <a:lnTo>
                            <a:pt x="2682" y="3573"/>
                          </a:lnTo>
                          <a:lnTo>
                            <a:pt x="2679" y="3578"/>
                          </a:lnTo>
                          <a:lnTo>
                            <a:pt x="2675" y="3584"/>
                          </a:lnTo>
                          <a:lnTo>
                            <a:pt x="2671" y="3589"/>
                          </a:lnTo>
                          <a:lnTo>
                            <a:pt x="2665" y="3594"/>
                          </a:lnTo>
                          <a:lnTo>
                            <a:pt x="2665" y="3594"/>
                          </a:lnTo>
                          <a:lnTo>
                            <a:pt x="2604" y="3543"/>
                          </a:lnTo>
                          <a:lnTo>
                            <a:pt x="2596" y="3531"/>
                          </a:lnTo>
                          <a:lnTo>
                            <a:pt x="2585" y="3514"/>
                          </a:lnTo>
                          <a:lnTo>
                            <a:pt x="2571" y="3497"/>
                          </a:lnTo>
                          <a:lnTo>
                            <a:pt x="2556" y="3480"/>
                          </a:lnTo>
                          <a:lnTo>
                            <a:pt x="2548" y="3471"/>
                          </a:lnTo>
                          <a:lnTo>
                            <a:pt x="2540" y="3465"/>
                          </a:lnTo>
                          <a:lnTo>
                            <a:pt x="2531" y="3459"/>
                          </a:lnTo>
                          <a:lnTo>
                            <a:pt x="2524" y="3454"/>
                          </a:lnTo>
                          <a:lnTo>
                            <a:pt x="2516" y="3451"/>
                          </a:lnTo>
                          <a:lnTo>
                            <a:pt x="2509" y="3449"/>
                          </a:lnTo>
                          <a:lnTo>
                            <a:pt x="2506" y="3449"/>
                          </a:lnTo>
                          <a:lnTo>
                            <a:pt x="2502" y="3450"/>
                          </a:lnTo>
                          <a:lnTo>
                            <a:pt x="2499" y="3451"/>
                          </a:lnTo>
                          <a:lnTo>
                            <a:pt x="2496" y="3453"/>
                          </a:lnTo>
                          <a:lnTo>
                            <a:pt x="2470" y="3468"/>
                          </a:lnTo>
                          <a:lnTo>
                            <a:pt x="2444" y="3483"/>
                          </a:lnTo>
                          <a:lnTo>
                            <a:pt x="2420" y="3495"/>
                          </a:lnTo>
                          <a:lnTo>
                            <a:pt x="2394" y="3505"/>
                          </a:lnTo>
                          <a:lnTo>
                            <a:pt x="2369" y="3515"/>
                          </a:lnTo>
                          <a:lnTo>
                            <a:pt x="2343" y="3524"/>
                          </a:lnTo>
                          <a:lnTo>
                            <a:pt x="2315" y="3533"/>
                          </a:lnTo>
                          <a:lnTo>
                            <a:pt x="2287" y="3542"/>
                          </a:lnTo>
                          <a:lnTo>
                            <a:pt x="2274" y="3545"/>
                          </a:lnTo>
                          <a:lnTo>
                            <a:pt x="2263" y="3546"/>
                          </a:lnTo>
                          <a:lnTo>
                            <a:pt x="2255" y="3546"/>
                          </a:lnTo>
                          <a:lnTo>
                            <a:pt x="2249" y="3544"/>
                          </a:lnTo>
                          <a:lnTo>
                            <a:pt x="2245" y="3541"/>
                          </a:lnTo>
                          <a:lnTo>
                            <a:pt x="2242" y="3537"/>
                          </a:lnTo>
                          <a:lnTo>
                            <a:pt x="2239" y="3531"/>
                          </a:lnTo>
                          <a:lnTo>
                            <a:pt x="2238" y="3525"/>
                          </a:lnTo>
                          <a:lnTo>
                            <a:pt x="2236" y="3510"/>
                          </a:lnTo>
                          <a:lnTo>
                            <a:pt x="2234" y="3494"/>
                          </a:lnTo>
                          <a:lnTo>
                            <a:pt x="2232" y="3486"/>
                          </a:lnTo>
                          <a:lnTo>
                            <a:pt x="2228" y="3479"/>
                          </a:lnTo>
                          <a:lnTo>
                            <a:pt x="2224" y="3471"/>
                          </a:lnTo>
                          <a:lnTo>
                            <a:pt x="2219" y="3464"/>
                          </a:lnTo>
                          <a:lnTo>
                            <a:pt x="2211" y="3458"/>
                          </a:lnTo>
                          <a:lnTo>
                            <a:pt x="2201" y="3453"/>
                          </a:lnTo>
                          <a:lnTo>
                            <a:pt x="2190" y="3447"/>
                          </a:lnTo>
                          <a:lnTo>
                            <a:pt x="2178" y="3442"/>
                          </a:lnTo>
                          <a:lnTo>
                            <a:pt x="2168" y="3437"/>
                          </a:lnTo>
                          <a:lnTo>
                            <a:pt x="2158" y="3432"/>
                          </a:lnTo>
                          <a:lnTo>
                            <a:pt x="2150" y="3426"/>
                          </a:lnTo>
                          <a:lnTo>
                            <a:pt x="2145" y="3420"/>
                          </a:lnTo>
                          <a:lnTo>
                            <a:pt x="2120" y="3377"/>
                          </a:lnTo>
                          <a:lnTo>
                            <a:pt x="2100" y="3342"/>
                          </a:lnTo>
                          <a:lnTo>
                            <a:pt x="2095" y="3335"/>
                          </a:lnTo>
                          <a:lnTo>
                            <a:pt x="2089" y="3327"/>
                          </a:lnTo>
                          <a:lnTo>
                            <a:pt x="2083" y="3320"/>
                          </a:lnTo>
                          <a:lnTo>
                            <a:pt x="2076" y="3312"/>
                          </a:lnTo>
                          <a:lnTo>
                            <a:pt x="2067" y="3305"/>
                          </a:lnTo>
                          <a:lnTo>
                            <a:pt x="2058" y="3296"/>
                          </a:lnTo>
                          <a:lnTo>
                            <a:pt x="2045" y="3288"/>
                          </a:lnTo>
                          <a:lnTo>
                            <a:pt x="2032" y="3280"/>
                          </a:lnTo>
                          <a:lnTo>
                            <a:pt x="2022" y="3275"/>
                          </a:lnTo>
                          <a:lnTo>
                            <a:pt x="2008" y="3269"/>
                          </a:lnTo>
                          <a:lnTo>
                            <a:pt x="1994" y="3264"/>
                          </a:lnTo>
                          <a:lnTo>
                            <a:pt x="1979" y="3257"/>
                          </a:lnTo>
                          <a:lnTo>
                            <a:pt x="1964" y="3252"/>
                          </a:lnTo>
                          <a:lnTo>
                            <a:pt x="1952" y="3247"/>
                          </a:lnTo>
                          <a:lnTo>
                            <a:pt x="1947" y="3244"/>
                          </a:lnTo>
                          <a:lnTo>
                            <a:pt x="1943" y="3241"/>
                          </a:lnTo>
                          <a:lnTo>
                            <a:pt x="1939" y="3239"/>
                          </a:lnTo>
                          <a:lnTo>
                            <a:pt x="1937" y="3236"/>
                          </a:lnTo>
                          <a:lnTo>
                            <a:pt x="1923" y="3218"/>
                          </a:lnTo>
                          <a:lnTo>
                            <a:pt x="1911" y="3202"/>
                          </a:lnTo>
                          <a:lnTo>
                            <a:pt x="1906" y="3197"/>
                          </a:lnTo>
                          <a:lnTo>
                            <a:pt x="1901" y="3192"/>
                          </a:lnTo>
                          <a:lnTo>
                            <a:pt x="1896" y="3188"/>
                          </a:lnTo>
                          <a:lnTo>
                            <a:pt x="1890" y="3186"/>
                          </a:lnTo>
                          <a:lnTo>
                            <a:pt x="1883" y="3184"/>
                          </a:lnTo>
                          <a:lnTo>
                            <a:pt x="1877" y="3184"/>
                          </a:lnTo>
                          <a:lnTo>
                            <a:pt x="1870" y="3184"/>
                          </a:lnTo>
                          <a:lnTo>
                            <a:pt x="1862" y="3186"/>
                          </a:lnTo>
                          <a:lnTo>
                            <a:pt x="1853" y="3189"/>
                          </a:lnTo>
                          <a:lnTo>
                            <a:pt x="1843" y="3193"/>
                          </a:lnTo>
                          <a:lnTo>
                            <a:pt x="1831" y="3198"/>
                          </a:lnTo>
                          <a:lnTo>
                            <a:pt x="1818" y="3205"/>
                          </a:lnTo>
                          <a:lnTo>
                            <a:pt x="1813" y="3207"/>
                          </a:lnTo>
                          <a:lnTo>
                            <a:pt x="1808" y="3208"/>
                          </a:lnTo>
                          <a:lnTo>
                            <a:pt x="1803" y="3208"/>
                          </a:lnTo>
                          <a:lnTo>
                            <a:pt x="1797" y="3208"/>
                          </a:lnTo>
                          <a:lnTo>
                            <a:pt x="1787" y="3207"/>
                          </a:lnTo>
                          <a:lnTo>
                            <a:pt x="1777" y="3204"/>
                          </a:lnTo>
                          <a:lnTo>
                            <a:pt x="1767" y="3202"/>
                          </a:lnTo>
                          <a:lnTo>
                            <a:pt x="1757" y="3201"/>
                          </a:lnTo>
                          <a:lnTo>
                            <a:pt x="1752" y="3201"/>
                          </a:lnTo>
                          <a:lnTo>
                            <a:pt x="1747" y="3203"/>
                          </a:lnTo>
                          <a:lnTo>
                            <a:pt x="1743" y="3205"/>
                          </a:lnTo>
                          <a:lnTo>
                            <a:pt x="1739" y="3208"/>
                          </a:lnTo>
                          <a:lnTo>
                            <a:pt x="1728" y="3218"/>
                          </a:lnTo>
                          <a:lnTo>
                            <a:pt x="1721" y="3224"/>
                          </a:lnTo>
                          <a:lnTo>
                            <a:pt x="1719" y="3226"/>
                          </a:lnTo>
                          <a:lnTo>
                            <a:pt x="1716" y="3227"/>
                          </a:lnTo>
                          <a:lnTo>
                            <a:pt x="1715" y="3228"/>
                          </a:lnTo>
                          <a:lnTo>
                            <a:pt x="1712" y="3227"/>
                          </a:lnTo>
                          <a:lnTo>
                            <a:pt x="1704" y="3218"/>
                          </a:lnTo>
                          <a:lnTo>
                            <a:pt x="1686" y="3198"/>
                          </a:lnTo>
                          <a:lnTo>
                            <a:pt x="1682" y="3191"/>
                          </a:lnTo>
                          <a:lnTo>
                            <a:pt x="1678" y="3184"/>
                          </a:lnTo>
                          <a:lnTo>
                            <a:pt x="1676" y="3176"/>
                          </a:lnTo>
                          <a:lnTo>
                            <a:pt x="1675" y="3166"/>
                          </a:lnTo>
                          <a:lnTo>
                            <a:pt x="1675" y="3149"/>
                          </a:lnTo>
                          <a:lnTo>
                            <a:pt x="1677" y="3131"/>
                          </a:lnTo>
                          <a:lnTo>
                            <a:pt x="1679" y="3114"/>
                          </a:lnTo>
                          <a:lnTo>
                            <a:pt x="1680" y="3099"/>
                          </a:lnTo>
                          <a:lnTo>
                            <a:pt x="1680" y="3093"/>
                          </a:lnTo>
                          <a:lnTo>
                            <a:pt x="1679" y="3088"/>
                          </a:lnTo>
                          <a:lnTo>
                            <a:pt x="1677" y="3083"/>
                          </a:lnTo>
                          <a:lnTo>
                            <a:pt x="1675" y="3079"/>
                          </a:lnTo>
                          <a:lnTo>
                            <a:pt x="1665" y="3074"/>
                          </a:lnTo>
                          <a:lnTo>
                            <a:pt x="1659" y="3070"/>
                          </a:lnTo>
                          <a:lnTo>
                            <a:pt x="1653" y="3068"/>
                          </a:lnTo>
                          <a:lnTo>
                            <a:pt x="1649" y="3068"/>
                          </a:lnTo>
                          <a:lnTo>
                            <a:pt x="1645" y="3069"/>
                          </a:lnTo>
                          <a:lnTo>
                            <a:pt x="1642" y="3072"/>
                          </a:lnTo>
                          <a:lnTo>
                            <a:pt x="1640" y="3076"/>
                          </a:lnTo>
                          <a:lnTo>
                            <a:pt x="1638" y="3081"/>
                          </a:lnTo>
                          <a:lnTo>
                            <a:pt x="1634" y="3094"/>
                          </a:lnTo>
                          <a:lnTo>
                            <a:pt x="1630" y="3108"/>
                          </a:lnTo>
                          <a:lnTo>
                            <a:pt x="1627" y="3116"/>
                          </a:lnTo>
                          <a:lnTo>
                            <a:pt x="1623" y="3123"/>
                          </a:lnTo>
                          <a:lnTo>
                            <a:pt x="1618" y="3132"/>
                          </a:lnTo>
                          <a:lnTo>
                            <a:pt x="1612" y="3140"/>
                          </a:lnTo>
                          <a:lnTo>
                            <a:pt x="1605" y="3146"/>
                          </a:lnTo>
                          <a:lnTo>
                            <a:pt x="1594" y="3154"/>
                          </a:lnTo>
                          <a:lnTo>
                            <a:pt x="1580" y="3162"/>
                          </a:lnTo>
                          <a:lnTo>
                            <a:pt x="1565" y="3169"/>
                          </a:lnTo>
                          <a:lnTo>
                            <a:pt x="1551" y="3177"/>
                          </a:lnTo>
                          <a:lnTo>
                            <a:pt x="1535" y="3183"/>
                          </a:lnTo>
                          <a:lnTo>
                            <a:pt x="1522" y="3187"/>
                          </a:lnTo>
                          <a:lnTo>
                            <a:pt x="1512" y="3190"/>
                          </a:lnTo>
                          <a:lnTo>
                            <a:pt x="1489" y="3195"/>
                          </a:lnTo>
                          <a:lnTo>
                            <a:pt x="1470" y="3197"/>
                          </a:lnTo>
                          <a:lnTo>
                            <a:pt x="1462" y="3197"/>
                          </a:lnTo>
                          <a:lnTo>
                            <a:pt x="1455" y="3197"/>
                          </a:lnTo>
                          <a:lnTo>
                            <a:pt x="1447" y="3195"/>
                          </a:lnTo>
                          <a:lnTo>
                            <a:pt x="1440" y="3194"/>
                          </a:lnTo>
                          <a:lnTo>
                            <a:pt x="1434" y="3191"/>
                          </a:lnTo>
                          <a:lnTo>
                            <a:pt x="1428" y="3188"/>
                          </a:lnTo>
                          <a:lnTo>
                            <a:pt x="1422" y="3184"/>
                          </a:lnTo>
                          <a:lnTo>
                            <a:pt x="1416" y="3180"/>
                          </a:lnTo>
                          <a:lnTo>
                            <a:pt x="1402" y="3168"/>
                          </a:lnTo>
                          <a:lnTo>
                            <a:pt x="1388" y="3154"/>
                          </a:lnTo>
                          <a:lnTo>
                            <a:pt x="1382" y="3150"/>
                          </a:lnTo>
                          <a:lnTo>
                            <a:pt x="1375" y="3146"/>
                          </a:lnTo>
                          <a:lnTo>
                            <a:pt x="1367" y="3143"/>
                          </a:lnTo>
                          <a:lnTo>
                            <a:pt x="1358" y="3141"/>
                          </a:lnTo>
                          <a:lnTo>
                            <a:pt x="1339" y="3137"/>
                          </a:lnTo>
                          <a:lnTo>
                            <a:pt x="1318" y="3133"/>
                          </a:lnTo>
                          <a:lnTo>
                            <a:pt x="1309" y="3131"/>
                          </a:lnTo>
                          <a:lnTo>
                            <a:pt x="1300" y="3127"/>
                          </a:lnTo>
                          <a:lnTo>
                            <a:pt x="1292" y="3123"/>
                          </a:lnTo>
                          <a:lnTo>
                            <a:pt x="1284" y="3118"/>
                          </a:lnTo>
                          <a:lnTo>
                            <a:pt x="1277" y="3111"/>
                          </a:lnTo>
                          <a:lnTo>
                            <a:pt x="1272" y="3104"/>
                          </a:lnTo>
                          <a:lnTo>
                            <a:pt x="1271" y="3099"/>
                          </a:lnTo>
                          <a:lnTo>
                            <a:pt x="1269" y="3094"/>
                          </a:lnTo>
                          <a:lnTo>
                            <a:pt x="1268" y="3089"/>
                          </a:lnTo>
                          <a:lnTo>
                            <a:pt x="1268" y="3082"/>
                          </a:lnTo>
                          <a:lnTo>
                            <a:pt x="1267" y="3068"/>
                          </a:lnTo>
                          <a:lnTo>
                            <a:pt x="1267" y="3057"/>
                          </a:lnTo>
                          <a:lnTo>
                            <a:pt x="1266" y="3051"/>
                          </a:lnTo>
                          <a:lnTo>
                            <a:pt x="1265" y="3047"/>
                          </a:lnTo>
                          <a:lnTo>
                            <a:pt x="1264" y="3042"/>
                          </a:lnTo>
                          <a:lnTo>
                            <a:pt x="1262" y="3039"/>
                          </a:lnTo>
                          <a:lnTo>
                            <a:pt x="1259" y="3036"/>
                          </a:lnTo>
                          <a:lnTo>
                            <a:pt x="1256" y="3034"/>
                          </a:lnTo>
                          <a:lnTo>
                            <a:pt x="1252" y="3033"/>
                          </a:lnTo>
                          <a:lnTo>
                            <a:pt x="1247" y="3032"/>
                          </a:lnTo>
                          <a:lnTo>
                            <a:pt x="1241" y="3033"/>
                          </a:lnTo>
                          <a:lnTo>
                            <a:pt x="1233" y="3034"/>
                          </a:lnTo>
                          <a:lnTo>
                            <a:pt x="1225" y="3037"/>
                          </a:lnTo>
                          <a:lnTo>
                            <a:pt x="1215" y="3040"/>
                          </a:lnTo>
                          <a:lnTo>
                            <a:pt x="1206" y="3042"/>
                          </a:lnTo>
                          <a:lnTo>
                            <a:pt x="1191" y="3042"/>
                          </a:lnTo>
                          <a:lnTo>
                            <a:pt x="1173" y="3042"/>
                          </a:lnTo>
                          <a:lnTo>
                            <a:pt x="1153" y="3042"/>
                          </a:lnTo>
                          <a:lnTo>
                            <a:pt x="1132" y="3040"/>
                          </a:lnTo>
                          <a:lnTo>
                            <a:pt x="1115" y="3039"/>
                          </a:lnTo>
                          <a:lnTo>
                            <a:pt x="1101" y="3036"/>
                          </a:lnTo>
                          <a:lnTo>
                            <a:pt x="1095" y="3034"/>
                          </a:lnTo>
                          <a:lnTo>
                            <a:pt x="1090" y="3027"/>
                          </a:lnTo>
                          <a:lnTo>
                            <a:pt x="1086" y="3020"/>
                          </a:lnTo>
                          <a:lnTo>
                            <a:pt x="1083" y="3013"/>
                          </a:lnTo>
                          <a:lnTo>
                            <a:pt x="1080" y="3006"/>
                          </a:lnTo>
                          <a:lnTo>
                            <a:pt x="1076" y="2998"/>
                          </a:lnTo>
                          <a:lnTo>
                            <a:pt x="1072" y="2991"/>
                          </a:lnTo>
                          <a:lnTo>
                            <a:pt x="1067" y="2984"/>
                          </a:lnTo>
                          <a:lnTo>
                            <a:pt x="1060" y="2977"/>
                          </a:lnTo>
                          <a:lnTo>
                            <a:pt x="1046" y="2967"/>
                          </a:lnTo>
                          <a:lnTo>
                            <a:pt x="1031" y="2958"/>
                          </a:lnTo>
                          <a:lnTo>
                            <a:pt x="1024" y="2953"/>
                          </a:lnTo>
                          <a:lnTo>
                            <a:pt x="1016" y="2948"/>
                          </a:lnTo>
                          <a:lnTo>
                            <a:pt x="1009" y="2943"/>
                          </a:lnTo>
                          <a:lnTo>
                            <a:pt x="1002" y="2936"/>
                          </a:lnTo>
                          <a:lnTo>
                            <a:pt x="997" y="2929"/>
                          </a:lnTo>
                          <a:lnTo>
                            <a:pt x="992" y="2921"/>
                          </a:lnTo>
                          <a:lnTo>
                            <a:pt x="988" y="2911"/>
                          </a:lnTo>
                          <a:lnTo>
                            <a:pt x="984" y="2901"/>
                          </a:lnTo>
                          <a:lnTo>
                            <a:pt x="978" y="2892"/>
                          </a:lnTo>
                          <a:lnTo>
                            <a:pt x="974" y="2884"/>
                          </a:lnTo>
                          <a:lnTo>
                            <a:pt x="969" y="2877"/>
                          </a:lnTo>
                          <a:lnTo>
                            <a:pt x="964" y="2872"/>
                          </a:lnTo>
                          <a:lnTo>
                            <a:pt x="948" y="2863"/>
                          </a:lnTo>
                          <a:lnTo>
                            <a:pt x="930" y="2857"/>
                          </a:lnTo>
                          <a:lnTo>
                            <a:pt x="921" y="2854"/>
                          </a:lnTo>
                          <a:lnTo>
                            <a:pt x="913" y="2851"/>
                          </a:lnTo>
                          <a:lnTo>
                            <a:pt x="904" y="2847"/>
                          </a:lnTo>
                          <a:lnTo>
                            <a:pt x="895" y="2842"/>
                          </a:lnTo>
                          <a:lnTo>
                            <a:pt x="880" y="2831"/>
                          </a:lnTo>
                          <a:lnTo>
                            <a:pt x="868" y="2821"/>
                          </a:lnTo>
                          <a:lnTo>
                            <a:pt x="857" y="2813"/>
                          </a:lnTo>
                          <a:lnTo>
                            <a:pt x="844" y="2806"/>
                          </a:lnTo>
                          <a:lnTo>
                            <a:pt x="839" y="2804"/>
                          </a:lnTo>
                          <a:lnTo>
                            <a:pt x="832" y="2802"/>
                          </a:lnTo>
                          <a:lnTo>
                            <a:pt x="826" y="2801"/>
                          </a:lnTo>
                          <a:lnTo>
                            <a:pt x="819" y="2800"/>
                          </a:lnTo>
                          <a:lnTo>
                            <a:pt x="812" y="2800"/>
                          </a:lnTo>
                          <a:lnTo>
                            <a:pt x="803" y="2800"/>
                          </a:lnTo>
                          <a:lnTo>
                            <a:pt x="795" y="2802"/>
                          </a:lnTo>
                          <a:lnTo>
                            <a:pt x="786" y="2804"/>
                          </a:lnTo>
                          <a:lnTo>
                            <a:pt x="767" y="2810"/>
                          </a:lnTo>
                          <a:lnTo>
                            <a:pt x="744" y="2817"/>
                          </a:lnTo>
                          <a:lnTo>
                            <a:pt x="733" y="2822"/>
                          </a:lnTo>
                          <a:lnTo>
                            <a:pt x="724" y="2829"/>
                          </a:lnTo>
                          <a:lnTo>
                            <a:pt x="719" y="2831"/>
                          </a:lnTo>
                          <a:lnTo>
                            <a:pt x="715" y="2834"/>
                          </a:lnTo>
                          <a:lnTo>
                            <a:pt x="712" y="2838"/>
                          </a:lnTo>
                          <a:lnTo>
                            <a:pt x="710" y="2841"/>
                          </a:lnTo>
                          <a:lnTo>
                            <a:pt x="706" y="2849"/>
                          </a:lnTo>
                          <a:lnTo>
                            <a:pt x="704" y="2857"/>
                          </a:lnTo>
                          <a:lnTo>
                            <a:pt x="703" y="2865"/>
                          </a:lnTo>
                          <a:lnTo>
                            <a:pt x="701" y="2874"/>
                          </a:lnTo>
                          <a:lnTo>
                            <a:pt x="699" y="2882"/>
                          </a:lnTo>
                          <a:lnTo>
                            <a:pt x="695" y="2889"/>
                          </a:lnTo>
                          <a:lnTo>
                            <a:pt x="693" y="2892"/>
                          </a:lnTo>
                          <a:lnTo>
                            <a:pt x="690" y="2895"/>
                          </a:lnTo>
                          <a:lnTo>
                            <a:pt x="687" y="2898"/>
                          </a:lnTo>
                          <a:lnTo>
                            <a:pt x="682" y="2901"/>
                          </a:lnTo>
                          <a:lnTo>
                            <a:pt x="675" y="2903"/>
                          </a:lnTo>
                          <a:lnTo>
                            <a:pt x="669" y="2905"/>
                          </a:lnTo>
                          <a:lnTo>
                            <a:pt x="664" y="2905"/>
                          </a:lnTo>
                          <a:lnTo>
                            <a:pt x="659" y="2904"/>
                          </a:lnTo>
                          <a:lnTo>
                            <a:pt x="655" y="2901"/>
                          </a:lnTo>
                          <a:lnTo>
                            <a:pt x="652" y="2898"/>
                          </a:lnTo>
                          <a:lnTo>
                            <a:pt x="650" y="2894"/>
                          </a:lnTo>
                          <a:lnTo>
                            <a:pt x="648" y="2889"/>
                          </a:lnTo>
                          <a:lnTo>
                            <a:pt x="645" y="2878"/>
                          </a:lnTo>
                          <a:lnTo>
                            <a:pt x="643" y="2866"/>
                          </a:lnTo>
                          <a:lnTo>
                            <a:pt x="643" y="2854"/>
                          </a:lnTo>
                          <a:lnTo>
                            <a:pt x="644" y="2844"/>
                          </a:lnTo>
                          <a:lnTo>
                            <a:pt x="645" y="2835"/>
                          </a:lnTo>
                          <a:lnTo>
                            <a:pt x="645" y="2825"/>
                          </a:lnTo>
                          <a:lnTo>
                            <a:pt x="644" y="2817"/>
                          </a:lnTo>
                          <a:lnTo>
                            <a:pt x="643" y="2810"/>
                          </a:lnTo>
                          <a:lnTo>
                            <a:pt x="640" y="2797"/>
                          </a:lnTo>
                          <a:lnTo>
                            <a:pt x="634" y="2785"/>
                          </a:lnTo>
                          <a:lnTo>
                            <a:pt x="628" y="2772"/>
                          </a:lnTo>
                          <a:lnTo>
                            <a:pt x="622" y="2760"/>
                          </a:lnTo>
                          <a:lnTo>
                            <a:pt x="616" y="2747"/>
                          </a:lnTo>
                          <a:lnTo>
                            <a:pt x="610" y="2730"/>
                          </a:lnTo>
                          <a:lnTo>
                            <a:pt x="605" y="2716"/>
                          </a:lnTo>
                          <a:lnTo>
                            <a:pt x="600" y="2704"/>
                          </a:lnTo>
                          <a:lnTo>
                            <a:pt x="594" y="2693"/>
                          </a:lnTo>
                          <a:lnTo>
                            <a:pt x="587" y="2686"/>
                          </a:lnTo>
                          <a:lnTo>
                            <a:pt x="581" y="2680"/>
                          </a:lnTo>
                          <a:lnTo>
                            <a:pt x="574" y="2676"/>
                          </a:lnTo>
                          <a:lnTo>
                            <a:pt x="567" y="2673"/>
                          </a:lnTo>
                          <a:lnTo>
                            <a:pt x="560" y="2672"/>
                          </a:lnTo>
                          <a:lnTo>
                            <a:pt x="552" y="2672"/>
                          </a:lnTo>
                          <a:lnTo>
                            <a:pt x="542" y="2673"/>
                          </a:lnTo>
                          <a:lnTo>
                            <a:pt x="533" y="2674"/>
                          </a:lnTo>
                          <a:lnTo>
                            <a:pt x="524" y="2676"/>
                          </a:lnTo>
                          <a:lnTo>
                            <a:pt x="503" y="2681"/>
                          </a:lnTo>
                          <a:lnTo>
                            <a:pt x="480" y="2685"/>
                          </a:lnTo>
                          <a:lnTo>
                            <a:pt x="475" y="2686"/>
                          </a:lnTo>
                          <a:lnTo>
                            <a:pt x="470" y="2688"/>
                          </a:lnTo>
                          <a:lnTo>
                            <a:pt x="465" y="2691"/>
                          </a:lnTo>
                          <a:lnTo>
                            <a:pt x="458" y="2695"/>
                          </a:lnTo>
                          <a:lnTo>
                            <a:pt x="446" y="2705"/>
                          </a:lnTo>
                          <a:lnTo>
                            <a:pt x="434" y="2714"/>
                          </a:lnTo>
                          <a:lnTo>
                            <a:pt x="423" y="2724"/>
                          </a:lnTo>
                          <a:lnTo>
                            <a:pt x="412" y="2731"/>
                          </a:lnTo>
                          <a:lnTo>
                            <a:pt x="405" y="2737"/>
                          </a:lnTo>
                          <a:lnTo>
                            <a:pt x="401" y="2738"/>
                          </a:lnTo>
                          <a:lnTo>
                            <a:pt x="397" y="2735"/>
                          </a:lnTo>
                          <a:lnTo>
                            <a:pt x="394" y="2731"/>
                          </a:lnTo>
                          <a:lnTo>
                            <a:pt x="391" y="2726"/>
                          </a:lnTo>
                          <a:lnTo>
                            <a:pt x="389" y="2721"/>
                          </a:lnTo>
                          <a:lnTo>
                            <a:pt x="387" y="2717"/>
                          </a:lnTo>
                          <a:lnTo>
                            <a:pt x="383" y="2714"/>
                          </a:lnTo>
                          <a:lnTo>
                            <a:pt x="381" y="2713"/>
                          </a:lnTo>
                          <a:lnTo>
                            <a:pt x="378" y="2712"/>
                          </a:lnTo>
                          <a:lnTo>
                            <a:pt x="374" y="2711"/>
                          </a:lnTo>
                          <a:lnTo>
                            <a:pt x="370" y="2711"/>
                          </a:lnTo>
                          <a:lnTo>
                            <a:pt x="362" y="2711"/>
                          </a:lnTo>
                          <a:lnTo>
                            <a:pt x="356" y="2710"/>
                          </a:lnTo>
                          <a:lnTo>
                            <a:pt x="351" y="2708"/>
                          </a:lnTo>
                          <a:lnTo>
                            <a:pt x="347" y="2705"/>
                          </a:lnTo>
                          <a:lnTo>
                            <a:pt x="344" y="2702"/>
                          </a:lnTo>
                          <a:lnTo>
                            <a:pt x="342" y="2697"/>
                          </a:lnTo>
                          <a:lnTo>
                            <a:pt x="340" y="2693"/>
                          </a:lnTo>
                          <a:lnTo>
                            <a:pt x="340" y="2688"/>
                          </a:lnTo>
                          <a:lnTo>
                            <a:pt x="340" y="2683"/>
                          </a:lnTo>
                          <a:lnTo>
                            <a:pt x="341" y="2678"/>
                          </a:lnTo>
                          <a:lnTo>
                            <a:pt x="343" y="2672"/>
                          </a:lnTo>
                          <a:lnTo>
                            <a:pt x="345" y="2667"/>
                          </a:lnTo>
                          <a:lnTo>
                            <a:pt x="350" y="2656"/>
                          </a:lnTo>
                          <a:lnTo>
                            <a:pt x="357" y="2644"/>
                          </a:lnTo>
                          <a:lnTo>
                            <a:pt x="359" y="2639"/>
                          </a:lnTo>
                          <a:lnTo>
                            <a:pt x="360" y="2634"/>
                          </a:lnTo>
                          <a:lnTo>
                            <a:pt x="359" y="2628"/>
                          </a:lnTo>
                          <a:lnTo>
                            <a:pt x="357" y="2622"/>
                          </a:lnTo>
                          <a:lnTo>
                            <a:pt x="355" y="2616"/>
                          </a:lnTo>
                          <a:lnTo>
                            <a:pt x="351" y="2608"/>
                          </a:lnTo>
                          <a:lnTo>
                            <a:pt x="347" y="2601"/>
                          </a:lnTo>
                          <a:lnTo>
                            <a:pt x="342" y="2595"/>
                          </a:lnTo>
                          <a:lnTo>
                            <a:pt x="330" y="2582"/>
                          </a:lnTo>
                          <a:lnTo>
                            <a:pt x="319" y="2571"/>
                          </a:lnTo>
                          <a:lnTo>
                            <a:pt x="308" y="2560"/>
                          </a:lnTo>
                          <a:lnTo>
                            <a:pt x="299" y="2554"/>
                          </a:lnTo>
                          <a:lnTo>
                            <a:pt x="289" y="2550"/>
                          </a:lnTo>
                          <a:lnTo>
                            <a:pt x="280" y="2548"/>
                          </a:lnTo>
                          <a:lnTo>
                            <a:pt x="271" y="2546"/>
                          </a:lnTo>
                          <a:lnTo>
                            <a:pt x="262" y="2545"/>
                          </a:lnTo>
                          <a:lnTo>
                            <a:pt x="258" y="2544"/>
                          </a:lnTo>
                          <a:lnTo>
                            <a:pt x="254" y="2542"/>
                          </a:lnTo>
                          <a:lnTo>
                            <a:pt x="251" y="2541"/>
                          </a:lnTo>
                          <a:lnTo>
                            <a:pt x="248" y="2538"/>
                          </a:lnTo>
                          <a:lnTo>
                            <a:pt x="245" y="2536"/>
                          </a:lnTo>
                          <a:lnTo>
                            <a:pt x="243" y="2532"/>
                          </a:lnTo>
                          <a:lnTo>
                            <a:pt x="242" y="2528"/>
                          </a:lnTo>
                          <a:lnTo>
                            <a:pt x="242" y="2522"/>
                          </a:lnTo>
                          <a:lnTo>
                            <a:pt x="243" y="2516"/>
                          </a:lnTo>
                          <a:lnTo>
                            <a:pt x="243" y="2509"/>
                          </a:lnTo>
                          <a:lnTo>
                            <a:pt x="242" y="2502"/>
                          </a:lnTo>
                          <a:lnTo>
                            <a:pt x="241" y="2495"/>
                          </a:lnTo>
                          <a:lnTo>
                            <a:pt x="240" y="2488"/>
                          </a:lnTo>
                          <a:lnTo>
                            <a:pt x="241" y="2480"/>
                          </a:lnTo>
                          <a:lnTo>
                            <a:pt x="241" y="2477"/>
                          </a:lnTo>
                          <a:lnTo>
                            <a:pt x="243" y="2474"/>
                          </a:lnTo>
                          <a:lnTo>
                            <a:pt x="244" y="2472"/>
                          </a:lnTo>
                          <a:lnTo>
                            <a:pt x="248" y="2469"/>
                          </a:lnTo>
                          <a:lnTo>
                            <a:pt x="253" y="2467"/>
                          </a:lnTo>
                          <a:lnTo>
                            <a:pt x="258" y="2466"/>
                          </a:lnTo>
                          <a:lnTo>
                            <a:pt x="264" y="2466"/>
                          </a:lnTo>
                          <a:lnTo>
                            <a:pt x="270" y="2466"/>
                          </a:lnTo>
                          <a:lnTo>
                            <a:pt x="277" y="2466"/>
                          </a:lnTo>
                          <a:lnTo>
                            <a:pt x="284" y="2466"/>
                          </a:lnTo>
                          <a:lnTo>
                            <a:pt x="292" y="2463"/>
                          </a:lnTo>
                          <a:lnTo>
                            <a:pt x="299" y="2459"/>
                          </a:lnTo>
                          <a:lnTo>
                            <a:pt x="303" y="2454"/>
                          </a:lnTo>
                          <a:lnTo>
                            <a:pt x="307" y="2447"/>
                          </a:lnTo>
                          <a:lnTo>
                            <a:pt x="309" y="2444"/>
                          </a:lnTo>
                          <a:lnTo>
                            <a:pt x="311" y="2442"/>
                          </a:lnTo>
                          <a:lnTo>
                            <a:pt x="313" y="2441"/>
                          </a:lnTo>
                          <a:lnTo>
                            <a:pt x="316" y="2442"/>
                          </a:lnTo>
                          <a:lnTo>
                            <a:pt x="328" y="2450"/>
                          </a:lnTo>
                          <a:lnTo>
                            <a:pt x="341" y="2458"/>
                          </a:lnTo>
                          <a:lnTo>
                            <a:pt x="347" y="2461"/>
                          </a:lnTo>
                          <a:lnTo>
                            <a:pt x="354" y="2462"/>
                          </a:lnTo>
                          <a:lnTo>
                            <a:pt x="357" y="2462"/>
                          </a:lnTo>
                          <a:lnTo>
                            <a:pt x="361" y="2461"/>
                          </a:lnTo>
                          <a:lnTo>
                            <a:pt x="365" y="2460"/>
                          </a:lnTo>
                          <a:lnTo>
                            <a:pt x="370" y="2458"/>
                          </a:lnTo>
                          <a:lnTo>
                            <a:pt x="374" y="2455"/>
                          </a:lnTo>
                          <a:lnTo>
                            <a:pt x="378" y="2452"/>
                          </a:lnTo>
                          <a:lnTo>
                            <a:pt x="381" y="2448"/>
                          </a:lnTo>
                          <a:lnTo>
                            <a:pt x="385" y="2444"/>
                          </a:lnTo>
                          <a:lnTo>
                            <a:pt x="390" y="2433"/>
                          </a:lnTo>
                          <a:lnTo>
                            <a:pt x="394" y="2422"/>
                          </a:lnTo>
                          <a:lnTo>
                            <a:pt x="398" y="2408"/>
                          </a:lnTo>
                          <a:lnTo>
                            <a:pt x="401" y="2393"/>
                          </a:lnTo>
                          <a:lnTo>
                            <a:pt x="404" y="2378"/>
                          </a:lnTo>
                          <a:lnTo>
                            <a:pt x="405" y="2363"/>
                          </a:lnTo>
                          <a:lnTo>
                            <a:pt x="408" y="2330"/>
                          </a:lnTo>
                          <a:lnTo>
                            <a:pt x="409" y="2299"/>
                          </a:lnTo>
                          <a:lnTo>
                            <a:pt x="409" y="2272"/>
                          </a:lnTo>
                          <a:lnTo>
                            <a:pt x="410" y="2251"/>
                          </a:lnTo>
                          <a:lnTo>
                            <a:pt x="411" y="2234"/>
                          </a:lnTo>
                          <a:lnTo>
                            <a:pt x="411" y="2216"/>
                          </a:lnTo>
                          <a:lnTo>
                            <a:pt x="410" y="2199"/>
                          </a:lnTo>
                          <a:lnTo>
                            <a:pt x="408" y="2180"/>
                          </a:lnTo>
                          <a:lnTo>
                            <a:pt x="406" y="2163"/>
                          </a:lnTo>
                          <a:lnTo>
                            <a:pt x="402" y="2146"/>
                          </a:lnTo>
                          <a:lnTo>
                            <a:pt x="397" y="2128"/>
                          </a:lnTo>
                          <a:lnTo>
                            <a:pt x="392" y="2112"/>
                          </a:lnTo>
                          <a:lnTo>
                            <a:pt x="389" y="2107"/>
                          </a:lnTo>
                          <a:lnTo>
                            <a:pt x="384" y="2101"/>
                          </a:lnTo>
                          <a:lnTo>
                            <a:pt x="375" y="2094"/>
                          </a:lnTo>
                          <a:lnTo>
                            <a:pt x="367" y="2088"/>
                          </a:lnTo>
                          <a:lnTo>
                            <a:pt x="346" y="2074"/>
                          </a:lnTo>
                          <a:lnTo>
                            <a:pt x="321" y="2061"/>
                          </a:lnTo>
                          <a:lnTo>
                            <a:pt x="297" y="2045"/>
                          </a:lnTo>
                          <a:lnTo>
                            <a:pt x="273" y="2031"/>
                          </a:lnTo>
                          <a:lnTo>
                            <a:pt x="263" y="2024"/>
                          </a:lnTo>
                          <a:lnTo>
                            <a:pt x="254" y="2017"/>
                          </a:lnTo>
                          <a:lnTo>
                            <a:pt x="245" y="2009"/>
                          </a:lnTo>
                          <a:lnTo>
                            <a:pt x="239" y="2002"/>
                          </a:lnTo>
                          <a:lnTo>
                            <a:pt x="235" y="1996"/>
                          </a:lnTo>
                          <a:lnTo>
                            <a:pt x="230" y="1992"/>
                          </a:lnTo>
                          <a:lnTo>
                            <a:pt x="226" y="1989"/>
                          </a:lnTo>
                          <a:lnTo>
                            <a:pt x="221" y="1988"/>
                          </a:lnTo>
                          <a:lnTo>
                            <a:pt x="217" y="1987"/>
                          </a:lnTo>
                          <a:lnTo>
                            <a:pt x="212" y="1988"/>
                          </a:lnTo>
                          <a:lnTo>
                            <a:pt x="208" y="1989"/>
                          </a:lnTo>
                          <a:lnTo>
                            <a:pt x="202" y="1991"/>
                          </a:lnTo>
                          <a:lnTo>
                            <a:pt x="192" y="1996"/>
                          </a:lnTo>
                          <a:lnTo>
                            <a:pt x="182" y="2001"/>
                          </a:lnTo>
                          <a:lnTo>
                            <a:pt x="176" y="2003"/>
                          </a:lnTo>
                          <a:lnTo>
                            <a:pt x="169" y="2005"/>
                          </a:lnTo>
                          <a:lnTo>
                            <a:pt x="163" y="2006"/>
                          </a:lnTo>
                          <a:lnTo>
                            <a:pt x="154" y="2006"/>
                          </a:lnTo>
                          <a:lnTo>
                            <a:pt x="142" y="2008"/>
                          </a:lnTo>
                          <a:lnTo>
                            <a:pt x="130" y="2012"/>
                          </a:lnTo>
                          <a:lnTo>
                            <a:pt x="125" y="2013"/>
                          </a:lnTo>
                          <a:lnTo>
                            <a:pt x="120" y="2012"/>
                          </a:lnTo>
                          <a:lnTo>
                            <a:pt x="117" y="2011"/>
                          </a:lnTo>
                          <a:lnTo>
                            <a:pt x="115" y="2008"/>
                          </a:lnTo>
                          <a:lnTo>
                            <a:pt x="113" y="2006"/>
                          </a:lnTo>
                          <a:lnTo>
                            <a:pt x="111" y="2002"/>
                          </a:lnTo>
                          <a:lnTo>
                            <a:pt x="106" y="1986"/>
                          </a:lnTo>
                          <a:lnTo>
                            <a:pt x="103" y="1970"/>
                          </a:lnTo>
                          <a:lnTo>
                            <a:pt x="100" y="1952"/>
                          </a:lnTo>
                          <a:lnTo>
                            <a:pt x="96" y="1936"/>
                          </a:lnTo>
                          <a:lnTo>
                            <a:pt x="99" y="1921"/>
                          </a:lnTo>
                          <a:lnTo>
                            <a:pt x="102" y="1909"/>
                          </a:lnTo>
                          <a:lnTo>
                            <a:pt x="107" y="1897"/>
                          </a:lnTo>
                          <a:lnTo>
                            <a:pt x="112" y="1887"/>
                          </a:lnTo>
                          <a:lnTo>
                            <a:pt x="117" y="1875"/>
                          </a:lnTo>
                          <a:lnTo>
                            <a:pt x="124" y="1864"/>
                          </a:lnTo>
                          <a:lnTo>
                            <a:pt x="129" y="1853"/>
                          </a:lnTo>
                          <a:lnTo>
                            <a:pt x="133" y="1841"/>
                          </a:lnTo>
                          <a:lnTo>
                            <a:pt x="134" y="1833"/>
                          </a:lnTo>
                          <a:lnTo>
                            <a:pt x="135" y="1827"/>
                          </a:lnTo>
                          <a:lnTo>
                            <a:pt x="133" y="1821"/>
                          </a:lnTo>
                          <a:lnTo>
                            <a:pt x="131" y="1815"/>
                          </a:lnTo>
                          <a:lnTo>
                            <a:pt x="125" y="1805"/>
                          </a:lnTo>
                          <a:lnTo>
                            <a:pt x="116" y="1794"/>
                          </a:lnTo>
                          <a:lnTo>
                            <a:pt x="109" y="1784"/>
                          </a:lnTo>
                          <a:lnTo>
                            <a:pt x="103" y="1775"/>
                          </a:lnTo>
                          <a:lnTo>
                            <a:pt x="101" y="1770"/>
                          </a:lnTo>
                          <a:lnTo>
                            <a:pt x="100" y="1764"/>
                          </a:lnTo>
                          <a:lnTo>
                            <a:pt x="101" y="1759"/>
                          </a:lnTo>
                          <a:lnTo>
                            <a:pt x="103" y="1753"/>
                          </a:lnTo>
                          <a:lnTo>
                            <a:pt x="105" y="1749"/>
                          </a:lnTo>
                          <a:lnTo>
                            <a:pt x="107" y="1747"/>
                          </a:lnTo>
                          <a:lnTo>
                            <a:pt x="110" y="1744"/>
                          </a:lnTo>
                          <a:lnTo>
                            <a:pt x="114" y="1742"/>
                          </a:lnTo>
                          <a:lnTo>
                            <a:pt x="122" y="1739"/>
                          </a:lnTo>
                          <a:lnTo>
                            <a:pt x="131" y="1736"/>
                          </a:lnTo>
                          <a:lnTo>
                            <a:pt x="140" y="1734"/>
                          </a:lnTo>
                          <a:lnTo>
                            <a:pt x="148" y="1730"/>
                          </a:lnTo>
                          <a:lnTo>
                            <a:pt x="152" y="1728"/>
                          </a:lnTo>
                          <a:lnTo>
                            <a:pt x="156" y="1725"/>
                          </a:lnTo>
                          <a:lnTo>
                            <a:pt x="160" y="1723"/>
                          </a:lnTo>
                          <a:lnTo>
                            <a:pt x="164" y="1719"/>
                          </a:lnTo>
                          <a:lnTo>
                            <a:pt x="167" y="1715"/>
                          </a:lnTo>
                          <a:lnTo>
                            <a:pt x="169" y="1710"/>
                          </a:lnTo>
                          <a:lnTo>
                            <a:pt x="171" y="1705"/>
                          </a:lnTo>
                          <a:lnTo>
                            <a:pt x="171" y="1701"/>
                          </a:lnTo>
                          <a:lnTo>
                            <a:pt x="171" y="1693"/>
                          </a:lnTo>
                          <a:lnTo>
                            <a:pt x="169" y="1684"/>
                          </a:lnTo>
                          <a:lnTo>
                            <a:pt x="167" y="1676"/>
                          </a:lnTo>
                          <a:lnTo>
                            <a:pt x="165" y="1668"/>
                          </a:lnTo>
                          <a:lnTo>
                            <a:pt x="163" y="1657"/>
                          </a:lnTo>
                          <a:lnTo>
                            <a:pt x="164" y="1648"/>
                          </a:lnTo>
                          <a:lnTo>
                            <a:pt x="166" y="1639"/>
                          </a:lnTo>
                          <a:lnTo>
                            <a:pt x="169" y="1632"/>
                          </a:lnTo>
                          <a:lnTo>
                            <a:pt x="172" y="1626"/>
                          </a:lnTo>
                          <a:lnTo>
                            <a:pt x="176" y="1619"/>
                          </a:lnTo>
                          <a:lnTo>
                            <a:pt x="183" y="1611"/>
                          </a:lnTo>
                          <a:lnTo>
                            <a:pt x="189" y="1604"/>
                          </a:lnTo>
                          <a:lnTo>
                            <a:pt x="192" y="1601"/>
                          </a:lnTo>
                          <a:lnTo>
                            <a:pt x="193" y="1598"/>
                          </a:lnTo>
                          <a:lnTo>
                            <a:pt x="193" y="1594"/>
                          </a:lnTo>
                          <a:lnTo>
                            <a:pt x="192" y="1590"/>
                          </a:lnTo>
                          <a:lnTo>
                            <a:pt x="189" y="1585"/>
                          </a:lnTo>
                          <a:lnTo>
                            <a:pt x="184" y="1578"/>
                          </a:lnTo>
                          <a:lnTo>
                            <a:pt x="177" y="1571"/>
                          </a:lnTo>
                          <a:lnTo>
                            <a:pt x="168" y="1562"/>
                          </a:lnTo>
                          <a:lnTo>
                            <a:pt x="158" y="1554"/>
                          </a:lnTo>
                          <a:lnTo>
                            <a:pt x="151" y="1547"/>
                          </a:lnTo>
                          <a:lnTo>
                            <a:pt x="146" y="1540"/>
                          </a:lnTo>
                          <a:lnTo>
                            <a:pt x="142" y="1533"/>
                          </a:lnTo>
                          <a:lnTo>
                            <a:pt x="139" y="1527"/>
                          </a:lnTo>
                          <a:lnTo>
                            <a:pt x="138" y="1521"/>
                          </a:lnTo>
                          <a:lnTo>
                            <a:pt x="137" y="1516"/>
                          </a:lnTo>
                          <a:lnTo>
                            <a:pt x="137" y="1511"/>
                          </a:lnTo>
                          <a:lnTo>
                            <a:pt x="139" y="1500"/>
                          </a:lnTo>
                          <a:lnTo>
                            <a:pt x="143" y="1487"/>
                          </a:lnTo>
                          <a:lnTo>
                            <a:pt x="144" y="1480"/>
                          </a:lnTo>
                          <a:lnTo>
                            <a:pt x="145" y="1472"/>
                          </a:lnTo>
                          <a:lnTo>
                            <a:pt x="146" y="1464"/>
                          </a:lnTo>
                          <a:lnTo>
                            <a:pt x="147" y="1454"/>
                          </a:lnTo>
                          <a:lnTo>
                            <a:pt x="146" y="1448"/>
                          </a:lnTo>
                          <a:lnTo>
                            <a:pt x="145" y="1444"/>
                          </a:lnTo>
                          <a:lnTo>
                            <a:pt x="144" y="1440"/>
                          </a:lnTo>
                          <a:lnTo>
                            <a:pt x="142" y="1437"/>
                          </a:lnTo>
                          <a:lnTo>
                            <a:pt x="137" y="1432"/>
                          </a:lnTo>
                          <a:lnTo>
                            <a:pt x="133" y="1429"/>
                          </a:lnTo>
                          <a:lnTo>
                            <a:pt x="131" y="1427"/>
                          </a:lnTo>
                          <a:lnTo>
                            <a:pt x="130" y="1425"/>
                          </a:lnTo>
                          <a:lnTo>
                            <a:pt x="129" y="1422"/>
                          </a:lnTo>
                          <a:lnTo>
                            <a:pt x="129" y="1420"/>
                          </a:lnTo>
                          <a:lnTo>
                            <a:pt x="130" y="1416"/>
                          </a:lnTo>
                          <a:lnTo>
                            <a:pt x="132" y="1412"/>
                          </a:lnTo>
                          <a:lnTo>
                            <a:pt x="135" y="1406"/>
                          </a:lnTo>
                          <a:lnTo>
                            <a:pt x="140" y="1400"/>
                          </a:lnTo>
                          <a:lnTo>
                            <a:pt x="158" y="1388"/>
                          </a:lnTo>
                          <a:lnTo>
                            <a:pt x="172" y="1380"/>
                          </a:lnTo>
                          <a:lnTo>
                            <a:pt x="178" y="1377"/>
                          </a:lnTo>
                          <a:lnTo>
                            <a:pt x="186" y="1375"/>
                          </a:lnTo>
                          <a:lnTo>
                            <a:pt x="196" y="1374"/>
                          </a:lnTo>
                          <a:lnTo>
                            <a:pt x="210" y="1374"/>
                          </a:lnTo>
                          <a:lnTo>
                            <a:pt x="217" y="1374"/>
                          </a:lnTo>
                          <a:lnTo>
                            <a:pt x="226" y="1373"/>
                          </a:lnTo>
                          <a:lnTo>
                            <a:pt x="234" y="1372"/>
                          </a:lnTo>
                          <a:lnTo>
                            <a:pt x="242" y="1370"/>
                          </a:lnTo>
                          <a:lnTo>
                            <a:pt x="250" y="1367"/>
                          </a:lnTo>
                          <a:lnTo>
                            <a:pt x="255" y="1361"/>
                          </a:lnTo>
                          <a:lnTo>
                            <a:pt x="257" y="1358"/>
                          </a:lnTo>
                          <a:lnTo>
                            <a:pt x="259" y="1354"/>
                          </a:lnTo>
                          <a:lnTo>
                            <a:pt x="260" y="1350"/>
                          </a:lnTo>
                          <a:lnTo>
                            <a:pt x="260" y="1346"/>
                          </a:lnTo>
                          <a:lnTo>
                            <a:pt x="262" y="1334"/>
                          </a:lnTo>
                          <a:lnTo>
                            <a:pt x="265" y="1321"/>
                          </a:lnTo>
                          <a:lnTo>
                            <a:pt x="269" y="1309"/>
                          </a:lnTo>
                          <a:lnTo>
                            <a:pt x="274" y="1297"/>
                          </a:lnTo>
                          <a:lnTo>
                            <a:pt x="278" y="1285"/>
                          </a:lnTo>
                          <a:lnTo>
                            <a:pt x="280" y="1273"/>
                          </a:lnTo>
                          <a:lnTo>
                            <a:pt x="281" y="1268"/>
                          </a:lnTo>
                          <a:lnTo>
                            <a:pt x="280" y="1263"/>
                          </a:lnTo>
                          <a:lnTo>
                            <a:pt x="279" y="1258"/>
                          </a:lnTo>
                          <a:lnTo>
                            <a:pt x="276" y="1254"/>
                          </a:lnTo>
                          <a:lnTo>
                            <a:pt x="269" y="1245"/>
                          </a:lnTo>
                          <a:lnTo>
                            <a:pt x="262" y="1237"/>
                          </a:lnTo>
                          <a:lnTo>
                            <a:pt x="254" y="1230"/>
                          </a:lnTo>
                          <a:lnTo>
                            <a:pt x="244" y="1224"/>
                          </a:lnTo>
                          <a:lnTo>
                            <a:pt x="227" y="1212"/>
                          </a:lnTo>
                          <a:lnTo>
                            <a:pt x="209" y="1199"/>
                          </a:lnTo>
                          <a:lnTo>
                            <a:pt x="196" y="1188"/>
                          </a:lnTo>
                          <a:lnTo>
                            <a:pt x="187" y="1179"/>
                          </a:lnTo>
                          <a:lnTo>
                            <a:pt x="180" y="1171"/>
                          </a:lnTo>
                          <a:lnTo>
                            <a:pt x="175" y="1163"/>
                          </a:lnTo>
                          <a:lnTo>
                            <a:pt x="166" y="1145"/>
                          </a:lnTo>
                          <a:lnTo>
                            <a:pt x="154" y="1121"/>
                          </a:lnTo>
                          <a:lnTo>
                            <a:pt x="149" y="1114"/>
                          </a:lnTo>
                          <a:lnTo>
                            <a:pt x="144" y="1106"/>
                          </a:lnTo>
                          <a:lnTo>
                            <a:pt x="137" y="1099"/>
                          </a:lnTo>
                          <a:lnTo>
                            <a:pt x="130" y="1093"/>
                          </a:lnTo>
                          <a:lnTo>
                            <a:pt x="111" y="1081"/>
                          </a:lnTo>
                          <a:lnTo>
                            <a:pt x="92" y="1070"/>
                          </a:lnTo>
                          <a:lnTo>
                            <a:pt x="52" y="1050"/>
                          </a:lnTo>
                          <a:lnTo>
                            <a:pt x="17" y="1034"/>
                          </a:lnTo>
                          <a:lnTo>
                            <a:pt x="7" y="1029"/>
                          </a:lnTo>
                          <a:lnTo>
                            <a:pt x="2" y="1024"/>
                          </a:lnTo>
                          <a:lnTo>
                            <a:pt x="0" y="1022"/>
                          </a:lnTo>
                          <a:lnTo>
                            <a:pt x="0" y="1019"/>
                          </a:lnTo>
                          <a:lnTo>
                            <a:pt x="0" y="1017"/>
                          </a:lnTo>
                          <a:lnTo>
                            <a:pt x="2" y="1016"/>
                          </a:lnTo>
                          <a:lnTo>
                            <a:pt x="10" y="1008"/>
                          </a:lnTo>
                          <a:lnTo>
                            <a:pt x="22" y="996"/>
                          </a:lnTo>
                          <a:lnTo>
                            <a:pt x="35" y="980"/>
                          </a:lnTo>
                          <a:lnTo>
                            <a:pt x="46" y="963"/>
                          </a:lnTo>
                          <a:lnTo>
                            <a:pt x="57" y="947"/>
                          </a:lnTo>
                          <a:lnTo>
                            <a:pt x="67" y="927"/>
                          </a:lnTo>
                          <a:lnTo>
                            <a:pt x="74" y="916"/>
                          </a:lnTo>
                          <a:lnTo>
                            <a:pt x="83" y="906"/>
                          </a:lnTo>
                          <a:lnTo>
                            <a:pt x="93" y="897"/>
                          </a:lnTo>
                          <a:lnTo>
                            <a:pt x="103" y="887"/>
                          </a:lnTo>
                          <a:lnTo>
                            <a:pt x="112" y="878"/>
                          </a:lnTo>
                          <a:lnTo>
                            <a:pt x="122" y="869"/>
                          </a:lnTo>
                          <a:lnTo>
                            <a:pt x="126" y="865"/>
                          </a:lnTo>
                          <a:lnTo>
                            <a:pt x="130" y="860"/>
                          </a:lnTo>
                          <a:lnTo>
                            <a:pt x="133" y="854"/>
                          </a:lnTo>
                          <a:lnTo>
                            <a:pt x="135" y="848"/>
                          </a:lnTo>
                          <a:lnTo>
                            <a:pt x="139" y="840"/>
                          </a:lnTo>
                          <a:lnTo>
                            <a:pt x="142" y="833"/>
                          </a:lnTo>
                          <a:lnTo>
                            <a:pt x="146" y="827"/>
                          </a:lnTo>
                          <a:lnTo>
                            <a:pt x="150" y="821"/>
                          </a:lnTo>
                          <a:lnTo>
                            <a:pt x="157" y="813"/>
                          </a:lnTo>
                          <a:lnTo>
                            <a:pt x="166" y="805"/>
                          </a:lnTo>
                          <a:lnTo>
                            <a:pt x="174" y="799"/>
                          </a:lnTo>
                          <a:lnTo>
                            <a:pt x="183" y="792"/>
                          </a:lnTo>
                          <a:lnTo>
                            <a:pt x="191" y="784"/>
                          </a:lnTo>
                          <a:lnTo>
                            <a:pt x="200" y="774"/>
                          </a:lnTo>
                          <a:lnTo>
                            <a:pt x="206" y="719"/>
                          </a:lnTo>
                          <a:lnTo>
                            <a:pt x="206" y="719"/>
                          </a:lnTo>
                          <a:close/>
                        </a:path>
                      </a:pathLst>
                    </a:custGeom>
                    <a:solidFill>
                      <a:srgbClr val="7CA0E8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1" name="Zachodniopomorskie_0"/>
                    <xdr:cNvSpPr>
                      <a:spLocks/>
                    </xdr:cNvSpPr>
                  </xdr:nvSpPr>
                  <xdr:spPr bwMode="auto">
                    <a:xfrm>
                      <a:off x="14003320" y="4420098"/>
                      <a:ext cx="1161856" cy="1339585"/>
                    </a:xfrm>
                    <a:custGeom>
                      <a:avLst/>
                      <a:gdLst/>
                      <a:ahLst/>
                      <a:cxnLst>
                        <a:cxn ang="0">
                          <a:pos x="3251" y="447"/>
                        </a:cxn>
                        <a:cxn ang="0">
                          <a:pos x="2684" y="809"/>
                        </a:cxn>
                        <a:cxn ang="0">
                          <a:pos x="1917" y="1044"/>
                        </a:cxn>
                        <a:cxn ang="0">
                          <a:pos x="1787" y="1063"/>
                        </a:cxn>
                        <a:cxn ang="0">
                          <a:pos x="1154" y="1303"/>
                        </a:cxn>
                        <a:cxn ang="0">
                          <a:pos x="938" y="1452"/>
                        </a:cxn>
                        <a:cxn ang="0">
                          <a:pos x="833" y="1647"/>
                        </a:cxn>
                        <a:cxn ang="0">
                          <a:pos x="705" y="2027"/>
                        </a:cxn>
                        <a:cxn ang="0">
                          <a:pos x="665" y="2295"/>
                        </a:cxn>
                        <a:cxn ang="0">
                          <a:pos x="742" y="2583"/>
                        </a:cxn>
                        <a:cxn ang="0">
                          <a:pos x="842" y="2759"/>
                        </a:cxn>
                        <a:cxn ang="0">
                          <a:pos x="781" y="2909"/>
                        </a:cxn>
                        <a:cxn ang="0">
                          <a:pos x="678" y="2859"/>
                        </a:cxn>
                        <a:cxn ang="0">
                          <a:pos x="695" y="2554"/>
                        </a:cxn>
                        <a:cxn ang="0">
                          <a:pos x="399" y="2224"/>
                        </a:cxn>
                        <a:cxn ang="0">
                          <a:pos x="243" y="2119"/>
                        </a:cxn>
                        <a:cxn ang="0">
                          <a:pos x="224" y="2248"/>
                        </a:cxn>
                        <a:cxn ang="0">
                          <a:pos x="279" y="2427"/>
                        </a:cxn>
                        <a:cxn ang="0">
                          <a:pos x="317" y="2691"/>
                        </a:cxn>
                        <a:cxn ang="0">
                          <a:pos x="389" y="2977"/>
                        </a:cxn>
                        <a:cxn ang="0">
                          <a:pos x="440" y="3213"/>
                        </a:cxn>
                        <a:cxn ang="0">
                          <a:pos x="366" y="3510"/>
                        </a:cxn>
                        <a:cxn ang="0">
                          <a:pos x="100" y="3984"/>
                        </a:cxn>
                        <a:cxn ang="0">
                          <a:pos x="11" y="4298"/>
                        </a:cxn>
                        <a:cxn ang="0">
                          <a:pos x="223" y="4464"/>
                        </a:cxn>
                        <a:cxn ang="0">
                          <a:pos x="517" y="4758"/>
                        </a:cxn>
                        <a:cxn ang="0">
                          <a:pos x="851" y="4836"/>
                        </a:cxn>
                        <a:cxn ang="0">
                          <a:pos x="979" y="4555"/>
                        </a:cxn>
                        <a:cxn ang="0">
                          <a:pos x="1082" y="4357"/>
                        </a:cxn>
                        <a:cxn ang="0">
                          <a:pos x="1135" y="4245"/>
                        </a:cxn>
                        <a:cxn ang="0">
                          <a:pos x="1313" y="4259"/>
                        </a:cxn>
                        <a:cxn ang="0">
                          <a:pos x="1778" y="4188"/>
                        </a:cxn>
                        <a:cxn ang="0">
                          <a:pos x="1792" y="4059"/>
                        </a:cxn>
                        <a:cxn ang="0">
                          <a:pos x="2016" y="3947"/>
                        </a:cxn>
                        <a:cxn ang="0">
                          <a:pos x="2266" y="3936"/>
                        </a:cxn>
                        <a:cxn ang="0">
                          <a:pos x="2465" y="3840"/>
                        </a:cxn>
                        <a:cxn ang="0">
                          <a:pos x="2544" y="3701"/>
                        </a:cxn>
                        <a:cxn ang="0">
                          <a:pos x="2763" y="3714"/>
                        </a:cxn>
                        <a:cxn ang="0">
                          <a:pos x="2883" y="3895"/>
                        </a:cxn>
                        <a:cxn ang="0">
                          <a:pos x="3211" y="3829"/>
                        </a:cxn>
                        <a:cxn ang="0">
                          <a:pos x="3295" y="3667"/>
                        </a:cxn>
                        <a:cxn ang="0">
                          <a:pos x="3444" y="3530"/>
                        </a:cxn>
                        <a:cxn ang="0">
                          <a:pos x="3594" y="3376"/>
                        </a:cxn>
                        <a:cxn ang="0">
                          <a:pos x="3713" y="3367"/>
                        </a:cxn>
                        <a:cxn ang="0">
                          <a:pos x="3790" y="3171"/>
                        </a:cxn>
                        <a:cxn ang="0">
                          <a:pos x="3576" y="3009"/>
                        </a:cxn>
                        <a:cxn ang="0">
                          <a:pos x="3435" y="2832"/>
                        </a:cxn>
                        <a:cxn ang="0">
                          <a:pos x="3503" y="2764"/>
                        </a:cxn>
                        <a:cxn ang="0">
                          <a:pos x="3825" y="2663"/>
                        </a:cxn>
                        <a:cxn ang="0">
                          <a:pos x="3887" y="2421"/>
                        </a:cxn>
                        <a:cxn ang="0">
                          <a:pos x="4010" y="2370"/>
                        </a:cxn>
                        <a:cxn ang="0">
                          <a:pos x="4052" y="2076"/>
                        </a:cxn>
                        <a:cxn ang="0">
                          <a:pos x="4131" y="1932"/>
                        </a:cxn>
                        <a:cxn ang="0">
                          <a:pos x="4122" y="1756"/>
                        </a:cxn>
                        <a:cxn ang="0">
                          <a:pos x="4069" y="1569"/>
                        </a:cxn>
                        <a:cxn ang="0">
                          <a:pos x="3962" y="1324"/>
                        </a:cxn>
                        <a:cxn ang="0">
                          <a:pos x="3945" y="1111"/>
                        </a:cxn>
                        <a:cxn ang="0">
                          <a:pos x="3885" y="858"/>
                        </a:cxn>
                        <a:cxn ang="0">
                          <a:pos x="3999" y="626"/>
                        </a:cxn>
                        <a:cxn ang="0">
                          <a:pos x="4027" y="476"/>
                        </a:cxn>
                        <a:cxn ang="0">
                          <a:pos x="3947" y="208"/>
                        </a:cxn>
                      </a:cxnLst>
                      <a:rect l="0" t="0" r="r" b="b"/>
                      <a:pathLst>
                        <a:path w="4233" h="4844">
                          <a:moveTo>
                            <a:pt x="3811" y="0"/>
                          </a:moveTo>
                          <a:lnTo>
                            <a:pt x="3786" y="3"/>
                          </a:lnTo>
                          <a:lnTo>
                            <a:pt x="3762" y="6"/>
                          </a:lnTo>
                          <a:lnTo>
                            <a:pt x="3737" y="10"/>
                          </a:lnTo>
                          <a:lnTo>
                            <a:pt x="3714" y="15"/>
                          </a:lnTo>
                          <a:lnTo>
                            <a:pt x="3690" y="21"/>
                          </a:lnTo>
                          <a:lnTo>
                            <a:pt x="3667" y="28"/>
                          </a:lnTo>
                          <a:lnTo>
                            <a:pt x="3645" y="35"/>
                          </a:lnTo>
                          <a:lnTo>
                            <a:pt x="3626" y="45"/>
                          </a:lnTo>
                          <a:lnTo>
                            <a:pt x="3592" y="67"/>
                          </a:lnTo>
                          <a:lnTo>
                            <a:pt x="3557" y="90"/>
                          </a:lnTo>
                          <a:lnTo>
                            <a:pt x="3522" y="112"/>
                          </a:lnTo>
                          <a:lnTo>
                            <a:pt x="3488" y="136"/>
                          </a:lnTo>
                          <a:lnTo>
                            <a:pt x="3472" y="148"/>
                          </a:lnTo>
                          <a:lnTo>
                            <a:pt x="3457" y="160"/>
                          </a:lnTo>
                          <a:lnTo>
                            <a:pt x="3441" y="175"/>
                          </a:lnTo>
                          <a:lnTo>
                            <a:pt x="3427" y="189"/>
                          </a:lnTo>
                          <a:lnTo>
                            <a:pt x="3413" y="203"/>
                          </a:lnTo>
                          <a:lnTo>
                            <a:pt x="3400" y="220"/>
                          </a:lnTo>
                          <a:lnTo>
                            <a:pt x="3389" y="237"/>
                          </a:lnTo>
                          <a:lnTo>
                            <a:pt x="3378" y="255"/>
                          </a:lnTo>
                          <a:lnTo>
                            <a:pt x="3362" y="284"/>
                          </a:lnTo>
                          <a:lnTo>
                            <a:pt x="3345" y="313"/>
                          </a:lnTo>
                          <a:lnTo>
                            <a:pt x="3328" y="340"/>
                          </a:lnTo>
                          <a:lnTo>
                            <a:pt x="3309" y="368"/>
                          </a:lnTo>
                          <a:lnTo>
                            <a:pt x="3291" y="395"/>
                          </a:lnTo>
                          <a:lnTo>
                            <a:pt x="3271" y="420"/>
                          </a:lnTo>
                          <a:lnTo>
                            <a:pt x="3251" y="447"/>
                          </a:lnTo>
                          <a:lnTo>
                            <a:pt x="3230" y="473"/>
                          </a:lnTo>
                          <a:lnTo>
                            <a:pt x="3216" y="489"/>
                          </a:lnTo>
                          <a:lnTo>
                            <a:pt x="3202" y="505"/>
                          </a:lnTo>
                          <a:lnTo>
                            <a:pt x="3186" y="520"/>
                          </a:lnTo>
                          <a:lnTo>
                            <a:pt x="3171" y="535"/>
                          </a:lnTo>
                          <a:lnTo>
                            <a:pt x="3155" y="549"/>
                          </a:lnTo>
                          <a:lnTo>
                            <a:pt x="3139" y="566"/>
                          </a:lnTo>
                          <a:lnTo>
                            <a:pt x="3125" y="581"/>
                          </a:lnTo>
                          <a:lnTo>
                            <a:pt x="3111" y="599"/>
                          </a:lnTo>
                          <a:lnTo>
                            <a:pt x="3092" y="618"/>
                          </a:lnTo>
                          <a:lnTo>
                            <a:pt x="3074" y="636"/>
                          </a:lnTo>
                          <a:lnTo>
                            <a:pt x="3055" y="653"/>
                          </a:lnTo>
                          <a:lnTo>
                            <a:pt x="3036" y="669"/>
                          </a:lnTo>
                          <a:lnTo>
                            <a:pt x="3016" y="684"/>
                          </a:lnTo>
                          <a:lnTo>
                            <a:pt x="2996" y="698"/>
                          </a:lnTo>
                          <a:lnTo>
                            <a:pt x="2975" y="711"/>
                          </a:lnTo>
                          <a:lnTo>
                            <a:pt x="2954" y="723"/>
                          </a:lnTo>
                          <a:lnTo>
                            <a:pt x="2932" y="735"/>
                          </a:lnTo>
                          <a:lnTo>
                            <a:pt x="2911" y="745"/>
                          </a:lnTo>
                          <a:lnTo>
                            <a:pt x="2887" y="754"/>
                          </a:lnTo>
                          <a:lnTo>
                            <a:pt x="2865" y="763"/>
                          </a:lnTo>
                          <a:lnTo>
                            <a:pt x="2841" y="770"/>
                          </a:lnTo>
                          <a:lnTo>
                            <a:pt x="2817" y="778"/>
                          </a:lnTo>
                          <a:lnTo>
                            <a:pt x="2791" y="784"/>
                          </a:lnTo>
                          <a:lnTo>
                            <a:pt x="2766" y="790"/>
                          </a:lnTo>
                          <a:lnTo>
                            <a:pt x="2738" y="796"/>
                          </a:lnTo>
                          <a:lnTo>
                            <a:pt x="2710" y="802"/>
                          </a:lnTo>
                          <a:lnTo>
                            <a:pt x="2684" y="809"/>
                          </a:lnTo>
                          <a:lnTo>
                            <a:pt x="2656" y="817"/>
                          </a:lnTo>
                          <a:lnTo>
                            <a:pt x="2603" y="832"/>
                          </a:lnTo>
                          <a:lnTo>
                            <a:pt x="2551" y="849"/>
                          </a:lnTo>
                          <a:lnTo>
                            <a:pt x="2498" y="868"/>
                          </a:lnTo>
                          <a:lnTo>
                            <a:pt x="2445" y="886"/>
                          </a:lnTo>
                          <a:lnTo>
                            <a:pt x="2393" y="906"/>
                          </a:lnTo>
                          <a:lnTo>
                            <a:pt x="2340" y="926"/>
                          </a:lnTo>
                          <a:lnTo>
                            <a:pt x="2323" y="931"/>
                          </a:lnTo>
                          <a:lnTo>
                            <a:pt x="2307" y="935"/>
                          </a:lnTo>
                          <a:lnTo>
                            <a:pt x="2290" y="938"/>
                          </a:lnTo>
                          <a:lnTo>
                            <a:pt x="2272" y="941"/>
                          </a:lnTo>
                          <a:lnTo>
                            <a:pt x="2236" y="948"/>
                          </a:lnTo>
                          <a:lnTo>
                            <a:pt x="2202" y="953"/>
                          </a:lnTo>
                          <a:lnTo>
                            <a:pt x="2184" y="956"/>
                          </a:lnTo>
                          <a:lnTo>
                            <a:pt x="2167" y="959"/>
                          </a:lnTo>
                          <a:lnTo>
                            <a:pt x="2150" y="963"/>
                          </a:lnTo>
                          <a:lnTo>
                            <a:pt x="2134" y="968"/>
                          </a:lnTo>
                          <a:lnTo>
                            <a:pt x="2119" y="974"/>
                          </a:lnTo>
                          <a:lnTo>
                            <a:pt x="2103" y="980"/>
                          </a:lnTo>
                          <a:lnTo>
                            <a:pt x="2089" y="989"/>
                          </a:lnTo>
                          <a:lnTo>
                            <a:pt x="2076" y="998"/>
                          </a:lnTo>
                          <a:lnTo>
                            <a:pt x="2066" y="1004"/>
                          </a:lnTo>
                          <a:lnTo>
                            <a:pt x="2055" y="1009"/>
                          </a:lnTo>
                          <a:lnTo>
                            <a:pt x="2042" y="1014"/>
                          </a:lnTo>
                          <a:lnTo>
                            <a:pt x="2026" y="1019"/>
                          </a:lnTo>
                          <a:lnTo>
                            <a:pt x="1993" y="1028"/>
                          </a:lnTo>
                          <a:lnTo>
                            <a:pt x="1955" y="1037"/>
                          </a:lnTo>
                          <a:lnTo>
                            <a:pt x="1917" y="1044"/>
                          </a:lnTo>
                          <a:lnTo>
                            <a:pt x="1881" y="1049"/>
                          </a:lnTo>
                          <a:lnTo>
                            <a:pt x="1849" y="1052"/>
                          </a:lnTo>
                          <a:lnTo>
                            <a:pt x="1825" y="1053"/>
                          </a:lnTo>
                          <a:lnTo>
                            <a:pt x="1835" y="1062"/>
                          </a:lnTo>
                          <a:lnTo>
                            <a:pt x="1854" y="1078"/>
                          </a:lnTo>
                          <a:lnTo>
                            <a:pt x="1859" y="1081"/>
                          </a:lnTo>
                          <a:lnTo>
                            <a:pt x="1863" y="1085"/>
                          </a:lnTo>
                          <a:lnTo>
                            <a:pt x="1865" y="1088"/>
                          </a:lnTo>
                          <a:lnTo>
                            <a:pt x="1866" y="1092"/>
                          </a:lnTo>
                          <a:lnTo>
                            <a:pt x="1866" y="1095"/>
                          </a:lnTo>
                          <a:lnTo>
                            <a:pt x="1864" y="1097"/>
                          </a:lnTo>
                          <a:lnTo>
                            <a:pt x="1859" y="1099"/>
                          </a:lnTo>
                          <a:lnTo>
                            <a:pt x="1852" y="1101"/>
                          </a:lnTo>
                          <a:lnTo>
                            <a:pt x="1844" y="1101"/>
                          </a:lnTo>
                          <a:lnTo>
                            <a:pt x="1838" y="1101"/>
                          </a:lnTo>
                          <a:lnTo>
                            <a:pt x="1833" y="1100"/>
                          </a:lnTo>
                          <a:lnTo>
                            <a:pt x="1829" y="1098"/>
                          </a:lnTo>
                          <a:lnTo>
                            <a:pt x="1826" y="1095"/>
                          </a:lnTo>
                          <a:lnTo>
                            <a:pt x="1823" y="1092"/>
                          </a:lnTo>
                          <a:lnTo>
                            <a:pt x="1821" y="1088"/>
                          </a:lnTo>
                          <a:lnTo>
                            <a:pt x="1819" y="1085"/>
                          </a:lnTo>
                          <a:lnTo>
                            <a:pt x="1817" y="1077"/>
                          </a:lnTo>
                          <a:lnTo>
                            <a:pt x="1812" y="1069"/>
                          </a:lnTo>
                          <a:lnTo>
                            <a:pt x="1810" y="1066"/>
                          </a:lnTo>
                          <a:lnTo>
                            <a:pt x="1808" y="1064"/>
                          </a:lnTo>
                          <a:lnTo>
                            <a:pt x="1804" y="1063"/>
                          </a:lnTo>
                          <a:lnTo>
                            <a:pt x="1800" y="1062"/>
                          </a:lnTo>
                          <a:lnTo>
                            <a:pt x="1787" y="1063"/>
                          </a:lnTo>
                          <a:lnTo>
                            <a:pt x="1775" y="1065"/>
                          </a:lnTo>
                          <a:lnTo>
                            <a:pt x="1761" y="1067"/>
                          </a:lnTo>
                          <a:lnTo>
                            <a:pt x="1749" y="1071"/>
                          </a:lnTo>
                          <a:lnTo>
                            <a:pt x="1724" y="1081"/>
                          </a:lnTo>
                          <a:lnTo>
                            <a:pt x="1701" y="1092"/>
                          </a:lnTo>
                          <a:lnTo>
                            <a:pt x="1676" y="1103"/>
                          </a:lnTo>
                          <a:lnTo>
                            <a:pt x="1653" y="1113"/>
                          </a:lnTo>
                          <a:lnTo>
                            <a:pt x="1641" y="1118"/>
                          </a:lnTo>
                          <a:lnTo>
                            <a:pt x="1628" y="1122"/>
                          </a:lnTo>
                          <a:lnTo>
                            <a:pt x="1616" y="1124"/>
                          </a:lnTo>
                          <a:lnTo>
                            <a:pt x="1604" y="1126"/>
                          </a:lnTo>
                          <a:lnTo>
                            <a:pt x="1573" y="1132"/>
                          </a:lnTo>
                          <a:lnTo>
                            <a:pt x="1539" y="1140"/>
                          </a:lnTo>
                          <a:lnTo>
                            <a:pt x="1505" y="1149"/>
                          </a:lnTo>
                          <a:lnTo>
                            <a:pt x="1470" y="1162"/>
                          </a:lnTo>
                          <a:lnTo>
                            <a:pt x="1436" y="1174"/>
                          </a:lnTo>
                          <a:lnTo>
                            <a:pt x="1402" y="1187"/>
                          </a:lnTo>
                          <a:lnTo>
                            <a:pt x="1371" y="1201"/>
                          </a:lnTo>
                          <a:lnTo>
                            <a:pt x="1343" y="1216"/>
                          </a:lnTo>
                          <a:lnTo>
                            <a:pt x="1320" y="1229"/>
                          </a:lnTo>
                          <a:lnTo>
                            <a:pt x="1296" y="1242"/>
                          </a:lnTo>
                          <a:lnTo>
                            <a:pt x="1270" y="1256"/>
                          </a:lnTo>
                          <a:lnTo>
                            <a:pt x="1244" y="1268"/>
                          </a:lnTo>
                          <a:lnTo>
                            <a:pt x="1219" y="1280"/>
                          </a:lnTo>
                          <a:lnTo>
                            <a:pt x="1193" y="1291"/>
                          </a:lnTo>
                          <a:lnTo>
                            <a:pt x="1180" y="1296"/>
                          </a:lnTo>
                          <a:lnTo>
                            <a:pt x="1167" y="1300"/>
                          </a:lnTo>
                          <a:lnTo>
                            <a:pt x="1154" y="1303"/>
                          </a:lnTo>
                          <a:lnTo>
                            <a:pt x="1141" y="1306"/>
                          </a:lnTo>
                          <a:lnTo>
                            <a:pt x="1127" y="1314"/>
                          </a:lnTo>
                          <a:lnTo>
                            <a:pt x="1110" y="1321"/>
                          </a:lnTo>
                          <a:lnTo>
                            <a:pt x="1092" y="1328"/>
                          </a:lnTo>
                          <a:lnTo>
                            <a:pt x="1073" y="1336"/>
                          </a:lnTo>
                          <a:lnTo>
                            <a:pt x="1036" y="1347"/>
                          </a:lnTo>
                          <a:lnTo>
                            <a:pt x="1005" y="1356"/>
                          </a:lnTo>
                          <a:lnTo>
                            <a:pt x="1000" y="1357"/>
                          </a:lnTo>
                          <a:lnTo>
                            <a:pt x="996" y="1360"/>
                          </a:lnTo>
                          <a:lnTo>
                            <a:pt x="993" y="1363"/>
                          </a:lnTo>
                          <a:lnTo>
                            <a:pt x="991" y="1366"/>
                          </a:lnTo>
                          <a:lnTo>
                            <a:pt x="991" y="1376"/>
                          </a:lnTo>
                          <a:lnTo>
                            <a:pt x="993" y="1385"/>
                          </a:lnTo>
                          <a:lnTo>
                            <a:pt x="996" y="1396"/>
                          </a:lnTo>
                          <a:lnTo>
                            <a:pt x="996" y="1406"/>
                          </a:lnTo>
                          <a:lnTo>
                            <a:pt x="995" y="1412"/>
                          </a:lnTo>
                          <a:lnTo>
                            <a:pt x="993" y="1417"/>
                          </a:lnTo>
                          <a:lnTo>
                            <a:pt x="990" y="1423"/>
                          </a:lnTo>
                          <a:lnTo>
                            <a:pt x="985" y="1427"/>
                          </a:lnTo>
                          <a:lnTo>
                            <a:pt x="980" y="1430"/>
                          </a:lnTo>
                          <a:lnTo>
                            <a:pt x="973" y="1433"/>
                          </a:lnTo>
                          <a:lnTo>
                            <a:pt x="966" y="1435"/>
                          </a:lnTo>
                          <a:lnTo>
                            <a:pt x="958" y="1437"/>
                          </a:lnTo>
                          <a:lnTo>
                            <a:pt x="949" y="1440"/>
                          </a:lnTo>
                          <a:lnTo>
                            <a:pt x="943" y="1444"/>
                          </a:lnTo>
                          <a:lnTo>
                            <a:pt x="941" y="1446"/>
                          </a:lnTo>
                          <a:lnTo>
                            <a:pt x="939" y="1449"/>
                          </a:lnTo>
                          <a:lnTo>
                            <a:pt x="938" y="1452"/>
                          </a:lnTo>
                          <a:lnTo>
                            <a:pt x="937" y="1456"/>
                          </a:lnTo>
                          <a:lnTo>
                            <a:pt x="939" y="1483"/>
                          </a:lnTo>
                          <a:lnTo>
                            <a:pt x="940" y="1502"/>
                          </a:lnTo>
                          <a:lnTo>
                            <a:pt x="939" y="1507"/>
                          </a:lnTo>
                          <a:lnTo>
                            <a:pt x="937" y="1510"/>
                          </a:lnTo>
                          <a:lnTo>
                            <a:pt x="935" y="1511"/>
                          </a:lnTo>
                          <a:lnTo>
                            <a:pt x="931" y="1512"/>
                          </a:lnTo>
                          <a:lnTo>
                            <a:pt x="926" y="1513"/>
                          </a:lnTo>
                          <a:lnTo>
                            <a:pt x="919" y="1512"/>
                          </a:lnTo>
                          <a:lnTo>
                            <a:pt x="911" y="1510"/>
                          </a:lnTo>
                          <a:lnTo>
                            <a:pt x="900" y="1507"/>
                          </a:lnTo>
                          <a:lnTo>
                            <a:pt x="890" y="1505"/>
                          </a:lnTo>
                          <a:lnTo>
                            <a:pt x="883" y="1503"/>
                          </a:lnTo>
                          <a:lnTo>
                            <a:pt x="877" y="1505"/>
                          </a:lnTo>
                          <a:lnTo>
                            <a:pt x="873" y="1508"/>
                          </a:lnTo>
                          <a:lnTo>
                            <a:pt x="870" y="1511"/>
                          </a:lnTo>
                          <a:lnTo>
                            <a:pt x="869" y="1516"/>
                          </a:lnTo>
                          <a:lnTo>
                            <a:pt x="868" y="1522"/>
                          </a:lnTo>
                          <a:lnTo>
                            <a:pt x="868" y="1529"/>
                          </a:lnTo>
                          <a:lnTo>
                            <a:pt x="869" y="1543"/>
                          </a:lnTo>
                          <a:lnTo>
                            <a:pt x="870" y="1560"/>
                          </a:lnTo>
                          <a:lnTo>
                            <a:pt x="870" y="1567"/>
                          </a:lnTo>
                          <a:lnTo>
                            <a:pt x="870" y="1575"/>
                          </a:lnTo>
                          <a:lnTo>
                            <a:pt x="869" y="1581"/>
                          </a:lnTo>
                          <a:lnTo>
                            <a:pt x="867" y="1587"/>
                          </a:lnTo>
                          <a:lnTo>
                            <a:pt x="856" y="1609"/>
                          </a:lnTo>
                          <a:lnTo>
                            <a:pt x="845" y="1628"/>
                          </a:lnTo>
                          <a:lnTo>
                            <a:pt x="833" y="1647"/>
                          </a:lnTo>
                          <a:lnTo>
                            <a:pt x="819" y="1665"/>
                          </a:lnTo>
                          <a:lnTo>
                            <a:pt x="806" y="1684"/>
                          </a:lnTo>
                          <a:lnTo>
                            <a:pt x="793" y="1702"/>
                          </a:lnTo>
                          <a:lnTo>
                            <a:pt x="781" y="1721"/>
                          </a:lnTo>
                          <a:lnTo>
                            <a:pt x="769" y="1740"/>
                          </a:lnTo>
                          <a:lnTo>
                            <a:pt x="760" y="1757"/>
                          </a:lnTo>
                          <a:lnTo>
                            <a:pt x="753" y="1774"/>
                          </a:lnTo>
                          <a:lnTo>
                            <a:pt x="747" y="1790"/>
                          </a:lnTo>
                          <a:lnTo>
                            <a:pt x="742" y="1808"/>
                          </a:lnTo>
                          <a:lnTo>
                            <a:pt x="731" y="1841"/>
                          </a:lnTo>
                          <a:lnTo>
                            <a:pt x="723" y="1878"/>
                          </a:lnTo>
                          <a:lnTo>
                            <a:pt x="721" y="1887"/>
                          </a:lnTo>
                          <a:lnTo>
                            <a:pt x="721" y="1898"/>
                          </a:lnTo>
                          <a:lnTo>
                            <a:pt x="722" y="1908"/>
                          </a:lnTo>
                          <a:lnTo>
                            <a:pt x="723" y="1919"/>
                          </a:lnTo>
                          <a:lnTo>
                            <a:pt x="724" y="1929"/>
                          </a:lnTo>
                          <a:lnTo>
                            <a:pt x="724" y="1940"/>
                          </a:lnTo>
                          <a:lnTo>
                            <a:pt x="722" y="1949"/>
                          </a:lnTo>
                          <a:lnTo>
                            <a:pt x="720" y="1957"/>
                          </a:lnTo>
                          <a:lnTo>
                            <a:pt x="720" y="1981"/>
                          </a:lnTo>
                          <a:lnTo>
                            <a:pt x="720" y="1998"/>
                          </a:lnTo>
                          <a:lnTo>
                            <a:pt x="720" y="2004"/>
                          </a:lnTo>
                          <a:lnTo>
                            <a:pt x="719" y="2010"/>
                          </a:lnTo>
                          <a:lnTo>
                            <a:pt x="718" y="2014"/>
                          </a:lnTo>
                          <a:lnTo>
                            <a:pt x="716" y="2018"/>
                          </a:lnTo>
                          <a:lnTo>
                            <a:pt x="713" y="2022"/>
                          </a:lnTo>
                          <a:lnTo>
                            <a:pt x="710" y="2025"/>
                          </a:lnTo>
                          <a:lnTo>
                            <a:pt x="705" y="2027"/>
                          </a:lnTo>
                          <a:lnTo>
                            <a:pt x="699" y="2030"/>
                          </a:lnTo>
                          <a:lnTo>
                            <a:pt x="682" y="2035"/>
                          </a:lnTo>
                          <a:lnTo>
                            <a:pt x="660" y="2043"/>
                          </a:lnTo>
                          <a:lnTo>
                            <a:pt x="654" y="2045"/>
                          </a:lnTo>
                          <a:lnTo>
                            <a:pt x="648" y="2048"/>
                          </a:lnTo>
                          <a:lnTo>
                            <a:pt x="643" y="2052"/>
                          </a:lnTo>
                          <a:lnTo>
                            <a:pt x="639" y="2056"/>
                          </a:lnTo>
                          <a:lnTo>
                            <a:pt x="636" y="2061"/>
                          </a:lnTo>
                          <a:lnTo>
                            <a:pt x="633" y="2067"/>
                          </a:lnTo>
                          <a:lnTo>
                            <a:pt x="631" y="2072"/>
                          </a:lnTo>
                          <a:lnTo>
                            <a:pt x="629" y="2078"/>
                          </a:lnTo>
                          <a:lnTo>
                            <a:pt x="626" y="2090"/>
                          </a:lnTo>
                          <a:lnTo>
                            <a:pt x="624" y="2102"/>
                          </a:lnTo>
                          <a:lnTo>
                            <a:pt x="623" y="2115"/>
                          </a:lnTo>
                          <a:lnTo>
                            <a:pt x="622" y="2126"/>
                          </a:lnTo>
                          <a:lnTo>
                            <a:pt x="622" y="2157"/>
                          </a:lnTo>
                          <a:lnTo>
                            <a:pt x="622" y="2189"/>
                          </a:lnTo>
                          <a:lnTo>
                            <a:pt x="623" y="2206"/>
                          </a:lnTo>
                          <a:lnTo>
                            <a:pt x="622" y="2221"/>
                          </a:lnTo>
                          <a:lnTo>
                            <a:pt x="622" y="2237"/>
                          </a:lnTo>
                          <a:lnTo>
                            <a:pt x="620" y="2252"/>
                          </a:lnTo>
                          <a:lnTo>
                            <a:pt x="627" y="2261"/>
                          </a:lnTo>
                          <a:lnTo>
                            <a:pt x="634" y="2269"/>
                          </a:lnTo>
                          <a:lnTo>
                            <a:pt x="641" y="2276"/>
                          </a:lnTo>
                          <a:lnTo>
                            <a:pt x="647" y="2283"/>
                          </a:lnTo>
                          <a:lnTo>
                            <a:pt x="654" y="2288"/>
                          </a:lnTo>
                          <a:lnTo>
                            <a:pt x="659" y="2292"/>
                          </a:lnTo>
                          <a:lnTo>
                            <a:pt x="665" y="2295"/>
                          </a:lnTo>
                          <a:lnTo>
                            <a:pt x="671" y="2297"/>
                          </a:lnTo>
                          <a:lnTo>
                            <a:pt x="697" y="2304"/>
                          </a:lnTo>
                          <a:lnTo>
                            <a:pt x="732" y="2311"/>
                          </a:lnTo>
                          <a:lnTo>
                            <a:pt x="731" y="2319"/>
                          </a:lnTo>
                          <a:lnTo>
                            <a:pt x="730" y="2328"/>
                          </a:lnTo>
                          <a:lnTo>
                            <a:pt x="728" y="2335"/>
                          </a:lnTo>
                          <a:lnTo>
                            <a:pt x="725" y="2342"/>
                          </a:lnTo>
                          <a:lnTo>
                            <a:pt x="718" y="2355"/>
                          </a:lnTo>
                          <a:lnTo>
                            <a:pt x="710" y="2367"/>
                          </a:lnTo>
                          <a:lnTo>
                            <a:pt x="702" y="2377"/>
                          </a:lnTo>
                          <a:lnTo>
                            <a:pt x="695" y="2388"/>
                          </a:lnTo>
                          <a:lnTo>
                            <a:pt x="691" y="2393"/>
                          </a:lnTo>
                          <a:lnTo>
                            <a:pt x="689" y="2399"/>
                          </a:lnTo>
                          <a:lnTo>
                            <a:pt x="688" y="2404"/>
                          </a:lnTo>
                          <a:lnTo>
                            <a:pt x="687" y="2411"/>
                          </a:lnTo>
                          <a:lnTo>
                            <a:pt x="690" y="2433"/>
                          </a:lnTo>
                          <a:lnTo>
                            <a:pt x="697" y="2470"/>
                          </a:lnTo>
                          <a:lnTo>
                            <a:pt x="701" y="2488"/>
                          </a:lnTo>
                          <a:lnTo>
                            <a:pt x="705" y="2504"/>
                          </a:lnTo>
                          <a:lnTo>
                            <a:pt x="708" y="2511"/>
                          </a:lnTo>
                          <a:lnTo>
                            <a:pt x="710" y="2515"/>
                          </a:lnTo>
                          <a:lnTo>
                            <a:pt x="712" y="2519"/>
                          </a:lnTo>
                          <a:lnTo>
                            <a:pt x="714" y="2520"/>
                          </a:lnTo>
                          <a:lnTo>
                            <a:pt x="716" y="2527"/>
                          </a:lnTo>
                          <a:lnTo>
                            <a:pt x="719" y="2537"/>
                          </a:lnTo>
                          <a:lnTo>
                            <a:pt x="724" y="2548"/>
                          </a:lnTo>
                          <a:lnTo>
                            <a:pt x="730" y="2560"/>
                          </a:lnTo>
                          <a:lnTo>
                            <a:pt x="742" y="2583"/>
                          </a:lnTo>
                          <a:lnTo>
                            <a:pt x="751" y="2597"/>
                          </a:lnTo>
                          <a:lnTo>
                            <a:pt x="754" y="2601"/>
                          </a:lnTo>
                          <a:lnTo>
                            <a:pt x="756" y="2606"/>
                          </a:lnTo>
                          <a:lnTo>
                            <a:pt x="757" y="2611"/>
                          </a:lnTo>
                          <a:lnTo>
                            <a:pt x="759" y="2617"/>
                          </a:lnTo>
                          <a:lnTo>
                            <a:pt x="761" y="2629"/>
                          </a:lnTo>
                          <a:lnTo>
                            <a:pt x="764" y="2641"/>
                          </a:lnTo>
                          <a:lnTo>
                            <a:pt x="766" y="2646"/>
                          </a:lnTo>
                          <a:lnTo>
                            <a:pt x="768" y="2650"/>
                          </a:lnTo>
                          <a:lnTo>
                            <a:pt x="770" y="2654"/>
                          </a:lnTo>
                          <a:lnTo>
                            <a:pt x="773" y="2656"/>
                          </a:lnTo>
                          <a:lnTo>
                            <a:pt x="777" y="2658"/>
                          </a:lnTo>
                          <a:lnTo>
                            <a:pt x="782" y="2658"/>
                          </a:lnTo>
                          <a:lnTo>
                            <a:pt x="787" y="2657"/>
                          </a:lnTo>
                          <a:lnTo>
                            <a:pt x="793" y="2655"/>
                          </a:lnTo>
                          <a:lnTo>
                            <a:pt x="813" y="2641"/>
                          </a:lnTo>
                          <a:lnTo>
                            <a:pt x="826" y="2632"/>
                          </a:lnTo>
                          <a:lnTo>
                            <a:pt x="829" y="2632"/>
                          </a:lnTo>
                          <a:lnTo>
                            <a:pt x="831" y="2633"/>
                          </a:lnTo>
                          <a:lnTo>
                            <a:pt x="833" y="2635"/>
                          </a:lnTo>
                          <a:lnTo>
                            <a:pt x="835" y="2639"/>
                          </a:lnTo>
                          <a:lnTo>
                            <a:pt x="838" y="2652"/>
                          </a:lnTo>
                          <a:lnTo>
                            <a:pt x="841" y="2674"/>
                          </a:lnTo>
                          <a:lnTo>
                            <a:pt x="843" y="2690"/>
                          </a:lnTo>
                          <a:lnTo>
                            <a:pt x="843" y="2707"/>
                          </a:lnTo>
                          <a:lnTo>
                            <a:pt x="843" y="2724"/>
                          </a:lnTo>
                          <a:lnTo>
                            <a:pt x="842" y="2741"/>
                          </a:lnTo>
                          <a:lnTo>
                            <a:pt x="842" y="2759"/>
                          </a:lnTo>
                          <a:lnTo>
                            <a:pt x="841" y="2775"/>
                          </a:lnTo>
                          <a:lnTo>
                            <a:pt x="842" y="2792"/>
                          </a:lnTo>
                          <a:lnTo>
                            <a:pt x="844" y="2808"/>
                          </a:lnTo>
                          <a:lnTo>
                            <a:pt x="844" y="2815"/>
                          </a:lnTo>
                          <a:lnTo>
                            <a:pt x="844" y="2821"/>
                          </a:lnTo>
                          <a:lnTo>
                            <a:pt x="844" y="2827"/>
                          </a:lnTo>
                          <a:lnTo>
                            <a:pt x="842" y="2831"/>
                          </a:lnTo>
                          <a:lnTo>
                            <a:pt x="840" y="2836"/>
                          </a:lnTo>
                          <a:lnTo>
                            <a:pt x="838" y="2841"/>
                          </a:lnTo>
                          <a:lnTo>
                            <a:pt x="835" y="2844"/>
                          </a:lnTo>
                          <a:lnTo>
                            <a:pt x="832" y="2847"/>
                          </a:lnTo>
                          <a:lnTo>
                            <a:pt x="824" y="2852"/>
                          </a:lnTo>
                          <a:lnTo>
                            <a:pt x="815" y="2856"/>
                          </a:lnTo>
                          <a:lnTo>
                            <a:pt x="805" y="2859"/>
                          </a:lnTo>
                          <a:lnTo>
                            <a:pt x="796" y="2861"/>
                          </a:lnTo>
                          <a:lnTo>
                            <a:pt x="787" y="2863"/>
                          </a:lnTo>
                          <a:lnTo>
                            <a:pt x="779" y="2865"/>
                          </a:lnTo>
                          <a:lnTo>
                            <a:pt x="771" y="2867"/>
                          </a:lnTo>
                          <a:lnTo>
                            <a:pt x="766" y="2870"/>
                          </a:lnTo>
                          <a:lnTo>
                            <a:pt x="764" y="2872"/>
                          </a:lnTo>
                          <a:lnTo>
                            <a:pt x="763" y="2874"/>
                          </a:lnTo>
                          <a:lnTo>
                            <a:pt x="762" y="2876"/>
                          </a:lnTo>
                          <a:lnTo>
                            <a:pt x="762" y="2879"/>
                          </a:lnTo>
                          <a:lnTo>
                            <a:pt x="762" y="2883"/>
                          </a:lnTo>
                          <a:lnTo>
                            <a:pt x="764" y="2887"/>
                          </a:lnTo>
                          <a:lnTo>
                            <a:pt x="766" y="2891"/>
                          </a:lnTo>
                          <a:lnTo>
                            <a:pt x="769" y="2895"/>
                          </a:lnTo>
                          <a:lnTo>
                            <a:pt x="781" y="2909"/>
                          </a:lnTo>
                          <a:lnTo>
                            <a:pt x="787" y="2920"/>
                          </a:lnTo>
                          <a:lnTo>
                            <a:pt x="789" y="2925"/>
                          </a:lnTo>
                          <a:lnTo>
                            <a:pt x="790" y="2929"/>
                          </a:lnTo>
                          <a:lnTo>
                            <a:pt x="790" y="2932"/>
                          </a:lnTo>
                          <a:lnTo>
                            <a:pt x="789" y="2935"/>
                          </a:lnTo>
                          <a:lnTo>
                            <a:pt x="787" y="2937"/>
                          </a:lnTo>
                          <a:lnTo>
                            <a:pt x="785" y="2939"/>
                          </a:lnTo>
                          <a:lnTo>
                            <a:pt x="781" y="2940"/>
                          </a:lnTo>
                          <a:lnTo>
                            <a:pt x="776" y="2941"/>
                          </a:lnTo>
                          <a:lnTo>
                            <a:pt x="765" y="2942"/>
                          </a:lnTo>
                          <a:lnTo>
                            <a:pt x="750" y="2942"/>
                          </a:lnTo>
                          <a:lnTo>
                            <a:pt x="745" y="2942"/>
                          </a:lnTo>
                          <a:lnTo>
                            <a:pt x="741" y="2941"/>
                          </a:lnTo>
                          <a:lnTo>
                            <a:pt x="737" y="2939"/>
                          </a:lnTo>
                          <a:lnTo>
                            <a:pt x="733" y="2937"/>
                          </a:lnTo>
                          <a:lnTo>
                            <a:pt x="726" y="2931"/>
                          </a:lnTo>
                          <a:lnTo>
                            <a:pt x="721" y="2925"/>
                          </a:lnTo>
                          <a:lnTo>
                            <a:pt x="716" y="2916"/>
                          </a:lnTo>
                          <a:lnTo>
                            <a:pt x="711" y="2909"/>
                          </a:lnTo>
                          <a:lnTo>
                            <a:pt x="706" y="2902"/>
                          </a:lnTo>
                          <a:lnTo>
                            <a:pt x="700" y="2896"/>
                          </a:lnTo>
                          <a:lnTo>
                            <a:pt x="691" y="2889"/>
                          </a:lnTo>
                          <a:lnTo>
                            <a:pt x="685" y="2883"/>
                          </a:lnTo>
                          <a:lnTo>
                            <a:pt x="681" y="2877"/>
                          </a:lnTo>
                          <a:lnTo>
                            <a:pt x="679" y="2872"/>
                          </a:lnTo>
                          <a:lnTo>
                            <a:pt x="678" y="2867"/>
                          </a:lnTo>
                          <a:lnTo>
                            <a:pt x="677" y="2863"/>
                          </a:lnTo>
                          <a:lnTo>
                            <a:pt x="678" y="2859"/>
                          </a:lnTo>
                          <a:lnTo>
                            <a:pt x="680" y="2855"/>
                          </a:lnTo>
                          <a:lnTo>
                            <a:pt x="684" y="2846"/>
                          </a:lnTo>
                          <a:lnTo>
                            <a:pt x="690" y="2836"/>
                          </a:lnTo>
                          <a:lnTo>
                            <a:pt x="693" y="2830"/>
                          </a:lnTo>
                          <a:lnTo>
                            <a:pt x="695" y="2825"/>
                          </a:lnTo>
                          <a:lnTo>
                            <a:pt x="696" y="2818"/>
                          </a:lnTo>
                          <a:lnTo>
                            <a:pt x="697" y="2811"/>
                          </a:lnTo>
                          <a:lnTo>
                            <a:pt x="698" y="2794"/>
                          </a:lnTo>
                          <a:lnTo>
                            <a:pt x="700" y="2779"/>
                          </a:lnTo>
                          <a:lnTo>
                            <a:pt x="704" y="2764"/>
                          </a:lnTo>
                          <a:lnTo>
                            <a:pt x="708" y="2749"/>
                          </a:lnTo>
                          <a:lnTo>
                            <a:pt x="718" y="2723"/>
                          </a:lnTo>
                          <a:lnTo>
                            <a:pt x="728" y="2696"/>
                          </a:lnTo>
                          <a:lnTo>
                            <a:pt x="732" y="2683"/>
                          </a:lnTo>
                          <a:lnTo>
                            <a:pt x="736" y="2670"/>
                          </a:lnTo>
                          <a:lnTo>
                            <a:pt x="737" y="2656"/>
                          </a:lnTo>
                          <a:lnTo>
                            <a:pt x="737" y="2643"/>
                          </a:lnTo>
                          <a:lnTo>
                            <a:pt x="736" y="2636"/>
                          </a:lnTo>
                          <a:lnTo>
                            <a:pt x="733" y="2629"/>
                          </a:lnTo>
                          <a:lnTo>
                            <a:pt x="731" y="2621"/>
                          </a:lnTo>
                          <a:lnTo>
                            <a:pt x="728" y="2613"/>
                          </a:lnTo>
                          <a:lnTo>
                            <a:pt x="725" y="2606"/>
                          </a:lnTo>
                          <a:lnTo>
                            <a:pt x="721" y="2598"/>
                          </a:lnTo>
                          <a:lnTo>
                            <a:pt x="716" y="2591"/>
                          </a:lnTo>
                          <a:lnTo>
                            <a:pt x="710" y="2583"/>
                          </a:lnTo>
                          <a:lnTo>
                            <a:pt x="704" y="2573"/>
                          </a:lnTo>
                          <a:lnTo>
                            <a:pt x="699" y="2563"/>
                          </a:lnTo>
                          <a:lnTo>
                            <a:pt x="695" y="2554"/>
                          </a:lnTo>
                          <a:lnTo>
                            <a:pt x="691" y="2544"/>
                          </a:lnTo>
                          <a:lnTo>
                            <a:pt x="686" y="2524"/>
                          </a:lnTo>
                          <a:lnTo>
                            <a:pt x="683" y="2505"/>
                          </a:lnTo>
                          <a:lnTo>
                            <a:pt x="680" y="2485"/>
                          </a:lnTo>
                          <a:lnTo>
                            <a:pt x="676" y="2466"/>
                          </a:lnTo>
                          <a:lnTo>
                            <a:pt x="673" y="2457"/>
                          </a:lnTo>
                          <a:lnTo>
                            <a:pt x="670" y="2447"/>
                          </a:lnTo>
                          <a:lnTo>
                            <a:pt x="666" y="2438"/>
                          </a:lnTo>
                          <a:lnTo>
                            <a:pt x="661" y="2430"/>
                          </a:lnTo>
                          <a:lnTo>
                            <a:pt x="644" y="2399"/>
                          </a:lnTo>
                          <a:lnTo>
                            <a:pt x="631" y="2371"/>
                          </a:lnTo>
                          <a:lnTo>
                            <a:pt x="625" y="2357"/>
                          </a:lnTo>
                          <a:lnTo>
                            <a:pt x="619" y="2344"/>
                          </a:lnTo>
                          <a:lnTo>
                            <a:pt x="612" y="2332"/>
                          </a:lnTo>
                          <a:lnTo>
                            <a:pt x="604" y="2320"/>
                          </a:lnTo>
                          <a:lnTo>
                            <a:pt x="596" y="2310"/>
                          </a:lnTo>
                          <a:lnTo>
                            <a:pt x="588" y="2300"/>
                          </a:lnTo>
                          <a:lnTo>
                            <a:pt x="578" y="2291"/>
                          </a:lnTo>
                          <a:lnTo>
                            <a:pt x="567" y="2283"/>
                          </a:lnTo>
                          <a:lnTo>
                            <a:pt x="553" y="2275"/>
                          </a:lnTo>
                          <a:lnTo>
                            <a:pt x="539" y="2268"/>
                          </a:lnTo>
                          <a:lnTo>
                            <a:pt x="522" y="2263"/>
                          </a:lnTo>
                          <a:lnTo>
                            <a:pt x="503" y="2259"/>
                          </a:lnTo>
                          <a:lnTo>
                            <a:pt x="474" y="2252"/>
                          </a:lnTo>
                          <a:lnTo>
                            <a:pt x="444" y="2244"/>
                          </a:lnTo>
                          <a:lnTo>
                            <a:pt x="428" y="2238"/>
                          </a:lnTo>
                          <a:lnTo>
                            <a:pt x="413" y="2231"/>
                          </a:lnTo>
                          <a:lnTo>
                            <a:pt x="399" y="2224"/>
                          </a:lnTo>
                          <a:lnTo>
                            <a:pt x="384" y="2217"/>
                          </a:lnTo>
                          <a:lnTo>
                            <a:pt x="371" y="2208"/>
                          </a:lnTo>
                          <a:lnTo>
                            <a:pt x="359" y="2198"/>
                          </a:lnTo>
                          <a:lnTo>
                            <a:pt x="348" y="2187"/>
                          </a:lnTo>
                          <a:lnTo>
                            <a:pt x="337" y="2175"/>
                          </a:lnTo>
                          <a:lnTo>
                            <a:pt x="333" y="2169"/>
                          </a:lnTo>
                          <a:lnTo>
                            <a:pt x="329" y="2163"/>
                          </a:lnTo>
                          <a:lnTo>
                            <a:pt x="326" y="2156"/>
                          </a:lnTo>
                          <a:lnTo>
                            <a:pt x="323" y="2148"/>
                          </a:lnTo>
                          <a:lnTo>
                            <a:pt x="321" y="2141"/>
                          </a:lnTo>
                          <a:lnTo>
                            <a:pt x="319" y="2133"/>
                          </a:lnTo>
                          <a:lnTo>
                            <a:pt x="317" y="2126"/>
                          </a:lnTo>
                          <a:lnTo>
                            <a:pt x="317" y="2117"/>
                          </a:lnTo>
                          <a:lnTo>
                            <a:pt x="303" y="2107"/>
                          </a:lnTo>
                          <a:lnTo>
                            <a:pt x="285" y="2091"/>
                          </a:lnTo>
                          <a:lnTo>
                            <a:pt x="275" y="2084"/>
                          </a:lnTo>
                          <a:lnTo>
                            <a:pt x="265" y="2080"/>
                          </a:lnTo>
                          <a:lnTo>
                            <a:pt x="260" y="2079"/>
                          </a:lnTo>
                          <a:lnTo>
                            <a:pt x="256" y="2079"/>
                          </a:lnTo>
                          <a:lnTo>
                            <a:pt x="252" y="2080"/>
                          </a:lnTo>
                          <a:lnTo>
                            <a:pt x="249" y="2082"/>
                          </a:lnTo>
                          <a:lnTo>
                            <a:pt x="247" y="2084"/>
                          </a:lnTo>
                          <a:lnTo>
                            <a:pt x="246" y="2087"/>
                          </a:lnTo>
                          <a:lnTo>
                            <a:pt x="245" y="2090"/>
                          </a:lnTo>
                          <a:lnTo>
                            <a:pt x="245" y="2094"/>
                          </a:lnTo>
                          <a:lnTo>
                            <a:pt x="244" y="2102"/>
                          </a:lnTo>
                          <a:lnTo>
                            <a:pt x="244" y="2111"/>
                          </a:lnTo>
                          <a:lnTo>
                            <a:pt x="243" y="2119"/>
                          </a:lnTo>
                          <a:lnTo>
                            <a:pt x="242" y="2127"/>
                          </a:lnTo>
                          <a:lnTo>
                            <a:pt x="240" y="2130"/>
                          </a:lnTo>
                          <a:lnTo>
                            <a:pt x="238" y="2133"/>
                          </a:lnTo>
                          <a:lnTo>
                            <a:pt x="235" y="2135"/>
                          </a:lnTo>
                          <a:lnTo>
                            <a:pt x="232" y="2136"/>
                          </a:lnTo>
                          <a:lnTo>
                            <a:pt x="234" y="2142"/>
                          </a:lnTo>
                          <a:lnTo>
                            <a:pt x="236" y="2146"/>
                          </a:lnTo>
                          <a:lnTo>
                            <a:pt x="240" y="2152"/>
                          </a:lnTo>
                          <a:lnTo>
                            <a:pt x="245" y="2156"/>
                          </a:lnTo>
                          <a:lnTo>
                            <a:pt x="254" y="2163"/>
                          </a:lnTo>
                          <a:lnTo>
                            <a:pt x="264" y="2169"/>
                          </a:lnTo>
                          <a:lnTo>
                            <a:pt x="267" y="2172"/>
                          </a:lnTo>
                          <a:lnTo>
                            <a:pt x="270" y="2175"/>
                          </a:lnTo>
                          <a:lnTo>
                            <a:pt x="272" y="2178"/>
                          </a:lnTo>
                          <a:lnTo>
                            <a:pt x="272" y="2180"/>
                          </a:lnTo>
                          <a:lnTo>
                            <a:pt x="270" y="2183"/>
                          </a:lnTo>
                          <a:lnTo>
                            <a:pt x="267" y="2186"/>
                          </a:lnTo>
                          <a:lnTo>
                            <a:pt x="260" y="2189"/>
                          </a:lnTo>
                          <a:lnTo>
                            <a:pt x="252" y="2193"/>
                          </a:lnTo>
                          <a:lnTo>
                            <a:pt x="246" y="2194"/>
                          </a:lnTo>
                          <a:lnTo>
                            <a:pt x="237" y="2196"/>
                          </a:lnTo>
                          <a:lnTo>
                            <a:pt x="226" y="2199"/>
                          </a:lnTo>
                          <a:lnTo>
                            <a:pt x="211" y="2201"/>
                          </a:lnTo>
                          <a:lnTo>
                            <a:pt x="211" y="2201"/>
                          </a:lnTo>
                          <a:lnTo>
                            <a:pt x="225" y="2231"/>
                          </a:lnTo>
                          <a:lnTo>
                            <a:pt x="226" y="2238"/>
                          </a:lnTo>
                          <a:lnTo>
                            <a:pt x="226" y="2244"/>
                          </a:lnTo>
                          <a:lnTo>
                            <a:pt x="224" y="2248"/>
                          </a:lnTo>
                          <a:lnTo>
                            <a:pt x="222" y="2252"/>
                          </a:lnTo>
                          <a:lnTo>
                            <a:pt x="220" y="2255"/>
                          </a:lnTo>
                          <a:lnTo>
                            <a:pt x="217" y="2259"/>
                          </a:lnTo>
                          <a:lnTo>
                            <a:pt x="216" y="2263"/>
                          </a:lnTo>
                          <a:lnTo>
                            <a:pt x="216" y="2268"/>
                          </a:lnTo>
                          <a:lnTo>
                            <a:pt x="225" y="2280"/>
                          </a:lnTo>
                          <a:lnTo>
                            <a:pt x="234" y="2292"/>
                          </a:lnTo>
                          <a:lnTo>
                            <a:pt x="235" y="2299"/>
                          </a:lnTo>
                          <a:lnTo>
                            <a:pt x="236" y="2305"/>
                          </a:lnTo>
                          <a:lnTo>
                            <a:pt x="236" y="2312"/>
                          </a:lnTo>
                          <a:lnTo>
                            <a:pt x="236" y="2320"/>
                          </a:lnTo>
                          <a:lnTo>
                            <a:pt x="234" y="2335"/>
                          </a:lnTo>
                          <a:lnTo>
                            <a:pt x="234" y="2348"/>
                          </a:lnTo>
                          <a:lnTo>
                            <a:pt x="234" y="2354"/>
                          </a:lnTo>
                          <a:lnTo>
                            <a:pt x="236" y="2359"/>
                          </a:lnTo>
                          <a:lnTo>
                            <a:pt x="239" y="2365"/>
                          </a:lnTo>
                          <a:lnTo>
                            <a:pt x="242" y="2369"/>
                          </a:lnTo>
                          <a:lnTo>
                            <a:pt x="246" y="2373"/>
                          </a:lnTo>
                          <a:lnTo>
                            <a:pt x="251" y="2376"/>
                          </a:lnTo>
                          <a:lnTo>
                            <a:pt x="256" y="2379"/>
                          </a:lnTo>
                          <a:lnTo>
                            <a:pt x="262" y="2382"/>
                          </a:lnTo>
                          <a:lnTo>
                            <a:pt x="266" y="2385"/>
                          </a:lnTo>
                          <a:lnTo>
                            <a:pt x="270" y="2387"/>
                          </a:lnTo>
                          <a:lnTo>
                            <a:pt x="273" y="2390"/>
                          </a:lnTo>
                          <a:lnTo>
                            <a:pt x="275" y="2394"/>
                          </a:lnTo>
                          <a:lnTo>
                            <a:pt x="278" y="2401"/>
                          </a:lnTo>
                          <a:lnTo>
                            <a:pt x="280" y="2409"/>
                          </a:lnTo>
                          <a:lnTo>
                            <a:pt x="279" y="2427"/>
                          </a:lnTo>
                          <a:lnTo>
                            <a:pt x="278" y="2446"/>
                          </a:lnTo>
                          <a:lnTo>
                            <a:pt x="277" y="2460"/>
                          </a:lnTo>
                          <a:lnTo>
                            <a:pt x="276" y="2473"/>
                          </a:lnTo>
                          <a:lnTo>
                            <a:pt x="275" y="2486"/>
                          </a:lnTo>
                          <a:lnTo>
                            <a:pt x="273" y="2500"/>
                          </a:lnTo>
                          <a:lnTo>
                            <a:pt x="272" y="2517"/>
                          </a:lnTo>
                          <a:lnTo>
                            <a:pt x="273" y="2537"/>
                          </a:lnTo>
                          <a:lnTo>
                            <a:pt x="273" y="2546"/>
                          </a:lnTo>
                          <a:lnTo>
                            <a:pt x="273" y="2555"/>
                          </a:lnTo>
                          <a:lnTo>
                            <a:pt x="272" y="2563"/>
                          </a:lnTo>
                          <a:lnTo>
                            <a:pt x="270" y="2570"/>
                          </a:lnTo>
                          <a:lnTo>
                            <a:pt x="269" y="2579"/>
                          </a:lnTo>
                          <a:lnTo>
                            <a:pt x="270" y="2588"/>
                          </a:lnTo>
                          <a:lnTo>
                            <a:pt x="272" y="2596"/>
                          </a:lnTo>
                          <a:lnTo>
                            <a:pt x="275" y="2604"/>
                          </a:lnTo>
                          <a:lnTo>
                            <a:pt x="281" y="2619"/>
                          </a:lnTo>
                          <a:lnTo>
                            <a:pt x="287" y="2636"/>
                          </a:lnTo>
                          <a:lnTo>
                            <a:pt x="288" y="2649"/>
                          </a:lnTo>
                          <a:lnTo>
                            <a:pt x="289" y="2662"/>
                          </a:lnTo>
                          <a:lnTo>
                            <a:pt x="290" y="2670"/>
                          </a:lnTo>
                          <a:lnTo>
                            <a:pt x="291" y="2676"/>
                          </a:lnTo>
                          <a:lnTo>
                            <a:pt x="294" y="2682"/>
                          </a:lnTo>
                          <a:lnTo>
                            <a:pt x="298" y="2687"/>
                          </a:lnTo>
                          <a:lnTo>
                            <a:pt x="302" y="2690"/>
                          </a:lnTo>
                          <a:lnTo>
                            <a:pt x="307" y="2691"/>
                          </a:lnTo>
                          <a:lnTo>
                            <a:pt x="311" y="2691"/>
                          </a:lnTo>
                          <a:lnTo>
                            <a:pt x="314" y="2691"/>
                          </a:lnTo>
                          <a:lnTo>
                            <a:pt x="317" y="2691"/>
                          </a:lnTo>
                          <a:lnTo>
                            <a:pt x="320" y="2692"/>
                          </a:lnTo>
                          <a:lnTo>
                            <a:pt x="322" y="2696"/>
                          </a:lnTo>
                          <a:lnTo>
                            <a:pt x="324" y="2702"/>
                          </a:lnTo>
                          <a:lnTo>
                            <a:pt x="326" y="2714"/>
                          </a:lnTo>
                          <a:lnTo>
                            <a:pt x="327" y="2725"/>
                          </a:lnTo>
                          <a:lnTo>
                            <a:pt x="328" y="2736"/>
                          </a:lnTo>
                          <a:lnTo>
                            <a:pt x="329" y="2748"/>
                          </a:lnTo>
                          <a:lnTo>
                            <a:pt x="329" y="2760"/>
                          </a:lnTo>
                          <a:lnTo>
                            <a:pt x="331" y="2772"/>
                          </a:lnTo>
                          <a:lnTo>
                            <a:pt x="334" y="2782"/>
                          </a:lnTo>
                          <a:lnTo>
                            <a:pt x="338" y="2791"/>
                          </a:lnTo>
                          <a:lnTo>
                            <a:pt x="349" y="2797"/>
                          </a:lnTo>
                          <a:lnTo>
                            <a:pt x="359" y="2804"/>
                          </a:lnTo>
                          <a:lnTo>
                            <a:pt x="361" y="2810"/>
                          </a:lnTo>
                          <a:lnTo>
                            <a:pt x="363" y="2817"/>
                          </a:lnTo>
                          <a:lnTo>
                            <a:pt x="364" y="2824"/>
                          </a:lnTo>
                          <a:lnTo>
                            <a:pt x="365" y="2831"/>
                          </a:lnTo>
                          <a:lnTo>
                            <a:pt x="366" y="2846"/>
                          </a:lnTo>
                          <a:lnTo>
                            <a:pt x="366" y="2861"/>
                          </a:lnTo>
                          <a:lnTo>
                            <a:pt x="365" y="2876"/>
                          </a:lnTo>
                          <a:lnTo>
                            <a:pt x="364" y="2892"/>
                          </a:lnTo>
                          <a:lnTo>
                            <a:pt x="365" y="2906"/>
                          </a:lnTo>
                          <a:lnTo>
                            <a:pt x="366" y="2920"/>
                          </a:lnTo>
                          <a:lnTo>
                            <a:pt x="371" y="2936"/>
                          </a:lnTo>
                          <a:lnTo>
                            <a:pt x="376" y="2949"/>
                          </a:lnTo>
                          <a:lnTo>
                            <a:pt x="382" y="2960"/>
                          </a:lnTo>
                          <a:lnTo>
                            <a:pt x="387" y="2972"/>
                          </a:lnTo>
                          <a:lnTo>
                            <a:pt x="389" y="2977"/>
                          </a:lnTo>
                          <a:lnTo>
                            <a:pt x="392" y="2983"/>
                          </a:lnTo>
                          <a:lnTo>
                            <a:pt x="393" y="2989"/>
                          </a:lnTo>
                          <a:lnTo>
                            <a:pt x="394" y="2995"/>
                          </a:lnTo>
                          <a:lnTo>
                            <a:pt x="394" y="3002"/>
                          </a:lnTo>
                          <a:lnTo>
                            <a:pt x="393" y="3009"/>
                          </a:lnTo>
                          <a:lnTo>
                            <a:pt x="392" y="3019"/>
                          </a:lnTo>
                          <a:lnTo>
                            <a:pt x="388" y="3028"/>
                          </a:lnTo>
                          <a:lnTo>
                            <a:pt x="389" y="3037"/>
                          </a:lnTo>
                          <a:lnTo>
                            <a:pt x="389" y="3045"/>
                          </a:lnTo>
                          <a:lnTo>
                            <a:pt x="391" y="3048"/>
                          </a:lnTo>
                          <a:lnTo>
                            <a:pt x="393" y="3051"/>
                          </a:lnTo>
                          <a:lnTo>
                            <a:pt x="396" y="3056"/>
                          </a:lnTo>
                          <a:lnTo>
                            <a:pt x="399" y="3059"/>
                          </a:lnTo>
                          <a:lnTo>
                            <a:pt x="409" y="3064"/>
                          </a:lnTo>
                          <a:lnTo>
                            <a:pt x="415" y="3069"/>
                          </a:lnTo>
                          <a:lnTo>
                            <a:pt x="417" y="3072"/>
                          </a:lnTo>
                          <a:lnTo>
                            <a:pt x="419" y="3075"/>
                          </a:lnTo>
                          <a:lnTo>
                            <a:pt x="420" y="3080"/>
                          </a:lnTo>
                          <a:lnTo>
                            <a:pt x="420" y="3087"/>
                          </a:lnTo>
                          <a:lnTo>
                            <a:pt x="418" y="3122"/>
                          </a:lnTo>
                          <a:lnTo>
                            <a:pt x="417" y="3159"/>
                          </a:lnTo>
                          <a:lnTo>
                            <a:pt x="418" y="3167"/>
                          </a:lnTo>
                          <a:lnTo>
                            <a:pt x="419" y="3176"/>
                          </a:lnTo>
                          <a:lnTo>
                            <a:pt x="421" y="3185"/>
                          </a:lnTo>
                          <a:lnTo>
                            <a:pt x="424" y="3193"/>
                          </a:lnTo>
                          <a:lnTo>
                            <a:pt x="428" y="3200"/>
                          </a:lnTo>
                          <a:lnTo>
                            <a:pt x="434" y="3207"/>
                          </a:lnTo>
                          <a:lnTo>
                            <a:pt x="440" y="3213"/>
                          </a:lnTo>
                          <a:lnTo>
                            <a:pt x="447" y="3219"/>
                          </a:lnTo>
                          <a:lnTo>
                            <a:pt x="493" y="3261"/>
                          </a:lnTo>
                          <a:lnTo>
                            <a:pt x="491" y="3269"/>
                          </a:lnTo>
                          <a:lnTo>
                            <a:pt x="489" y="3277"/>
                          </a:lnTo>
                          <a:lnTo>
                            <a:pt x="486" y="3285"/>
                          </a:lnTo>
                          <a:lnTo>
                            <a:pt x="482" y="3292"/>
                          </a:lnTo>
                          <a:lnTo>
                            <a:pt x="473" y="3307"/>
                          </a:lnTo>
                          <a:lnTo>
                            <a:pt x="464" y="3323"/>
                          </a:lnTo>
                          <a:lnTo>
                            <a:pt x="454" y="3337"/>
                          </a:lnTo>
                          <a:lnTo>
                            <a:pt x="446" y="3351"/>
                          </a:lnTo>
                          <a:lnTo>
                            <a:pt x="438" y="3365"/>
                          </a:lnTo>
                          <a:lnTo>
                            <a:pt x="431" y="3378"/>
                          </a:lnTo>
                          <a:lnTo>
                            <a:pt x="428" y="3385"/>
                          </a:lnTo>
                          <a:lnTo>
                            <a:pt x="424" y="3391"/>
                          </a:lnTo>
                          <a:lnTo>
                            <a:pt x="420" y="3398"/>
                          </a:lnTo>
                          <a:lnTo>
                            <a:pt x="415" y="3404"/>
                          </a:lnTo>
                          <a:lnTo>
                            <a:pt x="405" y="3414"/>
                          </a:lnTo>
                          <a:lnTo>
                            <a:pt x="394" y="3424"/>
                          </a:lnTo>
                          <a:lnTo>
                            <a:pt x="388" y="3430"/>
                          </a:lnTo>
                          <a:lnTo>
                            <a:pt x="383" y="3435"/>
                          </a:lnTo>
                          <a:lnTo>
                            <a:pt x="379" y="3442"/>
                          </a:lnTo>
                          <a:lnTo>
                            <a:pt x="375" y="3449"/>
                          </a:lnTo>
                          <a:lnTo>
                            <a:pt x="371" y="3456"/>
                          </a:lnTo>
                          <a:lnTo>
                            <a:pt x="368" y="3464"/>
                          </a:lnTo>
                          <a:lnTo>
                            <a:pt x="366" y="3473"/>
                          </a:lnTo>
                          <a:lnTo>
                            <a:pt x="365" y="3482"/>
                          </a:lnTo>
                          <a:lnTo>
                            <a:pt x="365" y="3497"/>
                          </a:lnTo>
                          <a:lnTo>
                            <a:pt x="366" y="3510"/>
                          </a:lnTo>
                          <a:lnTo>
                            <a:pt x="369" y="3522"/>
                          </a:lnTo>
                          <a:lnTo>
                            <a:pt x="372" y="3535"/>
                          </a:lnTo>
                          <a:lnTo>
                            <a:pt x="375" y="3546"/>
                          </a:lnTo>
                          <a:lnTo>
                            <a:pt x="379" y="3557"/>
                          </a:lnTo>
                          <a:lnTo>
                            <a:pt x="381" y="3570"/>
                          </a:lnTo>
                          <a:lnTo>
                            <a:pt x="382" y="3583"/>
                          </a:lnTo>
                          <a:lnTo>
                            <a:pt x="381" y="3608"/>
                          </a:lnTo>
                          <a:lnTo>
                            <a:pt x="379" y="3633"/>
                          </a:lnTo>
                          <a:lnTo>
                            <a:pt x="376" y="3657"/>
                          </a:lnTo>
                          <a:lnTo>
                            <a:pt x="371" y="3680"/>
                          </a:lnTo>
                          <a:lnTo>
                            <a:pt x="365" y="3703"/>
                          </a:lnTo>
                          <a:lnTo>
                            <a:pt x="358" y="3725"/>
                          </a:lnTo>
                          <a:lnTo>
                            <a:pt x="349" y="3747"/>
                          </a:lnTo>
                          <a:lnTo>
                            <a:pt x="338" y="3767"/>
                          </a:lnTo>
                          <a:lnTo>
                            <a:pt x="327" y="3788"/>
                          </a:lnTo>
                          <a:lnTo>
                            <a:pt x="315" y="3806"/>
                          </a:lnTo>
                          <a:lnTo>
                            <a:pt x="300" y="3825"/>
                          </a:lnTo>
                          <a:lnTo>
                            <a:pt x="285" y="3843"/>
                          </a:lnTo>
                          <a:lnTo>
                            <a:pt x="269" y="3860"/>
                          </a:lnTo>
                          <a:lnTo>
                            <a:pt x="250" y="3877"/>
                          </a:lnTo>
                          <a:lnTo>
                            <a:pt x="232" y="3892"/>
                          </a:lnTo>
                          <a:lnTo>
                            <a:pt x="211" y="3906"/>
                          </a:lnTo>
                          <a:lnTo>
                            <a:pt x="184" y="3926"/>
                          </a:lnTo>
                          <a:lnTo>
                            <a:pt x="156" y="3946"/>
                          </a:lnTo>
                          <a:lnTo>
                            <a:pt x="143" y="3957"/>
                          </a:lnTo>
                          <a:lnTo>
                            <a:pt x="128" y="3966"/>
                          </a:lnTo>
                          <a:lnTo>
                            <a:pt x="114" y="3975"/>
                          </a:lnTo>
                          <a:lnTo>
                            <a:pt x="100" y="3984"/>
                          </a:lnTo>
                          <a:lnTo>
                            <a:pt x="81" y="3993"/>
                          </a:lnTo>
                          <a:lnTo>
                            <a:pt x="61" y="4006"/>
                          </a:lnTo>
                          <a:lnTo>
                            <a:pt x="51" y="4011"/>
                          </a:lnTo>
                          <a:lnTo>
                            <a:pt x="40" y="4018"/>
                          </a:lnTo>
                          <a:lnTo>
                            <a:pt x="32" y="4024"/>
                          </a:lnTo>
                          <a:lnTo>
                            <a:pt x="25" y="4030"/>
                          </a:lnTo>
                          <a:lnTo>
                            <a:pt x="24" y="4032"/>
                          </a:lnTo>
                          <a:lnTo>
                            <a:pt x="24" y="4034"/>
                          </a:lnTo>
                          <a:lnTo>
                            <a:pt x="24" y="4038"/>
                          </a:lnTo>
                          <a:lnTo>
                            <a:pt x="25" y="4041"/>
                          </a:lnTo>
                          <a:lnTo>
                            <a:pt x="28" y="4052"/>
                          </a:lnTo>
                          <a:lnTo>
                            <a:pt x="32" y="4062"/>
                          </a:lnTo>
                          <a:lnTo>
                            <a:pt x="40" y="4082"/>
                          </a:lnTo>
                          <a:lnTo>
                            <a:pt x="46" y="4097"/>
                          </a:lnTo>
                          <a:lnTo>
                            <a:pt x="50" y="4114"/>
                          </a:lnTo>
                          <a:lnTo>
                            <a:pt x="52" y="4131"/>
                          </a:lnTo>
                          <a:lnTo>
                            <a:pt x="53" y="4147"/>
                          </a:lnTo>
                          <a:lnTo>
                            <a:pt x="53" y="4164"/>
                          </a:lnTo>
                          <a:lnTo>
                            <a:pt x="52" y="4181"/>
                          </a:lnTo>
                          <a:lnTo>
                            <a:pt x="50" y="4197"/>
                          </a:lnTo>
                          <a:lnTo>
                            <a:pt x="47" y="4213"/>
                          </a:lnTo>
                          <a:lnTo>
                            <a:pt x="43" y="4230"/>
                          </a:lnTo>
                          <a:lnTo>
                            <a:pt x="39" y="4242"/>
                          </a:lnTo>
                          <a:lnTo>
                            <a:pt x="35" y="4254"/>
                          </a:lnTo>
                          <a:lnTo>
                            <a:pt x="29" y="4266"/>
                          </a:lnTo>
                          <a:lnTo>
                            <a:pt x="23" y="4277"/>
                          </a:lnTo>
                          <a:lnTo>
                            <a:pt x="17" y="4288"/>
                          </a:lnTo>
                          <a:lnTo>
                            <a:pt x="11" y="4298"/>
                          </a:lnTo>
                          <a:lnTo>
                            <a:pt x="7" y="4308"/>
                          </a:lnTo>
                          <a:lnTo>
                            <a:pt x="3" y="4317"/>
                          </a:lnTo>
                          <a:lnTo>
                            <a:pt x="1" y="4321"/>
                          </a:lnTo>
                          <a:lnTo>
                            <a:pt x="0" y="4325"/>
                          </a:lnTo>
                          <a:lnTo>
                            <a:pt x="0" y="4329"/>
                          </a:lnTo>
                          <a:lnTo>
                            <a:pt x="1" y="4332"/>
                          </a:lnTo>
                          <a:lnTo>
                            <a:pt x="3" y="4336"/>
                          </a:lnTo>
                          <a:lnTo>
                            <a:pt x="5" y="4339"/>
                          </a:lnTo>
                          <a:lnTo>
                            <a:pt x="7" y="4342"/>
                          </a:lnTo>
                          <a:lnTo>
                            <a:pt x="11" y="4345"/>
                          </a:lnTo>
                          <a:lnTo>
                            <a:pt x="15" y="4348"/>
                          </a:lnTo>
                          <a:lnTo>
                            <a:pt x="20" y="4350"/>
                          </a:lnTo>
                          <a:lnTo>
                            <a:pt x="26" y="4351"/>
                          </a:lnTo>
                          <a:lnTo>
                            <a:pt x="33" y="4353"/>
                          </a:lnTo>
                          <a:lnTo>
                            <a:pt x="52" y="4355"/>
                          </a:lnTo>
                          <a:lnTo>
                            <a:pt x="74" y="4355"/>
                          </a:lnTo>
                          <a:lnTo>
                            <a:pt x="82" y="4356"/>
                          </a:lnTo>
                          <a:lnTo>
                            <a:pt x="91" y="4357"/>
                          </a:lnTo>
                          <a:lnTo>
                            <a:pt x="98" y="4358"/>
                          </a:lnTo>
                          <a:lnTo>
                            <a:pt x="105" y="4360"/>
                          </a:lnTo>
                          <a:lnTo>
                            <a:pt x="119" y="4366"/>
                          </a:lnTo>
                          <a:lnTo>
                            <a:pt x="133" y="4373"/>
                          </a:lnTo>
                          <a:lnTo>
                            <a:pt x="145" y="4382"/>
                          </a:lnTo>
                          <a:lnTo>
                            <a:pt x="156" y="4393"/>
                          </a:lnTo>
                          <a:lnTo>
                            <a:pt x="167" y="4404"/>
                          </a:lnTo>
                          <a:lnTo>
                            <a:pt x="179" y="4415"/>
                          </a:lnTo>
                          <a:lnTo>
                            <a:pt x="200" y="4440"/>
                          </a:lnTo>
                          <a:lnTo>
                            <a:pt x="223" y="4464"/>
                          </a:lnTo>
                          <a:lnTo>
                            <a:pt x="234" y="4476"/>
                          </a:lnTo>
                          <a:lnTo>
                            <a:pt x="245" y="4487"/>
                          </a:lnTo>
                          <a:lnTo>
                            <a:pt x="258" y="4496"/>
                          </a:lnTo>
                          <a:lnTo>
                            <a:pt x="272" y="4503"/>
                          </a:lnTo>
                          <a:lnTo>
                            <a:pt x="291" y="4513"/>
                          </a:lnTo>
                          <a:lnTo>
                            <a:pt x="308" y="4523"/>
                          </a:lnTo>
                          <a:lnTo>
                            <a:pt x="323" y="4533"/>
                          </a:lnTo>
                          <a:lnTo>
                            <a:pt x="336" y="4542"/>
                          </a:lnTo>
                          <a:lnTo>
                            <a:pt x="349" y="4553"/>
                          </a:lnTo>
                          <a:lnTo>
                            <a:pt x="361" y="4567"/>
                          </a:lnTo>
                          <a:lnTo>
                            <a:pt x="373" y="4582"/>
                          </a:lnTo>
                          <a:lnTo>
                            <a:pt x="386" y="4599"/>
                          </a:lnTo>
                          <a:lnTo>
                            <a:pt x="402" y="4623"/>
                          </a:lnTo>
                          <a:lnTo>
                            <a:pt x="416" y="4650"/>
                          </a:lnTo>
                          <a:lnTo>
                            <a:pt x="424" y="4663"/>
                          </a:lnTo>
                          <a:lnTo>
                            <a:pt x="432" y="4676"/>
                          </a:lnTo>
                          <a:lnTo>
                            <a:pt x="441" y="4688"/>
                          </a:lnTo>
                          <a:lnTo>
                            <a:pt x="449" y="4697"/>
                          </a:lnTo>
                          <a:lnTo>
                            <a:pt x="456" y="4703"/>
                          </a:lnTo>
                          <a:lnTo>
                            <a:pt x="463" y="4708"/>
                          </a:lnTo>
                          <a:lnTo>
                            <a:pt x="470" y="4711"/>
                          </a:lnTo>
                          <a:lnTo>
                            <a:pt x="478" y="4715"/>
                          </a:lnTo>
                          <a:lnTo>
                            <a:pt x="484" y="4719"/>
                          </a:lnTo>
                          <a:lnTo>
                            <a:pt x="491" y="4724"/>
                          </a:lnTo>
                          <a:lnTo>
                            <a:pt x="497" y="4732"/>
                          </a:lnTo>
                          <a:lnTo>
                            <a:pt x="504" y="4741"/>
                          </a:lnTo>
                          <a:lnTo>
                            <a:pt x="510" y="4750"/>
                          </a:lnTo>
                          <a:lnTo>
                            <a:pt x="517" y="4758"/>
                          </a:lnTo>
                          <a:lnTo>
                            <a:pt x="525" y="4766"/>
                          </a:lnTo>
                          <a:lnTo>
                            <a:pt x="533" y="4774"/>
                          </a:lnTo>
                          <a:lnTo>
                            <a:pt x="542" y="4781"/>
                          </a:lnTo>
                          <a:lnTo>
                            <a:pt x="552" y="4787"/>
                          </a:lnTo>
                          <a:lnTo>
                            <a:pt x="563" y="4793"/>
                          </a:lnTo>
                          <a:lnTo>
                            <a:pt x="573" y="4799"/>
                          </a:lnTo>
                          <a:lnTo>
                            <a:pt x="594" y="4810"/>
                          </a:lnTo>
                          <a:lnTo>
                            <a:pt x="616" y="4821"/>
                          </a:lnTo>
                          <a:lnTo>
                            <a:pt x="638" y="4832"/>
                          </a:lnTo>
                          <a:lnTo>
                            <a:pt x="659" y="4844"/>
                          </a:lnTo>
                          <a:lnTo>
                            <a:pt x="659" y="4844"/>
                          </a:lnTo>
                          <a:lnTo>
                            <a:pt x="733" y="4775"/>
                          </a:lnTo>
                          <a:lnTo>
                            <a:pt x="742" y="4772"/>
                          </a:lnTo>
                          <a:lnTo>
                            <a:pt x="750" y="4771"/>
                          </a:lnTo>
                          <a:lnTo>
                            <a:pt x="757" y="4771"/>
                          </a:lnTo>
                          <a:lnTo>
                            <a:pt x="763" y="4772"/>
                          </a:lnTo>
                          <a:lnTo>
                            <a:pt x="769" y="4775"/>
                          </a:lnTo>
                          <a:lnTo>
                            <a:pt x="774" y="4777"/>
                          </a:lnTo>
                          <a:lnTo>
                            <a:pt x="779" y="4780"/>
                          </a:lnTo>
                          <a:lnTo>
                            <a:pt x="784" y="4783"/>
                          </a:lnTo>
                          <a:lnTo>
                            <a:pt x="799" y="4802"/>
                          </a:lnTo>
                          <a:lnTo>
                            <a:pt x="815" y="4825"/>
                          </a:lnTo>
                          <a:lnTo>
                            <a:pt x="817" y="4827"/>
                          </a:lnTo>
                          <a:lnTo>
                            <a:pt x="822" y="4830"/>
                          </a:lnTo>
                          <a:lnTo>
                            <a:pt x="826" y="4832"/>
                          </a:lnTo>
                          <a:lnTo>
                            <a:pt x="830" y="4833"/>
                          </a:lnTo>
                          <a:lnTo>
                            <a:pt x="840" y="4835"/>
                          </a:lnTo>
                          <a:lnTo>
                            <a:pt x="851" y="4836"/>
                          </a:lnTo>
                          <a:lnTo>
                            <a:pt x="862" y="4835"/>
                          </a:lnTo>
                          <a:lnTo>
                            <a:pt x="873" y="4834"/>
                          </a:lnTo>
                          <a:lnTo>
                            <a:pt x="882" y="4831"/>
                          </a:lnTo>
                          <a:lnTo>
                            <a:pt x="889" y="4828"/>
                          </a:lnTo>
                          <a:lnTo>
                            <a:pt x="893" y="4823"/>
                          </a:lnTo>
                          <a:lnTo>
                            <a:pt x="897" y="4817"/>
                          </a:lnTo>
                          <a:lnTo>
                            <a:pt x="900" y="4808"/>
                          </a:lnTo>
                          <a:lnTo>
                            <a:pt x="902" y="4800"/>
                          </a:lnTo>
                          <a:lnTo>
                            <a:pt x="906" y="4782"/>
                          </a:lnTo>
                          <a:lnTo>
                            <a:pt x="910" y="4767"/>
                          </a:lnTo>
                          <a:lnTo>
                            <a:pt x="912" y="4762"/>
                          </a:lnTo>
                          <a:lnTo>
                            <a:pt x="915" y="4756"/>
                          </a:lnTo>
                          <a:lnTo>
                            <a:pt x="918" y="4752"/>
                          </a:lnTo>
                          <a:lnTo>
                            <a:pt x="923" y="4747"/>
                          </a:lnTo>
                          <a:lnTo>
                            <a:pt x="932" y="4738"/>
                          </a:lnTo>
                          <a:lnTo>
                            <a:pt x="940" y="4729"/>
                          </a:lnTo>
                          <a:lnTo>
                            <a:pt x="955" y="4715"/>
                          </a:lnTo>
                          <a:lnTo>
                            <a:pt x="969" y="4699"/>
                          </a:lnTo>
                          <a:lnTo>
                            <a:pt x="976" y="4690"/>
                          </a:lnTo>
                          <a:lnTo>
                            <a:pt x="981" y="4680"/>
                          </a:lnTo>
                          <a:lnTo>
                            <a:pt x="985" y="4671"/>
                          </a:lnTo>
                          <a:lnTo>
                            <a:pt x="988" y="4662"/>
                          </a:lnTo>
                          <a:lnTo>
                            <a:pt x="990" y="4649"/>
                          </a:lnTo>
                          <a:lnTo>
                            <a:pt x="991" y="4635"/>
                          </a:lnTo>
                          <a:lnTo>
                            <a:pt x="989" y="4622"/>
                          </a:lnTo>
                          <a:lnTo>
                            <a:pt x="987" y="4609"/>
                          </a:lnTo>
                          <a:lnTo>
                            <a:pt x="982" y="4582"/>
                          </a:lnTo>
                          <a:lnTo>
                            <a:pt x="979" y="4555"/>
                          </a:lnTo>
                          <a:lnTo>
                            <a:pt x="985" y="4549"/>
                          </a:lnTo>
                          <a:lnTo>
                            <a:pt x="990" y="4543"/>
                          </a:lnTo>
                          <a:lnTo>
                            <a:pt x="995" y="4535"/>
                          </a:lnTo>
                          <a:lnTo>
                            <a:pt x="999" y="4527"/>
                          </a:lnTo>
                          <a:lnTo>
                            <a:pt x="1003" y="4519"/>
                          </a:lnTo>
                          <a:lnTo>
                            <a:pt x="1008" y="4511"/>
                          </a:lnTo>
                          <a:lnTo>
                            <a:pt x="1011" y="4507"/>
                          </a:lnTo>
                          <a:lnTo>
                            <a:pt x="1014" y="4504"/>
                          </a:lnTo>
                          <a:lnTo>
                            <a:pt x="1017" y="4501"/>
                          </a:lnTo>
                          <a:lnTo>
                            <a:pt x="1021" y="4498"/>
                          </a:lnTo>
                          <a:lnTo>
                            <a:pt x="1035" y="4491"/>
                          </a:lnTo>
                          <a:lnTo>
                            <a:pt x="1047" y="4484"/>
                          </a:lnTo>
                          <a:lnTo>
                            <a:pt x="1056" y="4478"/>
                          </a:lnTo>
                          <a:lnTo>
                            <a:pt x="1065" y="4470"/>
                          </a:lnTo>
                          <a:lnTo>
                            <a:pt x="1072" y="4463"/>
                          </a:lnTo>
                          <a:lnTo>
                            <a:pt x="1079" y="4453"/>
                          </a:lnTo>
                          <a:lnTo>
                            <a:pt x="1087" y="4442"/>
                          </a:lnTo>
                          <a:lnTo>
                            <a:pt x="1095" y="4426"/>
                          </a:lnTo>
                          <a:lnTo>
                            <a:pt x="1097" y="4420"/>
                          </a:lnTo>
                          <a:lnTo>
                            <a:pt x="1098" y="4415"/>
                          </a:lnTo>
                          <a:lnTo>
                            <a:pt x="1098" y="4410"/>
                          </a:lnTo>
                          <a:lnTo>
                            <a:pt x="1097" y="4405"/>
                          </a:lnTo>
                          <a:lnTo>
                            <a:pt x="1093" y="4396"/>
                          </a:lnTo>
                          <a:lnTo>
                            <a:pt x="1088" y="4387"/>
                          </a:lnTo>
                          <a:lnTo>
                            <a:pt x="1084" y="4377"/>
                          </a:lnTo>
                          <a:lnTo>
                            <a:pt x="1081" y="4368"/>
                          </a:lnTo>
                          <a:lnTo>
                            <a:pt x="1081" y="4362"/>
                          </a:lnTo>
                          <a:lnTo>
                            <a:pt x="1082" y="4357"/>
                          </a:lnTo>
                          <a:lnTo>
                            <a:pt x="1084" y="4351"/>
                          </a:lnTo>
                          <a:lnTo>
                            <a:pt x="1087" y="4345"/>
                          </a:lnTo>
                          <a:lnTo>
                            <a:pt x="1092" y="4338"/>
                          </a:lnTo>
                          <a:lnTo>
                            <a:pt x="1096" y="4334"/>
                          </a:lnTo>
                          <a:lnTo>
                            <a:pt x="1099" y="4330"/>
                          </a:lnTo>
                          <a:lnTo>
                            <a:pt x="1102" y="4328"/>
                          </a:lnTo>
                          <a:lnTo>
                            <a:pt x="1105" y="4327"/>
                          </a:lnTo>
                          <a:lnTo>
                            <a:pt x="1108" y="4326"/>
                          </a:lnTo>
                          <a:lnTo>
                            <a:pt x="1110" y="4326"/>
                          </a:lnTo>
                          <a:lnTo>
                            <a:pt x="1112" y="4327"/>
                          </a:lnTo>
                          <a:lnTo>
                            <a:pt x="1117" y="4328"/>
                          </a:lnTo>
                          <a:lnTo>
                            <a:pt x="1122" y="4329"/>
                          </a:lnTo>
                          <a:lnTo>
                            <a:pt x="1126" y="4329"/>
                          </a:lnTo>
                          <a:lnTo>
                            <a:pt x="1130" y="4329"/>
                          </a:lnTo>
                          <a:lnTo>
                            <a:pt x="1134" y="4327"/>
                          </a:lnTo>
                          <a:lnTo>
                            <a:pt x="1138" y="4325"/>
                          </a:lnTo>
                          <a:lnTo>
                            <a:pt x="1143" y="4321"/>
                          </a:lnTo>
                          <a:lnTo>
                            <a:pt x="1146" y="4317"/>
                          </a:lnTo>
                          <a:lnTo>
                            <a:pt x="1149" y="4313"/>
                          </a:lnTo>
                          <a:lnTo>
                            <a:pt x="1150" y="4309"/>
                          </a:lnTo>
                          <a:lnTo>
                            <a:pt x="1151" y="4304"/>
                          </a:lnTo>
                          <a:lnTo>
                            <a:pt x="1151" y="4299"/>
                          </a:lnTo>
                          <a:lnTo>
                            <a:pt x="1150" y="4294"/>
                          </a:lnTo>
                          <a:lnTo>
                            <a:pt x="1149" y="4290"/>
                          </a:lnTo>
                          <a:lnTo>
                            <a:pt x="1141" y="4272"/>
                          </a:lnTo>
                          <a:lnTo>
                            <a:pt x="1133" y="4255"/>
                          </a:lnTo>
                          <a:lnTo>
                            <a:pt x="1133" y="4252"/>
                          </a:lnTo>
                          <a:lnTo>
                            <a:pt x="1135" y="4245"/>
                          </a:lnTo>
                          <a:lnTo>
                            <a:pt x="1139" y="4237"/>
                          </a:lnTo>
                          <a:lnTo>
                            <a:pt x="1143" y="4228"/>
                          </a:lnTo>
                          <a:lnTo>
                            <a:pt x="1154" y="4210"/>
                          </a:lnTo>
                          <a:lnTo>
                            <a:pt x="1161" y="4200"/>
                          </a:lnTo>
                          <a:lnTo>
                            <a:pt x="1163" y="4199"/>
                          </a:lnTo>
                          <a:lnTo>
                            <a:pt x="1168" y="4200"/>
                          </a:lnTo>
                          <a:lnTo>
                            <a:pt x="1172" y="4202"/>
                          </a:lnTo>
                          <a:lnTo>
                            <a:pt x="1177" y="4206"/>
                          </a:lnTo>
                          <a:lnTo>
                            <a:pt x="1188" y="4218"/>
                          </a:lnTo>
                          <a:lnTo>
                            <a:pt x="1200" y="4232"/>
                          </a:lnTo>
                          <a:lnTo>
                            <a:pt x="1213" y="4247"/>
                          </a:lnTo>
                          <a:lnTo>
                            <a:pt x="1224" y="4263"/>
                          </a:lnTo>
                          <a:lnTo>
                            <a:pt x="1232" y="4275"/>
                          </a:lnTo>
                          <a:lnTo>
                            <a:pt x="1236" y="4283"/>
                          </a:lnTo>
                          <a:lnTo>
                            <a:pt x="1240" y="4291"/>
                          </a:lnTo>
                          <a:lnTo>
                            <a:pt x="1245" y="4297"/>
                          </a:lnTo>
                          <a:lnTo>
                            <a:pt x="1249" y="4301"/>
                          </a:lnTo>
                          <a:lnTo>
                            <a:pt x="1255" y="4302"/>
                          </a:lnTo>
                          <a:lnTo>
                            <a:pt x="1260" y="4301"/>
                          </a:lnTo>
                          <a:lnTo>
                            <a:pt x="1264" y="4298"/>
                          </a:lnTo>
                          <a:lnTo>
                            <a:pt x="1269" y="4294"/>
                          </a:lnTo>
                          <a:lnTo>
                            <a:pt x="1274" y="4290"/>
                          </a:lnTo>
                          <a:lnTo>
                            <a:pt x="1284" y="4280"/>
                          </a:lnTo>
                          <a:lnTo>
                            <a:pt x="1294" y="4270"/>
                          </a:lnTo>
                          <a:lnTo>
                            <a:pt x="1300" y="4266"/>
                          </a:lnTo>
                          <a:lnTo>
                            <a:pt x="1305" y="4262"/>
                          </a:lnTo>
                          <a:lnTo>
                            <a:pt x="1309" y="4260"/>
                          </a:lnTo>
                          <a:lnTo>
                            <a:pt x="1313" y="4259"/>
                          </a:lnTo>
                          <a:lnTo>
                            <a:pt x="1317" y="4260"/>
                          </a:lnTo>
                          <a:lnTo>
                            <a:pt x="1321" y="4261"/>
                          </a:lnTo>
                          <a:lnTo>
                            <a:pt x="1325" y="4262"/>
                          </a:lnTo>
                          <a:lnTo>
                            <a:pt x="1328" y="4264"/>
                          </a:lnTo>
                          <a:lnTo>
                            <a:pt x="1334" y="4269"/>
                          </a:lnTo>
                          <a:lnTo>
                            <a:pt x="1341" y="4275"/>
                          </a:lnTo>
                          <a:lnTo>
                            <a:pt x="1351" y="4290"/>
                          </a:lnTo>
                          <a:lnTo>
                            <a:pt x="1361" y="4308"/>
                          </a:lnTo>
                          <a:lnTo>
                            <a:pt x="1365" y="4315"/>
                          </a:lnTo>
                          <a:lnTo>
                            <a:pt x="1370" y="4323"/>
                          </a:lnTo>
                          <a:lnTo>
                            <a:pt x="1375" y="4329"/>
                          </a:lnTo>
                          <a:lnTo>
                            <a:pt x="1382" y="4334"/>
                          </a:lnTo>
                          <a:lnTo>
                            <a:pt x="1388" y="4338"/>
                          </a:lnTo>
                          <a:lnTo>
                            <a:pt x="1395" y="4340"/>
                          </a:lnTo>
                          <a:lnTo>
                            <a:pt x="1398" y="4340"/>
                          </a:lnTo>
                          <a:lnTo>
                            <a:pt x="1402" y="4340"/>
                          </a:lnTo>
                          <a:lnTo>
                            <a:pt x="1406" y="4339"/>
                          </a:lnTo>
                          <a:lnTo>
                            <a:pt x="1410" y="4337"/>
                          </a:lnTo>
                          <a:lnTo>
                            <a:pt x="1624" y="4235"/>
                          </a:lnTo>
                          <a:lnTo>
                            <a:pt x="1638" y="4233"/>
                          </a:lnTo>
                          <a:lnTo>
                            <a:pt x="1661" y="4228"/>
                          </a:lnTo>
                          <a:lnTo>
                            <a:pt x="1689" y="4222"/>
                          </a:lnTo>
                          <a:lnTo>
                            <a:pt x="1718" y="4213"/>
                          </a:lnTo>
                          <a:lnTo>
                            <a:pt x="1733" y="4209"/>
                          </a:lnTo>
                          <a:lnTo>
                            <a:pt x="1746" y="4204"/>
                          </a:lnTo>
                          <a:lnTo>
                            <a:pt x="1758" y="4199"/>
                          </a:lnTo>
                          <a:lnTo>
                            <a:pt x="1768" y="4193"/>
                          </a:lnTo>
                          <a:lnTo>
                            <a:pt x="1778" y="4188"/>
                          </a:lnTo>
                          <a:lnTo>
                            <a:pt x="1784" y="4182"/>
                          </a:lnTo>
                          <a:lnTo>
                            <a:pt x="1786" y="4179"/>
                          </a:lnTo>
                          <a:lnTo>
                            <a:pt x="1787" y="4176"/>
                          </a:lnTo>
                          <a:lnTo>
                            <a:pt x="1788" y="4173"/>
                          </a:lnTo>
                          <a:lnTo>
                            <a:pt x="1788" y="4169"/>
                          </a:lnTo>
                          <a:lnTo>
                            <a:pt x="1785" y="4165"/>
                          </a:lnTo>
                          <a:lnTo>
                            <a:pt x="1780" y="4159"/>
                          </a:lnTo>
                          <a:lnTo>
                            <a:pt x="1774" y="4153"/>
                          </a:lnTo>
                          <a:lnTo>
                            <a:pt x="1765" y="4147"/>
                          </a:lnTo>
                          <a:lnTo>
                            <a:pt x="1749" y="4133"/>
                          </a:lnTo>
                          <a:lnTo>
                            <a:pt x="1738" y="4120"/>
                          </a:lnTo>
                          <a:lnTo>
                            <a:pt x="1734" y="4113"/>
                          </a:lnTo>
                          <a:lnTo>
                            <a:pt x="1730" y="4100"/>
                          </a:lnTo>
                          <a:lnTo>
                            <a:pt x="1724" y="4082"/>
                          </a:lnTo>
                          <a:lnTo>
                            <a:pt x="1720" y="4064"/>
                          </a:lnTo>
                          <a:lnTo>
                            <a:pt x="1718" y="4056"/>
                          </a:lnTo>
                          <a:lnTo>
                            <a:pt x="1717" y="4047"/>
                          </a:lnTo>
                          <a:lnTo>
                            <a:pt x="1717" y="4039"/>
                          </a:lnTo>
                          <a:lnTo>
                            <a:pt x="1717" y="4033"/>
                          </a:lnTo>
                          <a:lnTo>
                            <a:pt x="1718" y="4028"/>
                          </a:lnTo>
                          <a:lnTo>
                            <a:pt x="1721" y="4024"/>
                          </a:lnTo>
                          <a:lnTo>
                            <a:pt x="1722" y="4023"/>
                          </a:lnTo>
                          <a:lnTo>
                            <a:pt x="1724" y="4023"/>
                          </a:lnTo>
                          <a:lnTo>
                            <a:pt x="1727" y="4023"/>
                          </a:lnTo>
                          <a:lnTo>
                            <a:pt x="1730" y="4024"/>
                          </a:lnTo>
                          <a:lnTo>
                            <a:pt x="1754" y="4037"/>
                          </a:lnTo>
                          <a:lnTo>
                            <a:pt x="1785" y="4055"/>
                          </a:lnTo>
                          <a:lnTo>
                            <a:pt x="1792" y="4059"/>
                          </a:lnTo>
                          <a:lnTo>
                            <a:pt x="1800" y="4062"/>
                          </a:lnTo>
                          <a:lnTo>
                            <a:pt x="1807" y="4064"/>
                          </a:lnTo>
                          <a:lnTo>
                            <a:pt x="1816" y="4065"/>
                          </a:lnTo>
                          <a:lnTo>
                            <a:pt x="1823" y="4066"/>
                          </a:lnTo>
                          <a:lnTo>
                            <a:pt x="1830" y="4065"/>
                          </a:lnTo>
                          <a:lnTo>
                            <a:pt x="1837" y="4062"/>
                          </a:lnTo>
                          <a:lnTo>
                            <a:pt x="1844" y="4058"/>
                          </a:lnTo>
                          <a:lnTo>
                            <a:pt x="1849" y="4054"/>
                          </a:lnTo>
                          <a:lnTo>
                            <a:pt x="1853" y="4049"/>
                          </a:lnTo>
                          <a:lnTo>
                            <a:pt x="1858" y="4044"/>
                          </a:lnTo>
                          <a:lnTo>
                            <a:pt x="1862" y="4038"/>
                          </a:lnTo>
                          <a:lnTo>
                            <a:pt x="1868" y="4027"/>
                          </a:lnTo>
                          <a:lnTo>
                            <a:pt x="1874" y="4016"/>
                          </a:lnTo>
                          <a:lnTo>
                            <a:pt x="1880" y="4005"/>
                          </a:lnTo>
                          <a:lnTo>
                            <a:pt x="1887" y="3994"/>
                          </a:lnTo>
                          <a:lnTo>
                            <a:pt x="1892" y="3989"/>
                          </a:lnTo>
                          <a:lnTo>
                            <a:pt x="1897" y="3984"/>
                          </a:lnTo>
                          <a:lnTo>
                            <a:pt x="1904" y="3980"/>
                          </a:lnTo>
                          <a:lnTo>
                            <a:pt x="1911" y="3977"/>
                          </a:lnTo>
                          <a:lnTo>
                            <a:pt x="1924" y="3971"/>
                          </a:lnTo>
                          <a:lnTo>
                            <a:pt x="1934" y="3968"/>
                          </a:lnTo>
                          <a:lnTo>
                            <a:pt x="1944" y="3967"/>
                          </a:lnTo>
                          <a:lnTo>
                            <a:pt x="1951" y="3966"/>
                          </a:lnTo>
                          <a:lnTo>
                            <a:pt x="1966" y="3966"/>
                          </a:lnTo>
                          <a:lnTo>
                            <a:pt x="1988" y="3963"/>
                          </a:lnTo>
                          <a:lnTo>
                            <a:pt x="1998" y="3960"/>
                          </a:lnTo>
                          <a:lnTo>
                            <a:pt x="2007" y="3954"/>
                          </a:lnTo>
                          <a:lnTo>
                            <a:pt x="2016" y="3947"/>
                          </a:lnTo>
                          <a:lnTo>
                            <a:pt x="2024" y="3940"/>
                          </a:lnTo>
                          <a:lnTo>
                            <a:pt x="2033" y="3933"/>
                          </a:lnTo>
                          <a:lnTo>
                            <a:pt x="2041" y="3925"/>
                          </a:lnTo>
                          <a:lnTo>
                            <a:pt x="2050" y="3918"/>
                          </a:lnTo>
                          <a:lnTo>
                            <a:pt x="2059" y="3911"/>
                          </a:lnTo>
                          <a:lnTo>
                            <a:pt x="2063" y="3910"/>
                          </a:lnTo>
                          <a:lnTo>
                            <a:pt x="2069" y="3910"/>
                          </a:lnTo>
                          <a:lnTo>
                            <a:pt x="2076" y="3911"/>
                          </a:lnTo>
                          <a:lnTo>
                            <a:pt x="2083" y="3915"/>
                          </a:lnTo>
                          <a:lnTo>
                            <a:pt x="2099" y="3923"/>
                          </a:lnTo>
                          <a:lnTo>
                            <a:pt x="2117" y="3932"/>
                          </a:lnTo>
                          <a:lnTo>
                            <a:pt x="2135" y="3943"/>
                          </a:lnTo>
                          <a:lnTo>
                            <a:pt x="2153" y="3953"/>
                          </a:lnTo>
                          <a:lnTo>
                            <a:pt x="2163" y="3958"/>
                          </a:lnTo>
                          <a:lnTo>
                            <a:pt x="2171" y="3961"/>
                          </a:lnTo>
                          <a:lnTo>
                            <a:pt x="2179" y="3964"/>
                          </a:lnTo>
                          <a:lnTo>
                            <a:pt x="2187" y="3965"/>
                          </a:lnTo>
                          <a:lnTo>
                            <a:pt x="2195" y="3966"/>
                          </a:lnTo>
                          <a:lnTo>
                            <a:pt x="2203" y="3965"/>
                          </a:lnTo>
                          <a:lnTo>
                            <a:pt x="2210" y="3964"/>
                          </a:lnTo>
                          <a:lnTo>
                            <a:pt x="2216" y="3962"/>
                          </a:lnTo>
                          <a:lnTo>
                            <a:pt x="2226" y="3957"/>
                          </a:lnTo>
                          <a:lnTo>
                            <a:pt x="2235" y="3950"/>
                          </a:lnTo>
                          <a:lnTo>
                            <a:pt x="2245" y="3944"/>
                          </a:lnTo>
                          <a:lnTo>
                            <a:pt x="2253" y="3939"/>
                          </a:lnTo>
                          <a:lnTo>
                            <a:pt x="2257" y="3937"/>
                          </a:lnTo>
                          <a:lnTo>
                            <a:pt x="2261" y="3936"/>
                          </a:lnTo>
                          <a:lnTo>
                            <a:pt x="2266" y="3936"/>
                          </a:lnTo>
                          <a:lnTo>
                            <a:pt x="2270" y="3937"/>
                          </a:lnTo>
                          <a:lnTo>
                            <a:pt x="2303" y="3947"/>
                          </a:lnTo>
                          <a:lnTo>
                            <a:pt x="2336" y="3957"/>
                          </a:lnTo>
                          <a:lnTo>
                            <a:pt x="2352" y="3961"/>
                          </a:lnTo>
                          <a:lnTo>
                            <a:pt x="2368" y="3964"/>
                          </a:lnTo>
                          <a:lnTo>
                            <a:pt x="2386" y="3966"/>
                          </a:lnTo>
                          <a:lnTo>
                            <a:pt x="2403" y="3967"/>
                          </a:lnTo>
                          <a:lnTo>
                            <a:pt x="2418" y="3966"/>
                          </a:lnTo>
                          <a:lnTo>
                            <a:pt x="2429" y="3964"/>
                          </a:lnTo>
                          <a:lnTo>
                            <a:pt x="2433" y="3962"/>
                          </a:lnTo>
                          <a:lnTo>
                            <a:pt x="2436" y="3960"/>
                          </a:lnTo>
                          <a:lnTo>
                            <a:pt x="2439" y="3958"/>
                          </a:lnTo>
                          <a:lnTo>
                            <a:pt x="2441" y="3955"/>
                          </a:lnTo>
                          <a:lnTo>
                            <a:pt x="2442" y="3952"/>
                          </a:lnTo>
                          <a:lnTo>
                            <a:pt x="2443" y="3949"/>
                          </a:lnTo>
                          <a:lnTo>
                            <a:pt x="2444" y="3946"/>
                          </a:lnTo>
                          <a:lnTo>
                            <a:pt x="2444" y="3943"/>
                          </a:lnTo>
                          <a:lnTo>
                            <a:pt x="2442" y="3935"/>
                          </a:lnTo>
                          <a:lnTo>
                            <a:pt x="2440" y="3927"/>
                          </a:lnTo>
                          <a:lnTo>
                            <a:pt x="2433" y="3909"/>
                          </a:lnTo>
                          <a:lnTo>
                            <a:pt x="2426" y="3891"/>
                          </a:lnTo>
                          <a:lnTo>
                            <a:pt x="2424" y="3882"/>
                          </a:lnTo>
                          <a:lnTo>
                            <a:pt x="2422" y="3873"/>
                          </a:lnTo>
                          <a:lnTo>
                            <a:pt x="2422" y="3864"/>
                          </a:lnTo>
                          <a:lnTo>
                            <a:pt x="2424" y="3855"/>
                          </a:lnTo>
                          <a:lnTo>
                            <a:pt x="2437" y="3851"/>
                          </a:lnTo>
                          <a:lnTo>
                            <a:pt x="2455" y="3844"/>
                          </a:lnTo>
                          <a:lnTo>
                            <a:pt x="2465" y="3840"/>
                          </a:lnTo>
                          <a:lnTo>
                            <a:pt x="2473" y="3836"/>
                          </a:lnTo>
                          <a:lnTo>
                            <a:pt x="2479" y="3832"/>
                          </a:lnTo>
                          <a:lnTo>
                            <a:pt x="2482" y="3828"/>
                          </a:lnTo>
                          <a:lnTo>
                            <a:pt x="2482" y="3822"/>
                          </a:lnTo>
                          <a:lnTo>
                            <a:pt x="2481" y="3818"/>
                          </a:lnTo>
                          <a:lnTo>
                            <a:pt x="2478" y="3814"/>
                          </a:lnTo>
                          <a:lnTo>
                            <a:pt x="2475" y="3810"/>
                          </a:lnTo>
                          <a:lnTo>
                            <a:pt x="2471" y="3807"/>
                          </a:lnTo>
                          <a:lnTo>
                            <a:pt x="2468" y="3804"/>
                          </a:lnTo>
                          <a:lnTo>
                            <a:pt x="2466" y="3801"/>
                          </a:lnTo>
                          <a:lnTo>
                            <a:pt x="2465" y="3798"/>
                          </a:lnTo>
                          <a:lnTo>
                            <a:pt x="2472" y="3795"/>
                          </a:lnTo>
                          <a:lnTo>
                            <a:pt x="2480" y="3791"/>
                          </a:lnTo>
                          <a:lnTo>
                            <a:pt x="2487" y="3785"/>
                          </a:lnTo>
                          <a:lnTo>
                            <a:pt x="2493" y="3778"/>
                          </a:lnTo>
                          <a:lnTo>
                            <a:pt x="2498" y="3770"/>
                          </a:lnTo>
                          <a:lnTo>
                            <a:pt x="2503" y="3762"/>
                          </a:lnTo>
                          <a:lnTo>
                            <a:pt x="2505" y="3754"/>
                          </a:lnTo>
                          <a:lnTo>
                            <a:pt x="2506" y="3746"/>
                          </a:lnTo>
                          <a:lnTo>
                            <a:pt x="2505" y="3734"/>
                          </a:lnTo>
                          <a:lnTo>
                            <a:pt x="2505" y="3726"/>
                          </a:lnTo>
                          <a:lnTo>
                            <a:pt x="2506" y="3720"/>
                          </a:lnTo>
                          <a:lnTo>
                            <a:pt x="2509" y="3716"/>
                          </a:lnTo>
                          <a:lnTo>
                            <a:pt x="2514" y="3713"/>
                          </a:lnTo>
                          <a:lnTo>
                            <a:pt x="2520" y="3710"/>
                          </a:lnTo>
                          <a:lnTo>
                            <a:pt x="2528" y="3708"/>
                          </a:lnTo>
                          <a:lnTo>
                            <a:pt x="2538" y="3704"/>
                          </a:lnTo>
                          <a:lnTo>
                            <a:pt x="2544" y="3701"/>
                          </a:lnTo>
                          <a:lnTo>
                            <a:pt x="2549" y="3696"/>
                          </a:lnTo>
                          <a:lnTo>
                            <a:pt x="2553" y="3691"/>
                          </a:lnTo>
                          <a:lnTo>
                            <a:pt x="2555" y="3686"/>
                          </a:lnTo>
                          <a:lnTo>
                            <a:pt x="2559" y="3673"/>
                          </a:lnTo>
                          <a:lnTo>
                            <a:pt x="2561" y="3659"/>
                          </a:lnTo>
                          <a:lnTo>
                            <a:pt x="2563" y="3652"/>
                          </a:lnTo>
                          <a:lnTo>
                            <a:pt x="2565" y="3646"/>
                          </a:lnTo>
                          <a:lnTo>
                            <a:pt x="2567" y="3641"/>
                          </a:lnTo>
                          <a:lnTo>
                            <a:pt x="2571" y="3636"/>
                          </a:lnTo>
                          <a:lnTo>
                            <a:pt x="2575" y="3633"/>
                          </a:lnTo>
                          <a:lnTo>
                            <a:pt x="2581" y="3631"/>
                          </a:lnTo>
                          <a:lnTo>
                            <a:pt x="2590" y="3630"/>
                          </a:lnTo>
                          <a:lnTo>
                            <a:pt x="2599" y="3631"/>
                          </a:lnTo>
                          <a:lnTo>
                            <a:pt x="2621" y="3634"/>
                          </a:lnTo>
                          <a:lnTo>
                            <a:pt x="2645" y="3636"/>
                          </a:lnTo>
                          <a:lnTo>
                            <a:pt x="2669" y="3638"/>
                          </a:lnTo>
                          <a:lnTo>
                            <a:pt x="2694" y="3642"/>
                          </a:lnTo>
                          <a:lnTo>
                            <a:pt x="2705" y="3644"/>
                          </a:lnTo>
                          <a:lnTo>
                            <a:pt x="2715" y="3648"/>
                          </a:lnTo>
                          <a:lnTo>
                            <a:pt x="2726" y="3652"/>
                          </a:lnTo>
                          <a:lnTo>
                            <a:pt x="2735" y="3658"/>
                          </a:lnTo>
                          <a:lnTo>
                            <a:pt x="2742" y="3665"/>
                          </a:lnTo>
                          <a:lnTo>
                            <a:pt x="2748" y="3673"/>
                          </a:lnTo>
                          <a:lnTo>
                            <a:pt x="2751" y="3678"/>
                          </a:lnTo>
                          <a:lnTo>
                            <a:pt x="2753" y="3683"/>
                          </a:lnTo>
                          <a:lnTo>
                            <a:pt x="2755" y="3688"/>
                          </a:lnTo>
                          <a:lnTo>
                            <a:pt x="2756" y="3694"/>
                          </a:lnTo>
                          <a:lnTo>
                            <a:pt x="2763" y="3714"/>
                          </a:lnTo>
                          <a:lnTo>
                            <a:pt x="2770" y="3730"/>
                          </a:lnTo>
                          <a:lnTo>
                            <a:pt x="2772" y="3738"/>
                          </a:lnTo>
                          <a:lnTo>
                            <a:pt x="2772" y="3748"/>
                          </a:lnTo>
                          <a:lnTo>
                            <a:pt x="2772" y="3752"/>
                          </a:lnTo>
                          <a:lnTo>
                            <a:pt x="2770" y="3757"/>
                          </a:lnTo>
                          <a:lnTo>
                            <a:pt x="2768" y="3762"/>
                          </a:lnTo>
                          <a:lnTo>
                            <a:pt x="2765" y="3768"/>
                          </a:lnTo>
                          <a:lnTo>
                            <a:pt x="2752" y="3785"/>
                          </a:lnTo>
                          <a:lnTo>
                            <a:pt x="2738" y="3803"/>
                          </a:lnTo>
                          <a:lnTo>
                            <a:pt x="2732" y="3811"/>
                          </a:lnTo>
                          <a:lnTo>
                            <a:pt x="2727" y="3821"/>
                          </a:lnTo>
                          <a:lnTo>
                            <a:pt x="2725" y="3825"/>
                          </a:lnTo>
                          <a:lnTo>
                            <a:pt x="2724" y="3831"/>
                          </a:lnTo>
                          <a:lnTo>
                            <a:pt x="2723" y="3836"/>
                          </a:lnTo>
                          <a:lnTo>
                            <a:pt x="2723" y="3840"/>
                          </a:lnTo>
                          <a:lnTo>
                            <a:pt x="2723" y="3840"/>
                          </a:lnTo>
                          <a:lnTo>
                            <a:pt x="2760" y="3845"/>
                          </a:lnTo>
                          <a:lnTo>
                            <a:pt x="2792" y="3850"/>
                          </a:lnTo>
                          <a:lnTo>
                            <a:pt x="2808" y="3854"/>
                          </a:lnTo>
                          <a:lnTo>
                            <a:pt x="2823" y="3859"/>
                          </a:lnTo>
                          <a:lnTo>
                            <a:pt x="2831" y="3863"/>
                          </a:lnTo>
                          <a:lnTo>
                            <a:pt x="2839" y="3868"/>
                          </a:lnTo>
                          <a:lnTo>
                            <a:pt x="2848" y="3874"/>
                          </a:lnTo>
                          <a:lnTo>
                            <a:pt x="2857" y="3881"/>
                          </a:lnTo>
                          <a:lnTo>
                            <a:pt x="2864" y="3885"/>
                          </a:lnTo>
                          <a:lnTo>
                            <a:pt x="2870" y="3889"/>
                          </a:lnTo>
                          <a:lnTo>
                            <a:pt x="2877" y="3893"/>
                          </a:lnTo>
                          <a:lnTo>
                            <a:pt x="2883" y="3895"/>
                          </a:lnTo>
                          <a:lnTo>
                            <a:pt x="2897" y="3899"/>
                          </a:lnTo>
                          <a:lnTo>
                            <a:pt x="2910" y="3901"/>
                          </a:lnTo>
                          <a:lnTo>
                            <a:pt x="2922" y="3901"/>
                          </a:lnTo>
                          <a:lnTo>
                            <a:pt x="2936" y="3899"/>
                          </a:lnTo>
                          <a:lnTo>
                            <a:pt x="2949" y="3896"/>
                          </a:lnTo>
                          <a:lnTo>
                            <a:pt x="2961" y="3892"/>
                          </a:lnTo>
                          <a:lnTo>
                            <a:pt x="2987" y="3882"/>
                          </a:lnTo>
                          <a:lnTo>
                            <a:pt x="3012" y="3869"/>
                          </a:lnTo>
                          <a:lnTo>
                            <a:pt x="3038" y="3856"/>
                          </a:lnTo>
                          <a:lnTo>
                            <a:pt x="3064" y="3846"/>
                          </a:lnTo>
                          <a:lnTo>
                            <a:pt x="3088" y="3834"/>
                          </a:lnTo>
                          <a:lnTo>
                            <a:pt x="3119" y="3819"/>
                          </a:lnTo>
                          <a:lnTo>
                            <a:pt x="3135" y="3813"/>
                          </a:lnTo>
                          <a:lnTo>
                            <a:pt x="3150" y="3809"/>
                          </a:lnTo>
                          <a:lnTo>
                            <a:pt x="3157" y="3808"/>
                          </a:lnTo>
                          <a:lnTo>
                            <a:pt x="3164" y="3807"/>
                          </a:lnTo>
                          <a:lnTo>
                            <a:pt x="3170" y="3808"/>
                          </a:lnTo>
                          <a:lnTo>
                            <a:pt x="3175" y="3809"/>
                          </a:lnTo>
                          <a:lnTo>
                            <a:pt x="3179" y="3812"/>
                          </a:lnTo>
                          <a:lnTo>
                            <a:pt x="3181" y="3814"/>
                          </a:lnTo>
                          <a:lnTo>
                            <a:pt x="3183" y="3818"/>
                          </a:lnTo>
                          <a:lnTo>
                            <a:pt x="3185" y="3821"/>
                          </a:lnTo>
                          <a:lnTo>
                            <a:pt x="3187" y="3824"/>
                          </a:lnTo>
                          <a:lnTo>
                            <a:pt x="3191" y="3828"/>
                          </a:lnTo>
                          <a:lnTo>
                            <a:pt x="3196" y="3830"/>
                          </a:lnTo>
                          <a:lnTo>
                            <a:pt x="3203" y="3830"/>
                          </a:lnTo>
                          <a:lnTo>
                            <a:pt x="3207" y="3830"/>
                          </a:lnTo>
                          <a:lnTo>
                            <a:pt x="3211" y="3829"/>
                          </a:lnTo>
                          <a:lnTo>
                            <a:pt x="3215" y="3826"/>
                          </a:lnTo>
                          <a:lnTo>
                            <a:pt x="3218" y="3824"/>
                          </a:lnTo>
                          <a:lnTo>
                            <a:pt x="3224" y="3819"/>
                          </a:lnTo>
                          <a:lnTo>
                            <a:pt x="3230" y="3813"/>
                          </a:lnTo>
                          <a:lnTo>
                            <a:pt x="3236" y="3806"/>
                          </a:lnTo>
                          <a:lnTo>
                            <a:pt x="3242" y="3800"/>
                          </a:lnTo>
                          <a:lnTo>
                            <a:pt x="3248" y="3795"/>
                          </a:lnTo>
                          <a:lnTo>
                            <a:pt x="3256" y="3791"/>
                          </a:lnTo>
                          <a:lnTo>
                            <a:pt x="3264" y="3785"/>
                          </a:lnTo>
                          <a:lnTo>
                            <a:pt x="3272" y="3780"/>
                          </a:lnTo>
                          <a:lnTo>
                            <a:pt x="3280" y="3776"/>
                          </a:lnTo>
                          <a:lnTo>
                            <a:pt x="3286" y="3773"/>
                          </a:lnTo>
                          <a:lnTo>
                            <a:pt x="3298" y="3769"/>
                          </a:lnTo>
                          <a:lnTo>
                            <a:pt x="3306" y="3765"/>
                          </a:lnTo>
                          <a:lnTo>
                            <a:pt x="3309" y="3762"/>
                          </a:lnTo>
                          <a:lnTo>
                            <a:pt x="3311" y="3759"/>
                          </a:lnTo>
                          <a:lnTo>
                            <a:pt x="3313" y="3756"/>
                          </a:lnTo>
                          <a:lnTo>
                            <a:pt x="3313" y="3751"/>
                          </a:lnTo>
                          <a:lnTo>
                            <a:pt x="3312" y="3745"/>
                          </a:lnTo>
                          <a:lnTo>
                            <a:pt x="3311" y="3736"/>
                          </a:lnTo>
                          <a:lnTo>
                            <a:pt x="3308" y="3727"/>
                          </a:lnTo>
                          <a:lnTo>
                            <a:pt x="3304" y="3717"/>
                          </a:lnTo>
                          <a:lnTo>
                            <a:pt x="3298" y="3702"/>
                          </a:lnTo>
                          <a:lnTo>
                            <a:pt x="3295" y="3690"/>
                          </a:lnTo>
                          <a:lnTo>
                            <a:pt x="3293" y="3681"/>
                          </a:lnTo>
                          <a:lnTo>
                            <a:pt x="3293" y="3673"/>
                          </a:lnTo>
                          <a:lnTo>
                            <a:pt x="3294" y="3670"/>
                          </a:lnTo>
                          <a:lnTo>
                            <a:pt x="3295" y="3667"/>
                          </a:lnTo>
                          <a:lnTo>
                            <a:pt x="3297" y="3664"/>
                          </a:lnTo>
                          <a:lnTo>
                            <a:pt x="3300" y="3661"/>
                          </a:lnTo>
                          <a:lnTo>
                            <a:pt x="3308" y="3652"/>
                          </a:lnTo>
                          <a:lnTo>
                            <a:pt x="3318" y="3644"/>
                          </a:lnTo>
                          <a:lnTo>
                            <a:pt x="3324" y="3640"/>
                          </a:lnTo>
                          <a:lnTo>
                            <a:pt x="3327" y="3635"/>
                          </a:lnTo>
                          <a:lnTo>
                            <a:pt x="3330" y="3631"/>
                          </a:lnTo>
                          <a:lnTo>
                            <a:pt x="3333" y="3626"/>
                          </a:lnTo>
                          <a:lnTo>
                            <a:pt x="3337" y="3615"/>
                          </a:lnTo>
                          <a:lnTo>
                            <a:pt x="3341" y="3602"/>
                          </a:lnTo>
                          <a:lnTo>
                            <a:pt x="3346" y="3578"/>
                          </a:lnTo>
                          <a:lnTo>
                            <a:pt x="3351" y="3555"/>
                          </a:lnTo>
                          <a:lnTo>
                            <a:pt x="3353" y="3552"/>
                          </a:lnTo>
                          <a:lnTo>
                            <a:pt x="3355" y="3549"/>
                          </a:lnTo>
                          <a:lnTo>
                            <a:pt x="3358" y="3548"/>
                          </a:lnTo>
                          <a:lnTo>
                            <a:pt x="3361" y="3547"/>
                          </a:lnTo>
                          <a:lnTo>
                            <a:pt x="3368" y="3547"/>
                          </a:lnTo>
                          <a:lnTo>
                            <a:pt x="3376" y="3549"/>
                          </a:lnTo>
                          <a:lnTo>
                            <a:pt x="3384" y="3552"/>
                          </a:lnTo>
                          <a:lnTo>
                            <a:pt x="3391" y="3554"/>
                          </a:lnTo>
                          <a:lnTo>
                            <a:pt x="3395" y="3555"/>
                          </a:lnTo>
                          <a:lnTo>
                            <a:pt x="3399" y="3556"/>
                          </a:lnTo>
                          <a:lnTo>
                            <a:pt x="3403" y="3555"/>
                          </a:lnTo>
                          <a:lnTo>
                            <a:pt x="3406" y="3555"/>
                          </a:lnTo>
                          <a:lnTo>
                            <a:pt x="3418" y="3547"/>
                          </a:lnTo>
                          <a:lnTo>
                            <a:pt x="3431" y="3537"/>
                          </a:lnTo>
                          <a:lnTo>
                            <a:pt x="3437" y="3533"/>
                          </a:lnTo>
                          <a:lnTo>
                            <a:pt x="3444" y="3530"/>
                          </a:lnTo>
                          <a:lnTo>
                            <a:pt x="3447" y="3529"/>
                          </a:lnTo>
                          <a:lnTo>
                            <a:pt x="3452" y="3528"/>
                          </a:lnTo>
                          <a:lnTo>
                            <a:pt x="3455" y="3528"/>
                          </a:lnTo>
                          <a:lnTo>
                            <a:pt x="3459" y="3529"/>
                          </a:lnTo>
                          <a:lnTo>
                            <a:pt x="3467" y="3530"/>
                          </a:lnTo>
                          <a:lnTo>
                            <a:pt x="3474" y="3530"/>
                          </a:lnTo>
                          <a:lnTo>
                            <a:pt x="3481" y="3529"/>
                          </a:lnTo>
                          <a:lnTo>
                            <a:pt x="3487" y="3527"/>
                          </a:lnTo>
                          <a:lnTo>
                            <a:pt x="3493" y="3524"/>
                          </a:lnTo>
                          <a:lnTo>
                            <a:pt x="3499" y="3520"/>
                          </a:lnTo>
                          <a:lnTo>
                            <a:pt x="3504" y="3516"/>
                          </a:lnTo>
                          <a:lnTo>
                            <a:pt x="3509" y="3511"/>
                          </a:lnTo>
                          <a:lnTo>
                            <a:pt x="3527" y="3490"/>
                          </a:lnTo>
                          <a:lnTo>
                            <a:pt x="3545" y="3466"/>
                          </a:lnTo>
                          <a:lnTo>
                            <a:pt x="3552" y="3456"/>
                          </a:lnTo>
                          <a:lnTo>
                            <a:pt x="3556" y="3447"/>
                          </a:lnTo>
                          <a:lnTo>
                            <a:pt x="3559" y="3438"/>
                          </a:lnTo>
                          <a:lnTo>
                            <a:pt x="3560" y="3431"/>
                          </a:lnTo>
                          <a:lnTo>
                            <a:pt x="3560" y="3424"/>
                          </a:lnTo>
                          <a:lnTo>
                            <a:pt x="3560" y="3417"/>
                          </a:lnTo>
                          <a:lnTo>
                            <a:pt x="3562" y="3410"/>
                          </a:lnTo>
                          <a:lnTo>
                            <a:pt x="3566" y="3402"/>
                          </a:lnTo>
                          <a:lnTo>
                            <a:pt x="3570" y="3396"/>
                          </a:lnTo>
                          <a:lnTo>
                            <a:pt x="3573" y="3391"/>
                          </a:lnTo>
                          <a:lnTo>
                            <a:pt x="3578" y="3387"/>
                          </a:lnTo>
                          <a:lnTo>
                            <a:pt x="3583" y="3383"/>
                          </a:lnTo>
                          <a:lnTo>
                            <a:pt x="3588" y="3379"/>
                          </a:lnTo>
                          <a:lnTo>
                            <a:pt x="3594" y="3376"/>
                          </a:lnTo>
                          <a:lnTo>
                            <a:pt x="3599" y="3374"/>
                          </a:lnTo>
                          <a:lnTo>
                            <a:pt x="3605" y="3372"/>
                          </a:lnTo>
                          <a:lnTo>
                            <a:pt x="3610" y="3371"/>
                          </a:lnTo>
                          <a:lnTo>
                            <a:pt x="3616" y="3370"/>
                          </a:lnTo>
                          <a:lnTo>
                            <a:pt x="3622" y="3370"/>
                          </a:lnTo>
                          <a:lnTo>
                            <a:pt x="3628" y="3371"/>
                          </a:lnTo>
                          <a:lnTo>
                            <a:pt x="3634" y="3373"/>
                          </a:lnTo>
                          <a:lnTo>
                            <a:pt x="3639" y="3375"/>
                          </a:lnTo>
                          <a:lnTo>
                            <a:pt x="3644" y="3378"/>
                          </a:lnTo>
                          <a:lnTo>
                            <a:pt x="3649" y="3383"/>
                          </a:lnTo>
                          <a:lnTo>
                            <a:pt x="3659" y="3395"/>
                          </a:lnTo>
                          <a:lnTo>
                            <a:pt x="3670" y="3407"/>
                          </a:lnTo>
                          <a:lnTo>
                            <a:pt x="3672" y="3409"/>
                          </a:lnTo>
                          <a:lnTo>
                            <a:pt x="3675" y="3411"/>
                          </a:lnTo>
                          <a:lnTo>
                            <a:pt x="3678" y="3411"/>
                          </a:lnTo>
                          <a:lnTo>
                            <a:pt x="3682" y="3411"/>
                          </a:lnTo>
                          <a:lnTo>
                            <a:pt x="3686" y="3410"/>
                          </a:lnTo>
                          <a:lnTo>
                            <a:pt x="3690" y="3408"/>
                          </a:lnTo>
                          <a:lnTo>
                            <a:pt x="3694" y="3405"/>
                          </a:lnTo>
                          <a:lnTo>
                            <a:pt x="3699" y="3400"/>
                          </a:lnTo>
                          <a:lnTo>
                            <a:pt x="3706" y="3393"/>
                          </a:lnTo>
                          <a:lnTo>
                            <a:pt x="3711" y="3387"/>
                          </a:lnTo>
                          <a:lnTo>
                            <a:pt x="3714" y="3383"/>
                          </a:lnTo>
                          <a:lnTo>
                            <a:pt x="3716" y="3379"/>
                          </a:lnTo>
                          <a:lnTo>
                            <a:pt x="3716" y="3375"/>
                          </a:lnTo>
                          <a:lnTo>
                            <a:pt x="3716" y="3372"/>
                          </a:lnTo>
                          <a:lnTo>
                            <a:pt x="3715" y="3370"/>
                          </a:lnTo>
                          <a:lnTo>
                            <a:pt x="3713" y="3367"/>
                          </a:lnTo>
                          <a:lnTo>
                            <a:pt x="3710" y="3361"/>
                          </a:lnTo>
                          <a:lnTo>
                            <a:pt x="3705" y="3355"/>
                          </a:lnTo>
                          <a:lnTo>
                            <a:pt x="3704" y="3350"/>
                          </a:lnTo>
                          <a:lnTo>
                            <a:pt x="3704" y="3345"/>
                          </a:lnTo>
                          <a:lnTo>
                            <a:pt x="3704" y="3339"/>
                          </a:lnTo>
                          <a:lnTo>
                            <a:pt x="3706" y="3333"/>
                          </a:lnTo>
                          <a:lnTo>
                            <a:pt x="3715" y="3322"/>
                          </a:lnTo>
                          <a:lnTo>
                            <a:pt x="3721" y="3310"/>
                          </a:lnTo>
                          <a:lnTo>
                            <a:pt x="3726" y="3299"/>
                          </a:lnTo>
                          <a:lnTo>
                            <a:pt x="3730" y="3289"/>
                          </a:lnTo>
                          <a:lnTo>
                            <a:pt x="3733" y="3278"/>
                          </a:lnTo>
                          <a:lnTo>
                            <a:pt x="3738" y="3266"/>
                          </a:lnTo>
                          <a:lnTo>
                            <a:pt x="3744" y="3255"/>
                          </a:lnTo>
                          <a:lnTo>
                            <a:pt x="3753" y="3243"/>
                          </a:lnTo>
                          <a:lnTo>
                            <a:pt x="3759" y="3237"/>
                          </a:lnTo>
                          <a:lnTo>
                            <a:pt x="3767" y="3230"/>
                          </a:lnTo>
                          <a:lnTo>
                            <a:pt x="3776" y="3222"/>
                          </a:lnTo>
                          <a:lnTo>
                            <a:pt x="3786" y="3215"/>
                          </a:lnTo>
                          <a:lnTo>
                            <a:pt x="3796" y="3208"/>
                          </a:lnTo>
                          <a:lnTo>
                            <a:pt x="3804" y="3201"/>
                          </a:lnTo>
                          <a:lnTo>
                            <a:pt x="3810" y="3195"/>
                          </a:lnTo>
                          <a:lnTo>
                            <a:pt x="3814" y="3190"/>
                          </a:lnTo>
                          <a:lnTo>
                            <a:pt x="3813" y="3189"/>
                          </a:lnTo>
                          <a:lnTo>
                            <a:pt x="3812" y="3187"/>
                          </a:lnTo>
                          <a:lnTo>
                            <a:pt x="3810" y="3185"/>
                          </a:lnTo>
                          <a:lnTo>
                            <a:pt x="3807" y="3183"/>
                          </a:lnTo>
                          <a:lnTo>
                            <a:pt x="3800" y="3177"/>
                          </a:lnTo>
                          <a:lnTo>
                            <a:pt x="3790" y="3171"/>
                          </a:lnTo>
                          <a:lnTo>
                            <a:pt x="3772" y="3161"/>
                          </a:lnTo>
                          <a:lnTo>
                            <a:pt x="3760" y="3154"/>
                          </a:lnTo>
                          <a:lnTo>
                            <a:pt x="3751" y="3147"/>
                          </a:lnTo>
                          <a:lnTo>
                            <a:pt x="3745" y="3140"/>
                          </a:lnTo>
                          <a:lnTo>
                            <a:pt x="3740" y="3133"/>
                          </a:lnTo>
                          <a:lnTo>
                            <a:pt x="3735" y="3126"/>
                          </a:lnTo>
                          <a:lnTo>
                            <a:pt x="3729" y="3112"/>
                          </a:lnTo>
                          <a:lnTo>
                            <a:pt x="3723" y="3092"/>
                          </a:lnTo>
                          <a:lnTo>
                            <a:pt x="3721" y="3088"/>
                          </a:lnTo>
                          <a:lnTo>
                            <a:pt x="3718" y="3084"/>
                          </a:lnTo>
                          <a:lnTo>
                            <a:pt x="3714" y="3082"/>
                          </a:lnTo>
                          <a:lnTo>
                            <a:pt x="3710" y="3081"/>
                          </a:lnTo>
                          <a:lnTo>
                            <a:pt x="3698" y="3080"/>
                          </a:lnTo>
                          <a:lnTo>
                            <a:pt x="3686" y="3081"/>
                          </a:lnTo>
                          <a:lnTo>
                            <a:pt x="3672" y="3082"/>
                          </a:lnTo>
                          <a:lnTo>
                            <a:pt x="3657" y="3081"/>
                          </a:lnTo>
                          <a:lnTo>
                            <a:pt x="3650" y="3080"/>
                          </a:lnTo>
                          <a:lnTo>
                            <a:pt x="3643" y="3078"/>
                          </a:lnTo>
                          <a:lnTo>
                            <a:pt x="3636" y="3075"/>
                          </a:lnTo>
                          <a:lnTo>
                            <a:pt x="3630" y="3071"/>
                          </a:lnTo>
                          <a:lnTo>
                            <a:pt x="3616" y="3061"/>
                          </a:lnTo>
                          <a:lnTo>
                            <a:pt x="3603" y="3048"/>
                          </a:lnTo>
                          <a:lnTo>
                            <a:pt x="3596" y="3042"/>
                          </a:lnTo>
                          <a:lnTo>
                            <a:pt x="3591" y="3035"/>
                          </a:lnTo>
                          <a:lnTo>
                            <a:pt x="3587" y="3028"/>
                          </a:lnTo>
                          <a:lnTo>
                            <a:pt x="3584" y="3022"/>
                          </a:lnTo>
                          <a:lnTo>
                            <a:pt x="3579" y="3014"/>
                          </a:lnTo>
                          <a:lnTo>
                            <a:pt x="3576" y="3009"/>
                          </a:lnTo>
                          <a:lnTo>
                            <a:pt x="3572" y="3008"/>
                          </a:lnTo>
                          <a:lnTo>
                            <a:pt x="3568" y="3008"/>
                          </a:lnTo>
                          <a:lnTo>
                            <a:pt x="3564" y="3008"/>
                          </a:lnTo>
                          <a:lnTo>
                            <a:pt x="3559" y="3009"/>
                          </a:lnTo>
                          <a:lnTo>
                            <a:pt x="3556" y="3008"/>
                          </a:lnTo>
                          <a:lnTo>
                            <a:pt x="3554" y="3007"/>
                          </a:lnTo>
                          <a:lnTo>
                            <a:pt x="3551" y="3005"/>
                          </a:lnTo>
                          <a:lnTo>
                            <a:pt x="3548" y="3002"/>
                          </a:lnTo>
                          <a:lnTo>
                            <a:pt x="3542" y="2995"/>
                          </a:lnTo>
                          <a:lnTo>
                            <a:pt x="3539" y="2988"/>
                          </a:lnTo>
                          <a:lnTo>
                            <a:pt x="3536" y="2985"/>
                          </a:lnTo>
                          <a:lnTo>
                            <a:pt x="3534" y="2983"/>
                          </a:lnTo>
                          <a:lnTo>
                            <a:pt x="3530" y="2982"/>
                          </a:lnTo>
                          <a:lnTo>
                            <a:pt x="3524" y="2981"/>
                          </a:lnTo>
                          <a:lnTo>
                            <a:pt x="3514" y="2980"/>
                          </a:lnTo>
                          <a:lnTo>
                            <a:pt x="3505" y="2978"/>
                          </a:lnTo>
                          <a:lnTo>
                            <a:pt x="3497" y="2975"/>
                          </a:lnTo>
                          <a:lnTo>
                            <a:pt x="3488" y="2970"/>
                          </a:lnTo>
                          <a:lnTo>
                            <a:pt x="3481" y="2963"/>
                          </a:lnTo>
                          <a:lnTo>
                            <a:pt x="3475" y="2957"/>
                          </a:lnTo>
                          <a:lnTo>
                            <a:pt x="3469" y="2949"/>
                          </a:lnTo>
                          <a:lnTo>
                            <a:pt x="3463" y="2941"/>
                          </a:lnTo>
                          <a:lnTo>
                            <a:pt x="3442" y="2903"/>
                          </a:lnTo>
                          <a:lnTo>
                            <a:pt x="3422" y="2864"/>
                          </a:lnTo>
                          <a:lnTo>
                            <a:pt x="3426" y="2853"/>
                          </a:lnTo>
                          <a:lnTo>
                            <a:pt x="3431" y="2843"/>
                          </a:lnTo>
                          <a:lnTo>
                            <a:pt x="3433" y="2837"/>
                          </a:lnTo>
                          <a:lnTo>
                            <a:pt x="3435" y="2832"/>
                          </a:lnTo>
                          <a:lnTo>
                            <a:pt x="3436" y="2826"/>
                          </a:lnTo>
                          <a:lnTo>
                            <a:pt x="3437" y="2821"/>
                          </a:lnTo>
                          <a:lnTo>
                            <a:pt x="3433" y="2817"/>
                          </a:lnTo>
                          <a:lnTo>
                            <a:pt x="3429" y="2813"/>
                          </a:lnTo>
                          <a:lnTo>
                            <a:pt x="3427" y="2807"/>
                          </a:lnTo>
                          <a:lnTo>
                            <a:pt x="3426" y="2801"/>
                          </a:lnTo>
                          <a:lnTo>
                            <a:pt x="3426" y="2792"/>
                          </a:lnTo>
                          <a:lnTo>
                            <a:pt x="3426" y="2785"/>
                          </a:lnTo>
                          <a:lnTo>
                            <a:pt x="3426" y="2777"/>
                          </a:lnTo>
                          <a:lnTo>
                            <a:pt x="3428" y="2769"/>
                          </a:lnTo>
                          <a:lnTo>
                            <a:pt x="3431" y="2753"/>
                          </a:lnTo>
                          <a:lnTo>
                            <a:pt x="3436" y="2739"/>
                          </a:lnTo>
                          <a:lnTo>
                            <a:pt x="3439" y="2733"/>
                          </a:lnTo>
                          <a:lnTo>
                            <a:pt x="3441" y="2729"/>
                          </a:lnTo>
                          <a:lnTo>
                            <a:pt x="3444" y="2726"/>
                          </a:lnTo>
                          <a:lnTo>
                            <a:pt x="3446" y="2724"/>
                          </a:lnTo>
                          <a:lnTo>
                            <a:pt x="3448" y="2724"/>
                          </a:lnTo>
                          <a:lnTo>
                            <a:pt x="3450" y="2725"/>
                          </a:lnTo>
                          <a:lnTo>
                            <a:pt x="3453" y="2727"/>
                          </a:lnTo>
                          <a:lnTo>
                            <a:pt x="3456" y="2730"/>
                          </a:lnTo>
                          <a:lnTo>
                            <a:pt x="3462" y="2737"/>
                          </a:lnTo>
                          <a:lnTo>
                            <a:pt x="3469" y="2745"/>
                          </a:lnTo>
                          <a:lnTo>
                            <a:pt x="3473" y="2750"/>
                          </a:lnTo>
                          <a:lnTo>
                            <a:pt x="3478" y="2754"/>
                          </a:lnTo>
                          <a:lnTo>
                            <a:pt x="3484" y="2758"/>
                          </a:lnTo>
                          <a:lnTo>
                            <a:pt x="3489" y="2760"/>
                          </a:lnTo>
                          <a:lnTo>
                            <a:pt x="3497" y="2763"/>
                          </a:lnTo>
                          <a:lnTo>
                            <a:pt x="3503" y="2764"/>
                          </a:lnTo>
                          <a:lnTo>
                            <a:pt x="3511" y="2764"/>
                          </a:lnTo>
                          <a:lnTo>
                            <a:pt x="3519" y="2762"/>
                          </a:lnTo>
                          <a:lnTo>
                            <a:pt x="3532" y="2760"/>
                          </a:lnTo>
                          <a:lnTo>
                            <a:pt x="3547" y="2758"/>
                          </a:lnTo>
                          <a:lnTo>
                            <a:pt x="3562" y="2756"/>
                          </a:lnTo>
                          <a:lnTo>
                            <a:pt x="3578" y="2755"/>
                          </a:lnTo>
                          <a:lnTo>
                            <a:pt x="3613" y="2753"/>
                          </a:lnTo>
                          <a:lnTo>
                            <a:pt x="3649" y="2750"/>
                          </a:lnTo>
                          <a:lnTo>
                            <a:pt x="3667" y="2748"/>
                          </a:lnTo>
                          <a:lnTo>
                            <a:pt x="3683" y="2746"/>
                          </a:lnTo>
                          <a:lnTo>
                            <a:pt x="3699" y="2743"/>
                          </a:lnTo>
                          <a:lnTo>
                            <a:pt x="3715" y="2739"/>
                          </a:lnTo>
                          <a:lnTo>
                            <a:pt x="3729" y="2734"/>
                          </a:lnTo>
                          <a:lnTo>
                            <a:pt x="3741" y="2727"/>
                          </a:lnTo>
                          <a:lnTo>
                            <a:pt x="3747" y="2724"/>
                          </a:lnTo>
                          <a:lnTo>
                            <a:pt x="3754" y="2720"/>
                          </a:lnTo>
                          <a:lnTo>
                            <a:pt x="3758" y="2715"/>
                          </a:lnTo>
                          <a:lnTo>
                            <a:pt x="3763" y="2710"/>
                          </a:lnTo>
                          <a:lnTo>
                            <a:pt x="3772" y="2694"/>
                          </a:lnTo>
                          <a:lnTo>
                            <a:pt x="3778" y="2680"/>
                          </a:lnTo>
                          <a:lnTo>
                            <a:pt x="3782" y="2675"/>
                          </a:lnTo>
                          <a:lnTo>
                            <a:pt x="3787" y="2670"/>
                          </a:lnTo>
                          <a:lnTo>
                            <a:pt x="3791" y="2669"/>
                          </a:lnTo>
                          <a:lnTo>
                            <a:pt x="3796" y="2667"/>
                          </a:lnTo>
                          <a:lnTo>
                            <a:pt x="3801" y="2667"/>
                          </a:lnTo>
                          <a:lnTo>
                            <a:pt x="3807" y="2665"/>
                          </a:lnTo>
                          <a:lnTo>
                            <a:pt x="3817" y="2665"/>
                          </a:lnTo>
                          <a:lnTo>
                            <a:pt x="3825" y="2663"/>
                          </a:lnTo>
                          <a:lnTo>
                            <a:pt x="3832" y="2661"/>
                          </a:lnTo>
                          <a:lnTo>
                            <a:pt x="3837" y="2658"/>
                          </a:lnTo>
                          <a:lnTo>
                            <a:pt x="3841" y="2654"/>
                          </a:lnTo>
                          <a:lnTo>
                            <a:pt x="3843" y="2649"/>
                          </a:lnTo>
                          <a:lnTo>
                            <a:pt x="3845" y="2643"/>
                          </a:lnTo>
                          <a:lnTo>
                            <a:pt x="3845" y="2637"/>
                          </a:lnTo>
                          <a:lnTo>
                            <a:pt x="3845" y="2624"/>
                          </a:lnTo>
                          <a:lnTo>
                            <a:pt x="3844" y="2608"/>
                          </a:lnTo>
                          <a:lnTo>
                            <a:pt x="3844" y="2600"/>
                          </a:lnTo>
                          <a:lnTo>
                            <a:pt x="3845" y="2592"/>
                          </a:lnTo>
                          <a:lnTo>
                            <a:pt x="3846" y="2584"/>
                          </a:lnTo>
                          <a:lnTo>
                            <a:pt x="3848" y="2575"/>
                          </a:lnTo>
                          <a:lnTo>
                            <a:pt x="3852" y="2565"/>
                          </a:lnTo>
                          <a:lnTo>
                            <a:pt x="3856" y="2556"/>
                          </a:lnTo>
                          <a:lnTo>
                            <a:pt x="3861" y="2548"/>
                          </a:lnTo>
                          <a:lnTo>
                            <a:pt x="3865" y="2540"/>
                          </a:lnTo>
                          <a:lnTo>
                            <a:pt x="3874" y="2524"/>
                          </a:lnTo>
                          <a:lnTo>
                            <a:pt x="3883" y="2507"/>
                          </a:lnTo>
                          <a:lnTo>
                            <a:pt x="3885" y="2501"/>
                          </a:lnTo>
                          <a:lnTo>
                            <a:pt x="3887" y="2494"/>
                          </a:lnTo>
                          <a:lnTo>
                            <a:pt x="3887" y="2486"/>
                          </a:lnTo>
                          <a:lnTo>
                            <a:pt x="3887" y="2479"/>
                          </a:lnTo>
                          <a:lnTo>
                            <a:pt x="3886" y="2464"/>
                          </a:lnTo>
                          <a:lnTo>
                            <a:pt x="3885" y="2449"/>
                          </a:lnTo>
                          <a:lnTo>
                            <a:pt x="3885" y="2442"/>
                          </a:lnTo>
                          <a:lnTo>
                            <a:pt x="3885" y="2435"/>
                          </a:lnTo>
                          <a:lnTo>
                            <a:pt x="3886" y="2428"/>
                          </a:lnTo>
                          <a:lnTo>
                            <a:pt x="3887" y="2421"/>
                          </a:lnTo>
                          <a:lnTo>
                            <a:pt x="3889" y="2414"/>
                          </a:lnTo>
                          <a:lnTo>
                            <a:pt x="3893" y="2406"/>
                          </a:lnTo>
                          <a:lnTo>
                            <a:pt x="3897" y="2399"/>
                          </a:lnTo>
                          <a:lnTo>
                            <a:pt x="3903" y="2392"/>
                          </a:lnTo>
                          <a:lnTo>
                            <a:pt x="3906" y="2390"/>
                          </a:lnTo>
                          <a:lnTo>
                            <a:pt x="3908" y="2389"/>
                          </a:lnTo>
                          <a:lnTo>
                            <a:pt x="3912" y="2388"/>
                          </a:lnTo>
                          <a:lnTo>
                            <a:pt x="3915" y="2388"/>
                          </a:lnTo>
                          <a:lnTo>
                            <a:pt x="3923" y="2388"/>
                          </a:lnTo>
                          <a:lnTo>
                            <a:pt x="3932" y="2389"/>
                          </a:lnTo>
                          <a:lnTo>
                            <a:pt x="3940" y="2389"/>
                          </a:lnTo>
                          <a:lnTo>
                            <a:pt x="3948" y="2388"/>
                          </a:lnTo>
                          <a:lnTo>
                            <a:pt x="3951" y="2386"/>
                          </a:lnTo>
                          <a:lnTo>
                            <a:pt x="3954" y="2384"/>
                          </a:lnTo>
                          <a:lnTo>
                            <a:pt x="3957" y="2382"/>
                          </a:lnTo>
                          <a:lnTo>
                            <a:pt x="3960" y="2378"/>
                          </a:lnTo>
                          <a:lnTo>
                            <a:pt x="3964" y="2367"/>
                          </a:lnTo>
                          <a:lnTo>
                            <a:pt x="3966" y="2356"/>
                          </a:lnTo>
                          <a:lnTo>
                            <a:pt x="3967" y="2352"/>
                          </a:lnTo>
                          <a:lnTo>
                            <a:pt x="3971" y="2349"/>
                          </a:lnTo>
                          <a:lnTo>
                            <a:pt x="3975" y="2347"/>
                          </a:lnTo>
                          <a:lnTo>
                            <a:pt x="3982" y="2348"/>
                          </a:lnTo>
                          <a:lnTo>
                            <a:pt x="3989" y="2357"/>
                          </a:lnTo>
                          <a:lnTo>
                            <a:pt x="3996" y="2365"/>
                          </a:lnTo>
                          <a:lnTo>
                            <a:pt x="3999" y="2367"/>
                          </a:lnTo>
                          <a:lnTo>
                            <a:pt x="4003" y="2369"/>
                          </a:lnTo>
                          <a:lnTo>
                            <a:pt x="4006" y="2370"/>
                          </a:lnTo>
                          <a:lnTo>
                            <a:pt x="4010" y="2370"/>
                          </a:lnTo>
                          <a:lnTo>
                            <a:pt x="4018" y="2370"/>
                          </a:lnTo>
                          <a:lnTo>
                            <a:pt x="4027" y="2368"/>
                          </a:lnTo>
                          <a:lnTo>
                            <a:pt x="4036" y="2365"/>
                          </a:lnTo>
                          <a:lnTo>
                            <a:pt x="4046" y="2361"/>
                          </a:lnTo>
                          <a:lnTo>
                            <a:pt x="4102" y="2308"/>
                          </a:lnTo>
                          <a:lnTo>
                            <a:pt x="4102" y="2308"/>
                          </a:lnTo>
                          <a:lnTo>
                            <a:pt x="4100" y="2297"/>
                          </a:lnTo>
                          <a:lnTo>
                            <a:pt x="4099" y="2286"/>
                          </a:lnTo>
                          <a:lnTo>
                            <a:pt x="4098" y="2271"/>
                          </a:lnTo>
                          <a:lnTo>
                            <a:pt x="4096" y="2257"/>
                          </a:lnTo>
                          <a:lnTo>
                            <a:pt x="4096" y="2226"/>
                          </a:lnTo>
                          <a:lnTo>
                            <a:pt x="4095" y="2194"/>
                          </a:lnTo>
                          <a:lnTo>
                            <a:pt x="4094" y="2178"/>
                          </a:lnTo>
                          <a:lnTo>
                            <a:pt x="4093" y="2163"/>
                          </a:lnTo>
                          <a:lnTo>
                            <a:pt x="4090" y="2147"/>
                          </a:lnTo>
                          <a:lnTo>
                            <a:pt x="4087" y="2134"/>
                          </a:lnTo>
                          <a:lnTo>
                            <a:pt x="4083" y="2122"/>
                          </a:lnTo>
                          <a:lnTo>
                            <a:pt x="4078" y="2111"/>
                          </a:lnTo>
                          <a:lnTo>
                            <a:pt x="4075" y="2105"/>
                          </a:lnTo>
                          <a:lnTo>
                            <a:pt x="4071" y="2101"/>
                          </a:lnTo>
                          <a:lnTo>
                            <a:pt x="4068" y="2097"/>
                          </a:lnTo>
                          <a:lnTo>
                            <a:pt x="4063" y="2094"/>
                          </a:lnTo>
                          <a:lnTo>
                            <a:pt x="4059" y="2091"/>
                          </a:lnTo>
                          <a:lnTo>
                            <a:pt x="4056" y="2088"/>
                          </a:lnTo>
                          <a:lnTo>
                            <a:pt x="4053" y="2085"/>
                          </a:lnTo>
                          <a:lnTo>
                            <a:pt x="4052" y="2082"/>
                          </a:lnTo>
                          <a:lnTo>
                            <a:pt x="4052" y="2079"/>
                          </a:lnTo>
                          <a:lnTo>
                            <a:pt x="4052" y="2076"/>
                          </a:lnTo>
                          <a:lnTo>
                            <a:pt x="4053" y="2073"/>
                          </a:lnTo>
                          <a:lnTo>
                            <a:pt x="4056" y="2070"/>
                          </a:lnTo>
                          <a:lnTo>
                            <a:pt x="4062" y="2065"/>
                          </a:lnTo>
                          <a:lnTo>
                            <a:pt x="4068" y="2059"/>
                          </a:lnTo>
                          <a:lnTo>
                            <a:pt x="4076" y="2055"/>
                          </a:lnTo>
                          <a:lnTo>
                            <a:pt x="4084" y="2052"/>
                          </a:lnTo>
                          <a:lnTo>
                            <a:pt x="4096" y="2047"/>
                          </a:lnTo>
                          <a:lnTo>
                            <a:pt x="4110" y="2040"/>
                          </a:lnTo>
                          <a:lnTo>
                            <a:pt x="4124" y="2031"/>
                          </a:lnTo>
                          <a:lnTo>
                            <a:pt x="4137" y="2022"/>
                          </a:lnTo>
                          <a:lnTo>
                            <a:pt x="4149" y="2010"/>
                          </a:lnTo>
                          <a:lnTo>
                            <a:pt x="4160" y="1998"/>
                          </a:lnTo>
                          <a:lnTo>
                            <a:pt x="4164" y="1993"/>
                          </a:lnTo>
                          <a:lnTo>
                            <a:pt x="4167" y="1986"/>
                          </a:lnTo>
                          <a:lnTo>
                            <a:pt x="4170" y="1980"/>
                          </a:lnTo>
                          <a:lnTo>
                            <a:pt x="4171" y="1973"/>
                          </a:lnTo>
                          <a:lnTo>
                            <a:pt x="4173" y="1963"/>
                          </a:lnTo>
                          <a:lnTo>
                            <a:pt x="4176" y="1948"/>
                          </a:lnTo>
                          <a:lnTo>
                            <a:pt x="4176" y="1941"/>
                          </a:lnTo>
                          <a:lnTo>
                            <a:pt x="4176" y="1935"/>
                          </a:lnTo>
                          <a:lnTo>
                            <a:pt x="4175" y="1932"/>
                          </a:lnTo>
                          <a:lnTo>
                            <a:pt x="4174" y="1930"/>
                          </a:lnTo>
                          <a:lnTo>
                            <a:pt x="4172" y="1929"/>
                          </a:lnTo>
                          <a:lnTo>
                            <a:pt x="4170" y="1929"/>
                          </a:lnTo>
                          <a:lnTo>
                            <a:pt x="4149" y="1932"/>
                          </a:lnTo>
                          <a:lnTo>
                            <a:pt x="4135" y="1935"/>
                          </a:lnTo>
                          <a:lnTo>
                            <a:pt x="4133" y="1933"/>
                          </a:lnTo>
                          <a:lnTo>
                            <a:pt x="4131" y="1932"/>
                          </a:lnTo>
                          <a:lnTo>
                            <a:pt x="4129" y="1929"/>
                          </a:lnTo>
                          <a:lnTo>
                            <a:pt x="4127" y="1926"/>
                          </a:lnTo>
                          <a:lnTo>
                            <a:pt x="4125" y="1918"/>
                          </a:lnTo>
                          <a:lnTo>
                            <a:pt x="4123" y="1904"/>
                          </a:lnTo>
                          <a:lnTo>
                            <a:pt x="4119" y="1895"/>
                          </a:lnTo>
                          <a:lnTo>
                            <a:pt x="4114" y="1886"/>
                          </a:lnTo>
                          <a:lnTo>
                            <a:pt x="4108" y="1878"/>
                          </a:lnTo>
                          <a:lnTo>
                            <a:pt x="4101" y="1870"/>
                          </a:lnTo>
                          <a:lnTo>
                            <a:pt x="4084" y="1856"/>
                          </a:lnTo>
                          <a:lnTo>
                            <a:pt x="4070" y="1841"/>
                          </a:lnTo>
                          <a:lnTo>
                            <a:pt x="4065" y="1834"/>
                          </a:lnTo>
                          <a:lnTo>
                            <a:pt x="4061" y="1827"/>
                          </a:lnTo>
                          <a:lnTo>
                            <a:pt x="4059" y="1823"/>
                          </a:lnTo>
                          <a:lnTo>
                            <a:pt x="4058" y="1819"/>
                          </a:lnTo>
                          <a:lnTo>
                            <a:pt x="4058" y="1815"/>
                          </a:lnTo>
                          <a:lnTo>
                            <a:pt x="4058" y="1811"/>
                          </a:lnTo>
                          <a:lnTo>
                            <a:pt x="4059" y="1807"/>
                          </a:lnTo>
                          <a:lnTo>
                            <a:pt x="4061" y="1801"/>
                          </a:lnTo>
                          <a:lnTo>
                            <a:pt x="4063" y="1797"/>
                          </a:lnTo>
                          <a:lnTo>
                            <a:pt x="4066" y="1792"/>
                          </a:lnTo>
                          <a:lnTo>
                            <a:pt x="4070" y="1787"/>
                          </a:lnTo>
                          <a:lnTo>
                            <a:pt x="4075" y="1782"/>
                          </a:lnTo>
                          <a:lnTo>
                            <a:pt x="4080" y="1777"/>
                          </a:lnTo>
                          <a:lnTo>
                            <a:pt x="4087" y="1771"/>
                          </a:lnTo>
                          <a:lnTo>
                            <a:pt x="4094" y="1766"/>
                          </a:lnTo>
                          <a:lnTo>
                            <a:pt x="4104" y="1761"/>
                          </a:lnTo>
                          <a:lnTo>
                            <a:pt x="4112" y="1758"/>
                          </a:lnTo>
                          <a:lnTo>
                            <a:pt x="4122" y="1756"/>
                          </a:lnTo>
                          <a:lnTo>
                            <a:pt x="4142" y="1753"/>
                          </a:lnTo>
                          <a:lnTo>
                            <a:pt x="4162" y="1752"/>
                          </a:lnTo>
                          <a:lnTo>
                            <a:pt x="4172" y="1751"/>
                          </a:lnTo>
                          <a:lnTo>
                            <a:pt x="4181" y="1749"/>
                          </a:lnTo>
                          <a:lnTo>
                            <a:pt x="4192" y="1748"/>
                          </a:lnTo>
                          <a:lnTo>
                            <a:pt x="4200" y="1745"/>
                          </a:lnTo>
                          <a:lnTo>
                            <a:pt x="4209" y="1742"/>
                          </a:lnTo>
                          <a:lnTo>
                            <a:pt x="4216" y="1738"/>
                          </a:lnTo>
                          <a:lnTo>
                            <a:pt x="4223" y="1733"/>
                          </a:lnTo>
                          <a:lnTo>
                            <a:pt x="4230" y="1727"/>
                          </a:lnTo>
                          <a:lnTo>
                            <a:pt x="4232" y="1722"/>
                          </a:lnTo>
                          <a:lnTo>
                            <a:pt x="4233" y="1717"/>
                          </a:lnTo>
                          <a:lnTo>
                            <a:pt x="4233" y="1713"/>
                          </a:lnTo>
                          <a:lnTo>
                            <a:pt x="4232" y="1708"/>
                          </a:lnTo>
                          <a:lnTo>
                            <a:pt x="4230" y="1703"/>
                          </a:lnTo>
                          <a:lnTo>
                            <a:pt x="4227" y="1698"/>
                          </a:lnTo>
                          <a:lnTo>
                            <a:pt x="4223" y="1693"/>
                          </a:lnTo>
                          <a:lnTo>
                            <a:pt x="4218" y="1688"/>
                          </a:lnTo>
                          <a:lnTo>
                            <a:pt x="4208" y="1677"/>
                          </a:lnTo>
                          <a:lnTo>
                            <a:pt x="4195" y="1665"/>
                          </a:lnTo>
                          <a:lnTo>
                            <a:pt x="4179" y="1654"/>
                          </a:lnTo>
                          <a:lnTo>
                            <a:pt x="4163" y="1643"/>
                          </a:lnTo>
                          <a:lnTo>
                            <a:pt x="4130" y="1619"/>
                          </a:lnTo>
                          <a:lnTo>
                            <a:pt x="4100" y="1598"/>
                          </a:lnTo>
                          <a:lnTo>
                            <a:pt x="4087" y="1587"/>
                          </a:lnTo>
                          <a:lnTo>
                            <a:pt x="4076" y="1578"/>
                          </a:lnTo>
                          <a:lnTo>
                            <a:pt x="4072" y="1573"/>
                          </a:lnTo>
                          <a:lnTo>
                            <a:pt x="4069" y="1569"/>
                          </a:lnTo>
                          <a:lnTo>
                            <a:pt x="4066" y="1565"/>
                          </a:lnTo>
                          <a:lnTo>
                            <a:pt x="4065" y="1561"/>
                          </a:lnTo>
                          <a:lnTo>
                            <a:pt x="4057" y="1522"/>
                          </a:lnTo>
                          <a:lnTo>
                            <a:pt x="4048" y="1488"/>
                          </a:lnTo>
                          <a:lnTo>
                            <a:pt x="4045" y="1481"/>
                          </a:lnTo>
                          <a:lnTo>
                            <a:pt x="4041" y="1475"/>
                          </a:lnTo>
                          <a:lnTo>
                            <a:pt x="4036" y="1470"/>
                          </a:lnTo>
                          <a:lnTo>
                            <a:pt x="4030" y="1465"/>
                          </a:lnTo>
                          <a:lnTo>
                            <a:pt x="4023" y="1460"/>
                          </a:lnTo>
                          <a:lnTo>
                            <a:pt x="4014" y="1458"/>
                          </a:lnTo>
                          <a:lnTo>
                            <a:pt x="4002" y="1456"/>
                          </a:lnTo>
                          <a:lnTo>
                            <a:pt x="3990" y="1456"/>
                          </a:lnTo>
                          <a:lnTo>
                            <a:pt x="3984" y="1456"/>
                          </a:lnTo>
                          <a:lnTo>
                            <a:pt x="3978" y="1455"/>
                          </a:lnTo>
                          <a:lnTo>
                            <a:pt x="3973" y="1453"/>
                          </a:lnTo>
                          <a:lnTo>
                            <a:pt x="3969" y="1451"/>
                          </a:lnTo>
                          <a:lnTo>
                            <a:pt x="3964" y="1448"/>
                          </a:lnTo>
                          <a:lnTo>
                            <a:pt x="3961" y="1444"/>
                          </a:lnTo>
                          <a:lnTo>
                            <a:pt x="3958" y="1440"/>
                          </a:lnTo>
                          <a:lnTo>
                            <a:pt x="3955" y="1435"/>
                          </a:lnTo>
                          <a:lnTo>
                            <a:pt x="3952" y="1425"/>
                          </a:lnTo>
                          <a:lnTo>
                            <a:pt x="3950" y="1412"/>
                          </a:lnTo>
                          <a:lnTo>
                            <a:pt x="3949" y="1398"/>
                          </a:lnTo>
                          <a:lnTo>
                            <a:pt x="3950" y="1384"/>
                          </a:lnTo>
                          <a:lnTo>
                            <a:pt x="3952" y="1368"/>
                          </a:lnTo>
                          <a:lnTo>
                            <a:pt x="3955" y="1354"/>
                          </a:lnTo>
                          <a:lnTo>
                            <a:pt x="3958" y="1339"/>
                          </a:lnTo>
                          <a:lnTo>
                            <a:pt x="3962" y="1324"/>
                          </a:lnTo>
                          <a:lnTo>
                            <a:pt x="3967" y="1311"/>
                          </a:lnTo>
                          <a:lnTo>
                            <a:pt x="3973" y="1299"/>
                          </a:lnTo>
                          <a:lnTo>
                            <a:pt x="3978" y="1287"/>
                          </a:lnTo>
                          <a:lnTo>
                            <a:pt x="3983" y="1279"/>
                          </a:lnTo>
                          <a:lnTo>
                            <a:pt x="3984" y="1274"/>
                          </a:lnTo>
                          <a:lnTo>
                            <a:pt x="3983" y="1270"/>
                          </a:lnTo>
                          <a:lnTo>
                            <a:pt x="3983" y="1265"/>
                          </a:lnTo>
                          <a:lnTo>
                            <a:pt x="3981" y="1260"/>
                          </a:lnTo>
                          <a:lnTo>
                            <a:pt x="3976" y="1251"/>
                          </a:lnTo>
                          <a:lnTo>
                            <a:pt x="3970" y="1241"/>
                          </a:lnTo>
                          <a:lnTo>
                            <a:pt x="3961" y="1233"/>
                          </a:lnTo>
                          <a:lnTo>
                            <a:pt x="3953" y="1225"/>
                          </a:lnTo>
                          <a:lnTo>
                            <a:pt x="3945" y="1219"/>
                          </a:lnTo>
                          <a:lnTo>
                            <a:pt x="3937" y="1214"/>
                          </a:lnTo>
                          <a:lnTo>
                            <a:pt x="3932" y="1211"/>
                          </a:lnTo>
                          <a:lnTo>
                            <a:pt x="3928" y="1208"/>
                          </a:lnTo>
                          <a:lnTo>
                            <a:pt x="3926" y="1204"/>
                          </a:lnTo>
                          <a:lnTo>
                            <a:pt x="3923" y="1199"/>
                          </a:lnTo>
                          <a:lnTo>
                            <a:pt x="3923" y="1195"/>
                          </a:lnTo>
                          <a:lnTo>
                            <a:pt x="3923" y="1191"/>
                          </a:lnTo>
                          <a:lnTo>
                            <a:pt x="3924" y="1187"/>
                          </a:lnTo>
                          <a:lnTo>
                            <a:pt x="3926" y="1182"/>
                          </a:lnTo>
                          <a:lnTo>
                            <a:pt x="3936" y="1165"/>
                          </a:lnTo>
                          <a:lnTo>
                            <a:pt x="3945" y="1148"/>
                          </a:lnTo>
                          <a:lnTo>
                            <a:pt x="3947" y="1140"/>
                          </a:lnTo>
                          <a:lnTo>
                            <a:pt x="3948" y="1131"/>
                          </a:lnTo>
                          <a:lnTo>
                            <a:pt x="3947" y="1122"/>
                          </a:lnTo>
                          <a:lnTo>
                            <a:pt x="3945" y="1111"/>
                          </a:lnTo>
                          <a:lnTo>
                            <a:pt x="3943" y="1102"/>
                          </a:lnTo>
                          <a:lnTo>
                            <a:pt x="3939" y="1092"/>
                          </a:lnTo>
                          <a:lnTo>
                            <a:pt x="3934" y="1082"/>
                          </a:lnTo>
                          <a:lnTo>
                            <a:pt x="3929" y="1071"/>
                          </a:lnTo>
                          <a:lnTo>
                            <a:pt x="3917" y="1052"/>
                          </a:lnTo>
                          <a:lnTo>
                            <a:pt x="3905" y="1034"/>
                          </a:lnTo>
                          <a:lnTo>
                            <a:pt x="3892" y="1017"/>
                          </a:lnTo>
                          <a:lnTo>
                            <a:pt x="3880" y="1005"/>
                          </a:lnTo>
                          <a:lnTo>
                            <a:pt x="3871" y="995"/>
                          </a:lnTo>
                          <a:lnTo>
                            <a:pt x="3863" y="984"/>
                          </a:lnTo>
                          <a:lnTo>
                            <a:pt x="3856" y="974"/>
                          </a:lnTo>
                          <a:lnTo>
                            <a:pt x="3851" y="965"/>
                          </a:lnTo>
                          <a:lnTo>
                            <a:pt x="3846" y="956"/>
                          </a:lnTo>
                          <a:lnTo>
                            <a:pt x="3843" y="948"/>
                          </a:lnTo>
                          <a:lnTo>
                            <a:pt x="3841" y="939"/>
                          </a:lnTo>
                          <a:lnTo>
                            <a:pt x="3839" y="931"/>
                          </a:lnTo>
                          <a:lnTo>
                            <a:pt x="3839" y="923"/>
                          </a:lnTo>
                          <a:lnTo>
                            <a:pt x="3839" y="916"/>
                          </a:lnTo>
                          <a:lnTo>
                            <a:pt x="3841" y="909"/>
                          </a:lnTo>
                          <a:lnTo>
                            <a:pt x="3843" y="903"/>
                          </a:lnTo>
                          <a:lnTo>
                            <a:pt x="3846" y="895"/>
                          </a:lnTo>
                          <a:lnTo>
                            <a:pt x="3849" y="889"/>
                          </a:lnTo>
                          <a:lnTo>
                            <a:pt x="3854" y="883"/>
                          </a:lnTo>
                          <a:lnTo>
                            <a:pt x="3859" y="878"/>
                          </a:lnTo>
                          <a:lnTo>
                            <a:pt x="3864" y="873"/>
                          </a:lnTo>
                          <a:lnTo>
                            <a:pt x="3870" y="868"/>
                          </a:lnTo>
                          <a:lnTo>
                            <a:pt x="3877" y="863"/>
                          </a:lnTo>
                          <a:lnTo>
                            <a:pt x="3885" y="858"/>
                          </a:lnTo>
                          <a:lnTo>
                            <a:pt x="3900" y="849"/>
                          </a:lnTo>
                          <a:lnTo>
                            <a:pt x="3916" y="842"/>
                          </a:lnTo>
                          <a:lnTo>
                            <a:pt x="3935" y="836"/>
                          </a:lnTo>
                          <a:lnTo>
                            <a:pt x="3953" y="830"/>
                          </a:lnTo>
                          <a:lnTo>
                            <a:pt x="3972" y="826"/>
                          </a:lnTo>
                          <a:lnTo>
                            <a:pt x="3990" y="822"/>
                          </a:lnTo>
                          <a:lnTo>
                            <a:pt x="3998" y="820"/>
                          </a:lnTo>
                          <a:lnTo>
                            <a:pt x="4005" y="818"/>
                          </a:lnTo>
                          <a:lnTo>
                            <a:pt x="4013" y="815"/>
                          </a:lnTo>
                          <a:lnTo>
                            <a:pt x="4019" y="812"/>
                          </a:lnTo>
                          <a:lnTo>
                            <a:pt x="4025" y="808"/>
                          </a:lnTo>
                          <a:lnTo>
                            <a:pt x="4030" y="805"/>
                          </a:lnTo>
                          <a:lnTo>
                            <a:pt x="4035" y="801"/>
                          </a:lnTo>
                          <a:lnTo>
                            <a:pt x="4038" y="797"/>
                          </a:lnTo>
                          <a:lnTo>
                            <a:pt x="4042" y="793"/>
                          </a:lnTo>
                          <a:lnTo>
                            <a:pt x="4045" y="788"/>
                          </a:lnTo>
                          <a:lnTo>
                            <a:pt x="4047" y="783"/>
                          </a:lnTo>
                          <a:lnTo>
                            <a:pt x="4049" y="778"/>
                          </a:lnTo>
                          <a:lnTo>
                            <a:pt x="4052" y="766"/>
                          </a:lnTo>
                          <a:lnTo>
                            <a:pt x="4053" y="754"/>
                          </a:lnTo>
                          <a:lnTo>
                            <a:pt x="4053" y="742"/>
                          </a:lnTo>
                          <a:lnTo>
                            <a:pt x="4052" y="729"/>
                          </a:lnTo>
                          <a:lnTo>
                            <a:pt x="4050" y="716"/>
                          </a:lnTo>
                          <a:lnTo>
                            <a:pt x="4048" y="702"/>
                          </a:lnTo>
                          <a:lnTo>
                            <a:pt x="4041" y="675"/>
                          </a:lnTo>
                          <a:lnTo>
                            <a:pt x="4034" y="649"/>
                          </a:lnTo>
                          <a:lnTo>
                            <a:pt x="4014" y="636"/>
                          </a:lnTo>
                          <a:lnTo>
                            <a:pt x="3999" y="626"/>
                          </a:lnTo>
                          <a:lnTo>
                            <a:pt x="3996" y="623"/>
                          </a:lnTo>
                          <a:lnTo>
                            <a:pt x="3995" y="620"/>
                          </a:lnTo>
                          <a:lnTo>
                            <a:pt x="3993" y="616"/>
                          </a:lnTo>
                          <a:lnTo>
                            <a:pt x="3993" y="612"/>
                          </a:lnTo>
                          <a:lnTo>
                            <a:pt x="3993" y="607"/>
                          </a:lnTo>
                          <a:lnTo>
                            <a:pt x="3995" y="600"/>
                          </a:lnTo>
                          <a:lnTo>
                            <a:pt x="3997" y="593"/>
                          </a:lnTo>
                          <a:lnTo>
                            <a:pt x="4000" y="586"/>
                          </a:lnTo>
                          <a:lnTo>
                            <a:pt x="4003" y="575"/>
                          </a:lnTo>
                          <a:lnTo>
                            <a:pt x="4004" y="568"/>
                          </a:lnTo>
                          <a:lnTo>
                            <a:pt x="4003" y="561"/>
                          </a:lnTo>
                          <a:lnTo>
                            <a:pt x="4000" y="555"/>
                          </a:lnTo>
                          <a:lnTo>
                            <a:pt x="3997" y="550"/>
                          </a:lnTo>
                          <a:lnTo>
                            <a:pt x="3993" y="545"/>
                          </a:lnTo>
                          <a:lnTo>
                            <a:pt x="3990" y="539"/>
                          </a:lnTo>
                          <a:lnTo>
                            <a:pt x="3987" y="531"/>
                          </a:lnTo>
                          <a:lnTo>
                            <a:pt x="3985" y="526"/>
                          </a:lnTo>
                          <a:lnTo>
                            <a:pt x="3985" y="521"/>
                          </a:lnTo>
                          <a:lnTo>
                            <a:pt x="3985" y="516"/>
                          </a:lnTo>
                          <a:lnTo>
                            <a:pt x="3985" y="512"/>
                          </a:lnTo>
                          <a:lnTo>
                            <a:pt x="3987" y="505"/>
                          </a:lnTo>
                          <a:lnTo>
                            <a:pt x="3991" y="499"/>
                          </a:lnTo>
                          <a:lnTo>
                            <a:pt x="3996" y="495"/>
                          </a:lnTo>
                          <a:lnTo>
                            <a:pt x="4002" y="491"/>
                          </a:lnTo>
                          <a:lnTo>
                            <a:pt x="4008" y="487"/>
                          </a:lnTo>
                          <a:lnTo>
                            <a:pt x="4015" y="484"/>
                          </a:lnTo>
                          <a:lnTo>
                            <a:pt x="4021" y="480"/>
                          </a:lnTo>
                          <a:lnTo>
                            <a:pt x="4027" y="476"/>
                          </a:lnTo>
                          <a:lnTo>
                            <a:pt x="4031" y="471"/>
                          </a:lnTo>
                          <a:lnTo>
                            <a:pt x="4034" y="465"/>
                          </a:lnTo>
                          <a:lnTo>
                            <a:pt x="4035" y="461"/>
                          </a:lnTo>
                          <a:lnTo>
                            <a:pt x="4035" y="457"/>
                          </a:lnTo>
                          <a:lnTo>
                            <a:pt x="4035" y="453"/>
                          </a:lnTo>
                          <a:lnTo>
                            <a:pt x="4034" y="448"/>
                          </a:lnTo>
                          <a:lnTo>
                            <a:pt x="4031" y="438"/>
                          </a:lnTo>
                          <a:lnTo>
                            <a:pt x="4025" y="423"/>
                          </a:lnTo>
                          <a:lnTo>
                            <a:pt x="4022" y="417"/>
                          </a:lnTo>
                          <a:lnTo>
                            <a:pt x="4019" y="409"/>
                          </a:lnTo>
                          <a:lnTo>
                            <a:pt x="4017" y="402"/>
                          </a:lnTo>
                          <a:lnTo>
                            <a:pt x="4015" y="394"/>
                          </a:lnTo>
                          <a:lnTo>
                            <a:pt x="4012" y="377"/>
                          </a:lnTo>
                          <a:lnTo>
                            <a:pt x="4009" y="361"/>
                          </a:lnTo>
                          <a:lnTo>
                            <a:pt x="4007" y="326"/>
                          </a:lnTo>
                          <a:lnTo>
                            <a:pt x="4004" y="292"/>
                          </a:lnTo>
                          <a:lnTo>
                            <a:pt x="4002" y="276"/>
                          </a:lnTo>
                          <a:lnTo>
                            <a:pt x="3998" y="261"/>
                          </a:lnTo>
                          <a:lnTo>
                            <a:pt x="3996" y="253"/>
                          </a:lnTo>
                          <a:lnTo>
                            <a:pt x="3993" y="247"/>
                          </a:lnTo>
                          <a:lnTo>
                            <a:pt x="3990" y="240"/>
                          </a:lnTo>
                          <a:lnTo>
                            <a:pt x="3986" y="234"/>
                          </a:lnTo>
                          <a:lnTo>
                            <a:pt x="3981" y="229"/>
                          </a:lnTo>
                          <a:lnTo>
                            <a:pt x="3976" y="224"/>
                          </a:lnTo>
                          <a:lnTo>
                            <a:pt x="3970" y="219"/>
                          </a:lnTo>
                          <a:lnTo>
                            <a:pt x="3963" y="215"/>
                          </a:lnTo>
                          <a:lnTo>
                            <a:pt x="3956" y="211"/>
                          </a:lnTo>
                          <a:lnTo>
                            <a:pt x="3947" y="208"/>
                          </a:lnTo>
                          <a:lnTo>
                            <a:pt x="3938" y="206"/>
                          </a:lnTo>
                          <a:lnTo>
                            <a:pt x="3929" y="204"/>
                          </a:lnTo>
                          <a:lnTo>
                            <a:pt x="3920" y="203"/>
                          </a:lnTo>
                          <a:lnTo>
                            <a:pt x="3913" y="201"/>
                          </a:lnTo>
                          <a:lnTo>
                            <a:pt x="3907" y="199"/>
                          </a:lnTo>
                          <a:lnTo>
                            <a:pt x="3901" y="197"/>
                          </a:lnTo>
                          <a:lnTo>
                            <a:pt x="3896" y="194"/>
                          </a:lnTo>
                          <a:lnTo>
                            <a:pt x="3892" y="191"/>
                          </a:lnTo>
                          <a:lnTo>
                            <a:pt x="3889" y="188"/>
                          </a:lnTo>
                          <a:lnTo>
                            <a:pt x="3886" y="184"/>
                          </a:lnTo>
                          <a:lnTo>
                            <a:pt x="3880" y="176"/>
                          </a:lnTo>
                          <a:lnTo>
                            <a:pt x="3878" y="167"/>
                          </a:lnTo>
                          <a:lnTo>
                            <a:pt x="3877" y="158"/>
                          </a:lnTo>
                          <a:lnTo>
                            <a:pt x="3876" y="148"/>
                          </a:lnTo>
                          <a:lnTo>
                            <a:pt x="3878" y="126"/>
                          </a:lnTo>
                          <a:lnTo>
                            <a:pt x="3880" y="106"/>
                          </a:lnTo>
                          <a:lnTo>
                            <a:pt x="3880" y="96"/>
                          </a:lnTo>
                          <a:lnTo>
                            <a:pt x="3879" y="87"/>
                          </a:lnTo>
                          <a:lnTo>
                            <a:pt x="3876" y="77"/>
                          </a:lnTo>
                          <a:lnTo>
                            <a:pt x="3872" y="69"/>
                          </a:lnTo>
                          <a:lnTo>
                            <a:pt x="3811" y="0"/>
                          </a:lnTo>
                          <a:lnTo>
                            <a:pt x="3811" y="0"/>
                          </a:lnTo>
                          <a:close/>
                        </a:path>
                      </a:pathLst>
                    </a:custGeom>
                    <a:solidFill>
                      <a:srgbClr val="C5CFED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>
                        <a:solidFill>
                          <a:srgbClr val="FF0000"/>
                        </a:solidFill>
                      </a:endParaRPr>
                    </a:p>
                  </xdr:txBody>
                </xdr:sp>
                <xdr:sp macro="" textlink="">
                  <xdr:nvSpPr>
                    <xdr:cNvPr id="222" name="Wielkopolskie_0"/>
                    <xdr:cNvSpPr>
                      <a:spLocks/>
                    </xdr:cNvSpPr>
                  </xdr:nvSpPr>
                  <xdr:spPr bwMode="auto">
                    <a:xfrm>
                      <a:off x="14675207" y="5055757"/>
                      <a:ext cx="1353350" cy="1707150"/>
                    </a:xfrm>
                    <a:custGeom>
                      <a:avLst/>
                      <a:gdLst/>
                      <a:ahLst/>
                      <a:cxnLst>
                        <a:cxn ang="0">
                          <a:pos x="1787" y="253"/>
                        </a:cxn>
                        <a:cxn ang="0">
                          <a:pos x="2033" y="305"/>
                        </a:cxn>
                        <a:cxn ang="0">
                          <a:pos x="2314" y="521"/>
                        </a:cxn>
                        <a:cxn ang="0">
                          <a:pos x="2402" y="893"/>
                        </a:cxn>
                        <a:cxn ang="0">
                          <a:pos x="2306" y="1108"/>
                        </a:cxn>
                        <a:cxn ang="0">
                          <a:pos x="2342" y="1357"/>
                        </a:cxn>
                        <a:cxn ang="0">
                          <a:pos x="2274" y="1602"/>
                        </a:cxn>
                        <a:cxn ang="0">
                          <a:pos x="2564" y="1788"/>
                        </a:cxn>
                        <a:cxn ang="0">
                          <a:pos x="2467" y="2144"/>
                        </a:cxn>
                        <a:cxn ang="0">
                          <a:pos x="2534" y="2309"/>
                        </a:cxn>
                        <a:cxn ang="0">
                          <a:pos x="2678" y="2362"/>
                        </a:cxn>
                        <a:cxn ang="0">
                          <a:pos x="2868" y="2573"/>
                        </a:cxn>
                        <a:cxn ang="0">
                          <a:pos x="3163" y="2592"/>
                        </a:cxn>
                        <a:cxn ang="0">
                          <a:pos x="3442" y="2749"/>
                        </a:cxn>
                        <a:cxn ang="0">
                          <a:pos x="3793" y="2813"/>
                        </a:cxn>
                        <a:cxn ang="0">
                          <a:pos x="3942" y="2883"/>
                        </a:cxn>
                        <a:cxn ang="0">
                          <a:pos x="4270" y="3016"/>
                        </a:cxn>
                        <a:cxn ang="0">
                          <a:pos x="4691" y="3132"/>
                        </a:cxn>
                        <a:cxn ang="0">
                          <a:pos x="4916" y="3422"/>
                        </a:cxn>
                        <a:cxn ang="0">
                          <a:pos x="4783" y="3532"/>
                        </a:cxn>
                        <a:cxn ang="0">
                          <a:pos x="4683" y="3775"/>
                        </a:cxn>
                        <a:cxn ang="0">
                          <a:pos x="4438" y="3894"/>
                        </a:cxn>
                        <a:cxn ang="0">
                          <a:pos x="4400" y="4212"/>
                        </a:cxn>
                        <a:cxn ang="0">
                          <a:pos x="4159" y="4427"/>
                        </a:cxn>
                        <a:cxn ang="0">
                          <a:pos x="3937" y="4636"/>
                        </a:cxn>
                        <a:cxn ang="0">
                          <a:pos x="3845" y="4909"/>
                        </a:cxn>
                        <a:cxn ang="0">
                          <a:pos x="3856" y="5288"/>
                        </a:cxn>
                        <a:cxn ang="0">
                          <a:pos x="3599" y="5431"/>
                        </a:cxn>
                        <a:cxn ang="0">
                          <a:pos x="3419" y="5614"/>
                        </a:cxn>
                        <a:cxn ang="0">
                          <a:pos x="3538" y="5796"/>
                        </a:cxn>
                        <a:cxn ang="0">
                          <a:pos x="3555" y="5996"/>
                        </a:cxn>
                        <a:cxn ang="0">
                          <a:pos x="3124" y="6178"/>
                        </a:cxn>
                        <a:cxn ang="0">
                          <a:pos x="3036" y="5975"/>
                        </a:cxn>
                        <a:cxn ang="0">
                          <a:pos x="2944" y="5713"/>
                        </a:cxn>
                        <a:cxn ang="0">
                          <a:pos x="2904" y="5495"/>
                        </a:cxn>
                        <a:cxn ang="0">
                          <a:pos x="2664" y="5468"/>
                        </a:cxn>
                        <a:cxn ang="0">
                          <a:pos x="2590" y="5214"/>
                        </a:cxn>
                        <a:cxn ang="0">
                          <a:pos x="2412" y="4936"/>
                        </a:cxn>
                        <a:cxn ang="0">
                          <a:pos x="2129" y="5039"/>
                        </a:cxn>
                        <a:cxn ang="0">
                          <a:pos x="1892" y="5117"/>
                        </a:cxn>
                        <a:cxn ang="0">
                          <a:pos x="1480" y="4941"/>
                        </a:cxn>
                        <a:cxn ang="0">
                          <a:pos x="1229" y="4671"/>
                        </a:cxn>
                        <a:cxn ang="0">
                          <a:pos x="862" y="4396"/>
                        </a:cxn>
                        <a:cxn ang="0">
                          <a:pos x="623" y="4360"/>
                        </a:cxn>
                        <a:cxn ang="0">
                          <a:pos x="512" y="4123"/>
                        </a:cxn>
                        <a:cxn ang="0">
                          <a:pos x="272" y="4005"/>
                        </a:cxn>
                        <a:cxn ang="0">
                          <a:pos x="148" y="3788"/>
                        </a:cxn>
                        <a:cxn ang="0">
                          <a:pos x="156" y="3371"/>
                        </a:cxn>
                        <a:cxn ang="0">
                          <a:pos x="142" y="2992"/>
                        </a:cxn>
                        <a:cxn ang="0">
                          <a:pos x="70" y="2619"/>
                        </a:cxn>
                        <a:cxn ang="0">
                          <a:pos x="21" y="2346"/>
                        </a:cxn>
                        <a:cxn ang="0">
                          <a:pos x="279" y="2022"/>
                        </a:cxn>
                        <a:cxn ang="0">
                          <a:pos x="249" y="1646"/>
                        </a:cxn>
                        <a:cxn ang="0">
                          <a:pos x="732" y="1510"/>
                        </a:cxn>
                        <a:cxn ang="0">
                          <a:pos x="857" y="1344"/>
                        </a:cxn>
                        <a:cxn ang="0">
                          <a:pos x="1076" y="1182"/>
                        </a:cxn>
                        <a:cxn ang="0">
                          <a:pos x="1263" y="1075"/>
                        </a:cxn>
                        <a:cxn ang="0">
                          <a:pos x="1289" y="825"/>
                        </a:cxn>
                        <a:cxn ang="0">
                          <a:pos x="1063" y="672"/>
                        </a:cxn>
                        <a:cxn ang="0">
                          <a:pos x="1033" y="450"/>
                        </a:cxn>
                        <a:cxn ang="0">
                          <a:pos x="1394" y="316"/>
                        </a:cxn>
                        <a:cxn ang="0">
                          <a:pos x="1513" y="59"/>
                        </a:cxn>
                      </a:cxnLst>
                      <a:rect l="0" t="0" r="r" b="b"/>
                      <a:pathLst>
                        <a:path w="4916" h="6178">
                          <a:moveTo>
                            <a:pt x="1651" y="0"/>
                          </a:moveTo>
                          <a:lnTo>
                            <a:pt x="1656" y="8"/>
                          </a:lnTo>
                          <a:lnTo>
                            <a:pt x="1659" y="18"/>
                          </a:lnTo>
                          <a:lnTo>
                            <a:pt x="1661" y="26"/>
                          </a:lnTo>
                          <a:lnTo>
                            <a:pt x="1662" y="35"/>
                          </a:lnTo>
                          <a:lnTo>
                            <a:pt x="1663" y="52"/>
                          </a:lnTo>
                          <a:lnTo>
                            <a:pt x="1664" y="71"/>
                          </a:lnTo>
                          <a:lnTo>
                            <a:pt x="1664" y="79"/>
                          </a:lnTo>
                          <a:lnTo>
                            <a:pt x="1665" y="87"/>
                          </a:lnTo>
                          <a:lnTo>
                            <a:pt x="1666" y="96"/>
                          </a:lnTo>
                          <a:lnTo>
                            <a:pt x="1668" y="105"/>
                          </a:lnTo>
                          <a:lnTo>
                            <a:pt x="1671" y="113"/>
                          </a:lnTo>
                          <a:lnTo>
                            <a:pt x="1676" y="120"/>
                          </a:lnTo>
                          <a:lnTo>
                            <a:pt x="1681" y="128"/>
                          </a:lnTo>
                          <a:lnTo>
                            <a:pt x="1688" y="135"/>
                          </a:lnTo>
                          <a:lnTo>
                            <a:pt x="1694" y="140"/>
                          </a:lnTo>
                          <a:lnTo>
                            <a:pt x="1698" y="147"/>
                          </a:lnTo>
                          <a:lnTo>
                            <a:pt x="1702" y="154"/>
                          </a:lnTo>
                          <a:lnTo>
                            <a:pt x="1705" y="162"/>
                          </a:lnTo>
                          <a:lnTo>
                            <a:pt x="1710" y="180"/>
                          </a:lnTo>
                          <a:lnTo>
                            <a:pt x="1714" y="200"/>
                          </a:lnTo>
                          <a:lnTo>
                            <a:pt x="1717" y="220"/>
                          </a:lnTo>
                          <a:lnTo>
                            <a:pt x="1720" y="241"/>
                          </a:lnTo>
                          <a:lnTo>
                            <a:pt x="1723" y="258"/>
                          </a:lnTo>
                          <a:lnTo>
                            <a:pt x="1728" y="275"/>
                          </a:lnTo>
                          <a:lnTo>
                            <a:pt x="1730" y="275"/>
                          </a:lnTo>
                          <a:lnTo>
                            <a:pt x="1731" y="276"/>
                          </a:lnTo>
                          <a:lnTo>
                            <a:pt x="1736" y="275"/>
                          </a:lnTo>
                          <a:lnTo>
                            <a:pt x="1740" y="274"/>
                          </a:lnTo>
                          <a:lnTo>
                            <a:pt x="1743" y="271"/>
                          </a:lnTo>
                          <a:lnTo>
                            <a:pt x="1746" y="269"/>
                          </a:lnTo>
                          <a:lnTo>
                            <a:pt x="1752" y="264"/>
                          </a:lnTo>
                          <a:lnTo>
                            <a:pt x="1758" y="259"/>
                          </a:lnTo>
                          <a:lnTo>
                            <a:pt x="1764" y="254"/>
                          </a:lnTo>
                          <a:lnTo>
                            <a:pt x="1771" y="252"/>
                          </a:lnTo>
                          <a:lnTo>
                            <a:pt x="1777" y="251"/>
                          </a:lnTo>
                          <a:lnTo>
                            <a:pt x="1781" y="252"/>
                          </a:lnTo>
                          <a:lnTo>
                            <a:pt x="1787" y="253"/>
                          </a:lnTo>
                          <a:lnTo>
                            <a:pt x="1792" y="255"/>
                          </a:lnTo>
                          <a:lnTo>
                            <a:pt x="1796" y="257"/>
                          </a:lnTo>
                          <a:lnTo>
                            <a:pt x="1799" y="261"/>
                          </a:lnTo>
                          <a:lnTo>
                            <a:pt x="1801" y="266"/>
                          </a:lnTo>
                          <a:lnTo>
                            <a:pt x="1802" y="273"/>
                          </a:lnTo>
                          <a:lnTo>
                            <a:pt x="1802" y="287"/>
                          </a:lnTo>
                          <a:lnTo>
                            <a:pt x="1802" y="303"/>
                          </a:lnTo>
                          <a:lnTo>
                            <a:pt x="1802" y="311"/>
                          </a:lnTo>
                          <a:lnTo>
                            <a:pt x="1803" y="319"/>
                          </a:lnTo>
                          <a:lnTo>
                            <a:pt x="1806" y="326"/>
                          </a:lnTo>
                          <a:lnTo>
                            <a:pt x="1809" y="332"/>
                          </a:lnTo>
                          <a:lnTo>
                            <a:pt x="1814" y="337"/>
                          </a:lnTo>
                          <a:lnTo>
                            <a:pt x="1821" y="341"/>
                          </a:lnTo>
                          <a:lnTo>
                            <a:pt x="1830" y="344"/>
                          </a:lnTo>
                          <a:lnTo>
                            <a:pt x="1841" y="345"/>
                          </a:lnTo>
                          <a:lnTo>
                            <a:pt x="1851" y="345"/>
                          </a:lnTo>
                          <a:lnTo>
                            <a:pt x="1860" y="343"/>
                          </a:lnTo>
                          <a:lnTo>
                            <a:pt x="1869" y="341"/>
                          </a:lnTo>
                          <a:lnTo>
                            <a:pt x="1877" y="337"/>
                          </a:lnTo>
                          <a:lnTo>
                            <a:pt x="1883" y="333"/>
                          </a:lnTo>
                          <a:lnTo>
                            <a:pt x="1889" y="328"/>
                          </a:lnTo>
                          <a:lnTo>
                            <a:pt x="1894" y="323"/>
                          </a:lnTo>
                          <a:lnTo>
                            <a:pt x="1898" y="318"/>
                          </a:lnTo>
                          <a:lnTo>
                            <a:pt x="1908" y="306"/>
                          </a:lnTo>
                          <a:lnTo>
                            <a:pt x="1916" y="296"/>
                          </a:lnTo>
                          <a:lnTo>
                            <a:pt x="1920" y="292"/>
                          </a:lnTo>
                          <a:lnTo>
                            <a:pt x="1925" y="289"/>
                          </a:lnTo>
                          <a:lnTo>
                            <a:pt x="1930" y="286"/>
                          </a:lnTo>
                          <a:lnTo>
                            <a:pt x="1936" y="285"/>
                          </a:lnTo>
                          <a:lnTo>
                            <a:pt x="1945" y="284"/>
                          </a:lnTo>
                          <a:lnTo>
                            <a:pt x="1955" y="286"/>
                          </a:lnTo>
                          <a:lnTo>
                            <a:pt x="1965" y="289"/>
                          </a:lnTo>
                          <a:lnTo>
                            <a:pt x="1975" y="293"/>
                          </a:lnTo>
                          <a:lnTo>
                            <a:pt x="1984" y="297"/>
                          </a:lnTo>
                          <a:lnTo>
                            <a:pt x="1995" y="300"/>
                          </a:lnTo>
                          <a:lnTo>
                            <a:pt x="2005" y="303"/>
                          </a:lnTo>
                          <a:lnTo>
                            <a:pt x="2015" y="304"/>
                          </a:lnTo>
                          <a:lnTo>
                            <a:pt x="2033" y="305"/>
                          </a:lnTo>
                          <a:lnTo>
                            <a:pt x="2052" y="305"/>
                          </a:lnTo>
                          <a:lnTo>
                            <a:pt x="2070" y="303"/>
                          </a:lnTo>
                          <a:lnTo>
                            <a:pt x="2088" y="302"/>
                          </a:lnTo>
                          <a:lnTo>
                            <a:pt x="2121" y="298"/>
                          </a:lnTo>
                          <a:lnTo>
                            <a:pt x="2151" y="295"/>
                          </a:lnTo>
                          <a:lnTo>
                            <a:pt x="2167" y="295"/>
                          </a:lnTo>
                          <a:lnTo>
                            <a:pt x="2182" y="296"/>
                          </a:lnTo>
                          <a:lnTo>
                            <a:pt x="2196" y="299"/>
                          </a:lnTo>
                          <a:lnTo>
                            <a:pt x="2212" y="303"/>
                          </a:lnTo>
                          <a:lnTo>
                            <a:pt x="2226" y="309"/>
                          </a:lnTo>
                          <a:lnTo>
                            <a:pt x="2241" y="319"/>
                          </a:lnTo>
                          <a:lnTo>
                            <a:pt x="2248" y="324"/>
                          </a:lnTo>
                          <a:lnTo>
                            <a:pt x="2257" y="330"/>
                          </a:lnTo>
                          <a:lnTo>
                            <a:pt x="2264" y="336"/>
                          </a:lnTo>
                          <a:lnTo>
                            <a:pt x="2272" y="344"/>
                          </a:lnTo>
                          <a:lnTo>
                            <a:pt x="2277" y="351"/>
                          </a:lnTo>
                          <a:lnTo>
                            <a:pt x="2282" y="357"/>
                          </a:lnTo>
                          <a:lnTo>
                            <a:pt x="2288" y="364"/>
                          </a:lnTo>
                          <a:lnTo>
                            <a:pt x="2295" y="369"/>
                          </a:lnTo>
                          <a:lnTo>
                            <a:pt x="2307" y="378"/>
                          </a:lnTo>
                          <a:lnTo>
                            <a:pt x="2322" y="387"/>
                          </a:lnTo>
                          <a:lnTo>
                            <a:pt x="2334" y="392"/>
                          </a:lnTo>
                          <a:lnTo>
                            <a:pt x="2347" y="396"/>
                          </a:lnTo>
                          <a:lnTo>
                            <a:pt x="2355" y="397"/>
                          </a:lnTo>
                          <a:lnTo>
                            <a:pt x="2363" y="398"/>
                          </a:lnTo>
                          <a:lnTo>
                            <a:pt x="2372" y="398"/>
                          </a:lnTo>
                          <a:lnTo>
                            <a:pt x="2381" y="400"/>
                          </a:lnTo>
                          <a:lnTo>
                            <a:pt x="2381" y="400"/>
                          </a:lnTo>
                          <a:lnTo>
                            <a:pt x="2375" y="455"/>
                          </a:lnTo>
                          <a:lnTo>
                            <a:pt x="2366" y="465"/>
                          </a:lnTo>
                          <a:lnTo>
                            <a:pt x="2358" y="473"/>
                          </a:lnTo>
                          <a:lnTo>
                            <a:pt x="2349" y="480"/>
                          </a:lnTo>
                          <a:lnTo>
                            <a:pt x="2341" y="486"/>
                          </a:lnTo>
                          <a:lnTo>
                            <a:pt x="2332" y="494"/>
                          </a:lnTo>
                          <a:lnTo>
                            <a:pt x="2325" y="502"/>
                          </a:lnTo>
                          <a:lnTo>
                            <a:pt x="2321" y="508"/>
                          </a:lnTo>
                          <a:lnTo>
                            <a:pt x="2317" y="514"/>
                          </a:lnTo>
                          <a:lnTo>
                            <a:pt x="2314" y="521"/>
                          </a:lnTo>
                          <a:lnTo>
                            <a:pt x="2310" y="529"/>
                          </a:lnTo>
                          <a:lnTo>
                            <a:pt x="2308" y="535"/>
                          </a:lnTo>
                          <a:lnTo>
                            <a:pt x="2305" y="541"/>
                          </a:lnTo>
                          <a:lnTo>
                            <a:pt x="2301" y="546"/>
                          </a:lnTo>
                          <a:lnTo>
                            <a:pt x="2297" y="550"/>
                          </a:lnTo>
                          <a:lnTo>
                            <a:pt x="2287" y="559"/>
                          </a:lnTo>
                          <a:lnTo>
                            <a:pt x="2278" y="568"/>
                          </a:lnTo>
                          <a:lnTo>
                            <a:pt x="2268" y="578"/>
                          </a:lnTo>
                          <a:lnTo>
                            <a:pt x="2258" y="587"/>
                          </a:lnTo>
                          <a:lnTo>
                            <a:pt x="2249" y="597"/>
                          </a:lnTo>
                          <a:lnTo>
                            <a:pt x="2242" y="608"/>
                          </a:lnTo>
                          <a:lnTo>
                            <a:pt x="2232" y="628"/>
                          </a:lnTo>
                          <a:lnTo>
                            <a:pt x="2221" y="644"/>
                          </a:lnTo>
                          <a:lnTo>
                            <a:pt x="2210" y="661"/>
                          </a:lnTo>
                          <a:lnTo>
                            <a:pt x="2197" y="677"/>
                          </a:lnTo>
                          <a:lnTo>
                            <a:pt x="2185" y="689"/>
                          </a:lnTo>
                          <a:lnTo>
                            <a:pt x="2177" y="697"/>
                          </a:lnTo>
                          <a:lnTo>
                            <a:pt x="2175" y="698"/>
                          </a:lnTo>
                          <a:lnTo>
                            <a:pt x="2175" y="700"/>
                          </a:lnTo>
                          <a:lnTo>
                            <a:pt x="2175" y="703"/>
                          </a:lnTo>
                          <a:lnTo>
                            <a:pt x="2177" y="705"/>
                          </a:lnTo>
                          <a:lnTo>
                            <a:pt x="2182" y="710"/>
                          </a:lnTo>
                          <a:lnTo>
                            <a:pt x="2192" y="715"/>
                          </a:lnTo>
                          <a:lnTo>
                            <a:pt x="2227" y="731"/>
                          </a:lnTo>
                          <a:lnTo>
                            <a:pt x="2267" y="751"/>
                          </a:lnTo>
                          <a:lnTo>
                            <a:pt x="2286" y="762"/>
                          </a:lnTo>
                          <a:lnTo>
                            <a:pt x="2305" y="774"/>
                          </a:lnTo>
                          <a:lnTo>
                            <a:pt x="2312" y="780"/>
                          </a:lnTo>
                          <a:lnTo>
                            <a:pt x="2319" y="787"/>
                          </a:lnTo>
                          <a:lnTo>
                            <a:pt x="2324" y="795"/>
                          </a:lnTo>
                          <a:lnTo>
                            <a:pt x="2329" y="802"/>
                          </a:lnTo>
                          <a:lnTo>
                            <a:pt x="2341" y="826"/>
                          </a:lnTo>
                          <a:lnTo>
                            <a:pt x="2350" y="844"/>
                          </a:lnTo>
                          <a:lnTo>
                            <a:pt x="2355" y="852"/>
                          </a:lnTo>
                          <a:lnTo>
                            <a:pt x="2362" y="860"/>
                          </a:lnTo>
                          <a:lnTo>
                            <a:pt x="2371" y="869"/>
                          </a:lnTo>
                          <a:lnTo>
                            <a:pt x="2384" y="880"/>
                          </a:lnTo>
                          <a:lnTo>
                            <a:pt x="2402" y="893"/>
                          </a:lnTo>
                          <a:lnTo>
                            <a:pt x="2419" y="905"/>
                          </a:lnTo>
                          <a:lnTo>
                            <a:pt x="2429" y="911"/>
                          </a:lnTo>
                          <a:lnTo>
                            <a:pt x="2437" y="918"/>
                          </a:lnTo>
                          <a:lnTo>
                            <a:pt x="2444" y="926"/>
                          </a:lnTo>
                          <a:lnTo>
                            <a:pt x="2451" y="935"/>
                          </a:lnTo>
                          <a:lnTo>
                            <a:pt x="2454" y="939"/>
                          </a:lnTo>
                          <a:lnTo>
                            <a:pt x="2455" y="944"/>
                          </a:lnTo>
                          <a:lnTo>
                            <a:pt x="2456" y="949"/>
                          </a:lnTo>
                          <a:lnTo>
                            <a:pt x="2455" y="954"/>
                          </a:lnTo>
                          <a:lnTo>
                            <a:pt x="2453" y="966"/>
                          </a:lnTo>
                          <a:lnTo>
                            <a:pt x="2449" y="978"/>
                          </a:lnTo>
                          <a:lnTo>
                            <a:pt x="2444" y="990"/>
                          </a:lnTo>
                          <a:lnTo>
                            <a:pt x="2440" y="1002"/>
                          </a:lnTo>
                          <a:lnTo>
                            <a:pt x="2437" y="1015"/>
                          </a:lnTo>
                          <a:lnTo>
                            <a:pt x="2435" y="1027"/>
                          </a:lnTo>
                          <a:lnTo>
                            <a:pt x="2435" y="1031"/>
                          </a:lnTo>
                          <a:lnTo>
                            <a:pt x="2434" y="1035"/>
                          </a:lnTo>
                          <a:lnTo>
                            <a:pt x="2432" y="1039"/>
                          </a:lnTo>
                          <a:lnTo>
                            <a:pt x="2430" y="1042"/>
                          </a:lnTo>
                          <a:lnTo>
                            <a:pt x="2425" y="1048"/>
                          </a:lnTo>
                          <a:lnTo>
                            <a:pt x="2417" y="1051"/>
                          </a:lnTo>
                          <a:lnTo>
                            <a:pt x="2409" y="1053"/>
                          </a:lnTo>
                          <a:lnTo>
                            <a:pt x="2401" y="1054"/>
                          </a:lnTo>
                          <a:lnTo>
                            <a:pt x="2392" y="1055"/>
                          </a:lnTo>
                          <a:lnTo>
                            <a:pt x="2385" y="1055"/>
                          </a:lnTo>
                          <a:lnTo>
                            <a:pt x="2371" y="1055"/>
                          </a:lnTo>
                          <a:lnTo>
                            <a:pt x="2361" y="1056"/>
                          </a:lnTo>
                          <a:lnTo>
                            <a:pt x="2353" y="1058"/>
                          </a:lnTo>
                          <a:lnTo>
                            <a:pt x="2347" y="1061"/>
                          </a:lnTo>
                          <a:lnTo>
                            <a:pt x="2333" y="1069"/>
                          </a:lnTo>
                          <a:lnTo>
                            <a:pt x="2315" y="1081"/>
                          </a:lnTo>
                          <a:lnTo>
                            <a:pt x="2310" y="1087"/>
                          </a:lnTo>
                          <a:lnTo>
                            <a:pt x="2307" y="1093"/>
                          </a:lnTo>
                          <a:lnTo>
                            <a:pt x="2305" y="1097"/>
                          </a:lnTo>
                          <a:lnTo>
                            <a:pt x="2304" y="1101"/>
                          </a:lnTo>
                          <a:lnTo>
                            <a:pt x="2304" y="1103"/>
                          </a:lnTo>
                          <a:lnTo>
                            <a:pt x="2305" y="1106"/>
                          </a:lnTo>
                          <a:lnTo>
                            <a:pt x="2306" y="1108"/>
                          </a:lnTo>
                          <a:lnTo>
                            <a:pt x="2308" y="1110"/>
                          </a:lnTo>
                          <a:lnTo>
                            <a:pt x="2312" y="1113"/>
                          </a:lnTo>
                          <a:lnTo>
                            <a:pt x="2317" y="1118"/>
                          </a:lnTo>
                          <a:lnTo>
                            <a:pt x="2319" y="1121"/>
                          </a:lnTo>
                          <a:lnTo>
                            <a:pt x="2320" y="1125"/>
                          </a:lnTo>
                          <a:lnTo>
                            <a:pt x="2321" y="1129"/>
                          </a:lnTo>
                          <a:lnTo>
                            <a:pt x="2322" y="1135"/>
                          </a:lnTo>
                          <a:lnTo>
                            <a:pt x="2321" y="1145"/>
                          </a:lnTo>
                          <a:lnTo>
                            <a:pt x="2320" y="1153"/>
                          </a:lnTo>
                          <a:lnTo>
                            <a:pt x="2319" y="1161"/>
                          </a:lnTo>
                          <a:lnTo>
                            <a:pt x="2318" y="1168"/>
                          </a:lnTo>
                          <a:lnTo>
                            <a:pt x="2314" y="1181"/>
                          </a:lnTo>
                          <a:lnTo>
                            <a:pt x="2312" y="1192"/>
                          </a:lnTo>
                          <a:lnTo>
                            <a:pt x="2312" y="1197"/>
                          </a:lnTo>
                          <a:lnTo>
                            <a:pt x="2313" y="1202"/>
                          </a:lnTo>
                          <a:lnTo>
                            <a:pt x="2314" y="1208"/>
                          </a:lnTo>
                          <a:lnTo>
                            <a:pt x="2317" y="1214"/>
                          </a:lnTo>
                          <a:lnTo>
                            <a:pt x="2321" y="1221"/>
                          </a:lnTo>
                          <a:lnTo>
                            <a:pt x="2326" y="1228"/>
                          </a:lnTo>
                          <a:lnTo>
                            <a:pt x="2333" y="1235"/>
                          </a:lnTo>
                          <a:lnTo>
                            <a:pt x="2343" y="1243"/>
                          </a:lnTo>
                          <a:lnTo>
                            <a:pt x="2352" y="1252"/>
                          </a:lnTo>
                          <a:lnTo>
                            <a:pt x="2359" y="1259"/>
                          </a:lnTo>
                          <a:lnTo>
                            <a:pt x="2364" y="1266"/>
                          </a:lnTo>
                          <a:lnTo>
                            <a:pt x="2367" y="1271"/>
                          </a:lnTo>
                          <a:lnTo>
                            <a:pt x="2368" y="1275"/>
                          </a:lnTo>
                          <a:lnTo>
                            <a:pt x="2368" y="1279"/>
                          </a:lnTo>
                          <a:lnTo>
                            <a:pt x="2367" y="1282"/>
                          </a:lnTo>
                          <a:lnTo>
                            <a:pt x="2364" y="1285"/>
                          </a:lnTo>
                          <a:lnTo>
                            <a:pt x="2358" y="1292"/>
                          </a:lnTo>
                          <a:lnTo>
                            <a:pt x="2351" y="1300"/>
                          </a:lnTo>
                          <a:lnTo>
                            <a:pt x="2347" y="1307"/>
                          </a:lnTo>
                          <a:lnTo>
                            <a:pt x="2344" y="1313"/>
                          </a:lnTo>
                          <a:lnTo>
                            <a:pt x="2341" y="1320"/>
                          </a:lnTo>
                          <a:lnTo>
                            <a:pt x="2339" y="1329"/>
                          </a:lnTo>
                          <a:lnTo>
                            <a:pt x="2338" y="1338"/>
                          </a:lnTo>
                          <a:lnTo>
                            <a:pt x="2340" y="1349"/>
                          </a:lnTo>
                          <a:lnTo>
                            <a:pt x="2342" y="1357"/>
                          </a:lnTo>
                          <a:lnTo>
                            <a:pt x="2344" y="1365"/>
                          </a:lnTo>
                          <a:lnTo>
                            <a:pt x="2346" y="1374"/>
                          </a:lnTo>
                          <a:lnTo>
                            <a:pt x="2346" y="1382"/>
                          </a:lnTo>
                          <a:lnTo>
                            <a:pt x="2346" y="1386"/>
                          </a:lnTo>
                          <a:lnTo>
                            <a:pt x="2344" y="1391"/>
                          </a:lnTo>
                          <a:lnTo>
                            <a:pt x="2342" y="1396"/>
                          </a:lnTo>
                          <a:lnTo>
                            <a:pt x="2339" y="1400"/>
                          </a:lnTo>
                          <a:lnTo>
                            <a:pt x="2335" y="1404"/>
                          </a:lnTo>
                          <a:lnTo>
                            <a:pt x="2331" y="1406"/>
                          </a:lnTo>
                          <a:lnTo>
                            <a:pt x="2327" y="1409"/>
                          </a:lnTo>
                          <a:lnTo>
                            <a:pt x="2323" y="1411"/>
                          </a:lnTo>
                          <a:lnTo>
                            <a:pt x="2315" y="1415"/>
                          </a:lnTo>
                          <a:lnTo>
                            <a:pt x="2306" y="1417"/>
                          </a:lnTo>
                          <a:lnTo>
                            <a:pt x="2297" y="1420"/>
                          </a:lnTo>
                          <a:lnTo>
                            <a:pt x="2289" y="1423"/>
                          </a:lnTo>
                          <a:lnTo>
                            <a:pt x="2285" y="1425"/>
                          </a:lnTo>
                          <a:lnTo>
                            <a:pt x="2282" y="1428"/>
                          </a:lnTo>
                          <a:lnTo>
                            <a:pt x="2280" y="1430"/>
                          </a:lnTo>
                          <a:lnTo>
                            <a:pt x="2278" y="1434"/>
                          </a:lnTo>
                          <a:lnTo>
                            <a:pt x="2276" y="1440"/>
                          </a:lnTo>
                          <a:lnTo>
                            <a:pt x="2275" y="1445"/>
                          </a:lnTo>
                          <a:lnTo>
                            <a:pt x="2276" y="1451"/>
                          </a:lnTo>
                          <a:lnTo>
                            <a:pt x="2278" y="1456"/>
                          </a:lnTo>
                          <a:lnTo>
                            <a:pt x="2284" y="1465"/>
                          </a:lnTo>
                          <a:lnTo>
                            <a:pt x="2291" y="1475"/>
                          </a:lnTo>
                          <a:lnTo>
                            <a:pt x="2300" y="1486"/>
                          </a:lnTo>
                          <a:lnTo>
                            <a:pt x="2306" y="1496"/>
                          </a:lnTo>
                          <a:lnTo>
                            <a:pt x="2308" y="1502"/>
                          </a:lnTo>
                          <a:lnTo>
                            <a:pt x="2310" y="1508"/>
                          </a:lnTo>
                          <a:lnTo>
                            <a:pt x="2309" y="1514"/>
                          </a:lnTo>
                          <a:lnTo>
                            <a:pt x="2308" y="1522"/>
                          </a:lnTo>
                          <a:lnTo>
                            <a:pt x="2304" y="1534"/>
                          </a:lnTo>
                          <a:lnTo>
                            <a:pt x="2299" y="1545"/>
                          </a:lnTo>
                          <a:lnTo>
                            <a:pt x="2292" y="1556"/>
                          </a:lnTo>
                          <a:lnTo>
                            <a:pt x="2287" y="1568"/>
                          </a:lnTo>
                          <a:lnTo>
                            <a:pt x="2282" y="1578"/>
                          </a:lnTo>
                          <a:lnTo>
                            <a:pt x="2277" y="1590"/>
                          </a:lnTo>
                          <a:lnTo>
                            <a:pt x="2274" y="1602"/>
                          </a:lnTo>
                          <a:lnTo>
                            <a:pt x="2271" y="1617"/>
                          </a:lnTo>
                          <a:lnTo>
                            <a:pt x="2275" y="1633"/>
                          </a:lnTo>
                          <a:lnTo>
                            <a:pt x="2278" y="1651"/>
                          </a:lnTo>
                          <a:lnTo>
                            <a:pt x="2281" y="1667"/>
                          </a:lnTo>
                          <a:lnTo>
                            <a:pt x="2286" y="1683"/>
                          </a:lnTo>
                          <a:lnTo>
                            <a:pt x="2288" y="1687"/>
                          </a:lnTo>
                          <a:lnTo>
                            <a:pt x="2290" y="1689"/>
                          </a:lnTo>
                          <a:lnTo>
                            <a:pt x="2292" y="1692"/>
                          </a:lnTo>
                          <a:lnTo>
                            <a:pt x="2295" y="1693"/>
                          </a:lnTo>
                          <a:lnTo>
                            <a:pt x="2300" y="1694"/>
                          </a:lnTo>
                          <a:lnTo>
                            <a:pt x="2305" y="1693"/>
                          </a:lnTo>
                          <a:lnTo>
                            <a:pt x="2317" y="1689"/>
                          </a:lnTo>
                          <a:lnTo>
                            <a:pt x="2329" y="1687"/>
                          </a:lnTo>
                          <a:lnTo>
                            <a:pt x="2338" y="1687"/>
                          </a:lnTo>
                          <a:lnTo>
                            <a:pt x="2344" y="1686"/>
                          </a:lnTo>
                          <a:lnTo>
                            <a:pt x="2351" y="1684"/>
                          </a:lnTo>
                          <a:lnTo>
                            <a:pt x="2357" y="1682"/>
                          </a:lnTo>
                          <a:lnTo>
                            <a:pt x="2367" y="1677"/>
                          </a:lnTo>
                          <a:lnTo>
                            <a:pt x="2377" y="1672"/>
                          </a:lnTo>
                          <a:lnTo>
                            <a:pt x="2383" y="1670"/>
                          </a:lnTo>
                          <a:lnTo>
                            <a:pt x="2387" y="1669"/>
                          </a:lnTo>
                          <a:lnTo>
                            <a:pt x="2392" y="1668"/>
                          </a:lnTo>
                          <a:lnTo>
                            <a:pt x="2396" y="1669"/>
                          </a:lnTo>
                          <a:lnTo>
                            <a:pt x="2401" y="1670"/>
                          </a:lnTo>
                          <a:lnTo>
                            <a:pt x="2405" y="1673"/>
                          </a:lnTo>
                          <a:lnTo>
                            <a:pt x="2410" y="1677"/>
                          </a:lnTo>
                          <a:lnTo>
                            <a:pt x="2414" y="1683"/>
                          </a:lnTo>
                          <a:lnTo>
                            <a:pt x="2420" y="1690"/>
                          </a:lnTo>
                          <a:lnTo>
                            <a:pt x="2429" y="1698"/>
                          </a:lnTo>
                          <a:lnTo>
                            <a:pt x="2438" y="1705"/>
                          </a:lnTo>
                          <a:lnTo>
                            <a:pt x="2448" y="1712"/>
                          </a:lnTo>
                          <a:lnTo>
                            <a:pt x="2472" y="1726"/>
                          </a:lnTo>
                          <a:lnTo>
                            <a:pt x="2496" y="1742"/>
                          </a:lnTo>
                          <a:lnTo>
                            <a:pt x="2521" y="1755"/>
                          </a:lnTo>
                          <a:lnTo>
                            <a:pt x="2542" y="1769"/>
                          </a:lnTo>
                          <a:lnTo>
                            <a:pt x="2550" y="1775"/>
                          </a:lnTo>
                          <a:lnTo>
                            <a:pt x="2559" y="1782"/>
                          </a:lnTo>
                          <a:lnTo>
                            <a:pt x="2564" y="1788"/>
                          </a:lnTo>
                          <a:lnTo>
                            <a:pt x="2567" y="1793"/>
                          </a:lnTo>
                          <a:lnTo>
                            <a:pt x="2572" y="1809"/>
                          </a:lnTo>
                          <a:lnTo>
                            <a:pt x="2577" y="1827"/>
                          </a:lnTo>
                          <a:lnTo>
                            <a:pt x="2581" y="1844"/>
                          </a:lnTo>
                          <a:lnTo>
                            <a:pt x="2583" y="1861"/>
                          </a:lnTo>
                          <a:lnTo>
                            <a:pt x="2585" y="1880"/>
                          </a:lnTo>
                          <a:lnTo>
                            <a:pt x="2586" y="1897"/>
                          </a:lnTo>
                          <a:lnTo>
                            <a:pt x="2586" y="1915"/>
                          </a:lnTo>
                          <a:lnTo>
                            <a:pt x="2585" y="1932"/>
                          </a:lnTo>
                          <a:lnTo>
                            <a:pt x="2584" y="1953"/>
                          </a:lnTo>
                          <a:lnTo>
                            <a:pt x="2584" y="1980"/>
                          </a:lnTo>
                          <a:lnTo>
                            <a:pt x="2583" y="2011"/>
                          </a:lnTo>
                          <a:lnTo>
                            <a:pt x="2580" y="2044"/>
                          </a:lnTo>
                          <a:lnTo>
                            <a:pt x="2579" y="2059"/>
                          </a:lnTo>
                          <a:lnTo>
                            <a:pt x="2576" y="2074"/>
                          </a:lnTo>
                          <a:lnTo>
                            <a:pt x="2573" y="2089"/>
                          </a:lnTo>
                          <a:lnTo>
                            <a:pt x="2569" y="2103"/>
                          </a:lnTo>
                          <a:lnTo>
                            <a:pt x="2565" y="2114"/>
                          </a:lnTo>
                          <a:lnTo>
                            <a:pt x="2560" y="2125"/>
                          </a:lnTo>
                          <a:lnTo>
                            <a:pt x="2556" y="2129"/>
                          </a:lnTo>
                          <a:lnTo>
                            <a:pt x="2553" y="2133"/>
                          </a:lnTo>
                          <a:lnTo>
                            <a:pt x="2549" y="2136"/>
                          </a:lnTo>
                          <a:lnTo>
                            <a:pt x="2545" y="2139"/>
                          </a:lnTo>
                          <a:lnTo>
                            <a:pt x="2540" y="2141"/>
                          </a:lnTo>
                          <a:lnTo>
                            <a:pt x="2536" y="2142"/>
                          </a:lnTo>
                          <a:lnTo>
                            <a:pt x="2532" y="2143"/>
                          </a:lnTo>
                          <a:lnTo>
                            <a:pt x="2529" y="2143"/>
                          </a:lnTo>
                          <a:lnTo>
                            <a:pt x="2522" y="2142"/>
                          </a:lnTo>
                          <a:lnTo>
                            <a:pt x="2516" y="2139"/>
                          </a:lnTo>
                          <a:lnTo>
                            <a:pt x="2503" y="2131"/>
                          </a:lnTo>
                          <a:lnTo>
                            <a:pt x="2491" y="2123"/>
                          </a:lnTo>
                          <a:lnTo>
                            <a:pt x="2488" y="2122"/>
                          </a:lnTo>
                          <a:lnTo>
                            <a:pt x="2486" y="2123"/>
                          </a:lnTo>
                          <a:lnTo>
                            <a:pt x="2484" y="2125"/>
                          </a:lnTo>
                          <a:lnTo>
                            <a:pt x="2482" y="2128"/>
                          </a:lnTo>
                          <a:lnTo>
                            <a:pt x="2478" y="2135"/>
                          </a:lnTo>
                          <a:lnTo>
                            <a:pt x="2474" y="2140"/>
                          </a:lnTo>
                          <a:lnTo>
                            <a:pt x="2467" y="2144"/>
                          </a:lnTo>
                          <a:lnTo>
                            <a:pt x="2459" y="2147"/>
                          </a:lnTo>
                          <a:lnTo>
                            <a:pt x="2452" y="2147"/>
                          </a:lnTo>
                          <a:lnTo>
                            <a:pt x="2445" y="2147"/>
                          </a:lnTo>
                          <a:lnTo>
                            <a:pt x="2439" y="2147"/>
                          </a:lnTo>
                          <a:lnTo>
                            <a:pt x="2433" y="2147"/>
                          </a:lnTo>
                          <a:lnTo>
                            <a:pt x="2428" y="2148"/>
                          </a:lnTo>
                          <a:lnTo>
                            <a:pt x="2423" y="2150"/>
                          </a:lnTo>
                          <a:lnTo>
                            <a:pt x="2419" y="2153"/>
                          </a:lnTo>
                          <a:lnTo>
                            <a:pt x="2418" y="2155"/>
                          </a:lnTo>
                          <a:lnTo>
                            <a:pt x="2416" y="2158"/>
                          </a:lnTo>
                          <a:lnTo>
                            <a:pt x="2416" y="2161"/>
                          </a:lnTo>
                          <a:lnTo>
                            <a:pt x="2415" y="2169"/>
                          </a:lnTo>
                          <a:lnTo>
                            <a:pt x="2416" y="2176"/>
                          </a:lnTo>
                          <a:lnTo>
                            <a:pt x="2417" y="2183"/>
                          </a:lnTo>
                          <a:lnTo>
                            <a:pt x="2418" y="2190"/>
                          </a:lnTo>
                          <a:lnTo>
                            <a:pt x="2418" y="2197"/>
                          </a:lnTo>
                          <a:lnTo>
                            <a:pt x="2417" y="2203"/>
                          </a:lnTo>
                          <a:lnTo>
                            <a:pt x="2417" y="2209"/>
                          </a:lnTo>
                          <a:lnTo>
                            <a:pt x="2418" y="2213"/>
                          </a:lnTo>
                          <a:lnTo>
                            <a:pt x="2420" y="2217"/>
                          </a:lnTo>
                          <a:lnTo>
                            <a:pt x="2423" y="2219"/>
                          </a:lnTo>
                          <a:lnTo>
                            <a:pt x="2426" y="2222"/>
                          </a:lnTo>
                          <a:lnTo>
                            <a:pt x="2429" y="2223"/>
                          </a:lnTo>
                          <a:lnTo>
                            <a:pt x="2433" y="2225"/>
                          </a:lnTo>
                          <a:lnTo>
                            <a:pt x="2437" y="2226"/>
                          </a:lnTo>
                          <a:lnTo>
                            <a:pt x="2446" y="2227"/>
                          </a:lnTo>
                          <a:lnTo>
                            <a:pt x="2455" y="2229"/>
                          </a:lnTo>
                          <a:lnTo>
                            <a:pt x="2464" y="2231"/>
                          </a:lnTo>
                          <a:lnTo>
                            <a:pt x="2474" y="2235"/>
                          </a:lnTo>
                          <a:lnTo>
                            <a:pt x="2483" y="2241"/>
                          </a:lnTo>
                          <a:lnTo>
                            <a:pt x="2494" y="2252"/>
                          </a:lnTo>
                          <a:lnTo>
                            <a:pt x="2505" y="2263"/>
                          </a:lnTo>
                          <a:lnTo>
                            <a:pt x="2517" y="2276"/>
                          </a:lnTo>
                          <a:lnTo>
                            <a:pt x="2522" y="2282"/>
                          </a:lnTo>
                          <a:lnTo>
                            <a:pt x="2526" y="2289"/>
                          </a:lnTo>
                          <a:lnTo>
                            <a:pt x="2530" y="2297"/>
                          </a:lnTo>
                          <a:lnTo>
                            <a:pt x="2532" y="2303"/>
                          </a:lnTo>
                          <a:lnTo>
                            <a:pt x="2534" y="2309"/>
                          </a:lnTo>
                          <a:lnTo>
                            <a:pt x="2535" y="2315"/>
                          </a:lnTo>
                          <a:lnTo>
                            <a:pt x="2534" y="2320"/>
                          </a:lnTo>
                          <a:lnTo>
                            <a:pt x="2532" y="2325"/>
                          </a:lnTo>
                          <a:lnTo>
                            <a:pt x="2525" y="2337"/>
                          </a:lnTo>
                          <a:lnTo>
                            <a:pt x="2520" y="2348"/>
                          </a:lnTo>
                          <a:lnTo>
                            <a:pt x="2518" y="2353"/>
                          </a:lnTo>
                          <a:lnTo>
                            <a:pt x="2516" y="2359"/>
                          </a:lnTo>
                          <a:lnTo>
                            <a:pt x="2515" y="2364"/>
                          </a:lnTo>
                          <a:lnTo>
                            <a:pt x="2515" y="2369"/>
                          </a:lnTo>
                          <a:lnTo>
                            <a:pt x="2515" y="2374"/>
                          </a:lnTo>
                          <a:lnTo>
                            <a:pt x="2517" y="2378"/>
                          </a:lnTo>
                          <a:lnTo>
                            <a:pt x="2519" y="2383"/>
                          </a:lnTo>
                          <a:lnTo>
                            <a:pt x="2522" y="2386"/>
                          </a:lnTo>
                          <a:lnTo>
                            <a:pt x="2526" y="2389"/>
                          </a:lnTo>
                          <a:lnTo>
                            <a:pt x="2531" y="2391"/>
                          </a:lnTo>
                          <a:lnTo>
                            <a:pt x="2537" y="2392"/>
                          </a:lnTo>
                          <a:lnTo>
                            <a:pt x="2545" y="2392"/>
                          </a:lnTo>
                          <a:lnTo>
                            <a:pt x="2549" y="2392"/>
                          </a:lnTo>
                          <a:lnTo>
                            <a:pt x="2553" y="2393"/>
                          </a:lnTo>
                          <a:lnTo>
                            <a:pt x="2556" y="2394"/>
                          </a:lnTo>
                          <a:lnTo>
                            <a:pt x="2558" y="2395"/>
                          </a:lnTo>
                          <a:lnTo>
                            <a:pt x="2562" y="2398"/>
                          </a:lnTo>
                          <a:lnTo>
                            <a:pt x="2564" y="2402"/>
                          </a:lnTo>
                          <a:lnTo>
                            <a:pt x="2566" y="2407"/>
                          </a:lnTo>
                          <a:lnTo>
                            <a:pt x="2569" y="2412"/>
                          </a:lnTo>
                          <a:lnTo>
                            <a:pt x="2572" y="2416"/>
                          </a:lnTo>
                          <a:lnTo>
                            <a:pt x="2576" y="2419"/>
                          </a:lnTo>
                          <a:lnTo>
                            <a:pt x="2580" y="2418"/>
                          </a:lnTo>
                          <a:lnTo>
                            <a:pt x="2587" y="2412"/>
                          </a:lnTo>
                          <a:lnTo>
                            <a:pt x="2598" y="2405"/>
                          </a:lnTo>
                          <a:lnTo>
                            <a:pt x="2609" y="2395"/>
                          </a:lnTo>
                          <a:lnTo>
                            <a:pt x="2621" y="2386"/>
                          </a:lnTo>
                          <a:lnTo>
                            <a:pt x="2633" y="2376"/>
                          </a:lnTo>
                          <a:lnTo>
                            <a:pt x="2640" y="2372"/>
                          </a:lnTo>
                          <a:lnTo>
                            <a:pt x="2645" y="2369"/>
                          </a:lnTo>
                          <a:lnTo>
                            <a:pt x="2650" y="2367"/>
                          </a:lnTo>
                          <a:lnTo>
                            <a:pt x="2655" y="2366"/>
                          </a:lnTo>
                          <a:lnTo>
                            <a:pt x="2678" y="2362"/>
                          </a:lnTo>
                          <a:lnTo>
                            <a:pt x="2699" y="2357"/>
                          </a:lnTo>
                          <a:lnTo>
                            <a:pt x="2708" y="2355"/>
                          </a:lnTo>
                          <a:lnTo>
                            <a:pt x="2717" y="2354"/>
                          </a:lnTo>
                          <a:lnTo>
                            <a:pt x="2727" y="2353"/>
                          </a:lnTo>
                          <a:lnTo>
                            <a:pt x="2735" y="2353"/>
                          </a:lnTo>
                          <a:lnTo>
                            <a:pt x="2742" y="2354"/>
                          </a:lnTo>
                          <a:lnTo>
                            <a:pt x="2749" y="2357"/>
                          </a:lnTo>
                          <a:lnTo>
                            <a:pt x="2756" y="2361"/>
                          </a:lnTo>
                          <a:lnTo>
                            <a:pt x="2762" y="2367"/>
                          </a:lnTo>
                          <a:lnTo>
                            <a:pt x="2769" y="2374"/>
                          </a:lnTo>
                          <a:lnTo>
                            <a:pt x="2775" y="2385"/>
                          </a:lnTo>
                          <a:lnTo>
                            <a:pt x="2780" y="2397"/>
                          </a:lnTo>
                          <a:lnTo>
                            <a:pt x="2785" y="2411"/>
                          </a:lnTo>
                          <a:lnTo>
                            <a:pt x="2791" y="2428"/>
                          </a:lnTo>
                          <a:lnTo>
                            <a:pt x="2797" y="2441"/>
                          </a:lnTo>
                          <a:lnTo>
                            <a:pt x="2803" y="2453"/>
                          </a:lnTo>
                          <a:lnTo>
                            <a:pt x="2809" y="2466"/>
                          </a:lnTo>
                          <a:lnTo>
                            <a:pt x="2815" y="2478"/>
                          </a:lnTo>
                          <a:lnTo>
                            <a:pt x="2818" y="2491"/>
                          </a:lnTo>
                          <a:lnTo>
                            <a:pt x="2819" y="2498"/>
                          </a:lnTo>
                          <a:lnTo>
                            <a:pt x="2820" y="2506"/>
                          </a:lnTo>
                          <a:lnTo>
                            <a:pt x="2820" y="2516"/>
                          </a:lnTo>
                          <a:lnTo>
                            <a:pt x="2819" y="2525"/>
                          </a:lnTo>
                          <a:lnTo>
                            <a:pt x="2818" y="2535"/>
                          </a:lnTo>
                          <a:lnTo>
                            <a:pt x="2818" y="2547"/>
                          </a:lnTo>
                          <a:lnTo>
                            <a:pt x="2820" y="2559"/>
                          </a:lnTo>
                          <a:lnTo>
                            <a:pt x="2823" y="2570"/>
                          </a:lnTo>
                          <a:lnTo>
                            <a:pt x="2825" y="2575"/>
                          </a:lnTo>
                          <a:lnTo>
                            <a:pt x="2827" y="2579"/>
                          </a:lnTo>
                          <a:lnTo>
                            <a:pt x="2830" y="2582"/>
                          </a:lnTo>
                          <a:lnTo>
                            <a:pt x="2834" y="2585"/>
                          </a:lnTo>
                          <a:lnTo>
                            <a:pt x="2839" y="2586"/>
                          </a:lnTo>
                          <a:lnTo>
                            <a:pt x="2844" y="2586"/>
                          </a:lnTo>
                          <a:lnTo>
                            <a:pt x="2850" y="2584"/>
                          </a:lnTo>
                          <a:lnTo>
                            <a:pt x="2857" y="2582"/>
                          </a:lnTo>
                          <a:lnTo>
                            <a:pt x="2862" y="2579"/>
                          </a:lnTo>
                          <a:lnTo>
                            <a:pt x="2865" y="2576"/>
                          </a:lnTo>
                          <a:lnTo>
                            <a:pt x="2868" y="2573"/>
                          </a:lnTo>
                          <a:lnTo>
                            <a:pt x="2870" y="2570"/>
                          </a:lnTo>
                          <a:lnTo>
                            <a:pt x="2874" y="2563"/>
                          </a:lnTo>
                          <a:lnTo>
                            <a:pt x="2876" y="2555"/>
                          </a:lnTo>
                          <a:lnTo>
                            <a:pt x="2878" y="2546"/>
                          </a:lnTo>
                          <a:lnTo>
                            <a:pt x="2879" y="2538"/>
                          </a:lnTo>
                          <a:lnTo>
                            <a:pt x="2881" y="2530"/>
                          </a:lnTo>
                          <a:lnTo>
                            <a:pt x="2885" y="2522"/>
                          </a:lnTo>
                          <a:lnTo>
                            <a:pt x="2887" y="2519"/>
                          </a:lnTo>
                          <a:lnTo>
                            <a:pt x="2890" y="2515"/>
                          </a:lnTo>
                          <a:lnTo>
                            <a:pt x="2894" y="2512"/>
                          </a:lnTo>
                          <a:lnTo>
                            <a:pt x="2899" y="2510"/>
                          </a:lnTo>
                          <a:lnTo>
                            <a:pt x="2908" y="2503"/>
                          </a:lnTo>
                          <a:lnTo>
                            <a:pt x="2919" y="2498"/>
                          </a:lnTo>
                          <a:lnTo>
                            <a:pt x="2942" y="2491"/>
                          </a:lnTo>
                          <a:lnTo>
                            <a:pt x="2961" y="2485"/>
                          </a:lnTo>
                          <a:lnTo>
                            <a:pt x="2970" y="2483"/>
                          </a:lnTo>
                          <a:lnTo>
                            <a:pt x="2978" y="2481"/>
                          </a:lnTo>
                          <a:lnTo>
                            <a:pt x="2987" y="2481"/>
                          </a:lnTo>
                          <a:lnTo>
                            <a:pt x="2994" y="2481"/>
                          </a:lnTo>
                          <a:lnTo>
                            <a:pt x="3001" y="2482"/>
                          </a:lnTo>
                          <a:lnTo>
                            <a:pt x="3007" y="2483"/>
                          </a:lnTo>
                          <a:lnTo>
                            <a:pt x="3014" y="2485"/>
                          </a:lnTo>
                          <a:lnTo>
                            <a:pt x="3019" y="2487"/>
                          </a:lnTo>
                          <a:lnTo>
                            <a:pt x="3032" y="2494"/>
                          </a:lnTo>
                          <a:lnTo>
                            <a:pt x="3043" y="2502"/>
                          </a:lnTo>
                          <a:lnTo>
                            <a:pt x="3055" y="2512"/>
                          </a:lnTo>
                          <a:lnTo>
                            <a:pt x="3070" y="2523"/>
                          </a:lnTo>
                          <a:lnTo>
                            <a:pt x="3079" y="2528"/>
                          </a:lnTo>
                          <a:lnTo>
                            <a:pt x="3088" y="2532"/>
                          </a:lnTo>
                          <a:lnTo>
                            <a:pt x="3096" y="2535"/>
                          </a:lnTo>
                          <a:lnTo>
                            <a:pt x="3105" y="2538"/>
                          </a:lnTo>
                          <a:lnTo>
                            <a:pt x="3123" y="2544"/>
                          </a:lnTo>
                          <a:lnTo>
                            <a:pt x="3139" y="2553"/>
                          </a:lnTo>
                          <a:lnTo>
                            <a:pt x="3144" y="2558"/>
                          </a:lnTo>
                          <a:lnTo>
                            <a:pt x="3149" y="2565"/>
                          </a:lnTo>
                          <a:lnTo>
                            <a:pt x="3153" y="2573"/>
                          </a:lnTo>
                          <a:lnTo>
                            <a:pt x="3159" y="2582"/>
                          </a:lnTo>
                          <a:lnTo>
                            <a:pt x="3163" y="2592"/>
                          </a:lnTo>
                          <a:lnTo>
                            <a:pt x="3167" y="2602"/>
                          </a:lnTo>
                          <a:lnTo>
                            <a:pt x="3172" y="2610"/>
                          </a:lnTo>
                          <a:lnTo>
                            <a:pt x="3177" y="2617"/>
                          </a:lnTo>
                          <a:lnTo>
                            <a:pt x="3184" y="2624"/>
                          </a:lnTo>
                          <a:lnTo>
                            <a:pt x="3191" y="2629"/>
                          </a:lnTo>
                          <a:lnTo>
                            <a:pt x="3199" y="2634"/>
                          </a:lnTo>
                          <a:lnTo>
                            <a:pt x="3206" y="2639"/>
                          </a:lnTo>
                          <a:lnTo>
                            <a:pt x="3221" y="2648"/>
                          </a:lnTo>
                          <a:lnTo>
                            <a:pt x="3235" y="2658"/>
                          </a:lnTo>
                          <a:lnTo>
                            <a:pt x="3242" y="2665"/>
                          </a:lnTo>
                          <a:lnTo>
                            <a:pt x="3247" y="2672"/>
                          </a:lnTo>
                          <a:lnTo>
                            <a:pt x="3251" y="2679"/>
                          </a:lnTo>
                          <a:lnTo>
                            <a:pt x="3255" y="2687"/>
                          </a:lnTo>
                          <a:lnTo>
                            <a:pt x="3258" y="2694"/>
                          </a:lnTo>
                          <a:lnTo>
                            <a:pt x="3261" y="2701"/>
                          </a:lnTo>
                          <a:lnTo>
                            <a:pt x="3265" y="2708"/>
                          </a:lnTo>
                          <a:lnTo>
                            <a:pt x="3270" y="2715"/>
                          </a:lnTo>
                          <a:lnTo>
                            <a:pt x="3276" y="2717"/>
                          </a:lnTo>
                          <a:lnTo>
                            <a:pt x="3290" y="2720"/>
                          </a:lnTo>
                          <a:lnTo>
                            <a:pt x="3307" y="2721"/>
                          </a:lnTo>
                          <a:lnTo>
                            <a:pt x="3328" y="2723"/>
                          </a:lnTo>
                          <a:lnTo>
                            <a:pt x="3348" y="2723"/>
                          </a:lnTo>
                          <a:lnTo>
                            <a:pt x="3366" y="2723"/>
                          </a:lnTo>
                          <a:lnTo>
                            <a:pt x="3381" y="2723"/>
                          </a:lnTo>
                          <a:lnTo>
                            <a:pt x="3390" y="2721"/>
                          </a:lnTo>
                          <a:lnTo>
                            <a:pt x="3400" y="2718"/>
                          </a:lnTo>
                          <a:lnTo>
                            <a:pt x="3408" y="2715"/>
                          </a:lnTo>
                          <a:lnTo>
                            <a:pt x="3416" y="2714"/>
                          </a:lnTo>
                          <a:lnTo>
                            <a:pt x="3422" y="2713"/>
                          </a:lnTo>
                          <a:lnTo>
                            <a:pt x="3427" y="2714"/>
                          </a:lnTo>
                          <a:lnTo>
                            <a:pt x="3431" y="2715"/>
                          </a:lnTo>
                          <a:lnTo>
                            <a:pt x="3434" y="2717"/>
                          </a:lnTo>
                          <a:lnTo>
                            <a:pt x="3437" y="2720"/>
                          </a:lnTo>
                          <a:lnTo>
                            <a:pt x="3439" y="2723"/>
                          </a:lnTo>
                          <a:lnTo>
                            <a:pt x="3440" y="2728"/>
                          </a:lnTo>
                          <a:lnTo>
                            <a:pt x="3441" y="2732"/>
                          </a:lnTo>
                          <a:lnTo>
                            <a:pt x="3442" y="2738"/>
                          </a:lnTo>
                          <a:lnTo>
                            <a:pt x="3442" y="2749"/>
                          </a:lnTo>
                          <a:lnTo>
                            <a:pt x="3443" y="2763"/>
                          </a:lnTo>
                          <a:lnTo>
                            <a:pt x="3443" y="2770"/>
                          </a:lnTo>
                          <a:lnTo>
                            <a:pt x="3444" y="2775"/>
                          </a:lnTo>
                          <a:lnTo>
                            <a:pt x="3446" y="2780"/>
                          </a:lnTo>
                          <a:lnTo>
                            <a:pt x="3447" y="2785"/>
                          </a:lnTo>
                          <a:lnTo>
                            <a:pt x="3452" y="2792"/>
                          </a:lnTo>
                          <a:lnTo>
                            <a:pt x="3459" y="2799"/>
                          </a:lnTo>
                          <a:lnTo>
                            <a:pt x="3467" y="2804"/>
                          </a:lnTo>
                          <a:lnTo>
                            <a:pt x="3475" y="2808"/>
                          </a:lnTo>
                          <a:lnTo>
                            <a:pt x="3484" y="2812"/>
                          </a:lnTo>
                          <a:lnTo>
                            <a:pt x="3493" y="2814"/>
                          </a:lnTo>
                          <a:lnTo>
                            <a:pt x="3514" y="2818"/>
                          </a:lnTo>
                          <a:lnTo>
                            <a:pt x="3533" y="2822"/>
                          </a:lnTo>
                          <a:lnTo>
                            <a:pt x="3542" y="2824"/>
                          </a:lnTo>
                          <a:lnTo>
                            <a:pt x="3550" y="2827"/>
                          </a:lnTo>
                          <a:lnTo>
                            <a:pt x="3557" y="2831"/>
                          </a:lnTo>
                          <a:lnTo>
                            <a:pt x="3563" y="2835"/>
                          </a:lnTo>
                          <a:lnTo>
                            <a:pt x="3577" y="2849"/>
                          </a:lnTo>
                          <a:lnTo>
                            <a:pt x="3591" y="2861"/>
                          </a:lnTo>
                          <a:lnTo>
                            <a:pt x="3597" y="2865"/>
                          </a:lnTo>
                          <a:lnTo>
                            <a:pt x="3603" y="2869"/>
                          </a:lnTo>
                          <a:lnTo>
                            <a:pt x="3609" y="2872"/>
                          </a:lnTo>
                          <a:lnTo>
                            <a:pt x="3615" y="2875"/>
                          </a:lnTo>
                          <a:lnTo>
                            <a:pt x="3622" y="2876"/>
                          </a:lnTo>
                          <a:lnTo>
                            <a:pt x="3630" y="2878"/>
                          </a:lnTo>
                          <a:lnTo>
                            <a:pt x="3637" y="2878"/>
                          </a:lnTo>
                          <a:lnTo>
                            <a:pt x="3645" y="2878"/>
                          </a:lnTo>
                          <a:lnTo>
                            <a:pt x="3664" y="2876"/>
                          </a:lnTo>
                          <a:lnTo>
                            <a:pt x="3687" y="2871"/>
                          </a:lnTo>
                          <a:lnTo>
                            <a:pt x="3697" y="2868"/>
                          </a:lnTo>
                          <a:lnTo>
                            <a:pt x="3710" y="2864"/>
                          </a:lnTo>
                          <a:lnTo>
                            <a:pt x="3726" y="2858"/>
                          </a:lnTo>
                          <a:lnTo>
                            <a:pt x="3740" y="2850"/>
                          </a:lnTo>
                          <a:lnTo>
                            <a:pt x="3755" y="2843"/>
                          </a:lnTo>
                          <a:lnTo>
                            <a:pt x="3769" y="2835"/>
                          </a:lnTo>
                          <a:lnTo>
                            <a:pt x="3780" y="2827"/>
                          </a:lnTo>
                          <a:lnTo>
                            <a:pt x="3787" y="2821"/>
                          </a:lnTo>
                          <a:lnTo>
                            <a:pt x="3793" y="2813"/>
                          </a:lnTo>
                          <a:lnTo>
                            <a:pt x="3798" y="2804"/>
                          </a:lnTo>
                          <a:lnTo>
                            <a:pt x="3802" y="2797"/>
                          </a:lnTo>
                          <a:lnTo>
                            <a:pt x="3805" y="2789"/>
                          </a:lnTo>
                          <a:lnTo>
                            <a:pt x="3809" y="2775"/>
                          </a:lnTo>
                          <a:lnTo>
                            <a:pt x="3813" y="2762"/>
                          </a:lnTo>
                          <a:lnTo>
                            <a:pt x="3815" y="2757"/>
                          </a:lnTo>
                          <a:lnTo>
                            <a:pt x="3817" y="2753"/>
                          </a:lnTo>
                          <a:lnTo>
                            <a:pt x="3820" y="2750"/>
                          </a:lnTo>
                          <a:lnTo>
                            <a:pt x="3824" y="2749"/>
                          </a:lnTo>
                          <a:lnTo>
                            <a:pt x="3828" y="2749"/>
                          </a:lnTo>
                          <a:lnTo>
                            <a:pt x="3834" y="2751"/>
                          </a:lnTo>
                          <a:lnTo>
                            <a:pt x="3840" y="2755"/>
                          </a:lnTo>
                          <a:lnTo>
                            <a:pt x="3850" y="2760"/>
                          </a:lnTo>
                          <a:lnTo>
                            <a:pt x="3852" y="2764"/>
                          </a:lnTo>
                          <a:lnTo>
                            <a:pt x="3854" y="2769"/>
                          </a:lnTo>
                          <a:lnTo>
                            <a:pt x="3855" y="2774"/>
                          </a:lnTo>
                          <a:lnTo>
                            <a:pt x="3855" y="2780"/>
                          </a:lnTo>
                          <a:lnTo>
                            <a:pt x="3854" y="2795"/>
                          </a:lnTo>
                          <a:lnTo>
                            <a:pt x="3852" y="2812"/>
                          </a:lnTo>
                          <a:lnTo>
                            <a:pt x="3850" y="2830"/>
                          </a:lnTo>
                          <a:lnTo>
                            <a:pt x="3850" y="2847"/>
                          </a:lnTo>
                          <a:lnTo>
                            <a:pt x="3851" y="2857"/>
                          </a:lnTo>
                          <a:lnTo>
                            <a:pt x="3853" y="2865"/>
                          </a:lnTo>
                          <a:lnTo>
                            <a:pt x="3857" y="2872"/>
                          </a:lnTo>
                          <a:lnTo>
                            <a:pt x="3861" y="2879"/>
                          </a:lnTo>
                          <a:lnTo>
                            <a:pt x="3879" y="2899"/>
                          </a:lnTo>
                          <a:lnTo>
                            <a:pt x="3887" y="2908"/>
                          </a:lnTo>
                          <a:lnTo>
                            <a:pt x="3890" y="2909"/>
                          </a:lnTo>
                          <a:lnTo>
                            <a:pt x="3891" y="2908"/>
                          </a:lnTo>
                          <a:lnTo>
                            <a:pt x="3894" y="2907"/>
                          </a:lnTo>
                          <a:lnTo>
                            <a:pt x="3896" y="2905"/>
                          </a:lnTo>
                          <a:lnTo>
                            <a:pt x="3903" y="2899"/>
                          </a:lnTo>
                          <a:lnTo>
                            <a:pt x="3914" y="2889"/>
                          </a:lnTo>
                          <a:lnTo>
                            <a:pt x="3918" y="2886"/>
                          </a:lnTo>
                          <a:lnTo>
                            <a:pt x="3922" y="2884"/>
                          </a:lnTo>
                          <a:lnTo>
                            <a:pt x="3927" y="2882"/>
                          </a:lnTo>
                          <a:lnTo>
                            <a:pt x="3932" y="2882"/>
                          </a:lnTo>
                          <a:lnTo>
                            <a:pt x="3942" y="2883"/>
                          </a:lnTo>
                          <a:lnTo>
                            <a:pt x="3952" y="2885"/>
                          </a:lnTo>
                          <a:lnTo>
                            <a:pt x="3962" y="2888"/>
                          </a:lnTo>
                          <a:lnTo>
                            <a:pt x="3972" y="2889"/>
                          </a:lnTo>
                          <a:lnTo>
                            <a:pt x="3978" y="2889"/>
                          </a:lnTo>
                          <a:lnTo>
                            <a:pt x="3983" y="2889"/>
                          </a:lnTo>
                          <a:lnTo>
                            <a:pt x="3988" y="2888"/>
                          </a:lnTo>
                          <a:lnTo>
                            <a:pt x="3993" y="2886"/>
                          </a:lnTo>
                          <a:lnTo>
                            <a:pt x="4006" y="2879"/>
                          </a:lnTo>
                          <a:lnTo>
                            <a:pt x="4018" y="2874"/>
                          </a:lnTo>
                          <a:lnTo>
                            <a:pt x="4028" y="2870"/>
                          </a:lnTo>
                          <a:lnTo>
                            <a:pt x="4037" y="2867"/>
                          </a:lnTo>
                          <a:lnTo>
                            <a:pt x="4045" y="2865"/>
                          </a:lnTo>
                          <a:lnTo>
                            <a:pt x="4052" y="2865"/>
                          </a:lnTo>
                          <a:lnTo>
                            <a:pt x="4058" y="2865"/>
                          </a:lnTo>
                          <a:lnTo>
                            <a:pt x="4065" y="2867"/>
                          </a:lnTo>
                          <a:lnTo>
                            <a:pt x="4071" y="2869"/>
                          </a:lnTo>
                          <a:lnTo>
                            <a:pt x="4076" y="2873"/>
                          </a:lnTo>
                          <a:lnTo>
                            <a:pt x="4081" y="2878"/>
                          </a:lnTo>
                          <a:lnTo>
                            <a:pt x="4086" y="2883"/>
                          </a:lnTo>
                          <a:lnTo>
                            <a:pt x="4098" y="2899"/>
                          </a:lnTo>
                          <a:lnTo>
                            <a:pt x="4112" y="2917"/>
                          </a:lnTo>
                          <a:lnTo>
                            <a:pt x="4114" y="2920"/>
                          </a:lnTo>
                          <a:lnTo>
                            <a:pt x="4118" y="2922"/>
                          </a:lnTo>
                          <a:lnTo>
                            <a:pt x="4122" y="2925"/>
                          </a:lnTo>
                          <a:lnTo>
                            <a:pt x="4127" y="2928"/>
                          </a:lnTo>
                          <a:lnTo>
                            <a:pt x="4139" y="2933"/>
                          </a:lnTo>
                          <a:lnTo>
                            <a:pt x="4154" y="2938"/>
                          </a:lnTo>
                          <a:lnTo>
                            <a:pt x="4169" y="2945"/>
                          </a:lnTo>
                          <a:lnTo>
                            <a:pt x="4183" y="2950"/>
                          </a:lnTo>
                          <a:lnTo>
                            <a:pt x="4197" y="2956"/>
                          </a:lnTo>
                          <a:lnTo>
                            <a:pt x="4207" y="2961"/>
                          </a:lnTo>
                          <a:lnTo>
                            <a:pt x="4220" y="2969"/>
                          </a:lnTo>
                          <a:lnTo>
                            <a:pt x="4233" y="2977"/>
                          </a:lnTo>
                          <a:lnTo>
                            <a:pt x="4242" y="2986"/>
                          </a:lnTo>
                          <a:lnTo>
                            <a:pt x="4251" y="2993"/>
                          </a:lnTo>
                          <a:lnTo>
                            <a:pt x="4258" y="3001"/>
                          </a:lnTo>
                          <a:lnTo>
                            <a:pt x="4264" y="3008"/>
                          </a:lnTo>
                          <a:lnTo>
                            <a:pt x="4270" y="3016"/>
                          </a:lnTo>
                          <a:lnTo>
                            <a:pt x="4275" y="3023"/>
                          </a:lnTo>
                          <a:lnTo>
                            <a:pt x="4295" y="3058"/>
                          </a:lnTo>
                          <a:lnTo>
                            <a:pt x="4320" y="3101"/>
                          </a:lnTo>
                          <a:lnTo>
                            <a:pt x="4325" y="3107"/>
                          </a:lnTo>
                          <a:lnTo>
                            <a:pt x="4333" y="3113"/>
                          </a:lnTo>
                          <a:lnTo>
                            <a:pt x="4343" y="3118"/>
                          </a:lnTo>
                          <a:lnTo>
                            <a:pt x="4353" y="3123"/>
                          </a:lnTo>
                          <a:lnTo>
                            <a:pt x="4365" y="3128"/>
                          </a:lnTo>
                          <a:lnTo>
                            <a:pt x="4376" y="3134"/>
                          </a:lnTo>
                          <a:lnTo>
                            <a:pt x="4386" y="3139"/>
                          </a:lnTo>
                          <a:lnTo>
                            <a:pt x="4394" y="3145"/>
                          </a:lnTo>
                          <a:lnTo>
                            <a:pt x="4399" y="3152"/>
                          </a:lnTo>
                          <a:lnTo>
                            <a:pt x="4403" y="3160"/>
                          </a:lnTo>
                          <a:lnTo>
                            <a:pt x="4407" y="3167"/>
                          </a:lnTo>
                          <a:lnTo>
                            <a:pt x="4409" y="3175"/>
                          </a:lnTo>
                          <a:lnTo>
                            <a:pt x="4411" y="3191"/>
                          </a:lnTo>
                          <a:lnTo>
                            <a:pt x="4413" y="3206"/>
                          </a:lnTo>
                          <a:lnTo>
                            <a:pt x="4414" y="3212"/>
                          </a:lnTo>
                          <a:lnTo>
                            <a:pt x="4417" y="3218"/>
                          </a:lnTo>
                          <a:lnTo>
                            <a:pt x="4420" y="3222"/>
                          </a:lnTo>
                          <a:lnTo>
                            <a:pt x="4424" y="3225"/>
                          </a:lnTo>
                          <a:lnTo>
                            <a:pt x="4430" y="3227"/>
                          </a:lnTo>
                          <a:lnTo>
                            <a:pt x="4438" y="3227"/>
                          </a:lnTo>
                          <a:lnTo>
                            <a:pt x="4449" y="3226"/>
                          </a:lnTo>
                          <a:lnTo>
                            <a:pt x="4462" y="3223"/>
                          </a:lnTo>
                          <a:lnTo>
                            <a:pt x="4490" y="3214"/>
                          </a:lnTo>
                          <a:lnTo>
                            <a:pt x="4518" y="3205"/>
                          </a:lnTo>
                          <a:lnTo>
                            <a:pt x="4544" y="3196"/>
                          </a:lnTo>
                          <a:lnTo>
                            <a:pt x="4569" y="3186"/>
                          </a:lnTo>
                          <a:lnTo>
                            <a:pt x="4595" y="3176"/>
                          </a:lnTo>
                          <a:lnTo>
                            <a:pt x="4619" y="3164"/>
                          </a:lnTo>
                          <a:lnTo>
                            <a:pt x="4645" y="3149"/>
                          </a:lnTo>
                          <a:lnTo>
                            <a:pt x="4671" y="3134"/>
                          </a:lnTo>
                          <a:lnTo>
                            <a:pt x="4674" y="3132"/>
                          </a:lnTo>
                          <a:lnTo>
                            <a:pt x="4677" y="3131"/>
                          </a:lnTo>
                          <a:lnTo>
                            <a:pt x="4681" y="3130"/>
                          </a:lnTo>
                          <a:lnTo>
                            <a:pt x="4684" y="3130"/>
                          </a:lnTo>
                          <a:lnTo>
                            <a:pt x="4691" y="3132"/>
                          </a:lnTo>
                          <a:lnTo>
                            <a:pt x="4699" y="3135"/>
                          </a:lnTo>
                          <a:lnTo>
                            <a:pt x="4706" y="3140"/>
                          </a:lnTo>
                          <a:lnTo>
                            <a:pt x="4715" y="3146"/>
                          </a:lnTo>
                          <a:lnTo>
                            <a:pt x="4723" y="3152"/>
                          </a:lnTo>
                          <a:lnTo>
                            <a:pt x="4731" y="3161"/>
                          </a:lnTo>
                          <a:lnTo>
                            <a:pt x="4746" y="3178"/>
                          </a:lnTo>
                          <a:lnTo>
                            <a:pt x="4760" y="3195"/>
                          </a:lnTo>
                          <a:lnTo>
                            <a:pt x="4771" y="3212"/>
                          </a:lnTo>
                          <a:lnTo>
                            <a:pt x="4779" y="3224"/>
                          </a:lnTo>
                          <a:lnTo>
                            <a:pt x="4840" y="3275"/>
                          </a:lnTo>
                          <a:lnTo>
                            <a:pt x="4840" y="3275"/>
                          </a:lnTo>
                          <a:lnTo>
                            <a:pt x="4828" y="3287"/>
                          </a:lnTo>
                          <a:lnTo>
                            <a:pt x="4818" y="3299"/>
                          </a:lnTo>
                          <a:lnTo>
                            <a:pt x="4816" y="3302"/>
                          </a:lnTo>
                          <a:lnTo>
                            <a:pt x="4815" y="3306"/>
                          </a:lnTo>
                          <a:lnTo>
                            <a:pt x="4814" y="3309"/>
                          </a:lnTo>
                          <a:lnTo>
                            <a:pt x="4814" y="3313"/>
                          </a:lnTo>
                          <a:lnTo>
                            <a:pt x="4814" y="3317"/>
                          </a:lnTo>
                          <a:lnTo>
                            <a:pt x="4815" y="3321"/>
                          </a:lnTo>
                          <a:lnTo>
                            <a:pt x="4817" y="3327"/>
                          </a:lnTo>
                          <a:lnTo>
                            <a:pt x="4820" y="3332"/>
                          </a:lnTo>
                          <a:lnTo>
                            <a:pt x="4829" y="3343"/>
                          </a:lnTo>
                          <a:lnTo>
                            <a:pt x="4838" y="3350"/>
                          </a:lnTo>
                          <a:lnTo>
                            <a:pt x="4842" y="3355"/>
                          </a:lnTo>
                          <a:lnTo>
                            <a:pt x="4845" y="3359"/>
                          </a:lnTo>
                          <a:lnTo>
                            <a:pt x="4847" y="3366"/>
                          </a:lnTo>
                          <a:lnTo>
                            <a:pt x="4850" y="3376"/>
                          </a:lnTo>
                          <a:lnTo>
                            <a:pt x="4851" y="3381"/>
                          </a:lnTo>
                          <a:lnTo>
                            <a:pt x="4855" y="3386"/>
                          </a:lnTo>
                          <a:lnTo>
                            <a:pt x="4859" y="3390"/>
                          </a:lnTo>
                          <a:lnTo>
                            <a:pt x="4865" y="3393"/>
                          </a:lnTo>
                          <a:lnTo>
                            <a:pt x="4878" y="3399"/>
                          </a:lnTo>
                          <a:lnTo>
                            <a:pt x="4892" y="3404"/>
                          </a:lnTo>
                          <a:lnTo>
                            <a:pt x="4899" y="3406"/>
                          </a:lnTo>
                          <a:lnTo>
                            <a:pt x="4905" y="3409"/>
                          </a:lnTo>
                          <a:lnTo>
                            <a:pt x="4909" y="3414"/>
                          </a:lnTo>
                          <a:lnTo>
                            <a:pt x="4913" y="3417"/>
                          </a:lnTo>
                          <a:lnTo>
                            <a:pt x="4916" y="3422"/>
                          </a:lnTo>
                          <a:lnTo>
                            <a:pt x="4916" y="3427"/>
                          </a:lnTo>
                          <a:lnTo>
                            <a:pt x="4915" y="3433"/>
                          </a:lnTo>
                          <a:lnTo>
                            <a:pt x="4911" y="3441"/>
                          </a:lnTo>
                          <a:lnTo>
                            <a:pt x="4906" y="3448"/>
                          </a:lnTo>
                          <a:lnTo>
                            <a:pt x="4900" y="3454"/>
                          </a:lnTo>
                          <a:lnTo>
                            <a:pt x="4893" y="3460"/>
                          </a:lnTo>
                          <a:lnTo>
                            <a:pt x="4887" y="3466"/>
                          </a:lnTo>
                          <a:lnTo>
                            <a:pt x="4884" y="3469"/>
                          </a:lnTo>
                          <a:lnTo>
                            <a:pt x="4882" y="3472"/>
                          </a:lnTo>
                          <a:lnTo>
                            <a:pt x="4880" y="3475"/>
                          </a:lnTo>
                          <a:lnTo>
                            <a:pt x="4878" y="3479"/>
                          </a:lnTo>
                          <a:lnTo>
                            <a:pt x="4877" y="3483"/>
                          </a:lnTo>
                          <a:lnTo>
                            <a:pt x="4877" y="3487"/>
                          </a:lnTo>
                          <a:lnTo>
                            <a:pt x="4878" y="3492"/>
                          </a:lnTo>
                          <a:lnTo>
                            <a:pt x="4881" y="3499"/>
                          </a:lnTo>
                          <a:lnTo>
                            <a:pt x="4887" y="3509"/>
                          </a:lnTo>
                          <a:lnTo>
                            <a:pt x="4892" y="3519"/>
                          </a:lnTo>
                          <a:lnTo>
                            <a:pt x="4895" y="3524"/>
                          </a:lnTo>
                          <a:lnTo>
                            <a:pt x="4897" y="3529"/>
                          </a:lnTo>
                          <a:lnTo>
                            <a:pt x="4898" y="3535"/>
                          </a:lnTo>
                          <a:lnTo>
                            <a:pt x="4899" y="3542"/>
                          </a:lnTo>
                          <a:lnTo>
                            <a:pt x="4898" y="3551"/>
                          </a:lnTo>
                          <a:lnTo>
                            <a:pt x="4896" y="3557"/>
                          </a:lnTo>
                          <a:lnTo>
                            <a:pt x="4894" y="3559"/>
                          </a:lnTo>
                          <a:lnTo>
                            <a:pt x="4892" y="3561"/>
                          </a:lnTo>
                          <a:lnTo>
                            <a:pt x="4890" y="3562"/>
                          </a:lnTo>
                          <a:lnTo>
                            <a:pt x="4888" y="3563"/>
                          </a:lnTo>
                          <a:lnTo>
                            <a:pt x="4883" y="3564"/>
                          </a:lnTo>
                          <a:lnTo>
                            <a:pt x="4876" y="3564"/>
                          </a:lnTo>
                          <a:lnTo>
                            <a:pt x="4870" y="3562"/>
                          </a:lnTo>
                          <a:lnTo>
                            <a:pt x="4864" y="3559"/>
                          </a:lnTo>
                          <a:lnTo>
                            <a:pt x="4837" y="3545"/>
                          </a:lnTo>
                          <a:lnTo>
                            <a:pt x="4818" y="3533"/>
                          </a:lnTo>
                          <a:lnTo>
                            <a:pt x="4811" y="3531"/>
                          </a:lnTo>
                          <a:lnTo>
                            <a:pt x="4804" y="3530"/>
                          </a:lnTo>
                          <a:lnTo>
                            <a:pt x="4798" y="3530"/>
                          </a:lnTo>
                          <a:lnTo>
                            <a:pt x="4790" y="3530"/>
                          </a:lnTo>
                          <a:lnTo>
                            <a:pt x="4783" y="3532"/>
                          </a:lnTo>
                          <a:lnTo>
                            <a:pt x="4776" y="3533"/>
                          </a:lnTo>
                          <a:lnTo>
                            <a:pt x="4770" y="3536"/>
                          </a:lnTo>
                          <a:lnTo>
                            <a:pt x="4763" y="3539"/>
                          </a:lnTo>
                          <a:lnTo>
                            <a:pt x="4736" y="3554"/>
                          </a:lnTo>
                          <a:lnTo>
                            <a:pt x="4712" y="3569"/>
                          </a:lnTo>
                          <a:lnTo>
                            <a:pt x="4711" y="3571"/>
                          </a:lnTo>
                          <a:lnTo>
                            <a:pt x="4704" y="3573"/>
                          </a:lnTo>
                          <a:lnTo>
                            <a:pt x="4696" y="3576"/>
                          </a:lnTo>
                          <a:lnTo>
                            <a:pt x="4685" y="3578"/>
                          </a:lnTo>
                          <a:lnTo>
                            <a:pt x="4675" y="3582"/>
                          </a:lnTo>
                          <a:lnTo>
                            <a:pt x="4665" y="3588"/>
                          </a:lnTo>
                          <a:lnTo>
                            <a:pt x="4660" y="3591"/>
                          </a:lnTo>
                          <a:lnTo>
                            <a:pt x="4656" y="3594"/>
                          </a:lnTo>
                          <a:lnTo>
                            <a:pt x="4654" y="3598"/>
                          </a:lnTo>
                          <a:lnTo>
                            <a:pt x="4652" y="3602"/>
                          </a:lnTo>
                          <a:lnTo>
                            <a:pt x="4650" y="3611"/>
                          </a:lnTo>
                          <a:lnTo>
                            <a:pt x="4649" y="3619"/>
                          </a:lnTo>
                          <a:lnTo>
                            <a:pt x="4649" y="3629"/>
                          </a:lnTo>
                          <a:lnTo>
                            <a:pt x="4649" y="3638"/>
                          </a:lnTo>
                          <a:lnTo>
                            <a:pt x="4649" y="3647"/>
                          </a:lnTo>
                          <a:lnTo>
                            <a:pt x="4648" y="3655"/>
                          </a:lnTo>
                          <a:lnTo>
                            <a:pt x="4647" y="3664"/>
                          </a:lnTo>
                          <a:lnTo>
                            <a:pt x="4644" y="3674"/>
                          </a:lnTo>
                          <a:lnTo>
                            <a:pt x="4641" y="3685"/>
                          </a:lnTo>
                          <a:lnTo>
                            <a:pt x="4640" y="3695"/>
                          </a:lnTo>
                          <a:lnTo>
                            <a:pt x="4641" y="3703"/>
                          </a:lnTo>
                          <a:lnTo>
                            <a:pt x="4643" y="3711"/>
                          </a:lnTo>
                          <a:lnTo>
                            <a:pt x="4647" y="3718"/>
                          </a:lnTo>
                          <a:lnTo>
                            <a:pt x="4652" y="3724"/>
                          </a:lnTo>
                          <a:lnTo>
                            <a:pt x="4658" y="3729"/>
                          </a:lnTo>
                          <a:lnTo>
                            <a:pt x="4665" y="3733"/>
                          </a:lnTo>
                          <a:lnTo>
                            <a:pt x="4677" y="3742"/>
                          </a:lnTo>
                          <a:lnTo>
                            <a:pt x="4686" y="3749"/>
                          </a:lnTo>
                          <a:lnTo>
                            <a:pt x="4689" y="3753"/>
                          </a:lnTo>
                          <a:lnTo>
                            <a:pt x="4690" y="3759"/>
                          </a:lnTo>
                          <a:lnTo>
                            <a:pt x="4689" y="3764"/>
                          </a:lnTo>
                          <a:lnTo>
                            <a:pt x="4686" y="3769"/>
                          </a:lnTo>
                          <a:lnTo>
                            <a:pt x="4683" y="3775"/>
                          </a:lnTo>
                          <a:lnTo>
                            <a:pt x="4681" y="3781"/>
                          </a:lnTo>
                          <a:lnTo>
                            <a:pt x="4679" y="3787"/>
                          </a:lnTo>
                          <a:lnTo>
                            <a:pt x="4677" y="3793"/>
                          </a:lnTo>
                          <a:lnTo>
                            <a:pt x="4675" y="3808"/>
                          </a:lnTo>
                          <a:lnTo>
                            <a:pt x="4673" y="3820"/>
                          </a:lnTo>
                          <a:lnTo>
                            <a:pt x="4671" y="3826"/>
                          </a:lnTo>
                          <a:lnTo>
                            <a:pt x="4669" y="3832"/>
                          </a:lnTo>
                          <a:lnTo>
                            <a:pt x="4666" y="3837"/>
                          </a:lnTo>
                          <a:lnTo>
                            <a:pt x="4662" y="3841"/>
                          </a:lnTo>
                          <a:lnTo>
                            <a:pt x="4658" y="3846"/>
                          </a:lnTo>
                          <a:lnTo>
                            <a:pt x="4652" y="3849"/>
                          </a:lnTo>
                          <a:lnTo>
                            <a:pt x="4645" y="3850"/>
                          </a:lnTo>
                          <a:lnTo>
                            <a:pt x="4637" y="3851"/>
                          </a:lnTo>
                          <a:lnTo>
                            <a:pt x="4629" y="3850"/>
                          </a:lnTo>
                          <a:lnTo>
                            <a:pt x="4622" y="3849"/>
                          </a:lnTo>
                          <a:lnTo>
                            <a:pt x="4616" y="3848"/>
                          </a:lnTo>
                          <a:lnTo>
                            <a:pt x="4611" y="3846"/>
                          </a:lnTo>
                          <a:lnTo>
                            <a:pt x="4603" y="3841"/>
                          </a:lnTo>
                          <a:lnTo>
                            <a:pt x="4598" y="3837"/>
                          </a:lnTo>
                          <a:lnTo>
                            <a:pt x="4595" y="3836"/>
                          </a:lnTo>
                          <a:lnTo>
                            <a:pt x="4592" y="3835"/>
                          </a:lnTo>
                          <a:lnTo>
                            <a:pt x="4588" y="3836"/>
                          </a:lnTo>
                          <a:lnTo>
                            <a:pt x="4584" y="3837"/>
                          </a:lnTo>
                          <a:lnTo>
                            <a:pt x="4579" y="3840"/>
                          </a:lnTo>
                          <a:lnTo>
                            <a:pt x="4573" y="3845"/>
                          </a:lnTo>
                          <a:lnTo>
                            <a:pt x="4566" y="3850"/>
                          </a:lnTo>
                          <a:lnTo>
                            <a:pt x="4558" y="3857"/>
                          </a:lnTo>
                          <a:lnTo>
                            <a:pt x="4548" y="3869"/>
                          </a:lnTo>
                          <a:lnTo>
                            <a:pt x="4538" y="3882"/>
                          </a:lnTo>
                          <a:lnTo>
                            <a:pt x="4532" y="3890"/>
                          </a:lnTo>
                          <a:lnTo>
                            <a:pt x="4526" y="3895"/>
                          </a:lnTo>
                          <a:lnTo>
                            <a:pt x="4523" y="3897"/>
                          </a:lnTo>
                          <a:lnTo>
                            <a:pt x="4519" y="3898"/>
                          </a:lnTo>
                          <a:lnTo>
                            <a:pt x="4515" y="3899"/>
                          </a:lnTo>
                          <a:lnTo>
                            <a:pt x="4511" y="3900"/>
                          </a:lnTo>
                          <a:lnTo>
                            <a:pt x="4495" y="3899"/>
                          </a:lnTo>
                          <a:lnTo>
                            <a:pt x="4469" y="3896"/>
                          </a:lnTo>
                          <a:lnTo>
                            <a:pt x="4438" y="3894"/>
                          </a:lnTo>
                          <a:lnTo>
                            <a:pt x="4408" y="3892"/>
                          </a:lnTo>
                          <a:lnTo>
                            <a:pt x="4393" y="3893"/>
                          </a:lnTo>
                          <a:lnTo>
                            <a:pt x="4380" y="3894"/>
                          </a:lnTo>
                          <a:lnTo>
                            <a:pt x="4374" y="3895"/>
                          </a:lnTo>
                          <a:lnTo>
                            <a:pt x="4369" y="3897"/>
                          </a:lnTo>
                          <a:lnTo>
                            <a:pt x="4364" y="3898"/>
                          </a:lnTo>
                          <a:lnTo>
                            <a:pt x="4359" y="3901"/>
                          </a:lnTo>
                          <a:lnTo>
                            <a:pt x="4355" y="3903"/>
                          </a:lnTo>
                          <a:lnTo>
                            <a:pt x="4353" y="3906"/>
                          </a:lnTo>
                          <a:lnTo>
                            <a:pt x="4351" y="3910"/>
                          </a:lnTo>
                          <a:lnTo>
                            <a:pt x="4350" y="3914"/>
                          </a:lnTo>
                          <a:lnTo>
                            <a:pt x="4350" y="3918"/>
                          </a:lnTo>
                          <a:lnTo>
                            <a:pt x="4351" y="3923"/>
                          </a:lnTo>
                          <a:lnTo>
                            <a:pt x="4353" y="3930"/>
                          </a:lnTo>
                          <a:lnTo>
                            <a:pt x="4356" y="3936"/>
                          </a:lnTo>
                          <a:lnTo>
                            <a:pt x="4358" y="3951"/>
                          </a:lnTo>
                          <a:lnTo>
                            <a:pt x="4358" y="3967"/>
                          </a:lnTo>
                          <a:lnTo>
                            <a:pt x="4359" y="3976"/>
                          </a:lnTo>
                          <a:lnTo>
                            <a:pt x="4360" y="3984"/>
                          </a:lnTo>
                          <a:lnTo>
                            <a:pt x="4361" y="3992"/>
                          </a:lnTo>
                          <a:lnTo>
                            <a:pt x="4365" y="3998"/>
                          </a:lnTo>
                          <a:lnTo>
                            <a:pt x="4369" y="4007"/>
                          </a:lnTo>
                          <a:lnTo>
                            <a:pt x="4375" y="4017"/>
                          </a:lnTo>
                          <a:lnTo>
                            <a:pt x="4377" y="4021"/>
                          </a:lnTo>
                          <a:lnTo>
                            <a:pt x="4379" y="4025"/>
                          </a:lnTo>
                          <a:lnTo>
                            <a:pt x="4381" y="4030"/>
                          </a:lnTo>
                          <a:lnTo>
                            <a:pt x="4381" y="4034"/>
                          </a:lnTo>
                          <a:lnTo>
                            <a:pt x="4380" y="4050"/>
                          </a:lnTo>
                          <a:lnTo>
                            <a:pt x="4378" y="4067"/>
                          </a:lnTo>
                          <a:lnTo>
                            <a:pt x="4377" y="4076"/>
                          </a:lnTo>
                          <a:lnTo>
                            <a:pt x="4376" y="4084"/>
                          </a:lnTo>
                          <a:lnTo>
                            <a:pt x="4376" y="4092"/>
                          </a:lnTo>
                          <a:lnTo>
                            <a:pt x="4377" y="4102"/>
                          </a:lnTo>
                          <a:lnTo>
                            <a:pt x="4392" y="4183"/>
                          </a:lnTo>
                          <a:lnTo>
                            <a:pt x="4392" y="4191"/>
                          </a:lnTo>
                          <a:lnTo>
                            <a:pt x="4393" y="4198"/>
                          </a:lnTo>
                          <a:lnTo>
                            <a:pt x="4396" y="4205"/>
                          </a:lnTo>
                          <a:lnTo>
                            <a:pt x="4400" y="4212"/>
                          </a:lnTo>
                          <a:lnTo>
                            <a:pt x="4403" y="4219"/>
                          </a:lnTo>
                          <a:lnTo>
                            <a:pt x="4407" y="4227"/>
                          </a:lnTo>
                          <a:lnTo>
                            <a:pt x="4408" y="4232"/>
                          </a:lnTo>
                          <a:lnTo>
                            <a:pt x="4408" y="4236"/>
                          </a:lnTo>
                          <a:lnTo>
                            <a:pt x="4408" y="4240"/>
                          </a:lnTo>
                          <a:lnTo>
                            <a:pt x="4407" y="4245"/>
                          </a:lnTo>
                          <a:lnTo>
                            <a:pt x="4401" y="4259"/>
                          </a:lnTo>
                          <a:lnTo>
                            <a:pt x="4394" y="4274"/>
                          </a:lnTo>
                          <a:lnTo>
                            <a:pt x="4387" y="4289"/>
                          </a:lnTo>
                          <a:lnTo>
                            <a:pt x="4378" y="4303"/>
                          </a:lnTo>
                          <a:lnTo>
                            <a:pt x="4369" y="4319"/>
                          </a:lnTo>
                          <a:lnTo>
                            <a:pt x="4360" y="4334"/>
                          </a:lnTo>
                          <a:lnTo>
                            <a:pt x="4352" y="4349"/>
                          </a:lnTo>
                          <a:lnTo>
                            <a:pt x="4346" y="4365"/>
                          </a:lnTo>
                          <a:lnTo>
                            <a:pt x="4340" y="4390"/>
                          </a:lnTo>
                          <a:lnTo>
                            <a:pt x="4334" y="4421"/>
                          </a:lnTo>
                          <a:lnTo>
                            <a:pt x="4332" y="4428"/>
                          </a:lnTo>
                          <a:lnTo>
                            <a:pt x="4330" y="4435"/>
                          </a:lnTo>
                          <a:lnTo>
                            <a:pt x="4327" y="4442"/>
                          </a:lnTo>
                          <a:lnTo>
                            <a:pt x="4324" y="4448"/>
                          </a:lnTo>
                          <a:lnTo>
                            <a:pt x="4321" y="4453"/>
                          </a:lnTo>
                          <a:lnTo>
                            <a:pt x="4316" y="4457"/>
                          </a:lnTo>
                          <a:lnTo>
                            <a:pt x="4311" y="4459"/>
                          </a:lnTo>
                          <a:lnTo>
                            <a:pt x="4306" y="4460"/>
                          </a:lnTo>
                          <a:lnTo>
                            <a:pt x="4290" y="4461"/>
                          </a:lnTo>
                          <a:lnTo>
                            <a:pt x="4274" y="4460"/>
                          </a:lnTo>
                          <a:lnTo>
                            <a:pt x="4260" y="4458"/>
                          </a:lnTo>
                          <a:lnTo>
                            <a:pt x="4246" y="4455"/>
                          </a:lnTo>
                          <a:lnTo>
                            <a:pt x="4233" y="4450"/>
                          </a:lnTo>
                          <a:lnTo>
                            <a:pt x="4219" y="4443"/>
                          </a:lnTo>
                          <a:lnTo>
                            <a:pt x="4205" y="4437"/>
                          </a:lnTo>
                          <a:lnTo>
                            <a:pt x="4192" y="4430"/>
                          </a:lnTo>
                          <a:lnTo>
                            <a:pt x="4185" y="4427"/>
                          </a:lnTo>
                          <a:lnTo>
                            <a:pt x="4180" y="4425"/>
                          </a:lnTo>
                          <a:lnTo>
                            <a:pt x="4174" y="4425"/>
                          </a:lnTo>
                          <a:lnTo>
                            <a:pt x="4169" y="4425"/>
                          </a:lnTo>
                          <a:lnTo>
                            <a:pt x="4164" y="4426"/>
                          </a:lnTo>
                          <a:lnTo>
                            <a:pt x="4159" y="4427"/>
                          </a:lnTo>
                          <a:lnTo>
                            <a:pt x="4154" y="4429"/>
                          </a:lnTo>
                          <a:lnTo>
                            <a:pt x="4149" y="4432"/>
                          </a:lnTo>
                          <a:lnTo>
                            <a:pt x="4139" y="4438"/>
                          </a:lnTo>
                          <a:lnTo>
                            <a:pt x="4129" y="4443"/>
                          </a:lnTo>
                          <a:lnTo>
                            <a:pt x="4120" y="4449"/>
                          </a:lnTo>
                          <a:lnTo>
                            <a:pt x="4110" y="4453"/>
                          </a:lnTo>
                          <a:lnTo>
                            <a:pt x="4104" y="4453"/>
                          </a:lnTo>
                          <a:lnTo>
                            <a:pt x="4096" y="4452"/>
                          </a:lnTo>
                          <a:lnTo>
                            <a:pt x="4088" y="4449"/>
                          </a:lnTo>
                          <a:lnTo>
                            <a:pt x="4079" y="4445"/>
                          </a:lnTo>
                          <a:lnTo>
                            <a:pt x="4061" y="4434"/>
                          </a:lnTo>
                          <a:lnTo>
                            <a:pt x="4041" y="4425"/>
                          </a:lnTo>
                          <a:lnTo>
                            <a:pt x="4032" y="4421"/>
                          </a:lnTo>
                          <a:lnTo>
                            <a:pt x="4023" y="4418"/>
                          </a:lnTo>
                          <a:lnTo>
                            <a:pt x="4014" y="4417"/>
                          </a:lnTo>
                          <a:lnTo>
                            <a:pt x="4007" y="4418"/>
                          </a:lnTo>
                          <a:lnTo>
                            <a:pt x="4004" y="4419"/>
                          </a:lnTo>
                          <a:lnTo>
                            <a:pt x="4001" y="4421"/>
                          </a:lnTo>
                          <a:lnTo>
                            <a:pt x="3998" y="4423"/>
                          </a:lnTo>
                          <a:lnTo>
                            <a:pt x="3996" y="4426"/>
                          </a:lnTo>
                          <a:lnTo>
                            <a:pt x="3993" y="4430"/>
                          </a:lnTo>
                          <a:lnTo>
                            <a:pt x="3992" y="4435"/>
                          </a:lnTo>
                          <a:lnTo>
                            <a:pt x="3990" y="4440"/>
                          </a:lnTo>
                          <a:lnTo>
                            <a:pt x="3989" y="4447"/>
                          </a:lnTo>
                          <a:lnTo>
                            <a:pt x="3987" y="4455"/>
                          </a:lnTo>
                          <a:lnTo>
                            <a:pt x="3982" y="4465"/>
                          </a:lnTo>
                          <a:lnTo>
                            <a:pt x="3976" y="4476"/>
                          </a:lnTo>
                          <a:lnTo>
                            <a:pt x="3967" y="4489"/>
                          </a:lnTo>
                          <a:lnTo>
                            <a:pt x="3951" y="4513"/>
                          </a:lnTo>
                          <a:lnTo>
                            <a:pt x="3939" y="4533"/>
                          </a:lnTo>
                          <a:lnTo>
                            <a:pt x="3923" y="4557"/>
                          </a:lnTo>
                          <a:lnTo>
                            <a:pt x="3918" y="4567"/>
                          </a:lnTo>
                          <a:lnTo>
                            <a:pt x="3922" y="4578"/>
                          </a:lnTo>
                          <a:lnTo>
                            <a:pt x="3936" y="4602"/>
                          </a:lnTo>
                          <a:lnTo>
                            <a:pt x="3939" y="4611"/>
                          </a:lnTo>
                          <a:lnTo>
                            <a:pt x="3940" y="4621"/>
                          </a:lnTo>
                          <a:lnTo>
                            <a:pt x="3939" y="4629"/>
                          </a:lnTo>
                          <a:lnTo>
                            <a:pt x="3937" y="4636"/>
                          </a:lnTo>
                          <a:lnTo>
                            <a:pt x="3934" y="4643"/>
                          </a:lnTo>
                          <a:lnTo>
                            <a:pt x="3928" y="4650"/>
                          </a:lnTo>
                          <a:lnTo>
                            <a:pt x="3923" y="4656"/>
                          </a:lnTo>
                          <a:lnTo>
                            <a:pt x="3918" y="4664"/>
                          </a:lnTo>
                          <a:lnTo>
                            <a:pt x="3913" y="4670"/>
                          </a:lnTo>
                          <a:lnTo>
                            <a:pt x="3908" y="4676"/>
                          </a:lnTo>
                          <a:lnTo>
                            <a:pt x="3904" y="4683"/>
                          </a:lnTo>
                          <a:lnTo>
                            <a:pt x="3900" y="4690"/>
                          </a:lnTo>
                          <a:lnTo>
                            <a:pt x="3897" y="4697"/>
                          </a:lnTo>
                          <a:lnTo>
                            <a:pt x="3896" y="4706"/>
                          </a:lnTo>
                          <a:lnTo>
                            <a:pt x="3896" y="4715"/>
                          </a:lnTo>
                          <a:lnTo>
                            <a:pt x="3899" y="4725"/>
                          </a:lnTo>
                          <a:lnTo>
                            <a:pt x="3901" y="4734"/>
                          </a:lnTo>
                          <a:lnTo>
                            <a:pt x="3902" y="4742"/>
                          </a:lnTo>
                          <a:lnTo>
                            <a:pt x="3901" y="4751"/>
                          </a:lnTo>
                          <a:lnTo>
                            <a:pt x="3899" y="4757"/>
                          </a:lnTo>
                          <a:lnTo>
                            <a:pt x="3896" y="4763"/>
                          </a:lnTo>
                          <a:lnTo>
                            <a:pt x="3892" y="4769"/>
                          </a:lnTo>
                          <a:lnTo>
                            <a:pt x="3886" y="4775"/>
                          </a:lnTo>
                          <a:lnTo>
                            <a:pt x="3880" y="4780"/>
                          </a:lnTo>
                          <a:lnTo>
                            <a:pt x="3867" y="4791"/>
                          </a:lnTo>
                          <a:lnTo>
                            <a:pt x="3854" y="4803"/>
                          </a:lnTo>
                          <a:lnTo>
                            <a:pt x="3848" y="4809"/>
                          </a:lnTo>
                          <a:lnTo>
                            <a:pt x="3841" y="4816"/>
                          </a:lnTo>
                          <a:lnTo>
                            <a:pt x="3836" y="4823"/>
                          </a:lnTo>
                          <a:lnTo>
                            <a:pt x="3831" y="4833"/>
                          </a:lnTo>
                          <a:lnTo>
                            <a:pt x="3831" y="4843"/>
                          </a:lnTo>
                          <a:lnTo>
                            <a:pt x="3832" y="4850"/>
                          </a:lnTo>
                          <a:lnTo>
                            <a:pt x="3833" y="4852"/>
                          </a:lnTo>
                          <a:lnTo>
                            <a:pt x="3835" y="4855"/>
                          </a:lnTo>
                          <a:lnTo>
                            <a:pt x="3838" y="4858"/>
                          </a:lnTo>
                          <a:lnTo>
                            <a:pt x="3842" y="4862"/>
                          </a:lnTo>
                          <a:lnTo>
                            <a:pt x="3849" y="4868"/>
                          </a:lnTo>
                          <a:lnTo>
                            <a:pt x="3852" y="4873"/>
                          </a:lnTo>
                          <a:lnTo>
                            <a:pt x="3854" y="4880"/>
                          </a:lnTo>
                          <a:lnTo>
                            <a:pt x="3853" y="4885"/>
                          </a:lnTo>
                          <a:lnTo>
                            <a:pt x="3850" y="4895"/>
                          </a:lnTo>
                          <a:lnTo>
                            <a:pt x="3845" y="4909"/>
                          </a:lnTo>
                          <a:lnTo>
                            <a:pt x="3840" y="4925"/>
                          </a:lnTo>
                          <a:lnTo>
                            <a:pt x="3836" y="4941"/>
                          </a:lnTo>
                          <a:lnTo>
                            <a:pt x="3831" y="4956"/>
                          </a:lnTo>
                          <a:lnTo>
                            <a:pt x="3827" y="4973"/>
                          </a:lnTo>
                          <a:lnTo>
                            <a:pt x="3823" y="4979"/>
                          </a:lnTo>
                          <a:lnTo>
                            <a:pt x="3821" y="4984"/>
                          </a:lnTo>
                          <a:lnTo>
                            <a:pt x="3820" y="4988"/>
                          </a:lnTo>
                          <a:lnTo>
                            <a:pt x="3820" y="4991"/>
                          </a:lnTo>
                          <a:lnTo>
                            <a:pt x="3821" y="4995"/>
                          </a:lnTo>
                          <a:lnTo>
                            <a:pt x="3823" y="4997"/>
                          </a:lnTo>
                          <a:lnTo>
                            <a:pt x="3825" y="4999"/>
                          </a:lnTo>
                          <a:lnTo>
                            <a:pt x="3828" y="5002"/>
                          </a:lnTo>
                          <a:lnTo>
                            <a:pt x="3834" y="5007"/>
                          </a:lnTo>
                          <a:lnTo>
                            <a:pt x="3840" y="5013"/>
                          </a:lnTo>
                          <a:lnTo>
                            <a:pt x="3842" y="5017"/>
                          </a:lnTo>
                          <a:lnTo>
                            <a:pt x="3845" y="5021"/>
                          </a:lnTo>
                          <a:lnTo>
                            <a:pt x="3845" y="5026"/>
                          </a:lnTo>
                          <a:lnTo>
                            <a:pt x="3845" y="5032"/>
                          </a:lnTo>
                          <a:lnTo>
                            <a:pt x="3841" y="5053"/>
                          </a:lnTo>
                          <a:lnTo>
                            <a:pt x="3837" y="5072"/>
                          </a:lnTo>
                          <a:lnTo>
                            <a:pt x="3834" y="5092"/>
                          </a:lnTo>
                          <a:lnTo>
                            <a:pt x="3831" y="5110"/>
                          </a:lnTo>
                          <a:lnTo>
                            <a:pt x="3829" y="5129"/>
                          </a:lnTo>
                          <a:lnTo>
                            <a:pt x="3830" y="5148"/>
                          </a:lnTo>
                          <a:lnTo>
                            <a:pt x="3831" y="5158"/>
                          </a:lnTo>
                          <a:lnTo>
                            <a:pt x="3833" y="5167"/>
                          </a:lnTo>
                          <a:lnTo>
                            <a:pt x="3835" y="5178"/>
                          </a:lnTo>
                          <a:lnTo>
                            <a:pt x="3839" y="5188"/>
                          </a:lnTo>
                          <a:lnTo>
                            <a:pt x="3845" y="5202"/>
                          </a:lnTo>
                          <a:lnTo>
                            <a:pt x="3851" y="5216"/>
                          </a:lnTo>
                          <a:lnTo>
                            <a:pt x="3855" y="5231"/>
                          </a:lnTo>
                          <a:lnTo>
                            <a:pt x="3859" y="5245"/>
                          </a:lnTo>
                          <a:lnTo>
                            <a:pt x="3860" y="5252"/>
                          </a:lnTo>
                          <a:lnTo>
                            <a:pt x="3860" y="5259"/>
                          </a:lnTo>
                          <a:lnTo>
                            <a:pt x="3860" y="5267"/>
                          </a:lnTo>
                          <a:lnTo>
                            <a:pt x="3859" y="5274"/>
                          </a:lnTo>
                          <a:lnTo>
                            <a:pt x="3858" y="5281"/>
                          </a:lnTo>
                          <a:lnTo>
                            <a:pt x="3856" y="5288"/>
                          </a:lnTo>
                          <a:lnTo>
                            <a:pt x="3853" y="5295"/>
                          </a:lnTo>
                          <a:lnTo>
                            <a:pt x="3849" y="5302"/>
                          </a:lnTo>
                          <a:lnTo>
                            <a:pt x="3836" y="5324"/>
                          </a:lnTo>
                          <a:lnTo>
                            <a:pt x="3825" y="5346"/>
                          </a:lnTo>
                          <a:lnTo>
                            <a:pt x="3814" y="5369"/>
                          </a:lnTo>
                          <a:lnTo>
                            <a:pt x="3800" y="5390"/>
                          </a:lnTo>
                          <a:lnTo>
                            <a:pt x="3793" y="5405"/>
                          </a:lnTo>
                          <a:lnTo>
                            <a:pt x="3787" y="5417"/>
                          </a:lnTo>
                          <a:lnTo>
                            <a:pt x="3783" y="5422"/>
                          </a:lnTo>
                          <a:lnTo>
                            <a:pt x="3777" y="5426"/>
                          </a:lnTo>
                          <a:lnTo>
                            <a:pt x="3774" y="5427"/>
                          </a:lnTo>
                          <a:lnTo>
                            <a:pt x="3770" y="5427"/>
                          </a:lnTo>
                          <a:lnTo>
                            <a:pt x="3766" y="5427"/>
                          </a:lnTo>
                          <a:lnTo>
                            <a:pt x="3762" y="5426"/>
                          </a:lnTo>
                          <a:lnTo>
                            <a:pt x="3745" y="5422"/>
                          </a:lnTo>
                          <a:lnTo>
                            <a:pt x="3730" y="5416"/>
                          </a:lnTo>
                          <a:lnTo>
                            <a:pt x="3716" y="5410"/>
                          </a:lnTo>
                          <a:lnTo>
                            <a:pt x="3700" y="5404"/>
                          </a:lnTo>
                          <a:lnTo>
                            <a:pt x="3685" y="5397"/>
                          </a:lnTo>
                          <a:lnTo>
                            <a:pt x="3670" y="5392"/>
                          </a:lnTo>
                          <a:lnTo>
                            <a:pt x="3654" y="5385"/>
                          </a:lnTo>
                          <a:lnTo>
                            <a:pt x="3639" y="5381"/>
                          </a:lnTo>
                          <a:lnTo>
                            <a:pt x="3627" y="5379"/>
                          </a:lnTo>
                          <a:lnTo>
                            <a:pt x="3614" y="5377"/>
                          </a:lnTo>
                          <a:lnTo>
                            <a:pt x="3601" y="5377"/>
                          </a:lnTo>
                          <a:lnTo>
                            <a:pt x="3590" y="5378"/>
                          </a:lnTo>
                          <a:lnTo>
                            <a:pt x="3585" y="5379"/>
                          </a:lnTo>
                          <a:lnTo>
                            <a:pt x="3582" y="5381"/>
                          </a:lnTo>
                          <a:lnTo>
                            <a:pt x="3581" y="5384"/>
                          </a:lnTo>
                          <a:lnTo>
                            <a:pt x="3581" y="5387"/>
                          </a:lnTo>
                          <a:lnTo>
                            <a:pt x="3583" y="5390"/>
                          </a:lnTo>
                          <a:lnTo>
                            <a:pt x="3588" y="5396"/>
                          </a:lnTo>
                          <a:lnTo>
                            <a:pt x="3595" y="5401"/>
                          </a:lnTo>
                          <a:lnTo>
                            <a:pt x="3604" y="5407"/>
                          </a:lnTo>
                          <a:lnTo>
                            <a:pt x="3601" y="5412"/>
                          </a:lnTo>
                          <a:lnTo>
                            <a:pt x="3600" y="5417"/>
                          </a:lnTo>
                          <a:lnTo>
                            <a:pt x="3599" y="5424"/>
                          </a:lnTo>
                          <a:lnTo>
                            <a:pt x="3599" y="5431"/>
                          </a:lnTo>
                          <a:lnTo>
                            <a:pt x="3600" y="5449"/>
                          </a:lnTo>
                          <a:lnTo>
                            <a:pt x="3600" y="5466"/>
                          </a:lnTo>
                          <a:lnTo>
                            <a:pt x="3600" y="5474"/>
                          </a:lnTo>
                          <a:lnTo>
                            <a:pt x="3599" y="5482"/>
                          </a:lnTo>
                          <a:lnTo>
                            <a:pt x="3597" y="5490"/>
                          </a:lnTo>
                          <a:lnTo>
                            <a:pt x="3595" y="5496"/>
                          </a:lnTo>
                          <a:lnTo>
                            <a:pt x="3592" y="5501"/>
                          </a:lnTo>
                          <a:lnTo>
                            <a:pt x="3587" y="5505"/>
                          </a:lnTo>
                          <a:lnTo>
                            <a:pt x="3580" y="5507"/>
                          </a:lnTo>
                          <a:lnTo>
                            <a:pt x="3572" y="5508"/>
                          </a:lnTo>
                          <a:lnTo>
                            <a:pt x="3560" y="5506"/>
                          </a:lnTo>
                          <a:lnTo>
                            <a:pt x="3546" y="5502"/>
                          </a:lnTo>
                          <a:lnTo>
                            <a:pt x="3538" y="5500"/>
                          </a:lnTo>
                          <a:lnTo>
                            <a:pt x="3531" y="5500"/>
                          </a:lnTo>
                          <a:lnTo>
                            <a:pt x="3528" y="5500"/>
                          </a:lnTo>
                          <a:lnTo>
                            <a:pt x="3526" y="5500"/>
                          </a:lnTo>
                          <a:lnTo>
                            <a:pt x="3524" y="5501"/>
                          </a:lnTo>
                          <a:lnTo>
                            <a:pt x="3522" y="5503"/>
                          </a:lnTo>
                          <a:lnTo>
                            <a:pt x="3515" y="5511"/>
                          </a:lnTo>
                          <a:lnTo>
                            <a:pt x="3511" y="5519"/>
                          </a:lnTo>
                          <a:lnTo>
                            <a:pt x="3509" y="5528"/>
                          </a:lnTo>
                          <a:lnTo>
                            <a:pt x="3507" y="5535"/>
                          </a:lnTo>
                          <a:lnTo>
                            <a:pt x="3504" y="5543"/>
                          </a:lnTo>
                          <a:lnTo>
                            <a:pt x="3498" y="5550"/>
                          </a:lnTo>
                          <a:lnTo>
                            <a:pt x="3494" y="5553"/>
                          </a:lnTo>
                          <a:lnTo>
                            <a:pt x="3490" y="5557"/>
                          </a:lnTo>
                          <a:lnTo>
                            <a:pt x="3484" y="5560"/>
                          </a:lnTo>
                          <a:lnTo>
                            <a:pt x="3477" y="5565"/>
                          </a:lnTo>
                          <a:lnTo>
                            <a:pt x="3462" y="5572"/>
                          </a:lnTo>
                          <a:lnTo>
                            <a:pt x="3447" y="5579"/>
                          </a:lnTo>
                          <a:lnTo>
                            <a:pt x="3437" y="5586"/>
                          </a:lnTo>
                          <a:lnTo>
                            <a:pt x="3429" y="5592"/>
                          </a:lnTo>
                          <a:lnTo>
                            <a:pt x="3423" y="5597"/>
                          </a:lnTo>
                          <a:lnTo>
                            <a:pt x="3420" y="5603"/>
                          </a:lnTo>
                          <a:lnTo>
                            <a:pt x="3419" y="5605"/>
                          </a:lnTo>
                          <a:lnTo>
                            <a:pt x="3418" y="5609"/>
                          </a:lnTo>
                          <a:lnTo>
                            <a:pt x="3419" y="5611"/>
                          </a:lnTo>
                          <a:lnTo>
                            <a:pt x="3419" y="5614"/>
                          </a:lnTo>
                          <a:lnTo>
                            <a:pt x="3422" y="5619"/>
                          </a:lnTo>
                          <a:lnTo>
                            <a:pt x="3426" y="5624"/>
                          </a:lnTo>
                          <a:lnTo>
                            <a:pt x="3433" y="5630"/>
                          </a:lnTo>
                          <a:lnTo>
                            <a:pt x="3441" y="5636"/>
                          </a:lnTo>
                          <a:lnTo>
                            <a:pt x="3462" y="5650"/>
                          </a:lnTo>
                          <a:lnTo>
                            <a:pt x="3488" y="5667"/>
                          </a:lnTo>
                          <a:lnTo>
                            <a:pt x="3495" y="5672"/>
                          </a:lnTo>
                          <a:lnTo>
                            <a:pt x="3502" y="5677"/>
                          </a:lnTo>
                          <a:lnTo>
                            <a:pt x="3505" y="5682"/>
                          </a:lnTo>
                          <a:lnTo>
                            <a:pt x="3506" y="5687"/>
                          </a:lnTo>
                          <a:lnTo>
                            <a:pt x="3506" y="5691"/>
                          </a:lnTo>
                          <a:lnTo>
                            <a:pt x="3504" y="5696"/>
                          </a:lnTo>
                          <a:lnTo>
                            <a:pt x="3502" y="5700"/>
                          </a:lnTo>
                          <a:lnTo>
                            <a:pt x="3497" y="5704"/>
                          </a:lnTo>
                          <a:lnTo>
                            <a:pt x="3488" y="5712"/>
                          </a:lnTo>
                          <a:lnTo>
                            <a:pt x="3478" y="5720"/>
                          </a:lnTo>
                          <a:lnTo>
                            <a:pt x="3474" y="5724"/>
                          </a:lnTo>
                          <a:lnTo>
                            <a:pt x="3470" y="5728"/>
                          </a:lnTo>
                          <a:lnTo>
                            <a:pt x="3466" y="5732"/>
                          </a:lnTo>
                          <a:lnTo>
                            <a:pt x="3464" y="5738"/>
                          </a:lnTo>
                          <a:lnTo>
                            <a:pt x="3461" y="5749"/>
                          </a:lnTo>
                          <a:lnTo>
                            <a:pt x="3460" y="5760"/>
                          </a:lnTo>
                          <a:lnTo>
                            <a:pt x="3459" y="5771"/>
                          </a:lnTo>
                          <a:lnTo>
                            <a:pt x="3460" y="5783"/>
                          </a:lnTo>
                          <a:lnTo>
                            <a:pt x="3462" y="5787"/>
                          </a:lnTo>
                          <a:lnTo>
                            <a:pt x="3464" y="5791"/>
                          </a:lnTo>
                          <a:lnTo>
                            <a:pt x="3467" y="5794"/>
                          </a:lnTo>
                          <a:lnTo>
                            <a:pt x="3470" y="5797"/>
                          </a:lnTo>
                          <a:lnTo>
                            <a:pt x="3475" y="5798"/>
                          </a:lnTo>
                          <a:lnTo>
                            <a:pt x="3480" y="5798"/>
                          </a:lnTo>
                          <a:lnTo>
                            <a:pt x="3486" y="5798"/>
                          </a:lnTo>
                          <a:lnTo>
                            <a:pt x="3492" y="5796"/>
                          </a:lnTo>
                          <a:lnTo>
                            <a:pt x="3506" y="5791"/>
                          </a:lnTo>
                          <a:lnTo>
                            <a:pt x="3516" y="5789"/>
                          </a:lnTo>
                          <a:lnTo>
                            <a:pt x="3524" y="5789"/>
                          </a:lnTo>
                          <a:lnTo>
                            <a:pt x="3530" y="5790"/>
                          </a:lnTo>
                          <a:lnTo>
                            <a:pt x="3535" y="5792"/>
                          </a:lnTo>
                          <a:lnTo>
                            <a:pt x="3538" y="5796"/>
                          </a:lnTo>
                          <a:lnTo>
                            <a:pt x="3540" y="5801"/>
                          </a:lnTo>
                          <a:lnTo>
                            <a:pt x="3541" y="5807"/>
                          </a:lnTo>
                          <a:lnTo>
                            <a:pt x="3542" y="5822"/>
                          </a:lnTo>
                          <a:lnTo>
                            <a:pt x="3544" y="5839"/>
                          </a:lnTo>
                          <a:lnTo>
                            <a:pt x="3545" y="5847"/>
                          </a:lnTo>
                          <a:lnTo>
                            <a:pt x="3546" y="5856"/>
                          </a:lnTo>
                          <a:lnTo>
                            <a:pt x="3549" y="5866"/>
                          </a:lnTo>
                          <a:lnTo>
                            <a:pt x="3552" y="5875"/>
                          </a:lnTo>
                          <a:lnTo>
                            <a:pt x="3557" y="5884"/>
                          </a:lnTo>
                          <a:lnTo>
                            <a:pt x="3560" y="5890"/>
                          </a:lnTo>
                          <a:lnTo>
                            <a:pt x="3562" y="5895"/>
                          </a:lnTo>
                          <a:lnTo>
                            <a:pt x="3562" y="5899"/>
                          </a:lnTo>
                          <a:lnTo>
                            <a:pt x="3560" y="5902"/>
                          </a:lnTo>
                          <a:lnTo>
                            <a:pt x="3557" y="5906"/>
                          </a:lnTo>
                          <a:lnTo>
                            <a:pt x="3552" y="5912"/>
                          </a:lnTo>
                          <a:lnTo>
                            <a:pt x="3546" y="5918"/>
                          </a:lnTo>
                          <a:lnTo>
                            <a:pt x="3539" y="5923"/>
                          </a:lnTo>
                          <a:lnTo>
                            <a:pt x="3534" y="5931"/>
                          </a:lnTo>
                          <a:lnTo>
                            <a:pt x="3529" y="5939"/>
                          </a:lnTo>
                          <a:lnTo>
                            <a:pt x="3525" y="5947"/>
                          </a:lnTo>
                          <a:lnTo>
                            <a:pt x="3525" y="5951"/>
                          </a:lnTo>
                          <a:lnTo>
                            <a:pt x="3525" y="5954"/>
                          </a:lnTo>
                          <a:lnTo>
                            <a:pt x="3525" y="5957"/>
                          </a:lnTo>
                          <a:lnTo>
                            <a:pt x="3527" y="5959"/>
                          </a:lnTo>
                          <a:lnTo>
                            <a:pt x="3530" y="5960"/>
                          </a:lnTo>
                          <a:lnTo>
                            <a:pt x="3534" y="5961"/>
                          </a:lnTo>
                          <a:lnTo>
                            <a:pt x="3539" y="5961"/>
                          </a:lnTo>
                          <a:lnTo>
                            <a:pt x="3547" y="5959"/>
                          </a:lnTo>
                          <a:lnTo>
                            <a:pt x="3553" y="5959"/>
                          </a:lnTo>
                          <a:lnTo>
                            <a:pt x="3559" y="5960"/>
                          </a:lnTo>
                          <a:lnTo>
                            <a:pt x="3561" y="5961"/>
                          </a:lnTo>
                          <a:lnTo>
                            <a:pt x="3563" y="5963"/>
                          </a:lnTo>
                          <a:lnTo>
                            <a:pt x="3564" y="5965"/>
                          </a:lnTo>
                          <a:lnTo>
                            <a:pt x="3565" y="5969"/>
                          </a:lnTo>
                          <a:lnTo>
                            <a:pt x="3564" y="5976"/>
                          </a:lnTo>
                          <a:lnTo>
                            <a:pt x="3562" y="5983"/>
                          </a:lnTo>
                          <a:lnTo>
                            <a:pt x="3559" y="5989"/>
                          </a:lnTo>
                          <a:lnTo>
                            <a:pt x="3555" y="5996"/>
                          </a:lnTo>
                          <a:lnTo>
                            <a:pt x="3550" y="6005"/>
                          </a:lnTo>
                          <a:lnTo>
                            <a:pt x="3546" y="6015"/>
                          </a:lnTo>
                          <a:lnTo>
                            <a:pt x="3537" y="6028"/>
                          </a:lnTo>
                          <a:lnTo>
                            <a:pt x="3531" y="6042"/>
                          </a:lnTo>
                          <a:lnTo>
                            <a:pt x="3531" y="6042"/>
                          </a:lnTo>
                          <a:lnTo>
                            <a:pt x="3489" y="6050"/>
                          </a:lnTo>
                          <a:lnTo>
                            <a:pt x="3482" y="6048"/>
                          </a:lnTo>
                          <a:lnTo>
                            <a:pt x="3476" y="6046"/>
                          </a:lnTo>
                          <a:lnTo>
                            <a:pt x="3470" y="6045"/>
                          </a:lnTo>
                          <a:lnTo>
                            <a:pt x="3463" y="6044"/>
                          </a:lnTo>
                          <a:lnTo>
                            <a:pt x="3455" y="6044"/>
                          </a:lnTo>
                          <a:lnTo>
                            <a:pt x="3449" y="6044"/>
                          </a:lnTo>
                          <a:lnTo>
                            <a:pt x="3442" y="6045"/>
                          </a:lnTo>
                          <a:lnTo>
                            <a:pt x="3436" y="6047"/>
                          </a:lnTo>
                          <a:lnTo>
                            <a:pt x="3430" y="6049"/>
                          </a:lnTo>
                          <a:lnTo>
                            <a:pt x="3424" y="6052"/>
                          </a:lnTo>
                          <a:lnTo>
                            <a:pt x="3419" y="6055"/>
                          </a:lnTo>
                          <a:lnTo>
                            <a:pt x="3412" y="6059"/>
                          </a:lnTo>
                          <a:lnTo>
                            <a:pt x="3408" y="6064"/>
                          </a:lnTo>
                          <a:lnTo>
                            <a:pt x="3403" y="6069"/>
                          </a:lnTo>
                          <a:lnTo>
                            <a:pt x="3399" y="6075"/>
                          </a:lnTo>
                          <a:lnTo>
                            <a:pt x="3396" y="6083"/>
                          </a:lnTo>
                          <a:lnTo>
                            <a:pt x="3391" y="6091"/>
                          </a:lnTo>
                          <a:lnTo>
                            <a:pt x="3385" y="6098"/>
                          </a:lnTo>
                          <a:lnTo>
                            <a:pt x="3378" y="6105"/>
                          </a:lnTo>
                          <a:lnTo>
                            <a:pt x="3368" y="6112"/>
                          </a:lnTo>
                          <a:lnTo>
                            <a:pt x="3358" y="6118"/>
                          </a:lnTo>
                          <a:lnTo>
                            <a:pt x="3347" y="6124"/>
                          </a:lnTo>
                          <a:lnTo>
                            <a:pt x="3336" y="6129"/>
                          </a:lnTo>
                          <a:lnTo>
                            <a:pt x="3323" y="6134"/>
                          </a:lnTo>
                          <a:lnTo>
                            <a:pt x="3299" y="6142"/>
                          </a:lnTo>
                          <a:lnTo>
                            <a:pt x="3274" y="6148"/>
                          </a:lnTo>
                          <a:lnTo>
                            <a:pt x="3252" y="6152"/>
                          </a:lnTo>
                          <a:lnTo>
                            <a:pt x="3233" y="6154"/>
                          </a:lnTo>
                          <a:lnTo>
                            <a:pt x="3200" y="6161"/>
                          </a:lnTo>
                          <a:lnTo>
                            <a:pt x="3161" y="6172"/>
                          </a:lnTo>
                          <a:lnTo>
                            <a:pt x="3141" y="6176"/>
                          </a:lnTo>
                          <a:lnTo>
                            <a:pt x="3124" y="6178"/>
                          </a:lnTo>
                          <a:lnTo>
                            <a:pt x="3115" y="6178"/>
                          </a:lnTo>
                          <a:lnTo>
                            <a:pt x="3107" y="6177"/>
                          </a:lnTo>
                          <a:lnTo>
                            <a:pt x="3100" y="6175"/>
                          </a:lnTo>
                          <a:lnTo>
                            <a:pt x="3094" y="6172"/>
                          </a:lnTo>
                          <a:lnTo>
                            <a:pt x="3084" y="6163"/>
                          </a:lnTo>
                          <a:lnTo>
                            <a:pt x="3076" y="6157"/>
                          </a:lnTo>
                          <a:lnTo>
                            <a:pt x="3072" y="6154"/>
                          </a:lnTo>
                          <a:lnTo>
                            <a:pt x="3066" y="6152"/>
                          </a:lnTo>
                          <a:lnTo>
                            <a:pt x="3060" y="6150"/>
                          </a:lnTo>
                          <a:lnTo>
                            <a:pt x="3053" y="6148"/>
                          </a:lnTo>
                          <a:lnTo>
                            <a:pt x="3045" y="6146"/>
                          </a:lnTo>
                          <a:lnTo>
                            <a:pt x="3038" y="6143"/>
                          </a:lnTo>
                          <a:lnTo>
                            <a:pt x="3031" y="6139"/>
                          </a:lnTo>
                          <a:lnTo>
                            <a:pt x="3026" y="6134"/>
                          </a:lnTo>
                          <a:lnTo>
                            <a:pt x="3020" y="6128"/>
                          </a:lnTo>
                          <a:lnTo>
                            <a:pt x="3018" y="6120"/>
                          </a:lnTo>
                          <a:lnTo>
                            <a:pt x="3016" y="6112"/>
                          </a:lnTo>
                          <a:lnTo>
                            <a:pt x="3017" y="6103"/>
                          </a:lnTo>
                          <a:lnTo>
                            <a:pt x="3019" y="6097"/>
                          </a:lnTo>
                          <a:lnTo>
                            <a:pt x="3021" y="6093"/>
                          </a:lnTo>
                          <a:lnTo>
                            <a:pt x="3024" y="6088"/>
                          </a:lnTo>
                          <a:lnTo>
                            <a:pt x="3029" y="6083"/>
                          </a:lnTo>
                          <a:lnTo>
                            <a:pt x="3036" y="6074"/>
                          </a:lnTo>
                          <a:lnTo>
                            <a:pt x="3043" y="6065"/>
                          </a:lnTo>
                          <a:lnTo>
                            <a:pt x="3048" y="6057"/>
                          </a:lnTo>
                          <a:lnTo>
                            <a:pt x="3053" y="6050"/>
                          </a:lnTo>
                          <a:lnTo>
                            <a:pt x="3057" y="6042"/>
                          </a:lnTo>
                          <a:lnTo>
                            <a:pt x="3062" y="6033"/>
                          </a:lnTo>
                          <a:lnTo>
                            <a:pt x="3064" y="6029"/>
                          </a:lnTo>
                          <a:lnTo>
                            <a:pt x="3065" y="6026"/>
                          </a:lnTo>
                          <a:lnTo>
                            <a:pt x="3065" y="6023"/>
                          </a:lnTo>
                          <a:lnTo>
                            <a:pt x="3066" y="6019"/>
                          </a:lnTo>
                          <a:lnTo>
                            <a:pt x="3065" y="6012"/>
                          </a:lnTo>
                          <a:lnTo>
                            <a:pt x="3063" y="6005"/>
                          </a:lnTo>
                          <a:lnTo>
                            <a:pt x="3058" y="5989"/>
                          </a:lnTo>
                          <a:lnTo>
                            <a:pt x="3053" y="5976"/>
                          </a:lnTo>
                          <a:lnTo>
                            <a:pt x="3044" y="5975"/>
                          </a:lnTo>
                          <a:lnTo>
                            <a:pt x="3036" y="5975"/>
                          </a:lnTo>
                          <a:lnTo>
                            <a:pt x="3028" y="5976"/>
                          </a:lnTo>
                          <a:lnTo>
                            <a:pt x="3017" y="5978"/>
                          </a:lnTo>
                          <a:lnTo>
                            <a:pt x="3007" y="5982"/>
                          </a:lnTo>
                          <a:lnTo>
                            <a:pt x="3000" y="5984"/>
                          </a:lnTo>
                          <a:lnTo>
                            <a:pt x="2996" y="5984"/>
                          </a:lnTo>
                          <a:lnTo>
                            <a:pt x="2992" y="5984"/>
                          </a:lnTo>
                          <a:lnTo>
                            <a:pt x="2987" y="5983"/>
                          </a:lnTo>
                          <a:lnTo>
                            <a:pt x="2979" y="5981"/>
                          </a:lnTo>
                          <a:lnTo>
                            <a:pt x="2979" y="5981"/>
                          </a:lnTo>
                          <a:lnTo>
                            <a:pt x="2978" y="5974"/>
                          </a:lnTo>
                          <a:lnTo>
                            <a:pt x="2975" y="5967"/>
                          </a:lnTo>
                          <a:lnTo>
                            <a:pt x="2971" y="5960"/>
                          </a:lnTo>
                          <a:lnTo>
                            <a:pt x="2965" y="5953"/>
                          </a:lnTo>
                          <a:lnTo>
                            <a:pt x="2954" y="5939"/>
                          </a:lnTo>
                          <a:lnTo>
                            <a:pt x="2944" y="5927"/>
                          </a:lnTo>
                          <a:lnTo>
                            <a:pt x="2937" y="5917"/>
                          </a:lnTo>
                          <a:lnTo>
                            <a:pt x="2934" y="5908"/>
                          </a:lnTo>
                          <a:lnTo>
                            <a:pt x="2931" y="5897"/>
                          </a:lnTo>
                          <a:lnTo>
                            <a:pt x="2930" y="5887"/>
                          </a:lnTo>
                          <a:lnTo>
                            <a:pt x="2930" y="5877"/>
                          </a:lnTo>
                          <a:lnTo>
                            <a:pt x="2931" y="5867"/>
                          </a:lnTo>
                          <a:lnTo>
                            <a:pt x="2932" y="5855"/>
                          </a:lnTo>
                          <a:lnTo>
                            <a:pt x="2933" y="5845"/>
                          </a:lnTo>
                          <a:lnTo>
                            <a:pt x="2933" y="5837"/>
                          </a:lnTo>
                          <a:lnTo>
                            <a:pt x="2932" y="5830"/>
                          </a:lnTo>
                          <a:lnTo>
                            <a:pt x="2929" y="5824"/>
                          </a:lnTo>
                          <a:lnTo>
                            <a:pt x="2926" y="5817"/>
                          </a:lnTo>
                          <a:lnTo>
                            <a:pt x="2922" y="5811"/>
                          </a:lnTo>
                          <a:lnTo>
                            <a:pt x="2919" y="5805"/>
                          </a:lnTo>
                          <a:lnTo>
                            <a:pt x="2916" y="5798"/>
                          </a:lnTo>
                          <a:lnTo>
                            <a:pt x="2914" y="5792"/>
                          </a:lnTo>
                          <a:lnTo>
                            <a:pt x="2913" y="5780"/>
                          </a:lnTo>
                          <a:lnTo>
                            <a:pt x="2913" y="5769"/>
                          </a:lnTo>
                          <a:lnTo>
                            <a:pt x="2914" y="5760"/>
                          </a:lnTo>
                          <a:lnTo>
                            <a:pt x="2917" y="5753"/>
                          </a:lnTo>
                          <a:lnTo>
                            <a:pt x="2926" y="5738"/>
                          </a:lnTo>
                          <a:lnTo>
                            <a:pt x="2938" y="5720"/>
                          </a:lnTo>
                          <a:lnTo>
                            <a:pt x="2944" y="5713"/>
                          </a:lnTo>
                          <a:lnTo>
                            <a:pt x="2947" y="5706"/>
                          </a:lnTo>
                          <a:lnTo>
                            <a:pt x="2948" y="5700"/>
                          </a:lnTo>
                          <a:lnTo>
                            <a:pt x="2949" y="5694"/>
                          </a:lnTo>
                          <a:lnTo>
                            <a:pt x="2948" y="5688"/>
                          </a:lnTo>
                          <a:lnTo>
                            <a:pt x="2947" y="5683"/>
                          </a:lnTo>
                          <a:lnTo>
                            <a:pt x="2945" y="5678"/>
                          </a:lnTo>
                          <a:lnTo>
                            <a:pt x="2943" y="5674"/>
                          </a:lnTo>
                          <a:lnTo>
                            <a:pt x="2936" y="5665"/>
                          </a:lnTo>
                          <a:lnTo>
                            <a:pt x="2931" y="5655"/>
                          </a:lnTo>
                          <a:lnTo>
                            <a:pt x="2928" y="5651"/>
                          </a:lnTo>
                          <a:lnTo>
                            <a:pt x="2926" y="5644"/>
                          </a:lnTo>
                          <a:lnTo>
                            <a:pt x="2924" y="5639"/>
                          </a:lnTo>
                          <a:lnTo>
                            <a:pt x="2923" y="5633"/>
                          </a:lnTo>
                          <a:lnTo>
                            <a:pt x="2922" y="5627"/>
                          </a:lnTo>
                          <a:lnTo>
                            <a:pt x="2921" y="5621"/>
                          </a:lnTo>
                          <a:lnTo>
                            <a:pt x="2919" y="5616"/>
                          </a:lnTo>
                          <a:lnTo>
                            <a:pt x="2917" y="5612"/>
                          </a:lnTo>
                          <a:lnTo>
                            <a:pt x="2912" y="5603"/>
                          </a:lnTo>
                          <a:lnTo>
                            <a:pt x="2906" y="5597"/>
                          </a:lnTo>
                          <a:lnTo>
                            <a:pt x="2899" y="5593"/>
                          </a:lnTo>
                          <a:lnTo>
                            <a:pt x="2891" y="5589"/>
                          </a:lnTo>
                          <a:lnTo>
                            <a:pt x="2884" y="5586"/>
                          </a:lnTo>
                          <a:lnTo>
                            <a:pt x="2877" y="5584"/>
                          </a:lnTo>
                          <a:lnTo>
                            <a:pt x="2871" y="5582"/>
                          </a:lnTo>
                          <a:lnTo>
                            <a:pt x="2866" y="5579"/>
                          </a:lnTo>
                          <a:lnTo>
                            <a:pt x="2864" y="5578"/>
                          </a:lnTo>
                          <a:lnTo>
                            <a:pt x="2863" y="5576"/>
                          </a:lnTo>
                          <a:lnTo>
                            <a:pt x="2862" y="5574"/>
                          </a:lnTo>
                          <a:lnTo>
                            <a:pt x="2861" y="5572"/>
                          </a:lnTo>
                          <a:lnTo>
                            <a:pt x="2862" y="5567"/>
                          </a:lnTo>
                          <a:lnTo>
                            <a:pt x="2865" y="5559"/>
                          </a:lnTo>
                          <a:lnTo>
                            <a:pt x="2871" y="5551"/>
                          </a:lnTo>
                          <a:lnTo>
                            <a:pt x="2880" y="5540"/>
                          </a:lnTo>
                          <a:lnTo>
                            <a:pt x="2883" y="5532"/>
                          </a:lnTo>
                          <a:lnTo>
                            <a:pt x="2886" y="5524"/>
                          </a:lnTo>
                          <a:lnTo>
                            <a:pt x="2890" y="5515"/>
                          </a:lnTo>
                          <a:lnTo>
                            <a:pt x="2894" y="5508"/>
                          </a:lnTo>
                          <a:lnTo>
                            <a:pt x="2904" y="5495"/>
                          </a:lnTo>
                          <a:lnTo>
                            <a:pt x="2911" y="5483"/>
                          </a:lnTo>
                          <a:lnTo>
                            <a:pt x="2914" y="5478"/>
                          </a:lnTo>
                          <a:lnTo>
                            <a:pt x="2916" y="5471"/>
                          </a:lnTo>
                          <a:lnTo>
                            <a:pt x="2916" y="5466"/>
                          </a:lnTo>
                          <a:lnTo>
                            <a:pt x="2915" y="5461"/>
                          </a:lnTo>
                          <a:lnTo>
                            <a:pt x="2913" y="5456"/>
                          </a:lnTo>
                          <a:lnTo>
                            <a:pt x="2909" y="5451"/>
                          </a:lnTo>
                          <a:lnTo>
                            <a:pt x="2902" y="5446"/>
                          </a:lnTo>
                          <a:lnTo>
                            <a:pt x="2893" y="5441"/>
                          </a:lnTo>
                          <a:lnTo>
                            <a:pt x="2885" y="5438"/>
                          </a:lnTo>
                          <a:lnTo>
                            <a:pt x="2879" y="5438"/>
                          </a:lnTo>
                          <a:lnTo>
                            <a:pt x="2874" y="5439"/>
                          </a:lnTo>
                          <a:lnTo>
                            <a:pt x="2869" y="5442"/>
                          </a:lnTo>
                          <a:lnTo>
                            <a:pt x="2860" y="5450"/>
                          </a:lnTo>
                          <a:lnTo>
                            <a:pt x="2850" y="5459"/>
                          </a:lnTo>
                          <a:lnTo>
                            <a:pt x="2845" y="5464"/>
                          </a:lnTo>
                          <a:lnTo>
                            <a:pt x="2839" y="5467"/>
                          </a:lnTo>
                          <a:lnTo>
                            <a:pt x="2832" y="5470"/>
                          </a:lnTo>
                          <a:lnTo>
                            <a:pt x="2824" y="5471"/>
                          </a:lnTo>
                          <a:lnTo>
                            <a:pt x="2815" y="5471"/>
                          </a:lnTo>
                          <a:lnTo>
                            <a:pt x="2803" y="5468"/>
                          </a:lnTo>
                          <a:lnTo>
                            <a:pt x="2791" y="5463"/>
                          </a:lnTo>
                          <a:lnTo>
                            <a:pt x="2776" y="5455"/>
                          </a:lnTo>
                          <a:lnTo>
                            <a:pt x="2769" y="5451"/>
                          </a:lnTo>
                          <a:lnTo>
                            <a:pt x="2761" y="5447"/>
                          </a:lnTo>
                          <a:lnTo>
                            <a:pt x="2755" y="5445"/>
                          </a:lnTo>
                          <a:lnTo>
                            <a:pt x="2749" y="5443"/>
                          </a:lnTo>
                          <a:lnTo>
                            <a:pt x="2743" y="5442"/>
                          </a:lnTo>
                          <a:lnTo>
                            <a:pt x="2737" y="5441"/>
                          </a:lnTo>
                          <a:lnTo>
                            <a:pt x="2731" y="5441"/>
                          </a:lnTo>
                          <a:lnTo>
                            <a:pt x="2726" y="5442"/>
                          </a:lnTo>
                          <a:lnTo>
                            <a:pt x="2714" y="5444"/>
                          </a:lnTo>
                          <a:lnTo>
                            <a:pt x="2702" y="5449"/>
                          </a:lnTo>
                          <a:lnTo>
                            <a:pt x="2691" y="5455"/>
                          </a:lnTo>
                          <a:lnTo>
                            <a:pt x="2677" y="5462"/>
                          </a:lnTo>
                          <a:lnTo>
                            <a:pt x="2672" y="5465"/>
                          </a:lnTo>
                          <a:lnTo>
                            <a:pt x="2668" y="5467"/>
                          </a:lnTo>
                          <a:lnTo>
                            <a:pt x="2664" y="5468"/>
                          </a:lnTo>
                          <a:lnTo>
                            <a:pt x="2660" y="5469"/>
                          </a:lnTo>
                          <a:lnTo>
                            <a:pt x="2656" y="5469"/>
                          </a:lnTo>
                          <a:lnTo>
                            <a:pt x="2652" y="5468"/>
                          </a:lnTo>
                          <a:lnTo>
                            <a:pt x="2649" y="5467"/>
                          </a:lnTo>
                          <a:lnTo>
                            <a:pt x="2646" y="5465"/>
                          </a:lnTo>
                          <a:lnTo>
                            <a:pt x="2641" y="5460"/>
                          </a:lnTo>
                          <a:lnTo>
                            <a:pt x="2635" y="5453"/>
                          </a:lnTo>
                          <a:lnTo>
                            <a:pt x="2632" y="5446"/>
                          </a:lnTo>
                          <a:lnTo>
                            <a:pt x="2628" y="5437"/>
                          </a:lnTo>
                          <a:lnTo>
                            <a:pt x="2624" y="5417"/>
                          </a:lnTo>
                          <a:lnTo>
                            <a:pt x="2621" y="5397"/>
                          </a:lnTo>
                          <a:lnTo>
                            <a:pt x="2618" y="5379"/>
                          </a:lnTo>
                          <a:lnTo>
                            <a:pt x="2617" y="5366"/>
                          </a:lnTo>
                          <a:lnTo>
                            <a:pt x="2614" y="5358"/>
                          </a:lnTo>
                          <a:lnTo>
                            <a:pt x="2611" y="5350"/>
                          </a:lnTo>
                          <a:lnTo>
                            <a:pt x="2606" y="5342"/>
                          </a:lnTo>
                          <a:lnTo>
                            <a:pt x="2600" y="5335"/>
                          </a:lnTo>
                          <a:lnTo>
                            <a:pt x="2587" y="5322"/>
                          </a:lnTo>
                          <a:lnTo>
                            <a:pt x="2576" y="5308"/>
                          </a:lnTo>
                          <a:lnTo>
                            <a:pt x="2574" y="5302"/>
                          </a:lnTo>
                          <a:lnTo>
                            <a:pt x="2572" y="5298"/>
                          </a:lnTo>
                          <a:lnTo>
                            <a:pt x="2572" y="5293"/>
                          </a:lnTo>
                          <a:lnTo>
                            <a:pt x="2572" y="5288"/>
                          </a:lnTo>
                          <a:lnTo>
                            <a:pt x="2574" y="5279"/>
                          </a:lnTo>
                          <a:lnTo>
                            <a:pt x="2578" y="5270"/>
                          </a:lnTo>
                          <a:lnTo>
                            <a:pt x="2582" y="5261"/>
                          </a:lnTo>
                          <a:lnTo>
                            <a:pt x="2585" y="5253"/>
                          </a:lnTo>
                          <a:lnTo>
                            <a:pt x="2586" y="5249"/>
                          </a:lnTo>
                          <a:lnTo>
                            <a:pt x="2587" y="5246"/>
                          </a:lnTo>
                          <a:lnTo>
                            <a:pt x="2586" y="5243"/>
                          </a:lnTo>
                          <a:lnTo>
                            <a:pt x="2585" y="5240"/>
                          </a:lnTo>
                          <a:lnTo>
                            <a:pt x="2581" y="5234"/>
                          </a:lnTo>
                          <a:lnTo>
                            <a:pt x="2579" y="5229"/>
                          </a:lnTo>
                          <a:lnTo>
                            <a:pt x="2579" y="5225"/>
                          </a:lnTo>
                          <a:lnTo>
                            <a:pt x="2580" y="5222"/>
                          </a:lnTo>
                          <a:lnTo>
                            <a:pt x="2583" y="5218"/>
                          </a:lnTo>
                          <a:lnTo>
                            <a:pt x="2586" y="5216"/>
                          </a:lnTo>
                          <a:lnTo>
                            <a:pt x="2590" y="5214"/>
                          </a:lnTo>
                          <a:lnTo>
                            <a:pt x="2596" y="5212"/>
                          </a:lnTo>
                          <a:lnTo>
                            <a:pt x="2607" y="5210"/>
                          </a:lnTo>
                          <a:lnTo>
                            <a:pt x="2619" y="5207"/>
                          </a:lnTo>
                          <a:lnTo>
                            <a:pt x="2624" y="5206"/>
                          </a:lnTo>
                          <a:lnTo>
                            <a:pt x="2629" y="5204"/>
                          </a:lnTo>
                          <a:lnTo>
                            <a:pt x="2633" y="5202"/>
                          </a:lnTo>
                          <a:lnTo>
                            <a:pt x="2636" y="5200"/>
                          </a:lnTo>
                          <a:lnTo>
                            <a:pt x="2646" y="5189"/>
                          </a:lnTo>
                          <a:lnTo>
                            <a:pt x="2653" y="5179"/>
                          </a:lnTo>
                          <a:lnTo>
                            <a:pt x="2657" y="5169"/>
                          </a:lnTo>
                          <a:lnTo>
                            <a:pt x="2660" y="5160"/>
                          </a:lnTo>
                          <a:lnTo>
                            <a:pt x="2660" y="5151"/>
                          </a:lnTo>
                          <a:lnTo>
                            <a:pt x="2659" y="5140"/>
                          </a:lnTo>
                          <a:lnTo>
                            <a:pt x="2657" y="5128"/>
                          </a:lnTo>
                          <a:lnTo>
                            <a:pt x="2654" y="5114"/>
                          </a:lnTo>
                          <a:lnTo>
                            <a:pt x="2649" y="5092"/>
                          </a:lnTo>
                          <a:lnTo>
                            <a:pt x="2645" y="5076"/>
                          </a:lnTo>
                          <a:lnTo>
                            <a:pt x="2643" y="5071"/>
                          </a:lnTo>
                          <a:lnTo>
                            <a:pt x="2641" y="5066"/>
                          </a:lnTo>
                          <a:lnTo>
                            <a:pt x="2637" y="5062"/>
                          </a:lnTo>
                          <a:lnTo>
                            <a:pt x="2635" y="5059"/>
                          </a:lnTo>
                          <a:lnTo>
                            <a:pt x="2619" y="5045"/>
                          </a:lnTo>
                          <a:lnTo>
                            <a:pt x="2591" y="5022"/>
                          </a:lnTo>
                          <a:lnTo>
                            <a:pt x="2585" y="5016"/>
                          </a:lnTo>
                          <a:lnTo>
                            <a:pt x="2580" y="5010"/>
                          </a:lnTo>
                          <a:lnTo>
                            <a:pt x="2576" y="5002"/>
                          </a:lnTo>
                          <a:lnTo>
                            <a:pt x="2573" y="4996"/>
                          </a:lnTo>
                          <a:lnTo>
                            <a:pt x="2569" y="4989"/>
                          </a:lnTo>
                          <a:lnTo>
                            <a:pt x="2565" y="4983"/>
                          </a:lnTo>
                          <a:lnTo>
                            <a:pt x="2559" y="4978"/>
                          </a:lnTo>
                          <a:lnTo>
                            <a:pt x="2553" y="4973"/>
                          </a:lnTo>
                          <a:lnTo>
                            <a:pt x="2530" y="4963"/>
                          </a:lnTo>
                          <a:lnTo>
                            <a:pt x="2510" y="4954"/>
                          </a:lnTo>
                          <a:lnTo>
                            <a:pt x="2490" y="4948"/>
                          </a:lnTo>
                          <a:lnTo>
                            <a:pt x="2472" y="4944"/>
                          </a:lnTo>
                          <a:lnTo>
                            <a:pt x="2452" y="4941"/>
                          </a:lnTo>
                          <a:lnTo>
                            <a:pt x="2433" y="4939"/>
                          </a:lnTo>
                          <a:lnTo>
                            <a:pt x="2412" y="4936"/>
                          </a:lnTo>
                          <a:lnTo>
                            <a:pt x="2390" y="4933"/>
                          </a:lnTo>
                          <a:lnTo>
                            <a:pt x="2384" y="4932"/>
                          </a:lnTo>
                          <a:lnTo>
                            <a:pt x="2376" y="4931"/>
                          </a:lnTo>
                          <a:lnTo>
                            <a:pt x="2369" y="4930"/>
                          </a:lnTo>
                          <a:lnTo>
                            <a:pt x="2363" y="4928"/>
                          </a:lnTo>
                          <a:lnTo>
                            <a:pt x="2350" y="4923"/>
                          </a:lnTo>
                          <a:lnTo>
                            <a:pt x="2335" y="4917"/>
                          </a:lnTo>
                          <a:lnTo>
                            <a:pt x="2322" y="4911"/>
                          </a:lnTo>
                          <a:lnTo>
                            <a:pt x="2309" y="4905"/>
                          </a:lnTo>
                          <a:lnTo>
                            <a:pt x="2295" y="4900"/>
                          </a:lnTo>
                          <a:lnTo>
                            <a:pt x="2281" y="4897"/>
                          </a:lnTo>
                          <a:lnTo>
                            <a:pt x="2274" y="4895"/>
                          </a:lnTo>
                          <a:lnTo>
                            <a:pt x="2267" y="4895"/>
                          </a:lnTo>
                          <a:lnTo>
                            <a:pt x="2260" y="4895"/>
                          </a:lnTo>
                          <a:lnTo>
                            <a:pt x="2253" y="4896"/>
                          </a:lnTo>
                          <a:lnTo>
                            <a:pt x="2240" y="4898"/>
                          </a:lnTo>
                          <a:lnTo>
                            <a:pt x="2228" y="4902"/>
                          </a:lnTo>
                          <a:lnTo>
                            <a:pt x="2216" y="4907"/>
                          </a:lnTo>
                          <a:lnTo>
                            <a:pt x="2203" y="4911"/>
                          </a:lnTo>
                          <a:lnTo>
                            <a:pt x="2190" y="4915"/>
                          </a:lnTo>
                          <a:lnTo>
                            <a:pt x="2177" y="4920"/>
                          </a:lnTo>
                          <a:lnTo>
                            <a:pt x="2168" y="4921"/>
                          </a:lnTo>
                          <a:lnTo>
                            <a:pt x="2160" y="4924"/>
                          </a:lnTo>
                          <a:lnTo>
                            <a:pt x="2153" y="4926"/>
                          </a:lnTo>
                          <a:lnTo>
                            <a:pt x="2147" y="4929"/>
                          </a:lnTo>
                          <a:lnTo>
                            <a:pt x="2141" y="4932"/>
                          </a:lnTo>
                          <a:lnTo>
                            <a:pt x="2137" y="4935"/>
                          </a:lnTo>
                          <a:lnTo>
                            <a:pt x="2133" y="4939"/>
                          </a:lnTo>
                          <a:lnTo>
                            <a:pt x="2129" y="4943"/>
                          </a:lnTo>
                          <a:lnTo>
                            <a:pt x="2127" y="4947"/>
                          </a:lnTo>
                          <a:lnTo>
                            <a:pt x="2124" y="4951"/>
                          </a:lnTo>
                          <a:lnTo>
                            <a:pt x="2123" y="4955"/>
                          </a:lnTo>
                          <a:lnTo>
                            <a:pt x="2121" y="4960"/>
                          </a:lnTo>
                          <a:lnTo>
                            <a:pt x="2119" y="4971"/>
                          </a:lnTo>
                          <a:lnTo>
                            <a:pt x="2119" y="4981"/>
                          </a:lnTo>
                          <a:lnTo>
                            <a:pt x="2123" y="5003"/>
                          </a:lnTo>
                          <a:lnTo>
                            <a:pt x="2127" y="5027"/>
                          </a:lnTo>
                          <a:lnTo>
                            <a:pt x="2129" y="5039"/>
                          </a:lnTo>
                          <a:lnTo>
                            <a:pt x="2130" y="5051"/>
                          </a:lnTo>
                          <a:lnTo>
                            <a:pt x="2131" y="5063"/>
                          </a:lnTo>
                          <a:lnTo>
                            <a:pt x="2130" y="5074"/>
                          </a:lnTo>
                          <a:lnTo>
                            <a:pt x="2128" y="5076"/>
                          </a:lnTo>
                          <a:lnTo>
                            <a:pt x="2127" y="5078"/>
                          </a:lnTo>
                          <a:lnTo>
                            <a:pt x="2122" y="5081"/>
                          </a:lnTo>
                          <a:lnTo>
                            <a:pt x="2116" y="5082"/>
                          </a:lnTo>
                          <a:lnTo>
                            <a:pt x="2111" y="5083"/>
                          </a:lnTo>
                          <a:lnTo>
                            <a:pt x="2106" y="5083"/>
                          </a:lnTo>
                          <a:lnTo>
                            <a:pt x="2095" y="5081"/>
                          </a:lnTo>
                          <a:lnTo>
                            <a:pt x="2084" y="5079"/>
                          </a:lnTo>
                          <a:lnTo>
                            <a:pt x="2072" y="5077"/>
                          </a:lnTo>
                          <a:lnTo>
                            <a:pt x="2060" y="5075"/>
                          </a:lnTo>
                          <a:lnTo>
                            <a:pt x="2054" y="5075"/>
                          </a:lnTo>
                          <a:lnTo>
                            <a:pt x="2048" y="5076"/>
                          </a:lnTo>
                          <a:lnTo>
                            <a:pt x="2042" y="5078"/>
                          </a:lnTo>
                          <a:lnTo>
                            <a:pt x="2036" y="5080"/>
                          </a:lnTo>
                          <a:lnTo>
                            <a:pt x="2018" y="5088"/>
                          </a:lnTo>
                          <a:lnTo>
                            <a:pt x="2007" y="5093"/>
                          </a:lnTo>
                          <a:lnTo>
                            <a:pt x="2003" y="5094"/>
                          </a:lnTo>
                          <a:lnTo>
                            <a:pt x="2000" y="5094"/>
                          </a:lnTo>
                          <a:lnTo>
                            <a:pt x="1997" y="5094"/>
                          </a:lnTo>
                          <a:lnTo>
                            <a:pt x="1994" y="5093"/>
                          </a:lnTo>
                          <a:lnTo>
                            <a:pt x="1988" y="5091"/>
                          </a:lnTo>
                          <a:lnTo>
                            <a:pt x="1981" y="5087"/>
                          </a:lnTo>
                          <a:lnTo>
                            <a:pt x="1970" y="5083"/>
                          </a:lnTo>
                          <a:lnTo>
                            <a:pt x="1953" y="5080"/>
                          </a:lnTo>
                          <a:lnTo>
                            <a:pt x="1947" y="5080"/>
                          </a:lnTo>
                          <a:lnTo>
                            <a:pt x="1942" y="5080"/>
                          </a:lnTo>
                          <a:lnTo>
                            <a:pt x="1937" y="5082"/>
                          </a:lnTo>
                          <a:lnTo>
                            <a:pt x="1933" y="5084"/>
                          </a:lnTo>
                          <a:lnTo>
                            <a:pt x="1925" y="5089"/>
                          </a:lnTo>
                          <a:lnTo>
                            <a:pt x="1917" y="5097"/>
                          </a:lnTo>
                          <a:lnTo>
                            <a:pt x="1910" y="5104"/>
                          </a:lnTo>
                          <a:lnTo>
                            <a:pt x="1902" y="5111"/>
                          </a:lnTo>
                          <a:lnTo>
                            <a:pt x="1899" y="5114"/>
                          </a:lnTo>
                          <a:lnTo>
                            <a:pt x="1896" y="5116"/>
                          </a:lnTo>
                          <a:lnTo>
                            <a:pt x="1892" y="5117"/>
                          </a:lnTo>
                          <a:lnTo>
                            <a:pt x="1889" y="5118"/>
                          </a:lnTo>
                          <a:lnTo>
                            <a:pt x="1859" y="5123"/>
                          </a:lnTo>
                          <a:lnTo>
                            <a:pt x="1828" y="5128"/>
                          </a:lnTo>
                          <a:lnTo>
                            <a:pt x="1812" y="5130"/>
                          </a:lnTo>
                          <a:lnTo>
                            <a:pt x="1796" y="5131"/>
                          </a:lnTo>
                          <a:lnTo>
                            <a:pt x="1782" y="5131"/>
                          </a:lnTo>
                          <a:lnTo>
                            <a:pt x="1767" y="5130"/>
                          </a:lnTo>
                          <a:lnTo>
                            <a:pt x="1758" y="5128"/>
                          </a:lnTo>
                          <a:lnTo>
                            <a:pt x="1749" y="5126"/>
                          </a:lnTo>
                          <a:lnTo>
                            <a:pt x="1741" y="5123"/>
                          </a:lnTo>
                          <a:lnTo>
                            <a:pt x="1733" y="5119"/>
                          </a:lnTo>
                          <a:lnTo>
                            <a:pt x="1719" y="5111"/>
                          </a:lnTo>
                          <a:lnTo>
                            <a:pt x="1707" y="5102"/>
                          </a:lnTo>
                          <a:lnTo>
                            <a:pt x="1696" y="5092"/>
                          </a:lnTo>
                          <a:lnTo>
                            <a:pt x="1684" y="5081"/>
                          </a:lnTo>
                          <a:lnTo>
                            <a:pt x="1672" y="5071"/>
                          </a:lnTo>
                          <a:lnTo>
                            <a:pt x="1658" y="5062"/>
                          </a:lnTo>
                          <a:lnTo>
                            <a:pt x="1654" y="5061"/>
                          </a:lnTo>
                          <a:lnTo>
                            <a:pt x="1650" y="5060"/>
                          </a:lnTo>
                          <a:lnTo>
                            <a:pt x="1643" y="5059"/>
                          </a:lnTo>
                          <a:lnTo>
                            <a:pt x="1637" y="5059"/>
                          </a:lnTo>
                          <a:lnTo>
                            <a:pt x="1624" y="5060"/>
                          </a:lnTo>
                          <a:lnTo>
                            <a:pt x="1609" y="5063"/>
                          </a:lnTo>
                          <a:lnTo>
                            <a:pt x="1580" y="5069"/>
                          </a:lnTo>
                          <a:lnTo>
                            <a:pt x="1557" y="5073"/>
                          </a:lnTo>
                          <a:lnTo>
                            <a:pt x="1554" y="5073"/>
                          </a:lnTo>
                          <a:lnTo>
                            <a:pt x="1550" y="5072"/>
                          </a:lnTo>
                          <a:lnTo>
                            <a:pt x="1547" y="5071"/>
                          </a:lnTo>
                          <a:lnTo>
                            <a:pt x="1544" y="5069"/>
                          </a:lnTo>
                          <a:lnTo>
                            <a:pt x="1537" y="5063"/>
                          </a:lnTo>
                          <a:lnTo>
                            <a:pt x="1531" y="5054"/>
                          </a:lnTo>
                          <a:lnTo>
                            <a:pt x="1525" y="5043"/>
                          </a:lnTo>
                          <a:lnTo>
                            <a:pt x="1519" y="5032"/>
                          </a:lnTo>
                          <a:lnTo>
                            <a:pt x="1513" y="5020"/>
                          </a:lnTo>
                          <a:lnTo>
                            <a:pt x="1507" y="5007"/>
                          </a:lnTo>
                          <a:lnTo>
                            <a:pt x="1496" y="4979"/>
                          </a:lnTo>
                          <a:lnTo>
                            <a:pt x="1485" y="4952"/>
                          </a:lnTo>
                          <a:lnTo>
                            <a:pt x="1480" y="4941"/>
                          </a:lnTo>
                          <a:lnTo>
                            <a:pt x="1473" y="4931"/>
                          </a:lnTo>
                          <a:lnTo>
                            <a:pt x="1467" y="4923"/>
                          </a:lnTo>
                          <a:lnTo>
                            <a:pt x="1461" y="4916"/>
                          </a:lnTo>
                          <a:lnTo>
                            <a:pt x="1437" y="4912"/>
                          </a:lnTo>
                          <a:lnTo>
                            <a:pt x="1406" y="4906"/>
                          </a:lnTo>
                          <a:lnTo>
                            <a:pt x="1391" y="4903"/>
                          </a:lnTo>
                          <a:lnTo>
                            <a:pt x="1374" y="4899"/>
                          </a:lnTo>
                          <a:lnTo>
                            <a:pt x="1358" y="4894"/>
                          </a:lnTo>
                          <a:lnTo>
                            <a:pt x="1342" y="4889"/>
                          </a:lnTo>
                          <a:lnTo>
                            <a:pt x="1327" y="4883"/>
                          </a:lnTo>
                          <a:lnTo>
                            <a:pt x="1314" y="4876"/>
                          </a:lnTo>
                          <a:lnTo>
                            <a:pt x="1308" y="4871"/>
                          </a:lnTo>
                          <a:lnTo>
                            <a:pt x="1303" y="4866"/>
                          </a:lnTo>
                          <a:lnTo>
                            <a:pt x="1296" y="4862"/>
                          </a:lnTo>
                          <a:lnTo>
                            <a:pt x="1292" y="4857"/>
                          </a:lnTo>
                          <a:lnTo>
                            <a:pt x="1288" y="4851"/>
                          </a:lnTo>
                          <a:lnTo>
                            <a:pt x="1284" y="4846"/>
                          </a:lnTo>
                          <a:lnTo>
                            <a:pt x="1281" y="4840"/>
                          </a:lnTo>
                          <a:lnTo>
                            <a:pt x="1279" y="4833"/>
                          </a:lnTo>
                          <a:lnTo>
                            <a:pt x="1278" y="4826"/>
                          </a:lnTo>
                          <a:lnTo>
                            <a:pt x="1278" y="4819"/>
                          </a:lnTo>
                          <a:lnTo>
                            <a:pt x="1278" y="4811"/>
                          </a:lnTo>
                          <a:lnTo>
                            <a:pt x="1279" y="4803"/>
                          </a:lnTo>
                          <a:lnTo>
                            <a:pt x="1281" y="4796"/>
                          </a:lnTo>
                          <a:lnTo>
                            <a:pt x="1286" y="4789"/>
                          </a:lnTo>
                          <a:lnTo>
                            <a:pt x="1291" y="4780"/>
                          </a:lnTo>
                          <a:lnTo>
                            <a:pt x="1297" y="4773"/>
                          </a:lnTo>
                          <a:lnTo>
                            <a:pt x="1309" y="4761"/>
                          </a:lnTo>
                          <a:lnTo>
                            <a:pt x="1314" y="4755"/>
                          </a:lnTo>
                          <a:lnTo>
                            <a:pt x="1313" y="4750"/>
                          </a:lnTo>
                          <a:lnTo>
                            <a:pt x="1308" y="4742"/>
                          </a:lnTo>
                          <a:lnTo>
                            <a:pt x="1302" y="4734"/>
                          </a:lnTo>
                          <a:lnTo>
                            <a:pt x="1293" y="4725"/>
                          </a:lnTo>
                          <a:lnTo>
                            <a:pt x="1277" y="4709"/>
                          </a:lnTo>
                          <a:lnTo>
                            <a:pt x="1265" y="4698"/>
                          </a:lnTo>
                          <a:lnTo>
                            <a:pt x="1253" y="4688"/>
                          </a:lnTo>
                          <a:lnTo>
                            <a:pt x="1241" y="4679"/>
                          </a:lnTo>
                          <a:lnTo>
                            <a:pt x="1229" y="4671"/>
                          </a:lnTo>
                          <a:lnTo>
                            <a:pt x="1216" y="4663"/>
                          </a:lnTo>
                          <a:lnTo>
                            <a:pt x="1203" y="4654"/>
                          </a:lnTo>
                          <a:lnTo>
                            <a:pt x="1191" y="4646"/>
                          </a:lnTo>
                          <a:lnTo>
                            <a:pt x="1179" y="4637"/>
                          </a:lnTo>
                          <a:lnTo>
                            <a:pt x="1168" y="4628"/>
                          </a:lnTo>
                          <a:lnTo>
                            <a:pt x="1158" y="4621"/>
                          </a:lnTo>
                          <a:lnTo>
                            <a:pt x="1144" y="4611"/>
                          </a:lnTo>
                          <a:lnTo>
                            <a:pt x="1124" y="4602"/>
                          </a:lnTo>
                          <a:lnTo>
                            <a:pt x="1104" y="4593"/>
                          </a:lnTo>
                          <a:lnTo>
                            <a:pt x="1082" y="4584"/>
                          </a:lnTo>
                          <a:lnTo>
                            <a:pt x="1062" y="4577"/>
                          </a:lnTo>
                          <a:lnTo>
                            <a:pt x="1046" y="4571"/>
                          </a:lnTo>
                          <a:lnTo>
                            <a:pt x="1033" y="4569"/>
                          </a:lnTo>
                          <a:lnTo>
                            <a:pt x="1008" y="4567"/>
                          </a:lnTo>
                          <a:lnTo>
                            <a:pt x="981" y="4568"/>
                          </a:lnTo>
                          <a:lnTo>
                            <a:pt x="954" y="4569"/>
                          </a:lnTo>
                          <a:lnTo>
                            <a:pt x="929" y="4571"/>
                          </a:lnTo>
                          <a:lnTo>
                            <a:pt x="929" y="4571"/>
                          </a:lnTo>
                          <a:lnTo>
                            <a:pt x="905" y="4540"/>
                          </a:lnTo>
                          <a:lnTo>
                            <a:pt x="906" y="4528"/>
                          </a:lnTo>
                          <a:lnTo>
                            <a:pt x="908" y="4517"/>
                          </a:lnTo>
                          <a:lnTo>
                            <a:pt x="912" y="4506"/>
                          </a:lnTo>
                          <a:lnTo>
                            <a:pt x="916" y="4496"/>
                          </a:lnTo>
                          <a:lnTo>
                            <a:pt x="919" y="4484"/>
                          </a:lnTo>
                          <a:lnTo>
                            <a:pt x="921" y="4474"/>
                          </a:lnTo>
                          <a:lnTo>
                            <a:pt x="921" y="4468"/>
                          </a:lnTo>
                          <a:lnTo>
                            <a:pt x="921" y="4463"/>
                          </a:lnTo>
                          <a:lnTo>
                            <a:pt x="920" y="4457"/>
                          </a:lnTo>
                          <a:lnTo>
                            <a:pt x="918" y="4451"/>
                          </a:lnTo>
                          <a:lnTo>
                            <a:pt x="916" y="4445"/>
                          </a:lnTo>
                          <a:lnTo>
                            <a:pt x="912" y="4438"/>
                          </a:lnTo>
                          <a:lnTo>
                            <a:pt x="909" y="4432"/>
                          </a:lnTo>
                          <a:lnTo>
                            <a:pt x="905" y="4428"/>
                          </a:lnTo>
                          <a:lnTo>
                            <a:pt x="898" y="4420"/>
                          </a:lnTo>
                          <a:lnTo>
                            <a:pt x="890" y="4414"/>
                          </a:lnTo>
                          <a:lnTo>
                            <a:pt x="881" y="4409"/>
                          </a:lnTo>
                          <a:lnTo>
                            <a:pt x="872" y="4403"/>
                          </a:lnTo>
                          <a:lnTo>
                            <a:pt x="862" y="4396"/>
                          </a:lnTo>
                          <a:lnTo>
                            <a:pt x="852" y="4387"/>
                          </a:lnTo>
                          <a:lnTo>
                            <a:pt x="842" y="4376"/>
                          </a:lnTo>
                          <a:lnTo>
                            <a:pt x="832" y="4364"/>
                          </a:lnTo>
                          <a:lnTo>
                            <a:pt x="826" y="4359"/>
                          </a:lnTo>
                          <a:lnTo>
                            <a:pt x="821" y="4353"/>
                          </a:lnTo>
                          <a:lnTo>
                            <a:pt x="815" y="4348"/>
                          </a:lnTo>
                          <a:lnTo>
                            <a:pt x="808" y="4344"/>
                          </a:lnTo>
                          <a:lnTo>
                            <a:pt x="787" y="4334"/>
                          </a:lnTo>
                          <a:lnTo>
                            <a:pt x="765" y="4325"/>
                          </a:lnTo>
                          <a:lnTo>
                            <a:pt x="755" y="4320"/>
                          </a:lnTo>
                          <a:lnTo>
                            <a:pt x="745" y="4314"/>
                          </a:lnTo>
                          <a:lnTo>
                            <a:pt x="734" y="4308"/>
                          </a:lnTo>
                          <a:lnTo>
                            <a:pt x="726" y="4300"/>
                          </a:lnTo>
                          <a:lnTo>
                            <a:pt x="720" y="4295"/>
                          </a:lnTo>
                          <a:lnTo>
                            <a:pt x="715" y="4290"/>
                          </a:lnTo>
                          <a:lnTo>
                            <a:pt x="710" y="4287"/>
                          </a:lnTo>
                          <a:lnTo>
                            <a:pt x="706" y="4285"/>
                          </a:lnTo>
                          <a:lnTo>
                            <a:pt x="702" y="4283"/>
                          </a:lnTo>
                          <a:lnTo>
                            <a:pt x="697" y="4282"/>
                          </a:lnTo>
                          <a:lnTo>
                            <a:pt x="694" y="4282"/>
                          </a:lnTo>
                          <a:lnTo>
                            <a:pt x="691" y="4283"/>
                          </a:lnTo>
                          <a:lnTo>
                            <a:pt x="689" y="4284"/>
                          </a:lnTo>
                          <a:lnTo>
                            <a:pt x="686" y="4286"/>
                          </a:lnTo>
                          <a:lnTo>
                            <a:pt x="684" y="4289"/>
                          </a:lnTo>
                          <a:lnTo>
                            <a:pt x="682" y="4292"/>
                          </a:lnTo>
                          <a:lnTo>
                            <a:pt x="679" y="4299"/>
                          </a:lnTo>
                          <a:lnTo>
                            <a:pt x="676" y="4307"/>
                          </a:lnTo>
                          <a:lnTo>
                            <a:pt x="672" y="4326"/>
                          </a:lnTo>
                          <a:lnTo>
                            <a:pt x="667" y="4344"/>
                          </a:lnTo>
                          <a:lnTo>
                            <a:pt x="664" y="4352"/>
                          </a:lnTo>
                          <a:lnTo>
                            <a:pt x="660" y="4359"/>
                          </a:lnTo>
                          <a:lnTo>
                            <a:pt x="658" y="4362"/>
                          </a:lnTo>
                          <a:lnTo>
                            <a:pt x="656" y="4363"/>
                          </a:lnTo>
                          <a:lnTo>
                            <a:pt x="652" y="4365"/>
                          </a:lnTo>
                          <a:lnTo>
                            <a:pt x="649" y="4365"/>
                          </a:lnTo>
                          <a:lnTo>
                            <a:pt x="640" y="4365"/>
                          </a:lnTo>
                          <a:lnTo>
                            <a:pt x="631" y="4364"/>
                          </a:lnTo>
                          <a:lnTo>
                            <a:pt x="623" y="4360"/>
                          </a:lnTo>
                          <a:lnTo>
                            <a:pt x="615" y="4355"/>
                          </a:lnTo>
                          <a:lnTo>
                            <a:pt x="598" y="4344"/>
                          </a:lnTo>
                          <a:lnTo>
                            <a:pt x="583" y="4332"/>
                          </a:lnTo>
                          <a:lnTo>
                            <a:pt x="575" y="4326"/>
                          </a:lnTo>
                          <a:lnTo>
                            <a:pt x="567" y="4320"/>
                          </a:lnTo>
                          <a:lnTo>
                            <a:pt x="559" y="4313"/>
                          </a:lnTo>
                          <a:lnTo>
                            <a:pt x="551" y="4309"/>
                          </a:lnTo>
                          <a:lnTo>
                            <a:pt x="542" y="4305"/>
                          </a:lnTo>
                          <a:lnTo>
                            <a:pt x="533" y="4303"/>
                          </a:lnTo>
                          <a:lnTo>
                            <a:pt x="523" y="4303"/>
                          </a:lnTo>
                          <a:lnTo>
                            <a:pt x="514" y="4304"/>
                          </a:lnTo>
                          <a:lnTo>
                            <a:pt x="501" y="4306"/>
                          </a:lnTo>
                          <a:lnTo>
                            <a:pt x="490" y="4306"/>
                          </a:lnTo>
                          <a:lnTo>
                            <a:pt x="486" y="4305"/>
                          </a:lnTo>
                          <a:lnTo>
                            <a:pt x="481" y="4304"/>
                          </a:lnTo>
                          <a:lnTo>
                            <a:pt x="478" y="4303"/>
                          </a:lnTo>
                          <a:lnTo>
                            <a:pt x="476" y="4301"/>
                          </a:lnTo>
                          <a:lnTo>
                            <a:pt x="475" y="4299"/>
                          </a:lnTo>
                          <a:lnTo>
                            <a:pt x="475" y="4296"/>
                          </a:lnTo>
                          <a:lnTo>
                            <a:pt x="475" y="4293"/>
                          </a:lnTo>
                          <a:lnTo>
                            <a:pt x="477" y="4290"/>
                          </a:lnTo>
                          <a:lnTo>
                            <a:pt x="480" y="4286"/>
                          </a:lnTo>
                          <a:lnTo>
                            <a:pt x="485" y="4282"/>
                          </a:lnTo>
                          <a:lnTo>
                            <a:pt x="490" y="4277"/>
                          </a:lnTo>
                          <a:lnTo>
                            <a:pt x="496" y="4271"/>
                          </a:lnTo>
                          <a:lnTo>
                            <a:pt x="508" y="4262"/>
                          </a:lnTo>
                          <a:lnTo>
                            <a:pt x="515" y="4255"/>
                          </a:lnTo>
                          <a:lnTo>
                            <a:pt x="518" y="4252"/>
                          </a:lnTo>
                          <a:lnTo>
                            <a:pt x="520" y="4249"/>
                          </a:lnTo>
                          <a:lnTo>
                            <a:pt x="521" y="4246"/>
                          </a:lnTo>
                          <a:lnTo>
                            <a:pt x="521" y="4243"/>
                          </a:lnTo>
                          <a:lnTo>
                            <a:pt x="519" y="4228"/>
                          </a:lnTo>
                          <a:lnTo>
                            <a:pt x="517" y="4208"/>
                          </a:lnTo>
                          <a:lnTo>
                            <a:pt x="515" y="4195"/>
                          </a:lnTo>
                          <a:lnTo>
                            <a:pt x="514" y="4178"/>
                          </a:lnTo>
                          <a:lnTo>
                            <a:pt x="513" y="4161"/>
                          </a:lnTo>
                          <a:lnTo>
                            <a:pt x="513" y="4141"/>
                          </a:lnTo>
                          <a:lnTo>
                            <a:pt x="512" y="4123"/>
                          </a:lnTo>
                          <a:lnTo>
                            <a:pt x="510" y="4107"/>
                          </a:lnTo>
                          <a:lnTo>
                            <a:pt x="508" y="4099"/>
                          </a:lnTo>
                          <a:lnTo>
                            <a:pt x="506" y="4093"/>
                          </a:lnTo>
                          <a:lnTo>
                            <a:pt x="503" y="4088"/>
                          </a:lnTo>
                          <a:lnTo>
                            <a:pt x="500" y="4083"/>
                          </a:lnTo>
                          <a:lnTo>
                            <a:pt x="493" y="4078"/>
                          </a:lnTo>
                          <a:lnTo>
                            <a:pt x="486" y="4073"/>
                          </a:lnTo>
                          <a:lnTo>
                            <a:pt x="478" y="4070"/>
                          </a:lnTo>
                          <a:lnTo>
                            <a:pt x="471" y="4067"/>
                          </a:lnTo>
                          <a:lnTo>
                            <a:pt x="464" y="4066"/>
                          </a:lnTo>
                          <a:lnTo>
                            <a:pt x="457" y="4065"/>
                          </a:lnTo>
                          <a:lnTo>
                            <a:pt x="450" y="4066"/>
                          </a:lnTo>
                          <a:lnTo>
                            <a:pt x="443" y="4067"/>
                          </a:lnTo>
                          <a:lnTo>
                            <a:pt x="435" y="4069"/>
                          </a:lnTo>
                          <a:lnTo>
                            <a:pt x="428" y="4072"/>
                          </a:lnTo>
                          <a:lnTo>
                            <a:pt x="420" y="4075"/>
                          </a:lnTo>
                          <a:lnTo>
                            <a:pt x="413" y="4078"/>
                          </a:lnTo>
                          <a:lnTo>
                            <a:pt x="399" y="4087"/>
                          </a:lnTo>
                          <a:lnTo>
                            <a:pt x="385" y="4096"/>
                          </a:lnTo>
                          <a:lnTo>
                            <a:pt x="380" y="4101"/>
                          </a:lnTo>
                          <a:lnTo>
                            <a:pt x="374" y="4103"/>
                          </a:lnTo>
                          <a:lnTo>
                            <a:pt x="369" y="4104"/>
                          </a:lnTo>
                          <a:lnTo>
                            <a:pt x="363" y="4105"/>
                          </a:lnTo>
                          <a:lnTo>
                            <a:pt x="357" y="4105"/>
                          </a:lnTo>
                          <a:lnTo>
                            <a:pt x="350" y="4103"/>
                          </a:lnTo>
                          <a:lnTo>
                            <a:pt x="344" y="4102"/>
                          </a:lnTo>
                          <a:lnTo>
                            <a:pt x="338" y="4098"/>
                          </a:lnTo>
                          <a:lnTo>
                            <a:pt x="333" y="4095"/>
                          </a:lnTo>
                          <a:lnTo>
                            <a:pt x="327" y="4091"/>
                          </a:lnTo>
                          <a:lnTo>
                            <a:pt x="321" y="4087"/>
                          </a:lnTo>
                          <a:lnTo>
                            <a:pt x="315" y="4082"/>
                          </a:lnTo>
                          <a:lnTo>
                            <a:pt x="304" y="4071"/>
                          </a:lnTo>
                          <a:lnTo>
                            <a:pt x="294" y="4058"/>
                          </a:lnTo>
                          <a:lnTo>
                            <a:pt x="286" y="4044"/>
                          </a:lnTo>
                          <a:lnTo>
                            <a:pt x="279" y="4029"/>
                          </a:lnTo>
                          <a:lnTo>
                            <a:pt x="276" y="4021"/>
                          </a:lnTo>
                          <a:lnTo>
                            <a:pt x="274" y="4013"/>
                          </a:lnTo>
                          <a:lnTo>
                            <a:pt x="272" y="4005"/>
                          </a:lnTo>
                          <a:lnTo>
                            <a:pt x="271" y="3998"/>
                          </a:lnTo>
                          <a:lnTo>
                            <a:pt x="271" y="3990"/>
                          </a:lnTo>
                          <a:lnTo>
                            <a:pt x="271" y="3983"/>
                          </a:lnTo>
                          <a:lnTo>
                            <a:pt x="272" y="3976"/>
                          </a:lnTo>
                          <a:lnTo>
                            <a:pt x="273" y="3968"/>
                          </a:lnTo>
                          <a:lnTo>
                            <a:pt x="275" y="3961"/>
                          </a:lnTo>
                          <a:lnTo>
                            <a:pt x="278" y="3954"/>
                          </a:lnTo>
                          <a:lnTo>
                            <a:pt x="282" y="3948"/>
                          </a:lnTo>
                          <a:lnTo>
                            <a:pt x="287" y="3942"/>
                          </a:lnTo>
                          <a:lnTo>
                            <a:pt x="292" y="3935"/>
                          </a:lnTo>
                          <a:lnTo>
                            <a:pt x="296" y="3927"/>
                          </a:lnTo>
                          <a:lnTo>
                            <a:pt x="298" y="3919"/>
                          </a:lnTo>
                          <a:lnTo>
                            <a:pt x="299" y="3912"/>
                          </a:lnTo>
                          <a:lnTo>
                            <a:pt x="298" y="3905"/>
                          </a:lnTo>
                          <a:lnTo>
                            <a:pt x="296" y="3898"/>
                          </a:lnTo>
                          <a:lnTo>
                            <a:pt x="293" y="3891"/>
                          </a:lnTo>
                          <a:lnTo>
                            <a:pt x="289" y="3883"/>
                          </a:lnTo>
                          <a:lnTo>
                            <a:pt x="285" y="3876"/>
                          </a:lnTo>
                          <a:lnTo>
                            <a:pt x="279" y="3870"/>
                          </a:lnTo>
                          <a:lnTo>
                            <a:pt x="273" y="3863"/>
                          </a:lnTo>
                          <a:lnTo>
                            <a:pt x="265" y="3858"/>
                          </a:lnTo>
                          <a:lnTo>
                            <a:pt x="251" y="3847"/>
                          </a:lnTo>
                          <a:lnTo>
                            <a:pt x="236" y="3837"/>
                          </a:lnTo>
                          <a:lnTo>
                            <a:pt x="231" y="3835"/>
                          </a:lnTo>
                          <a:lnTo>
                            <a:pt x="226" y="3834"/>
                          </a:lnTo>
                          <a:lnTo>
                            <a:pt x="219" y="3833"/>
                          </a:lnTo>
                          <a:lnTo>
                            <a:pt x="213" y="3833"/>
                          </a:lnTo>
                          <a:lnTo>
                            <a:pt x="201" y="3834"/>
                          </a:lnTo>
                          <a:lnTo>
                            <a:pt x="189" y="3836"/>
                          </a:lnTo>
                          <a:lnTo>
                            <a:pt x="176" y="3837"/>
                          </a:lnTo>
                          <a:lnTo>
                            <a:pt x="166" y="3836"/>
                          </a:lnTo>
                          <a:lnTo>
                            <a:pt x="162" y="3835"/>
                          </a:lnTo>
                          <a:lnTo>
                            <a:pt x="159" y="3832"/>
                          </a:lnTo>
                          <a:lnTo>
                            <a:pt x="156" y="3829"/>
                          </a:lnTo>
                          <a:lnTo>
                            <a:pt x="153" y="3824"/>
                          </a:lnTo>
                          <a:lnTo>
                            <a:pt x="151" y="3814"/>
                          </a:lnTo>
                          <a:lnTo>
                            <a:pt x="149" y="3802"/>
                          </a:lnTo>
                          <a:lnTo>
                            <a:pt x="148" y="3788"/>
                          </a:lnTo>
                          <a:lnTo>
                            <a:pt x="147" y="3775"/>
                          </a:lnTo>
                          <a:lnTo>
                            <a:pt x="147" y="3747"/>
                          </a:lnTo>
                          <a:lnTo>
                            <a:pt x="147" y="3723"/>
                          </a:lnTo>
                          <a:lnTo>
                            <a:pt x="147" y="3704"/>
                          </a:lnTo>
                          <a:lnTo>
                            <a:pt x="146" y="3690"/>
                          </a:lnTo>
                          <a:lnTo>
                            <a:pt x="145" y="3679"/>
                          </a:lnTo>
                          <a:lnTo>
                            <a:pt x="143" y="3669"/>
                          </a:lnTo>
                          <a:lnTo>
                            <a:pt x="139" y="3661"/>
                          </a:lnTo>
                          <a:lnTo>
                            <a:pt x="132" y="3653"/>
                          </a:lnTo>
                          <a:lnTo>
                            <a:pt x="123" y="3643"/>
                          </a:lnTo>
                          <a:lnTo>
                            <a:pt x="112" y="3631"/>
                          </a:lnTo>
                          <a:lnTo>
                            <a:pt x="105" y="3617"/>
                          </a:lnTo>
                          <a:lnTo>
                            <a:pt x="100" y="3606"/>
                          </a:lnTo>
                          <a:lnTo>
                            <a:pt x="97" y="3596"/>
                          </a:lnTo>
                          <a:lnTo>
                            <a:pt x="95" y="3586"/>
                          </a:lnTo>
                          <a:lnTo>
                            <a:pt x="93" y="3576"/>
                          </a:lnTo>
                          <a:lnTo>
                            <a:pt x="93" y="3568"/>
                          </a:lnTo>
                          <a:lnTo>
                            <a:pt x="93" y="3560"/>
                          </a:lnTo>
                          <a:lnTo>
                            <a:pt x="95" y="3553"/>
                          </a:lnTo>
                          <a:lnTo>
                            <a:pt x="99" y="3536"/>
                          </a:lnTo>
                          <a:lnTo>
                            <a:pt x="102" y="3520"/>
                          </a:lnTo>
                          <a:lnTo>
                            <a:pt x="103" y="3511"/>
                          </a:lnTo>
                          <a:lnTo>
                            <a:pt x="104" y="3501"/>
                          </a:lnTo>
                          <a:lnTo>
                            <a:pt x="104" y="3490"/>
                          </a:lnTo>
                          <a:lnTo>
                            <a:pt x="103" y="3478"/>
                          </a:lnTo>
                          <a:lnTo>
                            <a:pt x="102" y="3467"/>
                          </a:lnTo>
                          <a:lnTo>
                            <a:pt x="103" y="3457"/>
                          </a:lnTo>
                          <a:lnTo>
                            <a:pt x="105" y="3447"/>
                          </a:lnTo>
                          <a:lnTo>
                            <a:pt x="107" y="3439"/>
                          </a:lnTo>
                          <a:lnTo>
                            <a:pt x="111" y="3432"/>
                          </a:lnTo>
                          <a:lnTo>
                            <a:pt x="115" y="3425"/>
                          </a:lnTo>
                          <a:lnTo>
                            <a:pt x="120" y="3419"/>
                          </a:lnTo>
                          <a:lnTo>
                            <a:pt x="125" y="3414"/>
                          </a:lnTo>
                          <a:lnTo>
                            <a:pt x="136" y="3402"/>
                          </a:lnTo>
                          <a:lnTo>
                            <a:pt x="147" y="3391"/>
                          </a:lnTo>
                          <a:lnTo>
                            <a:pt x="151" y="3385"/>
                          </a:lnTo>
                          <a:lnTo>
                            <a:pt x="154" y="3378"/>
                          </a:lnTo>
                          <a:lnTo>
                            <a:pt x="156" y="3371"/>
                          </a:lnTo>
                          <a:lnTo>
                            <a:pt x="157" y="3362"/>
                          </a:lnTo>
                          <a:lnTo>
                            <a:pt x="158" y="3340"/>
                          </a:lnTo>
                          <a:lnTo>
                            <a:pt x="159" y="3319"/>
                          </a:lnTo>
                          <a:lnTo>
                            <a:pt x="158" y="3300"/>
                          </a:lnTo>
                          <a:lnTo>
                            <a:pt x="158" y="3280"/>
                          </a:lnTo>
                          <a:lnTo>
                            <a:pt x="156" y="3262"/>
                          </a:lnTo>
                          <a:lnTo>
                            <a:pt x="154" y="3245"/>
                          </a:lnTo>
                          <a:lnTo>
                            <a:pt x="151" y="3227"/>
                          </a:lnTo>
                          <a:lnTo>
                            <a:pt x="147" y="3210"/>
                          </a:lnTo>
                          <a:lnTo>
                            <a:pt x="143" y="3192"/>
                          </a:lnTo>
                          <a:lnTo>
                            <a:pt x="138" y="3176"/>
                          </a:lnTo>
                          <a:lnTo>
                            <a:pt x="131" y="3160"/>
                          </a:lnTo>
                          <a:lnTo>
                            <a:pt x="124" y="3142"/>
                          </a:lnTo>
                          <a:lnTo>
                            <a:pt x="116" y="3125"/>
                          </a:lnTo>
                          <a:lnTo>
                            <a:pt x="108" y="3107"/>
                          </a:lnTo>
                          <a:lnTo>
                            <a:pt x="98" y="3090"/>
                          </a:lnTo>
                          <a:lnTo>
                            <a:pt x="87" y="3072"/>
                          </a:lnTo>
                          <a:lnTo>
                            <a:pt x="82" y="3062"/>
                          </a:lnTo>
                          <a:lnTo>
                            <a:pt x="74" y="3052"/>
                          </a:lnTo>
                          <a:lnTo>
                            <a:pt x="64" y="3041"/>
                          </a:lnTo>
                          <a:lnTo>
                            <a:pt x="54" y="3030"/>
                          </a:lnTo>
                          <a:lnTo>
                            <a:pt x="49" y="3024"/>
                          </a:lnTo>
                          <a:lnTo>
                            <a:pt x="45" y="3019"/>
                          </a:lnTo>
                          <a:lnTo>
                            <a:pt x="42" y="3014"/>
                          </a:lnTo>
                          <a:lnTo>
                            <a:pt x="40" y="3009"/>
                          </a:lnTo>
                          <a:lnTo>
                            <a:pt x="39" y="3005"/>
                          </a:lnTo>
                          <a:lnTo>
                            <a:pt x="40" y="3002"/>
                          </a:lnTo>
                          <a:lnTo>
                            <a:pt x="42" y="2999"/>
                          </a:lnTo>
                          <a:lnTo>
                            <a:pt x="46" y="2997"/>
                          </a:lnTo>
                          <a:lnTo>
                            <a:pt x="58" y="2995"/>
                          </a:lnTo>
                          <a:lnTo>
                            <a:pt x="70" y="2995"/>
                          </a:lnTo>
                          <a:lnTo>
                            <a:pt x="84" y="2995"/>
                          </a:lnTo>
                          <a:lnTo>
                            <a:pt x="100" y="2996"/>
                          </a:lnTo>
                          <a:lnTo>
                            <a:pt x="114" y="2996"/>
                          </a:lnTo>
                          <a:lnTo>
                            <a:pt x="126" y="2995"/>
                          </a:lnTo>
                          <a:lnTo>
                            <a:pt x="132" y="2995"/>
                          </a:lnTo>
                          <a:lnTo>
                            <a:pt x="138" y="2994"/>
                          </a:lnTo>
                          <a:lnTo>
                            <a:pt x="142" y="2992"/>
                          </a:lnTo>
                          <a:lnTo>
                            <a:pt x="145" y="2990"/>
                          </a:lnTo>
                          <a:lnTo>
                            <a:pt x="147" y="2987"/>
                          </a:lnTo>
                          <a:lnTo>
                            <a:pt x="148" y="2980"/>
                          </a:lnTo>
                          <a:lnTo>
                            <a:pt x="150" y="2971"/>
                          </a:lnTo>
                          <a:lnTo>
                            <a:pt x="150" y="2961"/>
                          </a:lnTo>
                          <a:lnTo>
                            <a:pt x="151" y="2934"/>
                          </a:lnTo>
                          <a:lnTo>
                            <a:pt x="151" y="2906"/>
                          </a:lnTo>
                          <a:lnTo>
                            <a:pt x="150" y="2875"/>
                          </a:lnTo>
                          <a:lnTo>
                            <a:pt x="149" y="2848"/>
                          </a:lnTo>
                          <a:lnTo>
                            <a:pt x="146" y="2828"/>
                          </a:lnTo>
                          <a:lnTo>
                            <a:pt x="144" y="2817"/>
                          </a:lnTo>
                          <a:lnTo>
                            <a:pt x="139" y="2812"/>
                          </a:lnTo>
                          <a:lnTo>
                            <a:pt x="134" y="2806"/>
                          </a:lnTo>
                          <a:lnTo>
                            <a:pt x="128" y="2802"/>
                          </a:lnTo>
                          <a:lnTo>
                            <a:pt x="122" y="2799"/>
                          </a:lnTo>
                          <a:lnTo>
                            <a:pt x="110" y="2793"/>
                          </a:lnTo>
                          <a:lnTo>
                            <a:pt x="98" y="2787"/>
                          </a:lnTo>
                          <a:lnTo>
                            <a:pt x="92" y="2783"/>
                          </a:lnTo>
                          <a:lnTo>
                            <a:pt x="87" y="2779"/>
                          </a:lnTo>
                          <a:lnTo>
                            <a:pt x="84" y="2774"/>
                          </a:lnTo>
                          <a:lnTo>
                            <a:pt x="82" y="2768"/>
                          </a:lnTo>
                          <a:lnTo>
                            <a:pt x="82" y="2761"/>
                          </a:lnTo>
                          <a:lnTo>
                            <a:pt x="83" y="2752"/>
                          </a:lnTo>
                          <a:lnTo>
                            <a:pt x="86" y="2743"/>
                          </a:lnTo>
                          <a:lnTo>
                            <a:pt x="91" y="2731"/>
                          </a:lnTo>
                          <a:lnTo>
                            <a:pt x="95" y="2722"/>
                          </a:lnTo>
                          <a:lnTo>
                            <a:pt x="96" y="2715"/>
                          </a:lnTo>
                          <a:lnTo>
                            <a:pt x="93" y="2709"/>
                          </a:lnTo>
                          <a:lnTo>
                            <a:pt x="91" y="2704"/>
                          </a:lnTo>
                          <a:lnTo>
                            <a:pt x="82" y="2694"/>
                          </a:lnTo>
                          <a:lnTo>
                            <a:pt x="73" y="2682"/>
                          </a:lnTo>
                          <a:lnTo>
                            <a:pt x="69" y="2673"/>
                          </a:lnTo>
                          <a:lnTo>
                            <a:pt x="68" y="2666"/>
                          </a:lnTo>
                          <a:lnTo>
                            <a:pt x="67" y="2659"/>
                          </a:lnTo>
                          <a:lnTo>
                            <a:pt x="68" y="2653"/>
                          </a:lnTo>
                          <a:lnTo>
                            <a:pt x="70" y="2639"/>
                          </a:lnTo>
                          <a:lnTo>
                            <a:pt x="71" y="2623"/>
                          </a:lnTo>
                          <a:lnTo>
                            <a:pt x="70" y="2619"/>
                          </a:lnTo>
                          <a:lnTo>
                            <a:pt x="69" y="2616"/>
                          </a:lnTo>
                          <a:lnTo>
                            <a:pt x="67" y="2614"/>
                          </a:lnTo>
                          <a:lnTo>
                            <a:pt x="65" y="2612"/>
                          </a:lnTo>
                          <a:lnTo>
                            <a:pt x="59" y="2608"/>
                          </a:lnTo>
                          <a:lnTo>
                            <a:pt x="53" y="2603"/>
                          </a:lnTo>
                          <a:lnTo>
                            <a:pt x="45" y="2598"/>
                          </a:lnTo>
                          <a:lnTo>
                            <a:pt x="40" y="2590"/>
                          </a:lnTo>
                          <a:lnTo>
                            <a:pt x="38" y="2586"/>
                          </a:lnTo>
                          <a:lnTo>
                            <a:pt x="36" y="2580"/>
                          </a:lnTo>
                          <a:lnTo>
                            <a:pt x="35" y="2574"/>
                          </a:lnTo>
                          <a:lnTo>
                            <a:pt x="35" y="2566"/>
                          </a:lnTo>
                          <a:lnTo>
                            <a:pt x="34" y="2554"/>
                          </a:lnTo>
                          <a:lnTo>
                            <a:pt x="31" y="2542"/>
                          </a:lnTo>
                          <a:lnTo>
                            <a:pt x="26" y="2531"/>
                          </a:lnTo>
                          <a:lnTo>
                            <a:pt x="21" y="2521"/>
                          </a:lnTo>
                          <a:lnTo>
                            <a:pt x="16" y="2510"/>
                          </a:lnTo>
                          <a:lnTo>
                            <a:pt x="10" y="2499"/>
                          </a:lnTo>
                          <a:lnTo>
                            <a:pt x="4" y="2487"/>
                          </a:lnTo>
                          <a:lnTo>
                            <a:pt x="0" y="2475"/>
                          </a:lnTo>
                          <a:lnTo>
                            <a:pt x="2" y="2467"/>
                          </a:lnTo>
                          <a:lnTo>
                            <a:pt x="5" y="2460"/>
                          </a:lnTo>
                          <a:lnTo>
                            <a:pt x="9" y="2454"/>
                          </a:lnTo>
                          <a:lnTo>
                            <a:pt x="13" y="2449"/>
                          </a:lnTo>
                          <a:lnTo>
                            <a:pt x="20" y="2441"/>
                          </a:lnTo>
                          <a:lnTo>
                            <a:pt x="27" y="2434"/>
                          </a:lnTo>
                          <a:lnTo>
                            <a:pt x="30" y="2431"/>
                          </a:lnTo>
                          <a:lnTo>
                            <a:pt x="33" y="2427"/>
                          </a:lnTo>
                          <a:lnTo>
                            <a:pt x="35" y="2423"/>
                          </a:lnTo>
                          <a:lnTo>
                            <a:pt x="37" y="2417"/>
                          </a:lnTo>
                          <a:lnTo>
                            <a:pt x="38" y="2412"/>
                          </a:lnTo>
                          <a:lnTo>
                            <a:pt x="38" y="2406"/>
                          </a:lnTo>
                          <a:lnTo>
                            <a:pt x="37" y="2399"/>
                          </a:lnTo>
                          <a:lnTo>
                            <a:pt x="35" y="2391"/>
                          </a:lnTo>
                          <a:lnTo>
                            <a:pt x="26" y="2367"/>
                          </a:lnTo>
                          <a:lnTo>
                            <a:pt x="19" y="2352"/>
                          </a:lnTo>
                          <a:lnTo>
                            <a:pt x="18" y="2350"/>
                          </a:lnTo>
                          <a:lnTo>
                            <a:pt x="19" y="2348"/>
                          </a:lnTo>
                          <a:lnTo>
                            <a:pt x="21" y="2346"/>
                          </a:lnTo>
                          <a:lnTo>
                            <a:pt x="24" y="2345"/>
                          </a:lnTo>
                          <a:lnTo>
                            <a:pt x="35" y="2343"/>
                          </a:lnTo>
                          <a:lnTo>
                            <a:pt x="54" y="2343"/>
                          </a:lnTo>
                          <a:lnTo>
                            <a:pt x="74" y="2342"/>
                          </a:lnTo>
                          <a:lnTo>
                            <a:pt x="101" y="2340"/>
                          </a:lnTo>
                          <a:lnTo>
                            <a:pt x="129" y="2334"/>
                          </a:lnTo>
                          <a:lnTo>
                            <a:pt x="160" y="2327"/>
                          </a:lnTo>
                          <a:lnTo>
                            <a:pt x="175" y="2323"/>
                          </a:lnTo>
                          <a:lnTo>
                            <a:pt x="190" y="2318"/>
                          </a:lnTo>
                          <a:lnTo>
                            <a:pt x="203" y="2313"/>
                          </a:lnTo>
                          <a:lnTo>
                            <a:pt x="215" y="2307"/>
                          </a:lnTo>
                          <a:lnTo>
                            <a:pt x="226" y="2300"/>
                          </a:lnTo>
                          <a:lnTo>
                            <a:pt x="235" y="2291"/>
                          </a:lnTo>
                          <a:lnTo>
                            <a:pt x="239" y="2288"/>
                          </a:lnTo>
                          <a:lnTo>
                            <a:pt x="242" y="2283"/>
                          </a:lnTo>
                          <a:lnTo>
                            <a:pt x="244" y="2279"/>
                          </a:lnTo>
                          <a:lnTo>
                            <a:pt x="246" y="2275"/>
                          </a:lnTo>
                          <a:lnTo>
                            <a:pt x="249" y="2264"/>
                          </a:lnTo>
                          <a:lnTo>
                            <a:pt x="250" y="2254"/>
                          </a:lnTo>
                          <a:lnTo>
                            <a:pt x="249" y="2244"/>
                          </a:lnTo>
                          <a:lnTo>
                            <a:pt x="248" y="2234"/>
                          </a:lnTo>
                          <a:lnTo>
                            <a:pt x="245" y="2225"/>
                          </a:lnTo>
                          <a:lnTo>
                            <a:pt x="242" y="2217"/>
                          </a:lnTo>
                          <a:lnTo>
                            <a:pt x="238" y="2208"/>
                          </a:lnTo>
                          <a:lnTo>
                            <a:pt x="234" y="2199"/>
                          </a:lnTo>
                          <a:lnTo>
                            <a:pt x="226" y="2182"/>
                          </a:lnTo>
                          <a:lnTo>
                            <a:pt x="218" y="2166"/>
                          </a:lnTo>
                          <a:lnTo>
                            <a:pt x="216" y="2157"/>
                          </a:lnTo>
                          <a:lnTo>
                            <a:pt x="216" y="2149"/>
                          </a:lnTo>
                          <a:lnTo>
                            <a:pt x="216" y="2140"/>
                          </a:lnTo>
                          <a:lnTo>
                            <a:pt x="218" y="2132"/>
                          </a:lnTo>
                          <a:lnTo>
                            <a:pt x="226" y="2116"/>
                          </a:lnTo>
                          <a:lnTo>
                            <a:pt x="235" y="2100"/>
                          </a:lnTo>
                          <a:lnTo>
                            <a:pt x="246" y="2083"/>
                          </a:lnTo>
                          <a:lnTo>
                            <a:pt x="257" y="2065"/>
                          </a:lnTo>
                          <a:lnTo>
                            <a:pt x="268" y="2048"/>
                          </a:lnTo>
                          <a:lnTo>
                            <a:pt x="276" y="2030"/>
                          </a:lnTo>
                          <a:lnTo>
                            <a:pt x="279" y="2022"/>
                          </a:lnTo>
                          <a:lnTo>
                            <a:pt x="281" y="2014"/>
                          </a:lnTo>
                          <a:lnTo>
                            <a:pt x="282" y="2007"/>
                          </a:lnTo>
                          <a:lnTo>
                            <a:pt x="282" y="2000"/>
                          </a:lnTo>
                          <a:lnTo>
                            <a:pt x="277" y="1982"/>
                          </a:lnTo>
                          <a:lnTo>
                            <a:pt x="271" y="1964"/>
                          </a:lnTo>
                          <a:lnTo>
                            <a:pt x="270" y="1960"/>
                          </a:lnTo>
                          <a:lnTo>
                            <a:pt x="270" y="1955"/>
                          </a:lnTo>
                          <a:lnTo>
                            <a:pt x="270" y="1951"/>
                          </a:lnTo>
                          <a:lnTo>
                            <a:pt x="272" y="1947"/>
                          </a:lnTo>
                          <a:lnTo>
                            <a:pt x="274" y="1943"/>
                          </a:lnTo>
                          <a:lnTo>
                            <a:pt x="278" y="1940"/>
                          </a:lnTo>
                          <a:lnTo>
                            <a:pt x="282" y="1938"/>
                          </a:lnTo>
                          <a:lnTo>
                            <a:pt x="288" y="1936"/>
                          </a:lnTo>
                          <a:lnTo>
                            <a:pt x="289" y="1929"/>
                          </a:lnTo>
                          <a:lnTo>
                            <a:pt x="288" y="1923"/>
                          </a:lnTo>
                          <a:lnTo>
                            <a:pt x="286" y="1917"/>
                          </a:lnTo>
                          <a:lnTo>
                            <a:pt x="283" y="1909"/>
                          </a:lnTo>
                          <a:lnTo>
                            <a:pt x="281" y="1895"/>
                          </a:lnTo>
                          <a:lnTo>
                            <a:pt x="280" y="1881"/>
                          </a:lnTo>
                          <a:lnTo>
                            <a:pt x="279" y="1874"/>
                          </a:lnTo>
                          <a:lnTo>
                            <a:pt x="279" y="1867"/>
                          </a:lnTo>
                          <a:lnTo>
                            <a:pt x="280" y="1860"/>
                          </a:lnTo>
                          <a:lnTo>
                            <a:pt x="281" y="1854"/>
                          </a:lnTo>
                          <a:lnTo>
                            <a:pt x="284" y="1845"/>
                          </a:lnTo>
                          <a:lnTo>
                            <a:pt x="287" y="1834"/>
                          </a:lnTo>
                          <a:lnTo>
                            <a:pt x="289" y="1824"/>
                          </a:lnTo>
                          <a:lnTo>
                            <a:pt x="289" y="1813"/>
                          </a:lnTo>
                          <a:lnTo>
                            <a:pt x="288" y="1801"/>
                          </a:lnTo>
                          <a:lnTo>
                            <a:pt x="286" y="1790"/>
                          </a:lnTo>
                          <a:lnTo>
                            <a:pt x="282" y="1779"/>
                          </a:lnTo>
                          <a:lnTo>
                            <a:pt x="279" y="1767"/>
                          </a:lnTo>
                          <a:lnTo>
                            <a:pt x="270" y="1745"/>
                          </a:lnTo>
                          <a:lnTo>
                            <a:pt x="261" y="1723"/>
                          </a:lnTo>
                          <a:lnTo>
                            <a:pt x="257" y="1709"/>
                          </a:lnTo>
                          <a:lnTo>
                            <a:pt x="256" y="1696"/>
                          </a:lnTo>
                          <a:lnTo>
                            <a:pt x="255" y="1681"/>
                          </a:lnTo>
                          <a:lnTo>
                            <a:pt x="253" y="1667"/>
                          </a:lnTo>
                          <a:lnTo>
                            <a:pt x="249" y="1646"/>
                          </a:lnTo>
                          <a:lnTo>
                            <a:pt x="246" y="1625"/>
                          </a:lnTo>
                          <a:lnTo>
                            <a:pt x="244" y="1603"/>
                          </a:lnTo>
                          <a:lnTo>
                            <a:pt x="243" y="1583"/>
                          </a:lnTo>
                          <a:lnTo>
                            <a:pt x="272" y="1532"/>
                          </a:lnTo>
                          <a:lnTo>
                            <a:pt x="272" y="1532"/>
                          </a:lnTo>
                          <a:lnTo>
                            <a:pt x="309" y="1537"/>
                          </a:lnTo>
                          <a:lnTo>
                            <a:pt x="341" y="1542"/>
                          </a:lnTo>
                          <a:lnTo>
                            <a:pt x="357" y="1546"/>
                          </a:lnTo>
                          <a:lnTo>
                            <a:pt x="372" y="1551"/>
                          </a:lnTo>
                          <a:lnTo>
                            <a:pt x="380" y="1555"/>
                          </a:lnTo>
                          <a:lnTo>
                            <a:pt x="388" y="1560"/>
                          </a:lnTo>
                          <a:lnTo>
                            <a:pt x="397" y="1566"/>
                          </a:lnTo>
                          <a:lnTo>
                            <a:pt x="406" y="1573"/>
                          </a:lnTo>
                          <a:lnTo>
                            <a:pt x="413" y="1577"/>
                          </a:lnTo>
                          <a:lnTo>
                            <a:pt x="419" y="1581"/>
                          </a:lnTo>
                          <a:lnTo>
                            <a:pt x="426" y="1585"/>
                          </a:lnTo>
                          <a:lnTo>
                            <a:pt x="432" y="1587"/>
                          </a:lnTo>
                          <a:lnTo>
                            <a:pt x="446" y="1591"/>
                          </a:lnTo>
                          <a:lnTo>
                            <a:pt x="459" y="1593"/>
                          </a:lnTo>
                          <a:lnTo>
                            <a:pt x="471" y="1593"/>
                          </a:lnTo>
                          <a:lnTo>
                            <a:pt x="485" y="1591"/>
                          </a:lnTo>
                          <a:lnTo>
                            <a:pt x="498" y="1588"/>
                          </a:lnTo>
                          <a:lnTo>
                            <a:pt x="510" y="1584"/>
                          </a:lnTo>
                          <a:lnTo>
                            <a:pt x="536" y="1574"/>
                          </a:lnTo>
                          <a:lnTo>
                            <a:pt x="561" y="1561"/>
                          </a:lnTo>
                          <a:lnTo>
                            <a:pt x="587" y="1548"/>
                          </a:lnTo>
                          <a:lnTo>
                            <a:pt x="613" y="1538"/>
                          </a:lnTo>
                          <a:lnTo>
                            <a:pt x="637" y="1526"/>
                          </a:lnTo>
                          <a:lnTo>
                            <a:pt x="668" y="1511"/>
                          </a:lnTo>
                          <a:lnTo>
                            <a:pt x="684" y="1505"/>
                          </a:lnTo>
                          <a:lnTo>
                            <a:pt x="699" y="1501"/>
                          </a:lnTo>
                          <a:lnTo>
                            <a:pt x="706" y="1500"/>
                          </a:lnTo>
                          <a:lnTo>
                            <a:pt x="713" y="1499"/>
                          </a:lnTo>
                          <a:lnTo>
                            <a:pt x="719" y="1500"/>
                          </a:lnTo>
                          <a:lnTo>
                            <a:pt x="724" y="1501"/>
                          </a:lnTo>
                          <a:lnTo>
                            <a:pt x="728" y="1504"/>
                          </a:lnTo>
                          <a:lnTo>
                            <a:pt x="730" y="1506"/>
                          </a:lnTo>
                          <a:lnTo>
                            <a:pt x="732" y="1510"/>
                          </a:lnTo>
                          <a:lnTo>
                            <a:pt x="734" y="1513"/>
                          </a:lnTo>
                          <a:lnTo>
                            <a:pt x="736" y="1516"/>
                          </a:lnTo>
                          <a:lnTo>
                            <a:pt x="740" y="1520"/>
                          </a:lnTo>
                          <a:lnTo>
                            <a:pt x="745" y="1522"/>
                          </a:lnTo>
                          <a:lnTo>
                            <a:pt x="752" y="1522"/>
                          </a:lnTo>
                          <a:lnTo>
                            <a:pt x="756" y="1522"/>
                          </a:lnTo>
                          <a:lnTo>
                            <a:pt x="760" y="1521"/>
                          </a:lnTo>
                          <a:lnTo>
                            <a:pt x="764" y="1518"/>
                          </a:lnTo>
                          <a:lnTo>
                            <a:pt x="767" y="1516"/>
                          </a:lnTo>
                          <a:lnTo>
                            <a:pt x="773" y="1511"/>
                          </a:lnTo>
                          <a:lnTo>
                            <a:pt x="779" y="1505"/>
                          </a:lnTo>
                          <a:lnTo>
                            <a:pt x="785" y="1498"/>
                          </a:lnTo>
                          <a:lnTo>
                            <a:pt x="791" y="1492"/>
                          </a:lnTo>
                          <a:lnTo>
                            <a:pt x="797" y="1487"/>
                          </a:lnTo>
                          <a:lnTo>
                            <a:pt x="805" y="1483"/>
                          </a:lnTo>
                          <a:lnTo>
                            <a:pt x="813" y="1477"/>
                          </a:lnTo>
                          <a:lnTo>
                            <a:pt x="821" y="1472"/>
                          </a:lnTo>
                          <a:lnTo>
                            <a:pt x="829" y="1468"/>
                          </a:lnTo>
                          <a:lnTo>
                            <a:pt x="835" y="1465"/>
                          </a:lnTo>
                          <a:lnTo>
                            <a:pt x="847" y="1461"/>
                          </a:lnTo>
                          <a:lnTo>
                            <a:pt x="855" y="1457"/>
                          </a:lnTo>
                          <a:lnTo>
                            <a:pt x="858" y="1454"/>
                          </a:lnTo>
                          <a:lnTo>
                            <a:pt x="860" y="1451"/>
                          </a:lnTo>
                          <a:lnTo>
                            <a:pt x="862" y="1448"/>
                          </a:lnTo>
                          <a:lnTo>
                            <a:pt x="862" y="1443"/>
                          </a:lnTo>
                          <a:lnTo>
                            <a:pt x="861" y="1437"/>
                          </a:lnTo>
                          <a:lnTo>
                            <a:pt x="860" y="1428"/>
                          </a:lnTo>
                          <a:lnTo>
                            <a:pt x="857" y="1419"/>
                          </a:lnTo>
                          <a:lnTo>
                            <a:pt x="853" y="1409"/>
                          </a:lnTo>
                          <a:lnTo>
                            <a:pt x="847" y="1394"/>
                          </a:lnTo>
                          <a:lnTo>
                            <a:pt x="844" y="1382"/>
                          </a:lnTo>
                          <a:lnTo>
                            <a:pt x="842" y="1373"/>
                          </a:lnTo>
                          <a:lnTo>
                            <a:pt x="842" y="1365"/>
                          </a:lnTo>
                          <a:lnTo>
                            <a:pt x="843" y="1362"/>
                          </a:lnTo>
                          <a:lnTo>
                            <a:pt x="844" y="1359"/>
                          </a:lnTo>
                          <a:lnTo>
                            <a:pt x="846" y="1356"/>
                          </a:lnTo>
                          <a:lnTo>
                            <a:pt x="849" y="1353"/>
                          </a:lnTo>
                          <a:lnTo>
                            <a:pt x="857" y="1344"/>
                          </a:lnTo>
                          <a:lnTo>
                            <a:pt x="867" y="1336"/>
                          </a:lnTo>
                          <a:lnTo>
                            <a:pt x="873" y="1332"/>
                          </a:lnTo>
                          <a:lnTo>
                            <a:pt x="876" y="1327"/>
                          </a:lnTo>
                          <a:lnTo>
                            <a:pt x="879" y="1323"/>
                          </a:lnTo>
                          <a:lnTo>
                            <a:pt x="882" y="1318"/>
                          </a:lnTo>
                          <a:lnTo>
                            <a:pt x="886" y="1307"/>
                          </a:lnTo>
                          <a:lnTo>
                            <a:pt x="890" y="1294"/>
                          </a:lnTo>
                          <a:lnTo>
                            <a:pt x="895" y="1270"/>
                          </a:lnTo>
                          <a:lnTo>
                            <a:pt x="900" y="1247"/>
                          </a:lnTo>
                          <a:lnTo>
                            <a:pt x="902" y="1244"/>
                          </a:lnTo>
                          <a:lnTo>
                            <a:pt x="904" y="1241"/>
                          </a:lnTo>
                          <a:lnTo>
                            <a:pt x="907" y="1240"/>
                          </a:lnTo>
                          <a:lnTo>
                            <a:pt x="910" y="1239"/>
                          </a:lnTo>
                          <a:lnTo>
                            <a:pt x="917" y="1239"/>
                          </a:lnTo>
                          <a:lnTo>
                            <a:pt x="925" y="1241"/>
                          </a:lnTo>
                          <a:lnTo>
                            <a:pt x="933" y="1244"/>
                          </a:lnTo>
                          <a:lnTo>
                            <a:pt x="940" y="1246"/>
                          </a:lnTo>
                          <a:lnTo>
                            <a:pt x="944" y="1247"/>
                          </a:lnTo>
                          <a:lnTo>
                            <a:pt x="948" y="1248"/>
                          </a:lnTo>
                          <a:lnTo>
                            <a:pt x="952" y="1247"/>
                          </a:lnTo>
                          <a:lnTo>
                            <a:pt x="955" y="1247"/>
                          </a:lnTo>
                          <a:lnTo>
                            <a:pt x="967" y="1239"/>
                          </a:lnTo>
                          <a:lnTo>
                            <a:pt x="980" y="1229"/>
                          </a:lnTo>
                          <a:lnTo>
                            <a:pt x="986" y="1225"/>
                          </a:lnTo>
                          <a:lnTo>
                            <a:pt x="993" y="1222"/>
                          </a:lnTo>
                          <a:lnTo>
                            <a:pt x="996" y="1221"/>
                          </a:lnTo>
                          <a:lnTo>
                            <a:pt x="1001" y="1220"/>
                          </a:lnTo>
                          <a:lnTo>
                            <a:pt x="1004" y="1220"/>
                          </a:lnTo>
                          <a:lnTo>
                            <a:pt x="1008" y="1221"/>
                          </a:lnTo>
                          <a:lnTo>
                            <a:pt x="1016" y="1222"/>
                          </a:lnTo>
                          <a:lnTo>
                            <a:pt x="1023" y="1222"/>
                          </a:lnTo>
                          <a:lnTo>
                            <a:pt x="1030" y="1221"/>
                          </a:lnTo>
                          <a:lnTo>
                            <a:pt x="1036" y="1219"/>
                          </a:lnTo>
                          <a:lnTo>
                            <a:pt x="1042" y="1216"/>
                          </a:lnTo>
                          <a:lnTo>
                            <a:pt x="1048" y="1212"/>
                          </a:lnTo>
                          <a:lnTo>
                            <a:pt x="1053" y="1208"/>
                          </a:lnTo>
                          <a:lnTo>
                            <a:pt x="1058" y="1203"/>
                          </a:lnTo>
                          <a:lnTo>
                            <a:pt x="1076" y="1182"/>
                          </a:lnTo>
                          <a:lnTo>
                            <a:pt x="1094" y="1158"/>
                          </a:lnTo>
                          <a:lnTo>
                            <a:pt x="1101" y="1148"/>
                          </a:lnTo>
                          <a:lnTo>
                            <a:pt x="1105" y="1139"/>
                          </a:lnTo>
                          <a:lnTo>
                            <a:pt x="1108" y="1130"/>
                          </a:lnTo>
                          <a:lnTo>
                            <a:pt x="1109" y="1123"/>
                          </a:lnTo>
                          <a:lnTo>
                            <a:pt x="1109" y="1116"/>
                          </a:lnTo>
                          <a:lnTo>
                            <a:pt x="1109" y="1109"/>
                          </a:lnTo>
                          <a:lnTo>
                            <a:pt x="1111" y="1102"/>
                          </a:lnTo>
                          <a:lnTo>
                            <a:pt x="1115" y="1094"/>
                          </a:lnTo>
                          <a:lnTo>
                            <a:pt x="1119" y="1088"/>
                          </a:lnTo>
                          <a:lnTo>
                            <a:pt x="1122" y="1083"/>
                          </a:lnTo>
                          <a:lnTo>
                            <a:pt x="1127" y="1079"/>
                          </a:lnTo>
                          <a:lnTo>
                            <a:pt x="1132" y="1075"/>
                          </a:lnTo>
                          <a:lnTo>
                            <a:pt x="1137" y="1071"/>
                          </a:lnTo>
                          <a:lnTo>
                            <a:pt x="1143" y="1068"/>
                          </a:lnTo>
                          <a:lnTo>
                            <a:pt x="1148" y="1066"/>
                          </a:lnTo>
                          <a:lnTo>
                            <a:pt x="1154" y="1064"/>
                          </a:lnTo>
                          <a:lnTo>
                            <a:pt x="1159" y="1063"/>
                          </a:lnTo>
                          <a:lnTo>
                            <a:pt x="1165" y="1062"/>
                          </a:lnTo>
                          <a:lnTo>
                            <a:pt x="1171" y="1062"/>
                          </a:lnTo>
                          <a:lnTo>
                            <a:pt x="1177" y="1063"/>
                          </a:lnTo>
                          <a:lnTo>
                            <a:pt x="1183" y="1065"/>
                          </a:lnTo>
                          <a:lnTo>
                            <a:pt x="1188" y="1067"/>
                          </a:lnTo>
                          <a:lnTo>
                            <a:pt x="1193" y="1070"/>
                          </a:lnTo>
                          <a:lnTo>
                            <a:pt x="1198" y="1075"/>
                          </a:lnTo>
                          <a:lnTo>
                            <a:pt x="1208" y="1087"/>
                          </a:lnTo>
                          <a:lnTo>
                            <a:pt x="1219" y="1099"/>
                          </a:lnTo>
                          <a:lnTo>
                            <a:pt x="1221" y="1101"/>
                          </a:lnTo>
                          <a:lnTo>
                            <a:pt x="1224" y="1103"/>
                          </a:lnTo>
                          <a:lnTo>
                            <a:pt x="1227" y="1103"/>
                          </a:lnTo>
                          <a:lnTo>
                            <a:pt x="1231" y="1103"/>
                          </a:lnTo>
                          <a:lnTo>
                            <a:pt x="1235" y="1102"/>
                          </a:lnTo>
                          <a:lnTo>
                            <a:pt x="1239" y="1100"/>
                          </a:lnTo>
                          <a:lnTo>
                            <a:pt x="1243" y="1097"/>
                          </a:lnTo>
                          <a:lnTo>
                            <a:pt x="1248" y="1092"/>
                          </a:lnTo>
                          <a:lnTo>
                            <a:pt x="1255" y="1085"/>
                          </a:lnTo>
                          <a:lnTo>
                            <a:pt x="1260" y="1079"/>
                          </a:lnTo>
                          <a:lnTo>
                            <a:pt x="1263" y="1075"/>
                          </a:lnTo>
                          <a:lnTo>
                            <a:pt x="1265" y="1071"/>
                          </a:lnTo>
                          <a:lnTo>
                            <a:pt x="1265" y="1067"/>
                          </a:lnTo>
                          <a:lnTo>
                            <a:pt x="1265" y="1064"/>
                          </a:lnTo>
                          <a:lnTo>
                            <a:pt x="1264" y="1062"/>
                          </a:lnTo>
                          <a:lnTo>
                            <a:pt x="1262" y="1059"/>
                          </a:lnTo>
                          <a:lnTo>
                            <a:pt x="1259" y="1053"/>
                          </a:lnTo>
                          <a:lnTo>
                            <a:pt x="1254" y="1047"/>
                          </a:lnTo>
                          <a:lnTo>
                            <a:pt x="1253" y="1042"/>
                          </a:lnTo>
                          <a:lnTo>
                            <a:pt x="1253" y="1037"/>
                          </a:lnTo>
                          <a:lnTo>
                            <a:pt x="1253" y="1031"/>
                          </a:lnTo>
                          <a:lnTo>
                            <a:pt x="1255" y="1025"/>
                          </a:lnTo>
                          <a:lnTo>
                            <a:pt x="1264" y="1014"/>
                          </a:lnTo>
                          <a:lnTo>
                            <a:pt x="1270" y="1002"/>
                          </a:lnTo>
                          <a:lnTo>
                            <a:pt x="1275" y="991"/>
                          </a:lnTo>
                          <a:lnTo>
                            <a:pt x="1279" y="981"/>
                          </a:lnTo>
                          <a:lnTo>
                            <a:pt x="1282" y="970"/>
                          </a:lnTo>
                          <a:lnTo>
                            <a:pt x="1287" y="958"/>
                          </a:lnTo>
                          <a:lnTo>
                            <a:pt x="1293" y="947"/>
                          </a:lnTo>
                          <a:lnTo>
                            <a:pt x="1302" y="935"/>
                          </a:lnTo>
                          <a:lnTo>
                            <a:pt x="1308" y="929"/>
                          </a:lnTo>
                          <a:lnTo>
                            <a:pt x="1316" y="922"/>
                          </a:lnTo>
                          <a:lnTo>
                            <a:pt x="1325" y="914"/>
                          </a:lnTo>
                          <a:lnTo>
                            <a:pt x="1335" y="907"/>
                          </a:lnTo>
                          <a:lnTo>
                            <a:pt x="1345" y="900"/>
                          </a:lnTo>
                          <a:lnTo>
                            <a:pt x="1353" y="893"/>
                          </a:lnTo>
                          <a:lnTo>
                            <a:pt x="1359" y="887"/>
                          </a:lnTo>
                          <a:lnTo>
                            <a:pt x="1363" y="882"/>
                          </a:lnTo>
                          <a:lnTo>
                            <a:pt x="1362" y="881"/>
                          </a:lnTo>
                          <a:lnTo>
                            <a:pt x="1361" y="879"/>
                          </a:lnTo>
                          <a:lnTo>
                            <a:pt x="1359" y="877"/>
                          </a:lnTo>
                          <a:lnTo>
                            <a:pt x="1356" y="875"/>
                          </a:lnTo>
                          <a:lnTo>
                            <a:pt x="1349" y="869"/>
                          </a:lnTo>
                          <a:lnTo>
                            <a:pt x="1339" y="863"/>
                          </a:lnTo>
                          <a:lnTo>
                            <a:pt x="1321" y="853"/>
                          </a:lnTo>
                          <a:lnTo>
                            <a:pt x="1309" y="846"/>
                          </a:lnTo>
                          <a:lnTo>
                            <a:pt x="1300" y="839"/>
                          </a:lnTo>
                          <a:lnTo>
                            <a:pt x="1294" y="832"/>
                          </a:lnTo>
                          <a:lnTo>
                            <a:pt x="1289" y="825"/>
                          </a:lnTo>
                          <a:lnTo>
                            <a:pt x="1284" y="818"/>
                          </a:lnTo>
                          <a:lnTo>
                            <a:pt x="1278" y="804"/>
                          </a:lnTo>
                          <a:lnTo>
                            <a:pt x="1272" y="784"/>
                          </a:lnTo>
                          <a:lnTo>
                            <a:pt x="1270" y="780"/>
                          </a:lnTo>
                          <a:lnTo>
                            <a:pt x="1267" y="776"/>
                          </a:lnTo>
                          <a:lnTo>
                            <a:pt x="1263" y="774"/>
                          </a:lnTo>
                          <a:lnTo>
                            <a:pt x="1259" y="773"/>
                          </a:lnTo>
                          <a:lnTo>
                            <a:pt x="1247" y="772"/>
                          </a:lnTo>
                          <a:lnTo>
                            <a:pt x="1235" y="773"/>
                          </a:lnTo>
                          <a:lnTo>
                            <a:pt x="1221" y="774"/>
                          </a:lnTo>
                          <a:lnTo>
                            <a:pt x="1206" y="773"/>
                          </a:lnTo>
                          <a:lnTo>
                            <a:pt x="1199" y="772"/>
                          </a:lnTo>
                          <a:lnTo>
                            <a:pt x="1192" y="770"/>
                          </a:lnTo>
                          <a:lnTo>
                            <a:pt x="1185" y="767"/>
                          </a:lnTo>
                          <a:lnTo>
                            <a:pt x="1179" y="763"/>
                          </a:lnTo>
                          <a:lnTo>
                            <a:pt x="1165" y="753"/>
                          </a:lnTo>
                          <a:lnTo>
                            <a:pt x="1152" y="740"/>
                          </a:lnTo>
                          <a:lnTo>
                            <a:pt x="1145" y="734"/>
                          </a:lnTo>
                          <a:lnTo>
                            <a:pt x="1140" y="727"/>
                          </a:lnTo>
                          <a:lnTo>
                            <a:pt x="1136" y="720"/>
                          </a:lnTo>
                          <a:lnTo>
                            <a:pt x="1133" y="714"/>
                          </a:lnTo>
                          <a:lnTo>
                            <a:pt x="1128" y="706"/>
                          </a:lnTo>
                          <a:lnTo>
                            <a:pt x="1125" y="701"/>
                          </a:lnTo>
                          <a:lnTo>
                            <a:pt x="1121" y="700"/>
                          </a:lnTo>
                          <a:lnTo>
                            <a:pt x="1117" y="700"/>
                          </a:lnTo>
                          <a:lnTo>
                            <a:pt x="1113" y="700"/>
                          </a:lnTo>
                          <a:lnTo>
                            <a:pt x="1108" y="701"/>
                          </a:lnTo>
                          <a:lnTo>
                            <a:pt x="1105" y="700"/>
                          </a:lnTo>
                          <a:lnTo>
                            <a:pt x="1103" y="699"/>
                          </a:lnTo>
                          <a:lnTo>
                            <a:pt x="1100" y="697"/>
                          </a:lnTo>
                          <a:lnTo>
                            <a:pt x="1097" y="694"/>
                          </a:lnTo>
                          <a:lnTo>
                            <a:pt x="1091" y="687"/>
                          </a:lnTo>
                          <a:lnTo>
                            <a:pt x="1088" y="680"/>
                          </a:lnTo>
                          <a:lnTo>
                            <a:pt x="1085" y="677"/>
                          </a:lnTo>
                          <a:lnTo>
                            <a:pt x="1083" y="675"/>
                          </a:lnTo>
                          <a:lnTo>
                            <a:pt x="1079" y="674"/>
                          </a:lnTo>
                          <a:lnTo>
                            <a:pt x="1073" y="673"/>
                          </a:lnTo>
                          <a:lnTo>
                            <a:pt x="1063" y="672"/>
                          </a:lnTo>
                          <a:lnTo>
                            <a:pt x="1054" y="670"/>
                          </a:lnTo>
                          <a:lnTo>
                            <a:pt x="1046" y="667"/>
                          </a:lnTo>
                          <a:lnTo>
                            <a:pt x="1037" y="662"/>
                          </a:lnTo>
                          <a:lnTo>
                            <a:pt x="1030" y="655"/>
                          </a:lnTo>
                          <a:lnTo>
                            <a:pt x="1024" y="649"/>
                          </a:lnTo>
                          <a:lnTo>
                            <a:pt x="1018" y="641"/>
                          </a:lnTo>
                          <a:lnTo>
                            <a:pt x="1012" y="633"/>
                          </a:lnTo>
                          <a:lnTo>
                            <a:pt x="991" y="595"/>
                          </a:lnTo>
                          <a:lnTo>
                            <a:pt x="971" y="556"/>
                          </a:lnTo>
                          <a:lnTo>
                            <a:pt x="975" y="545"/>
                          </a:lnTo>
                          <a:lnTo>
                            <a:pt x="980" y="535"/>
                          </a:lnTo>
                          <a:lnTo>
                            <a:pt x="982" y="529"/>
                          </a:lnTo>
                          <a:lnTo>
                            <a:pt x="984" y="524"/>
                          </a:lnTo>
                          <a:lnTo>
                            <a:pt x="985" y="518"/>
                          </a:lnTo>
                          <a:lnTo>
                            <a:pt x="986" y="513"/>
                          </a:lnTo>
                          <a:lnTo>
                            <a:pt x="982" y="509"/>
                          </a:lnTo>
                          <a:lnTo>
                            <a:pt x="978" y="505"/>
                          </a:lnTo>
                          <a:lnTo>
                            <a:pt x="976" y="499"/>
                          </a:lnTo>
                          <a:lnTo>
                            <a:pt x="975" y="493"/>
                          </a:lnTo>
                          <a:lnTo>
                            <a:pt x="975" y="484"/>
                          </a:lnTo>
                          <a:lnTo>
                            <a:pt x="975" y="477"/>
                          </a:lnTo>
                          <a:lnTo>
                            <a:pt x="975" y="469"/>
                          </a:lnTo>
                          <a:lnTo>
                            <a:pt x="977" y="461"/>
                          </a:lnTo>
                          <a:lnTo>
                            <a:pt x="980" y="445"/>
                          </a:lnTo>
                          <a:lnTo>
                            <a:pt x="985" y="431"/>
                          </a:lnTo>
                          <a:lnTo>
                            <a:pt x="988" y="425"/>
                          </a:lnTo>
                          <a:lnTo>
                            <a:pt x="990" y="421"/>
                          </a:lnTo>
                          <a:lnTo>
                            <a:pt x="993" y="418"/>
                          </a:lnTo>
                          <a:lnTo>
                            <a:pt x="995" y="416"/>
                          </a:lnTo>
                          <a:lnTo>
                            <a:pt x="997" y="416"/>
                          </a:lnTo>
                          <a:lnTo>
                            <a:pt x="999" y="417"/>
                          </a:lnTo>
                          <a:lnTo>
                            <a:pt x="1002" y="419"/>
                          </a:lnTo>
                          <a:lnTo>
                            <a:pt x="1005" y="422"/>
                          </a:lnTo>
                          <a:lnTo>
                            <a:pt x="1011" y="429"/>
                          </a:lnTo>
                          <a:lnTo>
                            <a:pt x="1018" y="437"/>
                          </a:lnTo>
                          <a:lnTo>
                            <a:pt x="1022" y="442"/>
                          </a:lnTo>
                          <a:lnTo>
                            <a:pt x="1027" y="446"/>
                          </a:lnTo>
                          <a:lnTo>
                            <a:pt x="1033" y="450"/>
                          </a:lnTo>
                          <a:lnTo>
                            <a:pt x="1038" y="452"/>
                          </a:lnTo>
                          <a:lnTo>
                            <a:pt x="1046" y="455"/>
                          </a:lnTo>
                          <a:lnTo>
                            <a:pt x="1052" y="456"/>
                          </a:lnTo>
                          <a:lnTo>
                            <a:pt x="1060" y="456"/>
                          </a:lnTo>
                          <a:lnTo>
                            <a:pt x="1068" y="454"/>
                          </a:lnTo>
                          <a:lnTo>
                            <a:pt x="1081" y="452"/>
                          </a:lnTo>
                          <a:lnTo>
                            <a:pt x="1096" y="450"/>
                          </a:lnTo>
                          <a:lnTo>
                            <a:pt x="1111" y="448"/>
                          </a:lnTo>
                          <a:lnTo>
                            <a:pt x="1127" y="447"/>
                          </a:lnTo>
                          <a:lnTo>
                            <a:pt x="1162" y="445"/>
                          </a:lnTo>
                          <a:lnTo>
                            <a:pt x="1198" y="442"/>
                          </a:lnTo>
                          <a:lnTo>
                            <a:pt x="1216" y="440"/>
                          </a:lnTo>
                          <a:lnTo>
                            <a:pt x="1232" y="438"/>
                          </a:lnTo>
                          <a:lnTo>
                            <a:pt x="1248" y="435"/>
                          </a:lnTo>
                          <a:lnTo>
                            <a:pt x="1264" y="431"/>
                          </a:lnTo>
                          <a:lnTo>
                            <a:pt x="1278" y="426"/>
                          </a:lnTo>
                          <a:lnTo>
                            <a:pt x="1290" y="419"/>
                          </a:lnTo>
                          <a:lnTo>
                            <a:pt x="1296" y="416"/>
                          </a:lnTo>
                          <a:lnTo>
                            <a:pt x="1303" y="412"/>
                          </a:lnTo>
                          <a:lnTo>
                            <a:pt x="1307" y="407"/>
                          </a:lnTo>
                          <a:lnTo>
                            <a:pt x="1312" y="402"/>
                          </a:lnTo>
                          <a:lnTo>
                            <a:pt x="1321" y="386"/>
                          </a:lnTo>
                          <a:lnTo>
                            <a:pt x="1327" y="372"/>
                          </a:lnTo>
                          <a:lnTo>
                            <a:pt x="1331" y="367"/>
                          </a:lnTo>
                          <a:lnTo>
                            <a:pt x="1336" y="362"/>
                          </a:lnTo>
                          <a:lnTo>
                            <a:pt x="1340" y="361"/>
                          </a:lnTo>
                          <a:lnTo>
                            <a:pt x="1345" y="359"/>
                          </a:lnTo>
                          <a:lnTo>
                            <a:pt x="1350" y="359"/>
                          </a:lnTo>
                          <a:lnTo>
                            <a:pt x="1356" y="357"/>
                          </a:lnTo>
                          <a:lnTo>
                            <a:pt x="1366" y="357"/>
                          </a:lnTo>
                          <a:lnTo>
                            <a:pt x="1374" y="355"/>
                          </a:lnTo>
                          <a:lnTo>
                            <a:pt x="1381" y="353"/>
                          </a:lnTo>
                          <a:lnTo>
                            <a:pt x="1386" y="350"/>
                          </a:lnTo>
                          <a:lnTo>
                            <a:pt x="1390" y="346"/>
                          </a:lnTo>
                          <a:lnTo>
                            <a:pt x="1392" y="341"/>
                          </a:lnTo>
                          <a:lnTo>
                            <a:pt x="1394" y="335"/>
                          </a:lnTo>
                          <a:lnTo>
                            <a:pt x="1394" y="329"/>
                          </a:lnTo>
                          <a:lnTo>
                            <a:pt x="1394" y="316"/>
                          </a:lnTo>
                          <a:lnTo>
                            <a:pt x="1393" y="300"/>
                          </a:lnTo>
                          <a:lnTo>
                            <a:pt x="1393" y="292"/>
                          </a:lnTo>
                          <a:lnTo>
                            <a:pt x="1394" y="284"/>
                          </a:lnTo>
                          <a:lnTo>
                            <a:pt x="1395" y="276"/>
                          </a:lnTo>
                          <a:lnTo>
                            <a:pt x="1397" y="267"/>
                          </a:lnTo>
                          <a:lnTo>
                            <a:pt x="1401" y="257"/>
                          </a:lnTo>
                          <a:lnTo>
                            <a:pt x="1405" y="248"/>
                          </a:lnTo>
                          <a:lnTo>
                            <a:pt x="1410" y="240"/>
                          </a:lnTo>
                          <a:lnTo>
                            <a:pt x="1414" y="232"/>
                          </a:lnTo>
                          <a:lnTo>
                            <a:pt x="1423" y="216"/>
                          </a:lnTo>
                          <a:lnTo>
                            <a:pt x="1432" y="199"/>
                          </a:lnTo>
                          <a:lnTo>
                            <a:pt x="1434" y="193"/>
                          </a:lnTo>
                          <a:lnTo>
                            <a:pt x="1436" y="186"/>
                          </a:lnTo>
                          <a:lnTo>
                            <a:pt x="1436" y="178"/>
                          </a:lnTo>
                          <a:lnTo>
                            <a:pt x="1436" y="171"/>
                          </a:lnTo>
                          <a:lnTo>
                            <a:pt x="1435" y="156"/>
                          </a:lnTo>
                          <a:lnTo>
                            <a:pt x="1434" y="141"/>
                          </a:lnTo>
                          <a:lnTo>
                            <a:pt x="1434" y="134"/>
                          </a:lnTo>
                          <a:lnTo>
                            <a:pt x="1434" y="127"/>
                          </a:lnTo>
                          <a:lnTo>
                            <a:pt x="1435" y="120"/>
                          </a:lnTo>
                          <a:lnTo>
                            <a:pt x="1436" y="113"/>
                          </a:lnTo>
                          <a:lnTo>
                            <a:pt x="1438" y="106"/>
                          </a:lnTo>
                          <a:lnTo>
                            <a:pt x="1442" y="98"/>
                          </a:lnTo>
                          <a:lnTo>
                            <a:pt x="1446" y="91"/>
                          </a:lnTo>
                          <a:lnTo>
                            <a:pt x="1452" y="84"/>
                          </a:lnTo>
                          <a:lnTo>
                            <a:pt x="1455" y="82"/>
                          </a:lnTo>
                          <a:lnTo>
                            <a:pt x="1457" y="81"/>
                          </a:lnTo>
                          <a:lnTo>
                            <a:pt x="1461" y="80"/>
                          </a:lnTo>
                          <a:lnTo>
                            <a:pt x="1464" y="80"/>
                          </a:lnTo>
                          <a:lnTo>
                            <a:pt x="1472" y="80"/>
                          </a:lnTo>
                          <a:lnTo>
                            <a:pt x="1481" y="81"/>
                          </a:lnTo>
                          <a:lnTo>
                            <a:pt x="1489" y="81"/>
                          </a:lnTo>
                          <a:lnTo>
                            <a:pt x="1497" y="80"/>
                          </a:lnTo>
                          <a:lnTo>
                            <a:pt x="1500" y="78"/>
                          </a:lnTo>
                          <a:lnTo>
                            <a:pt x="1503" y="76"/>
                          </a:lnTo>
                          <a:lnTo>
                            <a:pt x="1506" y="74"/>
                          </a:lnTo>
                          <a:lnTo>
                            <a:pt x="1509" y="70"/>
                          </a:lnTo>
                          <a:lnTo>
                            <a:pt x="1513" y="59"/>
                          </a:lnTo>
                          <a:lnTo>
                            <a:pt x="1515" y="48"/>
                          </a:lnTo>
                          <a:lnTo>
                            <a:pt x="1516" y="44"/>
                          </a:lnTo>
                          <a:lnTo>
                            <a:pt x="1520" y="41"/>
                          </a:lnTo>
                          <a:lnTo>
                            <a:pt x="1524" y="39"/>
                          </a:lnTo>
                          <a:lnTo>
                            <a:pt x="1531" y="40"/>
                          </a:lnTo>
                          <a:lnTo>
                            <a:pt x="1538" y="49"/>
                          </a:lnTo>
                          <a:lnTo>
                            <a:pt x="1545" y="57"/>
                          </a:lnTo>
                          <a:lnTo>
                            <a:pt x="1548" y="59"/>
                          </a:lnTo>
                          <a:lnTo>
                            <a:pt x="1552" y="61"/>
                          </a:lnTo>
                          <a:lnTo>
                            <a:pt x="1555" y="62"/>
                          </a:lnTo>
                          <a:lnTo>
                            <a:pt x="1559" y="62"/>
                          </a:lnTo>
                          <a:lnTo>
                            <a:pt x="1567" y="62"/>
                          </a:lnTo>
                          <a:lnTo>
                            <a:pt x="1576" y="60"/>
                          </a:lnTo>
                          <a:lnTo>
                            <a:pt x="1585" y="57"/>
                          </a:lnTo>
                          <a:lnTo>
                            <a:pt x="1595" y="53"/>
                          </a:lnTo>
                          <a:lnTo>
                            <a:pt x="1651" y="0"/>
                          </a:lnTo>
                          <a:lnTo>
                            <a:pt x="1651" y="0"/>
                          </a:lnTo>
                          <a:close/>
                        </a:path>
                      </a:pathLst>
                    </a:custGeom>
                    <a:solidFill>
                      <a:srgbClr val="0E4D74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pPr marL="0" indent="0"/>
                      <a:endParaRPr lang="pl-PL" sz="1100"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223" name="Lubuskie_0"/>
                    <xdr:cNvSpPr>
                      <a:spLocks/>
                    </xdr:cNvSpPr>
                  </xdr:nvSpPr>
                  <xdr:spPr bwMode="auto">
                    <a:xfrm>
                      <a:off x="14166090" y="5422082"/>
                      <a:ext cx="767636" cy="1167239"/>
                    </a:xfrm>
                    <a:custGeom>
                      <a:avLst/>
                      <a:gdLst/>
                      <a:ahLst/>
                      <a:cxnLst>
                        <a:cxn ang="0">
                          <a:pos x="280" y="1198"/>
                        </a:cxn>
                        <a:cxn ang="0">
                          <a:pos x="378" y="979"/>
                        </a:cxn>
                        <a:cxn ang="0">
                          <a:pos x="489" y="785"/>
                        </a:cxn>
                        <a:cxn ang="0">
                          <a:pos x="521" y="699"/>
                        </a:cxn>
                        <a:cxn ang="0">
                          <a:pos x="568" y="576"/>
                        </a:cxn>
                        <a:cxn ang="0">
                          <a:pos x="712" y="631"/>
                        </a:cxn>
                        <a:cxn ang="0">
                          <a:pos x="1124" y="579"/>
                        </a:cxn>
                        <a:cxn ang="0">
                          <a:pos x="1108" y="409"/>
                        </a:cxn>
                        <a:cxn ang="0">
                          <a:pos x="1259" y="397"/>
                        </a:cxn>
                        <a:cxn ang="0">
                          <a:pos x="1454" y="280"/>
                        </a:cxn>
                        <a:cxn ang="0">
                          <a:pos x="1657" y="306"/>
                        </a:cxn>
                        <a:cxn ang="0">
                          <a:pos x="1815" y="252"/>
                        </a:cxn>
                        <a:cxn ang="0">
                          <a:pos x="1889" y="140"/>
                        </a:cxn>
                        <a:cxn ang="0">
                          <a:pos x="1966" y="3"/>
                        </a:cxn>
                        <a:cxn ang="0">
                          <a:pos x="2163" y="122"/>
                        </a:cxn>
                        <a:cxn ang="0">
                          <a:pos x="2112" y="423"/>
                        </a:cxn>
                        <a:cxn ang="0">
                          <a:pos x="2116" y="621"/>
                        </a:cxn>
                        <a:cxn ang="0">
                          <a:pos x="2068" y="860"/>
                        </a:cxn>
                        <a:cxn ang="0">
                          <a:pos x="1916" y="1020"/>
                        </a:cxn>
                        <a:cxn ang="0">
                          <a:pos x="1844" y="1145"/>
                        </a:cxn>
                        <a:cxn ang="0">
                          <a:pos x="1912" y="1317"/>
                        </a:cxn>
                        <a:cxn ang="0">
                          <a:pos x="1970" y="1480"/>
                        </a:cxn>
                        <a:cxn ang="0">
                          <a:pos x="1900" y="1673"/>
                        </a:cxn>
                        <a:cxn ang="0">
                          <a:pos x="1993" y="1905"/>
                        </a:cxn>
                        <a:cxn ang="0">
                          <a:pos x="1946" y="2168"/>
                        </a:cxn>
                        <a:cxn ang="0">
                          <a:pos x="1989" y="2425"/>
                        </a:cxn>
                        <a:cxn ang="0">
                          <a:pos x="2127" y="2554"/>
                        </a:cxn>
                        <a:cxn ang="0">
                          <a:pos x="2128" y="2722"/>
                        </a:cxn>
                        <a:cxn ang="0">
                          <a:pos x="2292" y="2744"/>
                        </a:cxn>
                        <a:cxn ang="0">
                          <a:pos x="2360" y="2930"/>
                        </a:cxn>
                        <a:cxn ang="0">
                          <a:pos x="2401" y="2991"/>
                        </a:cxn>
                        <a:cxn ang="0">
                          <a:pos x="2531" y="2962"/>
                        </a:cxn>
                        <a:cxn ang="0">
                          <a:pos x="2704" y="3074"/>
                        </a:cxn>
                        <a:cxn ang="0">
                          <a:pos x="2696" y="3333"/>
                        </a:cxn>
                        <a:cxn ang="0">
                          <a:pos x="2528" y="3490"/>
                        </a:cxn>
                        <a:cxn ang="0">
                          <a:pos x="2404" y="3352"/>
                        </a:cxn>
                        <a:cxn ang="0">
                          <a:pos x="2217" y="3231"/>
                        </a:cxn>
                        <a:cxn ang="0">
                          <a:pos x="2158" y="3270"/>
                        </a:cxn>
                        <a:cxn ang="0">
                          <a:pos x="1952" y="3487"/>
                        </a:cxn>
                        <a:cxn ang="0">
                          <a:pos x="1856" y="3755"/>
                        </a:cxn>
                        <a:cxn ang="0">
                          <a:pos x="1731" y="3887"/>
                        </a:cxn>
                        <a:cxn ang="0">
                          <a:pos x="1531" y="3979"/>
                        </a:cxn>
                        <a:cxn ang="0">
                          <a:pos x="1336" y="3881"/>
                        </a:cxn>
                        <a:cxn ang="0">
                          <a:pos x="1227" y="3995"/>
                        </a:cxn>
                        <a:cxn ang="0">
                          <a:pos x="1153" y="4130"/>
                        </a:cxn>
                        <a:cxn ang="0">
                          <a:pos x="933" y="4038"/>
                        </a:cxn>
                        <a:cxn ang="0">
                          <a:pos x="806" y="4212"/>
                        </a:cxn>
                        <a:cxn ang="0">
                          <a:pos x="623" y="4184"/>
                        </a:cxn>
                        <a:cxn ang="0">
                          <a:pos x="561" y="3978"/>
                        </a:cxn>
                        <a:cxn ang="0">
                          <a:pos x="303" y="3865"/>
                        </a:cxn>
                        <a:cxn ang="0">
                          <a:pos x="331" y="3646"/>
                        </a:cxn>
                        <a:cxn ang="0">
                          <a:pos x="175" y="3372"/>
                        </a:cxn>
                        <a:cxn ang="0">
                          <a:pos x="90" y="3189"/>
                        </a:cxn>
                        <a:cxn ang="0">
                          <a:pos x="156" y="3051"/>
                        </a:cxn>
                        <a:cxn ang="0">
                          <a:pos x="242" y="2923"/>
                        </a:cxn>
                        <a:cxn ang="0">
                          <a:pos x="300" y="2661"/>
                        </a:cxn>
                        <a:cxn ang="0">
                          <a:pos x="259" y="2502"/>
                        </a:cxn>
                        <a:cxn ang="0">
                          <a:pos x="231" y="2314"/>
                        </a:cxn>
                        <a:cxn ang="0">
                          <a:pos x="233" y="2106"/>
                        </a:cxn>
                        <a:cxn ang="0">
                          <a:pos x="64" y="1991"/>
                        </a:cxn>
                        <a:cxn ang="0">
                          <a:pos x="69" y="1639"/>
                        </a:cxn>
                        <a:cxn ang="0">
                          <a:pos x="104" y="1453"/>
                        </a:cxn>
                        <a:cxn ang="0">
                          <a:pos x="97" y="1259"/>
                        </a:cxn>
                      </a:cxnLst>
                      <a:rect l="0" t="0" r="r" b="b"/>
                      <a:pathLst>
                        <a:path w="2771" h="4246">
                          <a:moveTo>
                            <a:pt x="50" y="1214"/>
                          </a:moveTo>
                          <a:lnTo>
                            <a:pt x="124" y="1145"/>
                          </a:lnTo>
                          <a:lnTo>
                            <a:pt x="133" y="1142"/>
                          </a:lnTo>
                          <a:lnTo>
                            <a:pt x="141" y="1141"/>
                          </a:lnTo>
                          <a:lnTo>
                            <a:pt x="148" y="1141"/>
                          </a:lnTo>
                          <a:lnTo>
                            <a:pt x="154" y="1142"/>
                          </a:lnTo>
                          <a:lnTo>
                            <a:pt x="160" y="1145"/>
                          </a:lnTo>
                          <a:lnTo>
                            <a:pt x="165" y="1147"/>
                          </a:lnTo>
                          <a:lnTo>
                            <a:pt x="170" y="1150"/>
                          </a:lnTo>
                          <a:lnTo>
                            <a:pt x="175" y="1153"/>
                          </a:lnTo>
                          <a:lnTo>
                            <a:pt x="190" y="1172"/>
                          </a:lnTo>
                          <a:lnTo>
                            <a:pt x="206" y="1195"/>
                          </a:lnTo>
                          <a:lnTo>
                            <a:pt x="208" y="1197"/>
                          </a:lnTo>
                          <a:lnTo>
                            <a:pt x="213" y="1200"/>
                          </a:lnTo>
                          <a:lnTo>
                            <a:pt x="217" y="1202"/>
                          </a:lnTo>
                          <a:lnTo>
                            <a:pt x="221" y="1203"/>
                          </a:lnTo>
                          <a:lnTo>
                            <a:pt x="231" y="1205"/>
                          </a:lnTo>
                          <a:lnTo>
                            <a:pt x="242" y="1206"/>
                          </a:lnTo>
                          <a:lnTo>
                            <a:pt x="253" y="1205"/>
                          </a:lnTo>
                          <a:lnTo>
                            <a:pt x="264" y="1204"/>
                          </a:lnTo>
                          <a:lnTo>
                            <a:pt x="273" y="1201"/>
                          </a:lnTo>
                          <a:lnTo>
                            <a:pt x="280" y="1198"/>
                          </a:lnTo>
                          <a:lnTo>
                            <a:pt x="284" y="1193"/>
                          </a:lnTo>
                          <a:lnTo>
                            <a:pt x="288" y="1187"/>
                          </a:lnTo>
                          <a:lnTo>
                            <a:pt x="291" y="1178"/>
                          </a:lnTo>
                          <a:lnTo>
                            <a:pt x="293" y="1170"/>
                          </a:lnTo>
                          <a:lnTo>
                            <a:pt x="297" y="1152"/>
                          </a:lnTo>
                          <a:lnTo>
                            <a:pt x="301" y="1137"/>
                          </a:lnTo>
                          <a:lnTo>
                            <a:pt x="303" y="1132"/>
                          </a:lnTo>
                          <a:lnTo>
                            <a:pt x="306" y="1126"/>
                          </a:lnTo>
                          <a:lnTo>
                            <a:pt x="309" y="1122"/>
                          </a:lnTo>
                          <a:lnTo>
                            <a:pt x="314" y="1117"/>
                          </a:lnTo>
                          <a:lnTo>
                            <a:pt x="323" y="1108"/>
                          </a:lnTo>
                          <a:lnTo>
                            <a:pt x="331" y="1099"/>
                          </a:lnTo>
                          <a:lnTo>
                            <a:pt x="346" y="1085"/>
                          </a:lnTo>
                          <a:lnTo>
                            <a:pt x="360" y="1069"/>
                          </a:lnTo>
                          <a:lnTo>
                            <a:pt x="367" y="1060"/>
                          </a:lnTo>
                          <a:lnTo>
                            <a:pt x="372" y="1050"/>
                          </a:lnTo>
                          <a:lnTo>
                            <a:pt x="376" y="1041"/>
                          </a:lnTo>
                          <a:lnTo>
                            <a:pt x="379" y="1032"/>
                          </a:lnTo>
                          <a:lnTo>
                            <a:pt x="381" y="1019"/>
                          </a:lnTo>
                          <a:lnTo>
                            <a:pt x="382" y="1005"/>
                          </a:lnTo>
                          <a:lnTo>
                            <a:pt x="380" y="992"/>
                          </a:lnTo>
                          <a:lnTo>
                            <a:pt x="378" y="979"/>
                          </a:lnTo>
                          <a:lnTo>
                            <a:pt x="373" y="952"/>
                          </a:lnTo>
                          <a:lnTo>
                            <a:pt x="370" y="925"/>
                          </a:lnTo>
                          <a:lnTo>
                            <a:pt x="376" y="919"/>
                          </a:lnTo>
                          <a:lnTo>
                            <a:pt x="381" y="913"/>
                          </a:lnTo>
                          <a:lnTo>
                            <a:pt x="386" y="905"/>
                          </a:lnTo>
                          <a:lnTo>
                            <a:pt x="390" y="897"/>
                          </a:lnTo>
                          <a:lnTo>
                            <a:pt x="394" y="889"/>
                          </a:lnTo>
                          <a:lnTo>
                            <a:pt x="399" y="881"/>
                          </a:lnTo>
                          <a:lnTo>
                            <a:pt x="402" y="877"/>
                          </a:lnTo>
                          <a:lnTo>
                            <a:pt x="405" y="874"/>
                          </a:lnTo>
                          <a:lnTo>
                            <a:pt x="408" y="871"/>
                          </a:lnTo>
                          <a:lnTo>
                            <a:pt x="412" y="868"/>
                          </a:lnTo>
                          <a:lnTo>
                            <a:pt x="426" y="861"/>
                          </a:lnTo>
                          <a:lnTo>
                            <a:pt x="438" y="854"/>
                          </a:lnTo>
                          <a:lnTo>
                            <a:pt x="447" y="848"/>
                          </a:lnTo>
                          <a:lnTo>
                            <a:pt x="456" y="840"/>
                          </a:lnTo>
                          <a:lnTo>
                            <a:pt x="463" y="833"/>
                          </a:lnTo>
                          <a:lnTo>
                            <a:pt x="470" y="823"/>
                          </a:lnTo>
                          <a:lnTo>
                            <a:pt x="478" y="812"/>
                          </a:lnTo>
                          <a:lnTo>
                            <a:pt x="486" y="796"/>
                          </a:lnTo>
                          <a:lnTo>
                            <a:pt x="488" y="790"/>
                          </a:lnTo>
                          <a:lnTo>
                            <a:pt x="489" y="785"/>
                          </a:lnTo>
                          <a:lnTo>
                            <a:pt x="489" y="780"/>
                          </a:lnTo>
                          <a:lnTo>
                            <a:pt x="488" y="775"/>
                          </a:lnTo>
                          <a:lnTo>
                            <a:pt x="484" y="766"/>
                          </a:lnTo>
                          <a:lnTo>
                            <a:pt x="479" y="757"/>
                          </a:lnTo>
                          <a:lnTo>
                            <a:pt x="475" y="747"/>
                          </a:lnTo>
                          <a:lnTo>
                            <a:pt x="472" y="738"/>
                          </a:lnTo>
                          <a:lnTo>
                            <a:pt x="472" y="732"/>
                          </a:lnTo>
                          <a:lnTo>
                            <a:pt x="473" y="727"/>
                          </a:lnTo>
                          <a:lnTo>
                            <a:pt x="475" y="721"/>
                          </a:lnTo>
                          <a:lnTo>
                            <a:pt x="478" y="715"/>
                          </a:lnTo>
                          <a:lnTo>
                            <a:pt x="483" y="708"/>
                          </a:lnTo>
                          <a:lnTo>
                            <a:pt x="487" y="704"/>
                          </a:lnTo>
                          <a:lnTo>
                            <a:pt x="490" y="700"/>
                          </a:lnTo>
                          <a:lnTo>
                            <a:pt x="493" y="698"/>
                          </a:lnTo>
                          <a:lnTo>
                            <a:pt x="496" y="697"/>
                          </a:lnTo>
                          <a:lnTo>
                            <a:pt x="499" y="696"/>
                          </a:lnTo>
                          <a:lnTo>
                            <a:pt x="501" y="696"/>
                          </a:lnTo>
                          <a:lnTo>
                            <a:pt x="503" y="697"/>
                          </a:lnTo>
                          <a:lnTo>
                            <a:pt x="508" y="698"/>
                          </a:lnTo>
                          <a:lnTo>
                            <a:pt x="513" y="699"/>
                          </a:lnTo>
                          <a:lnTo>
                            <a:pt x="517" y="699"/>
                          </a:lnTo>
                          <a:lnTo>
                            <a:pt x="521" y="699"/>
                          </a:lnTo>
                          <a:lnTo>
                            <a:pt x="525" y="697"/>
                          </a:lnTo>
                          <a:lnTo>
                            <a:pt x="529" y="695"/>
                          </a:lnTo>
                          <a:lnTo>
                            <a:pt x="534" y="691"/>
                          </a:lnTo>
                          <a:lnTo>
                            <a:pt x="537" y="687"/>
                          </a:lnTo>
                          <a:lnTo>
                            <a:pt x="540" y="683"/>
                          </a:lnTo>
                          <a:lnTo>
                            <a:pt x="541" y="679"/>
                          </a:lnTo>
                          <a:lnTo>
                            <a:pt x="542" y="674"/>
                          </a:lnTo>
                          <a:lnTo>
                            <a:pt x="542" y="669"/>
                          </a:lnTo>
                          <a:lnTo>
                            <a:pt x="541" y="664"/>
                          </a:lnTo>
                          <a:lnTo>
                            <a:pt x="540" y="660"/>
                          </a:lnTo>
                          <a:lnTo>
                            <a:pt x="532" y="642"/>
                          </a:lnTo>
                          <a:lnTo>
                            <a:pt x="524" y="625"/>
                          </a:lnTo>
                          <a:lnTo>
                            <a:pt x="524" y="622"/>
                          </a:lnTo>
                          <a:lnTo>
                            <a:pt x="526" y="615"/>
                          </a:lnTo>
                          <a:lnTo>
                            <a:pt x="530" y="607"/>
                          </a:lnTo>
                          <a:lnTo>
                            <a:pt x="534" y="598"/>
                          </a:lnTo>
                          <a:lnTo>
                            <a:pt x="545" y="580"/>
                          </a:lnTo>
                          <a:lnTo>
                            <a:pt x="552" y="570"/>
                          </a:lnTo>
                          <a:lnTo>
                            <a:pt x="554" y="569"/>
                          </a:lnTo>
                          <a:lnTo>
                            <a:pt x="559" y="570"/>
                          </a:lnTo>
                          <a:lnTo>
                            <a:pt x="563" y="572"/>
                          </a:lnTo>
                          <a:lnTo>
                            <a:pt x="568" y="576"/>
                          </a:lnTo>
                          <a:lnTo>
                            <a:pt x="579" y="588"/>
                          </a:lnTo>
                          <a:lnTo>
                            <a:pt x="591" y="602"/>
                          </a:lnTo>
                          <a:lnTo>
                            <a:pt x="604" y="617"/>
                          </a:lnTo>
                          <a:lnTo>
                            <a:pt x="615" y="633"/>
                          </a:lnTo>
                          <a:lnTo>
                            <a:pt x="623" y="645"/>
                          </a:lnTo>
                          <a:lnTo>
                            <a:pt x="627" y="653"/>
                          </a:lnTo>
                          <a:lnTo>
                            <a:pt x="631" y="661"/>
                          </a:lnTo>
                          <a:lnTo>
                            <a:pt x="636" y="667"/>
                          </a:lnTo>
                          <a:lnTo>
                            <a:pt x="640" y="671"/>
                          </a:lnTo>
                          <a:lnTo>
                            <a:pt x="646" y="672"/>
                          </a:lnTo>
                          <a:lnTo>
                            <a:pt x="651" y="671"/>
                          </a:lnTo>
                          <a:lnTo>
                            <a:pt x="655" y="668"/>
                          </a:lnTo>
                          <a:lnTo>
                            <a:pt x="660" y="664"/>
                          </a:lnTo>
                          <a:lnTo>
                            <a:pt x="665" y="660"/>
                          </a:lnTo>
                          <a:lnTo>
                            <a:pt x="675" y="650"/>
                          </a:lnTo>
                          <a:lnTo>
                            <a:pt x="685" y="640"/>
                          </a:lnTo>
                          <a:lnTo>
                            <a:pt x="691" y="636"/>
                          </a:lnTo>
                          <a:lnTo>
                            <a:pt x="696" y="632"/>
                          </a:lnTo>
                          <a:lnTo>
                            <a:pt x="700" y="630"/>
                          </a:lnTo>
                          <a:lnTo>
                            <a:pt x="704" y="629"/>
                          </a:lnTo>
                          <a:lnTo>
                            <a:pt x="708" y="630"/>
                          </a:lnTo>
                          <a:lnTo>
                            <a:pt x="712" y="631"/>
                          </a:lnTo>
                          <a:lnTo>
                            <a:pt x="716" y="632"/>
                          </a:lnTo>
                          <a:lnTo>
                            <a:pt x="719" y="634"/>
                          </a:lnTo>
                          <a:lnTo>
                            <a:pt x="725" y="639"/>
                          </a:lnTo>
                          <a:lnTo>
                            <a:pt x="732" y="645"/>
                          </a:lnTo>
                          <a:lnTo>
                            <a:pt x="742" y="660"/>
                          </a:lnTo>
                          <a:lnTo>
                            <a:pt x="752" y="678"/>
                          </a:lnTo>
                          <a:lnTo>
                            <a:pt x="756" y="685"/>
                          </a:lnTo>
                          <a:lnTo>
                            <a:pt x="761" y="693"/>
                          </a:lnTo>
                          <a:lnTo>
                            <a:pt x="766" y="699"/>
                          </a:lnTo>
                          <a:lnTo>
                            <a:pt x="773" y="704"/>
                          </a:lnTo>
                          <a:lnTo>
                            <a:pt x="779" y="708"/>
                          </a:lnTo>
                          <a:lnTo>
                            <a:pt x="786" y="710"/>
                          </a:lnTo>
                          <a:lnTo>
                            <a:pt x="789" y="710"/>
                          </a:lnTo>
                          <a:lnTo>
                            <a:pt x="793" y="710"/>
                          </a:lnTo>
                          <a:lnTo>
                            <a:pt x="797" y="709"/>
                          </a:lnTo>
                          <a:lnTo>
                            <a:pt x="801" y="707"/>
                          </a:lnTo>
                          <a:lnTo>
                            <a:pt x="1015" y="605"/>
                          </a:lnTo>
                          <a:lnTo>
                            <a:pt x="1029" y="603"/>
                          </a:lnTo>
                          <a:lnTo>
                            <a:pt x="1052" y="598"/>
                          </a:lnTo>
                          <a:lnTo>
                            <a:pt x="1080" y="592"/>
                          </a:lnTo>
                          <a:lnTo>
                            <a:pt x="1109" y="583"/>
                          </a:lnTo>
                          <a:lnTo>
                            <a:pt x="1124" y="579"/>
                          </a:lnTo>
                          <a:lnTo>
                            <a:pt x="1137" y="574"/>
                          </a:lnTo>
                          <a:lnTo>
                            <a:pt x="1149" y="569"/>
                          </a:lnTo>
                          <a:lnTo>
                            <a:pt x="1159" y="563"/>
                          </a:lnTo>
                          <a:lnTo>
                            <a:pt x="1169" y="558"/>
                          </a:lnTo>
                          <a:lnTo>
                            <a:pt x="1175" y="552"/>
                          </a:lnTo>
                          <a:lnTo>
                            <a:pt x="1177" y="549"/>
                          </a:lnTo>
                          <a:lnTo>
                            <a:pt x="1178" y="546"/>
                          </a:lnTo>
                          <a:lnTo>
                            <a:pt x="1179" y="543"/>
                          </a:lnTo>
                          <a:lnTo>
                            <a:pt x="1179" y="539"/>
                          </a:lnTo>
                          <a:lnTo>
                            <a:pt x="1176" y="535"/>
                          </a:lnTo>
                          <a:lnTo>
                            <a:pt x="1171" y="529"/>
                          </a:lnTo>
                          <a:lnTo>
                            <a:pt x="1165" y="523"/>
                          </a:lnTo>
                          <a:lnTo>
                            <a:pt x="1156" y="517"/>
                          </a:lnTo>
                          <a:lnTo>
                            <a:pt x="1140" y="503"/>
                          </a:lnTo>
                          <a:lnTo>
                            <a:pt x="1129" y="490"/>
                          </a:lnTo>
                          <a:lnTo>
                            <a:pt x="1125" y="483"/>
                          </a:lnTo>
                          <a:lnTo>
                            <a:pt x="1121" y="470"/>
                          </a:lnTo>
                          <a:lnTo>
                            <a:pt x="1115" y="452"/>
                          </a:lnTo>
                          <a:lnTo>
                            <a:pt x="1111" y="434"/>
                          </a:lnTo>
                          <a:lnTo>
                            <a:pt x="1109" y="426"/>
                          </a:lnTo>
                          <a:lnTo>
                            <a:pt x="1108" y="417"/>
                          </a:lnTo>
                          <a:lnTo>
                            <a:pt x="1108" y="409"/>
                          </a:lnTo>
                          <a:lnTo>
                            <a:pt x="1108" y="403"/>
                          </a:lnTo>
                          <a:lnTo>
                            <a:pt x="1109" y="398"/>
                          </a:lnTo>
                          <a:lnTo>
                            <a:pt x="1112" y="394"/>
                          </a:lnTo>
                          <a:lnTo>
                            <a:pt x="1113" y="393"/>
                          </a:lnTo>
                          <a:lnTo>
                            <a:pt x="1115" y="393"/>
                          </a:lnTo>
                          <a:lnTo>
                            <a:pt x="1118" y="393"/>
                          </a:lnTo>
                          <a:lnTo>
                            <a:pt x="1121" y="394"/>
                          </a:lnTo>
                          <a:lnTo>
                            <a:pt x="1145" y="407"/>
                          </a:lnTo>
                          <a:lnTo>
                            <a:pt x="1176" y="425"/>
                          </a:lnTo>
                          <a:lnTo>
                            <a:pt x="1183" y="429"/>
                          </a:lnTo>
                          <a:lnTo>
                            <a:pt x="1191" y="432"/>
                          </a:lnTo>
                          <a:lnTo>
                            <a:pt x="1198" y="434"/>
                          </a:lnTo>
                          <a:lnTo>
                            <a:pt x="1207" y="435"/>
                          </a:lnTo>
                          <a:lnTo>
                            <a:pt x="1214" y="436"/>
                          </a:lnTo>
                          <a:lnTo>
                            <a:pt x="1221" y="435"/>
                          </a:lnTo>
                          <a:lnTo>
                            <a:pt x="1228" y="432"/>
                          </a:lnTo>
                          <a:lnTo>
                            <a:pt x="1235" y="428"/>
                          </a:lnTo>
                          <a:lnTo>
                            <a:pt x="1240" y="424"/>
                          </a:lnTo>
                          <a:lnTo>
                            <a:pt x="1244" y="419"/>
                          </a:lnTo>
                          <a:lnTo>
                            <a:pt x="1249" y="414"/>
                          </a:lnTo>
                          <a:lnTo>
                            <a:pt x="1253" y="408"/>
                          </a:lnTo>
                          <a:lnTo>
                            <a:pt x="1259" y="397"/>
                          </a:lnTo>
                          <a:lnTo>
                            <a:pt x="1265" y="386"/>
                          </a:lnTo>
                          <a:lnTo>
                            <a:pt x="1271" y="375"/>
                          </a:lnTo>
                          <a:lnTo>
                            <a:pt x="1278" y="364"/>
                          </a:lnTo>
                          <a:lnTo>
                            <a:pt x="1283" y="359"/>
                          </a:lnTo>
                          <a:lnTo>
                            <a:pt x="1288" y="354"/>
                          </a:lnTo>
                          <a:lnTo>
                            <a:pt x="1295" y="350"/>
                          </a:lnTo>
                          <a:lnTo>
                            <a:pt x="1302" y="347"/>
                          </a:lnTo>
                          <a:lnTo>
                            <a:pt x="1315" y="341"/>
                          </a:lnTo>
                          <a:lnTo>
                            <a:pt x="1325" y="338"/>
                          </a:lnTo>
                          <a:lnTo>
                            <a:pt x="1335" y="337"/>
                          </a:lnTo>
                          <a:lnTo>
                            <a:pt x="1342" y="336"/>
                          </a:lnTo>
                          <a:lnTo>
                            <a:pt x="1357" y="336"/>
                          </a:lnTo>
                          <a:lnTo>
                            <a:pt x="1379" y="333"/>
                          </a:lnTo>
                          <a:lnTo>
                            <a:pt x="1389" y="330"/>
                          </a:lnTo>
                          <a:lnTo>
                            <a:pt x="1398" y="324"/>
                          </a:lnTo>
                          <a:lnTo>
                            <a:pt x="1407" y="317"/>
                          </a:lnTo>
                          <a:lnTo>
                            <a:pt x="1415" y="310"/>
                          </a:lnTo>
                          <a:lnTo>
                            <a:pt x="1424" y="303"/>
                          </a:lnTo>
                          <a:lnTo>
                            <a:pt x="1432" y="295"/>
                          </a:lnTo>
                          <a:lnTo>
                            <a:pt x="1441" y="288"/>
                          </a:lnTo>
                          <a:lnTo>
                            <a:pt x="1450" y="281"/>
                          </a:lnTo>
                          <a:lnTo>
                            <a:pt x="1454" y="280"/>
                          </a:lnTo>
                          <a:lnTo>
                            <a:pt x="1460" y="280"/>
                          </a:lnTo>
                          <a:lnTo>
                            <a:pt x="1467" y="281"/>
                          </a:lnTo>
                          <a:lnTo>
                            <a:pt x="1474" y="285"/>
                          </a:lnTo>
                          <a:lnTo>
                            <a:pt x="1490" y="293"/>
                          </a:lnTo>
                          <a:lnTo>
                            <a:pt x="1508" y="302"/>
                          </a:lnTo>
                          <a:lnTo>
                            <a:pt x="1526" y="313"/>
                          </a:lnTo>
                          <a:lnTo>
                            <a:pt x="1544" y="323"/>
                          </a:lnTo>
                          <a:lnTo>
                            <a:pt x="1554" y="328"/>
                          </a:lnTo>
                          <a:lnTo>
                            <a:pt x="1562" y="331"/>
                          </a:lnTo>
                          <a:lnTo>
                            <a:pt x="1570" y="334"/>
                          </a:lnTo>
                          <a:lnTo>
                            <a:pt x="1578" y="335"/>
                          </a:lnTo>
                          <a:lnTo>
                            <a:pt x="1586" y="336"/>
                          </a:lnTo>
                          <a:lnTo>
                            <a:pt x="1594" y="335"/>
                          </a:lnTo>
                          <a:lnTo>
                            <a:pt x="1601" y="334"/>
                          </a:lnTo>
                          <a:lnTo>
                            <a:pt x="1607" y="332"/>
                          </a:lnTo>
                          <a:lnTo>
                            <a:pt x="1617" y="327"/>
                          </a:lnTo>
                          <a:lnTo>
                            <a:pt x="1626" y="320"/>
                          </a:lnTo>
                          <a:lnTo>
                            <a:pt x="1636" y="314"/>
                          </a:lnTo>
                          <a:lnTo>
                            <a:pt x="1644" y="309"/>
                          </a:lnTo>
                          <a:lnTo>
                            <a:pt x="1648" y="307"/>
                          </a:lnTo>
                          <a:lnTo>
                            <a:pt x="1652" y="306"/>
                          </a:lnTo>
                          <a:lnTo>
                            <a:pt x="1657" y="306"/>
                          </a:lnTo>
                          <a:lnTo>
                            <a:pt x="1661" y="307"/>
                          </a:lnTo>
                          <a:lnTo>
                            <a:pt x="1694" y="317"/>
                          </a:lnTo>
                          <a:lnTo>
                            <a:pt x="1727" y="327"/>
                          </a:lnTo>
                          <a:lnTo>
                            <a:pt x="1743" y="331"/>
                          </a:lnTo>
                          <a:lnTo>
                            <a:pt x="1759" y="334"/>
                          </a:lnTo>
                          <a:lnTo>
                            <a:pt x="1777" y="336"/>
                          </a:lnTo>
                          <a:lnTo>
                            <a:pt x="1794" y="337"/>
                          </a:lnTo>
                          <a:lnTo>
                            <a:pt x="1809" y="336"/>
                          </a:lnTo>
                          <a:lnTo>
                            <a:pt x="1820" y="334"/>
                          </a:lnTo>
                          <a:lnTo>
                            <a:pt x="1824" y="332"/>
                          </a:lnTo>
                          <a:lnTo>
                            <a:pt x="1827" y="330"/>
                          </a:lnTo>
                          <a:lnTo>
                            <a:pt x="1830" y="328"/>
                          </a:lnTo>
                          <a:lnTo>
                            <a:pt x="1832" y="325"/>
                          </a:lnTo>
                          <a:lnTo>
                            <a:pt x="1833" y="322"/>
                          </a:lnTo>
                          <a:lnTo>
                            <a:pt x="1834" y="319"/>
                          </a:lnTo>
                          <a:lnTo>
                            <a:pt x="1835" y="316"/>
                          </a:lnTo>
                          <a:lnTo>
                            <a:pt x="1835" y="313"/>
                          </a:lnTo>
                          <a:lnTo>
                            <a:pt x="1833" y="305"/>
                          </a:lnTo>
                          <a:lnTo>
                            <a:pt x="1831" y="297"/>
                          </a:lnTo>
                          <a:lnTo>
                            <a:pt x="1824" y="279"/>
                          </a:lnTo>
                          <a:lnTo>
                            <a:pt x="1817" y="261"/>
                          </a:lnTo>
                          <a:lnTo>
                            <a:pt x="1815" y="252"/>
                          </a:lnTo>
                          <a:lnTo>
                            <a:pt x="1813" y="243"/>
                          </a:lnTo>
                          <a:lnTo>
                            <a:pt x="1813" y="234"/>
                          </a:lnTo>
                          <a:lnTo>
                            <a:pt x="1815" y="225"/>
                          </a:lnTo>
                          <a:lnTo>
                            <a:pt x="1828" y="221"/>
                          </a:lnTo>
                          <a:lnTo>
                            <a:pt x="1846" y="214"/>
                          </a:lnTo>
                          <a:lnTo>
                            <a:pt x="1856" y="210"/>
                          </a:lnTo>
                          <a:lnTo>
                            <a:pt x="1864" y="206"/>
                          </a:lnTo>
                          <a:lnTo>
                            <a:pt x="1870" y="202"/>
                          </a:lnTo>
                          <a:lnTo>
                            <a:pt x="1873" y="198"/>
                          </a:lnTo>
                          <a:lnTo>
                            <a:pt x="1873" y="192"/>
                          </a:lnTo>
                          <a:lnTo>
                            <a:pt x="1872" y="188"/>
                          </a:lnTo>
                          <a:lnTo>
                            <a:pt x="1869" y="184"/>
                          </a:lnTo>
                          <a:lnTo>
                            <a:pt x="1866" y="180"/>
                          </a:lnTo>
                          <a:lnTo>
                            <a:pt x="1862" y="177"/>
                          </a:lnTo>
                          <a:lnTo>
                            <a:pt x="1859" y="174"/>
                          </a:lnTo>
                          <a:lnTo>
                            <a:pt x="1857" y="171"/>
                          </a:lnTo>
                          <a:lnTo>
                            <a:pt x="1856" y="168"/>
                          </a:lnTo>
                          <a:lnTo>
                            <a:pt x="1863" y="165"/>
                          </a:lnTo>
                          <a:lnTo>
                            <a:pt x="1871" y="161"/>
                          </a:lnTo>
                          <a:lnTo>
                            <a:pt x="1878" y="155"/>
                          </a:lnTo>
                          <a:lnTo>
                            <a:pt x="1884" y="148"/>
                          </a:lnTo>
                          <a:lnTo>
                            <a:pt x="1889" y="140"/>
                          </a:lnTo>
                          <a:lnTo>
                            <a:pt x="1894" y="132"/>
                          </a:lnTo>
                          <a:lnTo>
                            <a:pt x="1896" y="124"/>
                          </a:lnTo>
                          <a:lnTo>
                            <a:pt x="1897" y="116"/>
                          </a:lnTo>
                          <a:lnTo>
                            <a:pt x="1896" y="104"/>
                          </a:lnTo>
                          <a:lnTo>
                            <a:pt x="1896" y="96"/>
                          </a:lnTo>
                          <a:lnTo>
                            <a:pt x="1897" y="90"/>
                          </a:lnTo>
                          <a:lnTo>
                            <a:pt x="1900" y="86"/>
                          </a:lnTo>
                          <a:lnTo>
                            <a:pt x="1905" y="83"/>
                          </a:lnTo>
                          <a:lnTo>
                            <a:pt x="1911" y="80"/>
                          </a:lnTo>
                          <a:lnTo>
                            <a:pt x="1919" y="78"/>
                          </a:lnTo>
                          <a:lnTo>
                            <a:pt x="1929" y="74"/>
                          </a:lnTo>
                          <a:lnTo>
                            <a:pt x="1935" y="71"/>
                          </a:lnTo>
                          <a:lnTo>
                            <a:pt x="1940" y="66"/>
                          </a:lnTo>
                          <a:lnTo>
                            <a:pt x="1944" y="61"/>
                          </a:lnTo>
                          <a:lnTo>
                            <a:pt x="1946" y="56"/>
                          </a:lnTo>
                          <a:lnTo>
                            <a:pt x="1950" y="43"/>
                          </a:lnTo>
                          <a:lnTo>
                            <a:pt x="1952" y="29"/>
                          </a:lnTo>
                          <a:lnTo>
                            <a:pt x="1954" y="22"/>
                          </a:lnTo>
                          <a:lnTo>
                            <a:pt x="1956" y="16"/>
                          </a:lnTo>
                          <a:lnTo>
                            <a:pt x="1958" y="11"/>
                          </a:lnTo>
                          <a:lnTo>
                            <a:pt x="1962" y="6"/>
                          </a:lnTo>
                          <a:lnTo>
                            <a:pt x="1966" y="3"/>
                          </a:lnTo>
                          <a:lnTo>
                            <a:pt x="1972" y="1"/>
                          </a:lnTo>
                          <a:lnTo>
                            <a:pt x="1981" y="0"/>
                          </a:lnTo>
                          <a:lnTo>
                            <a:pt x="1990" y="1"/>
                          </a:lnTo>
                          <a:lnTo>
                            <a:pt x="2012" y="4"/>
                          </a:lnTo>
                          <a:lnTo>
                            <a:pt x="2036" y="6"/>
                          </a:lnTo>
                          <a:lnTo>
                            <a:pt x="2060" y="8"/>
                          </a:lnTo>
                          <a:lnTo>
                            <a:pt x="2085" y="12"/>
                          </a:lnTo>
                          <a:lnTo>
                            <a:pt x="2096" y="14"/>
                          </a:lnTo>
                          <a:lnTo>
                            <a:pt x="2106" y="18"/>
                          </a:lnTo>
                          <a:lnTo>
                            <a:pt x="2117" y="22"/>
                          </a:lnTo>
                          <a:lnTo>
                            <a:pt x="2126" y="28"/>
                          </a:lnTo>
                          <a:lnTo>
                            <a:pt x="2133" y="35"/>
                          </a:lnTo>
                          <a:lnTo>
                            <a:pt x="2139" y="43"/>
                          </a:lnTo>
                          <a:lnTo>
                            <a:pt x="2142" y="48"/>
                          </a:lnTo>
                          <a:lnTo>
                            <a:pt x="2144" y="53"/>
                          </a:lnTo>
                          <a:lnTo>
                            <a:pt x="2146" y="58"/>
                          </a:lnTo>
                          <a:lnTo>
                            <a:pt x="2147" y="64"/>
                          </a:lnTo>
                          <a:lnTo>
                            <a:pt x="2154" y="84"/>
                          </a:lnTo>
                          <a:lnTo>
                            <a:pt x="2161" y="100"/>
                          </a:lnTo>
                          <a:lnTo>
                            <a:pt x="2163" y="108"/>
                          </a:lnTo>
                          <a:lnTo>
                            <a:pt x="2163" y="118"/>
                          </a:lnTo>
                          <a:lnTo>
                            <a:pt x="2163" y="122"/>
                          </a:lnTo>
                          <a:lnTo>
                            <a:pt x="2161" y="127"/>
                          </a:lnTo>
                          <a:lnTo>
                            <a:pt x="2159" y="132"/>
                          </a:lnTo>
                          <a:lnTo>
                            <a:pt x="2156" y="138"/>
                          </a:lnTo>
                          <a:lnTo>
                            <a:pt x="2143" y="155"/>
                          </a:lnTo>
                          <a:lnTo>
                            <a:pt x="2129" y="173"/>
                          </a:lnTo>
                          <a:lnTo>
                            <a:pt x="2123" y="181"/>
                          </a:lnTo>
                          <a:lnTo>
                            <a:pt x="2118" y="191"/>
                          </a:lnTo>
                          <a:lnTo>
                            <a:pt x="2116" y="195"/>
                          </a:lnTo>
                          <a:lnTo>
                            <a:pt x="2115" y="201"/>
                          </a:lnTo>
                          <a:lnTo>
                            <a:pt x="2114" y="206"/>
                          </a:lnTo>
                          <a:lnTo>
                            <a:pt x="2114" y="210"/>
                          </a:lnTo>
                          <a:lnTo>
                            <a:pt x="2114" y="210"/>
                          </a:lnTo>
                          <a:lnTo>
                            <a:pt x="2085" y="261"/>
                          </a:lnTo>
                          <a:lnTo>
                            <a:pt x="2086" y="281"/>
                          </a:lnTo>
                          <a:lnTo>
                            <a:pt x="2088" y="303"/>
                          </a:lnTo>
                          <a:lnTo>
                            <a:pt x="2091" y="324"/>
                          </a:lnTo>
                          <a:lnTo>
                            <a:pt x="2095" y="345"/>
                          </a:lnTo>
                          <a:lnTo>
                            <a:pt x="2097" y="359"/>
                          </a:lnTo>
                          <a:lnTo>
                            <a:pt x="2098" y="374"/>
                          </a:lnTo>
                          <a:lnTo>
                            <a:pt x="2099" y="387"/>
                          </a:lnTo>
                          <a:lnTo>
                            <a:pt x="2103" y="401"/>
                          </a:lnTo>
                          <a:lnTo>
                            <a:pt x="2112" y="423"/>
                          </a:lnTo>
                          <a:lnTo>
                            <a:pt x="2121" y="445"/>
                          </a:lnTo>
                          <a:lnTo>
                            <a:pt x="2124" y="457"/>
                          </a:lnTo>
                          <a:lnTo>
                            <a:pt x="2128" y="468"/>
                          </a:lnTo>
                          <a:lnTo>
                            <a:pt x="2130" y="479"/>
                          </a:lnTo>
                          <a:lnTo>
                            <a:pt x="2131" y="491"/>
                          </a:lnTo>
                          <a:lnTo>
                            <a:pt x="2131" y="502"/>
                          </a:lnTo>
                          <a:lnTo>
                            <a:pt x="2129" y="512"/>
                          </a:lnTo>
                          <a:lnTo>
                            <a:pt x="2126" y="523"/>
                          </a:lnTo>
                          <a:lnTo>
                            <a:pt x="2123" y="532"/>
                          </a:lnTo>
                          <a:lnTo>
                            <a:pt x="2122" y="538"/>
                          </a:lnTo>
                          <a:lnTo>
                            <a:pt x="2121" y="545"/>
                          </a:lnTo>
                          <a:lnTo>
                            <a:pt x="2121" y="552"/>
                          </a:lnTo>
                          <a:lnTo>
                            <a:pt x="2122" y="559"/>
                          </a:lnTo>
                          <a:lnTo>
                            <a:pt x="2123" y="573"/>
                          </a:lnTo>
                          <a:lnTo>
                            <a:pt x="2125" y="587"/>
                          </a:lnTo>
                          <a:lnTo>
                            <a:pt x="2128" y="595"/>
                          </a:lnTo>
                          <a:lnTo>
                            <a:pt x="2130" y="601"/>
                          </a:lnTo>
                          <a:lnTo>
                            <a:pt x="2131" y="607"/>
                          </a:lnTo>
                          <a:lnTo>
                            <a:pt x="2130" y="614"/>
                          </a:lnTo>
                          <a:lnTo>
                            <a:pt x="2124" y="616"/>
                          </a:lnTo>
                          <a:lnTo>
                            <a:pt x="2120" y="618"/>
                          </a:lnTo>
                          <a:lnTo>
                            <a:pt x="2116" y="621"/>
                          </a:lnTo>
                          <a:lnTo>
                            <a:pt x="2114" y="625"/>
                          </a:lnTo>
                          <a:lnTo>
                            <a:pt x="2112" y="629"/>
                          </a:lnTo>
                          <a:lnTo>
                            <a:pt x="2112" y="633"/>
                          </a:lnTo>
                          <a:lnTo>
                            <a:pt x="2112" y="638"/>
                          </a:lnTo>
                          <a:lnTo>
                            <a:pt x="2113" y="642"/>
                          </a:lnTo>
                          <a:lnTo>
                            <a:pt x="2119" y="660"/>
                          </a:lnTo>
                          <a:lnTo>
                            <a:pt x="2124" y="678"/>
                          </a:lnTo>
                          <a:lnTo>
                            <a:pt x="2124" y="685"/>
                          </a:lnTo>
                          <a:lnTo>
                            <a:pt x="2123" y="692"/>
                          </a:lnTo>
                          <a:lnTo>
                            <a:pt x="2121" y="700"/>
                          </a:lnTo>
                          <a:lnTo>
                            <a:pt x="2118" y="708"/>
                          </a:lnTo>
                          <a:lnTo>
                            <a:pt x="2110" y="726"/>
                          </a:lnTo>
                          <a:lnTo>
                            <a:pt x="2099" y="743"/>
                          </a:lnTo>
                          <a:lnTo>
                            <a:pt x="2088" y="761"/>
                          </a:lnTo>
                          <a:lnTo>
                            <a:pt x="2077" y="778"/>
                          </a:lnTo>
                          <a:lnTo>
                            <a:pt x="2068" y="794"/>
                          </a:lnTo>
                          <a:lnTo>
                            <a:pt x="2060" y="810"/>
                          </a:lnTo>
                          <a:lnTo>
                            <a:pt x="2058" y="818"/>
                          </a:lnTo>
                          <a:lnTo>
                            <a:pt x="2058" y="827"/>
                          </a:lnTo>
                          <a:lnTo>
                            <a:pt x="2058" y="835"/>
                          </a:lnTo>
                          <a:lnTo>
                            <a:pt x="2060" y="844"/>
                          </a:lnTo>
                          <a:lnTo>
                            <a:pt x="2068" y="860"/>
                          </a:lnTo>
                          <a:lnTo>
                            <a:pt x="2076" y="877"/>
                          </a:lnTo>
                          <a:lnTo>
                            <a:pt x="2080" y="886"/>
                          </a:lnTo>
                          <a:lnTo>
                            <a:pt x="2084" y="895"/>
                          </a:lnTo>
                          <a:lnTo>
                            <a:pt x="2087" y="903"/>
                          </a:lnTo>
                          <a:lnTo>
                            <a:pt x="2090" y="912"/>
                          </a:lnTo>
                          <a:lnTo>
                            <a:pt x="2091" y="922"/>
                          </a:lnTo>
                          <a:lnTo>
                            <a:pt x="2092" y="932"/>
                          </a:lnTo>
                          <a:lnTo>
                            <a:pt x="2091" y="942"/>
                          </a:lnTo>
                          <a:lnTo>
                            <a:pt x="2088" y="953"/>
                          </a:lnTo>
                          <a:lnTo>
                            <a:pt x="2086" y="957"/>
                          </a:lnTo>
                          <a:lnTo>
                            <a:pt x="2084" y="961"/>
                          </a:lnTo>
                          <a:lnTo>
                            <a:pt x="2081" y="966"/>
                          </a:lnTo>
                          <a:lnTo>
                            <a:pt x="2077" y="969"/>
                          </a:lnTo>
                          <a:lnTo>
                            <a:pt x="2068" y="978"/>
                          </a:lnTo>
                          <a:lnTo>
                            <a:pt x="2057" y="985"/>
                          </a:lnTo>
                          <a:lnTo>
                            <a:pt x="2045" y="991"/>
                          </a:lnTo>
                          <a:lnTo>
                            <a:pt x="2032" y="996"/>
                          </a:lnTo>
                          <a:lnTo>
                            <a:pt x="2017" y="1001"/>
                          </a:lnTo>
                          <a:lnTo>
                            <a:pt x="2002" y="1005"/>
                          </a:lnTo>
                          <a:lnTo>
                            <a:pt x="1971" y="1012"/>
                          </a:lnTo>
                          <a:lnTo>
                            <a:pt x="1943" y="1018"/>
                          </a:lnTo>
                          <a:lnTo>
                            <a:pt x="1916" y="1020"/>
                          </a:lnTo>
                          <a:lnTo>
                            <a:pt x="1896" y="1021"/>
                          </a:lnTo>
                          <a:lnTo>
                            <a:pt x="1877" y="1021"/>
                          </a:lnTo>
                          <a:lnTo>
                            <a:pt x="1866" y="1023"/>
                          </a:lnTo>
                          <a:lnTo>
                            <a:pt x="1863" y="1024"/>
                          </a:lnTo>
                          <a:lnTo>
                            <a:pt x="1861" y="1026"/>
                          </a:lnTo>
                          <a:lnTo>
                            <a:pt x="1860" y="1028"/>
                          </a:lnTo>
                          <a:lnTo>
                            <a:pt x="1861" y="1030"/>
                          </a:lnTo>
                          <a:lnTo>
                            <a:pt x="1868" y="1045"/>
                          </a:lnTo>
                          <a:lnTo>
                            <a:pt x="1877" y="1069"/>
                          </a:lnTo>
                          <a:lnTo>
                            <a:pt x="1879" y="1077"/>
                          </a:lnTo>
                          <a:lnTo>
                            <a:pt x="1880" y="1084"/>
                          </a:lnTo>
                          <a:lnTo>
                            <a:pt x="1880" y="1090"/>
                          </a:lnTo>
                          <a:lnTo>
                            <a:pt x="1879" y="1095"/>
                          </a:lnTo>
                          <a:lnTo>
                            <a:pt x="1877" y="1101"/>
                          </a:lnTo>
                          <a:lnTo>
                            <a:pt x="1875" y="1105"/>
                          </a:lnTo>
                          <a:lnTo>
                            <a:pt x="1872" y="1109"/>
                          </a:lnTo>
                          <a:lnTo>
                            <a:pt x="1869" y="1112"/>
                          </a:lnTo>
                          <a:lnTo>
                            <a:pt x="1862" y="1119"/>
                          </a:lnTo>
                          <a:lnTo>
                            <a:pt x="1855" y="1127"/>
                          </a:lnTo>
                          <a:lnTo>
                            <a:pt x="1851" y="1132"/>
                          </a:lnTo>
                          <a:lnTo>
                            <a:pt x="1847" y="1138"/>
                          </a:lnTo>
                          <a:lnTo>
                            <a:pt x="1844" y="1145"/>
                          </a:lnTo>
                          <a:lnTo>
                            <a:pt x="1842" y="1153"/>
                          </a:lnTo>
                          <a:lnTo>
                            <a:pt x="1846" y="1165"/>
                          </a:lnTo>
                          <a:lnTo>
                            <a:pt x="1852" y="1177"/>
                          </a:lnTo>
                          <a:lnTo>
                            <a:pt x="1858" y="1188"/>
                          </a:lnTo>
                          <a:lnTo>
                            <a:pt x="1863" y="1199"/>
                          </a:lnTo>
                          <a:lnTo>
                            <a:pt x="1868" y="1209"/>
                          </a:lnTo>
                          <a:lnTo>
                            <a:pt x="1873" y="1220"/>
                          </a:lnTo>
                          <a:lnTo>
                            <a:pt x="1876" y="1232"/>
                          </a:lnTo>
                          <a:lnTo>
                            <a:pt x="1877" y="1244"/>
                          </a:lnTo>
                          <a:lnTo>
                            <a:pt x="1877" y="1252"/>
                          </a:lnTo>
                          <a:lnTo>
                            <a:pt x="1878" y="1258"/>
                          </a:lnTo>
                          <a:lnTo>
                            <a:pt x="1880" y="1264"/>
                          </a:lnTo>
                          <a:lnTo>
                            <a:pt x="1882" y="1268"/>
                          </a:lnTo>
                          <a:lnTo>
                            <a:pt x="1887" y="1276"/>
                          </a:lnTo>
                          <a:lnTo>
                            <a:pt x="1895" y="1281"/>
                          </a:lnTo>
                          <a:lnTo>
                            <a:pt x="1901" y="1286"/>
                          </a:lnTo>
                          <a:lnTo>
                            <a:pt x="1907" y="1290"/>
                          </a:lnTo>
                          <a:lnTo>
                            <a:pt x="1909" y="1292"/>
                          </a:lnTo>
                          <a:lnTo>
                            <a:pt x="1911" y="1294"/>
                          </a:lnTo>
                          <a:lnTo>
                            <a:pt x="1912" y="1297"/>
                          </a:lnTo>
                          <a:lnTo>
                            <a:pt x="1913" y="1301"/>
                          </a:lnTo>
                          <a:lnTo>
                            <a:pt x="1912" y="1317"/>
                          </a:lnTo>
                          <a:lnTo>
                            <a:pt x="1910" y="1331"/>
                          </a:lnTo>
                          <a:lnTo>
                            <a:pt x="1909" y="1337"/>
                          </a:lnTo>
                          <a:lnTo>
                            <a:pt x="1910" y="1344"/>
                          </a:lnTo>
                          <a:lnTo>
                            <a:pt x="1911" y="1351"/>
                          </a:lnTo>
                          <a:lnTo>
                            <a:pt x="1915" y="1360"/>
                          </a:lnTo>
                          <a:lnTo>
                            <a:pt x="1924" y="1372"/>
                          </a:lnTo>
                          <a:lnTo>
                            <a:pt x="1933" y="1382"/>
                          </a:lnTo>
                          <a:lnTo>
                            <a:pt x="1935" y="1387"/>
                          </a:lnTo>
                          <a:lnTo>
                            <a:pt x="1938" y="1393"/>
                          </a:lnTo>
                          <a:lnTo>
                            <a:pt x="1937" y="1400"/>
                          </a:lnTo>
                          <a:lnTo>
                            <a:pt x="1933" y="1409"/>
                          </a:lnTo>
                          <a:lnTo>
                            <a:pt x="1928" y="1421"/>
                          </a:lnTo>
                          <a:lnTo>
                            <a:pt x="1925" y="1430"/>
                          </a:lnTo>
                          <a:lnTo>
                            <a:pt x="1924" y="1439"/>
                          </a:lnTo>
                          <a:lnTo>
                            <a:pt x="1924" y="1446"/>
                          </a:lnTo>
                          <a:lnTo>
                            <a:pt x="1926" y="1452"/>
                          </a:lnTo>
                          <a:lnTo>
                            <a:pt x="1929" y="1457"/>
                          </a:lnTo>
                          <a:lnTo>
                            <a:pt x="1934" y="1461"/>
                          </a:lnTo>
                          <a:lnTo>
                            <a:pt x="1940" y="1465"/>
                          </a:lnTo>
                          <a:lnTo>
                            <a:pt x="1952" y="1471"/>
                          </a:lnTo>
                          <a:lnTo>
                            <a:pt x="1964" y="1477"/>
                          </a:lnTo>
                          <a:lnTo>
                            <a:pt x="1970" y="1480"/>
                          </a:lnTo>
                          <a:lnTo>
                            <a:pt x="1976" y="1484"/>
                          </a:lnTo>
                          <a:lnTo>
                            <a:pt x="1981" y="1490"/>
                          </a:lnTo>
                          <a:lnTo>
                            <a:pt x="1986" y="1495"/>
                          </a:lnTo>
                          <a:lnTo>
                            <a:pt x="1988" y="1506"/>
                          </a:lnTo>
                          <a:lnTo>
                            <a:pt x="1991" y="1526"/>
                          </a:lnTo>
                          <a:lnTo>
                            <a:pt x="1992" y="1553"/>
                          </a:lnTo>
                          <a:lnTo>
                            <a:pt x="1993" y="1584"/>
                          </a:lnTo>
                          <a:lnTo>
                            <a:pt x="1993" y="1612"/>
                          </a:lnTo>
                          <a:lnTo>
                            <a:pt x="1992" y="1639"/>
                          </a:lnTo>
                          <a:lnTo>
                            <a:pt x="1992" y="1649"/>
                          </a:lnTo>
                          <a:lnTo>
                            <a:pt x="1990" y="1658"/>
                          </a:lnTo>
                          <a:lnTo>
                            <a:pt x="1989" y="1665"/>
                          </a:lnTo>
                          <a:lnTo>
                            <a:pt x="1987" y="1668"/>
                          </a:lnTo>
                          <a:lnTo>
                            <a:pt x="1984" y="1670"/>
                          </a:lnTo>
                          <a:lnTo>
                            <a:pt x="1980" y="1672"/>
                          </a:lnTo>
                          <a:lnTo>
                            <a:pt x="1974" y="1673"/>
                          </a:lnTo>
                          <a:lnTo>
                            <a:pt x="1968" y="1673"/>
                          </a:lnTo>
                          <a:lnTo>
                            <a:pt x="1956" y="1674"/>
                          </a:lnTo>
                          <a:lnTo>
                            <a:pt x="1942" y="1674"/>
                          </a:lnTo>
                          <a:lnTo>
                            <a:pt x="1926" y="1673"/>
                          </a:lnTo>
                          <a:lnTo>
                            <a:pt x="1912" y="1673"/>
                          </a:lnTo>
                          <a:lnTo>
                            <a:pt x="1900" y="1673"/>
                          </a:lnTo>
                          <a:lnTo>
                            <a:pt x="1888" y="1675"/>
                          </a:lnTo>
                          <a:lnTo>
                            <a:pt x="1884" y="1677"/>
                          </a:lnTo>
                          <a:lnTo>
                            <a:pt x="1882" y="1680"/>
                          </a:lnTo>
                          <a:lnTo>
                            <a:pt x="1881" y="1683"/>
                          </a:lnTo>
                          <a:lnTo>
                            <a:pt x="1882" y="1687"/>
                          </a:lnTo>
                          <a:lnTo>
                            <a:pt x="1884" y="1692"/>
                          </a:lnTo>
                          <a:lnTo>
                            <a:pt x="1887" y="1697"/>
                          </a:lnTo>
                          <a:lnTo>
                            <a:pt x="1891" y="1702"/>
                          </a:lnTo>
                          <a:lnTo>
                            <a:pt x="1896" y="1708"/>
                          </a:lnTo>
                          <a:lnTo>
                            <a:pt x="1906" y="1719"/>
                          </a:lnTo>
                          <a:lnTo>
                            <a:pt x="1916" y="1730"/>
                          </a:lnTo>
                          <a:lnTo>
                            <a:pt x="1924" y="1740"/>
                          </a:lnTo>
                          <a:lnTo>
                            <a:pt x="1929" y="1750"/>
                          </a:lnTo>
                          <a:lnTo>
                            <a:pt x="1940" y="1768"/>
                          </a:lnTo>
                          <a:lnTo>
                            <a:pt x="1950" y="1785"/>
                          </a:lnTo>
                          <a:lnTo>
                            <a:pt x="1958" y="1803"/>
                          </a:lnTo>
                          <a:lnTo>
                            <a:pt x="1966" y="1820"/>
                          </a:lnTo>
                          <a:lnTo>
                            <a:pt x="1973" y="1838"/>
                          </a:lnTo>
                          <a:lnTo>
                            <a:pt x="1980" y="1854"/>
                          </a:lnTo>
                          <a:lnTo>
                            <a:pt x="1985" y="1870"/>
                          </a:lnTo>
                          <a:lnTo>
                            <a:pt x="1989" y="1888"/>
                          </a:lnTo>
                          <a:lnTo>
                            <a:pt x="1993" y="1905"/>
                          </a:lnTo>
                          <a:lnTo>
                            <a:pt x="1996" y="1923"/>
                          </a:lnTo>
                          <a:lnTo>
                            <a:pt x="1998" y="1940"/>
                          </a:lnTo>
                          <a:lnTo>
                            <a:pt x="2000" y="1958"/>
                          </a:lnTo>
                          <a:lnTo>
                            <a:pt x="2000" y="1978"/>
                          </a:lnTo>
                          <a:lnTo>
                            <a:pt x="2001" y="1997"/>
                          </a:lnTo>
                          <a:lnTo>
                            <a:pt x="2000" y="2018"/>
                          </a:lnTo>
                          <a:lnTo>
                            <a:pt x="1999" y="2040"/>
                          </a:lnTo>
                          <a:lnTo>
                            <a:pt x="1998" y="2049"/>
                          </a:lnTo>
                          <a:lnTo>
                            <a:pt x="1996" y="2056"/>
                          </a:lnTo>
                          <a:lnTo>
                            <a:pt x="1993" y="2063"/>
                          </a:lnTo>
                          <a:lnTo>
                            <a:pt x="1989" y="2069"/>
                          </a:lnTo>
                          <a:lnTo>
                            <a:pt x="1978" y="2080"/>
                          </a:lnTo>
                          <a:lnTo>
                            <a:pt x="1967" y="2092"/>
                          </a:lnTo>
                          <a:lnTo>
                            <a:pt x="1962" y="2097"/>
                          </a:lnTo>
                          <a:lnTo>
                            <a:pt x="1957" y="2103"/>
                          </a:lnTo>
                          <a:lnTo>
                            <a:pt x="1953" y="2110"/>
                          </a:lnTo>
                          <a:lnTo>
                            <a:pt x="1949" y="2117"/>
                          </a:lnTo>
                          <a:lnTo>
                            <a:pt x="1947" y="2125"/>
                          </a:lnTo>
                          <a:lnTo>
                            <a:pt x="1945" y="2135"/>
                          </a:lnTo>
                          <a:lnTo>
                            <a:pt x="1944" y="2145"/>
                          </a:lnTo>
                          <a:lnTo>
                            <a:pt x="1945" y="2156"/>
                          </a:lnTo>
                          <a:lnTo>
                            <a:pt x="1946" y="2168"/>
                          </a:lnTo>
                          <a:lnTo>
                            <a:pt x="1946" y="2179"/>
                          </a:lnTo>
                          <a:lnTo>
                            <a:pt x="1945" y="2189"/>
                          </a:lnTo>
                          <a:lnTo>
                            <a:pt x="1944" y="2198"/>
                          </a:lnTo>
                          <a:lnTo>
                            <a:pt x="1941" y="2214"/>
                          </a:lnTo>
                          <a:lnTo>
                            <a:pt x="1937" y="2231"/>
                          </a:lnTo>
                          <a:lnTo>
                            <a:pt x="1935" y="2238"/>
                          </a:lnTo>
                          <a:lnTo>
                            <a:pt x="1935" y="2246"/>
                          </a:lnTo>
                          <a:lnTo>
                            <a:pt x="1935" y="2254"/>
                          </a:lnTo>
                          <a:lnTo>
                            <a:pt x="1937" y="2264"/>
                          </a:lnTo>
                          <a:lnTo>
                            <a:pt x="1939" y="2274"/>
                          </a:lnTo>
                          <a:lnTo>
                            <a:pt x="1942" y="2284"/>
                          </a:lnTo>
                          <a:lnTo>
                            <a:pt x="1947" y="2295"/>
                          </a:lnTo>
                          <a:lnTo>
                            <a:pt x="1954" y="2309"/>
                          </a:lnTo>
                          <a:lnTo>
                            <a:pt x="1965" y="2321"/>
                          </a:lnTo>
                          <a:lnTo>
                            <a:pt x="1974" y="2331"/>
                          </a:lnTo>
                          <a:lnTo>
                            <a:pt x="1981" y="2339"/>
                          </a:lnTo>
                          <a:lnTo>
                            <a:pt x="1985" y="2347"/>
                          </a:lnTo>
                          <a:lnTo>
                            <a:pt x="1987" y="2357"/>
                          </a:lnTo>
                          <a:lnTo>
                            <a:pt x="1988" y="2368"/>
                          </a:lnTo>
                          <a:lnTo>
                            <a:pt x="1989" y="2382"/>
                          </a:lnTo>
                          <a:lnTo>
                            <a:pt x="1989" y="2401"/>
                          </a:lnTo>
                          <a:lnTo>
                            <a:pt x="1989" y="2425"/>
                          </a:lnTo>
                          <a:lnTo>
                            <a:pt x="1989" y="2453"/>
                          </a:lnTo>
                          <a:lnTo>
                            <a:pt x="1990" y="2466"/>
                          </a:lnTo>
                          <a:lnTo>
                            <a:pt x="1991" y="2480"/>
                          </a:lnTo>
                          <a:lnTo>
                            <a:pt x="1993" y="2492"/>
                          </a:lnTo>
                          <a:lnTo>
                            <a:pt x="1995" y="2502"/>
                          </a:lnTo>
                          <a:lnTo>
                            <a:pt x="1998" y="2507"/>
                          </a:lnTo>
                          <a:lnTo>
                            <a:pt x="2001" y="2510"/>
                          </a:lnTo>
                          <a:lnTo>
                            <a:pt x="2004" y="2513"/>
                          </a:lnTo>
                          <a:lnTo>
                            <a:pt x="2008" y="2514"/>
                          </a:lnTo>
                          <a:lnTo>
                            <a:pt x="2018" y="2515"/>
                          </a:lnTo>
                          <a:lnTo>
                            <a:pt x="2031" y="2514"/>
                          </a:lnTo>
                          <a:lnTo>
                            <a:pt x="2043" y="2512"/>
                          </a:lnTo>
                          <a:lnTo>
                            <a:pt x="2055" y="2511"/>
                          </a:lnTo>
                          <a:lnTo>
                            <a:pt x="2061" y="2511"/>
                          </a:lnTo>
                          <a:lnTo>
                            <a:pt x="2068" y="2512"/>
                          </a:lnTo>
                          <a:lnTo>
                            <a:pt x="2073" y="2513"/>
                          </a:lnTo>
                          <a:lnTo>
                            <a:pt x="2078" y="2515"/>
                          </a:lnTo>
                          <a:lnTo>
                            <a:pt x="2093" y="2525"/>
                          </a:lnTo>
                          <a:lnTo>
                            <a:pt x="2107" y="2536"/>
                          </a:lnTo>
                          <a:lnTo>
                            <a:pt x="2115" y="2541"/>
                          </a:lnTo>
                          <a:lnTo>
                            <a:pt x="2121" y="2548"/>
                          </a:lnTo>
                          <a:lnTo>
                            <a:pt x="2127" y="2554"/>
                          </a:lnTo>
                          <a:lnTo>
                            <a:pt x="2131" y="2561"/>
                          </a:lnTo>
                          <a:lnTo>
                            <a:pt x="2135" y="2569"/>
                          </a:lnTo>
                          <a:lnTo>
                            <a:pt x="2138" y="2576"/>
                          </a:lnTo>
                          <a:lnTo>
                            <a:pt x="2140" y="2583"/>
                          </a:lnTo>
                          <a:lnTo>
                            <a:pt x="2141" y="2590"/>
                          </a:lnTo>
                          <a:lnTo>
                            <a:pt x="2140" y="2597"/>
                          </a:lnTo>
                          <a:lnTo>
                            <a:pt x="2138" y="2605"/>
                          </a:lnTo>
                          <a:lnTo>
                            <a:pt x="2134" y="2613"/>
                          </a:lnTo>
                          <a:lnTo>
                            <a:pt x="2129" y="2620"/>
                          </a:lnTo>
                          <a:lnTo>
                            <a:pt x="2124" y="2626"/>
                          </a:lnTo>
                          <a:lnTo>
                            <a:pt x="2120" y="2632"/>
                          </a:lnTo>
                          <a:lnTo>
                            <a:pt x="2117" y="2639"/>
                          </a:lnTo>
                          <a:lnTo>
                            <a:pt x="2115" y="2646"/>
                          </a:lnTo>
                          <a:lnTo>
                            <a:pt x="2114" y="2654"/>
                          </a:lnTo>
                          <a:lnTo>
                            <a:pt x="2113" y="2661"/>
                          </a:lnTo>
                          <a:lnTo>
                            <a:pt x="2113" y="2668"/>
                          </a:lnTo>
                          <a:lnTo>
                            <a:pt x="2113" y="2676"/>
                          </a:lnTo>
                          <a:lnTo>
                            <a:pt x="2114" y="2683"/>
                          </a:lnTo>
                          <a:lnTo>
                            <a:pt x="2116" y="2691"/>
                          </a:lnTo>
                          <a:lnTo>
                            <a:pt x="2118" y="2699"/>
                          </a:lnTo>
                          <a:lnTo>
                            <a:pt x="2121" y="2707"/>
                          </a:lnTo>
                          <a:lnTo>
                            <a:pt x="2128" y="2722"/>
                          </a:lnTo>
                          <a:lnTo>
                            <a:pt x="2136" y="2736"/>
                          </a:lnTo>
                          <a:lnTo>
                            <a:pt x="2146" y="2749"/>
                          </a:lnTo>
                          <a:lnTo>
                            <a:pt x="2157" y="2760"/>
                          </a:lnTo>
                          <a:lnTo>
                            <a:pt x="2163" y="2765"/>
                          </a:lnTo>
                          <a:lnTo>
                            <a:pt x="2169" y="2769"/>
                          </a:lnTo>
                          <a:lnTo>
                            <a:pt x="2175" y="2773"/>
                          </a:lnTo>
                          <a:lnTo>
                            <a:pt x="2180" y="2776"/>
                          </a:lnTo>
                          <a:lnTo>
                            <a:pt x="2186" y="2780"/>
                          </a:lnTo>
                          <a:lnTo>
                            <a:pt x="2192" y="2781"/>
                          </a:lnTo>
                          <a:lnTo>
                            <a:pt x="2199" y="2783"/>
                          </a:lnTo>
                          <a:lnTo>
                            <a:pt x="2205" y="2783"/>
                          </a:lnTo>
                          <a:lnTo>
                            <a:pt x="2211" y="2782"/>
                          </a:lnTo>
                          <a:lnTo>
                            <a:pt x="2216" y="2781"/>
                          </a:lnTo>
                          <a:lnTo>
                            <a:pt x="2222" y="2779"/>
                          </a:lnTo>
                          <a:lnTo>
                            <a:pt x="2227" y="2774"/>
                          </a:lnTo>
                          <a:lnTo>
                            <a:pt x="2241" y="2765"/>
                          </a:lnTo>
                          <a:lnTo>
                            <a:pt x="2255" y="2756"/>
                          </a:lnTo>
                          <a:lnTo>
                            <a:pt x="2262" y="2753"/>
                          </a:lnTo>
                          <a:lnTo>
                            <a:pt x="2270" y="2750"/>
                          </a:lnTo>
                          <a:lnTo>
                            <a:pt x="2277" y="2747"/>
                          </a:lnTo>
                          <a:lnTo>
                            <a:pt x="2285" y="2745"/>
                          </a:lnTo>
                          <a:lnTo>
                            <a:pt x="2292" y="2744"/>
                          </a:lnTo>
                          <a:lnTo>
                            <a:pt x="2299" y="2743"/>
                          </a:lnTo>
                          <a:lnTo>
                            <a:pt x="2306" y="2744"/>
                          </a:lnTo>
                          <a:lnTo>
                            <a:pt x="2313" y="2745"/>
                          </a:lnTo>
                          <a:lnTo>
                            <a:pt x="2320" y="2748"/>
                          </a:lnTo>
                          <a:lnTo>
                            <a:pt x="2328" y="2751"/>
                          </a:lnTo>
                          <a:lnTo>
                            <a:pt x="2335" y="2756"/>
                          </a:lnTo>
                          <a:lnTo>
                            <a:pt x="2342" y="2761"/>
                          </a:lnTo>
                          <a:lnTo>
                            <a:pt x="2345" y="2766"/>
                          </a:lnTo>
                          <a:lnTo>
                            <a:pt x="2348" y="2771"/>
                          </a:lnTo>
                          <a:lnTo>
                            <a:pt x="2350" y="2777"/>
                          </a:lnTo>
                          <a:lnTo>
                            <a:pt x="2352" y="2785"/>
                          </a:lnTo>
                          <a:lnTo>
                            <a:pt x="2354" y="2801"/>
                          </a:lnTo>
                          <a:lnTo>
                            <a:pt x="2355" y="2819"/>
                          </a:lnTo>
                          <a:lnTo>
                            <a:pt x="2355" y="2839"/>
                          </a:lnTo>
                          <a:lnTo>
                            <a:pt x="2356" y="2856"/>
                          </a:lnTo>
                          <a:lnTo>
                            <a:pt x="2357" y="2873"/>
                          </a:lnTo>
                          <a:lnTo>
                            <a:pt x="2359" y="2886"/>
                          </a:lnTo>
                          <a:lnTo>
                            <a:pt x="2361" y="2906"/>
                          </a:lnTo>
                          <a:lnTo>
                            <a:pt x="2363" y="2921"/>
                          </a:lnTo>
                          <a:lnTo>
                            <a:pt x="2363" y="2924"/>
                          </a:lnTo>
                          <a:lnTo>
                            <a:pt x="2362" y="2927"/>
                          </a:lnTo>
                          <a:lnTo>
                            <a:pt x="2360" y="2930"/>
                          </a:lnTo>
                          <a:lnTo>
                            <a:pt x="2357" y="2933"/>
                          </a:lnTo>
                          <a:lnTo>
                            <a:pt x="2350" y="2940"/>
                          </a:lnTo>
                          <a:lnTo>
                            <a:pt x="2338" y="2949"/>
                          </a:lnTo>
                          <a:lnTo>
                            <a:pt x="2332" y="2955"/>
                          </a:lnTo>
                          <a:lnTo>
                            <a:pt x="2327" y="2960"/>
                          </a:lnTo>
                          <a:lnTo>
                            <a:pt x="2322" y="2964"/>
                          </a:lnTo>
                          <a:lnTo>
                            <a:pt x="2319" y="2968"/>
                          </a:lnTo>
                          <a:lnTo>
                            <a:pt x="2317" y="2971"/>
                          </a:lnTo>
                          <a:lnTo>
                            <a:pt x="2317" y="2974"/>
                          </a:lnTo>
                          <a:lnTo>
                            <a:pt x="2317" y="2977"/>
                          </a:lnTo>
                          <a:lnTo>
                            <a:pt x="2318" y="2979"/>
                          </a:lnTo>
                          <a:lnTo>
                            <a:pt x="2320" y="2981"/>
                          </a:lnTo>
                          <a:lnTo>
                            <a:pt x="2323" y="2982"/>
                          </a:lnTo>
                          <a:lnTo>
                            <a:pt x="2328" y="2983"/>
                          </a:lnTo>
                          <a:lnTo>
                            <a:pt x="2332" y="2984"/>
                          </a:lnTo>
                          <a:lnTo>
                            <a:pt x="2343" y="2984"/>
                          </a:lnTo>
                          <a:lnTo>
                            <a:pt x="2356" y="2982"/>
                          </a:lnTo>
                          <a:lnTo>
                            <a:pt x="2365" y="2981"/>
                          </a:lnTo>
                          <a:lnTo>
                            <a:pt x="2375" y="2981"/>
                          </a:lnTo>
                          <a:lnTo>
                            <a:pt x="2384" y="2983"/>
                          </a:lnTo>
                          <a:lnTo>
                            <a:pt x="2393" y="2987"/>
                          </a:lnTo>
                          <a:lnTo>
                            <a:pt x="2401" y="2991"/>
                          </a:lnTo>
                          <a:lnTo>
                            <a:pt x="2409" y="2998"/>
                          </a:lnTo>
                          <a:lnTo>
                            <a:pt x="2417" y="3004"/>
                          </a:lnTo>
                          <a:lnTo>
                            <a:pt x="2425" y="3010"/>
                          </a:lnTo>
                          <a:lnTo>
                            <a:pt x="2440" y="3022"/>
                          </a:lnTo>
                          <a:lnTo>
                            <a:pt x="2457" y="3033"/>
                          </a:lnTo>
                          <a:lnTo>
                            <a:pt x="2465" y="3038"/>
                          </a:lnTo>
                          <a:lnTo>
                            <a:pt x="2473" y="3042"/>
                          </a:lnTo>
                          <a:lnTo>
                            <a:pt x="2482" y="3043"/>
                          </a:lnTo>
                          <a:lnTo>
                            <a:pt x="2491" y="3043"/>
                          </a:lnTo>
                          <a:lnTo>
                            <a:pt x="2494" y="3043"/>
                          </a:lnTo>
                          <a:lnTo>
                            <a:pt x="2498" y="3041"/>
                          </a:lnTo>
                          <a:lnTo>
                            <a:pt x="2500" y="3040"/>
                          </a:lnTo>
                          <a:lnTo>
                            <a:pt x="2502" y="3037"/>
                          </a:lnTo>
                          <a:lnTo>
                            <a:pt x="2506" y="3030"/>
                          </a:lnTo>
                          <a:lnTo>
                            <a:pt x="2509" y="3022"/>
                          </a:lnTo>
                          <a:lnTo>
                            <a:pt x="2514" y="3004"/>
                          </a:lnTo>
                          <a:lnTo>
                            <a:pt x="2518" y="2985"/>
                          </a:lnTo>
                          <a:lnTo>
                            <a:pt x="2521" y="2977"/>
                          </a:lnTo>
                          <a:lnTo>
                            <a:pt x="2524" y="2970"/>
                          </a:lnTo>
                          <a:lnTo>
                            <a:pt x="2526" y="2967"/>
                          </a:lnTo>
                          <a:lnTo>
                            <a:pt x="2528" y="2964"/>
                          </a:lnTo>
                          <a:lnTo>
                            <a:pt x="2531" y="2962"/>
                          </a:lnTo>
                          <a:lnTo>
                            <a:pt x="2533" y="2961"/>
                          </a:lnTo>
                          <a:lnTo>
                            <a:pt x="2536" y="2960"/>
                          </a:lnTo>
                          <a:lnTo>
                            <a:pt x="2539" y="2960"/>
                          </a:lnTo>
                          <a:lnTo>
                            <a:pt x="2544" y="2961"/>
                          </a:lnTo>
                          <a:lnTo>
                            <a:pt x="2548" y="2963"/>
                          </a:lnTo>
                          <a:lnTo>
                            <a:pt x="2552" y="2965"/>
                          </a:lnTo>
                          <a:lnTo>
                            <a:pt x="2557" y="2968"/>
                          </a:lnTo>
                          <a:lnTo>
                            <a:pt x="2562" y="2973"/>
                          </a:lnTo>
                          <a:lnTo>
                            <a:pt x="2568" y="2978"/>
                          </a:lnTo>
                          <a:lnTo>
                            <a:pt x="2576" y="2986"/>
                          </a:lnTo>
                          <a:lnTo>
                            <a:pt x="2587" y="2992"/>
                          </a:lnTo>
                          <a:lnTo>
                            <a:pt x="2597" y="2998"/>
                          </a:lnTo>
                          <a:lnTo>
                            <a:pt x="2607" y="3003"/>
                          </a:lnTo>
                          <a:lnTo>
                            <a:pt x="2629" y="3012"/>
                          </a:lnTo>
                          <a:lnTo>
                            <a:pt x="2650" y="3022"/>
                          </a:lnTo>
                          <a:lnTo>
                            <a:pt x="2657" y="3026"/>
                          </a:lnTo>
                          <a:lnTo>
                            <a:pt x="2663" y="3031"/>
                          </a:lnTo>
                          <a:lnTo>
                            <a:pt x="2668" y="3037"/>
                          </a:lnTo>
                          <a:lnTo>
                            <a:pt x="2674" y="3042"/>
                          </a:lnTo>
                          <a:lnTo>
                            <a:pt x="2684" y="3054"/>
                          </a:lnTo>
                          <a:lnTo>
                            <a:pt x="2694" y="3065"/>
                          </a:lnTo>
                          <a:lnTo>
                            <a:pt x="2704" y="3074"/>
                          </a:lnTo>
                          <a:lnTo>
                            <a:pt x="2714" y="3081"/>
                          </a:lnTo>
                          <a:lnTo>
                            <a:pt x="2723" y="3087"/>
                          </a:lnTo>
                          <a:lnTo>
                            <a:pt x="2732" y="3092"/>
                          </a:lnTo>
                          <a:lnTo>
                            <a:pt x="2740" y="3098"/>
                          </a:lnTo>
                          <a:lnTo>
                            <a:pt x="2747" y="3106"/>
                          </a:lnTo>
                          <a:lnTo>
                            <a:pt x="2751" y="3110"/>
                          </a:lnTo>
                          <a:lnTo>
                            <a:pt x="2754" y="3116"/>
                          </a:lnTo>
                          <a:lnTo>
                            <a:pt x="2758" y="3123"/>
                          </a:lnTo>
                          <a:lnTo>
                            <a:pt x="2760" y="3129"/>
                          </a:lnTo>
                          <a:lnTo>
                            <a:pt x="2762" y="3135"/>
                          </a:lnTo>
                          <a:lnTo>
                            <a:pt x="2763" y="3141"/>
                          </a:lnTo>
                          <a:lnTo>
                            <a:pt x="2763" y="3146"/>
                          </a:lnTo>
                          <a:lnTo>
                            <a:pt x="2763" y="3152"/>
                          </a:lnTo>
                          <a:lnTo>
                            <a:pt x="2761" y="3162"/>
                          </a:lnTo>
                          <a:lnTo>
                            <a:pt x="2758" y="3174"/>
                          </a:lnTo>
                          <a:lnTo>
                            <a:pt x="2754" y="3184"/>
                          </a:lnTo>
                          <a:lnTo>
                            <a:pt x="2750" y="3195"/>
                          </a:lnTo>
                          <a:lnTo>
                            <a:pt x="2748" y="3206"/>
                          </a:lnTo>
                          <a:lnTo>
                            <a:pt x="2747" y="3218"/>
                          </a:lnTo>
                          <a:lnTo>
                            <a:pt x="2771" y="3249"/>
                          </a:lnTo>
                          <a:lnTo>
                            <a:pt x="2771" y="3249"/>
                          </a:lnTo>
                          <a:lnTo>
                            <a:pt x="2696" y="3333"/>
                          </a:lnTo>
                          <a:lnTo>
                            <a:pt x="2694" y="3339"/>
                          </a:lnTo>
                          <a:lnTo>
                            <a:pt x="2692" y="3344"/>
                          </a:lnTo>
                          <a:lnTo>
                            <a:pt x="2692" y="3349"/>
                          </a:lnTo>
                          <a:lnTo>
                            <a:pt x="2693" y="3354"/>
                          </a:lnTo>
                          <a:lnTo>
                            <a:pt x="2696" y="3364"/>
                          </a:lnTo>
                          <a:lnTo>
                            <a:pt x="2701" y="3374"/>
                          </a:lnTo>
                          <a:lnTo>
                            <a:pt x="2703" y="3378"/>
                          </a:lnTo>
                          <a:lnTo>
                            <a:pt x="2704" y="3384"/>
                          </a:lnTo>
                          <a:lnTo>
                            <a:pt x="2704" y="3389"/>
                          </a:lnTo>
                          <a:lnTo>
                            <a:pt x="2704" y="3394"/>
                          </a:lnTo>
                          <a:lnTo>
                            <a:pt x="2702" y="3398"/>
                          </a:lnTo>
                          <a:lnTo>
                            <a:pt x="2699" y="3403"/>
                          </a:lnTo>
                          <a:lnTo>
                            <a:pt x="2693" y="3408"/>
                          </a:lnTo>
                          <a:lnTo>
                            <a:pt x="2686" y="3412"/>
                          </a:lnTo>
                          <a:lnTo>
                            <a:pt x="2598" y="3460"/>
                          </a:lnTo>
                          <a:lnTo>
                            <a:pt x="2571" y="3476"/>
                          </a:lnTo>
                          <a:lnTo>
                            <a:pt x="2554" y="3486"/>
                          </a:lnTo>
                          <a:lnTo>
                            <a:pt x="2547" y="3489"/>
                          </a:lnTo>
                          <a:lnTo>
                            <a:pt x="2542" y="3491"/>
                          </a:lnTo>
                          <a:lnTo>
                            <a:pt x="2536" y="3492"/>
                          </a:lnTo>
                          <a:lnTo>
                            <a:pt x="2532" y="3492"/>
                          </a:lnTo>
                          <a:lnTo>
                            <a:pt x="2528" y="3490"/>
                          </a:lnTo>
                          <a:lnTo>
                            <a:pt x="2524" y="3487"/>
                          </a:lnTo>
                          <a:lnTo>
                            <a:pt x="2520" y="3482"/>
                          </a:lnTo>
                          <a:lnTo>
                            <a:pt x="2515" y="3477"/>
                          </a:lnTo>
                          <a:lnTo>
                            <a:pt x="2501" y="3460"/>
                          </a:lnTo>
                          <a:lnTo>
                            <a:pt x="2480" y="3438"/>
                          </a:lnTo>
                          <a:lnTo>
                            <a:pt x="2476" y="3435"/>
                          </a:lnTo>
                          <a:lnTo>
                            <a:pt x="2471" y="3432"/>
                          </a:lnTo>
                          <a:lnTo>
                            <a:pt x="2466" y="3429"/>
                          </a:lnTo>
                          <a:lnTo>
                            <a:pt x="2460" y="3426"/>
                          </a:lnTo>
                          <a:lnTo>
                            <a:pt x="2446" y="3421"/>
                          </a:lnTo>
                          <a:lnTo>
                            <a:pt x="2434" y="3417"/>
                          </a:lnTo>
                          <a:lnTo>
                            <a:pt x="2421" y="3414"/>
                          </a:lnTo>
                          <a:lnTo>
                            <a:pt x="2411" y="3411"/>
                          </a:lnTo>
                          <a:lnTo>
                            <a:pt x="2406" y="3409"/>
                          </a:lnTo>
                          <a:lnTo>
                            <a:pt x="2402" y="3408"/>
                          </a:lnTo>
                          <a:lnTo>
                            <a:pt x="2400" y="3406"/>
                          </a:lnTo>
                          <a:lnTo>
                            <a:pt x="2398" y="3404"/>
                          </a:lnTo>
                          <a:lnTo>
                            <a:pt x="2396" y="3395"/>
                          </a:lnTo>
                          <a:lnTo>
                            <a:pt x="2395" y="3386"/>
                          </a:lnTo>
                          <a:lnTo>
                            <a:pt x="2396" y="3376"/>
                          </a:lnTo>
                          <a:lnTo>
                            <a:pt x="2398" y="3368"/>
                          </a:lnTo>
                          <a:lnTo>
                            <a:pt x="2404" y="3352"/>
                          </a:lnTo>
                          <a:lnTo>
                            <a:pt x="2412" y="3336"/>
                          </a:lnTo>
                          <a:lnTo>
                            <a:pt x="2414" y="3330"/>
                          </a:lnTo>
                          <a:lnTo>
                            <a:pt x="2415" y="3324"/>
                          </a:lnTo>
                          <a:lnTo>
                            <a:pt x="2415" y="3318"/>
                          </a:lnTo>
                          <a:lnTo>
                            <a:pt x="2413" y="3313"/>
                          </a:lnTo>
                          <a:lnTo>
                            <a:pt x="2411" y="3311"/>
                          </a:lnTo>
                          <a:lnTo>
                            <a:pt x="2408" y="3309"/>
                          </a:lnTo>
                          <a:lnTo>
                            <a:pt x="2405" y="3307"/>
                          </a:lnTo>
                          <a:lnTo>
                            <a:pt x="2401" y="3306"/>
                          </a:lnTo>
                          <a:lnTo>
                            <a:pt x="2391" y="3303"/>
                          </a:lnTo>
                          <a:lnTo>
                            <a:pt x="2379" y="3301"/>
                          </a:lnTo>
                          <a:lnTo>
                            <a:pt x="2361" y="3297"/>
                          </a:lnTo>
                          <a:lnTo>
                            <a:pt x="2339" y="3291"/>
                          </a:lnTo>
                          <a:lnTo>
                            <a:pt x="2314" y="3283"/>
                          </a:lnTo>
                          <a:lnTo>
                            <a:pt x="2288" y="3273"/>
                          </a:lnTo>
                          <a:lnTo>
                            <a:pt x="2274" y="3268"/>
                          </a:lnTo>
                          <a:lnTo>
                            <a:pt x="2262" y="3262"/>
                          </a:lnTo>
                          <a:lnTo>
                            <a:pt x="2251" y="3256"/>
                          </a:lnTo>
                          <a:lnTo>
                            <a:pt x="2241" y="3249"/>
                          </a:lnTo>
                          <a:lnTo>
                            <a:pt x="2231" y="3243"/>
                          </a:lnTo>
                          <a:lnTo>
                            <a:pt x="2223" y="3237"/>
                          </a:lnTo>
                          <a:lnTo>
                            <a:pt x="2217" y="3231"/>
                          </a:lnTo>
                          <a:lnTo>
                            <a:pt x="2213" y="3225"/>
                          </a:lnTo>
                          <a:lnTo>
                            <a:pt x="2211" y="3222"/>
                          </a:lnTo>
                          <a:lnTo>
                            <a:pt x="2207" y="3219"/>
                          </a:lnTo>
                          <a:lnTo>
                            <a:pt x="2203" y="3217"/>
                          </a:lnTo>
                          <a:lnTo>
                            <a:pt x="2198" y="3215"/>
                          </a:lnTo>
                          <a:lnTo>
                            <a:pt x="2186" y="3213"/>
                          </a:lnTo>
                          <a:lnTo>
                            <a:pt x="2173" y="3213"/>
                          </a:lnTo>
                          <a:lnTo>
                            <a:pt x="2162" y="3214"/>
                          </a:lnTo>
                          <a:lnTo>
                            <a:pt x="2151" y="3217"/>
                          </a:lnTo>
                          <a:lnTo>
                            <a:pt x="2147" y="3219"/>
                          </a:lnTo>
                          <a:lnTo>
                            <a:pt x="2144" y="3222"/>
                          </a:lnTo>
                          <a:lnTo>
                            <a:pt x="2142" y="3225"/>
                          </a:lnTo>
                          <a:lnTo>
                            <a:pt x="2141" y="3227"/>
                          </a:lnTo>
                          <a:lnTo>
                            <a:pt x="2142" y="3233"/>
                          </a:lnTo>
                          <a:lnTo>
                            <a:pt x="2144" y="3238"/>
                          </a:lnTo>
                          <a:lnTo>
                            <a:pt x="2148" y="3245"/>
                          </a:lnTo>
                          <a:lnTo>
                            <a:pt x="2151" y="3252"/>
                          </a:lnTo>
                          <a:lnTo>
                            <a:pt x="2156" y="3258"/>
                          </a:lnTo>
                          <a:lnTo>
                            <a:pt x="2158" y="3264"/>
                          </a:lnTo>
                          <a:lnTo>
                            <a:pt x="2159" y="3266"/>
                          </a:lnTo>
                          <a:lnTo>
                            <a:pt x="2159" y="3268"/>
                          </a:lnTo>
                          <a:lnTo>
                            <a:pt x="2158" y="3270"/>
                          </a:lnTo>
                          <a:lnTo>
                            <a:pt x="2157" y="3271"/>
                          </a:lnTo>
                          <a:lnTo>
                            <a:pt x="2060" y="3358"/>
                          </a:lnTo>
                          <a:lnTo>
                            <a:pt x="2053" y="3364"/>
                          </a:lnTo>
                          <a:lnTo>
                            <a:pt x="2046" y="3368"/>
                          </a:lnTo>
                          <a:lnTo>
                            <a:pt x="2038" y="3372"/>
                          </a:lnTo>
                          <a:lnTo>
                            <a:pt x="2030" y="3376"/>
                          </a:lnTo>
                          <a:lnTo>
                            <a:pt x="2020" y="3381"/>
                          </a:lnTo>
                          <a:lnTo>
                            <a:pt x="2013" y="3385"/>
                          </a:lnTo>
                          <a:lnTo>
                            <a:pt x="2005" y="3390"/>
                          </a:lnTo>
                          <a:lnTo>
                            <a:pt x="1999" y="3396"/>
                          </a:lnTo>
                          <a:lnTo>
                            <a:pt x="1992" y="3403"/>
                          </a:lnTo>
                          <a:lnTo>
                            <a:pt x="1986" y="3411"/>
                          </a:lnTo>
                          <a:lnTo>
                            <a:pt x="1982" y="3417"/>
                          </a:lnTo>
                          <a:lnTo>
                            <a:pt x="1978" y="3425"/>
                          </a:lnTo>
                          <a:lnTo>
                            <a:pt x="1974" y="3438"/>
                          </a:lnTo>
                          <a:lnTo>
                            <a:pt x="1971" y="3450"/>
                          </a:lnTo>
                          <a:lnTo>
                            <a:pt x="1970" y="3456"/>
                          </a:lnTo>
                          <a:lnTo>
                            <a:pt x="1968" y="3462"/>
                          </a:lnTo>
                          <a:lnTo>
                            <a:pt x="1966" y="3469"/>
                          </a:lnTo>
                          <a:lnTo>
                            <a:pt x="1962" y="3475"/>
                          </a:lnTo>
                          <a:lnTo>
                            <a:pt x="1958" y="3481"/>
                          </a:lnTo>
                          <a:lnTo>
                            <a:pt x="1952" y="3487"/>
                          </a:lnTo>
                          <a:lnTo>
                            <a:pt x="1945" y="3493"/>
                          </a:lnTo>
                          <a:lnTo>
                            <a:pt x="1935" y="3499"/>
                          </a:lnTo>
                          <a:lnTo>
                            <a:pt x="1933" y="3530"/>
                          </a:lnTo>
                          <a:lnTo>
                            <a:pt x="1932" y="3557"/>
                          </a:lnTo>
                          <a:lnTo>
                            <a:pt x="1931" y="3570"/>
                          </a:lnTo>
                          <a:lnTo>
                            <a:pt x="1929" y="3583"/>
                          </a:lnTo>
                          <a:lnTo>
                            <a:pt x="1927" y="3598"/>
                          </a:lnTo>
                          <a:lnTo>
                            <a:pt x="1923" y="3613"/>
                          </a:lnTo>
                          <a:lnTo>
                            <a:pt x="1913" y="3643"/>
                          </a:lnTo>
                          <a:lnTo>
                            <a:pt x="1907" y="3660"/>
                          </a:lnTo>
                          <a:lnTo>
                            <a:pt x="1905" y="3668"/>
                          </a:lnTo>
                          <a:lnTo>
                            <a:pt x="1905" y="3678"/>
                          </a:lnTo>
                          <a:lnTo>
                            <a:pt x="1905" y="3693"/>
                          </a:lnTo>
                          <a:lnTo>
                            <a:pt x="1905" y="3712"/>
                          </a:lnTo>
                          <a:lnTo>
                            <a:pt x="1905" y="3716"/>
                          </a:lnTo>
                          <a:lnTo>
                            <a:pt x="1904" y="3719"/>
                          </a:lnTo>
                          <a:lnTo>
                            <a:pt x="1902" y="3723"/>
                          </a:lnTo>
                          <a:lnTo>
                            <a:pt x="1899" y="3728"/>
                          </a:lnTo>
                          <a:lnTo>
                            <a:pt x="1891" y="3735"/>
                          </a:lnTo>
                          <a:lnTo>
                            <a:pt x="1881" y="3742"/>
                          </a:lnTo>
                          <a:lnTo>
                            <a:pt x="1870" y="3749"/>
                          </a:lnTo>
                          <a:lnTo>
                            <a:pt x="1856" y="3755"/>
                          </a:lnTo>
                          <a:lnTo>
                            <a:pt x="1841" y="3762"/>
                          </a:lnTo>
                          <a:lnTo>
                            <a:pt x="1826" y="3769"/>
                          </a:lnTo>
                          <a:lnTo>
                            <a:pt x="1794" y="3781"/>
                          </a:lnTo>
                          <a:lnTo>
                            <a:pt x="1765" y="3792"/>
                          </a:lnTo>
                          <a:lnTo>
                            <a:pt x="1750" y="3797"/>
                          </a:lnTo>
                          <a:lnTo>
                            <a:pt x="1739" y="3802"/>
                          </a:lnTo>
                          <a:lnTo>
                            <a:pt x="1729" y="3807"/>
                          </a:lnTo>
                          <a:lnTo>
                            <a:pt x="1722" y="3813"/>
                          </a:lnTo>
                          <a:lnTo>
                            <a:pt x="1722" y="3818"/>
                          </a:lnTo>
                          <a:lnTo>
                            <a:pt x="1723" y="3823"/>
                          </a:lnTo>
                          <a:lnTo>
                            <a:pt x="1725" y="3828"/>
                          </a:lnTo>
                          <a:lnTo>
                            <a:pt x="1727" y="3832"/>
                          </a:lnTo>
                          <a:lnTo>
                            <a:pt x="1731" y="3840"/>
                          </a:lnTo>
                          <a:lnTo>
                            <a:pt x="1735" y="3847"/>
                          </a:lnTo>
                          <a:lnTo>
                            <a:pt x="1737" y="3851"/>
                          </a:lnTo>
                          <a:lnTo>
                            <a:pt x="1738" y="3856"/>
                          </a:lnTo>
                          <a:lnTo>
                            <a:pt x="1739" y="3860"/>
                          </a:lnTo>
                          <a:lnTo>
                            <a:pt x="1739" y="3865"/>
                          </a:lnTo>
                          <a:lnTo>
                            <a:pt x="1739" y="3870"/>
                          </a:lnTo>
                          <a:lnTo>
                            <a:pt x="1737" y="3875"/>
                          </a:lnTo>
                          <a:lnTo>
                            <a:pt x="1735" y="3881"/>
                          </a:lnTo>
                          <a:lnTo>
                            <a:pt x="1731" y="3887"/>
                          </a:lnTo>
                          <a:lnTo>
                            <a:pt x="1726" y="3895"/>
                          </a:lnTo>
                          <a:lnTo>
                            <a:pt x="1718" y="3903"/>
                          </a:lnTo>
                          <a:lnTo>
                            <a:pt x="1711" y="3911"/>
                          </a:lnTo>
                          <a:lnTo>
                            <a:pt x="1704" y="3918"/>
                          </a:lnTo>
                          <a:lnTo>
                            <a:pt x="1690" y="3932"/>
                          </a:lnTo>
                          <a:lnTo>
                            <a:pt x="1676" y="3949"/>
                          </a:lnTo>
                          <a:lnTo>
                            <a:pt x="1667" y="3959"/>
                          </a:lnTo>
                          <a:lnTo>
                            <a:pt x="1654" y="3972"/>
                          </a:lnTo>
                          <a:lnTo>
                            <a:pt x="1637" y="3988"/>
                          </a:lnTo>
                          <a:lnTo>
                            <a:pt x="1618" y="4003"/>
                          </a:lnTo>
                          <a:lnTo>
                            <a:pt x="1600" y="4017"/>
                          </a:lnTo>
                          <a:lnTo>
                            <a:pt x="1582" y="4028"/>
                          </a:lnTo>
                          <a:lnTo>
                            <a:pt x="1575" y="4031"/>
                          </a:lnTo>
                          <a:lnTo>
                            <a:pt x="1569" y="4033"/>
                          </a:lnTo>
                          <a:lnTo>
                            <a:pt x="1566" y="4033"/>
                          </a:lnTo>
                          <a:lnTo>
                            <a:pt x="1564" y="4033"/>
                          </a:lnTo>
                          <a:lnTo>
                            <a:pt x="1562" y="4032"/>
                          </a:lnTo>
                          <a:lnTo>
                            <a:pt x="1561" y="4031"/>
                          </a:lnTo>
                          <a:lnTo>
                            <a:pt x="1551" y="4016"/>
                          </a:lnTo>
                          <a:lnTo>
                            <a:pt x="1543" y="4004"/>
                          </a:lnTo>
                          <a:lnTo>
                            <a:pt x="1537" y="3992"/>
                          </a:lnTo>
                          <a:lnTo>
                            <a:pt x="1531" y="3979"/>
                          </a:lnTo>
                          <a:lnTo>
                            <a:pt x="1525" y="3968"/>
                          </a:lnTo>
                          <a:lnTo>
                            <a:pt x="1516" y="3957"/>
                          </a:lnTo>
                          <a:lnTo>
                            <a:pt x="1511" y="3951"/>
                          </a:lnTo>
                          <a:lnTo>
                            <a:pt x="1504" y="3945"/>
                          </a:lnTo>
                          <a:lnTo>
                            <a:pt x="1497" y="3938"/>
                          </a:lnTo>
                          <a:lnTo>
                            <a:pt x="1489" y="3932"/>
                          </a:lnTo>
                          <a:lnTo>
                            <a:pt x="1469" y="3917"/>
                          </a:lnTo>
                          <a:lnTo>
                            <a:pt x="1439" y="3895"/>
                          </a:lnTo>
                          <a:lnTo>
                            <a:pt x="1425" y="3886"/>
                          </a:lnTo>
                          <a:lnTo>
                            <a:pt x="1411" y="3880"/>
                          </a:lnTo>
                          <a:lnTo>
                            <a:pt x="1405" y="3878"/>
                          </a:lnTo>
                          <a:lnTo>
                            <a:pt x="1400" y="3878"/>
                          </a:lnTo>
                          <a:lnTo>
                            <a:pt x="1396" y="3879"/>
                          </a:lnTo>
                          <a:lnTo>
                            <a:pt x="1393" y="3882"/>
                          </a:lnTo>
                          <a:lnTo>
                            <a:pt x="1391" y="3885"/>
                          </a:lnTo>
                          <a:lnTo>
                            <a:pt x="1389" y="3887"/>
                          </a:lnTo>
                          <a:lnTo>
                            <a:pt x="1387" y="3888"/>
                          </a:lnTo>
                          <a:lnTo>
                            <a:pt x="1384" y="3890"/>
                          </a:lnTo>
                          <a:lnTo>
                            <a:pt x="1378" y="3891"/>
                          </a:lnTo>
                          <a:lnTo>
                            <a:pt x="1371" y="3891"/>
                          </a:lnTo>
                          <a:lnTo>
                            <a:pt x="1355" y="3887"/>
                          </a:lnTo>
                          <a:lnTo>
                            <a:pt x="1336" y="3881"/>
                          </a:lnTo>
                          <a:lnTo>
                            <a:pt x="1316" y="3874"/>
                          </a:lnTo>
                          <a:lnTo>
                            <a:pt x="1297" y="3868"/>
                          </a:lnTo>
                          <a:lnTo>
                            <a:pt x="1286" y="3867"/>
                          </a:lnTo>
                          <a:lnTo>
                            <a:pt x="1277" y="3866"/>
                          </a:lnTo>
                          <a:lnTo>
                            <a:pt x="1268" y="3867"/>
                          </a:lnTo>
                          <a:lnTo>
                            <a:pt x="1260" y="3869"/>
                          </a:lnTo>
                          <a:lnTo>
                            <a:pt x="1259" y="3880"/>
                          </a:lnTo>
                          <a:lnTo>
                            <a:pt x="1257" y="3891"/>
                          </a:lnTo>
                          <a:lnTo>
                            <a:pt x="1255" y="3904"/>
                          </a:lnTo>
                          <a:lnTo>
                            <a:pt x="1252" y="3914"/>
                          </a:lnTo>
                          <a:lnTo>
                            <a:pt x="1249" y="3918"/>
                          </a:lnTo>
                          <a:lnTo>
                            <a:pt x="1245" y="3923"/>
                          </a:lnTo>
                          <a:lnTo>
                            <a:pt x="1243" y="3928"/>
                          </a:lnTo>
                          <a:lnTo>
                            <a:pt x="1242" y="3933"/>
                          </a:lnTo>
                          <a:lnTo>
                            <a:pt x="1240" y="3945"/>
                          </a:lnTo>
                          <a:lnTo>
                            <a:pt x="1239" y="3956"/>
                          </a:lnTo>
                          <a:lnTo>
                            <a:pt x="1238" y="3966"/>
                          </a:lnTo>
                          <a:lnTo>
                            <a:pt x="1236" y="3977"/>
                          </a:lnTo>
                          <a:lnTo>
                            <a:pt x="1235" y="3982"/>
                          </a:lnTo>
                          <a:lnTo>
                            <a:pt x="1233" y="3987"/>
                          </a:lnTo>
                          <a:lnTo>
                            <a:pt x="1230" y="3991"/>
                          </a:lnTo>
                          <a:lnTo>
                            <a:pt x="1227" y="3995"/>
                          </a:lnTo>
                          <a:lnTo>
                            <a:pt x="1221" y="4000"/>
                          </a:lnTo>
                          <a:lnTo>
                            <a:pt x="1214" y="4003"/>
                          </a:lnTo>
                          <a:lnTo>
                            <a:pt x="1207" y="4005"/>
                          </a:lnTo>
                          <a:lnTo>
                            <a:pt x="1200" y="4007"/>
                          </a:lnTo>
                          <a:lnTo>
                            <a:pt x="1193" y="4008"/>
                          </a:lnTo>
                          <a:lnTo>
                            <a:pt x="1187" y="4010"/>
                          </a:lnTo>
                          <a:lnTo>
                            <a:pt x="1185" y="4012"/>
                          </a:lnTo>
                          <a:lnTo>
                            <a:pt x="1183" y="4014"/>
                          </a:lnTo>
                          <a:lnTo>
                            <a:pt x="1181" y="4016"/>
                          </a:lnTo>
                          <a:lnTo>
                            <a:pt x="1179" y="4019"/>
                          </a:lnTo>
                          <a:lnTo>
                            <a:pt x="1176" y="4032"/>
                          </a:lnTo>
                          <a:lnTo>
                            <a:pt x="1174" y="4047"/>
                          </a:lnTo>
                          <a:lnTo>
                            <a:pt x="1173" y="4063"/>
                          </a:lnTo>
                          <a:lnTo>
                            <a:pt x="1172" y="4077"/>
                          </a:lnTo>
                          <a:lnTo>
                            <a:pt x="1171" y="4093"/>
                          </a:lnTo>
                          <a:lnTo>
                            <a:pt x="1169" y="4106"/>
                          </a:lnTo>
                          <a:lnTo>
                            <a:pt x="1166" y="4116"/>
                          </a:lnTo>
                          <a:lnTo>
                            <a:pt x="1163" y="4123"/>
                          </a:lnTo>
                          <a:lnTo>
                            <a:pt x="1161" y="4126"/>
                          </a:lnTo>
                          <a:lnTo>
                            <a:pt x="1158" y="4128"/>
                          </a:lnTo>
                          <a:lnTo>
                            <a:pt x="1155" y="4129"/>
                          </a:lnTo>
                          <a:lnTo>
                            <a:pt x="1153" y="4130"/>
                          </a:lnTo>
                          <a:lnTo>
                            <a:pt x="1148" y="4130"/>
                          </a:lnTo>
                          <a:lnTo>
                            <a:pt x="1142" y="4129"/>
                          </a:lnTo>
                          <a:lnTo>
                            <a:pt x="1135" y="4126"/>
                          </a:lnTo>
                          <a:lnTo>
                            <a:pt x="1128" y="4122"/>
                          </a:lnTo>
                          <a:lnTo>
                            <a:pt x="1120" y="4117"/>
                          </a:lnTo>
                          <a:lnTo>
                            <a:pt x="1111" y="4110"/>
                          </a:lnTo>
                          <a:lnTo>
                            <a:pt x="1094" y="4097"/>
                          </a:lnTo>
                          <a:lnTo>
                            <a:pt x="1075" y="4084"/>
                          </a:lnTo>
                          <a:lnTo>
                            <a:pt x="1066" y="4071"/>
                          </a:lnTo>
                          <a:lnTo>
                            <a:pt x="1058" y="4055"/>
                          </a:lnTo>
                          <a:lnTo>
                            <a:pt x="1054" y="4052"/>
                          </a:lnTo>
                          <a:lnTo>
                            <a:pt x="1049" y="4050"/>
                          </a:lnTo>
                          <a:lnTo>
                            <a:pt x="1043" y="4047"/>
                          </a:lnTo>
                          <a:lnTo>
                            <a:pt x="1035" y="4045"/>
                          </a:lnTo>
                          <a:lnTo>
                            <a:pt x="1016" y="4041"/>
                          </a:lnTo>
                          <a:lnTo>
                            <a:pt x="997" y="4037"/>
                          </a:lnTo>
                          <a:lnTo>
                            <a:pt x="976" y="4035"/>
                          </a:lnTo>
                          <a:lnTo>
                            <a:pt x="958" y="4034"/>
                          </a:lnTo>
                          <a:lnTo>
                            <a:pt x="950" y="4034"/>
                          </a:lnTo>
                          <a:lnTo>
                            <a:pt x="943" y="4035"/>
                          </a:lnTo>
                          <a:lnTo>
                            <a:pt x="937" y="4036"/>
                          </a:lnTo>
                          <a:lnTo>
                            <a:pt x="933" y="4038"/>
                          </a:lnTo>
                          <a:lnTo>
                            <a:pt x="918" y="4051"/>
                          </a:lnTo>
                          <a:lnTo>
                            <a:pt x="904" y="4065"/>
                          </a:lnTo>
                          <a:lnTo>
                            <a:pt x="896" y="4073"/>
                          </a:lnTo>
                          <a:lnTo>
                            <a:pt x="888" y="4079"/>
                          </a:lnTo>
                          <a:lnTo>
                            <a:pt x="879" y="4085"/>
                          </a:lnTo>
                          <a:lnTo>
                            <a:pt x="870" y="4090"/>
                          </a:lnTo>
                          <a:lnTo>
                            <a:pt x="860" y="4093"/>
                          </a:lnTo>
                          <a:lnTo>
                            <a:pt x="847" y="4095"/>
                          </a:lnTo>
                          <a:lnTo>
                            <a:pt x="841" y="4096"/>
                          </a:lnTo>
                          <a:lnTo>
                            <a:pt x="836" y="4097"/>
                          </a:lnTo>
                          <a:lnTo>
                            <a:pt x="831" y="4099"/>
                          </a:lnTo>
                          <a:lnTo>
                            <a:pt x="827" y="4102"/>
                          </a:lnTo>
                          <a:lnTo>
                            <a:pt x="823" y="4106"/>
                          </a:lnTo>
                          <a:lnTo>
                            <a:pt x="819" y="4111"/>
                          </a:lnTo>
                          <a:lnTo>
                            <a:pt x="815" y="4116"/>
                          </a:lnTo>
                          <a:lnTo>
                            <a:pt x="813" y="4121"/>
                          </a:lnTo>
                          <a:lnTo>
                            <a:pt x="810" y="4132"/>
                          </a:lnTo>
                          <a:lnTo>
                            <a:pt x="808" y="4143"/>
                          </a:lnTo>
                          <a:lnTo>
                            <a:pt x="809" y="4168"/>
                          </a:lnTo>
                          <a:lnTo>
                            <a:pt x="809" y="4191"/>
                          </a:lnTo>
                          <a:lnTo>
                            <a:pt x="808" y="4202"/>
                          </a:lnTo>
                          <a:lnTo>
                            <a:pt x="806" y="4212"/>
                          </a:lnTo>
                          <a:lnTo>
                            <a:pt x="805" y="4217"/>
                          </a:lnTo>
                          <a:lnTo>
                            <a:pt x="802" y="4222"/>
                          </a:lnTo>
                          <a:lnTo>
                            <a:pt x="799" y="4226"/>
                          </a:lnTo>
                          <a:lnTo>
                            <a:pt x="796" y="4230"/>
                          </a:lnTo>
                          <a:lnTo>
                            <a:pt x="791" y="4233"/>
                          </a:lnTo>
                          <a:lnTo>
                            <a:pt x="786" y="4236"/>
                          </a:lnTo>
                          <a:lnTo>
                            <a:pt x="780" y="4239"/>
                          </a:lnTo>
                          <a:lnTo>
                            <a:pt x="773" y="4242"/>
                          </a:lnTo>
                          <a:lnTo>
                            <a:pt x="764" y="4244"/>
                          </a:lnTo>
                          <a:lnTo>
                            <a:pt x="755" y="4245"/>
                          </a:lnTo>
                          <a:lnTo>
                            <a:pt x="744" y="4246"/>
                          </a:lnTo>
                          <a:lnTo>
                            <a:pt x="733" y="4246"/>
                          </a:lnTo>
                          <a:lnTo>
                            <a:pt x="654" y="4242"/>
                          </a:lnTo>
                          <a:lnTo>
                            <a:pt x="654" y="4242"/>
                          </a:lnTo>
                          <a:lnTo>
                            <a:pt x="652" y="4235"/>
                          </a:lnTo>
                          <a:lnTo>
                            <a:pt x="650" y="4229"/>
                          </a:lnTo>
                          <a:lnTo>
                            <a:pt x="647" y="4224"/>
                          </a:lnTo>
                          <a:lnTo>
                            <a:pt x="642" y="4219"/>
                          </a:lnTo>
                          <a:lnTo>
                            <a:pt x="635" y="4208"/>
                          </a:lnTo>
                          <a:lnTo>
                            <a:pt x="629" y="4197"/>
                          </a:lnTo>
                          <a:lnTo>
                            <a:pt x="626" y="4191"/>
                          </a:lnTo>
                          <a:lnTo>
                            <a:pt x="623" y="4184"/>
                          </a:lnTo>
                          <a:lnTo>
                            <a:pt x="621" y="4177"/>
                          </a:lnTo>
                          <a:lnTo>
                            <a:pt x="620" y="4170"/>
                          </a:lnTo>
                          <a:lnTo>
                            <a:pt x="619" y="4156"/>
                          </a:lnTo>
                          <a:lnTo>
                            <a:pt x="620" y="4141"/>
                          </a:lnTo>
                          <a:lnTo>
                            <a:pt x="624" y="4110"/>
                          </a:lnTo>
                          <a:lnTo>
                            <a:pt x="629" y="4083"/>
                          </a:lnTo>
                          <a:lnTo>
                            <a:pt x="631" y="4073"/>
                          </a:lnTo>
                          <a:lnTo>
                            <a:pt x="632" y="4063"/>
                          </a:lnTo>
                          <a:lnTo>
                            <a:pt x="632" y="4055"/>
                          </a:lnTo>
                          <a:lnTo>
                            <a:pt x="632" y="4047"/>
                          </a:lnTo>
                          <a:lnTo>
                            <a:pt x="631" y="4040"/>
                          </a:lnTo>
                          <a:lnTo>
                            <a:pt x="629" y="4033"/>
                          </a:lnTo>
                          <a:lnTo>
                            <a:pt x="627" y="4027"/>
                          </a:lnTo>
                          <a:lnTo>
                            <a:pt x="624" y="4020"/>
                          </a:lnTo>
                          <a:lnTo>
                            <a:pt x="621" y="4015"/>
                          </a:lnTo>
                          <a:lnTo>
                            <a:pt x="617" y="4010"/>
                          </a:lnTo>
                          <a:lnTo>
                            <a:pt x="613" y="4006"/>
                          </a:lnTo>
                          <a:lnTo>
                            <a:pt x="609" y="4002"/>
                          </a:lnTo>
                          <a:lnTo>
                            <a:pt x="598" y="3994"/>
                          </a:lnTo>
                          <a:lnTo>
                            <a:pt x="586" y="3988"/>
                          </a:lnTo>
                          <a:lnTo>
                            <a:pt x="574" y="3982"/>
                          </a:lnTo>
                          <a:lnTo>
                            <a:pt x="561" y="3978"/>
                          </a:lnTo>
                          <a:lnTo>
                            <a:pt x="546" y="3975"/>
                          </a:lnTo>
                          <a:lnTo>
                            <a:pt x="532" y="3972"/>
                          </a:lnTo>
                          <a:lnTo>
                            <a:pt x="502" y="3966"/>
                          </a:lnTo>
                          <a:lnTo>
                            <a:pt x="475" y="3961"/>
                          </a:lnTo>
                          <a:lnTo>
                            <a:pt x="464" y="3958"/>
                          </a:lnTo>
                          <a:lnTo>
                            <a:pt x="455" y="3953"/>
                          </a:lnTo>
                          <a:lnTo>
                            <a:pt x="447" y="3948"/>
                          </a:lnTo>
                          <a:lnTo>
                            <a:pt x="440" y="3943"/>
                          </a:lnTo>
                          <a:lnTo>
                            <a:pt x="425" y="3928"/>
                          </a:lnTo>
                          <a:lnTo>
                            <a:pt x="412" y="3915"/>
                          </a:lnTo>
                          <a:lnTo>
                            <a:pt x="405" y="3908"/>
                          </a:lnTo>
                          <a:lnTo>
                            <a:pt x="398" y="3901"/>
                          </a:lnTo>
                          <a:lnTo>
                            <a:pt x="391" y="3894"/>
                          </a:lnTo>
                          <a:lnTo>
                            <a:pt x="382" y="3889"/>
                          </a:lnTo>
                          <a:lnTo>
                            <a:pt x="374" y="3885"/>
                          </a:lnTo>
                          <a:lnTo>
                            <a:pt x="365" y="3881"/>
                          </a:lnTo>
                          <a:lnTo>
                            <a:pt x="354" y="3879"/>
                          </a:lnTo>
                          <a:lnTo>
                            <a:pt x="343" y="3879"/>
                          </a:lnTo>
                          <a:lnTo>
                            <a:pt x="331" y="3878"/>
                          </a:lnTo>
                          <a:lnTo>
                            <a:pt x="321" y="3875"/>
                          </a:lnTo>
                          <a:lnTo>
                            <a:pt x="311" y="3871"/>
                          </a:lnTo>
                          <a:lnTo>
                            <a:pt x="303" y="3865"/>
                          </a:lnTo>
                          <a:lnTo>
                            <a:pt x="295" y="3858"/>
                          </a:lnTo>
                          <a:lnTo>
                            <a:pt x="289" y="3849"/>
                          </a:lnTo>
                          <a:lnTo>
                            <a:pt x="285" y="3839"/>
                          </a:lnTo>
                          <a:lnTo>
                            <a:pt x="282" y="3829"/>
                          </a:lnTo>
                          <a:lnTo>
                            <a:pt x="275" y="3807"/>
                          </a:lnTo>
                          <a:lnTo>
                            <a:pt x="268" y="3786"/>
                          </a:lnTo>
                          <a:lnTo>
                            <a:pt x="266" y="3776"/>
                          </a:lnTo>
                          <a:lnTo>
                            <a:pt x="266" y="3765"/>
                          </a:lnTo>
                          <a:lnTo>
                            <a:pt x="267" y="3761"/>
                          </a:lnTo>
                          <a:lnTo>
                            <a:pt x="268" y="3756"/>
                          </a:lnTo>
                          <a:lnTo>
                            <a:pt x="271" y="3752"/>
                          </a:lnTo>
                          <a:lnTo>
                            <a:pt x="274" y="3748"/>
                          </a:lnTo>
                          <a:lnTo>
                            <a:pt x="295" y="3726"/>
                          </a:lnTo>
                          <a:lnTo>
                            <a:pt x="316" y="3702"/>
                          </a:lnTo>
                          <a:lnTo>
                            <a:pt x="321" y="3696"/>
                          </a:lnTo>
                          <a:lnTo>
                            <a:pt x="324" y="3690"/>
                          </a:lnTo>
                          <a:lnTo>
                            <a:pt x="327" y="3683"/>
                          </a:lnTo>
                          <a:lnTo>
                            <a:pt x="330" y="3675"/>
                          </a:lnTo>
                          <a:lnTo>
                            <a:pt x="331" y="3668"/>
                          </a:lnTo>
                          <a:lnTo>
                            <a:pt x="332" y="3661"/>
                          </a:lnTo>
                          <a:lnTo>
                            <a:pt x="332" y="3654"/>
                          </a:lnTo>
                          <a:lnTo>
                            <a:pt x="331" y="3646"/>
                          </a:lnTo>
                          <a:lnTo>
                            <a:pt x="323" y="3618"/>
                          </a:lnTo>
                          <a:lnTo>
                            <a:pt x="317" y="3591"/>
                          </a:lnTo>
                          <a:lnTo>
                            <a:pt x="314" y="3578"/>
                          </a:lnTo>
                          <a:lnTo>
                            <a:pt x="311" y="3565"/>
                          </a:lnTo>
                          <a:lnTo>
                            <a:pt x="310" y="3550"/>
                          </a:lnTo>
                          <a:lnTo>
                            <a:pt x="309" y="3536"/>
                          </a:lnTo>
                          <a:lnTo>
                            <a:pt x="309" y="3528"/>
                          </a:lnTo>
                          <a:lnTo>
                            <a:pt x="308" y="3521"/>
                          </a:lnTo>
                          <a:lnTo>
                            <a:pt x="307" y="3514"/>
                          </a:lnTo>
                          <a:lnTo>
                            <a:pt x="305" y="3506"/>
                          </a:lnTo>
                          <a:lnTo>
                            <a:pt x="300" y="3494"/>
                          </a:lnTo>
                          <a:lnTo>
                            <a:pt x="292" y="3483"/>
                          </a:lnTo>
                          <a:lnTo>
                            <a:pt x="284" y="3473"/>
                          </a:lnTo>
                          <a:lnTo>
                            <a:pt x="275" y="3463"/>
                          </a:lnTo>
                          <a:lnTo>
                            <a:pt x="265" y="3455"/>
                          </a:lnTo>
                          <a:lnTo>
                            <a:pt x="253" y="3447"/>
                          </a:lnTo>
                          <a:lnTo>
                            <a:pt x="231" y="3431"/>
                          </a:lnTo>
                          <a:lnTo>
                            <a:pt x="209" y="3414"/>
                          </a:lnTo>
                          <a:lnTo>
                            <a:pt x="199" y="3405"/>
                          </a:lnTo>
                          <a:lnTo>
                            <a:pt x="190" y="3395"/>
                          </a:lnTo>
                          <a:lnTo>
                            <a:pt x="182" y="3384"/>
                          </a:lnTo>
                          <a:lnTo>
                            <a:pt x="175" y="3372"/>
                          </a:lnTo>
                          <a:lnTo>
                            <a:pt x="172" y="3363"/>
                          </a:lnTo>
                          <a:lnTo>
                            <a:pt x="168" y="3354"/>
                          </a:lnTo>
                          <a:lnTo>
                            <a:pt x="166" y="3344"/>
                          </a:lnTo>
                          <a:lnTo>
                            <a:pt x="165" y="3334"/>
                          </a:lnTo>
                          <a:lnTo>
                            <a:pt x="164" y="3316"/>
                          </a:lnTo>
                          <a:lnTo>
                            <a:pt x="164" y="3297"/>
                          </a:lnTo>
                          <a:lnTo>
                            <a:pt x="164" y="3278"/>
                          </a:lnTo>
                          <a:lnTo>
                            <a:pt x="162" y="3260"/>
                          </a:lnTo>
                          <a:lnTo>
                            <a:pt x="160" y="3250"/>
                          </a:lnTo>
                          <a:lnTo>
                            <a:pt x="157" y="3241"/>
                          </a:lnTo>
                          <a:lnTo>
                            <a:pt x="153" y="3232"/>
                          </a:lnTo>
                          <a:lnTo>
                            <a:pt x="148" y="3224"/>
                          </a:lnTo>
                          <a:lnTo>
                            <a:pt x="145" y="3219"/>
                          </a:lnTo>
                          <a:lnTo>
                            <a:pt x="141" y="3215"/>
                          </a:lnTo>
                          <a:lnTo>
                            <a:pt x="137" y="3212"/>
                          </a:lnTo>
                          <a:lnTo>
                            <a:pt x="132" y="3210"/>
                          </a:lnTo>
                          <a:lnTo>
                            <a:pt x="123" y="3206"/>
                          </a:lnTo>
                          <a:lnTo>
                            <a:pt x="114" y="3204"/>
                          </a:lnTo>
                          <a:lnTo>
                            <a:pt x="105" y="3201"/>
                          </a:lnTo>
                          <a:lnTo>
                            <a:pt x="97" y="3197"/>
                          </a:lnTo>
                          <a:lnTo>
                            <a:pt x="93" y="3193"/>
                          </a:lnTo>
                          <a:lnTo>
                            <a:pt x="90" y="3189"/>
                          </a:lnTo>
                          <a:lnTo>
                            <a:pt x="86" y="3185"/>
                          </a:lnTo>
                          <a:lnTo>
                            <a:pt x="82" y="3178"/>
                          </a:lnTo>
                          <a:lnTo>
                            <a:pt x="81" y="3173"/>
                          </a:lnTo>
                          <a:lnTo>
                            <a:pt x="80" y="3167"/>
                          </a:lnTo>
                          <a:lnTo>
                            <a:pt x="79" y="3159"/>
                          </a:lnTo>
                          <a:lnTo>
                            <a:pt x="80" y="3150"/>
                          </a:lnTo>
                          <a:lnTo>
                            <a:pt x="80" y="3142"/>
                          </a:lnTo>
                          <a:lnTo>
                            <a:pt x="82" y="3132"/>
                          </a:lnTo>
                          <a:lnTo>
                            <a:pt x="85" y="3123"/>
                          </a:lnTo>
                          <a:lnTo>
                            <a:pt x="87" y="3112"/>
                          </a:lnTo>
                          <a:lnTo>
                            <a:pt x="90" y="3103"/>
                          </a:lnTo>
                          <a:lnTo>
                            <a:pt x="94" y="3094"/>
                          </a:lnTo>
                          <a:lnTo>
                            <a:pt x="98" y="3086"/>
                          </a:lnTo>
                          <a:lnTo>
                            <a:pt x="102" y="3078"/>
                          </a:lnTo>
                          <a:lnTo>
                            <a:pt x="107" y="3072"/>
                          </a:lnTo>
                          <a:lnTo>
                            <a:pt x="113" y="3067"/>
                          </a:lnTo>
                          <a:lnTo>
                            <a:pt x="119" y="3064"/>
                          </a:lnTo>
                          <a:lnTo>
                            <a:pt x="125" y="3063"/>
                          </a:lnTo>
                          <a:lnTo>
                            <a:pt x="136" y="3062"/>
                          </a:lnTo>
                          <a:lnTo>
                            <a:pt x="145" y="3059"/>
                          </a:lnTo>
                          <a:lnTo>
                            <a:pt x="151" y="3056"/>
                          </a:lnTo>
                          <a:lnTo>
                            <a:pt x="156" y="3051"/>
                          </a:lnTo>
                          <a:lnTo>
                            <a:pt x="160" y="3046"/>
                          </a:lnTo>
                          <a:lnTo>
                            <a:pt x="163" y="3040"/>
                          </a:lnTo>
                          <a:lnTo>
                            <a:pt x="165" y="3032"/>
                          </a:lnTo>
                          <a:lnTo>
                            <a:pt x="167" y="3026"/>
                          </a:lnTo>
                          <a:lnTo>
                            <a:pt x="172" y="3012"/>
                          </a:lnTo>
                          <a:lnTo>
                            <a:pt x="176" y="3000"/>
                          </a:lnTo>
                          <a:lnTo>
                            <a:pt x="180" y="2995"/>
                          </a:lnTo>
                          <a:lnTo>
                            <a:pt x="184" y="2989"/>
                          </a:lnTo>
                          <a:lnTo>
                            <a:pt x="190" y="2986"/>
                          </a:lnTo>
                          <a:lnTo>
                            <a:pt x="198" y="2984"/>
                          </a:lnTo>
                          <a:lnTo>
                            <a:pt x="204" y="2983"/>
                          </a:lnTo>
                          <a:lnTo>
                            <a:pt x="210" y="2981"/>
                          </a:lnTo>
                          <a:lnTo>
                            <a:pt x="216" y="2979"/>
                          </a:lnTo>
                          <a:lnTo>
                            <a:pt x="220" y="2977"/>
                          </a:lnTo>
                          <a:lnTo>
                            <a:pt x="224" y="2974"/>
                          </a:lnTo>
                          <a:lnTo>
                            <a:pt x="227" y="2971"/>
                          </a:lnTo>
                          <a:lnTo>
                            <a:pt x="230" y="2968"/>
                          </a:lnTo>
                          <a:lnTo>
                            <a:pt x="233" y="2964"/>
                          </a:lnTo>
                          <a:lnTo>
                            <a:pt x="237" y="2956"/>
                          </a:lnTo>
                          <a:lnTo>
                            <a:pt x="239" y="2945"/>
                          </a:lnTo>
                          <a:lnTo>
                            <a:pt x="241" y="2934"/>
                          </a:lnTo>
                          <a:lnTo>
                            <a:pt x="242" y="2923"/>
                          </a:lnTo>
                          <a:lnTo>
                            <a:pt x="243" y="2908"/>
                          </a:lnTo>
                          <a:lnTo>
                            <a:pt x="246" y="2895"/>
                          </a:lnTo>
                          <a:lnTo>
                            <a:pt x="249" y="2883"/>
                          </a:lnTo>
                          <a:lnTo>
                            <a:pt x="252" y="2872"/>
                          </a:lnTo>
                          <a:lnTo>
                            <a:pt x="261" y="2849"/>
                          </a:lnTo>
                          <a:lnTo>
                            <a:pt x="268" y="2824"/>
                          </a:lnTo>
                          <a:lnTo>
                            <a:pt x="269" y="2814"/>
                          </a:lnTo>
                          <a:lnTo>
                            <a:pt x="270" y="2805"/>
                          </a:lnTo>
                          <a:lnTo>
                            <a:pt x="269" y="2795"/>
                          </a:lnTo>
                          <a:lnTo>
                            <a:pt x="269" y="2785"/>
                          </a:lnTo>
                          <a:lnTo>
                            <a:pt x="267" y="2764"/>
                          </a:lnTo>
                          <a:lnTo>
                            <a:pt x="265" y="2744"/>
                          </a:lnTo>
                          <a:lnTo>
                            <a:pt x="264" y="2734"/>
                          </a:lnTo>
                          <a:lnTo>
                            <a:pt x="264" y="2724"/>
                          </a:lnTo>
                          <a:lnTo>
                            <a:pt x="265" y="2715"/>
                          </a:lnTo>
                          <a:lnTo>
                            <a:pt x="267" y="2707"/>
                          </a:lnTo>
                          <a:lnTo>
                            <a:pt x="269" y="2698"/>
                          </a:lnTo>
                          <a:lnTo>
                            <a:pt x="273" y="2690"/>
                          </a:lnTo>
                          <a:lnTo>
                            <a:pt x="278" y="2683"/>
                          </a:lnTo>
                          <a:lnTo>
                            <a:pt x="285" y="2676"/>
                          </a:lnTo>
                          <a:lnTo>
                            <a:pt x="293" y="2668"/>
                          </a:lnTo>
                          <a:lnTo>
                            <a:pt x="300" y="2661"/>
                          </a:lnTo>
                          <a:lnTo>
                            <a:pt x="304" y="2653"/>
                          </a:lnTo>
                          <a:lnTo>
                            <a:pt x="306" y="2645"/>
                          </a:lnTo>
                          <a:lnTo>
                            <a:pt x="306" y="2628"/>
                          </a:lnTo>
                          <a:lnTo>
                            <a:pt x="305" y="2605"/>
                          </a:lnTo>
                          <a:lnTo>
                            <a:pt x="305" y="2599"/>
                          </a:lnTo>
                          <a:lnTo>
                            <a:pt x="307" y="2594"/>
                          </a:lnTo>
                          <a:lnTo>
                            <a:pt x="310" y="2590"/>
                          </a:lnTo>
                          <a:lnTo>
                            <a:pt x="314" y="2586"/>
                          </a:lnTo>
                          <a:lnTo>
                            <a:pt x="317" y="2582"/>
                          </a:lnTo>
                          <a:lnTo>
                            <a:pt x="319" y="2577"/>
                          </a:lnTo>
                          <a:lnTo>
                            <a:pt x="321" y="2572"/>
                          </a:lnTo>
                          <a:lnTo>
                            <a:pt x="321" y="2567"/>
                          </a:lnTo>
                          <a:lnTo>
                            <a:pt x="319" y="2554"/>
                          </a:lnTo>
                          <a:lnTo>
                            <a:pt x="315" y="2543"/>
                          </a:lnTo>
                          <a:lnTo>
                            <a:pt x="311" y="2532"/>
                          </a:lnTo>
                          <a:lnTo>
                            <a:pt x="307" y="2521"/>
                          </a:lnTo>
                          <a:lnTo>
                            <a:pt x="297" y="2517"/>
                          </a:lnTo>
                          <a:lnTo>
                            <a:pt x="289" y="2515"/>
                          </a:lnTo>
                          <a:lnTo>
                            <a:pt x="280" y="2514"/>
                          </a:lnTo>
                          <a:lnTo>
                            <a:pt x="272" y="2511"/>
                          </a:lnTo>
                          <a:lnTo>
                            <a:pt x="266" y="2507"/>
                          </a:lnTo>
                          <a:lnTo>
                            <a:pt x="259" y="2502"/>
                          </a:lnTo>
                          <a:lnTo>
                            <a:pt x="252" y="2496"/>
                          </a:lnTo>
                          <a:lnTo>
                            <a:pt x="245" y="2489"/>
                          </a:lnTo>
                          <a:lnTo>
                            <a:pt x="239" y="2481"/>
                          </a:lnTo>
                          <a:lnTo>
                            <a:pt x="233" y="2471"/>
                          </a:lnTo>
                          <a:lnTo>
                            <a:pt x="227" y="2462"/>
                          </a:lnTo>
                          <a:lnTo>
                            <a:pt x="222" y="2453"/>
                          </a:lnTo>
                          <a:lnTo>
                            <a:pt x="217" y="2443"/>
                          </a:lnTo>
                          <a:lnTo>
                            <a:pt x="213" y="2432"/>
                          </a:lnTo>
                          <a:lnTo>
                            <a:pt x="209" y="2423"/>
                          </a:lnTo>
                          <a:lnTo>
                            <a:pt x="207" y="2413"/>
                          </a:lnTo>
                          <a:lnTo>
                            <a:pt x="206" y="2404"/>
                          </a:lnTo>
                          <a:lnTo>
                            <a:pt x="206" y="2395"/>
                          </a:lnTo>
                          <a:lnTo>
                            <a:pt x="207" y="2386"/>
                          </a:lnTo>
                          <a:lnTo>
                            <a:pt x="209" y="2378"/>
                          </a:lnTo>
                          <a:lnTo>
                            <a:pt x="220" y="2362"/>
                          </a:lnTo>
                          <a:lnTo>
                            <a:pt x="229" y="2347"/>
                          </a:lnTo>
                          <a:lnTo>
                            <a:pt x="232" y="2340"/>
                          </a:lnTo>
                          <a:lnTo>
                            <a:pt x="234" y="2332"/>
                          </a:lnTo>
                          <a:lnTo>
                            <a:pt x="234" y="2328"/>
                          </a:lnTo>
                          <a:lnTo>
                            <a:pt x="234" y="2323"/>
                          </a:lnTo>
                          <a:lnTo>
                            <a:pt x="233" y="2319"/>
                          </a:lnTo>
                          <a:lnTo>
                            <a:pt x="231" y="2314"/>
                          </a:lnTo>
                          <a:lnTo>
                            <a:pt x="227" y="2304"/>
                          </a:lnTo>
                          <a:lnTo>
                            <a:pt x="225" y="2295"/>
                          </a:lnTo>
                          <a:lnTo>
                            <a:pt x="224" y="2288"/>
                          </a:lnTo>
                          <a:lnTo>
                            <a:pt x="223" y="2281"/>
                          </a:lnTo>
                          <a:lnTo>
                            <a:pt x="224" y="2275"/>
                          </a:lnTo>
                          <a:lnTo>
                            <a:pt x="225" y="2269"/>
                          </a:lnTo>
                          <a:lnTo>
                            <a:pt x="227" y="2264"/>
                          </a:lnTo>
                          <a:lnTo>
                            <a:pt x="229" y="2257"/>
                          </a:lnTo>
                          <a:lnTo>
                            <a:pt x="242" y="2236"/>
                          </a:lnTo>
                          <a:lnTo>
                            <a:pt x="257" y="2208"/>
                          </a:lnTo>
                          <a:lnTo>
                            <a:pt x="260" y="2199"/>
                          </a:lnTo>
                          <a:lnTo>
                            <a:pt x="262" y="2190"/>
                          </a:lnTo>
                          <a:lnTo>
                            <a:pt x="263" y="2181"/>
                          </a:lnTo>
                          <a:lnTo>
                            <a:pt x="263" y="2171"/>
                          </a:lnTo>
                          <a:lnTo>
                            <a:pt x="262" y="2162"/>
                          </a:lnTo>
                          <a:lnTo>
                            <a:pt x="261" y="2153"/>
                          </a:lnTo>
                          <a:lnTo>
                            <a:pt x="258" y="2144"/>
                          </a:lnTo>
                          <a:lnTo>
                            <a:pt x="254" y="2136"/>
                          </a:lnTo>
                          <a:lnTo>
                            <a:pt x="250" y="2127"/>
                          </a:lnTo>
                          <a:lnTo>
                            <a:pt x="245" y="2119"/>
                          </a:lnTo>
                          <a:lnTo>
                            <a:pt x="239" y="2112"/>
                          </a:lnTo>
                          <a:lnTo>
                            <a:pt x="233" y="2106"/>
                          </a:lnTo>
                          <a:lnTo>
                            <a:pt x="226" y="2100"/>
                          </a:lnTo>
                          <a:lnTo>
                            <a:pt x="218" y="2095"/>
                          </a:lnTo>
                          <a:lnTo>
                            <a:pt x="209" y="2091"/>
                          </a:lnTo>
                          <a:lnTo>
                            <a:pt x="200" y="2087"/>
                          </a:lnTo>
                          <a:lnTo>
                            <a:pt x="149" y="2078"/>
                          </a:lnTo>
                          <a:lnTo>
                            <a:pt x="102" y="2070"/>
                          </a:lnTo>
                          <a:lnTo>
                            <a:pt x="92" y="2067"/>
                          </a:lnTo>
                          <a:lnTo>
                            <a:pt x="82" y="2062"/>
                          </a:lnTo>
                          <a:lnTo>
                            <a:pt x="74" y="2056"/>
                          </a:lnTo>
                          <a:lnTo>
                            <a:pt x="67" y="2049"/>
                          </a:lnTo>
                          <a:lnTo>
                            <a:pt x="64" y="2044"/>
                          </a:lnTo>
                          <a:lnTo>
                            <a:pt x="61" y="2039"/>
                          </a:lnTo>
                          <a:lnTo>
                            <a:pt x="59" y="2034"/>
                          </a:lnTo>
                          <a:lnTo>
                            <a:pt x="57" y="2028"/>
                          </a:lnTo>
                          <a:lnTo>
                            <a:pt x="56" y="2022"/>
                          </a:lnTo>
                          <a:lnTo>
                            <a:pt x="55" y="2015"/>
                          </a:lnTo>
                          <a:lnTo>
                            <a:pt x="55" y="2007"/>
                          </a:lnTo>
                          <a:lnTo>
                            <a:pt x="55" y="1998"/>
                          </a:lnTo>
                          <a:lnTo>
                            <a:pt x="58" y="1997"/>
                          </a:lnTo>
                          <a:lnTo>
                            <a:pt x="62" y="1996"/>
                          </a:lnTo>
                          <a:lnTo>
                            <a:pt x="64" y="1994"/>
                          </a:lnTo>
                          <a:lnTo>
                            <a:pt x="64" y="1991"/>
                          </a:lnTo>
                          <a:lnTo>
                            <a:pt x="64" y="1987"/>
                          </a:lnTo>
                          <a:lnTo>
                            <a:pt x="64" y="1983"/>
                          </a:lnTo>
                          <a:lnTo>
                            <a:pt x="62" y="1973"/>
                          </a:lnTo>
                          <a:lnTo>
                            <a:pt x="59" y="1959"/>
                          </a:lnTo>
                          <a:lnTo>
                            <a:pt x="50" y="1931"/>
                          </a:lnTo>
                          <a:lnTo>
                            <a:pt x="36" y="1897"/>
                          </a:lnTo>
                          <a:lnTo>
                            <a:pt x="23" y="1863"/>
                          </a:lnTo>
                          <a:lnTo>
                            <a:pt x="11" y="1831"/>
                          </a:lnTo>
                          <a:lnTo>
                            <a:pt x="7" y="1816"/>
                          </a:lnTo>
                          <a:lnTo>
                            <a:pt x="3" y="1804"/>
                          </a:lnTo>
                          <a:lnTo>
                            <a:pt x="0" y="1793"/>
                          </a:lnTo>
                          <a:lnTo>
                            <a:pt x="0" y="1784"/>
                          </a:lnTo>
                          <a:lnTo>
                            <a:pt x="0" y="1772"/>
                          </a:lnTo>
                          <a:lnTo>
                            <a:pt x="2" y="1760"/>
                          </a:lnTo>
                          <a:lnTo>
                            <a:pt x="5" y="1748"/>
                          </a:lnTo>
                          <a:lnTo>
                            <a:pt x="10" y="1735"/>
                          </a:lnTo>
                          <a:lnTo>
                            <a:pt x="15" y="1722"/>
                          </a:lnTo>
                          <a:lnTo>
                            <a:pt x="21" y="1710"/>
                          </a:lnTo>
                          <a:lnTo>
                            <a:pt x="27" y="1697"/>
                          </a:lnTo>
                          <a:lnTo>
                            <a:pt x="35" y="1685"/>
                          </a:lnTo>
                          <a:lnTo>
                            <a:pt x="52" y="1662"/>
                          </a:lnTo>
                          <a:lnTo>
                            <a:pt x="69" y="1639"/>
                          </a:lnTo>
                          <a:lnTo>
                            <a:pt x="88" y="1620"/>
                          </a:lnTo>
                          <a:lnTo>
                            <a:pt x="104" y="1602"/>
                          </a:lnTo>
                          <a:lnTo>
                            <a:pt x="109" y="1596"/>
                          </a:lnTo>
                          <a:lnTo>
                            <a:pt x="115" y="1588"/>
                          </a:lnTo>
                          <a:lnTo>
                            <a:pt x="121" y="1578"/>
                          </a:lnTo>
                          <a:lnTo>
                            <a:pt x="128" y="1566"/>
                          </a:lnTo>
                          <a:lnTo>
                            <a:pt x="134" y="1555"/>
                          </a:lnTo>
                          <a:lnTo>
                            <a:pt x="138" y="1544"/>
                          </a:lnTo>
                          <a:lnTo>
                            <a:pt x="141" y="1535"/>
                          </a:lnTo>
                          <a:lnTo>
                            <a:pt x="143" y="1526"/>
                          </a:lnTo>
                          <a:lnTo>
                            <a:pt x="142" y="1520"/>
                          </a:lnTo>
                          <a:lnTo>
                            <a:pt x="141" y="1515"/>
                          </a:lnTo>
                          <a:lnTo>
                            <a:pt x="138" y="1511"/>
                          </a:lnTo>
                          <a:lnTo>
                            <a:pt x="134" y="1508"/>
                          </a:lnTo>
                          <a:lnTo>
                            <a:pt x="124" y="1502"/>
                          </a:lnTo>
                          <a:lnTo>
                            <a:pt x="116" y="1495"/>
                          </a:lnTo>
                          <a:lnTo>
                            <a:pt x="112" y="1490"/>
                          </a:lnTo>
                          <a:lnTo>
                            <a:pt x="109" y="1483"/>
                          </a:lnTo>
                          <a:lnTo>
                            <a:pt x="107" y="1476"/>
                          </a:lnTo>
                          <a:lnTo>
                            <a:pt x="105" y="1468"/>
                          </a:lnTo>
                          <a:lnTo>
                            <a:pt x="104" y="1461"/>
                          </a:lnTo>
                          <a:lnTo>
                            <a:pt x="104" y="1453"/>
                          </a:lnTo>
                          <a:lnTo>
                            <a:pt x="104" y="1443"/>
                          </a:lnTo>
                          <a:lnTo>
                            <a:pt x="104" y="1435"/>
                          </a:lnTo>
                          <a:lnTo>
                            <a:pt x="106" y="1418"/>
                          </a:lnTo>
                          <a:lnTo>
                            <a:pt x="110" y="1401"/>
                          </a:lnTo>
                          <a:lnTo>
                            <a:pt x="115" y="1386"/>
                          </a:lnTo>
                          <a:lnTo>
                            <a:pt x="120" y="1375"/>
                          </a:lnTo>
                          <a:lnTo>
                            <a:pt x="133" y="1358"/>
                          </a:lnTo>
                          <a:lnTo>
                            <a:pt x="139" y="1347"/>
                          </a:lnTo>
                          <a:lnTo>
                            <a:pt x="140" y="1344"/>
                          </a:lnTo>
                          <a:lnTo>
                            <a:pt x="140" y="1341"/>
                          </a:lnTo>
                          <a:lnTo>
                            <a:pt x="140" y="1339"/>
                          </a:lnTo>
                          <a:lnTo>
                            <a:pt x="139" y="1336"/>
                          </a:lnTo>
                          <a:lnTo>
                            <a:pt x="135" y="1329"/>
                          </a:lnTo>
                          <a:lnTo>
                            <a:pt x="128" y="1321"/>
                          </a:lnTo>
                          <a:lnTo>
                            <a:pt x="123" y="1317"/>
                          </a:lnTo>
                          <a:lnTo>
                            <a:pt x="120" y="1311"/>
                          </a:lnTo>
                          <a:lnTo>
                            <a:pt x="117" y="1306"/>
                          </a:lnTo>
                          <a:lnTo>
                            <a:pt x="115" y="1301"/>
                          </a:lnTo>
                          <a:lnTo>
                            <a:pt x="111" y="1290"/>
                          </a:lnTo>
                          <a:lnTo>
                            <a:pt x="108" y="1280"/>
                          </a:lnTo>
                          <a:lnTo>
                            <a:pt x="103" y="1269"/>
                          </a:lnTo>
                          <a:lnTo>
                            <a:pt x="97" y="1259"/>
                          </a:lnTo>
                          <a:lnTo>
                            <a:pt x="91" y="1250"/>
                          </a:lnTo>
                          <a:lnTo>
                            <a:pt x="84" y="1242"/>
                          </a:lnTo>
                          <a:lnTo>
                            <a:pt x="75" y="1235"/>
                          </a:lnTo>
                          <a:lnTo>
                            <a:pt x="67" y="1227"/>
                          </a:lnTo>
                          <a:lnTo>
                            <a:pt x="59" y="1220"/>
                          </a:lnTo>
                          <a:lnTo>
                            <a:pt x="50" y="1214"/>
                          </a:lnTo>
                          <a:lnTo>
                            <a:pt x="50" y="1214"/>
                          </a:lnTo>
                          <a:close/>
                        </a:path>
                      </a:pathLst>
                    </a:custGeom>
                    <a:solidFill>
                      <a:srgbClr val="C5CFED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4" name="Łódzkie_0"/>
                    <xdr:cNvSpPr>
                      <a:spLocks/>
                    </xdr:cNvSpPr>
                  </xdr:nvSpPr>
                  <xdr:spPr bwMode="auto">
                    <a:xfrm>
                      <a:off x="15615187" y="5914120"/>
                      <a:ext cx="1046959" cy="1022376"/>
                    </a:xfrm>
                    <a:custGeom>
                      <a:avLst/>
                      <a:gdLst/>
                      <a:ahLst/>
                      <a:cxnLst>
                        <a:cxn ang="0">
                          <a:pos x="1619" y="105"/>
                        </a:cxn>
                        <a:cxn ang="0">
                          <a:pos x="1832" y="90"/>
                        </a:cxn>
                        <a:cxn ang="0">
                          <a:pos x="2018" y="114"/>
                        </a:cxn>
                        <a:cxn ang="0">
                          <a:pos x="2193" y="252"/>
                        </a:cxn>
                        <a:cxn ang="0">
                          <a:pos x="2481" y="324"/>
                        </a:cxn>
                        <a:cxn ang="0">
                          <a:pos x="2624" y="277"/>
                        </a:cxn>
                        <a:cxn ang="0">
                          <a:pos x="2759" y="287"/>
                        </a:cxn>
                        <a:cxn ang="0">
                          <a:pos x="2938" y="431"/>
                        </a:cxn>
                        <a:cxn ang="0">
                          <a:pos x="3188" y="682"/>
                        </a:cxn>
                        <a:cxn ang="0">
                          <a:pos x="3169" y="856"/>
                        </a:cxn>
                        <a:cxn ang="0">
                          <a:pos x="3237" y="1027"/>
                        </a:cxn>
                        <a:cxn ang="0">
                          <a:pos x="3310" y="1138"/>
                        </a:cxn>
                        <a:cxn ang="0">
                          <a:pos x="3532" y="1147"/>
                        </a:cxn>
                        <a:cxn ang="0">
                          <a:pos x="3725" y="1326"/>
                        </a:cxn>
                        <a:cxn ang="0">
                          <a:pos x="3689" y="1455"/>
                        </a:cxn>
                        <a:cxn ang="0">
                          <a:pos x="3781" y="1601"/>
                        </a:cxn>
                        <a:cxn ang="0">
                          <a:pos x="3739" y="1776"/>
                        </a:cxn>
                        <a:cxn ang="0">
                          <a:pos x="3512" y="1695"/>
                        </a:cxn>
                        <a:cxn ang="0">
                          <a:pos x="3447" y="1840"/>
                        </a:cxn>
                        <a:cxn ang="0">
                          <a:pos x="3506" y="2119"/>
                        </a:cxn>
                        <a:cxn ang="0">
                          <a:pos x="3577" y="2261"/>
                        </a:cxn>
                        <a:cxn ang="0">
                          <a:pos x="3470" y="2456"/>
                        </a:cxn>
                        <a:cxn ang="0">
                          <a:pos x="3372" y="2617"/>
                        </a:cxn>
                        <a:cxn ang="0">
                          <a:pos x="3327" y="2731"/>
                        </a:cxn>
                        <a:cxn ang="0">
                          <a:pos x="3190" y="2757"/>
                        </a:cxn>
                        <a:cxn ang="0">
                          <a:pos x="3133" y="2872"/>
                        </a:cxn>
                        <a:cxn ang="0">
                          <a:pos x="2909" y="2868"/>
                        </a:cxn>
                        <a:cxn ang="0">
                          <a:pos x="2854" y="2971"/>
                        </a:cxn>
                        <a:cxn ang="0">
                          <a:pos x="2887" y="3172"/>
                        </a:cxn>
                        <a:cxn ang="0">
                          <a:pos x="2731" y="3278"/>
                        </a:cxn>
                        <a:cxn ang="0">
                          <a:pos x="2601" y="3468"/>
                        </a:cxn>
                        <a:cxn ang="0">
                          <a:pos x="2326" y="3679"/>
                        </a:cxn>
                        <a:cxn ang="0">
                          <a:pos x="2199" y="3549"/>
                        </a:cxn>
                        <a:cxn ang="0">
                          <a:pos x="2051" y="3587"/>
                        </a:cxn>
                        <a:cxn ang="0">
                          <a:pos x="1868" y="3314"/>
                        </a:cxn>
                        <a:cxn ang="0">
                          <a:pos x="1717" y="3290"/>
                        </a:cxn>
                        <a:cxn ang="0">
                          <a:pos x="1523" y="3306"/>
                        </a:cxn>
                        <a:cxn ang="0">
                          <a:pos x="1270" y="3116"/>
                        </a:cxn>
                        <a:cxn ang="0">
                          <a:pos x="1158" y="3187"/>
                        </a:cxn>
                        <a:cxn ang="0">
                          <a:pos x="892" y="3197"/>
                        </a:cxn>
                        <a:cxn ang="0">
                          <a:pos x="681" y="3010"/>
                        </a:cxn>
                        <a:cxn ang="0">
                          <a:pos x="602" y="3105"/>
                        </a:cxn>
                        <a:cxn ang="0">
                          <a:pos x="245" y="2960"/>
                        </a:cxn>
                        <a:cxn ang="0">
                          <a:pos x="143" y="2865"/>
                        </a:cxn>
                        <a:cxn ang="0">
                          <a:pos x="128" y="2760"/>
                        </a:cxn>
                        <a:cxn ang="0">
                          <a:pos x="48" y="2636"/>
                        </a:cxn>
                        <a:cxn ang="0">
                          <a:pos x="11" y="2496"/>
                        </a:cxn>
                        <a:cxn ang="0">
                          <a:pos x="174" y="2405"/>
                        </a:cxn>
                        <a:cxn ang="0">
                          <a:pos x="252" y="2296"/>
                        </a:cxn>
                        <a:cxn ang="0">
                          <a:pos x="442" y="2156"/>
                        </a:cxn>
                        <a:cxn ang="0">
                          <a:pos x="402" y="1895"/>
                        </a:cxn>
                        <a:cxn ang="0">
                          <a:pos x="449" y="1695"/>
                        </a:cxn>
                        <a:cxn ang="0">
                          <a:pos x="518" y="1506"/>
                        </a:cxn>
                        <a:cxn ang="0">
                          <a:pos x="670" y="1353"/>
                        </a:cxn>
                        <a:cxn ang="0">
                          <a:pos x="898" y="1361"/>
                        </a:cxn>
                        <a:cxn ang="0">
                          <a:pos x="974" y="1095"/>
                        </a:cxn>
                        <a:cxn ang="0">
                          <a:pos x="933" y="814"/>
                        </a:cxn>
                        <a:cxn ang="0">
                          <a:pos x="1166" y="741"/>
                        </a:cxn>
                        <a:cxn ang="0">
                          <a:pos x="1271" y="668"/>
                        </a:cxn>
                        <a:cxn ang="0">
                          <a:pos x="1247" y="492"/>
                        </a:cxn>
                        <a:cxn ang="0">
                          <a:pos x="1476" y="463"/>
                        </a:cxn>
                        <a:cxn ang="0">
                          <a:pos x="1495" y="321"/>
                        </a:cxn>
                        <a:cxn ang="0">
                          <a:pos x="1410" y="191"/>
                        </a:cxn>
                      </a:cxnLst>
                      <a:rect l="0" t="0" r="r" b="b"/>
                      <a:pathLst>
                        <a:path w="3810" h="3710">
                          <a:moveTo>
                            <a:pt x="1422" y="179"/>
                          </a:moveTo>
                          <a:lnTo>
                            <a:pt x="1428" y="174"/>
                          </a:lnTo>
                          <a:lnTo>
                            <a:pt x="1432" y="169"/>
                          </a:lnTo>
                          <a:lnTo>
                            <a:pt x="1436" y="163"/>
                          </a:lnTo>
                          <a:lnTo>
                            <a:pt x="1439" y="158"/>
                          </a:lnTo>
                          <a:lnTo>
                            <a:pt x="1445" y="148"/>
                          </a:lnTo>
                          <a:lnTo>
                            <a:pt x="1450" y="138"/>
                          </a:lnTo>
                          <a:lnTo>
                            <a:pt x="1453" y="134"/>
                          </a:lnTo>
                          <a:lnTo>
                            <a:pt x="1456" y="131"/>
                          </a:lnTo>
                          <a:lnTo>
                            <a:pt x="1460" y="127"/>
                          </a:lnTo>
                          <a:lnTo>
                            <a:pt x="1466" y="124"/>
                          </a:lnTo>
                          <a:lnTo>
                            <a:pt x="1472" y="122"/>
                          </a:lnTo>
                          <a:lnTo>
                            <a:pt x="1479" y="121"/>
                          </a:lnTo>
                          <a:lnTo>
                            <a:pt x="1486" y="119"/>
                          </a:lnTo>
                          <a:lnTo>
                            <a:pt x="1496" y="119"/>
                          </a:lnTo>
                          <a:lnTo>
                            <a:pt x="1520" y="122"/>
                          </a:lnTo>
                          <a:lnTo>
                            <a:pt x="1542" y="126"/>
                          </a:lnTo>
                          <a:lnTo>
                            <a:pt x="1555" y="127"/>
                          </a:lnTo>
                          <a:lnTo>
                            <a:pt x="1566" y="127"/>
                          </a:lnTo>
                          <a:lnTo>
                            <a:pt x="1572" y="126"/>
                          </a:lnTo>
                          <a:lnTo>
                            <a:pt x="1577" y="125"/>
                          </a:lnTo>
                          <a:lnTo>
                            <a:pt x="1583" y="123"/>
                          </a:lnTo>
                          <a:lnTo>
                            <a:pt x="1589" y="121"/>
                          </a:lnTo>
                          <a:lnTo>
                            <a:pt x="1605" y="112"/>
                          </a:lnTo>
                          <a:lnTo>
                            <a:pt x="1619" y="105"/>
                          </a:lnTo>
                          <a:lnTo>
                            <a:pt x="1625" y="103"/>
                          </a:lnTo>
                          <a:lnTo>
                            <a:pt x="1634" y="102"/>
                          </a:lnTo>
                          <a:lnTo>
                            <a:pt x="1642" y="103"/>
                          </a:lnTo>
                          <a:lnTo>
                            <a:pt x="1652" y="105"/>
                          </a:lnTo>
                          <a:lnTo>
                            <a:pt x="1661" y="108"/>
                          </a:lnTo>
                          <a:lnTo>
                            <a:pt x="1668" y="109"/>
                          </a:lnTo>
                          <a:lnTo>
                            <a:pt x="1674" y="110"/>
                          </a:lnTo>
                          <a:lnTo>
                            <a:pt x="1681" y="110"/>
                          </a:lnTo>
                          <a:lnTo>
                            <a:pt x="1685" y="109"/>
                          </a:lnTo>
                          <a:lnTo>
                            <a:pt x="1689" y="107"/>
                          </a:lnTo>
                          <a:lnTo>
                            <a:pt x="1691" y="104"/>
                          </a:lnTo>
                          <a:lnTo>
                            <a:pt x="1694" y="100"/>
                          </a:lnTo>
                          <a:lnTo>
                            <a:pt x="1702" y="82"/>
                          </a:lnTo>
                          <a:lnTo>
                            <a:pt x="1715" y="61"/>
                          </a:lnTo>
                          <a:lnTo>
                            <a:pt x="1728" y="44"/>
                          </a:lnTo>
                          <a:lnTo>
                            <a:pt x="1744" y="26"/>
                          </a:lnTo>
                          <a:lnTo>
                            <a:pt x="1752" y="18"/>
                          </a:lnTo>
                          <a:lnTo>
                            <a:pt x="1761" y="9"/>
                          </a:lnTo>
                          <a:lnTo>
                            <a:pt x="1770" y="3"/>
                          </a:lnTo>
                          <a:lnTo>
                            <a:pt x="1779" y="0"/>
                          </a:lnTo>
                          <a:lnTo>
                            <a:pt x="1779" y="0"/>
                          </a:lnTo>
                          <a:lnTo>
                            <a:pt x="1819" y="65"/>
                          </a:lnTo>
                          <a:lnTo>
                            <a:pt x="1822" y="74"/>
                          </a:lnTo>
                          <a:lnTo>
                            <a:pt x="1827" y="82"/>
                          </a:lnTo>
                          <a:lnTo>
                            <a:pt x="1832" y="90"/>
                          </a:lnTo>
                          <a:lnTo>
                            <a:pt x="1839" y="98"/>
                          </a:lnTo>
                          <a:lnTo>
                            <a:pt x="1854" y="113"/>
                          </a:lnTo>
                          <a:lnTo>
                            <a:pt x="1868" y="125"/>
                          </a:lnTo>
                          <a:lnTo>
                            <a:pt x="1872" y="128"/>
                          </a:lnTo>
                          <a:lnTo>
                            <a:pt x="1876" y="130"/>
                          </a:lnTo>
                          <a:lnTo>
                            <a:pt x="1880" y="131"/>
                          </a:lnTo>
                          <a:lnTo>
                            <a:pt x="1885" y="132"/>
                          </a:lnTo>
                          <a:lnTo>
                            <a:pt x="1895" y="133"/>
                          </a:lnTo>
                          <a:lnTo>
                            <a:pt x="1904" y="134"/>
                          </a:lnTo>
                          <a:lnTo>
                            <a:pt x="1918" y="136"/>
                          </a:lnTo>
                          <a:lnTo>
                            <a:pt x="1931" y="138"/>
                          </a:lnTo>
                          <a:lnTo>
                            <a:pt x="1946" y="139"/>
                          </a:lnTo>
                          <a:lnTo>
                            <a:pt x="1959" y="140"/>
                          </a:lnTo>
                          <a:lnTo>
                            <a:pt x="1965" y="141"/>
                          </a:lnTo>
                          <a:lnTo>
                            <a:pt x="1970" y="141"/>
                          </a:lnTo>
                          <a:lnTo>
                            <a:pt x="1975" y="141"/>
                          </a:lnTo>
                          <a:lnTo>
                            <a:pt x="1979" y="140"/>
                          </a:lnTo>
                          <a:lnTo>
                            <a:pt x="1985" y="137"/>
                          </a:lnTo>
                          <a:lnTo>
                            <a:pt x="1989" y="133"/>
                          </a:lnTo>
                          <a:lnTo>
                            <a:pt x="1993" y="128"/>
                          </a:lnTo>
                          <a:lnTo>
                            <a:pt x="1997" y="124"/>
                          </a:lnTo>
                          <a:lnTo>
                            <a:pt x="2001" y="119"/>
                          </a:lnTo>
                          <a:lnTo>
                            <a:pt x="2008" y="115"/>
                          </a:lnTo>
                          <a:lnTo>
                            <a:pt x="2013" y="114"/>
                          </a:lnTo>
                          <a:lnTo>
                            <a:pt x="2018" y="114"/>
                          </a:lnTo>
                          <a:lnTo>
                            <a:pt x="2022" y="117"/>
                          </a:lnTo>
                          <a:lnTo>
                            <a:pt x="2026" y="120"/>
                          </a:lnTo>
                          <a:lnTo>
                            <a:pt x="2029" y="123"/>
                          </a:lnTo>
                          <a:lnTo>
                            <a:pt x="2032" y="127"/>
                          </a:lnTo>
                          <a:lnTo>
                            <a:pt x="2037" y="130"/>
                          </a:lnTo>
                          <a:lnTo>
                            <a:pt x="2042" y="131"/>
                          </a:lnTo>
                          <a:lnTo>
                            <a:pt x="2048" y="132"/>
                          </a:lnTo>
                          <a:lnTo>
                            <a:pt x="2053" y="134"/>
                          </a:lnTo>
                          <a:lnTo>
                            <a:pt x="2057" y="136"/>
                          </a:lnTo>
                          <a:lnTo>
                            <a:pt x="2061" y="139"/>
                          </a:lnTo>
                          <a:lnTo>
                            <a:pt x="2065" y="141"/>
                          </a:lnTo>
                          <a:lnTo>
                            <a:pt x="2068" y="146"/>
                          </a:lnTo>
                          <a:lnTo>
                            <a:pt x="2070" y="149"/>
                          </a:lnTo>
                          <a:lnTo>
                            <a:pt x="2072" y="153"/>
                          </a:lnTo>
                          <a:lnTo>
                            <a:pt x="2079" y="170"/>
                          </a:lnTo>
                          <a:lnTo>
                            <a:pt x="2087" y="191"/>
                          </a:lnTo>
                          <a:lnTo>
                            <a:pt x="2090" y="196"/>
                          </a:lnTo>
                          <a:lnTo>
                            <a:pt x="2095" y="201"/>
                          </a:lnTo>
                          <a:lnTo>
                            <a:pt x="2100" y="205"/>
                          </a:lnTo>
                          <a:lnTo>
                            <a:pt x="2107" y="210"/>
                          </a:lnTo>
                          <a:lnTo>
                            <a:pt x="2123" y="221"/>
                          </a:lnTo>
                          <a:lnTo>
                            <a:pt x="2141" y="231"/>
                          </a:lnTo>
                          <a:lnTo>
                            <a:pt x="2160" y="240"/>
                          </a:lnTo>
                          <a:lnTo>
                            <a:pt x="2178" y="247"/>
                          </a:lnTo>
                          <a:lnTo>
                            <a:pt x="2193" y="252"/>
                          </a:lnTo>
                          <a:lnTo>
                            <a:pt x="2205" y="254"/>
                          </a:lnTo>
                          <a:lnTo>
                            <a:pt x="2225" y="255"/>
                          </a:lnTo>
                          <a:lnTo>
                            <a:pt x="2244" y="256"/>
                          </a:lnTo>
                          <a:lnTo>
                            <a:pt x="2253" y="256"/>
                          </a:lnTo>
                          <a:lnTo>
                            <a:pt x="2262" y="258"/>
                          </a:lnTo>
                          <a:lnTo>
                            <a:pt x="2271" y="261"/>
                          </a:lnTo>
                          <a:lnTo>
                            <a:pt x="2281" y="265"/>
                          </a:lnTo>
                          <a:lnTo>
                            <a:pt x="2301" y="276"/>
                          </a:lnTo>
                          <a:lnTo>
                            <a:pt x="2321" y="286"/>
                          </a:lnTo>
                          <a:lnTo>
                            <a:pt x="2332" y="290"/>
                          </a:lnTo>
                          <a:lnTo>
                            <a:pt x="2342" y="294"/>
                          </a:lnTo>
                          <a:lnTo>
                            <a:pt x="2353" y="297"/>
                          </a:lnTo>
                          <a:lnTo>
                            <a:pt x="2364" y="299"/>
                          </a:lnTo>
                          <a:lnTo>
                            <a:pt x="2376" y="302"/>
                          </a:lnTo>
                          <a:lnTo>
                            <a:pt x="2387" y="306"/>
                          </a:lnTo>
                          <a:lnTo>
                            <a:pt x="2398" y="310"/>
                          </a:lnTo>
                          <a:lnTo>
                            <a:pt x="2408" y="314"/>
                          </a:lnTo>
                          <a:lnTo>
                            <a:pt x="2420" y="319"/>
                          </a:lnTo>
                          <a:lnTo>
                            <a:pt x="2431" y="322"/>
                          </a:lnTo>
                          <a:lnTo>
                            <a:pt x="2442" y="325"/>
                          </a:lnTo>
                          <a:lnTo>
                            <a:pt x="2454" y="326"/>
                          </a:lnTo>
                          <a:lnTo>
                            <a:pt x="2463" y="327"/>
                          </a:lnTo>
                          <a:lnTo>
                            <a:pt x="2470" y="327"/>
                          </a:lnTo>
                          <a:lnTo>
                            <a:pt x="2476" y="326"/>
                          </a:lnTo>
                          <a:lnTo>
                            <a:pt x="2481" y="324"/>
                          </a:lnTo>
                          <a:lnTo>
                            <a:pt x="2485" y="323"/>
                          </a:lnTo>
                          <a:lnTo>
                            <a:pt x="2488" y="320"/>
                          </a:lnTo>
                          <a:lnTo>
                            <a:pt x="2491" y="318"/>
                          </a:lnTo>
                          <a:lnTo>
                            <a:pt x="2493" y="314"/>
                          </a:lnTo>
                          <a:lnTo>
                            <a:pt x="2498" y="308"/>
                          </a:lnTo>
                          <a:lnTo>
                            <a:pt x="2503" y="302"/>
                          </a:lnTo>
                          <a:lnTo>
                            <a:pt x="2507" y="299"/>
                          </a:lnTo>
                          <a:lnTo>
                            <a:pt x="2511" y="296"/>
                          </a:lnTo>
                          <a:lnTo>
                            <a:pt x="2516" y="293"/>
                          </a:lnTo>
                          <a:lnTo>
                            <a:pt x="2522" y="290"/>
                          </a:lnTo>
                          <a:lnTo>
                            <a:pt x="2527" y="289"/>
                          </a:lnTo>
                          <a:lnTo>
                            <a:pt x="2532" y="288"/>
                          </a:lnTo>
                          <a:lnTo>
                            <a:pt x="2537" y="288"/>
                          </a:lnTo>
                          <a:lnTo>
                            <a:pt x="2543" y="289"/>
                          </a:lnTo>
                          <a:lnTo>
                            <a:pt x="2553" y="291"/>
                          </a:lnTo>
                          <a:lnTo>
                            <a:pt x="2563" y="294"/>
                          </a:lnTo>
                          <a:lnTo>
                            <a:pt x="2573" y="297"/>
                          </a:lnTo>
                          <a:lnTo>
                            <a:pt x="2584" y="298"/>
                          </a:lnTo>
                          <a:lnTo>
                            <a:pt x="2589" y="299"/>
                          </a:lnTo>
                          <a:lnTo>
                            <a:pt x="2594" y="298"/>
                          </a:lnTo>
                          <a:lnTo>
                            <a:pt x="2599" y="297"/>
                          </a:lnTo>
                          <a:lnTo>
                            <a:pt x="2604" y="295"/>
                          </a:lnTo>
                          <a:lnTo>
                            <a:pt x="2612" y="290"/>
                          </a:lnTo>
                          <a:lnTo>
                            <a:pt x="2619" y="284"/>
                          </a:lnTo>
                          <a:lnTo>
                            <a:pt x="2624" y="277"/>
                          </a:lnTo>
                          <a:lnTo>
                            <a:pt x="2628" y="269"/>
                          </a:lnTo>
                          <a:lnTo>
                            <a:pt x="2632" y="255"/>
                          </a:lnTo>
                          <a:lnTo>
                            <a:pt x="2634" y="242"/>
                          </a:lnTo>
                          <a:lnTo>
                            <a:pt x="2636" y="236"/>
                          </a:lnTo>
                          <a:lnTo>
                            <a:pt x="2638" y="231"/>
                          </a:lnTo>
                          <a:lnTo>
                            <a:pt x="2642" y="225"/>
                          </a:lnTo>
                          <a:lnTo>
                            <a:pt x="2647" y="222"/>
                          </a:lnTo>
                          <a:lnTo>
                            <a:pt x="2654" y="219"/>
                          </a:lnTo>
                          <a:lnTo>
                            <a:pt x="2663" y="218"/>
                          </a:lnTo>
                          <a:lnTo>
                            <a:pt x="2675" y="219"/>
                          </a:lnTo>
                          <a:lnTo>
                            <a:pt x="2690" y="221"/>
                          </a:lnTo>
                          <a:lnTo>
                            <a:pt x="2700" y="223"/>
                          </a:lnTo>
                          <a:lnTo>
                            <a:pt x="2709" y="226"/>
                          </a:lnTo>
                          <a:lnTo>
                            <a:pt x="2717" y="228"/>
                          </a:lnTo>
                          <a:lnTo>
                            <a:pt x="2722" y="231"/>
                          </a:lnTo>
                          <a:lnTo>
                            <a:pt x="2726" y="234"/>
                          </a:lnTo>
                          <a:lnTo>
                            <a:pt x="2730" y="237"/>
                          </a:lnTo>
                          <a:lnTo>
                            <a:pt x="2732" y="240"/>
                          </a:lnTo>
                          <a:lnTo>
                            <a:pt x="2734" y="243"/>
                          </a:lnTo>
                          <a:lnTo>
                            <a:pt x="2737" y="251"/>
                          </a:lnTo>
                          <a:lnTo>
                            <a:pt x="2741" y="260"/>
                          </a:lnTo>
                          <a:lnTo>
                            <a:pt x="2744" y="265"/>
                          </a:lnTo>
                          <a:lnTo>
                            <a:pt x="2747" y="272"/>
                          </a:lnTo>
                          <a:lnTo>
                            <a:pt x="2752" y="279"/>
                          </a:lnTo>
                          <a:lnTo>
                            <a:pt x="2759" y="287"/>
                          </a:lnTo>
                          <a:lnTo>
                            <a:pt x="2766" y="294"/>
                          </a:lnTo>
                          <a:lnTo>
                            <a:pt x="2775" y="301"/>
                          </a:lnTo>
                          <a:lnTo>
                            <a:pt x="2784" y="306"/>
                          </a:lnTo>
                          <a:lnTo>
                            <a:pt x="2794" y="309"/>
                          </a:lnTo>
                          <a:lnTo>
                            <a:pt x="2815" y="315"/>
                          </a:lnTo>
                          <a:lnTo>
                            <a:pt x="2837" y="320"/>
                          </a:lnTo>
                          <a:lnTo>
                            <a:pt x="2846" y="322"/>
                          </a:lnTo>
                          <a:lnTo>
                            <a:pt x="2853" y="325"/>
                          </a:lnTo>
                          <a:lnTo>
                            <a:pt x="2860" y="328"/>
                          </a:lnTo>
                          <a:lnTo>
                            <a:pt x="2866" y="331"/>
                          </a:lnTo>
                          <a:lnTo>
                            <a:pt x="2876" y="338"/>
                          </a:lnTo>
                          <a:lnTo>
                            <a:pt x="2887" y="346"/>
                          </a:lnTo>
                          <a:lnTo>
                            <a:pt x="2895" y="355"/>
                          </a:lnTo>
                          <a:lnTo>
                            <a:pt x="2905" y="365"/>
                          </a:lnTo>
                          <a:lnTo>
                            <a:pt x="2916" y="374"/>
                          </a:lnTo>
                          <a:lnTo>
                            <a:pt x="2930" y="382"/>
                          </a:lnTo>
                          <a:lnTo>
                            <a:pt x="2933" y="384"/>
                          </a:lnTo>
                          <a:lnTo>
                            <a:pt x="2935" y="387"/>
                          </a:lnTo>
                          <a:lnTo>
                            <a:pt x="2937" y="389"/>
                          </a:lnTo>
                          <a:lnTo>
                            <a:pt x="2939" y="392"/>
                          </a:lnTo>
                          <a:lnTo>
                            <a:pt x="2941" y="398"/>
                          </a:lnTo>
                          <a:lnTo>
                            <a:pt x="2942" y="406"/>
                          </a:lnTo>
                          <a:lnTo>
                            <a:pt x="2941" y="414"/>
                          </a:lnTo>
                          <a:lnTo>
                            <a:pt x="2940" y="422"/>
                          </a:lnTo>
                          <a:lnTo>
                            <a:pt x="2938" y="431"/>
                          </a:lnTo>
                          <a:lnTo>
                            <a:pt x="2936" y="440"/>
                          </a:lnTo>
                          <a:lnTo>
                            <a:pt x="2932" y="460"/>
                          </a:lnTo>
                          <a:lnTo>
                            <a:pt x="2929" y="479"/>
                          </a:lnTo>
                          <a:lnTo>
                            <a:pt x="2928" y="490"/>
                          </a:lnTo>
                          <a:lnTo>
                            <a:pt x="2928" y="498"/>
                          </a:lnTo>
                          <a:lnTo>
                            <a:pt x="2930" y="507"/>
                          </a:lnTo>
                          <a:lnTo>
                            <a:pt x="2933" y="514"/>
                          </a:lnTo>
                          <a:lnTo>
                            <a:pt x="2950" y="529"/>
                          </a:lnTo>
                          <a:lnTo>
                            <a:pt x="2967" y="543"/>
                          </a:lnTo>
                          <a:lnTo>
                            <a:pt x="2986" y="556"/>
                          </a:lnTo>
                          <a:lnTo>
                            <a:pt x="3003" y="568"/>
                          </a:lnTo>
                          <a:lnTo>
                            <a:pt x="3021" y="581"/>
                          </a:lnTo>
                          <a:lnTo>
                            <a:pt x="3038" y="594"/>
                          </a:lnTo>
                          <a:lnTo>
                            <a:pt x="3055" y="607"/>
                          </a:lnTo>
                          <a:lnTo>
                            <a:pt x="3073" y="622"/>
                          </a:lnTo>
                          <a:lnTo>
                            <a:pt x="3083" y="633"/>
                          </a:lnTo>
                          <a:lnTo>
                            <a:pt x="3093" y="644"/>
                          </a:lnTo>
                          <a:lnTo>
                            <a:pt x="3098" y="649"/>
                          </a:lnTo>
                          <a:lnTo>
                            <a:pt x="3105" y="654"/>
                          </a:lnTo>
                          <a:lnTo>
                            <a:pt x="3111" y="658"/>
                          </a:lnTo>
                          <a:lnTo>
                            <a:pt x="3118" y="662"/>
                          </a:lnTo>
                          <a:lnTo>
                            <a:pt x="3145" y="668"/>
                          </a:lnTo>
                          <a:lnTo>
                            <a:pt x="3167" y="673"/>
                          </a:lnTo>
                          <a:lnTo>
                            <a:pt x="3177" y="676"/>
                          </a:lnTo>
                          <a:lnTo>
                            <a:pt x="3188" y="682"/>
                          </a:lnTo>
                          <a:lnTo>
                            <a:pt x="3193" y="685"/>
                          </a:lnTo>
                          <a:lnTo>
                            <a:pt x="3197" y="690"/>
                          </a:lnTo>
                          <a:lnTo>
                            <a:pt x="3202" y="695"/>
                          </a:lnTo>
                          <a:lnTo>
                            <a:pt x="3208" y="702"/>
                          </a:lnTo>
                          <a:lnTo>
                            <a:pt x="3213" y="710"/>
                          </a:lnTo>
                          <a:lnTo>
                            <a:pt x="3219" y="718"/>
                          </a:lnTo>
                          <a:lnTo>
                            <a:pt x="3225" y="726"/>
                          </a:lnTo>
                          <a:lnTo>
                            <a:pt x="3231" y="734"/>
                          </a:lnTo>
                          <a:lnTo>
                            <a:pt x="3232" y="737"/>
                          </a:lnTo>
                          <a:lnTo>
                            <a:pt x="3232" y="740"/>
                          </a:lnTo>
                          <a:lnTo>
                            <a:pt x="3232" y="743"/>
                          </a:lnTo>
                          <a:lnTo>
                            <a:pt x="3231" y="745"/>
                          </a:lnTo>
                          <a:lnTo>
                            <a:pt x="3229" y="752"/>
                          </a:lnTo>
                          <a:lnTo>
                            <a:pt x="3224" y="758"/>
                          </a:lnTo>
                          <a:lnTo>
                            <a:pt x="3220" y="764"/>
                          </a:lnTo>
                          <a:lnTo>
                            <a:pt x="3216" y="770"/>
                          </a:lnTo>
                          <a:lnTo>
                            <a:pt x="3213" y="778"/>
                          </a:lnTo>
                          <a:lnTo>
                            <a:pt x="3211" y="786"/>
                          </a:lnTo>
                          <a:lnTo>
                            <a:pt x="3210" y="800"/>
                          </a:lnTo>
                          <a:lnTo>
                            <a:pt x="3206" y="811"/>
                          </a:lnTo>
                          <a:lnTo>
                            <a:pt x="3202" y="821"/>
                          </a:lnTo>
                          <a:lnTo>
                            <a:pt x="3196" y="830"/>
                          </a:lnTo>
                          <a:lnTo>
                            <a:pt x="3188" y="840"/>
                          </a:lnTo>
                          <a:lnTo>
                            <a:pt x="3179" y="848"/>
                          </a:lnTo>
                          <a:lnTo>
                            <a:pt x="3169" y="856"/>
                          </a:lnTo>
                          <a:lnTo>
                            <a:pt x="3158" y="865"/>
                          </a:lnTo>
                          <a:lnTo>
                            <a:pt x="3150" y="873"/>
                          </a:lnTo>
                          <a:lnTo>
                            <a:pt x="3144" y="880"/>
                          </a:lnTo>
                          <a:lnTo>
                            <a:pt x="3139" y="887"/>
                          </a:lnTo>
                          <a:lnTo>
                            <a:pt x="3137" y="892"/>
                          </a:lnTo>
                          <a:lnTo>
                            <a:pt x="3137" y="898"/>
                          </a:lnTo>
                          <a:lnTo>
                            <a:pt x="3138" y="903"/>
                          </a:lnTo>
                          <a:lnTo>
                            <a:pt x="3141" y="907"/>
                          </a:lnTo>
                          <a:lnTo>
                            <a:pt x="3146" y="912"/>
                          </a:lnTo>
                          <a:lnTo>
                            <a:pt x="3171" y="929"/>
                          </a:lnTo>
                          <a:lnTo>
                            <a:pt x="3201" y="946"/>
                          </a:lnTo>
                          <a:lnTo>
                            <a:pt x="3204" y="951"/>
                          </a:lnTo>
                          <a:lnTo>
                            <a:pt x="3207" y="955"/>
                          </a:lnTo>
                          <a:lnTo>
                            <a:pt x="3211" y="960"/>
                          </a:lnTo>
                          <a:lnTo>
                            <a:pt x="3216" y="965"/>
                          </a:lnTo>
                          <a:lnTo>
                            <a:pt x="3227" y="972"/>
                          </a:lnTo>
                          <a:lnTo>
                            <a:pt x="3238" y="980"/>
                          </a:lnTo>
                          <a:lnTo>
                            <a:pt x="3243" y="984"/>
                          </a:lnTo>
                          <a:lnTo>
                            <a:pt x="3246" y="989"/>
                          </a:lnTo>
                          <a:lnTo>
                            <a:pt x="3249" y="993"/>
                          </a:lnTo>
                          <a:lnTo>
                            <a:pt x="3250" y="999"/>
                          </a:lnTo>
                          <a:lnTo>
                            <a:pt x="3250" y="1005"/>
                          </a:lnTo>
                          <a:lnTo>
                            <a:pt x="3247" y="1012"/>
                          </a:lnTo>
                          <a:lnTo>
                            <a:pt x="3243" y="1019"/>
                          </a:lnTo>
                          <a:lnTo>
                            <a:pt x="3237" y="1027"/>
                          </a:lnTo>
                          <a:lnTo>
                            <a:pt x="3233" y="1031"/>
                          </a:lnTo>
                          <a:lnTo>
                            <a:pt x="3230" y="1036"/>
                          </a:lnTo>
                          <a:lnTo>
                            <a:pt x="3226" y="1042"/>
                          </a:lnTo>
                          <a:lnTo>
                            <a:pt x="3224" y="1048"/>
                          </a:lnTo>
                          <a:lnTo>
                            <a:pt x="3223" y="1054"/>
                          </a:lnTo>
                          <a:lnTo>
                            <a:pt x="3222" y="1060"/>
                          </a:lnTo>
                          <a:lnTo>
                            <a:pt x="3222" y="1066"/>
                          </a:lnTo>
                          <a:lnTo>
                            <a:pt x="3222" y="1072"/>
                          </a:lnTo>
                          <a:lnTo>
                            <a:pt x="3224" y="1084"/>
                          </a:lnTo>
                          <a:lnTo>
                            <a:pt x="3226" y="1097"/>
                          </a:lnTo>
                          <a:lnTo>
                            <a:pt x="3231" y="1108"/>
                          </a:lnTo>
                          <a:lnTo>
                            <a:pt x="3236" y="1118"/>
                          </a:lnTo>
                          <a:lnTo>
                            <a:pt x="3244" y="1132"/>
                          </a:lnTo>
                          <a:lnTo>
                            <a:pt x="3252" y="1143"/>
                          </a:lnTo>
                          <a:lnTo>
                            <a:pt x="3256" y="1147"/>
                          </a:lnTo>
                          <a:lnTo>
                            <a:pt x="3259" y="1150"/>
                          </a:lnTo>
                          <a:lnTo>
                            <a:pt x="3263" y="1152"/>
                          </a:lnTo>
                          <a:lnTo>
                            <a:pt x="3267" y="1153"/>
                          </a:lnTo>
                          <a:lnTo>
                            <a:pt x="3272" y="1153"/>
                          </a:lnTo>
                          <a:lnTo>
                            <a:pt x="3276" y="1153"/>
                          </a:lnTo>
                          <a:lnTo>
                            <a:pt x="3280" y="1152"/>
                          </a:lnTo>
                          <a:lnTo>
                            <a:pt x="3285" y="1151"/>
                          </a:lnTo>
                          <a:lnTo>
                            <a:pt x="3294" y="1147"/>
                          </a:lnTo>
                          <a:lnTo>
                            <a:pt x="3305" y="1140"/>
                          </a:lnTo>
                          <a:lnTo>
                            <a:pt x="3310" y="1138"/>
                          </a:lnTo>
                          <a:lnTo>
                            <a:pt x="3316" y="1136"/>
                          </a:lnTo>
                          <a:lnTo>
                            <a:pt x="3322" y="1136"/>
                          </a:lnTo>
                          <a:lnTo>
                            <a:pt x="3327" y="1136"/>
                          </a:lnTo>
                          <a:lnTo>
                            <a:pt x="3338" y="1138"/>
                          </a:lnTo>
                          <a:lnTo>
                            <a:pt x="3349" y="1140"/>
                          </a:lnTo>
                          <a:lnTo>
                            <a:pt x="3354" y="1138"/>
                          </a:lnTo>
                          <a:lnTo>
                            <a:pt x="3362" y="1135"/>
                          </a:lnTo>
                          <a:lnTo>
                            <a:pt x="3371" y="1129"/>
                          </a:lnTo>
                          <a:lnTo>
                            <a:pt x="3381" y="1122"/>
                          </a:lnTo>
                          <a:lnTo>
                            <a:pt x="3403" y="1109"/>
                          </a:lnTo>
                          <a:lnTo>
                            <a:pt x="3418" y="1100"/>
                          </a:lnTo>
                          <a:lnTo>
                            <a:pt x="3429" y="1097"/>
                          </a:lnTo>
                          <a:lnTo>
                            <a:pt x="3439" y="1094"/>
                          </a:lnTo>
                          <a:lnTo>
                            <a:pt x="3449" y="1093"/>
                          </a:lnTo>
                          <a:lnTo>
                            <a:pt x="3459" y="1093"/>
                          </a:lnTo>
                          <a:lnTo>
                            <a:pt x="3468" y="1095"/>
                          </a:lnTo>
                          <a:lnTo>
                            <a:pt x="3477" y="1097"/>
                          </a:lnTo>
                          <a:lnTo>
                            <a:pt x="3485" y="1100"/>
                          </a:lnTo>
                          <a:lnTo>
                            <a:pt x="3494" y="1105"/>
                          </a:lnTo>
                          <a:lnTo>
                            <a:pt x="3501" y="1110"/>
                          </a:lnTo>
                          <a:lnTo>
                            <a:pt x="3508" y="1116"/>
                          </a:lnTo>
                          <a:lnTo>
                            <a:pt x="3515" y="1122"/>
                          </a:lnTo>
                          <a:lnTo>
                            <a:pt x="3521" y="1130"/>
                          </a:lnTo>
                          <a:lnTo>
                            <a:pt x="3526" y="1138"/>
                          </a:lnTo>
                          <a:lnTo>
                            <a:pt x="3532" y="1147"/>
                          </a:lnTo>
                          <a:lnTo>
                            <a:pt x="3536" y="1156"/>
                          </a:lnTo>
                          <a:lnTo>
                            <a:pt x="3539" y="1165"/>
                          </a:lnTo>
                          <a:lnTo>
                            <a:pt x="3546" y="1182"/>
                          </a:lnTo>
                          <a:lnTo>
                            <a:pt x="3552" y="1194"/>
                          </a:lnTo>
                          <a:lnTo>
                            <a:pt x="3556" y="1200"/>
                          </a:lnTo>
                          <a:lnTo>
                            <a:pt x="3560" y="1204"/>
                          </a:lnTo>
                          <a:lnTo>
                            <a:pt x="3565" y="1208"/>
                          </a:lnTo>
                          <a:lnTo>
                            <a:pt x="3569" y="1212"/>
                          </a:lnTo>
                          <a:lnTo>
                            <a:pt x="3575" y="1215"/>
                          </a:lnTo>
                          <a:lnTo>
                            <a:pt x="3581" y="1217"/>
                          </a:lnTo>
                          <a:lnTo>
                            <a:pt x="3587" y="1220"/>
                          </a:lnTo>
                          <a:lnTo>
                            <a:pt x="3593" y="1222"/>
                          </a:lnTo>
                          <a:lnTo>
                            <a:pt x="3608" y="1225"/>
                          </a:lnTo>
                          <a:lnTo>
                            <a:pt x="3625" y="1227"/>
                          </a:lnTo>
                          <a:lnTo>
                            <a:pt x="3634" y="1229"/>
                          </a:lnTo>
                          <a:lnTo>
                            <a:pt x="3643" y="1232"/>
                          </a:lnTo>
                          <a:lnTo>
                            <a:pt x="3652" y="1236"/>
                          </a:lnTo>
                          <a:lnTo>
                            <a:pt x="3661" y="1241"/>
                          </a:lnTo>
                          <a:lnTo>
                            <a:pt x="3668" y="1248"/>
                          </a:lnTo>
                          <a:lnTo>
                            <a:pt x="3676" y="1255"/>
                          </a:lnTo>
                          <a:lnTo>
                            <a:pt x="3683" y="1263"/>
                          </a:lnTo>
                          <a:lnTo>
                            <a:pt x="3690" y="1272"/>
                          </a:lnTo>
                          <a:lnTo>
                            <a:pt x="3703" y="1289"/>
                          </a:lnTo>
                          <a:lnTo>
                            <a:pt x="3715" y="1308"/>
                          </a:lnTo>
                          <a:lnTo>
                            <a:pt x="3725" y="1326"/>
                          </a:lnTo>
                          <a:lnTo>
                            <a:pt x="3735" y="1342"/>
                          </a:lnTo>
                          <a:lnTo>
                            <a:pt x="3741" y="1355"/>
                          </a:lnTo>
                          <a:lnTo>
                            <a:pt x="3744" y="1365"/>
                          </a:lnTo>
                          <a:lnTo>
                            <a:pt x="3745" y="1369"/>
                          </a:lnTo>
                          <a:lnTo>
                            <a:pt x="3745" y="1372"/>
                          </a:lnTo>
                          <a:lnTo>
                            <a:pt x="3744" y="1375"/>
                          </a:lnTo>
                          <a:lnTo>
                            <a:pt x="3743" y="1377"/>
                          </a:lnTo>
                          <a:lnTo>
                            <a:pt x="3739" y="1381"/>
                          </a:lnTo>
                          <a:lnTo>
                            <a:pt x="3733" y="1383"/>
                          </a:lnTo>
                          <a:lnTo>
                            <a:pt x="3726" y="1385"/>
                          </a:lnTo>
                          <a:lnTo>
                            <a:pt x="3719" y="1386"/>
                          </a:lnTo>
                          <a:lnTo>
                            <a:pt x="3711" y="1387"/>
                          </a:lnTo>
                          <a:lnTo>
                            <a:pt x="3704" y="1389"/>
                          </a:lnTo>
                          <a:lnTo>
                            <a:pt x="3696" y="1393"/>
                          </a:lnTo>
                          <a:lnTo>
                            <a:pt x="3690" y="1398"/>
                          </a:lnTo>
                          <a:lnTo>
                            <a:pt x="3688" y="1400"/>
                          </a:lnTo>
                          <a:lnTo>
                            <a:pt x="3686" y="1404"/>
                          </a:lnTo>
                          <a:lnTo>
                            <a:pt x="3684" y="1407"/>
                          </a:lnTo>
                          <a:lnTo>
                            <a:pt x="3683" y="1412"/>
                          </a:lnTo>
                          <a:lnTo>
                            <a:pt x="3682" y="1417"/>
                          </a:lnTo>
                          <a:lnTo>
                            <a:pt x="3683" y="1423"/>
                          </a:lnTo>
                          <a:lnTo>
                            <a:pt x="3683" y="1429"/>
                          </a:lnTo>
                          <a:lnTo>
                            <a:pt x="3685" y="1437"/>
                          </a:lnTo>
                          <a:lnTo>
                            <a:pt x="3687" y="1446"/>
                          </a:lnTo>
                          <a:lnTo>
                            <a:pt x="3689" y="1455"/>
                          </a:lnTo>
                          <a:lnTo>
                            <a:pt x="3693" y="1463"/>
                          </a:lnTo>
                          <a:lnTo>
                            <a:pt x="3696" y="1471"/>
                          </a:lnTo>
                          <a:lnTo>
                            <a:pt x="3700" y="1481"/>
                          </a:lnTo>
                          <a:lnTo>
                            <a:pt x="3703" y="1489"/>
                          </a:lnTo>
                          <a:lnTo>
                            <a:pt x="3704" y="1498"/>
                          </a:lnTo>
                          <a:lnTo>
                            <a:pt x="3704" y="1506"/>
                          </a:lnTo>
                          <a:lnTo>
                            <a:pt x="3701" y="1513"/>
                          </a:lnTo>
                          <a:lnTo>
                            <a:pt x="3698" y="1518"/>
                          </a:lnTo>
                          <a:lnTo>
                            <a:pt x="3695" y="1524"/>
                          </a:lnTo>
                          <a:lnTo>
                            <a:pt x="3692" y="1529"/>
                          </a:lnTo>
                          <a:lnTo>
                            <a:pt x="3691" y="1532"/>
                          </a:lnTo>
                          <a:lnTo>
                            <a:pt x="3690" y="1534"/>
                          </a:lnTo>
                          <a:lnTo>
                            <a:pt x="3690" y="1537"/>
                          </a:lnTo>
                          <a:lnTo>
                            <a:pt x="3690" y="1540"/>
                          </a:lnTo>
                          <a:lnTo>
                            <a:pt x="3692" y="1543"/>
                          </a:lnTo>
                          <a:lnTo>
                            <a:pt x="3694" y="1547"/>
                          </a:lnTo>
                          <a:lnTo>
                            <a:pt x="3697" y="1550"/>
                          </a:lnTo>
                          <a:lnTo>
                            <a:pt x="3701" y="1554"/>
                          </a:lnTo>
                          <a:lnTo>
                            <a:pt x="3714" y="1564"/>
                          </a:lnTo>
                          <a:lnTo>
                            <a:pt x="3728" y="1572"/>
                          </a:lnTo>
                          <a:lnTo>
                            <a:pt x="3743" y="1579"/>
                          </a:lnTo>
                          <a:lnTo>
                            <a:pt x="3760" y="1587"/>
                          </a:lnTo>
                          <a:lnTo>
                            <a:pt x="3767" y="1592"/>
                          </a:lnTo>
                          <a:lnTo>
                            <a:pt x="3775" y="1596"/>
                          </a:lnTo>
                          <a:lnTo>
                            <a:pt x="3781" y="1601"/>
                          </a:lnTo>
                          <a:lnTo>
                            <a:pt x="3788" y="1607"/>
                          </a:lnTo>
                          <a:lnTo>
                            <a:pt x="3794" y="1613"/>
                          </a:lnTo>
                          <a:lnTo>
                            <a:pt x="3799" y="1619"/>
                          </a:lnTo>
                          <a:lnTo>
                            <a:pt x="3803" y="1626"/>
                          </a:lnTo>
                          <a:lnTo>
                            <a:pt x="3806" y="1633"/>
                          </a:lnTo>
                          <a:lnTo>
                            <a:pt x="3808" y="1644"/>
                          </a:lnTo>
                          <a:lnTo>
                            <a:pt x="3810" y="1659"/>
                          </a:lnTo>
                          <a:lnTo>
                            <a:pt x="3810" y="1674"/>
                          </a:lnTo>
                          <a:lnTo>
                            <a:pt x="3808" y="1689"/>
                          </a:lnTo>
                          <a:lnTo>
                            <a:pt x="3806" y="1698"/>
                          </a:lnTo>
                          <a:lnTo>
                            <a:pt x="3805" y="1705"/>
                          </a:lnTo>
                          <a:lnTo>
                            <a:pt x="3802" y="1712"/>
                          </a:lnTo>
                          <a:lnTo>
                            <a:pt x="3799" y="1718"/>
                          </a:lnTo>
                          <a:lnTo>
                            <a:pt x="3796" y="1724"/>
                          </a:lnTo>
                          <a:lnTo>
                            <a:pt x="3792" y="1728"/>
                          </a:lnTo>
                          <a:lnTo>
                            <a:pt x="3786" y="1732"/>
                          </a:lnTo>
                          <a:lnTo>
                            <a:pt x="3781" y="1735"/>
                          </a:lnTo>
                          <a:lnTo>
                            <a:pt x="3774" y="1740"/>
                          </a:lnTo>
                          <a:lnTo>
                            <a:pt x="3768" y="1744"/>
                          </a:lnTo>
                          <a:lnTo>
                            <a:pt x="3764" y="1748"/>
                          </a:lnTo>
                          <a:lnTo>
                            <a:pt x="3760" y="1753"/>
                          </a:lnTo>
                          <a:lnTo>
                            <a:pt x="3753" y="1762"/>
                          </a:lnTo>
                          <a:lnTo>
                            <a:pt x="3747" y="1770"/>
                          </a:lnTo>
                          <a:lnTo>
                            <a:pt x="3743" y="1773"/>
                          </a:lnTo>
                          <a:lnTo>
                            <a:pt x="3739" y="1776"/>
                          </a:lnTo>
                          <a:lnTo>
                            <a:pt x="3735" y="1778"/>
                          </a:lnTo>
                          <a:lnTo>
                            <a:pt x="3730" y="1780"/>
                          </a:lnTo>
                          <a:lnTo>
                            <a:pt x="3723" y="1780"/>
                          </a:lnTo>
                          <a:lnTo>
                            <a:pt x="3716" y="1778"/>
                          </a:lnTo>
                          <a:lnTo>
                            <a:pt x="3707" y="1775"/>
                          </a:lnTo>
                          <a:lnTo>
                            <a:pt x="3695" y="1771"/>
                          </a:lnTo>
                          <a:lnTo>
                            <a:pt x="3685" y="1768"/>
                          </a:lnTo>
                          <a:lnTo>
                            <a:pt x="3674" y="1765"/>
                          </a:lnTo>
                          <a:lnTo>
                            <a:pt x="3662" y="1763"/>
                          </a:lnTo>
                          <a:lnTo>
                            <a:pt x="3649" y="1761"/>
                          </a:lnTo>
                          <a:lnTo>
                            <a:pt x="3637" y="1758"/>
                          </a:lnTo>
                          <a:lnTo>
                            <a:pt x="3626" y="1755"/>
                          </a:lnTo>
                          <a:lnTo>
                            <a:pt x="3621" y="1753"/>
                          </a:lnTo>
                          <a:lnTo>
                            <a:pt x="3615" y="1751"/>
                          </a:lnTo>
                          <a:lnTo>
                            <a:pt x="3610" y="1748"/>
                          </a:lnTo>
                          <a:lnTo>
                            <a:pt x="3607" y="1745"/>
                          </a:lnTo>
                          <a:lnTo>
                            <a:pt x="3596" y="1735"/>
                          </a:lnTo>
                          <a:lnTo>
                            <a:pt x="3583" y="1725"/>
                          </a:lnTo>
                          <a:lnTo>
                            <a:pt x="3567" y="1715"/>
                          </a:lnTo>
                          <a:lnTo>
                            <a:pt x="3551" y="1706"/>
                          </a:lnTo>
                          <a:lnTo>
                            <a:pt x="3543" y="1702"/>
                          </a:lnTo>
                          <a:lnTo>
                            <a:pt x="3535" y="1699"/>
                          </a:lnTo>
                          <a:lnTo>
                            <a:pt x="3526" y="1696"/>
                          </a:lnTo>
                          <a:lnTo>
                            <a:pt x="3519" y="1695"/>
                          </a:lnTo>
                          <a:lnTo>
                            <a:pt x="3512" y="1695"/>
                          </a:lnTo>
                          <a:lnTo>
                            <a:pt x="3507" y="1697"/>
                          </a:lnTo>
                          <a:lnTo>
                            <a:pt x="3501" y="1700"/>
                          </a:lnTo>
                          <a:lnTo>
                            <a:pt x="3497" y="1705"/>
                          </a:lnTo>
                          <a:lnTo>
                            <a:pt x="3494" y="1709"/>
                          </a:lnTo>
                          <a:lnTo>
                            <a:pt x="3489" y="1713"/>
                          </a:lnTo>
                          <a:lnTo>
                            <a:pt x="3483" y="1718"/>
                          </a:lnTo>
                          <a:lnTo>
                            <a:pt x="3478" y="1722"/>
                          </a:lnTo>
                          <a:lnTo>
                            <a:pt x="3465" y="1731"/>
                          </a:lnTo>
                          <a:lnTo>
                            <a:pt x="3451" y="1742"/>
                          </a:lnTo>
                          <a:lnTo>
                            <a:pt x="3438" y="1751"/>
                          </a:lnTo>
                          <a:lnTo>
                            <a:pt x="3427" y="1760"/>
                          </a:lnTo>
                          <a:lnTo>
                            <a:pt x="3422" y="1765"/>
                          </a:lnTo>
                          <a:lnTo>
                            <a:pt x="3419" y="1770"/>
                          </a:lnTo>
                          <a:lnTo>
                            <a:pt x="3417" y="1775"/>
                          </a:lnTo>
                          <a:lnTo>
                            <a:pt x="3416" y="1781"/>
                          </a:lnTo>
                          <a:lnTo>
                            <a:pt x="3416" y="1785"/>
                          </a:lnTo>
                          <a:lnTo>
                            <a:pt x="3417" y="1790"/>
                          </a:lnTo>
                          <a:lnTo>
                            <a:pt x="3418" y="1794"/>
                          </a:lnTo>
                          <a:lnTo>
                            <a:pt x="3420" y="1798"/>
                          </a:lnTo>
                          <a:lnTo>
                            <a:pt x="3425" y="1805"/>
                          </a:lnTo>
                          <a:lnTo>
                            <a:pt x="3431" y="1812"/>
                          </a:lnTo>
                          <a:lnTo>
                            <a:pt x="3437" y="1820"/>
                          </a:lnTo>
                          <a:lnTo>
                            <a:pt x="3442" y="1829"/>
                          </a:lnTo>
                          <a:lnTo>
                            <a:pt x="3445" y="1834"/>
                          </a:lnTo>
                          <a:lnTo>
                            <a:pt x="3447" y="1840"/>
                          </a:lnTo>
                          <a:lnTo>
                            <a:pt x="3448" y="1845"/>
                          </a:lnTo>
                          <a:lnTo>
                            <a:pt x="3449" y="1852"/>
                          </a:lnTo>
                          <a:lnTo>
                            <a:pt x="3450" y="1862"/>
                          </a:lnTo>
                          <a:lnTo>
                            <a:pt x="3452" y="1880"/>
                          </a:lnTo>
                          <a:lnTo>
                            <a:pt x="3455" y="1899"/>
                          </a:lnTo>
                          <a:lnTo>
                            <a:pt x="3458" y="1921"/>
                          </a:lnTo>
                          <a:lnTo>
                            <a:pt x="3463" y="1942"/>
                          </a:lnTo>
                          <a:lnTo>
                            <a:pt x="3469" y="1960"/>
                          </a:lnTo>
                          <a:lnTo>
                            <a:pt x="3472" y="1968"/>
                          </a:lnTo>
                          <a:lnTo>
                            <a:pt x="3475" y="1973"/>
                          </a:lnTo>
                          <a:lnTo>
                            <a:pt x="3478" y="1977"/>
                          </a:lnTo>
                          <a:lnTo>
                            <a:pt x="3482" y="1979"/>
                          </a:lnTo>
                          <a:lnTo>
                            <a:pt x="3492" y="1982"/>
                          </a:lnTo>
                          <a:lnTo>
                            <a:pt x="3500" y="1985"/>
                          </a:lnTo>
                          <a:lnTo>
                            <a:pt x="3506" y="1988"/>
                          </a:lnTo>
                          <a:lnTo>
                            <a:pt x="3511" y="1991"/>
                          </a:lnTo>
                          <a:lnTo>
                            <a:pt x="3514" y="1995"/>
                          </a:lnTo>
                          <a:lnTo>
                            <a:pt x="3516" y="1998"/>
                          </a:lnTo>
                          <a:lnTo>
                            <a:pt x="3518" y="2002"/>
                          </a:lnTo>
                          <a:lnTo>
                            <a:pt x="3518" y="2007"/>
                          </a:lnTo>
                          <a:lnTo>
                            <a:pt x="3513" y="2030"/>
                          </a:lnTo>
                          <a:lnTo>
                            <a:pt x="3503" y="2066"/>
                          </a:lnTo>
                          <a:lnTo>
                            <a:pt x="3503" y="2087"/>
                          </a:lnTo>
                          <a:lnTo>
                            <a:pt x="3504" y="2108"/>
                          </a:lnTo>
                          <a:lnTo>
                            <a:pt x="3506" y="2119"/>
                          </a:lnTo>
                          <a:lnTo>
                            <a:pt x="3509" y="2129"/>
                          </a:lnTo>
                          <a:lnTo>
                            <a:pt x="3512" y="2133"/>
                          </a:lnTo>
                          <a:lnTo>
                            <a:pt x="3515" y="2137"/>
                          </a:lnTo>
                          <a:lnTo>
                            <a:pt x="3518" y="2140"/>
                          </a:lnTo>
                          <a:lnTo>
                            <a:pt x="3522" y="2143"/>
                          </a:lnTo>
                          <a:lnTo>
                            <a:pt x="3531" y="2146"/>
                          </a:lnTo>
                          <a:lnTo>
                            <a:pt x="3540" y="2147"/>
                          </a:lnTo>
                          <a:lnTo>
                            <a:pt x="3548" y="2147"/>
                          </a:lnTo>
                          <a:lnTo>
                            <a:pt x="3557" y="2146"/>
                          </a:lnTo>
                          <a:lnTo>
                            <a:pt x="3576" y="2142"/>
                          </a:lnTo>
                          <a:lnTo>
                            <a:pt x="3593" y="2138"/>
                          </a:lnTo>
                          <a:lnTo>
                            <a:pt x="3596" y="2138"/>
                          </a:lnTo>
                          <a:lnTo>
                            <a:pt x="3599" y="2141"/>
                          </a:lnTo>
                          <a:lnTo>
                            <a:pt x="3602" y="2145"/>
                          </a:lnTo>
                          <a:lnTo>
                            <a:pt x="3605" y="2151"/>
                          </a:lnTo>
                          <a:lnTo>
                            <a:pt x="3611" y="2165"/>
                          </a:lnTo>
                          <a:lnTo>
                            <a:pt x="3617" y="2184"/>
                          </a:lnTo>
                          <a:lnTo>
                            <a:pt x="3621" y="2202"/>
                          </a:lnTo>
                          <a:lnTo>
                            <a:pt x="3623" y="2219"/>
                          </a:lnTo>
                          <a:lnTo>
                            <a:pt x="3624" y="2226"/>
                          </a:lnTo>
                          <a:lnTo>
                            <a:pt x="3623" y="2232"/>
                          </a:lnTo>
                          <a:lnTo>
                            <a:pt x="3621" y="2237"/>
                          </a:lnTo>
                          <a:lnTo>
                            <a:pt x="3619" y="2240"/>
                          </a:lnTo>
                          <a:lnTo>
                            <a:pt x="3599" y="2250"/>
                          </a:lnTo>
                          <a:lnTo>
                            <a:pt x="3577" y="2261"/>
                          </a:lnTo>
                          <a:lnTo>
                            <a:pt x="3566" y="2268"/>
                          </a:lnTo>
                          <a:lnTo>
                            <a:pt x="3558" y="2275"/>
                          </a:lnTo>
                          <a:lnTo>
                            <a:pt x="3555" y="2279"/>
                          </a:lnTo>
                          <a:lnTo>
                            <a:pt x="3552" y="2283"/>
                          </a:lnTo>
                          <a:lnTo>
                            <a:pt x="3551" y="2287"/>
                          </a:lnTo>
                          <a:lnTo>
                            <a:pt x="3550" y="2293"/>
                          </a:lnTo>
                          <a:lnTo>
                            <a:pt x="3551" y="2302"/>
                          </a:lnTo>
                          <a:lnTo>
                            <a:pt x="3554" y="2310"/>
                          </a:lnTo>
                          <a:lnTo>
                            <a:pt x="3557" y="2316"/>
                          </a:lnTo>
                          <a:lnTo>
                            <a:pt x="3560" y="2323"/>
                          </a:lnTo>
                          <a:lnTo>
                            <a:pt x="3562" y="2329"/>
                          </a:lnTo>
                          <a:lnTo>
                            <a:pt x="3562" y="2336"/>
                          </a:lnTo>
                          <a:lnTo>
                            <a:pt x="3562" y="2341"/>
                          </a:lnTo>
                          <a:lnTo>
                            <a:pt x="3560" y="2345"/>
                          </a:lnTo>
                          <a:lnTo>
                            <a:pt x="3558" y="2350"/>
                          </a:lnTo>
                          <a:lnTo>
                            <a:pt x="3555" y="2355"/>
                          </a:lnTo>
                          <a:lnTo>
                            <a:pt x="3539" y="2376"/>
                          </a:lnTo>
                          <a:lnTo>
                            <a:pt x="3521" y="2399"/>
                          </a:lnTo>
                          <a:lnTo>
                            <a:pt x="3512" y="2409"/>
                          </a:lnTo>
                          <a:lnTo>
                            <a:pt x="3503" y="2419"/>
                          </a:lnTo>
                          <a:lnTo>
                            <a:pt x="3494" y="2430"/>
                          </a:lnTo>
                          <a:lnTo>
                            <a:pt x="3483" y="2439"/>
                          </a:lnTo>
                          <a:lnTo>
                            <a:pt x="3478" y="2444"/>
                          </a:lnTo>
                          <a:lnTo>
                            <a:pt x="3473" y="2450"/>
                          </a:lnTo>
                          <a:lnTo>
                            <a:pt x="3470" y="2456"/>
                          </a:lnTo>
                          <a:lnTo>
                            <a:pt x="3468" y="2462"/>
                          </a:lnTo>
                          <a:lnTo>
                            <a:pt x="3467" y="2469"/>
                          </a:lnTo>
                          <a:lnTo>
                            <a:pt x="3466" y="2476"/>
                          </a:lnTo>
                          <a:lnTo>
                            <a:pt x="3467" y="2482"/>
                          </a:lnTo>
                          <a:lnTo>
                            <a:pt x="3467" y="2488"/>
                          </a:lnTo>
                          <a:lnTo>
                            <a:pt x="3470" y="2501"/>
                          </a:lnTo>
                          <a:lnTo>
                            <a:pt x="3472" y="2515"/>
                          </a:lnTo>
                          <a:lnTo>
                            <a:pt x="3472" y="2521"/>
                          </a:lnTo>
                          <a:lnTo>
                            <a:pt x="3473" y="2528"/>
                          </a:lnTo>
                          <a:lnTo>
                            <a:pt x="3472" y="2534"/>
                          </a:lnTo>
                          <a:lnTo>
                            <a:pt x="3471" y="2541"/>
                          </a:lnTo>
                          <a:lnTo>
                            <a:pt x="3471" y="2541"/>
                          </a:lnTo>
                          <a:lnTo>
                            <a:pt x="3441" y="2571"/>
                          </a:lnTo>
                          <a:lnTo>
                            <a:pt x="3432" y="2574"/>
                          </a:lnTo>
                          <a:lnTo>
                            <a:pt x="3422" y="2577"/>
                          </a:lnTo>
                          <a:lnTo>
                            <a:pt x="3411" y="2579"/>
                          </a:lnTo>
                          <a:lnTo>
                            <a:pt x="3399" y="2581"/>
                          </a:lnTo>
                          <a:lnTo>
                            <a:pt x="3389" y="2584"/>
                          </a:lnTo>
                          <a:lnTo>
                            <a:pt x="3381" y="2588"/>
                          </a:lnTo>
                          <a:lnTo>
                            <a:pt x="3377" y="2591"/>
                          </a:lnTo>
                          <a:lnTo>
                            <a:pt x="3374" y="2594"/>
                          </a:lnTo>
                          <a:lnTo>
                            <a:pt x="3373" y="2600"/>
                          </a:lnTo>
                          <a:lnTo>
                            <a:pt x="3372" y="2604"/>
                          </a:lnTo>
                          <a:lnTo>
                            <a:pt x="3371" y="2611"/>
                          </a:lnTo>
                          <a:lnTo>
                            <a:pt x="3372" y="2617"/>
                          </a:lnTo>
                          <a:lnTo>
                            <a:pt x="3374" y="2622"/>
                          </a:lnTo>
                          <a:lnTo>
                            <a:pt x="3376" y="2627"/>
                          </a:lnTo>
                          <a:lnTo>
                            <a:pt x="3383" y="2636"/>
                          </a:lnTo>
                          <a:lnTo>
                            <a:pt x="3390" y="2646"/>
                          </a:lnTo>
                          <a:lnTo>
                            <a:pt x="3396" y="2655"/>
                          </a:lnTo>
                          <a:lnTo>
                            <a:pt x="3403" y="2664"/>
                          </a:lnTo>
                          <a:lnTo>
                            <a:pt x="3405" y="2669"/>
                          </a:lnTo>
                          <a:lnTo>
                            <a:pt x="3406" y="2674"/>
                          </a:lnTo>
                          <a:lnTo>
                            <a:pt x="3406" y="2680"/>
                          </a:lnTo>
                          <a:lnTo>
                            <a:pt x="3405" y="2687"/>
                          </a:lnTo>
                          <a:lnTo>
                            <a:pt x="3400" y="2703"/>
                          </a:lnTo>
                          <a:lnTo>
                            <a:pt x="3394" y="2726"/>
                          </a:lnTo>
                          <a:lnTo>
                            <a:pt x="3390" y="2737"/>
                          </a:lnTo>
                          <a:lnTo>
                            <a:pt x="3387" y="2746"/>
                          </a:lnTo>
                          <a:lnTo>
                            <a:pt x="3384" y="2754"/>
                          </a:lnTo>
                          <a:lnTo>
                            <a:pt x="3381" y="2759"/>
                          </a:lnTo>
                          <a:lnTo>
                            <a:pt x="3378" y="2763"/>
                          </a:lnTo>
                          <a:lnTo>
                            <a:pt x="3375" y="2764"/>
                          </a:lnTo>
                          <a:lnTo>
                            <a:pt x="3371" y="2765"/>
                          </a:lnTo>
                          <a:lnTo>
                            <a:pt x="3368" y="2764"/>
                          </a:lnTo>
                          <a:lnTo>
                            <a:pt x="3360" y="2759"/>
                          </a:lnTo>
                          <a:lnTo>
                            <a:pt x="3350" y="2753"/>
                          </a:lnTo>
                          <a:lnTo>
                            <a:pt x="3342" y="2745"/>
                          </a:lnTo>
                          <a:lnTo>
                            <a:pt x="3334" y="2737"/>
                          </a:lnTo>
                          <a:lnTo>
                            <a:pt x="3327" y="2731"/>
                          </a:lnTo>
                          <a:lnTo>
                            <a:pt x="3320" y="2727"/>
                          </a:lnTo>
                          <a:lnTo>
                            <a:pt x="3313" y="2726"/>
                          </a:lnTo>
                          <a:lnTo>
                            <a:pt x="3306" y="2727"/>
                          </a:lnTo>
                          <a:lnTo>
                            <a:pt x="3300" y="2729"/>
                          </a:lnTo>
                          <a:lnTo>
                            <a:pt x="3294" y="2731"/>
                          </a:lnTo>
                          <a:lnTo>
                            <a:pt x="3282" y="2738"/>
                          </a:lnTo>
                          <a:lnTo>
                            <a:pt x="3270" y="2745"/>
                          </a:lnTo>
                          <a:lnTo>
                            <a:pt x="3264" y="2749"/>
                          </a:lnTo>
                          <a:lnTo>
                            <a:pt x="3259" y="2751"/>
                          </a:lnTo>
                          <a:lnTo>
                            <a:pt x="3254" y="2753"/>
                          </a:lnTo>
                          <a:lnTo>
                            <a:pt x="3248" y="2754"/>
                          </a:lnTo>
                          <a:lnTo>
                            <a:pt x="3243" y="2754"/>
                          </a:lnTo>
                          <a:lnTo>
                            <a:pt x="3238" y="2752"/>
                          </a:lnTo>
                          <a:lnTo>
                            <a:pt x="3232" y="2748"/>
                          </a:lnTo>
                          <a:lnTo>
                            <a:pt x="3226" y="2743"/>
                          </a:lnTo>
                          <a:lnTo>
                            <a:pt x="3220" y="2735"/>
                          </a:lnTo>
                          <a:lnTo>
                            <a:pt x="3216" y="2730"/>
                          </a:lnTo>
                          <a:lnTo>
                            <a:pt x="3212" y="2728"/>
                          </a:lnTo>
                          <a:lnTo>
                            <a:pt x="3209" y="2727"/>
                          </a:lnTo>
                          <a:lnTo>
                            <a:pt x="3206" y="2729"/>
                          </a:lnTo>
                          <a:lnTo>
                            <a:pt x="3203" y="2733"/>
                          </a:lnTo>
                          <a:lnTo>
                            <a:pt x="3199" y="2739"/>
                          </a:lnTo>
                          <a:lnTo>
                            <a:pt x="3194" y="2748"/>
                          </a:lnTo>
                          <a:lnTo>
                            <a:pt x="3191" y="2753"/>
                          </a:lnTo>
                          <a:lnTo>
                            <a:pt x="3190" y="2757"/>
                          </a:lnTo>
                          <a:lnTo>
                            <a:pt x="3189" y="2761"/>
                          </a:lnTo>
                          <a:lnTo>
                            <a:pt x="3190" y="2764"/>
                          </a:lnTo>
                          <a:lnTo>
                            <a:pt x="3191" y="2771"/>
                          </a:lnTo>
                          <a:lnTo>
                            <a:pt x="3195" y="2777"/>
                          </a:lnTo>
                          <a:lnTo>
                            <a:pt x="3199" y="2782"/>
                          </a:lnTo>
                          <a:lnTo>
                            <a:pt x="3202" y="2786"/>
                          </a:lnTo>
                          <a:lnTo>
                            <a:pt x="3203" y="2789"/>
                          </a:lnTo>
                          <a:lnTo>
                            <a:pt x="3204" y="2792"/>
                          </a:lnTo>
                          <a:lnTo>
                            <a:pt x="3205" y="2795"/>
                          </a:lnTo>
                          <a:lnTo>
                            <a:pt x="3204" y="2798"/>
                          </a:lnTo>
                          <a:lnTo>
                            <a:pt x="3202" y="2819"/>
                          </a:lnTo>
                          <a:lnTo>
                            <a:pt x="3199" y="2835"/>
                          </a:lnTo>
                          <a:lnTo>
                            <a:pt x="3197" y="2839"/>
                          </a:lnTo>
                          <a:lnTo>
                            <a:pt x="3195" y="2842"/>
                          </a:lnTo>
                          <a:lnTo>
                            <a:pt x="3193" y="2845"/>
                          </a:lnTo>
                          <a:lnTo>
                            <a:pt x="3190" y="2848"/>
                          </a:lnTo>
                          <a:lnTo>
                            <a:pt x="3186" y="2851"/>
                          </a:lnTo>
                          <a:lnTo>
                            <a:pt x="3180" y="2853"/>
                          </a:lnTo>
                          <a:lnTo>
                            <a:pt x="3174" y="2857"/>
                          </a:lnTo>
                          <a:lnTo>
                            <a:pt x="3168" y="2859"/>
                          </a:lnTo>
                          <a:lnTo>
                            <a:pt x="3160" y="2861"/>
                          </a:lnTo>
                          <a:lnTo>
                            <a:pt x="3153" y="2863"/>
                          </a:lnTo>
                          <a:lnTo>
                            <a:pt x="3147" y="2866"/>
                          </a:lnTo>
                          <a:lnTo>
                            <a:pt x="3140" y="2869"/>
                          </a:lnTo>
                          <a:lnTo>
                            <a:pt x="3133" y="2872"/>
                          </a:lnTo>
                          <a:lnTo>
                            <a:pt x="3126" y="2875"/>
                          </a:lnTo>
                          <a:lnTo>
                            <a:pt x="3118" y="2876"/>
                          </a:lnTo>
                          <a:lnTo>
                            <a:pt x="3110" y="2877"/>
                          </a:lnTo>
                          <a:lnTo>
                            <a:pt x="3102" y="2876"/>
                          </a:lnTo>
                          <a:lnTo>
                            <a:pt x="3093" y="2874"/>
                          </a:lnTo>
                          <a:lnTo>
                            <a:pt x="3086" y="2872"/>
                          </a:lnTo>
                          <a:lnTo>
                            <a:pt x="3079" y="2869"/>
                          </a:lnTo>
                          <a:lnTo>
                            <a:pt x="3071" y="2866"/>
                          </a:lnTo>
                          <a:lnTo>
                            <a:pt x="3064" y="2864"/>
                          </a:lnTo>
                          <a:lnTo>
                            <a:pt x="3057" y="2863"/>
                          </a:lnTo>
                          <a:lnTo>
                            <a:pt x="3050" y="2864"/>
                          </a:lnTo>
                          <a:lnTo>
                            <a:pt x="3040" y="2867"/>
                          </a:lnTo>
                          <a:lnTo>
                            <a:pt x="3029" y="2870"/>
                          </a:lnTo>
                          <a:lnTo>
                            <a:pt x="3019" y="2874"/>
                          </a:lnTo>
                          <a:lnTo>
                            <a:pt x="3008" y="2878"/>
                          </a:lnTo>
                          <a:lnTo>
                            <a:pt x="3000" y="2880"/>
                          </a:lnTo>
                          <a:lnTo>
                            <a:pt x="2992" y="2881"/>
                          </a:lnTo>
                          <a:lnTo>
                            <a:pt x="2983" y="2883"/>
                          </a:lnTo>
                          <a:lnTo>
                            <a:pt x="2975" y="2883"/>
                          </a:lnTo>
                          <a:lnTo>
                            <a:pt x="2965" y="2883"/>
                          </a:lnTo>
                          <a:lnTo>
                            <a:pt x="2957" y="2883"/>
                          </a:lnTo>
                          <a:lnTo>
                            <a:pt x="2949" y="2882"/>
                          </a:lnTo>
                          <a:lnTo>
                            <a:pt x="2940" y="2880"/>
                          </a:lnTo>
                          <a:lnTo>
                            <a:pt x="2926" y="2875"/>
                          </a:lnTo>
                          <a:lnTo>
                            <a:pt x="2909" y="2868"/>
                          </a:lnTo>
                          <a:lnTo>
                            <a:pt x="2901" y="2864"/>
                          </a:lnTo>
                          <a:lnTo>
                            <a:pt x="2893" y="2861"/>
                          </a:lnTo>
                          <a:lnTo>
                            <a:pt x="2887" y="2859"/>
                          </a:lnTo>
                          <a:lnTo>
                            <a:pt x="2882" y="2859"/>
                          </a:lnTo>
                          <a:lnTo>
                            <a:pt x="2874" y="2860"/>
                          </a:lnTo>
                          <a:lnTo>
                            <a:pt x="2864" y="2864"/>
                          </a:lnTo>
                          <a:lnTo>
                            <a:pt x="2855" y="2868"/>
                          </a:lnTo>
                          <a:lnTo>
                            <a:pt x="2846" y="2874"/>
                          </a:lnTo>
                          <a:lnTo>
                            <a:pt x="2842" y="2877"/>
                          </a:lnTo>
                          <a:lnTo>
                            <a:pt x="2837" y="2881"/>
                          </a:lnTo>
                          <a:lnTo>
                            <a:pt x="2834" y="2884"/>
                          </a:lnTo>
                          <a:lnTo>
                            <a:pt x="2831" y="2888"/>
                          </a:lnTo>
                          <a:lnTo>
                            <a:pt x="2830" y="2892"/>
                          </a:lnTo>
                          <a:lnTo>
                            <a:pt x="2829" y="2896"/>
                          </a:lnTo>
                          <a:lnTo>
                            <a:pt x="2829" y="2901"/>
                          </a:lnTo>
                          <a:lnTo>
                            <a:pt x="2830" y="2905"/>
                          </a:lnTo>
                          <a:lnTo>
                            <a:pt x="2842" y="2921"/>
                          </a:lnTo>
                          <a:lnTo>
                            <a:pt x="2858" y="2939"/>
                          </a:lnTo>
                          <a:lnTo>
                            <a:pt x="2861" y="2944"/>
                          </a:lnTo>
                          <a:lnTo>
                            <a:pt x="2864" y="2949"/>
                          </a:lnTo>
                          <a:lnTo>
                            <a:pt x="2865" y="2953"/>
                          </a:lnTo>
                          <a:lnTo>
                            <a:pt x="2864" y="2958"/>
                          </a:lnTo>
                          <a:lnTo>
                            <a:pt x="2863" y="2963"/>
                          </a:lnTo>
                          <a:lnTo>
                            <a:pt x="2859" y="2967"/>
                          </a:lnTo>
                          <a:lnTo>
                            <a:pt x="2854" y="2971"/>
                          </a:lnTo>
                          <a:lnTo>
                            <a:pt x="2846" y="2975"/>
                          </a:lnTo>
                          <a:lnTo>
                            <a:pt x="2831" y="2992"/>
                          </a:lnTo>
                          <a:lnTo>
                            <a:pt x="2819" y="3006"/>
                          </a:lnTo>
                          <a:lnTo>
                            <a:pt x="2815" y="3013"/>
                          </a:lnTo>
                          <a:lnTo>
                            <a:pt x="2811" y="3021"/>
                          </a:lnTo>
                          <a:lnTo>
                            <a:pt x="2808" y="3029"/>
                          </a:lnTo>
                          <a:lnTo>
                            <a:pt x="2805" y="3036"/>
                          </a:lnTo>
                          <a:lnTo>
                            <a:pt x="2803" y="3044"/>
                          </a:lnTo>
                          <a:lnTo>
                            <a:pt x="2802" y="3051"/>
                          </a:lnTo>
                          <a:lnTo>
                            <a:pt x="2802" y="3059"/>
                          </a:lnTo>
                          <a:lnTo>
                            <a:pt x="2802" y="3068"/>
                          </a:lnTo>
                          <a:lnTo>
                            <a:pt x="2804" y="3087"/>
                          </a:lnTo>
                          <a:lnTo>
                            <a:pt x="2808" y="3108"/>
                          </a:lnTo>
                          <a:lnTo>
                            <a:pt x="2812" y="3128"/>
                          </a:lnTo>
                          <a:lnTo>
                            <a:pt x="2817" y="3143"/>
                          </a:lnTo>
                          <a:lnTo>
                            <a:pt x="2820" y="3149"/>
                          </a:lnTo>
                          <a:lnTo>
                            <a:pt x="2822" y="3154"/>
                          </a:lnTo>
                          <a:lnTo>
                            <a:pt x="2826" y="3159"/>
                          </a:lnTo>
                          <a:lnTo>
                            <a:pt x="2829" y="3163"/>
                          </a:lnTo>
                          <a:lnTo>
                            <a:pt x="2833" y="3165"/>
                          </a:lnTo>
                          <a:lnTo>
                            <a:pt x="2838" y="3168"/>
                          </a:lnTo>
                          <a:lnTo>
                            <a:pt x="2844" y="3169"/>
                          </a:lnTo>
                          <a:lnTo>
                            <a:pt x="2851" y="3170"/>
                          </a:lnTo>
                          <a:lnTo>
                            <a:pt x="2866" y="3172"/>
                          </a:lnTo>
                          <a:lnTo>
                            <a:pt x="2887" y="3172"/>
                          </a:lnTo>
                          <a:lnTo>
                            <a:pt x="2890" y="3202"/>
                          </a:lnTo>
                          <a:lnTo>
                            <a:pt x="2891" y="3230"/>
                          </a:lnTo>
                          <a:lnTo>
                            <a:pt x="2891" y="3258"/>
                          </a:lnTo>
                          <a:lnTo>
                            <a:pt x="2889" y="3285"/>
                          </a:lnTo>
                          <a:lnTo>
                            <a:pt x="2887" y="3311"/>
                          </a:lnTo>
                          <a:lnTo>
                            <a:pt x="2886" y="3339"/>
                          </a:lnTo>
                          <a:lnTo>
                            <a:pt x="2884" y="3366"/>
                          </a:lnTo>
                          <a:lnTo>
                            <a:pt x="2884" y="3395"/>
                          </a:lnTo>
                          <a:lnTo>
                            <a:pt x="2877" y="3397"/>
                          </a:lnTo>
                          <a:lnTo>
                            <a:pt x="2871" y="3398"/>
                          </a:lnTo>
                          <a:lnTo>
                            <a:pt x="2865" y="3398"/>
                          </a:lnTo>
                          <a:lnTo>
                            <a:pt x="2858" y="3397"/>
                          </a:lnTo>
                          <a:lnTo>
                            <a:pt x="2845" y="3394"/>
                          </a:lnTo>
                          <a:lnTo>
                            <a:pt x="2831" y="3389"/>
                          </a:lnTo>
                          <a:lnTo>
                            <a:pt x="2805" y="3375"/>
                          </a:lnTo>
                          <a:lnTo>
                            <a:pt x="2782" y="3361"/>
                          </a:lnTo>
                          <a:lnTo>
                            <a:pt x="2776" y="3357"/>
                          </a:lnTo>
                          <a:lnTo>
                            <a:pt x="2771" y="3352"/>
                          </a:lnTo>
                          <a:lnTo>
                            <a:pt x="2766" y="3346"/>
                          </a:lnTo>
                          <a:lnTo>
                            <a:pt x="2762" y="3340"/>
                          </a:lnTo>
                          <a:lnTo>
                            <a:pt x="2755" y="3325"/>
                          </a:lnTo>
                          <a:lnTo>
                            <a:pt x="2747" y="3311"/>
                          </a:lnTo>
                          <a:lnTo>
                            <a:pt x="2741" y="3296"/>
                          </a:lnTo>
                          <a:lnTo>
                            <a:pt x="2734" y="3283"/>
                          </a:lnTo>
                          <a:lnTo>
                            <a:pt x="2731" y="3278"/>
                          </a:lnTo>
                          <a:lnTo>
                            <a:pt x="2728" y="3274"/>
                          </a:lnTo>
                          <a:lnTo>
                            <a:pt x="2724" y="3270"/>
                          </a:lnTo>
                          <a:lnTo>
                            <a:pt x="2720" y="3268"/>
                          </a:lnTo>
                          <a:lnTo>
                            <a:pt x="2640" y="3244"/>
                          </a:lnTo>
                          <a:lnTo>
                            <a:pt x="2636" y="3244"/>
                          </a:lnTo>
                          <a:lnTo>
                            <a:pt x="2633" y="3246"/>
                          </a:lnTo>
                          <a:lnTo>
                            <a:pt x="2630" y="3250"/>
                          </a:lnTo>
                          <a:lnTo>
                            <a:pt x="2628" y="3255"/>
                          </a:lnTo>
                          <a:lnTo>
                            <a:pt x="2622" y="3269"/>
                          </a:lnTo>
                          <a:lnTo>
                            <a:pt x="2617" y="3288"/>
                          </a:lnTo>
                          <a:lnTo>
                            <a:pt x="2612" y="3307"/>
                          </a:lnTo>
                          <a:lnTo>
                            <a:pt x="2608" y="3325"/>
                          </a:lnTo>
                          <a:lnTo>
                            <a:pt x="2603" y="3342"/>
                          </a:lnTo>
                          <a:lnTo>
                            <a:pt x="2598" y="3353"/>
                          </a:lnTo>
                          <a:lnTo>
                            <a:pt x="2592" y="3365"/>
                          </a:lnTo>
                          <a:lnTo>
                            <a:pt x="2587" y="3376"/>
                          </a:lnTo>
                          <a:lnTo>
                            <a:pt x="2585" y="3386"/>
                          </a:lnTo>
                          <a:lnTo>
                            <a:pt x="2583" y="3396"/>
                          </a:lnTo>
                          <a:lnTo>
                            <a:pt x="2583" y="3405"/>
                          </a:lnTo>
                          <a:lnTo>
                            <a:pt x="2584" y="3414"/>
                          </a:lnTo>
                          <a:lnTo>
                            <a:pt x="2586" y="3422"/>
                          </a:lnTo>
                          <a:lnTo>
                            <a:pt x="2589" y="3430"/>
                          </a:lnTo>
                          <a:lnTo>
                            <a:pt x="2594" y="3445"/>
                          </a:lnTo>
                          <a:lnTo>
                            <a:pt x="2599" y="3461"/>
                          </a:lnTo>
                          <a:lnTo>
                            <a:pt x="2601" y="3468"/>
                          </a:lnTo>
                          <a:lnTo>
                            <a:pt x="2602" y="3476"/>
                          </a:lnTo>
                          <a:lnTo>
                            <a:pt x="2603" y="3485"/>
                          </a:lnTo>
                          <a:lnTo>
                            <a:pt x="2601" y="3493"/>
                          </a:lnTo>
                          <a:lnTo>
                            <a:pt x="2598" y="3504"/>
                          </a:lnTo>
                          <a:lnTo>
                            <a:pt x="2593" y="3513"/>
                          </a:lnTo>
                          <a:lnTo>
                            <a:pt x="2587" y="3522"/>
                          </a:lnTo>
                          <a:lnTo>
                            <a:pt x="2578" y="3531"/>
                          </a:lnTo>
                          <a:lnTo>
                            <a:pt x="2562" y="3548"/>
                          </a:lnTo>
                          <a:lnTo>
                            <a:pt x="2546" y="3560"/>
                          </a:lnTo>
                          <a:lnTo>
                            <a:pt x="2472" y="3658"/>
                          </a:lnTo>
                          <a:lnTo>
                            <a:pt x="2472" y="3658"/>
                          </a:lnTo>
                          <a:lnTo>
                            <a:pt x="2442" y="3683"/>
                          </a:lnTo>
                          <a:lnTo>
                            <a:pt x="2416" y="3702"/>
                          </a:lnTo>
                          <a:lnTo>
                            <a:pt x="2408" y="3706"/>
                          </a:lnTo>
                          <a:lnTo>
                            <a:pt x="2401" y="3708"/>
                          </a:lnTo>
                          <a:lnTo>
                            <a:pt x="2394" y="3710"/>
                          </a:lnTo>
                          <a:lnTo>
                            <a:pt x="2386" y="3710"/>
                          </a:lnTo>
                          <a:lnTo>
                            <a:pt x="2378" y="3710"/>
                          </a:lnTo>
                          <a:lnTo>
                            <a:pt x="2369" y="3708"/>
                          </a:lnTo>
                          <a:lnTo>
                            <a:pt x="2359" y="3704"/>
                          </a:lnTo>
                          <a:lnTo>
                            <a:pt x="2349" y="3699"/>
                          </a:lnTo>
                          <a:lnTo>
                            <a:pt x="2342" y="3695"/>
                          </a:lnTo>
                          <a:lnTo>
                            <a:pt x="2336" y="3690"/>
                          </a:lnTo>
                          <a:lnTo>
                            <a:pt x="2331" y="3685"/>
                          </a:lnTo>
                          <a:lnTo>
                            <a:pt x="2326" y="3679"/>
                          </a:lnTo>
                          <a:lnTo>
                            <a:pt x="2317" y="3666"/>
                          </a:lnTo>
                          <a:lnTo>
                            <a:pt x="2310" y="3653"/>
                          </a:lnTo>
                          <a:lnTo>
                            <a:pt x="2304" y="3640"/>
                          </a:lnTo>
                          <a:lnTo>
                            <a:pt x="2297" y="3627"/>
                          </a:lnTo>
                          <a:lnTo>
                            <a:pt x="2293" y="3621"/>
                          </a:lnTo>
                          <a:lnTo>
                            <a:pt x="2289" y="3615"/>
                          </a:lnTo>
                          <a:lnTo>
                            <a:pt x="2284" y="3610"/>
                          </a:lnTo>
                          <a:lnTo>
                            <a:pt x="2277" y="3606"/>
                          </a:lnTo>
                          <a:lnTo>
                            <a:pt x="2272" y="3602"/>
                          </a:lnTo>
                          <a:lnTo>
                            <a:pt x="2267" y="3600"/>
                          </a:lnTo>
                          <a:lnTo>
                            <a:pt x="2262" y="3598"/>
                          </a:lnTo>
                          <a:lnTo>
                            <a:pt x="2257" y="3596"/>
                          </a:lnTo>
                          <a:lnTo>
                            <a:pt x="2248" y="3594"/>
                          </a:lnTo>
                          <a:lnTo>
                            <a:pt x="2239" y="3592"/>
                          </a:lnTo>
                          <a:lnTo>
                            <a:pt x="2235" y="3591"/>
                          </a:lnTo>
                          <a:lnTo>
                            <a:pt x="2231" y="3589"/>
                          </a:lnTo>
                          <a:lnTo>
                            <a:pt x="2228" y="3586"/>
                          </a:lnTo>
                          <a:lnTo>
                            <a:pt x="2225" y="3582"/>
                          </a:lnTo>
                          <a:lnTo>
                            <a:pt x="2222" y="3578"/>
                          </a:lnTo>
                          <a:lnTo>
                            <a:pt x="2220" y="3572"/>
                          </a:lnTo>
                          <a:lnTo>
                            <a:pt x="2218" y="3565"/>
                          </a:lnTo>
                          <a:lnTo>
                            <a:pt x="2217" y="3557"/>
                          </a:lnTo>
                          <a:lnTo>
                            <a:pt x="2211" y="3554"/>
                          </a:lnTo>
                          <a:lnTo>
                            <a:pt x="2205" y="3551"/>
                          </a:lnTo>
                          <a:lnTo>
                            <a:pt x="2199" y="3549"/>
                          </a:lnTo>
                          <a:lnTo>
                            <a:pt x="2193" y="3548"/>
                          </a:lnTo>
                          <a:lnTo>
                            <a:pt x="2188" y="3547"/>
                          </a:lnTo>
                          <a:lnTo>
                            <a:pt x="2183" y="3547"/>
                          </a:lnTo>
                          <a:lnTo>
                            <a:pt x="2178" y="3548"/>
                          </a:lnTo>
                          <a:lnTo>
                            <a:pt x="2173" y="3549"/>
                          </a:lnTo>
                          <a:lnTo>
                            <a:pt x="2165" y="3553"/>
                          </a:lnTo>
                          <a:lnTo>
                            <a:pt x="2157" y="3558"/>
                          </a:lnTo>
                          <a:lnTo>
                            <a:pt x="2148" y="3565"/>
                          </a:lnTo>
                          <a:lnTo>
                            <a:pt x="2141" y="3572"/>
                          </a:lnTo>
                          <a:lnTo>
                            <a:pt x="2128" y="3588"/>
                          </a:lnTo>
                          <a:lnTo>
                            <a:pt x="2115" y="3603"/>
                          </a:lnTo>
                          <a:lnTo>
                            <a:pt x="2107" y="3609"/>
                          </a:lnTo>
                          <a:lnTo>
                            <a:pt x="2100" y="3613"/>
                          </a:lnTo>
                          <a:lnTo>
                            <a:pt x="2097" y="3615"/>
                          </a:lnTo>
                          <a:lnTo>
                            <a:pt x="2093" y="3616"/>
                          </a:lnTo>
                          <a:lnTo>
                            <a:pt x="2090" y="3617"/>
                          </a:lnTo>
                          <a:lnTo>
                            <a:pt x="2086" y="3617"/>
                          </a:lnTo>
                          <a:lnTo>
                            <a:pt x="2081" y="3617"/>
                          </a:lnTo>
                          <a:lnTo>
                            <a:pt x="2077" y="3616"/>
                          </a:lnTo>
                          <a:lnTo>
                            <a:pt x="2074" y="3614"/>
                          </a:lnTo>
                          <a:lnTo>
                            <a:pt x="2070" y="3612"/>
                          </a:lnTo>
                          <a:lnTo>
                            <a:pt x="2063" y="3608"/>
                          </a:lnTo>
                          <a:lnTo>
                            <a:pt x="2058" y="3602"/>
                          </a:lnTo>
                          <a:lnTo>
                            <a:pt x="2054" y="3595"/>
                          </a:lnTo>
                          <a:lnTo>
                            <a:pt x="2051" y="3587"/>
                          </a:lnTo>
                          <a:lnTo>
                            <a:pt x="2049" y="3577"/>
                          </a:lnTo>
                          <a:lnTo>
                            <a:pt x="2047" y="3568"/>
                          </a:lnTo>
                          <a:lnTo>
                            <a:pt x="2043" y="3528"/>
                          </a:lnTo>
                          <a:lnTo>
                            <a:pt x="2038" y="3495"/>
                          </a:lnTo>
                          <a:lnTo>
                            <a:pt x="2036" y="3488"/>
                          </a:lnTo>
                          <a:lnTo>
                            <a:pt x="2033" y="3482"/>
                          </a:lnTo>
                          <a:lnTo>
                            <a:pt x="2030" y="3476"/>
                          </a:lnTo>
                          <a:lnTo>
                            <a:pt x="2027" y="3471"/>
                          </a:lnTo>
                          <a:lnTo>
                            <a:pt x="2018" y="3462"/>
                          </a:lnTo>
                          <a:lnTo>
                            <a:pt x="2010" y="3453"/>
                          </a:lnTo>
                          <a:lnTo>
                            <a:pt x="2002" y="3445"/>
                          </a:lnTo>
                          <a:lnTo>
                            <a:pt x="1994" y="3437"/>
                          </a:lnTo>
                          <a:lnTo>
                            <a:pt x="1986" y="3429"/>
                          </a:lnTo>
                          <a:lnTo>
                            <a:pt x="1980" y="3418"/>
                          </a:lnTo>
                          <a:lnTo>
                            <a:pt x="1968" y="3395"/>
                          </a:lnTo>
                          <a:lnTo>
                            <a:pt x="1958" y="3378"/>
                          </a:lnTo>
                          <a:lnTo>
                            <a:pt x="1954" y="3371"/>
                          </a:lnTo>
                          <a:lnTo>
                            <a:pt x="1950" y="3364"/>
                          </a:lnTo>
                          <a:lnTo>
                            <a:pt x="1945" y="3359"/>
                          </a:lnTo>
                          <a:lnTo>
                            <a:pt x="1941" y="3355"/>
                          </a:lnTo>
                          <a:lnTo>
                            <a:pt x="1929" y="3347"/>
                          </a:lnTo>
                          <a:lnTo>
                            <a:pt x="1916" y="3340"/>
                          </a:lnTo>
                          <a:lnTo>
                            <a:pt x="1899" y="3331"/>
                          </a:lnTo>
                          <a:lnTo>
                            <a:pt x="1875" y="3318"/>
                          </a:lnTo>
                          <a:lnTo>
                            <a:pt x="1868" y="3314"/>
                          </a:lnTo>
                          <a:lnTo>
                            <a:pt x="1862" y="3310"/>
                          </a:lnTo>
                          <a:lnTo>
                            <a:pt x="1856" y="3305"/>
                          </a:lnTo>
                          <a:lnTo>
                            <a:pt x="1851" y="3301"/>
                          </a:lnTo>
                          <a:lnTo>
                            <a:pt x="1843" y="3291"/>
                          </a:lnTo>
                          <a:lnTo>
                            <a:pt x="1837" y="3280"/>
                          </a:lnTo>
                          <a:lnTo>
                            <a:pt x="1831" y="3260"/>
                          </a:lnTo>
                          <a:lnTo>
                            <a:pt x="1827" y="3243"/>
                          </a:lnTo>
                          <a:lnTo>
                            <a:pt x="1825" y="3235"/>
                          </a:lnTo>
                          <a:lnTo>
                            <a:pt x="1822" y="3230"/>
                          </a:lnTo>
                          <a:lnTo>
                            <a:pt x="1819" y="3228"/>
                          </a:lnTo>
                          <a:lnTo>
                            <a:pt x="1816" y="3227"/>
                          </a:lnTo>
                          <a:lnTo>
                            <a:pt x="1813" y="3226"/>
                          </a:lnTo>
                          <a:lnTo>
                            <a:pt x="1809" y="3226"/>
                          </a:lnTo>
                          <a:lnTo>
                            <a:pt x="1798" y="3227"/>
                          </a:lnTo>
                          <a:lnTo>
                            <a:pt x="1785" y="3231"/>
                          </a:lnTo>
                          <a:lnTo>
                            <a:pt x="1768" y="3237"/>
                          </a:lnTo>
                          <a:lnTo>
                            <a:pt x="1746" y="3249"/>
                          </a:lnTo>
                          <a:lnTo>
                            <a:pt x="1733" y="3255"/>
                          </a:lnTo>
                          <a:lnTo>
                            <a:pt x="1724" y="3261"/>
                          </a:lnTo>
                          <a:lnTo>
                            <a:pt x="1717" y="3267"/>
                          </a:lnTo>
                          <a:lnTo>
                            <a:pt x="1714" y="3272"/>
                          </a:lnTo>
                          <a:lnTo>
                            <a:pt x="1712" y="3276"/>
                          </a:lnTo>
                          <a:lnTo>
                            <a:pt x="1712" y="3281"/>
                          </a:lnTo>
                          <a:lnTo>
                            <a:pt x="1714" y="3286"/>
                          </a:lnTo>
                          <a:lnTo>
                            <a:pt x="1717" y="3290"/>
                          </a:lnTo>
                          <a:lnTo>
                            <a:pt x="1723" y="3298"/>
                          </a:lnTo>
                          <a:lnTo>
                            <a:pt x="1728" y="3307"/>
                          </a:lnTo>
                          <a:lnTo>
                            <a:pt x="1729" y="3312"/>
                          </a:lnTo>
                          <a:lnTo>
                            <a:pt x="1728" y="3317"/>
                          </a:lnTo>
                          <a:lnTo>
                            <a:pt x="1724" y="3324"/>
                          </a:lnTo>
                          <a:lnTo>
                            <a:pt x="1718" y="3332"/>
                          </a:lnTo>
                          <a:lnTo>
                            <a:pt x="1708" y="3343"/>
                          </a:lnTo>
                          <a:lnTo>
                            <a:pt x="1698" y="3354"/>
                          </a:lnTo>
                          <a:lnTo>
                            <a:pt x="1689" y="3365"/>
                          </a:lnTo>
                          <a:lnTo>
                            <a:pt x="1679" y="3374"/>
                          </a:lnTo>
                          <a:lnTo>
                            <a:pt x="1673" y="3378"/>
                          </a:lnTo>
                          <a:lnTo>
                            <a:pt x="1668" y="3380"/>
                          </a:lnTo>
                          <a:lnTo>
                            <a:pt x="1663" y="3382"/>
                          </a:lnTo>
                          <a:lnTo>
                            <a:pt x="1657" y="3382"/>
                          </a:lnTo>
                          <a:lnTo>
                            <a:pt x="1651" y="3381"/>
                          </a:lnTo>
                          <a:lnTo>
                            <a:pt x="1644" y="3379"/>
                          </a:lnTo>
                          <a:lnTo>
                            <a:pt x="1637" y="3376"/>
                          </a:lnTo>
                          <a:lnTo>
                            <a:pt x="1629" y="3371"/>
                          </a:lnTo>
                          <a:lnTo>
                            <a:pt x="1613" y="3359"/>
                          </a:lnTo>
                          <a:lnTo>
                            <a:pt x="1596" y="3349"/>
                          </a:lnTo>
                          <a:lnTo>
                            <a:pt x="1578" y="3341"/>
                          </a:lnTo>
                          <a:lnTo>
                            <a:pt x="1561" y="3332"/>
                          </a:lnTo>
                          <a:lnTo>
                            <a:pt x="1544" y="3322"/>
                          </a:lnTo>
                          <a:lnTo>
                            <a:pt x="1529" y="3312"/>
                          </a:lnTo>
                          <a:lnTo>
                            <a:pt x="1523" y="3306"/>
                          </a:lnTo>
                          <a:lnTo>
                            <a:pt x="1516" y="3300"/>
                          </a:lnTo>
                          <a:lnTo>
                            <a:pt x="1511" y="3293"/>
                          </a:lnTo>
                          <a:lnTo>
                            <a:pt x="1506" y="3286"/>
                          </a:lnTo>
                          <a:lnTo>
                            <a:pt x="1490" y="3273"/>
                          </a:lnTo>
                          <a:lnTo>
                            <a:pt x="1475" y="3261"/>
                          </a:lnTo>
                          <a:lnTo>
                            <a:pt x="1459" y="3250"/>
                          </a:lnTo>
                          <a:lnTo>
                            <a:pt x="1443" y="3240"/>
                          </a:lnTo>
                          <a:lnTo>
                            <a:pt x="1410" y="3221"/>
                          </a:lnTo>
                          <a:lnTo>
                            <a:pt x="1374" y="3204"/>
                          </a:lnTo>
                          <a:lnTo>
                            <a:pt x="1365" y="3199"/>
                          </a:lnTo>
                          <a:lnTo>
                            <a:pt x="1358" y="3191"/>
                          </a:lnTo>
                          <a:lnTo>
                            <a:pt x="1351" y="3183"/>
                          </a:lnTo>
                          <a:lnTo>
                            <a:pt x="1345" y="3175"/>
                          </a:lnTo>
                          <a:lnTo>
                            <a:pt x="1334" y="3157"/>
                          </a:lnTo>
                          <a:lnTo>
                            <a:pt x="1323" y="3138"/>
                          </a:lnTo>
                          <a:lnTo>
                            <a:pt x="1317" y="3131"/>
                          </a:lnTo>
                          <a:lnTo>
                            <a:pt x="1312" y="3124"/>
                          </a:lnTo>
                          <a:lnTo>
                            <a:pt x="1305" y="3119"/>
                          </a:lnTo>
                          <a:lnTo>
                            <a:pt x="1298" y="3115"/>
                          </a:lnTo>
                          <a:lnTo>
                            <a:pt x="1294" y="3114"/>
                          </a:lnTo>
                          <a:lnTo>
                            <a:pt x="1290" y="3113"/>
                          </a:lnTo>
                          <a:lnTo>
                            <a:pt x="1285" y="3113"/>
                          </a:lnTo>
                          <a:lnTo>
                            <a:pt x="1280" y="3113"/>
                          </a:lnTo>
                          <a:lnTo>
                            <a:pt x="1275" y="3114"/>
                          </a:lnTo>
                          <a:lnTo>
                            <a:pt x="1270" y="3116"/>
                          </a:lnTo>
                          <a:lnTo>
                            <a:pt x="1264" y="3119"/>
                          </a:lnTo>
                          <a:lnTo>
                            <a:pt x="1258" y="3122"/>
                          </a:lnTo>
                          <a:lnTo>
                            <a:pt x="1253" y="3124"/>
                          </a:lnTo>
                          <a:lnTo>
                            <a:pt x="1249" y="3125"/>
                          </a:lnTo>
                          <a:lnTo>
                            <a:pt x="1246" y="3125"/>
                          </a:lnTo>
                          <a:lnTo>
                            <a:pt x="1241" y="3124"/>
                          </a:lnTo>
                          <a:lnTo>
                            <a:pt x="1238" y="3123"/>
                          </a:lnTo>
                          <a:lnTo>
                            <a:pt x="1234" y="3122"/>
                          </a:lnTo>
                          <a:lnTo>
                            <a:pt x="1230" y="3122"/>
                          </a:lnTo>
                          <a:lnTo>
                            <a:pt x="1225" y="3123"/>
                          </a:lnTo>
                          <a:lnTo>
                            <a:pt x="1219" y="3124"/>
                          </a:lnTo>
                          <a:lnTo>
                            <a:pt x="1214" y="3126"/>
                          </a:lnTo>
                          <a:lnTo>
                            <a:pt x="1209" y="3129"/>
                          </a:lnTo>
                          <a:lnTo>
                            <a:pt x="1205" y="3131"/>
                          </a:lnTo>
                          <a:lnTo>
                            <a:pt x="1198" y="3137"/>
                          </a:lnTo>
                          <a:lnTo>
                            <a:pt x="1193" y="3144"/>
                          </a:lnTo>
                          <a:lnTo>
                            <a:pt x="1188" y="3159"/>
                          </a:lnTo>
                          <a:lnTo>
                            <a:pt x="1184" y="3172"/>
                          </a:lnTo>
                          <a:lnTo>
                            <a:pt x="1181" y="3178"/>
                          </a:lnTo>
                          <a:lnTo>
                            <a:pt x="1178" y="3182"/>
                          </a:lnTo>
                          <a:lnTo>
                            <a:pt x="1176" y="3184"/>
                          </a:lnTo>
                          <a:lnTo>
                            <a:pt x="1174" y="3186"/>
                          </a:lnTo>
                          <a:lnTo>
                            <a:pt x="1171" y="3187"/>
                          </a:lnTo>
                          <a:lnTo>
                            <a:pt x="1167" y="3187"/>
                          </a:lnTo>
                          <a:lnTo>
                            <a:pt x="1158" y="3187"/>
                          </a:lnTo>
                          <a:lnTo>
                            <a:pt x="1146" y="3184"/>
                          </a:lnTo>
                          <a:lnTo>
                            <a:pt x="1132" y="3180"/>
                          </a:lnTo>
                          <a:lnTo>
                            <a:pt x="1113" y="3172"/>
                          </a:lnTo>
                          <a:lnTo>
                            <a:pt x="1103" y="3168"/>
                          </a:lnTo>
                          <a:lnTo>
                            <a:pt x="1093" y="3165"/>
                          </a:lnTo>
                          <a:lnTo>
                            <a:pt x="1083" y="3164"/>
                          </a:lnTo>
                          <a:lnTo>
                            <a:pt x="1072" y="3163"/>
                          </a:lnTo>
                          <a:lnTo>
                            <a:pt x="1063" y="3164"/>
                          </a:lnTo>
                          <a:lnTo>
                            <a:pt x="1054" y="3166"/>
                          </a:lnTo>
                          <a:lnTo>
                            <a:pt x="1045" y="3168"/>
                          </a:lnTo>
                          <a:lnTo>
                            <a:pt x="1036" y="3170"/>
                          </a:lnTo>
                          <a:lnTo>
                            <a:pt x="1017" y="3175"/>
                          </a:lnTo>
                          <a:lnTo>
                            <a:pt x="998" y="3179"/>
                          </a:lnTo>
                          <a:lnTo>
                            <a:pt x="988" y="3179"/>
                          </a:lnTo>
                          <a:lnTo>
                            <a:pt x="977" y="3179"/>
                          </a:lnTo>
                          <a:lnTo>
                            <a:pt x="966" y="3177"/>
                          </a:lnTo>
                          <a:lnTo>
                            <a:pt x="954" y="3174"/>
                          </a:lnTo>
                          <a:lnTo>
                            <a:pt x="948" y="3173"/>
                          </a:lnTo>
                          <a:lnTo>
                            <a:pt x="942" y="3172"/>
                          </a:lnTo>
                          <a:lnTo>
                            <a:pt x="936" y="3172"/>
                          </a:lnTo>
                          <a:lnTo>
                            <a:pt x="931" y="3174"/>
                          </a:lnTo>
                          <a:lnTo>
                            <a:pt x="921" y="3178"/>
                          </a:lnTo>
                          <a:lnTo>
                            <a:pt x="911" y="3183"/>
                          </a:lnTo>
                          <a:lnTo>
                            <a:pt x="902" y="3190"/>
                          </a:lnTo>
                          <a:lnTo>
                            <a:pt x="892" y="3197"/>
                          </a:lnTo>
                          <a:lnTo>
                            <a:pt x="882" y="3204"/>
                          </a:lnTo>
                          <a:lnTo>
                            <a:pt x="871" y="3209"/>
                          </a:lnTo>
                          <a:lnTo>
                            <a:pt x="871" y="3209"/>
                          </a:lnTo>
                          <a:lnTo>
                            <a:pt x="857" y="3202"/>
                          </a:lnTo>
                          <a:lnTo>
                            <a:pt x="843" y="3192"/>
                          </a:lnTo>
                          <a:lnTo>
                            <a:pt x="830" y="3183"/>
                          </a:lnTo>
                          <a:lnTo>
                            <a:pt x="819" y="3173"/>
                          </a:lnTo>
                          <a:lnTo>
                            <a:pt x="812" y="3167"/>
                          </a:lnTo>
                          <a:lnTo>
                            <a:pt x="806" y="3161"/>
                          </a:lnTo>
                          <a:lnTo>
                            <a:pt x="799" y="3156"/>
                          </a:lnTo>
                          <a:lnTo>
                            <a:pt x="792" y="3151"/>
                          </a:lnTo>
                          <a:lnTo>
                            <a:pt x="777" y="3142"/>
                          </a:lnTo>
                          <a:lnTo>
                            <a:pt x="762" y="3134"/>
                          </a:lnTo>
                          <a:lnTo>
                            <a:pt x="756" y="3131"/>
                          </a:lnTo>
                          <a:lnTo>
                            <a:pt x="751" y="3127"/>
                          </a:lnTo>
                          <a:lnTo>
                            <a:pt x="746" y="3122"/>
                          </a:lnTo>
                          <a:lnTo>
                            <a:pt x="741" y="3117"/>
                          </a:lnTo>
                          <a:lnTo>
                            <a:pt x="732" y="3105"/>
                          </a:lnTo>
                          <a:lnTo>
                            <a:pt x="724" y="3094"/>
                          </a:lnTo>
                          <a:lnTo>
                            <a:pt x="720" y="3082"/>
                          </a:lnTo>
                          <a:lnTo>
                            <a:pt x="713" y="3065"/>
                          </a:lnTo>
                          <a:lnTo>
                            <a:pt x="704" y="3046"/>
                          </a:lnTo>
                          <a:lnTo>
                            <a:pt x="694" y="3028"/>
                          </a:lnTo>
                          <a:lnTo>
                            <a:pt x="688" y="3018"/>
                          </a:lnTo>
                          <a:lnTo>
                            <a:pt x="681" y="3010"/>
                          </a:lnTo>
                          <a:lnTo>
                            <a:pt x="674" y="3004"/>
                          </a:lnTo>
                          <a:lnTo>
                            <a:pt x="667" y="2999"/>
                          </a:lnTo>
                          <a:lnTo>
                            <a:pt x="660" y="2995"/>
                          </a:lnTo>
                          <a:lnTo>
                            <a:pt x="653" y="2994"/>
                          </a:lnTo>
                          <a:lnTo>
                            <a:pt x="649" y="2994"/>
                          </a:lnTo>
                          <a:lnTo>
                            <a:pt x="645" y="2995"/>
                          </a:lnTo>
                          <a:lnTo>
                            <a:pt x="641" y="2996"/>
                          </a:lnTo>
                          <a:lnTo>
                            <a:pt x="637" y="2998"/>
                          </a:lnTo>
                          <a:lnTo>
                            <a:pt x="635" y="3002"/>
                          </a:lnTo>
                          <a:lnTo>
                            <a:pt x="633" y="3008"/>
                          </a:lnTo>
                          <a:lnTo>
                            <a:pt x="633" y="3017"/>
                          </a:lnTo>
                          <a:lnTo>
                            <a:pt x="632" y="3029"/>
                          </a:lnTo>
                          <a:lnTo>
                            <a:pt x="631" y="3054"/>
                          </a:lnTo>
                          <a:lnTo>
                            <a:pt x="630" y="3081"/>
                          </a:lnTo>
                          <a:lnTo>
                            <a:pt x="629" y="3093"/>
                          </a:lnTo>
                          <a:lnTo>
                            <a:pt x="627" y="3103"/>
                          </a:lnTo>
                          <a:lnTo>
                            <a:pt x="625" y="3111"/>
                          </a:lnTo>
                          <a:lnTo>
                            <a:pt x="622" y="3117"/>
                          </a:lnTo>
                          <a:lnTo>
                            <a:pt x="620" y="3119"/>
                          </a:lnTo>
                          <a:lnTo>
                            <a:pt x="618" y="3119"/>
                          </a:lnTo>
                          <a:lnTo>
                            <a:pt x="615" y="3119"/>
                          </a:lnTo>
                          <a:lnTo>
                            <a:pt x="612" y="3117"/>
                          </a:lnTo>
                          <a:lnTo>
                            <a:pt x="609" y="3115"/>
                          </a:lnTo>
                          <a:lnTo>
                            <a:pt x="606" y="3110"/>
                          </a:lnTo>
                          <a:lnTo>
                            <a:pt x="602" y="3105"/>
                          </a:lnTo>
                          <a:lnTo>
                            <a:pt x="597" y="3098"/>
                          </a:lnTo>
                          <a:lnTo>
                            <a:pt x="593" y="3092"/>
                          </a:lnTo>
                          <a:lnTo>
                            <a:pt x="590" y="3088"/>
                          </a:lnTo>
                          <a:lnTo>
                            <a:pt x="586" y="3084"/>
                          </a:lnTo>
                          <a:lnTo>
                            <a:pt x="582" y="3080"/>
                          </a:lnTo>
                          <a:lnTo>
                            <a:pt x="575" y="3075"/>
                          </a:lnTo>
                          <a:lnTo>
                            <a:pt x="566" y="3072"/>
                          </a:lnTo>
                          <a:lnTo>
                            <a:pt x="546" y="3066"/>
                          </a:lnTo>
                          <a:lnTo>
                            <a:pt x="524" y="3060"/>
                          </a:lnTo>
                          <a:lnTo>
                            <a:pt x="412" y="3019"/>
                          </a:lnTo>
                          <a:lnTo>
                            <a:pt x="394" y="3011"/>
                          </a:lnTo>
                          <a:lnTo>
                            <a:pt x="378" y="3004"/>
                          </a:lnTo>
                          <a:lnTo>
                            <a:pt x="371" y="3001"/>
                          </a:lnTo>
                          <a:lnTo>
                            <a:pt x="363" y="2999"/>
                          </a:lnTo>
                          <a:lnTo>
                            <a:pt x="354" y="2997"/>
                          </a:lnTo>
                          <a:lnTo>
                            <a:pt x="344" y="2997"/>
                          </a:lnTo>
                          <a:lnTo>
                            <a:pt x="330" y="2996"/>
                          </a:lnTo>
                          <a:lnTo>
                            <a:pt x="320" y="2995"/>
                          </a:lnTo>
                          <a:lnTo>
                            <a:pt x="311" y="2993"/>
                          </a:lnTo>
                          <a:lnTo>
                            <a:pt x="303" y="2990"/>
                          </a:lnTo>
                          <a:lnTo>
                            <a:pt x="287" y="2980"/>
                          </a:lnTo>
                          <a:lnTo>
                            <a:pt x="268" y="2969"/>
                          </a:lnTo>
                          <a:lnTo>
                            <a:pt x="260" y="2965"/>
                          </a:lnTo>
                          <a:lnTo>
                            <a:pt x="251" y="2962"/>
                          </a:lnTo>
                          <a:lnTo>
                            <a:pt x="245" y="2960"/>
                          </a:lnTo>
                          <a:lnTo>
                            <a:pt x="238" y="2958"/>
                          </a:lnTo>
                          <a:lnTo>
                            <a:pt x="232" y="2957"/>
                          </a:lnTo>
                          <a:lnTo>
                            <a:pt x="227" y="2957"/>
                          </a:lnTo>
                          <a:lnTo>
                            <a:pt x="221" y="2958"/>
                          </a:lnTo>
                          <a:lnTo>
                            <a:pt x="216" y="2958"/>
                          </a:lnTo>
                          <a:lnTo>
                            <a:pt x="192" y="2965"/>
                          </a:lnTo>
                          <a:lnTo>
                            <a:pt x="163" y="2972"/>
                          </a:lnTo>
                          <a:lnTo>
                            <a:pt x="157" y="2972"/>
                          </a:lnTo>
                          <a:lnTo>
                            <a:pt x="151" y="2970"/>
                          </a:lnTo>
                          <a:lnTo>
                            <a:pt x="144" y="2966"/>
                          </a:lnTo>
                          <a:lnTo>
                            <a:pt x="138" y="2962"/>
                          </a:lnTo>
                          <a:lnTo>
                            <a:pt x="124" y="2953"/>
                          </a:lnTo>
                          <a:lnTo>
                            <a:pt x="113" y="2946"/>
                          </a:lnTo>
                          <a:lnTo>
                            <a:pt x="113" y="2946"/>
                          </a:lnTo>
                          <a:lnTo>
                            <a:pt x="119" y="2932"/>
                          </a:lnTo>
                          <a:lnTo>
                            <a:pt x="128" y="2919"/>
                          </a:lnTo>
                          <a:lnTo>
                            <a:pt x="132" y="2909"/>
                          </a:lnTo>
                          <a:lnTo>
                            <a:pt x="137" y="2900"/>
                          </a:lnTo>
                          <a:lnTo>
                            <a:pt x="141" y="2893"/>
                          </a:lnTo>
                          <a:lnTo>
                            <a:pt x="144" y="2887"/>
                          </a:lnTo>
                          <a:lnTo>
                            <a:pt x="146" y="2880"/>
                          </a:lnTo>
                          <a:lnTo>
                            <a:pt x="147" y="2873"/>
                          </a:lnTo>
                          <a:lnTo>
                            <a:pt x="146" y="2869"/>
                          </a:lnTo>
                          <a:lnTo>
                            <a:pt x="145" y="2867"/>
                          </a:lnTo>
                          <a:lnTo>
                            <a:pt x="143" y="2865"/>
                          </a:lnTo>
                          <a:lnTo>
                            <a:pt x="141" y="2864"/>
                          </a:lnTo>
                          <a:lnTo>
                            <a:pt x="135" y="2863"/>
                          </a:lnTo>
                          <a:lnTo>
                            <a:pt x="129" y="2863"/>
                          </a:lnTo>
                          <a:lnTo>
                            <a:pt x="121" y="2865"/>
                          </a:lnTo>
                          <a:lnTo>
                            <a:pt x="116" y="2865"/>
                          </a:lnTo>
                          <a:lnTo>
                            <a:pt x="112" y="2864"/>
                          </a:lnTo>
                          <a:lnTo>
                            <a:pt x="109" y="2863"/>
                          </a:lnTo>
                          <a:lnTo>
                            <a:pt x="107" y="2861"/>
                          </a:lnTo>
                          <a:lnTo>
                            <a:pt x="107" y="2858"/>
                          </a:lnTo>
                          <a:lnTo>
                            <a:pt x="107" y="2855"/>
                          </a:lnTo>
                          <a:lnTo>
                            <a:pt x="107" y="2851"/>
                          </a:lnTo>
                          <a:lnTo>
                            <a:pt x="111" y="2843"/>
                          </a:lnTo>
                          <a:lnTo>
                            <a:pt x="116" y="2835"/>
                          </a:lnTo>
                          <a:lnTo>
                            <a:pt x="121" y="2827"/>
                          </a:lnTo>
                          <a:lnTo>
                            <a:pt x="128" y="2822"/>
                          </a:lnTo>
                          <a:lnTo>
                            <a:pt x="134" y="2816"/>
                          </a:lnTo>
                          <a:lnTo>
                            <a:pt x="139" y="2810"/>
                          </a:lnTo>
                          <a:lnTo>
                            <a:pt x="142" y="2806"/>
                          </a:lnTo>
                          <a:lnTo>
                            <a:pt x="144" y="2803"/>
                          </a:lnTo>
                          <a:lnTo>
                            <a:pt x="144" y="2799"/>
                          </a:lnTo>
                          <a:lnTo>
                            <a:pt x="142" y="2794"/>
                          </a:lnTo>
                          <a:lnTo>
                            <a:pt x="139" y="2788"/>
                          </a:lnTo>
                          <a:lnTo>
                            <a:pt x="134" y="2779"/>
                          </a:lnTo>
                          <a:lnTo>
                            <a:pt x="131" y="2770"/>
                          </a:lnTo>
                          <a:lnTo>
                            <a:pt x="128" y="2760"/>
                          </a:lnTo>
                          <a:lnTo>
                            <a:pt x="127" y="2751"/>
                          </a:lnTo>
                          <a:lnTo>
                            <a:pt x="126" y="2743"/>
                          </a:lnTo>
                          <a:lnTo>
                            <a:pt x="124" y="2726"/>
                          </a:lnTo>
                          <a:lnTo>
                            <a:pt x="123" y="2711"/>
                          </a:lnTo>
                          <a:lnTo>
                            <a:pt x="122" y="2705"/>
                          </a:lnTo>
                          <a:lnTo>
                            <a:pt x="120" y="2700"/>
                          </a:lnTo>
                          <a:lnTo>
                            <a:pt x="117" y="2696"/>
                          </a:lnTo>
                          <a:lnTo>
                            <a:pt x="112" y="2694"/>
                          </a:lnTo>
                          <a:lnTo>
                            <a:pt x="106" y="2693"/>
                          </a:lnTo>
                          <a:lnTo>
                            <a:pt x="98" y="2693"/>
                          </a:lnTo>
                          <a:lnTo>
                            <a:pt x="88" y="2695"/>
                          </a:lnTo>
                          <a:lnTo>
                            <a:pt x="74" y="2700"/>
                          </a:lnTo>
                          <a:lnTo>
                            <a:pt x="68" y="2702"/>
                          </a:lnTo>
                          <a:lnTo>
                            <a:pt x="62" y="2702"/>
                          </a:lnTo>
                          <a:lnTo>
                            <a:pt x="57" y="2702"/>
                          </a:lnTo>
                          <a:lnTo>
                            <a:pt x="52" y="2701"/>
                          </a:lnTo>
                          <a:lnTo>
                            <a:pt x="49" y="2698"/>
                          </a:lnTo>
                          <a:lnTo>
                            <a:pt x="46" y="2695"/>
                          </a:lnTo>
                          <a:lnTo>
                            <a:pt x="44" y="2691"/>
                          </a:lnTo>
                          <a:lnTo>
                            <a:pt x="42" y="2687"/>
                          </a:lnTo>
                          <a:lnTo>
                            <a:pt x="41" y="2675"/>
                          </a:lnTo>
                          <a:lnTo>
                            <a:pt x="42" y="2664"/>
                          </a:lnTo>
                          <a:lnTo>
                            <a:pt x="43" y="2653"/>
                          </a:lnTo>
                          <a:lnTo>
                            <a:pt x="46" y="2642"/>
                          </a:lnTo>
                          <a:lnTo>
                            <a:pt x="48" y="2636"/>
                          </a:lnTo>
                          <a:lnTo>
                            <a:pt x="52" y="2632"/>
                          </a:lnTo>
                          <a:lnTo>
                            <a:pt x="56" y="2628"/>
                          </a:lnTo>
                          <a:lnTo>
                            <a:pt x="60" y="2624"/>
                          </a:lnTo>
                          <a:lnTo>
                            <a:pt x="70" y="2616"/>
                          </a:lnTo>
                          <a:lnTo>
                            <a:pt x="79" y="2608"/>
                          </a:lnTo>
                          <a:lnTo>
                            <a:pt x="84" y="2604"/>
                          </a:lnTo>
                          <a:lnTo>
                            <a:pt x="86" y="2600"/>
                          </a:lnTo>
                          <a:lnTo>
                            <a:pt x="88" y="2595"/>
                          </a:lnTo>
                          <a:lnTo>
                            <a:pt x="88" y="2591"/>
                          </a:lnTo>
                          <a:lnTo>
                            <a:pt x="87" y="2586"/>
                          </a:lnTo>
                          <a:lnTo>
                            <a:pt x="84" y="2581"/>
                          </a:lnTo>
                          <a:lnTo>
                            <a:pt x="77" y="2576"/>
                          </a:lnTo>
                          <a:lnTo>
                            <a:pt x="70" y="2571"/>
                          </a:lnTo>
                          <a:lnTo>
                            <a:pt x="44" y="2554"/>
                          </a:lnTo>
                          <a:lnTo>
                            <a:pt x="23" y="2540"/>
                          </a:lnTo>
                          <a:lnTo>
                            <a:pt x="15" y="2534"/>
                          </a:lnTo>
                          <a:lnTo>
                            <a:pt x="8" y="2528"/>
                          </a:lnTo>
                          <a:lnTo>
                            <a:pt x="4" y="2523"/>
                          </a:lnTo>
                          <a:lnTo>
                            <a:pt x="1" y="2518"/>
                          </a:lnTo>
                          <a:lnTo>
                            <a:pt x="1" y="2515"/>
                          </a:lnTo>
                          <a:lnTo>
                            <a:pt x="0" y="2513"/>
                          </a:lnTo>
                          <a:lnTo>
                            <a:pt x="1" y="2509"/>
                          </a:lnTo>
                          <a:lnTo>
                            <a:pt x="2" y="2507"/>
                          </a:lnTo>
                          <a:lnTo>
                            <a:pt x="5" y="2501"/>
                          </a:lnTo>
                          <a:lnTo>
                            <a:pt x="11" y="2496"/>
                          </a:lnTo>
                          <a:lnTo>
                            <a:pt x="19" y="2490"/>
                          </a:lnTo>
                          <a:lnTo>
                            <a:pt x="29" y="2483"/>
                          </a:lnTo>
                          <a:lnTo>
                            <a:pt x="44" y="2476"/>
                          </a:lnTo>
                          <a:lnTo>
                            <a:pt x="59" y="2469"/>
                          </a:lnTo>
                          <a:lnTo>
                            <a:pt x="66" y="2464"/>
                          </a:lnTo>
                          <a:lnTo>
                            <a:pt x="72" y="2461"/>
                          </a:lnTo>
                          <a:lnTo>
                            <a:pt x="76" y="2457"/>
                          </a:lnTo>
                          <a:lnTo>
                            <a:pt x="80" y="2454"/>
                          </a:lnTo>
                          <a:lnTo>
                            <a:pt x="86" y="2447"/>
                          </a:lnTo>
                          <a:lnTo>
                            <a:pt x="89" y="2439"/>
                          </a:lnTo>
                          <a:lnTo>
                            <a:pt x="91" y="2432"/>
                          </a:lnTo>
                          <a:lnTo>
                            <a:pt x="93" y="2423"/>
                          </a:lnTo>
                          <a:lnTo>
                            <a:pt x="97" y="2415"/>
                          </a:lnTo>
                          <a:lnTo>
                            <a:pt x="104" y="2407"/>
                          </a:lnTo>
                          <a:lnTo>
                            <a:pt x="106" y="2405"/>
                          </a:lnTo>
                          <a:lnTo>
                            <a:pt x="108" y="2404"/>
                          </a:lnTo>
                          <a:lnTo>
                            <a:pt x="110" y="2404"/>
                          </a:lnTo>
                          <a:lnTo>
                            <a:pt x="113" y="2404"/>
                          </a:lnTo>
                          <a:lnTo>
                            <a:pt x="120" y="2404"/>
                          </a:lnTo>
                          <a:lnTo>
                            <a:pt x="128" y="2406"/>
                          </a:lnTo>
                          <a:lnTo>
                            <a:pt x="142" y="2410"/>
                          </a:lnTo>
                          <a:lnTo>
                            <a:pt x="154" y="2412"/>
                          </a:lnTo>
                          <a:lnTo>
                            <a:pt x="162" y="2411"/>
                          </a:lnTo>
                          <a:lnTo>
                            <a:pt x="169" y="2409"/>
                          </a:lnTo>
                          <a:lnTo>
                            <a:pt x="174" y="2405"/>
                          </a:lnTo>
                          <a:lnTo>
                            <a:pt x="177" y="2400"/>
                          </a:lnTo>
                          <a:lnTo>
                            <a:pt x="179" y="2394"/>
                          </a:lnTo>
                          <a:lnTo>
                            <a:pt x="181" y="2386"/>
                          </a:lnTo>
                          <a:lnTo>
                            <a:pt x="182" y="2378"/>
                          </a:lnTo>
                          <a:lnTo>
                            <a:pt x="182" y="2370"/>
                          </a:lnTo>
                          <a:lnTo>
                            <a:pt x="182" y="2353"/>
                          </a:lnTo>
                          <a:lnTo>
                            <a:pt x="181" y="2335"/>
                          </a:lnTo>
                          <a:lnTo>
                            <a:pt x="181" y="2328"/>
                          </a:lnTo>
                          <a:lnTo>
                            <a:pt x="182" y="2321"/>
                          </a:lnTo>
                          <a:lnTo>
                            <a:pt x="183" y="2316"/>
                          </a:lnTo>
                          <a:lnTo>
                            <a:pt x="186" y="2311"/>
                          </a:lnTo>
                          <a:lnTo>
                            <a:pt x="177" y="2305"/>
                          </a:lnTo>
                          <a:lnTo>
                            <a:pt x="170" y="2300"/>
                          </a:lnTo>
                          <a:lnTo>
                            <a:pt x="165" y="2294"/>
                          </a:lnTo>
                          <a:lnTo>
                            <a:pt x="163" y="2291"/>
                          </a:lnTo>
                          <a:lnTo>
                            <a:pt x="163" y="2288"/>
                          </a:lnTo>
                          <a:lnTo>
                            <a:pt x="164" y="2285"/>
                          </a:lnTo>
                          <a:lnTo>
                            <a:pt x="167" y="2283"/>
                          </a:lnTo>
                          <a:lnTo>
                            <a:pt x="172" y="2282"/>
                          </a:lnTo>
                          <a:lnTo>
                            <a:pt x="183" y="2281"/>
                          </a:lnTo>
                          <a:lnTo>
                            <a:pt x="196" y="2281"/>
                          </a:lnTo>
                          <a:lnTo>
                            <a:pt x="209" y="2283"/>
                          </a:lnTo>
                          <a:lnTo>
                            <a:pt x="221" y="2285"/>
                          </a:lnTo>
                          <a:lnTo>
                            <a:pt x="236" y="2289"/>
                          </a:lnTo>
                          <a:lnTo>
                            <a:pt x="252" y="2296"/>
                          </a:lnTo>
                          <a:lnTo>
                            <a:pt x="267" y="2301"/>
                          </a:lnTo>
                          <a:lnTo>
                            <a:pt x="282" y="2308"/>
                          </a:lnTo>
                          <a:lnTo>
                            <a:pt x="298" y="2314"/>
                          </a:lnTo>
                          <a:lnTo>
                            <a:pt x="312" y="2320"/>
                          </a:lnTo>
                          <a:lnTo>
                            <a:pt x="327" y="2326"/>
                          </a:lnTo>
                          <a:lnTo>
                            <a:pt x="344" y="2330"/>
                          </a:lnTo>
                          <a:lnTo>
                            <a:pt x="348" y="2331"/>
                          </a:lnTo>
                          <a:lnTo>
                            <a:pt x="352" y="2331"/>
                          </a:lnTo>
                          <a:lnTo>
                            <a:pt x="356" y="2331"/>
                          </a:lnTo>
                          <a:lnTo>
                            <a:pt x="359" y="2330"/>
                          </a:lnTo>
                          <a:lnTo>
                            <a:pt x="365" y="2326"/>
                          </a:lnTo>
                          <a:lnTo>
                            <a:pt x="369" y="2321"/>
                          </a:lnTo>
                          <a:lnTo>
                            <a:pt x="375" y="2309"/>
                          </a:lnTo>
                          <a:lnTo>
                            <a:pt x="382" y="2294"/>
                          </a:lnTo>
                          <a:lnTo>
                            <a:pt x="396" y="2273"/>
                          </a:lnTo>
                          <a:lnTo>
                            <a:pt x="407" y="2250"/>
                          </a:lnTo>
                          <a:lnTo>
                            <a:pt x="418" y="2228"/>
                          </a:lnTo>
                          <a:lnTo>
                            <a:pt x="431" y="2206"/>
                          </a:lnTo>
                          <a:lnTo>
                            <a:pt x="435" y="2199"/>
                          </a:lnTo>
                          <a:lnTo>
                            <a:pt x="438" y="2192"/>
                          </a:lnTo>
                          <a:lnTo>
                            <a:pt x="440" y="2185"/>
                          </a:lnTo>
                          <a:lnTo>
                            <a:pt x="441" y="2178"/>
                          </a:lnTo>
                          <a:lnTo>
                            <a:pt x="442" y="2171"/>
                          </a:lnTo>
                          <a:lnTo>
                            <a:pt x="442" y="2163"/>
                          </a:lnTo>
                          <a:lnTo>
                            <a:pt x="442" y="2156"/>
                          </a:lnTo>
                          <a:lnTo>
                            <a:pt x="441" y="2149"/>
                          </a:lnTo>
                          <a:lnTo>
                            <a:pt x="437" y="2135"/>
                          </a:lnTo>
                          <a:lnTo>
                            <a:pt x="433" y="2120"/>
                          </a:lnTo>
                          <a:lnTo>
                            <a:pt x="427" y="2106"/>
                          </a:lnTo>
                          <a:lnTo>
                            <a:pt x="421" y="2092"/>
                          </a:lnTo>
                          <a:lnTo>
                            <a:pt x="417" y="2082"/>
                          </a:lnTo>
                          <a:lnTo>
                            <a:pt x="415" y="2071"/>
                          </a:lnTo>
                          <a:lnTo>
                            <a:pt x="413" y="2062"/>
                          </a:lnTo>
                          <a:lnTo>
                            <a:pt x="412" y="2052"/>
                          </a:lnTo>
                          <a:lnTo>
                            <a:pt x="411" y="2033"/>
                          </a:lnTo>
                          <a:lnTo>
                            <a:pt x="413" y="2014"/>
                          </a:lnTo>
                          <a:lnTo>
                            <a:pt x="416" y="1996"/>
                          </a:lnTo>
                          <a:lnTo>
                            <a:pt x="419" y="1976"/>
                          </a:lnTo>
                          <a:lnTo>
                            <a:pt x="423" y="1957"/>
                          </a:lnTo>
                          <a:lnTo>
                            <a:pt x="427" y="1936"/>
                          </a:lnTo>
                          <a:lnTo>
                            <a:pt x="427" y="1930"/>
                          </a:lnTo>
                          <a:lnTo>
                            <a:pt x="427" y="1925"/>
                          </a:lnTo>
                          <a:lnTo>
                            <a:pt x="424" y="1921"/>
                          </a:lnTo>
                          <a:lnTo>
                            <a:pt x="422" y="1917"/>
                          </a:lnTo>
                          <a:lnTo>
                            <a:pt x="416" y="1911"/>
                          </a:lnTo>
                          <a:lnTo>
                            <a:pt x="410" y="1906"/>
                          </a:lnTo>
                          <a:lnTo>
                            <a:pt x="407" y="1903"/>
                          </a:lnTo>
                          <a:lnTo>
                            <a:pt x="405" y="1901"/>
                          </a:lnTo>
                          <a:lnTo>
                            <a:pt x="403" y="1899"/>
                          </a:lnTo>
                          <a:lnTo>
                            <a:pt x="402" y="1895"/>
                          </a:lnTo>
                          <a:lnTo>
                            <a:pt x="402" y="1892"/>
                          </a:lnTo>
                          <a:lnTo>
                            <a:pt x="403" y="1888"/>
                          </a:lnTo>
                          <a:lnTo>
                            <a:pt x="405" y="1883"/>
                          </a:lnTo>
                          <a:lnTo>
                            <a:pt x="409" y="1877"/>
                          </a:lnTo>
                          <a:lnTo>
                            <a:pt x="413" y="1860"/>
                          </a:lnTo>
                          <a:lnTo>
                            <a:pt x="418" y="1845"/>
                          </a:lnTo>
                          <a:lnTo>
                            <a:pt x="422" y="1829"/>
                          </a:lnTo>
                          <a:lnTo>
                            <a:pt x="427" y="1813"/>
                          </a:lnTo>
                          <a:lnTo>
                            <a:pt x="432" y="1799"/>
                          </a:lnTo>
                          <a:lnTo>
                            <a:pt x="435" y="1789"/>
                          </a:lnTo>
                          <a:lnTo>
                            <a:pt x="436" y="1784"/>
                          </a:lnTo>
                          <a:lnTo>
                            <a:pt x="434" y="1777"/>
                          </a:lnTo>
                          <a:lnTo>
                            <a:pt x="431" y="1772"/>
                          </a:lnTo>
                          <a:lnTo>
                            <a:pt x="424" y="1766"/>
                          </a:lnTo>
                          <a:lnTo>
                            <a:pt x="420" y="1762"/>
                          </a:lnTo>
                          <a:lnTo>
                            <a:pt x="417" y="1759"/>
                          </a:lnTo>
                          <a:lnTo>
                            <a:pt x="415" y="1756"/>
                          </a:lnTo>
                          <a:lnTo>
                            <a:pt x="414" y="1754"/>
                          </a:lnTo>
                          <a:lnTo>
                            <a:pt x="413" y="1747"/>
                          </a:lnTo>
                          <a:lnTo>
                            <a:pt x="413" y="1737"/>
                          </a:lnTo>
                          <a:lnTo>
                            <a:pt x="418" y="1727"/>
                          </a:lnTo>
                          <a:lnTo>
                            <a:pt x="423" y="1720"/>
                          </a:lnTo>
                          <a:lnTo>
                            <a:pt x="430" y="1713"/>
                          </a:lnTo>
                          <a:lnTo>
                            <a:pt x="436" y="1707"/>
                          </a:lnTo>
                          <a:lnTo>
                            <a:pt x="449" y="1695"/>
                          </a:lnTo>
                          <a:lnTo>
                            <a:pt x="462" y="1684"/>
                          </a:lnTo>
                          <a:lnTo>
                            <a:pt x="468" y="1679"/>
                          </a:lnTo>
                          <a:lnTo>
                            <a:pt x="474" y="1673"/>
                          </a:lnTo>
                          <a:lnTo>
                            <a:pt x="478" y="1667"/>
                          </a:lnTo>
                          <a:lnTo>
                            <a:pt x="481" y="1661"/>
                          </a:lnTo>
                          <a:lnTo>
                            <a:pt x="483" y="1655"/>
                          </a:lnTo>
                          <a:lnTo>
                            <a:pt x="484" y="1646"/>
                          </a:lnTo>
                          <a:lnTo>
                            <a:pt x="483" y="1638"/>
                          </a:lnTo>
                          <a:lnTo>
                            <a:pt x="481" y="1629"/>
                          </a:lnTo>
                          <a:lnTo>
                            <a:pt x="478" y="1619"/>
                          </a:lnTo>
                          <a:lnTo>
                            <a:pt x="478" y="1610"/>
                          </a:lnTo>
                          <a:lnTo>
                            <a:pt x="479" y="1601"/>
                          </a:lnTo>
                          <a:lnTo>
                            <a:pt x="482" y="1594"/>
                          </a:lnTo>
                          <a:lnTo>
                            <a:pt x="486" y="1587"/>
                          </a:lnTo>
                          <a:lnTo>
                            <a:pt x="490" y="1580"/>
                          </a:lnTo>
                          <a:lnTo>
                            <a:pt x="495" y="1574"/>
                          </a:lnTo>
                          <a:lnTo>
                            <a:pt x="500" y="1568"/>
                          </a:lnTo>
                          <a:lnTo>
                            <a:pt x="505" y="1560"/>
                          </a:lnTo>
                          <a:lnTo>
                            <a:pt x="510" y="1554"/>
                          </a:lnTo>
                          <a:lnTo>
                            <a:pt x="516" y="1547"/>
                          </a:lnTo>
                          <a:lnTo>
                            <a:pt x="519" y="1540"/>
                          </a:lnTo>
                          <a:lnTo>
                            <a:pt x="521" y="1533"/>
                          </a:lnTo>
                          <a:lnTo>
                            <a:pt x="522" y="1525"/>
                          </a:lnTo>
                          <a:lnTo>
                            <a:pt x="521" y="1515"/>
                          </a:lnTo>
                          <a:lnTo>
                            <a:pt x="518" y="1506"/>
                          </a:lnTo>
                          <a:lnTo>
                            <a:pt x="504" y="1482"/>
                          </a:lnTo>
                          <a:lnTo>
                            <a:pt x="500" y="1471"/>
                          </a:lnTo>
                          <a:lnTo>
                            <a:pt x="505" y="1461"/>
                          </a:lnTo>
                          <a:lnTo>
                            <a:pt x="521" y="1437"/>
                          </a:lnTo>
                          <a:lnTo>
                            <a:pt x="533" y="1417"/>
                          </a:lnTo>
                          <a:lnTo>
                            <a:pt x="549" y="1393"/>
                          </a:lnTo>
                          <a:lnTo>
                            <a:pt x="558" y="1380"/>
                          </a:lnTo>
                          <a:lnTo>
                            <a:pt x="564" y="1369"/>
                          </a:lnTo>
                          <a:lnTo>
                            <a:pt x="569" y="1359"/>
                          </a:lnTo>
                          <a:lnTo>
                            <a:pt x="571" y="1351"/>
                          </a:lnTo>
                          <a:lnTo>
                            <a:pt x="572" y="1344"/>
                          </a:lnTo>
                          <a:lnTo>
                            <a:pt x="574" y="1339"/>
                          </a:lnTo>
                          <a:lnTo>
                            <a:pt x="575" y="1334"/>
                          </a:lnTo>
                          <a:lnTo>
                            <a:pt x="578" y="1330"/>
                          </a:lnTo>
                          <a:lnTo>
                            <a:pt x="580" y="1327"/>
                          </a:lnTo>
                          <a:lnTo>
                            <a:pt x="583" y="1325"/>
                          </a:lnTo>
                          <a:lnTo>
                            <a:pt x="586" y="1323"/>
                          </a:lnTo>
                          <a:lnTo>
                            <a:pt x="589" y="1322"/>
                          </a:lnTo>
                          <a:lnTo>
                            <a:pt x="596" y="1321"/>
                          </a:lnTo>
                          <a:lnTo>
                            <a:pt x="605" y="1322"/>
                          </a:lnTo>
                          <a:lnTo>
                            <a:pt x="614" y="1325"/>
                          </a:lnTo>
                          <a:lnTo>
                            <a:pt x="623" y="1329"/>
                          </a:lnTo>
                          <a:lnTo>
                            <a:pt x="643" y="1338"/>
                          </a:lnTo>
                          <a:lnTo>
                            <a:pt x="661" y="1349"/>
                          </a:lnTo>
                          <a:lnTo>
                            <a:pt x="670" y="1353"/>
                          </a:lnTo>
                          <a:lnTo>
                            <a:pt x="678" y="1356"/>
                          </a:lnTo>
                          <a:lnTo>
                            <a:pt x="686" y="1357"/>
                          </a:lnTo>
                          <a:lnTo>
                            <a:pt x="692" y="1357"/>
                          </a:lnTo>
                          <a:lnTo>
                            <a:pt x="702" y="1353"/>
                          </a:lnTo>
                          <a:lnTo>
                            <a:pt x="711" y="1347"/>
                          </a:lnTo>
                          <a:lnTo>
                            <a:pt x="721" y="1342"/>
                          </a:lnTo>
                          <a:lnTo>
                            <a:pt x="731" y="1336"/>
                          </a:lnTo>
                          <a:lnTo>
                            <a:pt x="736" y="1333"/>
                          </a:lnTo>
                          <a:lnTo>
                            <a:pt x="741" y="1331"/>
                          </a:lnTo>
                          <a:lnTo>
                            <a:pt x="746" y="1330"/>
                          </a:lnTo>
                          <a:lnTo>
                            <a:pt x="751" y="1329"/>
                          </a:lnTo>
                          <a:lnTo>
                            <a:pt x="756" y="1329"/>
                          </a:lnTo>
                          <a:lnTo>
                            <a:pt x="762" y="1329"/>
                          </a:lnTo>
                          <a:lnTo>
                            <a:pt x="767" y="1331"/>
                          </a:lnTo>
                          <a:lnTo>
                            <a:pt x="774" y="1334"/>
                          </a:lnTo>
                          <a:lnTo>
                            <a:pt x="787" y="1341"/>
                          </a:lnTo>
                          <a:lnTo>
                            <a:pt x="801" y="1347"/>
                          </a:lnTo>
                          <a:lnTo>
                            <a:pt x="815" y="1354"/>
                          </a:lnTo>
                          <a:lnTo>
                            <a:pt x="828" y="1359"/>
                          </a:lnTo>
                          <a:lnTo>
                            <a:pt x="842" y="1362"/>
                          </a:lnTo>
                          <a:lnTo>
                            <a:pt x="856" y="1364"/>
                          </a:lnTo>
                          <a:lnTo>
                            <a:pt x="872" y="1365"/>
                          </a:lnTo>
                          <a:lnTo>
                            <a:pt x="888" y="1364"/>
                          </a:lnTo>
                          <a:lnTo>
                            <a:pt x="893" y="1363"/>
                          </a:lnTo>
                          <a:lnTo>
                            <a:pt x="898" y="1361"/>
                          </a:lnTo>
                          <a:lnTo>
                            <a:pt x="903" y="1357"/>
                          </a:lnTo>
                          <a:lnTo>
                            <a:pt x="906" y="1352"/>
                          </a:lnTo>
                          <a:lnTo>
                            <a:pt x="909" y="1346"/>
                          </a:lnTo>
                          <a:lnTo>
                            <a:pt x="912" y="1339"/>
                          </a:lnTo>
                          <a:lnTo>
                            <a:pt x="914" y="1332"/>
                          </a:lnTo>
                          <a:lnTo>
                            <a:pt x="916" y="1325"/>
                          </a:lnTo>
                          <a:lnTo>
                            <a:pt x="922" y="1294"/>
                          </a:lnTo>
                          <a:lnTo>
                            <a:pt x="928" y="1269"/>
                          </a:lnTo>
                          <a:lnTo>
                            <a:pt x="934" y="1253"/>
                          </a:lnTo>
                          <a:lnTo>
                            <a:pt x="942" y="1238"/>
                          </a:lnTo>
                          <a:lnTo>
                            <a:pt x="951" y="1223"/>
                          </a:lnTo>
                          <a:lnTo>
                            <a:pt x="960" y="1207"/>
                          </a:lnTo>
                          <a:lnTo>
                            <a:pt x="969" y="1193"/>
                          </a:lnTo>
                          <a:lnTo>
                            <a:pt x="976" y="1178"/>
                          </a:lnTo>
                          <a:lnTo>
                            <a:pt x="983" y="1163"/>
                          </a:lnTo>
                          <a:lnTo>
                            <a:pt x="989" y="1149"/>
                          </a:lnTo>
                          <a:lnTo>
                            <a:pt x="990" y="1144"/>
                          </a:lnTo>
                          <a:lnTo>
                            <a:pt x="990" y="1140"/>
                          </a:lnTo>
                          <a:lnTo>
                            <a:pt x="990" y="1136"/>
                          </a:lnTo>
                          <a:lnTo>
                            <a:pt x="989" y="1131"/>
                          </a:lnTo>
                          <a:lnTo>
                            <a:pt x="985" y="1123"/>
                          </a:lnTo>
                          <a:lnTo>
                            <a:pt x="982" y="1116"/>
                          </a:lnTo>
                          <a:lnTo>
                            <a:pt x="978" y="1109"/>
                          </a:lnTo>
                          <a:lnTo>
                            <a:pt x="975" y="1102"/>
                          </a:lnTo>
                          <a:lnTo>
                            <a:pt x="974" y="1095"/>
                          </a:lnTo>
                          <a:lnTo>
                            <a:pt x="974" y="1087"/>
                          </a:lnTo>
                          <a:lnTo>
                            <a:pt x="959" y="1006"/>
                          </a:lnTo>
                          <a:lnTo>
                            <a:pt x="958" y="996"/>
                          </a:lnTo>
                          <a:lnTo>
                            <a:pt x="958" y="988"/>
                          </a:lnTo>
                          <a:lnTo>
                            <a:pt x="959" y="980"/>
                          </a:lnTo>
                          <a:lnTo>
                            <a:pt x="960" y="971"/>
                          </a:lnTo>
                          <a:lnTo>
                            <a:pt x="962" y="954"/>
                          </a:lnTo>
                          <a:lnTo>
                            <a:pt x="963" y="938"/>
                          </a:lnTo>
                          <a:lnTo>
                            <a:pt x="963" y="934"/>
                          </a:lnTo>
                          <a:lnTo>
                            <a:pt x="961" y="929"/>
                          </a:lnTo>
                          <a:lnTo>
                            <a:pt x="959" y="925"/>
                          </a:lnTo>
                          <a:lnTo>
                            <a:pt x="957" y="921"/>
                          </a:lnTo>
                          <a:lnTo>
                            <a:pt x="951" y="911"/>
                          </a:lnTo>
                          <a:lnTo>
                            <a:pt x="947" y="902"/>
                          </a:lnTo>
                          <a:lnTo>
                            <a:pt x="943" y="896"/>
                          </a:lnTo>
                          <a:lnTo>
                            <a:pt x="942" y="888"/>
                          </a:lnTo>
                          <a:lnTo>
                            <a:pt x="941" y="880"/>
                          </a:lnTo>
                          <a:lnTo>
                            <a:pt x="940" y="871"/>
                          </a:lnTo>
                          <a:lnTo>
                            <a:pt x="940" y="855"/>
                          </a:lnTo>
                          <a:lnTo>
                            <a:pt x="938" y="840"/>
                          </a:lnTo>
                          <a:lnTo>
                            <a:pt x="935" y="834"/>
                          </a:lnTo>
                          <a:lnTo>
                            <a:pt x="933" y="827"/>
                          </a:lnTo>
                          <a:lnTo>
                            <a:pt x="932" y="822"/>
                          </a:lnTo>
                          <a:lnTo>
                            <a:pt x="932" y="818"/>
                          </a:lnTo>
                          <a:lnTo>
                            <a:pt x="933" y="814"/>
                          </a:lnTo>
                          <a:lnTo>
                            <a:pt x="935" y="810"/>
                          </a:lnTo>
                          <a:lnTo>
                            <a:pt x="937" y="807"/>
                          </a:lnTo>
                          <a:lnTo>
                            <a:pt x="941" y="805"/>
                          </a:lnTo>
                          <a:lnTo>
                            <a:pt x="946" y="802"/>
                          </a:lnTo>
                          <a:lnTo>
                            <a:pt x="951" y="801"/>
                          </a:lnTo>
                          <a:lnTo>
                            <a:pt x="956" y="799"/>
                          </a:lnTo>
                          <a:lnTo>
                            <a:pt x="962" y="798"/>
                          </a:lnTo>
                          <a:lnTo>
                            <a:pt x="975" y="797"/>
                          </a:lnTo>
                          <a:lnTo>
                            <a:pt x="990" y="796"/>
                          </a:lnTo>
                          <a:lnTo>
                            <a:pt x="1020" y="798"/>
                          </a:lnTo>
                          <a:lnTo>
                            <a:pt x="1051" y="800"/>
                          </a:lnTo>
                          <a:lnTo>
                            <a:pt x="1077" y="803"/>
                          </a:lnTo>
                          <a:lnTo>
                            <a:pt x="1093" y="804"/>
                          </a:lnTo>
                          <a:lnTo>
                            <a:pt x="1097" y="803"/>
                          </a:lnTo>
                          <a:lnTo>
                            <a:pt x="1101" y="802"/>
                          </a:lnTo>
                          <a:lnTo>
                            <a:pt x="1105" y="801"/>
                          </a:lnTo>
                          <a:lnTo>
                            <a:pt x="1108" y="799"/>
                          </a:lnTo>
                          <a:lnTo>
                            <a:pt x="1114" y="794"/>
                          </a:lnTo>
                          <a:lnTo>
                            <a:pt x="1120" y="786"/>
                          </a:lnTo>
                          <a:lnTo>
                            <a:pt x="1130" y="773"/>
                          </a:lnTo>
                          <a:lnTo>
                            <a:pt x="1140" y="761"/>
                          </a:lnTo>
                          <a:lnTo>
                            <a:pt x="1148" y="754"/>
                          </a:lnTo>
                          <a:lnTo>
                            <a:pt x="1155" y="749"/>
                          </a:lnTo>
                          <a:lnTo>
                            <a:pt x="1161" y="744"/>
                          </a:lnTo>
                          <a:lnTo>
                            <a:pt x="1166" y="741"/>
                          </a:lnTo>
                          <a:lnTo>
                            <a:pt x="1170" y="740"/>
                          </a:lnTo>
                          <a:lnTo>
                            <a:pt x="1174" y="739"/>
                          </a:lnTo>
                          <a:lnTo>
                            <a:pt x="1177" y="740"/>
                          </a:lnTo>
                          <a:lnTo>
                            <a:pt x="1180" y="741"/>
                          </a:lnTo>
                          <a:lnTo>
                            <a:pt x="1185" y="745"/>
                          </a:lnTo>
                          <a:lnTo>
                            <a:pt x="1193" y="750"/>
                          </a:lnTo>
                          <a:lnTo>
                            <a:pt x="1198" y="752"/>
                          </a:lnTo>
                          <a:lnTo>
                            <a:pt x="1204" y="753"/>
                          </a:lnTo>
                          <a:lnTo>
                            <a:pt x="1211" y="754"/>
                          </a:lnTo>
                          <a:lnTo>
                            <a:pt x="1219" y="755"/>
                          </a:lnTo>
                          <a:lnTo>
                            <a:pt x="1227" y="754"/>
                          </a:lnTo>
                          <a:lnTo>
                            <a:pt x="1234" y="753"/>
                          </a:lnTo>
                          <a:lnTo>
                            <a:pt x="1240" y="750"/>
                          </a:lnTo>
                          <a:lnTo>
                            <a:pt x="1244" y="745"/>
                          </a:lnTo>
                          <a:lnTo>
                            <a:pt x="1248" y="741"/>
                          </a:lnTo>
                          <a:lnTo>
                            <a:pt x="1251" y="736"/>
                          </a:lnTo>
                          <a:lnTo>
                            <a:pt x="1253" y="730"/>
                          </a:lnTo>
                          <a:lnTo>
                            <a:pt x="1255" y="724"/>
                          </a:lnTo>
                          <a:lnTo>
                            <a:pt x="1257" y="712"/>
                          </a:lnTo>
                          <a:lnTo>
                            <a:pt x="1259" y="697"/>
                          </a:lnTo>
                          <a:lnTo>
                            <a:pt x="1261" y="691"/>
                          </a:lnTo>
                          <a:lnTo>
                            <a:pt x="1263" y="685"/>
                          </a:lnTo>
                          <a:lnTo>
                            <a:pt x="1265" y="679"/>
                          </a:lnTo>
                          <a:lnTo>
                            <a:pt x="1268" y="673"/>
                          </a:lnTo>
                          <a:lnTo>
                            <a:pt x="1271" y="668"/>
                          </a:lnTo>
                          <a:lnTo>
                            <a:pt x="1272" y="663"/>
                          </a:lnTo>
                          <a:lnTo>
                            <a:pt x="1271" y="657"/>
                          </a:lnTo>
                          <a:lnTo>
                            <a:pt x="1268" y="653"/>
                          </a:lnTo>
                          <a:lnTo>
                            <a:pt x="1259" y="646"/>
                          </a:lnTo>
                          <a:lnTo>
                            <a:pt x="1247" y="637"/>
                          </a:lnTo>
                          <a:lnTo>
                            <a:pt x="1240" y="633"/>
                          </a:lnTo>
                          <a:lnTo>
                            <a:pt x="1234" y="628"/>
                          </a:lnTo>
                          <a:lnTo>
                            <a:pt x="1229" y="622"/>
                          </a:lnTo>
                          <a:lnTo>
                            <a:pt x="1225" y="615"/>
                          </a:lnTo>
                          <a:lnTo>
                            <a:pt x="1223" y="607"/>
                          </a:lnTo>
                          <a:lnTo>
                            <a:pt x="1222" y="599"/>
                          </a:lnTo>
                          <a:lnTo>
                            <a:pt x="1223" y="589"/>
                          </a:lnTo>
                          <a:lnTo>
                            <a:pt x="1226" y="578"/>
                          </a:lnTo>
                          <a:lnTo>
                            <a:pt x="1229" y="568"/>
                          </a:lnTo>
                          <a:lnTo>
                            <a:pt x="1230" y="559"/>
                          </a:lnTo>
                          <a:lnTo>
                            <a:pt x="1231" y="551"/>
                          </a:lnTo>
                          <a:lnTo>
                            <a:pt x="1231" y="542"/>
                          </a:lnTo>
                          <a:lnTo>
                            <a:pt x="1231" y="533"/>
                          </a:lnTo>
                          <a:lnTo>
                            <a:pt x="1231" y="523"/>
                          </a:lnTo>
                          <a:lnTo>
                            <a:pt x="1232" y="515"/>
                          </a:lnTo>
                          <a:lnTo>
                            <a:pt x="1234" y="506"/>
                          </a:lnTo>
                          <a:lnTo>
                            <a:pt x="1236" y="502"/>
                          </a:lnTo>
                          <a:lnTo>
                            <a:pt x="1238" y="498"/>
                          </a:lnTo>
                          <a:lnTo>
                            <a:pt x="1242" y="495"/>
                          </a:lnTo>
                          <a:lnTo>
                            <a:pt x="1247" y="492"/>
                          </a:lnTo>
                          <a:lnTo>
                            <a:pt x="1257" y="486"/>
                          </a:lnTo>
                          <a:lnTo>
                            <a:pt x="1267" y="482"/>
                          </a:lnTo>
                          <a:lnTo>
                            <a:pt x="1278" y="480"/>
                          </a:lnTo>
                          <a:lnTo>
                            <a:pt x="1286" y="477"/>
                          </a:lnTo>
                          <a:lnTo>
                            <a:pt x="1293" y="475"/>
                          </a:lnTo>
                          <a:lnTo>
                            <a:pt x="1294" y="473"/>
                          </a:lnTo>
                          <a:lnTo>
                            <a:pt x="1318" y="458"/>
                          </a:lnTo>
                          <a:lnTo>
                            <a:pt x="1345" y="443"/>
                          </a:lnTo>
                          <a:lnTo>
                            <a:pt x="1352" y="440"/>
                          </a:lnTo>
                          <a:lnTo>
                            <a:pt x="1358" y="437"/>
                          </a:lnTo>
                          <a:lnTo>
                            <a:pt x="1365" y="436"/>
                          </a:lnTo>
                          <a:lnTo>
                            <a:pt x="1372" y="434"/>
                          </a:lnTo>
                          <a:lnTo>
                            <a:pt x="1380" y="434"/>
                          </a:lnTo>
                          <a:lnTo>
                            <a:pt x="1386" y="434"/>
                          </a:lnTo>
                          <a:lnTo>
                            <a:pt x="1393" y="435"/>
                          </a:lnTo>
                          <a:lnTo>
                            <a:pt x="1400" y="437"/>
                          </a:lnTo>
                          <a:lnTo>
                            <a:pt x="1419" y="449"/>
                          </a:lnTo>
                          <a:lnTo>
                            <a:pt x="1446" y="463"/>
                          </a:lnTo>
                          <a:lnTo>
                            <a:pt x="1452" y="466"/>
                          </a:lnTo>
                          <a:lnTo>
                            <a:pt x="1458" y="468"/>
                          </a:lnTo>
                          <a:lnTo>
                            <a:pt x="1465" y="468"/>
                          </a:lnTo>
                          <a:lnTo>
                            <a:pt x="1470" y="467"/>
                          </a:lnTo>
                          <a:lnTo>
                            <a:pt x="1472" y="466"/>
                          </a:lnTo>
                          <a:lnTo>
                            <a:pt x="1474" y="465"/>
                          </a:lnTo>
                          <a:lnTo>
                            <a:pt x="1476" y="463"/>
                          </a:lnTo>
                          <a:lnTo>
                            <a:pt x="1478" y="461"/>
                          </a:lnTo>
                          <a:lnTo>
                            <a:pt x="1480" y="455"/>
                          </a:lnTo>
                          <a:lnTo>
                            <a:pt x="1481" y="446"/>
                          </a:lnTo>
                          <a:lnTo>
                            <a:pt x="1480" y="439"/>
                          </a:lnTo>
                          <a:lnTo>
                            <a:pt x="1479" y="433"/>
                          </a:lnTo>
                          <a:lnTo>
                            <a:pt x="1477" y="428"/>
                          </a:lnTo>
                          <a:lnTo>
                            <a:pt x="1474" y="423"/>
                          </a:lnTo>
                          <a:lnTo>
                            <a:pt x="1469" y="413"/>
                          </a:lnTo>
                          <a:lnTo>
                            <a:pt x="1463" y="403"/>
                          </a:lnTo>
                          <a:lnTo>
                            <a:pt x="1460" y="396"/>
                          </a:lnTo>
                          <a:lnTo>
                            <a:pt x="1459" y="391"/>
                          </a:lnTo>
                          <a:lnTo>
                            <a:pt x="1459" y="387"/>
                          </a:lnTo>
                          <a:lnTo>
                            <a:pt x="1460" y="383"/>
                          </a:lnTo>
                          <a:lnTo>
                            <a:pt x="1462" y="379"/>
                          </a:lnTo>
                          <a:lnTo>
                            <a:pt x="1464" y="376"/>
                          </a:lnTo>
                          <a:lnTo>
                            <a:pt x="1466" y="373"/>
                          </a:lnTo>
                          <a:lnTo>
                            <a:pt x="1469" y="370"/>
                          </a:lnTo>
                          <a:lnTo>
                            <a:pt x="1475" y="364"/>
                          </a:lnTo>
                          <a:lnTo>
                            <a:pt x="1482" y="358"/>
                          </a:lnTo>
                          <a:lnTo>
                            <a:pt x="1488" y="352"/>
                          </a:lnTo>
                          <a:lnTo>
                            <a:pt x="1493" y="345"/>
                          </a:lnTo>
                          <a:lnTo>
                            <a:pt x="1497" y="337"/>
                          </a:lnTo>
                          <a:lnTo>
                            <a:pt x="1498" y="331"/>
                          </a:lnTo>
                          <a:lnTo>
                            <a:pt x="1498" y="326"/>
                          </a:lnTo>
                          <a:lnTo>
                            <a:pt x="1495" y="321"/>
                          </a:lnTo>
                          <a:lnTo>
                            <a:pt x="1491" y="318"/>
                          </a:lnTo>
                          <a:lnTo>
                            <a:pt x="1487" y="313"/>
                          </a:lnTo>
                          <a:lnTo>
                            <a:pt x="1481" y="310"/>
                          </a:lnTo>
                          <a:lnTo>
                            <a:pt x="1474" y="308"/>
                          </a:lnTo>
                          <a:lnTo>
                            <a:pt x="1460" y="303"/>
                          </a:lnTo>
                          <a:lnTo>
                            <a:pt x="1447" y="297"/>
                          </a:lnTo>
                          <a:lnTo>
                            <a:pt x="1441" y="294"/>
                          </a:lnTo>
                          <a:lnTo>
                            <a:pt x="1437" y="290"/>
                          </a:lnTo>
                          <a:lnTo>
                            <a:pt x="1433" y="285"/>
                          </a:lnTo>
                          <a:lnTo>
                            <a:pt x="1432" y="280"/>
                          </a:lnTo>
                          <a:lnTo>
                            <a:pt x="1429" y="270"/>
                          </a:lnTo>
                          <a:lnTo>
                            <a:pt x="1427" y="263"/>
                          </a:lnTo>
                          <a:lnTo>
                            <a:pt x="1424" y="259"/>
                          </a:lnTo>
                          <a:lnTo>
                            <a:pt x="1420" y="254"/>
                          </a:lnTo>
                          <a:lnTo>
                            <a:pt x="1411" y="247"/>
                          </a:lnTo>
                          <a:lnTo>
                            <a:pt x="1402" y="236"/>
                          </a:lnTo>
                          <a:lnTo>
                            <a:pt x="1399" y="231"/>
                          </a:lnTo>
                          <a:lnTo>
                            <a:pt x="1397" y="225"/>
                          </a:lnTo>
                          <a:lnTo>
                            <a:pt x="1396" y="221"/>
                          </a:lnTo>
                          <a:lnTo>
                            <a:pt x="1396" y="217"/>
                          </a:lnTo>
                          <a:lnTo>
                            <a:pt x="1396" y="213"/>
                          </a:lnTo>
                          <a:lnTo>
                            <a:pt x="1397" y="210"/>
                          </a:lnTo>
                          <a:lnTo>
                            <a:pt x="1398" y="206"/>
                          </a:lnTo>
                          <a:lnTo>
                            <a:pt x="1400" y="203"/>
                          </a:lnTo>
                          <a:lnTo>
                            <a:pt x="1410" y="191"/>
                          </a:lnTo>
                          <a:lnTo>
                            <a:pt x="1422" y="179"/>
                          </a:lnTo>
                          <a:lnTo>
                            <a:pt x="1422" y="179"/>
                          </a:lnTo>
                          <a:close/>
                        </a:path>
                      </a:pathLst>
                    </a:custGeom>
                    <a:solidFill>
                      <a:srgbClr val="7CA0E8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5" name="Dolnośląskie_0"/>
                    <xdr:cNvSpPr>
                      <a:spLocks/>
                    </xdr:cNvSpPr>
                  </xdr:nvSpPr>
                  <xdr:spPr bwMode="auto">
                    <a:xfrm>
                      <a:off x="14282641" y="6309168"/>
                      <a:ext cx="1208072" cy="1098974"/>
                    </a:xfrm>
                    <a:custGeom>
                      <a:avLst/>
                      <a:gdLst/>
                      <a:ahLst/>
                      <a:cxnLst>
                        <a:cxn ang="0">
                          <a:pos x="2714" y="245"/>
                        </a:cxn>
                        <a:cxn ang="0">
                          <a:pos x="2936" y="485"/>
                        </a:cxn>
                        <a:cxn ang="0">
                          <a:pos x="3235" y="595"/>
                        </a:cxn>
                        <a:cxn ang="0">
                          <a:pos x="3495" y="542"/>
                        </a:cxn>
                        <a:cxn ang="0">
                          <a:pos x="3613" y="380"/>
                        </a:cxn>
                        <a:cxn ang="0">
                          <a:pos x="3992" y="454"/>
                        </a:cxn>
                        <a:cxn ang="0">
                          <a:pos x="4006" y="683"/>
                        </a:cxn>
                        <a:cxn ang="0">
                          <a:pos x="4064" y="925"/>
                        </a:cxn>
                        <a:cxn ang="0">
                          <a:pos x="4283" y="915"/>
                        </a:cxn>
                        <a:cxn ang="0">
                          <a:pos x="4307" y="1051"/>
                        </a:cxn>
                        <a:cxn ang="0">
                          <a:pos x="4339" y="1263"/>
                        </a:cxn>
                        <a:cxn ang="0">
                          <a:pos x="4258" y="1499"/>
                        </a:cxn>
                        <a:cxn ang="0">
                          <a:pos x="4051" y="1569"/>
                        </a:cxn>
                        <a:cxn ang="0">
                          <a:pos x="4073" y="1725"/>
                        </a:cxn>
                        <a:cxn ang="0">
                          <a:pos x="3999" y="1883"/>
                        </a:cxn>
                        <a:cxn ang="0">
                          <a:pos x="3935" y="1959"/>
                        </a:cxn>
                        <a:cxn ang="0">
                          <a:pos x="3783" y="2078"/>
                        </a:cxn>
                        <a:cxn ang="0">
                          <a:pos x="3743" y="2237"/>
                        </a:cxn>
                        <a:cxn ang="0">
                          <a:pos x="3697" y="2385"/>
                        </a:cxn>
                        <a:cxn ang="0">
                          <a:pos x="3628" y="2496"/>
                        </a:cxn>
                        <a:cxn ang="0">
                          <a:pos x="3597" y="2638"/>
                        </a:cxn>
                        <a:cxn ang="0">
                          <a:pos x="3491" y="2803"/>
                        </a:cxn>
                        <a:cxn ang="0">
                          <a:pos x="3329" y="3069"/>
                        </a:cxn>
                        <a:cxn ang="0">
                          <a:pos x="3057" y="3200"/>
                        </a:cxn>
                        <a:cxn ang="0">
                          <a:pos x="3188" y="3505"/>
                        </a:cxn>
                        <a:cxn ang="0">
                          <a:pos x="3262" y="3706"/>
                        </a:cxn>
                        <a:cxn ang="0">
                          <a:pos x="3129" y="3713"/>
                        </a:cxn>
                        <a:cxn ang="0">
                          <a:pos x="2978" y="3780"/>
                        </a:cxn>
                        <a:cxn ang="0">
                          <a:pos x="2757" y="3980"/>
                        </a:cxn>
                        <a:cxn ang="0">
                          <a:pos x="2508" y="3640"/>
                        </a:cxn>
                        <a:cxn ang="0">
                          <a:pos x="2266" y="3353"/>
                        </a:cxn>
                        <a:cxn ang="0">
                          <a:pos x="2096" y="3269"/>
                        </a:cxn>
                        <a:cxn ang="0">
                          <a:pos x="2173" y="3121"/>
                        </a:cxn>
                        <a:cxn ang="0">
                          <a:pos x="2342" y="2983"/>
                        </a:cxn>
                        <a:cxn ang="0">
                          <a:pos x="2380" y="2845"/>
                        </a:cxn>
                        <a:cxn ang="0">
                          <a:pos x="2112" y="2665"/>
                        </a:cxn>
                        <a:cxn ang="0">
                          <a:pos x="1984" y="2723"/>
                        </a:cxn>
                        <a:cxn ang="0">
                          <a:pos x="1788" y="2816"/>
                        </a:cxn>
                        <a:cxn ang="0">
                          <a:pos x="1726" y="2639"/>
                        </a:cxn>
                        <a:cxn ang="0">
                          <a:pos x="1479" y="2497"/>
                        </a:cxn>
                        <a:cxn ang="0">
                          <a:pos x="1170" y="2443"/>
                        </a:cxn>
                        <a:cxn ang="0">
                          <a:pos x="838" y="2418"/>
                        </a:cxn>
                        <a:cxn ang="0">
                          <a:pos x="668" y="2077"/>
                        </a:cxn>
                        <a:cxn ang="0">
                          <a:pos x="621" y="1903"/>
                        </a:cxn>
                        <a:cxn ang="0">
                          <a:pos x="492" y="1864"/>
                        </a:cxn>
                        <a:cxn ang="0">
                          <a:pos x="321" y="1866"/>
                        </a:cxn>
                        <a:cxn ang="0">
                          <a:pos x="259" y="1953"/>
                        </a:cxn>
                        <a:cxn ang="0">
                          <a:pos x="278" y="2148"/>
                        </a:cxn>
                        <a:cxn ang="0">
                          <a:pos x="7" y="2208"/>
                        </a:cxn>
                        <a:cxn ang="0">
                          <a:pos x="163" y="1838"/>
                        </a:cxn>
                        <a:cxn ang="0">
                          <a:pos x="257" y="1598"/>
                        </a:cxn>
                        <a:cxn ang="0">
                          <a:pos x="317" y="1317"/>
                        </a:cxn>
                        <a:cxn ang="0">
                          <a:pos x="221" y="1086"/>
                        </a:cxn>
                        <a:cxn ang="0">
                          <a:pos x="400" y="898"/>
                        </a:cxn>
                        <a:cxn ang="0">
                          <a:pos x="692" y="897"/>
                        </a:cxn>
                        <a:cxn ang="0">
                          <a:pos x="814" y="774"/>
                        </a:cxn>
                        <a:cxn ang="0">
                          <a:pos x="981" y="665"/>
                        </a:cxn>
                        <a:cxn ang="0">
                          <a:pos x="1285" y="705"/>
                        </a:cxn>
                        <a:cxn ang="0">
                          <a:pos x="1480" y="515"/>
                        </a:cxn>
                        <a:cxn ang="0">
                          <a:pos x="1580" y="183"/>
                        </a:cxn>
                        <a:cxn ang="0">
                          <a:pos x="1792" y="9"/>
                        </a:cxn>
                        <a:cxn ang="0">
                          <a:pos x="1981" y="193"/>
                        </a:cxn>
                        <a:cxn ang="0">
                          <a:pos x="2285" y="171"/>
                        </a:cxn>
                      </a:cxnLst>
                      <a:rect l="0" t="0" r="r" b="b"/>
                      <a:pathLst>
                        <a:path w="4402" h="3986">
                          <a:moveTo>
                            <a:pt x="2352" y="36"/>
                          </a:moveTo>
                          <a:lnTo>
                            <a:pt x="2377" y="34"/>
                          </a:lnTo>
                          <a:lnTo>
                            <a:pt x="2404" y="33"/>
                          </a:lnTo>
                          <a:lnTo>
                            <a:pt x="2431" y="32"/>
                          </a:lnTo>
                          <a:lnTo>
                            <a:pt x="2456" y="34"/>
                          </a:lnTo>
                          <a:lnTo>
                            <a:pt x="2469" y="36"/>
                          </a:lnTo>
                          <a:lnTo>
                            <a:pt x="2485" y="42"/>
                          </a:lnTo>
                          <a:lnTo>
                            <a:pt x="2505" y="49"/>
                          </a:lnTo>
                          <a:lnTo>
                            <a:pt x="2527" y="58"/>
                          </a:lnTo>
                          <a:lnTo>
                            <a:pt x="2547" y="67"/>
                          </a:lnTo>
                          <a:lnTo>
                            <a:pt x="2567" y="76"/>
                          </a:lnTo>
                          <a:lnTo>
                            <a:pt x="2581" y="86"/>
                          </a:lnTo>
                          <a:lnTo>
                            <a:pt x="2591" y="93"/>
                          </a:lnTo>
                          <a:lnTo>
                            <a:pt x="2602" y="102"/>
                          </a:lnTo>
                          <a:lnTo>
                            <a:pt x="2614" y="111"/>
                          </a:lnTo>
                          <a:lnTo>
                            <a:pt x="2626" y="119"/>
                          </a:lnTo>
                          <a:lnTo>
                            <a:pt x="2639" y="128"/>
                          </a:lnTo>
                          <a:lnTo>
                            <a:pt x="2652" y="136"/>
                          </a:lnTo>
                          <a:lnTo>
                            <a:pt x="2664" y="144"/>
                          </a:lnTo>
                          <a:lnTo>
                            <a:pt x="2676" y="153"/>
                          </a:lnTo>
                          <a:lnTo>
                            <a:pt x="2688" y="163"/>
                          </a:lnTo>
                          <a:lnTo>
                            <a:pt x="2700" y="174"/>
                          </a:lnTo>
                          <a:lnTo>
                            <a:pt x="2716" y="190"/>
                          </a:lnTo>
                          <a:lnTo>
                            <a:pt x="2725" y="199"/>
                          </a:lnTo>
                          <a:lnTo>
                            <a:pt x="2731" y="207"/>
                          </a:lnTo>
                          <a:lnTo>
                            <a:pt x="2736" y="215"/>
                          </a:lnTo>
                          <a:lnTo>
                            <a:pt x="2737" y="220"/>
                          </a:lnTo>
                          <a:lnTo>
                            <a:pt x="2732" y="226"/>
                          </a:lnTo>
                          <a:lnTo>
                            <a:pt x="2720" y="238"/>
                          </a:lnTo>
                          <a:lnTo>
                            <a:pt x="2714" y="245"/>
                          </a:lnTo>
                          <a:lnTo>
                            <a:pt x="2709" y="254"/>
                          </a:lnTo>
                          <a:lnTo>
                            <a:pt x="2704" y="261"/>
                          </a:lnTo>
                          <a:lnTo>
                            <a:pt x="2702" y="268"/>
                          </a:lnTo>
                          <a:lnTo>
                            <a:pt x="2701" y="276"/>
                          </a:lnTo>
                          <a:lnTo>
                            <a:pt x="2701" y="284"/>
                          </a:lnTo>
                          <a:lnTo>
                            <a:pt x="2701" y="291"/>
                          </a:lnTo>
                          <a:lnTo>
                            <a:pt x="2702" y="298"/>
                          </a:lnTo>
                          <a:lnTo>
                            <a:pt x="2704" y="305"/>
                          </a:lnTo>
                          <a:lnTo>
                            <a:pt x="2707" y="311"/>
                          </a:lnTo>
                          <a:lnTo>
                            <a:pt x="2711" y="316"/>
                          </a:lnTo>
                          <a:lnTo>
                            <a:pt x="2715" y="322"/>
                          </a:lnTo>
                          <a:lnTo>
                            <a:pt x="2719" y="327"/>
                          </a:lnTo>
                          <a:lnTo>
                            <a:pt x="2726" y="331"/>
                          </a:lnTo>
                          <a:lnTo>
                            <a:pt x="2731" y="336"/>
                          </a:lnTo>
                          <a:lnTo>
                            <a:pt x="2737" y="341"/>
                          </a:lnTo>
                          <a:lnTo>
                            <a:pt x="2750" y="348"/>
                          </a:lnTo>
                          <a:lnTo>
                            <a:pt x="2765" y="354"/>
                          </a:lnTo>
                          <a:lnTo>
                            <a:pt x="2781" y="359"/>
                          </a:lnTo>
                          <a:lnTo>
                            <a:pt x="2797" y="364"/>
                          </a:lnTo>
                          <a:lnTo>
                            <a:pt x="2814" y="368"/>
                          </a:lnTo>
                          <a:lnTo>
                            <a:pt x="2829" y="371"/>
                          </a:lnTo>
                          <a:lnTo>
                            <a:pt x="2860" y="377"/>
                          </a:lnTo>
                          <a:lnTo>
                            <a:pt x="2884" y="381"/>
                          </a:lnTo>
                          <a:lnTo>
                            <a:pt x="2890" y="388"/>
                          </a:lnTo>
                          <a:lnTo>
                            <a:pt x="2896" y="396"/>
                          </a:lnTo>
                          <a:lnTo>
                            <a:pt x="2903" y="406"/>
                          </a:lnTo>
                          <a:lnTo>
                            <a:pt x="2908" y="417"/>
                          </a:lnTo>
                          <a:lnTo>
                            <a:pt x="2919" y="444"/>
                          </a:lnTo>
                          <a:lnTo>
                            <a:pt x="2930" y="472"/>
                          </a:lnTo>
                          <a:lnTo>
                            <a:pt x="2936" y="485"/>
                          </a:lnTo>
                          <a:lnTo>
                            <a:pt x="2942" y="497"/>
                          </a:lnTo>
                          <a:lnTo>
                            <a:pt x="2948" y="508"/>
                          </a:lnTo>
                          <a:lnTo>
                            <a:pt x="2954" y="519"/>
                          </a:lnTo>
                          <a:lnTo>
                            <a:pt x="2960" y="528"/>
                          </a:lnTo>
                          <a:lnTo>
                            <a:pt x="2967" y="534"/>
                          </a:lnTo>
                          <a:lnTo>
                            <a:pt x="2970" y="536"/>
                          </a:lnTo>
                          <a:lnTo>
                            <a:pt x="2973" y="537"/>
                          </a:lnTo>
                          <a:lnTo>
                            <a:pt x="2977" y="538"/>
                          </a:lnTo>
                          <a:lnTo>
                            <a:pt x="2980" y="538"/>
                          </a:lnTo>
                          <a:lnTo>
                            <a:pt x="3003" y="534"/>
                          </a:lnTo>
                          <a:lnTo>
                            <a:pt x="3032" y="528"/>
                          </a:lnTo>
                          <a:lnTo>
                            <a:pt x="3047" y="525"/>
                          </a:lnTo>
                          <a:lnTo>
                            <a:pt x="3060" y="524"/>
                          </a:lnTo>
                          <a:lnTo>
                            <a:pt x="3066" y="524"/>
                          </a:lnTo>
                          <a:lnTo>
                            <a:pt x="3073" y="525"/>
                          </a:lnTo>
                          <a:lnTo>
                            <a:pt x="3077" y="526"/>
                          </a:lnTo>
                          <a:lnTo>
                            <a:pt x="3081" y="527"/>
                          </a:lnTo>
                          <a:lnTo>
                            <a:pt x="3095" y="536"/>
                          </a:lnTo>
                          <a:lnTo>
                            <a:pt x="3107" y="546"/>
                          </a:lnTo>
                          <a:lnTo>
                            <a:pt x="3119" y="557"/>
                          </a:lnTo>
                          <a:lnTo>
                            <a:pt x="3130" y="567"/>
                          </a:lnTo>
                          <a:lnTo>
                            <a:pt x="3142" y="576"/>
                          </a:lnTo>
                          <a:lnTo>
                            <a:pt x="3156" y="584"/>
                          </a:lnTo>
                          <a:lnTo>
                            <a:pt x="3164" y="588"/>
                          </a:lnTo>
                          <a:lnTo>
                            <a:pt x="3172" y="591"/>
                          </a:lnTo>
                          <a:lnTo>
                            <a:pt x="3181" y="593"/>
                          </a:lnTo>
                          <a:lnTo>
                            <a:pt x="3190" y="595"/>
                          </a:lnTo>
                          <a:lnTo>
                            <a:pt x="3205" y="596"/>
                          </a:lnTo>
                          <a:lnTo>
                            <a:pt x="3219" y="596"/>
                          </a:lnTo>
                          <a:lnTo>
                            <a:pt x="3235" y="595"/>
                          </a:lnTo>
                          <a:lnTo>
                            <a:pt x="3251" y="593"/>
                          </a:lnTo>
                          <a:lnTo>
                            <a:pt x="3282" y="588"/>
                          </a:lnTo>
                          <a:lnTo>
                            <a:pt x="3312" y="583"/>
                          </a:lnTo>
                          <a:lnTo>
                            <a:pt x="3315" y="582"/>
                          </a:lnTo>
                          <a:lnTo>
                            <a:pt x="3319" y="581"/>
                          </a:lnTo>
                          <a:lnTo>
                            <a:pt x="3322" y="579"/>
                          </a:lnTo>
                          <a:lnTo>
                            <a:pt x="3325" y="576"/>
                          </a:lnTo>
                          <a:lnTo>
                            <a:pt x="3333" y="569"/>
                          </a:lnTo>
                          <a:lnTo>
                            <a:pt x="3340" y="562"/>
                          </a:lnTo>
                          <a:lnTo>
                            <a:pt x="3348" y="554"/>
                          </a:lnTo>
                          <a:lnTo>
                            <a:pt x="3356" y="549"/>
                          </a:lnTo>
                          <a:lnTo>
                            <a:pt x="3360" y="547"/>
                          </a:lnTo>
                          <a:lnTo>
                            <a:pt x="3365" y="545"/>
                          </a:lnTo>
                          <a:lnTo>
                            <a:pt x="3370" y="545"/>
                          </a:lnTo>
                          <a:lnTo>
                            <a:pt x="3376" y="545"/>
                          </a:lnTo>
                          <a:lnTo>
                            <a:pt x="3393" y="548"/>
                          </a:lnTo>
                          <a:lnTo>
                            <a:pt x="3404" y="552"/>
                          </a:lnTo>
                          <a:lnTo>
                            <a:pt x="3411" y="556"/>
                          </a:lnTo>
                          <a:lnTo>
                            <a:pt x="3417" y="558"/>
                          </a:lnTo>
                          <a:lnTo>
                            <a:pt x="3420" y="559"/>
                          </a:lnTo>
                          <a:lnTo>
                            <a:pt x="3423" y="559"/>
                          </a:lnTo>
                          <a:lnTo>
                            <a:pt x="3426" y="559"/>
                          </a:lnTo>
                          <a:lnTo>
                            <a:pt x="3430" y="558"/>
                          </a:lnTo>
                          <a:lnTo>
                            <a:pt x="3441" y="553"/>
                          </a:lnTo>
                          <a:lnTo>
                            <a:pt x="3459" y="545"/>
                          </a:lnTo>
                          <a:lnTo>
                            <a:pt x="3465" y="543"/>
                          </a:lnTo>
                          <a:lnTo>
                            <a:pt x="3471" y="541"/>
                          </a:lnTo>
                          <a:lnTo>
                            <a:pt x="3477" y="540"/>
                          </a:lnTo>
                          <a:lnTo>
                            <a:pt x="3483" y="540"/>
                          </a:lnTo>
                          <a:lnTo>
                            <a:pt x="3495" y="542"/>
                          </a:lnTo>
                          <a:lnTo>
                            <a:pt x="3507" y="544"/>
                          </a:lnTo>
                          <a:lnTo>
                            <a:pt x="3518" y="546"/>
                          </a:lnTo>
                          <a:lnTo>
                            <a:pt x="3529" y="548"/>
                          </a:lnTo>
                          <a:lnTo>
                            <a:pt x="3534" y="548"/>
                          </a:lnTo>
                          <a:lnTo>
                            <a:pt x="3539" y="547"/>
                          </a:lnTo>
                          <a:lnTo>
                            <a:pt x="3545" y="546"/>
                          </a:lnTo>
                          <a:lnTo>
                            <a:pt x="3550" y="543"/>
                          </a:lnTo>
                          <a:lnTo>
                            <a:pt x="3551" y="541"/>
                          </a:lnTo>
                          <a:lnTo>
                            <a:pt x="3553" y="539"/>
                          </a:lnTo>
                          <a:lnTo>
                            <a:pt x="3554" y="528"/>
                          </a:lnTo>
                          <a:lnTo>
                            <a:pt x="3553" y="516"/>
                          </a:lnTo>
                          <a:lnTo>
                            <a:pt x="3552" y="504"/>
                          </a:lnTo>
                          <a:lnTo>
                            <a:pt x="3550" y="492"/>
                          </a:lnTo>
                          <a:lnTo>
                            <a:pt x="3546" y="468"/>
                          </a:lnTo>
                          <a:lnTo>
                            <a:pt x="3542" y="446"/>
                          </a:lnTo>
                          <a:lnTo>
                            <a:pt x="3542" y="436"/>
                          </a:lnTo>
                          <a:lnTo>
                            <a:pt x="3544" y="425"/>
                          </a:lnTo>
                          <a:lnTo>
                            <a:pt x="3546" y="420"/>
                          </a:lnTo>
                          <a:lnTo>
                            <a:pt x="3547" y="416"/>
                          </a:lnTo>
                          <a:lnTo>
                            <a:pt x="3550" y="412"/>
                          </a:lnTo>
                          <a:lnTo>
                            <a:pt x="3552" y="408"/>
                          </a:lnTo>
                          <a:lnTo>
                            <a:pt x="3556" y="404"/>
                          </a:lnTo>
                          <a:lnTo>
                            <a:pt x="3560" y="400"/>
                          </a:lnTo>
                          <a:lnTo>
                            <a:pt x="3564" y="397"/>
                          </a:lnTo>
                          <a:lnTo>
                            <a:pt x="3570" y="394"/>
                          </a:lnTo>
                          <a:lnTo>
                            <a:pt x="3576" y="391"/>
                          </a:lnTo>
                          <a:lnTo>
                            <a:pt x="3583" y="389"/>
                          </a:lnTo>
                          <a:lnTo>
                            <a:pt x="3591" y="386"/>
                          </a:lnTo>
                          <a:lnTo>
                            <a:pt x="3600" y="385"/>
                          </a:lnTo>
                          <a:lnTo>
                            <a:pt x="3613" y="380"/>
                          </a:lnTo>
                          <a:lnTo>
                            <a:pt x="3626" y="376"/>
                          </a:lnTo>
                          <a:lnTo>
                            <a:pt x="3639" y="372"/>
                          </a:lnTo>
                          <a:lnTo>
                            <a:pt x="3651" y="367"/>
                          </a:lnTo>
                          <a:lnTo>
                            <a:pt x="3663" y="363"/>
                          </a:lnTo>
                          <a:lnTo>
                            <a:pt x="3676" y="361"/>
                          </a:lnTo>
                          <a:lnTo>
                            <a:pt x="3683" y="360"/>
                          </a:lnTo>
                          <a:lnTo>
                            <a:pt x="3690" y="360"/>
                          </a:lnTo>
                          <a:lnTo>
                            <a:pt x="3697" y="360"/>
                          </a:lnTo>
                          <a:lnTo>
                            <a:pt x="3704" y="362"/>
                          </a:lnTo>
                          <a:lnTo>
                            <a:pt x="3718" y="365"/>
                          </a:lnTo>
                          <a:lnTo>
                            <a:pt x="3732" y="370"/>
                          </a:lnTo>
                          <a:lnTo>
                            <a:pt x="3745" y="376"/>
                          </a:lnTo>
                          <a:lnTo>
                            <a:pt x="3758" y="382"/>
                          </a:lnTo>
                          <a:lnTo>
                            <a:pt x="3773" y="388"/>
                          </a:lnTo>
                          <a:lnTo>
                            <a:pt x="3786" y="393"/>
                          </a:lnTo>
                          <a:lnTo>
                            <a:pt x="3792" y="395"/>
                          </a:lnTo>
                          <a:lnTo>
                            <a:pt x="3799" y="396"/>
                          </a:lnTo>
                          <a:lnTo>
                            <a:pt x="3807" y="397"/>
                          </a:lnTo>
                          <a:lnTo>
                            <a:pt x="3813" y="398"/>
                          </a:lnTo>
                          <a:lnTo>
                            <a:pt x="3835" y="401"/>
                          </a:lnTo>
                          <a:lnTo>
                            <a:pt x="3856" y="404"/>
                          </a:lnTo>
                          <a:lnTo>
                            <a:pt x="3875" y="406"/>
                          </a:lnTo>
                          <a:lnTo>
                            <a:pt x="3895" y="409"/>
                          </a:lnTo>
                          <a:lnTo>
                            <a:pt x="3913" y="413"/>
                          </a:lnTo>
                          <a:lnTo>
                            <a:pt x="3933" y="419"/>
                          </a:lnTo>
                          <a:lnTo>
                            <a:pt x="3953" y="428"/>
                          </a:lnTo>
                          <a:lnTo>
                            <a:pt x="3976" y="438"/>
                          </a:lnTo>
                          <a:lnTo>
                            <a:pt x="3982" y="443"/>
                          </a:lnTo>
                          <a:lnTo>
                            <a:pt x="3988" y="448"/>
                          </a:lnTo>
                          <a:lnTo>
                            <a:pt x="3992" y="454"/>
                          </a:lnTo>
                          <a:lnTo>
                            <a:pt x="3996" y="461"/>
                          </a:lnTo>
                          <a:lnTo>
                            <a:pt x="3999" y="467"/>
                          </a:lnTo>
                          <a:lnTo>
                            <a:pt x="4003" y="475"/>
                          </a:lnTo>
                          <a:lnTo>
                            <a:pt x="4008" y="481"/>
                          </a:lnTo>
                          <a:lnTo>
                            <a:pt x="4014" y="487"/>
                          </a:lnTo>
                          <a:lnTo>
                            <a:pt x="4042" y="510"/>
                          </a:lnTo>
                          <a:lnTo>
                            <a:pt x="4058" y="524"/>
                          </a:lnTo>
                          <a:lnTo>
                            <a:pt x="4060" y="527"/>
                          </a:lnTo>
                          <a:lnTo>
                            <a:pt x="4064" y="531"/>
                          </a:lnTo>
                          <a:lnTo>
                            <a:pt x="4066" y="536"/>
                          </a:lnTo>
                          <a:lnTo>
                            <a:pt x="4068" y="541"/>
                          </a:lnTo>
                          <a:lnTo>
                            <a:pt x="4072" y="557"/>
                          </a:lnTo>
                          <a:lnTo>
                            <a:pt x="4077" y="579"/>
                          </a:lnTo>
                          <a:lnTo>
                            <a:pt x="4080" y="593"/>
                          </a:lnTo>
                          <a:lnTo>
                            <a:pt x="4082" y="605"/>
                          </a:lnTo>
                          <a:lnTo>
                            <a:pt x="4083" y="616"/>
                          </a:lnTo>
                          <a:lnTo>
                            <a:pt x="4083" y="625"/>
                          </a:lnTo>
                          <a:lnTo>
                            <a:pt x="4080" y="634"/>
                          </a:lnTo>
                          <a:lnTo>
                            <a:pt x="4076" y="644"/>
                          </a:lnTo>
                          <a:lnTo>
                            <a:pt x="4069" y="654"/>
                          </a:lnTo>
                          <a:lnTo>
                            <a:pt x="4059" y="665"/>
                          </a:lnTo>
                          <a:lnTo>
                            <a:pt x="4056" y="667"/>
                          </a:lnTo>
                          <a:lnTo>
                            <a:pt x="4052" y="669"/>
                          </a:lnTo>
                          <a:lnTo>
                            <a:pt x="4047" y="671"/>
                          </a:lnTo>
                          <a:lnTo>
                            <a:pt x="4042" y="672"/>
                          </a:lnTo>
                          <a:lnTo>
                            <a:pt x="4030" y="675"/>
                          </a:lnTo>
                          <a:lnTo>
                            <a:pt x="4019" y="677"/>
                          </a:lnTo>
                          <a:lnTo>
                            <a:pt x="4013" y="679"/>
                          </a:lnTo>
                          <a:lnTo>
                            <a:pt x="4009" y="681"/>
                          </a:lnTo>
                          <a:lnTo>
                            <a:pt x="4006" y="683"/>
                          </a:lnTo>
                          <a:lnTo>
                            <a:pt x="4003" y="687"/>
                          </a:lnTo>
                          <a:lnTo>
                            <a:pt x="4002" y="690"/>
                          </a:lnTo>
                          <a:lnTo>
                            <a:pt x="4002" y="694"/>
                          </a:lnTo>
                          <a:lnTo>
                            <a:pt x="4004" y="699"/>
                          </a:lnTo>
                          <a:lnTo>
                            <a:pt x="4008" y="705"/>
                          </a:lnTo>
                          <a:lnTo>
                            <a:pt x="4009" y="708"/>
                          </a:lnTo>
                          <a:lnTo>
                            <a:pt x="4010" y="711"/>
                          </a:lnTo>
                          <a:lnTo>
                            <a:pt x="4009" y="714"/>
                          </a:lnTo>
                          <a:lnTo>
                            <a:pt x="4008" y="718"/>
                          </a:lnTo>
                          <a:lnTo>
                            <a:pt x="4005" y="726"/>
                          </a:lnTo>
                          <a:lnTo>
                            <a:pt x="4001" y="735"/>
                          </a:lnTo>
                          <a:lnTo>
                            <a:pt x="3997" y="744"/>
                          </a:lnTo>
                          <a:lnTo>
                            <a:pt x="3995" y="753"/>
                          </a:lnTo>
                          <a:lnTo>
                            <a:pt x="3995" y="758"/>
                          </a:lnTo>
                          <a:lnTo>
                            <a:pt x="3995" y="763"/>
                          </a:lnTo>
                          <a:lnTo>
                            <a:pt x="3997" y="767"/>
                          </a:lnTo>
                          <a:lnTo>
                            <a:pt x="3999" y="773"/>
                          </a:lnTo>
                          <a:lnTo>
                            <a:pt x="4010" y="787"/>
                          </a:lnTo>
                          <a:lnTo>
                            <a:pt x="4023" y="800"/>
                          </a:lnTo>
                          <a:lnTo>
                            <a:pt x="4029" y="807"/>
                          </a:lnTo>
                          <a:lnTo>
                            <a:pt x="4034" y="815"/>
                          </a:lnTo>
                          <a:lnTo>
                            <a:pt x="4037" y="823"/>
                          </a:lnTo>
                          <a:lnTo>
                            <a:pt x="4040" y="831"/>
                          </a:lnTo>
                          <a:lnTo>
                            <a:pt x="4041" y="844"/>
                          </a:lnTo>
                          <a:lnTo>
                            <a:pt x="4044" y="862"/>
                          </a:lnTo>
                          <a:lnTo>
                            <a:pt x="4047" y="882"/>
                          </a:lnTo>
                          <a:lnTo>
                            <a:pt x="4051" y="902"/>
                          </a:lnTo>
                          <a:lnTo>
                            <a:pt x="4055" y="911"/>
                          </a:lnTo>
                          <a:lnTo>
                            <a:pt x="4058" y="918"/>
                          </a:lnTo>
                          <a:lnTo>
                            <a:pt x="4064" y="925"/>
                          </a:lnTo>
                          <a:lnTo>
                            <a:pt x="4069" y="930"/>
                          </a:lnTo>
                          <a:lnTo>
                            <a:pt x="4072" y="932"/>
                          </a:lnTo>
                          <a:lnTo>
                            <a:pt x="4075" y="933"/>
                          </a:lnTo>
                          <a:lnTo>
                            <a:pt x="4079" y="934"/>
                          </a:lnTo>
                          <a:lnTo>
                            <a:pt x="4083" y="934"/>
                          </a:lnTo>
                          <a:lnTo>
                            <a:pt x="4087" y="933"/>
                          </a:lnTo>
                          <a:lnTo>
                            <a:pt x="4091" y="932"/>
                          </a:lnTo>
                          <a:lnTo>
                            <a:pt x="4095" y="930"/>
                          </a:lnTo>
                          <a:lnTo>
                            <a:pt x="4100" y="927"/>
                          </a:lnTo>
                          <a:lnTo>
                            <a:pt x="4114" y="920"/>
                          </a:lnTo>
                          <a:lnTo>
                            <a:pt x="4125" y="914"/>
                          </a:lnTo>
                          <a:lnTo>
                            <a:pt x="4137" y="909"/>
                          </a:lnTo>
                          <a:lnTo>
                            <a:pt x="4149" y="907"/>
                          </a:lnTo>
                          <a:lnTo>
                            <a:pt x="4154" y="906"/>
                          </a:lnTo>
                          <a:lnTo>
                            <a:pt x="4160" y="906"/>
                          </a:lnTo>
                          <a:lnTo>
                            <a:pt x="4166" y="907"/>
                          </a:lnTo>
                          <a:lnTo>
                            <a:pt x="4172" y="908"/>
                          </a:lnTo>
                          <a:lnTo>
                            <a:pt x="4178" y="910"/>
                          </a:lnTo>
                          <a:lnTo>
                            <a:pt x="4184" y="912"/>
                          </a:lnTo>
                          <a:lnTo>
                            <a:pt x="4192" y="916"/>
                          </a:lnTo>
                          <a:lnTo>
                            <a:pt x="4199" y="920"/>
                          </a:lnTo>
                          <a:lnTo>
                            <a:pt x="4214" y="928"/>
                          </a:lnTo>
                          <a:lnTo>
                            <a:pt x="4226" y="933"/>
                          </a:lnTo>
                          <a:lnTo>
                            <a:pt x="4238" y="936"/>
                          </a:lnTo>
                          <a:lnTo>
                            <a:pt x="4247" y="936"/>
                          </a:lnTo>
                          <a:lnTo>
                            <a:pt x="4255" y="935"/>
                          </a:lnTo>
                          <a:lnTo>
                            <a:pt x="4262" y="932"/>
                          </a:lnTo>
                          <a:lnTo>
                            <a:pt x="4268" y="929"/>
                          </a:lnTo>
                          <a:lnTo>
                            <a:pt x="4273" y="924"/>
                          </a:lnTo>
                          <a:lnTo>
                            <a:pt x="4283" y="915"/>
                          </a:lnTo>
                          <a:lnTo>
                            <a:pt x="4292" y="907"/>
                          </a:lnTo>
                          <a:lnTo>
                            <a:pt x="4297" y="904"/>
                          </a:lnTo>
                          <a:lnTo>
                            <a:pt x="4302" y="903"/>
                          </a:lnTo>
                          <a:lnTo>
                            <a:pt x="4308" y="903"/>
                          </a:lnTo>
                          <a:lnTo>
                            <a:pt x="4316" y="906"/>
                          </a:lnTo>
                          <a:lnTo>
                            <a:pt x="4325" y="911"/>
                          </a:lnTo>
                          <a:lnTo>
                            <a:pt x="4332" y="916"/>
                          </a:lnTo>
                          <a:lnTo>
                            <a:pt x="4336" y="921"/>
                          </a:lnTo>
                          <a:lnTo>
                            <a:pt x="4338" y="926"/>
                          </a:lnTo>
                          <a:lnTo>
                            <a:pt x="4339" y="931"/>
                          </a:lnTo>
                          <a:lnTo>
                            <a:pt x="4339" y="936"/>
                          </a:lnTo>
                          <a:lnTo>
                            <a:pt x="4337" y="943"/>
                          </a:lnTo>
                          <a:lnTo>
                            <a:pt x="4334" y="948"/>
                          </a:lnTo>
                          <a:lnTo>
                            <a:pt x="4327" y="960"/>
                          </a:lnTo>
                          <a:lnTo>
                            <a:pt x="4317" y="973"/>
                          </a:lnTo>
                          <a:lnTo>
                            <a:pt x="4313" y="980"/>
                          </a:lnTo>
                          <a:lnTo>
                            <a:pt x="4309" y="989"/>
                          </a:lnTo>
                          <a:lnTo>
                            <a:pt x="4306" y="997"/>
                          </a:lnTo>
                          <a:lnTo>
                            <a:pt x="4303" y="1005"/>
                          </a:lnTo>
                          <a:lnTo>
                            <a:pt x="4294" y="1016"/>
                          </a:lnTo>
                          <a:lnTo>
                            <a:pt x="4288" y="1024"/>
                          </a:lnTo>
                          <a:lnTo>
                            <a:pt x="4285" y="1032"/>
                          </a:lnTo>
                          <a:lnTo>
                            <a:pt x="4284" y="1037"/>
                          </a:lnTo>
                          <a:lnTo>
                            <a:pt x="4285" y="1039"/>
                          </a:lnTo>
                          <a:lnTo>
                            <a:pt x="4286" y="1041"/>
                          </a:lnTo>
                          <a:lnTo>
                            <a:pt x="4287" y="1043"/>
                          </a:lnTo>
                          <a:lnTo>
                            <a:pt x="4289" y="1044"/>
                          </a:lnTo>
                          <a:lnTo>
                            <a:pt x="4294" y="1047"/>
                          </a:lnTo>
                          <a:lnTo>
                            <a:pt x="4300" y="1049"/>
                          </a:lnTo>
                          <a:lnTo>
                            <a:pt x="4307" y="1051"/>
                          </a:lnTo>
                          <a:lnTo>
                            <a:pt x="4314" y="1054"/>
                          </a:lnTo>
                          <a:lnTo>
                            <a:pt x="4322" y="1058"/>
                          </a:lnTo>
                          <a:lnTo>
                            <a:pt x="4329" y="1062"/>
                          </a:lnTo>
                          <a:lnTo>
                            <a:pt x="4335" y="1068"/>
                          </a:lnTo>
                          <a:lnTo>
                            <a:pt x="4340" y="1077"/>
                          </a:lnTo>
                          <a:lnTo>
                            <a:pt x="4342" y="1081"/>
                          </a:lnTo>
                          <a:lnTo>
                            <a:pt x="4344" y="1086"/>
                          </a:lnTo>
                          <a:lnTo>
                            <a:pt x="4345" y="1092"/>
                          </a:lnTo>
                          <a:lnTo>
                            <a:pt x="4346" y="1098"/>
                          </a:lnTo>
                          <a:lnTo>
                            <a:pt x="4347" y="1104"/>
                          </a:lnTo>
                          <a:lnTo>
                            <a:pt x="4349" y="1109"/>
                          </a:lnTo>
                          <a:lnTo>
                            <a:pt x="4351" y="1116"/>
                          </a:lnTo>
                          <a:lnTo>
                            <a:pt x="4354" y="1120"/>
                          </a:lnTo>
                          <a:lnTo>
                            <a:pt x="4359" y="1130"/>
                          </a:lnTo>
                          <a:lnTo>
                            <a:pt x="4366" y="1139"/>
                          </a:lnTo>
                          <a:lnTo>
                            <a:pt x="4368" y="1143"/>
                          </a:lnTo>
                          <a:lnTo>
                            <a:pt x="4370" y="1148"/>
                          </a:lnTo>
                          <a:lnTo>
                            <a:pt x="4371" y="1153"/>
                          </a:lnTo>
                          <a:lnTo>
                            <a:pt x="4372" y="1159"/>
                          </a:lnTo>
                          <a:lnTo>
                            <a:pt x="4371" y="1165"/>
                          </a:lnTo>
                          <a:lnTo>
                            <a:pt x="4370" y="1171"/>
                          </a:lnTo>
                          <a:lnTo>
                            <a:pt x="4367" y="1178"/>
                          </a:lnTo>
                          <a:lnTo>
                            <a:pt x="4361" y="1185"/>
                          </a:lnTo>
                          <a:lnTo>
                            <a:pt x="4349" y="1203"/>
                          </a:lnTo>
                          <a:lnTo>
                            <a:pt x="4340" y="1218"/>
                          </a:lnTo>
                          <a:lnTo>
                            <a:pt x="4337" y="1225"/>
                          </a:lnTo>
                          <a:lnTo>
                            <a:pt x="4336" y="1234"/>
                          </a:lnTo>
                          <a:lnTo>
                            <a:pt x="4336" y="1245"/>
                          </a:lnTo>
                          <a:lnTo>
                            <a:pt x="4337" y="1257"/>
                          </a:lnTo>
                          <a:lnTo>
                            <a:pt x="4339" y="1263"/>
                          </a:lnTo>
                          <a:lnTo>
                            <a:pt x="4342" y="1270"/>
                          </a:lnTo>
                          <a:lnTo>
                            <a:pt x="4345" y="1276"/>
                          </a:lnTo>
                          <a:lnTo>
                            <a:pt x="4349" y="1282"/>
                          </a:lnTo>
                          <a:lnTo>
                            <a:pt x="4352" y="1289"/>
                          </a:lnTo>
                          <a:lnTo>
                            <a:pt x="4355" y="1295"/>
                          </a:lnTo>
                          <a:lnTo>
                            <a:pt x="4356" y="1302"/>
                          </a:lnTo>
                          <a:lnTo>
                            <a:pt x="4356" y="1310"/>
                          </a:lnTo>
                          <a:lnTo>
                            <a:pt x="4355" y="1320"/>
                          </a:lnTo>
                          <a:lnTo>
                            <a:pt x="4354" y="1332"/>
                          </a:lnTo>
                          <a:lnTo>
                            <a:pt x="4353" y="1342"/>
                          </a:lnTo>
                          <a:lnTo>
                            <a:pt x="4353" y="1352"/>
                          </a:lnTo>
                          <a:lnTo>
                            <a:pt x="4354" y="1362"/>
                          </a:lnTo>
                          <a:lnTo>
                            <a:pt x="4357" y="1373"/>
                          </a:lnTo>
                          <a:lnTo>
                            <a:pt x="4360" y="1382"/>
                          </a:lnTo>
                          <a:lnTo>
                            <a:pt x="4367" y="1392"/>
                          </a:lnTo>
                          <a:lnTo>
                            <a:pt x="4377" y="1404"/>
                          </a:lnTo>
                          <a:lnTo>
                            <a:pt x="4388" y="1418"/>
                          </a:lnTo>
                          <a:lnTo>
                            <a:pt x="4394" y="1425"/>
                          </a:lnTo>
                          <a:lnTo>
                            <a:pt x="4398" y="1432"/>
                          </a:lnTo>
                          <a:lnTo>
                            <a:pt x="4401" y="1439"/>
                          </a:lnTo>
                          <a:lnTo>
                            <a:pt x="4402" y="1446"/>
                          </a:lnTo>
                          <a:lnTo>
                            <a:pt x="4402" y="1446"/>
                          </a:lnTo>
                          <a:lnTo>
                            <a:pt x="4361" y="1467"/>
                          </a:lnTo>
                          <a:lnTo>
                            <a:pt x="4338" y="1474"/>
                          </a:lnTo>
                          <a:lnTo>
                            <a:pt x="4312" y="1481"/>
                          </a:lnTo>
                          <a:lnTo>
                            <a:pt x="4300" y="1485"/>
                          </a:lnTo>
                          <a:lnTo>
                            <a:pt x="4287" y="1488"/>
                          </a:lnTo>
                          <a:lnTo>
                            <a:pt x="4275" y="1491"/>
                          </a:lnTo>
                          <a:lnTo>
                            <a:pt x="4263" y="1492"/>
                          </a:lnTo>
                          <a:lnTo>
                            <a:pt x="4258" y="1499"/>
                          </a:lnTo>
                          <a:lnTo>
                            <a:pt x="4252" y="1505"/>
                          </a:lnTo>
                          <a:lnTo>
                            <a:pt x="4247" y="1509"/>
                          </a:lnTo>
                          <a:lnTo>
                            <a:pt x="4241" y="1512"/>
                          </a:lnTo>
                          <a:lnTo>
                            <a:pt x="4234" y="1513"/>
                          </a:lnTo>
                          <a:lnTo>
                            <a:pt x="4227" y="1513"/>
                          </a:lnTo>
                          <a:lnTo>
                            <a:pt x="4221" y="1513"/>
                          </a:lnTo>
                          <a:lnTo>
                            <a:pt x="4214" y="1512"/>
                          </a:lnTo>
                          <a:lnTo>
                            <a:pt x="4201" y="1507"/>
                          </a:lnTo>
                          <a:lnTo>
                            <a:pt x="4187" y="1500"/>
                          </a:lnTo>
                          <a:lnTo>
                            <a:pt x="4174" y="1493"/>
                          </a:lnTo>
                          <a:lnTo>
                            <a:pt x="4162" y="1486"/>
                          </a:lnTo>
                          <a:lnTo>
                            <a:pt x="4148" y="1477"/>
                          </a:lnTo>
                          <a:lnTo>
                            <a:pt x="4135" y="1469"/>
                          </a:lnTo>
                          <a:lnTo>
                            <a:pt x="4134" y="1467"/>
                          </a:lnTo>
                          <a:lnTo>
                            <a:pt x="4132" y="1466"/>
                          </a:lnTo>
                          <a:lnTo>
                            <a:pt x="4130" y="1466"/>
                          </a:lnTo>
                          <a:lnTo>
                            <a:pt x="4128" y="1467"/>
                          </a:lnTo>
                          <a:lnTo>
                            <a:pt x="4122" y="1472"/>
                          </a:lnTo>
                          <a:lnTo>
                            <a:pt x="4115" y="1479"/>
                          </a:lnTo>
                          <a:lnTo>
                            <a:pt x="4101" y="1494"/>
                          </a:lnTo>
                          <a:lnTo>
                            <a:pt x="4093" y="1504"/>
                          </a:lnTo>
                          <a:lnTo>
                            <a:pt x="4079" y="1514"/>
                          </a:lnTo>
                          <a:lnTo>
                            <a:pt x="4065" y="1523"/>
                          </a:lnTo>
                          <a:lnTo>
                            <a:pt x="4051" y="1531"/>
                          </a:lnTo>
                          <a:lnTo>
                            <a:pt x="4037" y="1542"/>
                          </a:lnTo>
                          <a:lnTo>
                            <a:pt x="4037" y="1548"/>
                          </a:lnTo>
                          <a:lnTo>
                            <a:pt x="4038" y="1552"/>
                          </a:lnTo>
                          <a:lnTo>
                            <a:pt x="4040" y="1556"/>
                          </a:lnTo>
                          <a:lnTo>
                            <a:pt x="4043" y="1561"/>
                          </a:lnTo>
                          <a:lnTo>
                            <a:pt x="4051" y="1569"/>
                          </a:lnTo>
                          <a:lnTo>
                            <a:pt x="4060" y="1577"/>
                          </a:lnTo>
                          <a:lnTo>
                            <a:pt x="4071" y="1586"/>
                          </a:lnTo>
                          <a:lnTo>
                            <a:pt x="4080" y="1596"/>
                          </a:lnTo>
                          <a:lnTo>
                            <a:pt x="4083" y="1600"/>
                          </a:lnTo>
                          <a:lnTo>
                            <a:pt x="4086" y="1605"/>
                          </a:lnTo>
                          <a:lnTo>
                            <a:pt x="4087" y="1610"/>
                          </a:lnTo>
                          <a:lnTo>
                            <a:pt x="4088" y="1614"/>
                          </a:lnTo>
                          <a:lnTo>
                            <a:pt x="4087" y="1620"/>
                          </a:lnTo>
                          <a:lnTo>
                            <a:pt x="4086" y="1625"/>
                          </a:lnTo>
                          <a:lnTo>
                            <a:pt x="4083" y="1631"/>
                          </a:lnTo>
                          <a:lnTo>
                            <a:pt x="4080" y="1635"/>
                          </a:lnTo>
                          <a:lnTo>
                            <a:pt x="4073" y="1643"/>
                          </a:lnTo>
                          <a:lnTo>
                            <a:pt x="4065" y="1650"/>
                          </a:lnTo>
                          <a:lnTo>
                            <a:pt x="4057" y="1656"/>
                          </a:lnTo>
                          <a:lnTo>
                            <a:pt x="4052" y="1663"/>
                          </a:lnTo>
                          <a:lnTo>
                            <a:pt x="4051" y="1666"/>
                          </a:lnTo>
                          <a:lnTo>
                            <a:pt x="4051" y="1670"/>
                          </a:lnTo>
                          <a:lnTo>
                            <a:pt x="4052" y="1675"/>
                          </a:lnTo>
                          <a:lnTo>
                            <a:pt x="4054" y="1679"/>
                          </a:lnTo>
                          <a:lnTo>
                            <a:pt x="4064" y="1686"/>
                          </a:lnTo>
                          <a:lnTo>
                            <a:pt x="4075" y="1693"/>
                          </a:lnTo>
                          <a:lnTo>
                            <a:pt x="4080" y="1697"/>
                          </a:lnTo>
                          <a:lnTo>
                            <a:pt x="4083" y="1702"/>
                          </a:lnTo>
                          <a:lnTo>
                            <a:pt x="4084" y="1704"/>
                          </a:lnTo>
                          <a:lnTo>
                            <a:pt x="4084" y="1707"/>
                          </a:lnTo>
                          <a:lnTo>
                            <a:pt x="4084" y="1710"/>
                          </a:lnTo>
                          <a:lnTo>
                            <a:pt x="4083" y="1713"/>
                          </a:lnTo>
                          <a:lnTo>
                            <a:pt x="4080" y="1719"/>
                          </a:lnTo>
                          <a:lnTo>
                            <a:pt x="4077" y="1722"/>
                          </a:lnTo>
                          <a:lnTo>
                            <a:pt x="4073" y="1725"/>
                          </a:lnTo>
                          <a:lnTo>
                            <a:pt x="4069" y="1727"/>
                          </a:lnTo>
                          <a:lnTo>
                            <a:pt x="4058" y="1729"/>
                          </a:lnTo>
                          <a:lnTo>
                            <a:pt x="4047" y="1730"/>
                          </a:lnTo>
                          <a:lnTo>
                            <a:pt x="4037" y="1730"/>
                          </a:lnTo>
                          <a:lnTo>
                            <a:pt x="4027" y="1731"/>
                          </a:lnTo>
                          <a:lnTo>
                            <a:pt x="4023" y="1732"/>
                          </a:lnTo>
                          <a:lnTo>
                            <a:pt x="4019" y="1734"/>
                          </a:lnTo>
                          <a:lnTo>
                            <a:pt x="4015" y="1736"/>
                          </a:lnTo>
                          <a:lnTo>
                            <a:pt x="4012" y="1739"/>
                          </a:lnTo>
                          <a:lnTo>
                            <a:pt x="4009" y="1744"/>
                          </a:lnTo>
                          <a:lnTo>
                            <a:pt x="4007" y="1750"/>
                          </a:lnTo>
                          <a:lnTo>
                            <a:pt x="4007" y="1755"/>
                          </a:lnTo>
                          <a:lnTo>
                            <a:pt x="4006" y="1762"/>
                          </a:lnTo>
                          <a:lnTo>
                            <a:pt x="4008" y="1772"/>
                          </a:lnTo>
                          <a:lnTo>
                            <a:pt x="4011" y="1783"/>
                          </a:lnTo>
                          <a:lnTo>
                            <a:pt x="4013" y="1795"/>
                          </a:lnTo>
                          <a:lnTo>
                            <a:pt x="4016" y="1807"/>
                          </a:lnTo>
                          <a:lnTo>
                            <a:pt x="4016" y="1812"/>
                          </a:lnTo>
                          <a:lnTo>
                            <a:pt x="4016" y="1818"/>
                          </a:lnTo>
                          <a:lnTo>
                            <a:pt x="4015" y="1824"/>
                          </a:lnTo>
                          <a:lnTo>
                            <a:pt x="4013" y="1829"/>
                          </a:lnTo>
                          <a:lnTo>
                            <a:pt x="4006" y="1840"/>
                          </a:lnTo>
                          <a:lnTo>
                            <a:pt x="3999" y="1851"/>
                          </a:lnTo>
                          <a:lnTo>
                            <a:pt x="3996" y="1856"/>
                          </a:lnTo>
                          <a:lnTo>
                            <a:pt x="3993" y="1862"/>
                          </a:lnTo>
                          <a:lnTo>
                            <a:pt x="3992" y="1868"/>
                          </a:lnTo>
                          <a:lnTo>
                            <a:pt x="3993" y="1875"/>
                          </a:lnTo>
                          <a:lnTo>
                            <a:pt x="3994" y="1878"/>
                          </a:lnTo>
                          <a:lnTo>
                            <a:pt x="3996" y="1881"/>
                          </a:lnTo>
                          <a:lnTo>
                            <a:pt x="3999" y="1883"/>
                          </a:lnTo>
                          <a:lnTo>
                            <a:pt x="4002" y="1886"/>
                          </a:lnTo>
                          <a:lnTo>
                            <a:pt x="4009" y="1891"/>
                          </a:lnTo>
                          <a:lnTo>
                            <a:pt x="4016" y="1896"/>
                          </a:lnTo>
                          <a:lnTo>
                            <a:pt x="4022" y="1901"/>
                          </a:lnTo>
                          <a:lnTo>
                            <a:pt x="4026" y="1906"/>
                          </a:lnTo>
                          <a:lnTo>
                            <a:pt x="4026" y="1908"/>
                          </a:lnTo>
                          <a:lnTo>
                            <a:pt x="4026" y="1911"/>
                          </a:lnTo>
                          <a:lnTo>
                            <a:pt x="4024" y="1913"/>
                          </a:lnTo>
                          <a:lnTo>
                            <a:pt x="4021" y="1916"/>
                          </a:lnTo>
                          <a:lnTo>
                            <a:pt x="4011" y="1921"/>
                          </a:lnTo>
                          <a:lnTo>
                            <a:pt x="4004" y="1924"/>
                          </a:lnTo>
                          <a:lnTo>
                            <a:pt x="3997" y="1926"/>
                          </a:lnTo>
                          <a:lnTo>
                            <a:pt x="3991" y="1927"/>
                          </a:lnTo>
                          <a:lnTo>
                            <a:pt x="3988" y="1928"/>
                          </a:lnTo>
                          <a:lnTo>
                            <a:pt x="3986" y="1929"/>
                          </a:lnTo>
                          <a:lnTo>
                            <a:pt x="3985" y="1932"/>
                          </a:lnTo>
                          <a:lnTo>
                            <a:pt x="3984" y="1934"/>
                          </a:lnTo>
                          <a:lnTo>
                            <a:pt x="3983" y="1937"/>
                          </a:lnTo>
                          <a:lnTo>
                            <a:pt x="3983" y="1940"/>
                          </a:lnTo>
                          <a:lnTo>
                            <a:pt x="3984" y="1945"/>
                          </a:lnTo>
                          <a:lnTo>
                            <a:pt x="3985" y="1950"/>
                          </a:lnTo>
                          <a:lnTo>
                            <a:pt x="3986" y="1954"/>
                          </a:lnTo>
                          <a:lnTo>
                            <a:pt x="3985" y="1957"/>
                          </a:lnTo>
                          <a:lnTo>
                            <a:pt x="3983" y="1960"/>
                          </a:lnTo>
                          <a:lnTo>
                            <a:pt x="3980" y="1962"/>
                          </a:lnTo>
                          <a:lnTo>
                            <a:pt x="3975" y="1963"/>
                          </a:lnTo>
                          <a:lnTo>
                            <a:pt x="3969" y="1963"/>
                          </a:lnTo>
                          <a:lnTo>
                            <a:pt x="3964" y="1963"/>
                          </a:lnTo>
                          <a:lnTo>
                            <a:pt x="3958" y="1962"/>
                          </a:lnTo>
                          <a:lnTo>
                            <a:pt x="3935" y="1959"/>
                          </a:lnTo>
                          <a:lnTo>
                            <a:pt x="3921" y="1956"/>
                          </a:lnTo>
                          <a:lnTo>
                            <a:pt x="3913" y="1957"/>
                          </a:lnTo>
                          <a:lnTo>
                            <a:pt x="3907" y="1958"/>
                          </a:lnTo>
                          <a:lnTo>
                            <a:pt x="3902" y="1960"/>
                          </a:lnTo>
                          <a:lnTo>
                            <a:pt x="3897" y="1962"/>
                          </a:lnTo>
                          <a:lnTo>
                            <a:pt x="3893" y="1965"/>
                          </a:lnTo>
                          <a:lnTo>
                            <a:pt x="3889" y="1968"/>
                          </a:lnTo>
                          <a:lnTo>
                            <a:pt x="3886" y="1972"/>
                          </a:lnTo>
                          <a:lnTo>
                            <a:pt x="3883" y="1978"/>
                          </a:lnTo>
                          <a:lnTo>
                            <a:pt x="3876" y="1997"/>
                          </a:lnTo>
                          <a:lnTo>
                            <a:pt x="3867" y="2019"/>
                          </a:lnTo>
                          <a:lnTo>
                            <a:pt x="3873" y="2041"/>
                          </a:lnTo>
                          <a:lnTo>
                            <a:pt x="3879" y="2068"/>
                          </a:lnTo>
                          <a:lnTo>
                            <a:pt x="3879" y="2074"/>
                          </a:lnTo>
                          <a:lnTo>
                            <a:pt x="3878" y="2079"/>
                          </a:lnTo>
                          <a:lnTo>
                            <a:pt x="3877" y="2084"/>
                          </a:lnTo>
                          <a:lnTo>
                            <a:pt x="3874" y="2089"/>
                          </a:lnTo>
                          <a:lnTo>
                            <a:pt x="3871" y="2092"/>
                          </a:lnTo>
                          <a:lnTo>
                            <a:pt x="3866" y="2095"/>
                          </a:lnTo>
                          <a:lnTo>
                            <a:pt x="3859" y="2097"/>
                          </a:lnTo>
                          <a:lnTo>
                            <a:pt x="3851" y="2098"/>
                          </a:lnTo>
                          <a:lnTo>
                            <a:pt x="3840" y="2097"/>
                          </a:lnTo>
                          <a:lnTo>
                            <a:pt x="3830" y="2095"/>
                          </a:lnTo>
                          <a:lnTo>
                            <a:pt x="3821" y="2091"/>
                          </a:lnTo>
                          <a:lnTo>
                            <a:pt x="3813" y="2086"/>
                          </a:lnTo>
                          <a:lnTo>
                            <a:pt x="3805" y="2082"/>
                          </a:lnTo>
                          <a:lnTo>
                            <a:pt x="3796" y="2079"/>
                          </a:lnTo>
                          <a:lnTo>
                            <a:pt x="3792" y="2078"/>
                          </a:lnTo>
                          <a:lnTo>
                            <a:pt x="3788" y="2078"/>
                          </a:lnTo>
                          <a:lnTo>
                            <a:pt x="3783" y="2078"/>
                          </a:lnTo>
                          <a:lnTo>
                            <a:pt x="3779" y="2079"/>
                          </a:lnTo>
                          <a:lnTo>
                            <a:pt x="3776" y="2080"/>
                          </a:lnTo>
                          <a:lnTo>
                            <a:pt x="3773" y="2082"/>
                          </a:lnTo>
                          <a:lnTo>
                            <a:pt x="3771" y="2084"/>
                          </a:lnTo>
                          <a:lnTo>
                            <a:pt x="3770" y="2086"/>
                          </a:lnTo>
                          <a:lnTo>
                            <a:pt x="3768" y="2092"/>
                          </a:lnTo>
                          <a:lnTo>
                            <a:pt x="3768" y="2098"/>
                          </a:lnTo>
                          <a:lnTo>
                            <a:pt x="3769" y="2105"/>
                          </a:lnTo>
                          <a:lnTo>
                            <a:pt x="3772" y="2111"/>
                          </a:lnTo>
                          <a:lnTo>
                            <a:pt x="3775" y="2117"/>
                          </a:lnTo>
                          <a:lnTo>
                            <a:pt x="3778" y="2122"/>
                          </a:lnTo>
                          <a:lnTo>
                            <a:pt x="3784" y="2128"/>
                          </a:lnTo>
                          <a:lnTo>
                            <a:pt x="3791" y="2134"/>
                          </a:lnTo>
                          <a:lnTo>
                            <a:pt x="3800" y="2140"/>
                          </a:lnTo>
                          <a:lnTo>
                            <a:pt x="3810" y="2145"/>
                          </a:lnTo>
                          <a:lnTo>
                            <a:pt x="3825" y="2155"/>
                          </a:lnTo>
                          <a:lnTo>
                            <a:pt x="3834" y="2161"/>
                          </a:lnTo>
                          <a:lnTo>
                            <a:pt x="3829" y="2169"/>
                          </a:lnTo>
                          <a:lnTo>
                            <a:pt x="3819" y="2184"/>
                          </a:lnTo>
                          <a:lnTo>
                            <a:pt x="3807" y="2200"/>
                          </a:lnTo>
                          <a:lnTo>
                            <a:pt x="3799" y="2209"/>
                          </a:lnTo>
                          <a:lnTo>
                            <a:pt x="3792" y="2214"/>
                          </a:lnTo>
                          <a:lnTo>
                            <a:pt x="3785" y="2217"/>
                          </a:lnTo>
                          <a:lnTo>
                            <a:pt x="3779" y="2220"/>
                          </a:lnTo>
                          <a:lnTo>
                            <a:pt x="3773" y="2223"/>
                          </a:lnTo>
                          <a:lnTo>
                            <a:pt x="3763" y="2226"/>
                          </a:lnTo>
                          <a:lnTo>
                            <a:pt x="3753" y="2229"/>
                          </a:lnTo>
                          <a:lnTo>
                            <a:pt x="3749" y="2231"/>
                          </a:lnTo>
                          <a:lnTo>
                            <a:pt x="3746" y="2234"/>
                          </a:lnTo>
                          <a:lnTo>
                            <a:pt x="3743" y="2237"/>
                          </a:lnTo>
                          <a:lnTo>
                            <a:pt x="3741" y="2241"/>
                          </a:lnTo>
                          <a:lnTo>
                            <a:pt x="3739" y="2246"/>
                          </a:lnTo>
                          <a:lnTo>
                            <a:pt x="3738" y="2252"/>
                          </a:lnTo>
                          <a:lnTo>
                            <a:pt x="3737" y="2260"/>
                          </a:lnTo>
                          <a:lnTo>
                            <a:pt x="3737" y="2269"/>
                          </a:lnTo>
                          <a:lnTo>
                            <a:pt x="3736" y="2277"/>
                          </a:lnTo>
                          <a:lnTo>
                            <a:pt x="3733" y="2284"/>
                          </a:lnTo>
                          <a:lnTo>
                            <a:pt x="3729" y="2291"/>
                          </a:lnTo>
                          <a:lnTo>
                            <a:pt x="3725" y="2298"/>
                          </a:lnTo>
                          <a:lnTo>
                            <a:pt x="3721" y="2306"/>
                          </a:lnTo>
                          <a:lnTo>
                            <a:pt x="3719" y="2313"/>
                          </a:lnTo>
                          <a:lnTo>
                            <a:pt x="3719" y="2316"/>
                          </a:lnTo>
                          <a:lnTo>
                            <a:pt x="3719" y="2320"/>
                          </a:lnTo>
                          <a:lnTo>
                            <a:pt x="3721" y="2323"/>
                          </a:lnTo>
                          <a:lnTo>
                            <a:pt x="3723" y="2326"/>
                          </a:lnTo>
                          <a:lnTo>
                            <a:pt x="3729" y="2333"/>
                          </a:lnTo>
                          <a:lnTo>
                            <a:pt x="3735" y="2341"/>
                          </a:lnTo>
                          <a:lnTo>
                            <a:pt x="3742" y="2349"/>
                          </a:lnTo>
                          <a:lnTo>
                            <a:pt x="3747" y="2358"/>
                          </a:lnTo>
                          <a:lnTo>
                            <a:pt x="3748" y="2363"/>
                          </a:lnTo>
                          <a:lnTo>
                            <a:pt x="3749" y="2367"/>
                          </a:lnTo>
                          <a:lnTo>
                            <a:pt x="3749" y="2370"/>
                          </a:lnTo>
                          <a:lnTo>
                            <a:pt x="3749" y="2374"/>
                          </a:lnTo>
                          <a:lnTo>
                            <a:pt x="3747" y="2377"/>
                          </a:lnTo>
                          <a:lnTo>
                            <a:pt x="3743" y="2380"/>
                          </a:lnTo>
                          <a:lnTo>
                            <a:pt x="3739" y="2383"/>
                          </a:lnTo>
                          <a:lnTo>
                            <a:pt x="3733" y="2385"/>
                          </a:lnTo>
                          <a:lnTo>
                            <a:pt x="3724" y="2386"/>
                          </a:lnTo>
                          <a:lnTo>
                            <a:pt x="3711" y="2386"/>
                          </a:lnTo>
                          <a:lnTo>
                            <a:pt x="3697" y="2385"/>
                          </a:lnTo>
                          <a:lnTo>
                            <a:pt x="3683" y="2384"/>
                          </a:lnTo>
                          <a:lnTo>
                            <a:pt x="3668" y="2384"/>
                          </a:lnTo>
                          <a:lnTo>
                            <a:pt x="3655" y="2385"/>
                          </a:lnTo>
                          <a:lnTo>
                            <a:pt x="3650" y="2386"/>
                          </a:lnTo>
                          <a:lnTo>
                            <a:pt x="3646" y="2387"/>
                          </a:lnTo>
                          <a:lnTo>
                            <a:pt x="3643" y="2389"/>
                          </a:lnTo>
                          <a:lnTo>
                            <a:pt x="3641" y="2391"/>
                          </a:lnTo>
                          <a:lnTo>
                            <a:pt x="3637" y="2399"/>
                          </a:lnTo>
                          <a:lnTo>
                            <a:pt x="3634" y="2407"/>
                          </a:lnTo>
                          <a:lnTo>
                            <a:pt x="3632" y="2413"/>
                          </a:lnTo>
                          <a:lnTo>
                            <a:pt x="3631" y="2418"/>
                          </a:lnTo>
                          <a:lnTo>
                            <a:pt x="3631" y="2422"/>
                          </a:lnTo>
                          <a:lnTo>
                            <a:pt x="3631" y="2426"/>
                          </a:lnTo>
                          <a:lnTo>
                            <a:pt x="3633" y="2430"/>
                          </a:lnTo>
                          <a:lnTo>
                            <a:pt x="3635" y="2433"/>
                          </a:lnTo>
                          <a:lnTo>
                            <a:pt x="3648" y="2448"/>
                          </a:lnTo>
                          <a:lnTo>
                            <a:pt x="3667" y="2470"/>
                          </a:lnTo>
                          <a:lnTo>
                            <a:pt x="3667" y="2477"/>
                          </a:lnTo>
                          <a:lnTo>
                            <a:pt x="3667" y="2484"/>
                          </a:lnTo>
                          <a:lnTo>
                            <a:pt x="3665" y="2492"/>
                          </a:lnTo>
                          <a:lnTo>
                            <a:pt x="3662" y="2498"/>
                          </a:lnTo>
                          <a:lnTo>
                            <a:pt x="3660" y="2499"/>
                          </a:lnTo>
                          <a:lnTo>
                            <a:pt x="3658" y="2500"/>
                          </a:lnTo>
                          <a:lnTo>
                            <a:pt x="3656" y="2500"/>
                          </a:lnTo>
                          <a:lnTo>
                            <a:pt x="3653" y="2499"/>
                          </a:lnTo>
                          <a:lnTo>
                            <a:pt x="3649" y="2497"/>
                          </a:lnTo>
                          <a:lnTo>
                            <a:pt x="3644" y="2494"/>
                          </a:lnTo>
                          <a:lnTo>
                            <a:pt x="3639" y="2493"/>
                          </a:lnTo>
                          <a:lnTo>
                            <a:pt x="3634" y="2494"/>
                          </a:lnTo>
                          <a:lnTo>
                            <a:pt x="3628" y="2496"/>
                          </a:lnTo>
                          <a:lnTo>
                            <a:pt x="3623" y="2499"/>
                          </a:lnTo>
                          <a:lnTo>
                            <a:pt x="3618" y="2503"/>
                          </a:lnTo>
                          <a:lnTo>
                            <a:pt x="3615" y="2508"/>
                          </a:lnTo>
                          <a:lnTo>
                            <a:pt x="3612" y="2513"/>
                          </a:lnTo>
                          <a:lnTo>
                            <a:pt x="3611" y="2517"/>
                          </a:lnTo>
                          <a:lnTo>
                            <a:pt x="3610" y="2523"/>
                          </a:lnTo>
                          <a:lnTo>
                            <a:pt x="3609" y="2527"/>
                          </a:lnTo>
                          <a:lnTo>
                            <a:pt x="3607" y="2530"/>
                          </a:lnTo>
                          <a:lnTo>
                            <a:pt x="3604" y="2532"/>
                          </a:lnTo>
                          <a:lnTo>
                            <a:pt x="3598" y="2536"/>
                          </a:lnTo>
                          <a:lnTo>
                            <a:pt x="3589" y="2539"/>
                          </a:lnTo>
                          <a:lnTo>
                            <a:pt x="3581" y="2542"/>
                          </a:lnTo>
                          <a:lnTo>
                            <a:pt x="3574" y="2547"/>
                          </a:lnTo>
                          <a:lnTo>
                            <a:pt x="3568" y="2552"/>
                          </a:lnTo>
                          <a:lnTo>
                            <a:pt x="3562" y="2557"/>
                          </a:lnTo>
                          <a:lnTo>
                            <a:pt x="3560" y="2568"/>
                          </a:lnTo>
                          <a:lnTo>
                            <a:pt x="3559" y="2578"/>
                          </a:lnTo>
                          <a:lnTo>
                            <a:pt x="3560" y="2586"/>
                          </a:lnTo>
                          <a:lnTo>
                            <a:pt x="3563" y="2593"/>
                          </a:lnTo>
                          <a:lnTo>
                            <a:pt x="3567" y="2599"/>
                          </a:lnTo>
                          <a:lnTo>
                            <a:pt x="3571" y="2604"/>
                          </a:lnTo>
                          <a:lnTo>
                            <a:pt x="3576" y="2608"/>
                          </a:lnTo>
                          <a:lnTo>
                            <a:pt x="3582" y="2612"/>
                          </a:lnTo>
                          <a:lnTo>
                            <a:pt x="3588" y="2615"/>
                          </a:lnTo>
                          <a:lnTo>
                            <a:pt x="3592" y="2618"/>
                          </a:lnTo>
                          <a:lnTo>
                            <a:pt x="3596" y="2622"/>
                          </a:lnTo>
                          <a:lnTo>
                            <a:pt x="3599" y="2626"/>
                          </a:lnTo>
                          <a:lnTo>
                            <a:pt x="3600" y="2629"/>
                          </a:lnTo>
                          <a:lnTo>
                            <a:pt x="3600" y="2634"/>
                          </a:lnTo>
                          <a:lnTo>
                            <a:pt x="3597" y="2638"/>
                          </a:lnTo>
                          <a:lnTo>
                            <a:pt x="3592" y="2644"/>
                          </a:lnTo>
                          <a:lnTo>
                            <a:pt x="3585" y="2650"/>
                          </a:lnTo>
                          <a:lnTo>
                            <a:pt x="3580" y="2656"/>
                          </a:lnTo>
                          <a:lnTo>
                            <a:pt x="3576" y="2662"/>
                          </a:lnTo>
                          <a:lnTo>
                            <a:pt x="3572" y="2670"/>
                          </a:lnTo>
                          <a:lnTo>
                            <a:pt x="3570" y="2676"/>
                          </a:lnTo>
                          <a:lnTo>
                            <a:pt x="3568" y="2682"/>
                          </a:lnTo>
                          <a:lnTo>
                            <a:pt x="3567" y="2689"/>
                          </a:lnTo>
                          <a:lnTo>
                            <a:pt x="3567" y="2696"/>
                          </a:lnTo>
                          <a:lnTo>
                            <a:pt x="3567" y="2702"/>
                          </a:lnTo>
                          <a:lnTo>
                            <a:pt x="3568" y="2710"/>
                          </a:lnTo>
                          <a:lnTo>
                            <a:pt x="3569" y="2717"/>
                          </a:lnTo>
                          <a:lnTo>
                            <a:pt x="3571" y="2724"/>
                          </a:lnTo>
                          <a:lnTo>
                            <a:pt x="3577" y="2737"/>
                          </a:lnTo>
                          <a:lnTo>
                            <a:pt x="3585" y="2752"/>
                          </a:lnTo>
                          <a:lnTo>
                            <a:pt x="3591" y="2759"/>
                          </a:lnTo>
                          <a:lnTo>
                            <a:pt x="3593" y="2766"/>
                          </a:lnTo>
                          <a:lnTo>
                            <a:pt x="3595" y="2772"/>
                          </a:lnTo>
                          <a:lnTo>
                            <a:pt x="3594" y="2777"/>
                          </a:lnTo>
                          <a:lnTo>
                            <a:pt x="3593" y="2781"/>
                          </a:lnTo>
                          <a:lnTo>
                            <a:pt x="3590" y="2785"/>
                          </a:lnTo>
                          <a:lnTo>
                            <a:pt x="3585" y="2788"/>
                          </a:lnTo>
                          <a:lnTo>
                            <a:pt x="3580" y="2791"/>
                          </a:lnTo>
                          <a:lnTo>
                            <a:pt x="3574" y="2794"/>
                          </a:lnTo>
                          <a:lnTo>
                            <a:pt x="3567" y="2796"/>
                          </a:lnTo>
                          <a:lnTo>
                            <a:pt x="3560" y="2798"/>
                          </a:lnTo>
                          <a:lnTo>
                            <a:pt x="3551" y="2799"/>
                          </a:lnTo>
                          <a:lnTo>
                            <a:pt x="3532" y="2801"/>
                          </a:lnTo>
                          <a:lnTo>
                            <a:pt x="3513" y="2802"/>
                          </a:lnTo>
                          <a:lnTo>
                            <a:pt x="3491" y="2803"/>
                          </a:lnTo>
                          <a:lnTo>
                            <a:pt x="3471" y="2804"/>
                          </a:lnTo>
                          <a:lnTo>
                            <a:pt x="3451" y="2806"/>
                          </a:lnTo>
                          <a:lnTo>
                            <a:pt x="3433" y="2809"/>
                          </a:lnTo>
                          <a:lnTo>
                            <a:pt x="3425" y="2811"/>
                          </a:lnTo>
                          <a:lnTo>
                            <a:pt x="3418" y="2814"/>
                          </a:lnTo>
                          <a:lnTo>
                            <a:pt x="3410" y="2817"/>
                          </a:lnTo>
                          <a:lnTo>
                            <a:pt x="3405" y="2821"/>
                          </a:lnTo>
                          <a:lnTo>
                            <a:pt x="3400" y="2825"/>
                          </a:lnTo>
                          <a:lnTo>
                            <a:pt x="3397" y="2830"/>
                          </a:lnTo>
                          <a:lnTo>
                            <a:pt x="3395" y="2837"/>
                          </a:lnTo>
                          <a:lnTo>
                            <a:pt x="3394" y="2843"/>
                          </a:lnTo>
                          <a:lnTo>
                            <a:pt x="3393" y="2855"/>
                          </a:lnTo>
                          <a:lnTo>
                            <a:pt x="3390" y="2867"/>
                          </a:lnTo>
                          <a:lnTo>
                            <a:pt x="3386" y="2879"/>
                          </a:lnTo>
                          <a:lnTo>
                            <a:pt x="3381" y="2889"/>
                          </a:lnTo>
                          <a:lnTo>
                            <a:pt x="3368" y="2908"/>
                          </a:lnTo>
                          <a:lnTo>
                            <a:pt x="3355" y="2927"/>
                          </a:lnTo>
                          <a:lnTo>
                            <a:pt x="3349" y="2936"/>
                          </a:lnTo>
                          <a:lnTo>
                            <a:pt x="3344" y="2946"/>
                          </a:lnTo>
                          <a:lnTo>
                            <a:pt x="3339" y="2955"/>
                          </a:lnTo>
                          <a:lnTo>
                            <a:pt x="3335" y="2967"/>
                          </a:lnTo>
                          <a:lnTo>
                            <a:pt x="3332" y="2978"/>
                          </a:lnTo>
                          <a:lnTo>
                            <a:pt x="3331" y="2990"/>
                          </a:lnTo>
                          <a:lnTo>
                            <a:pt x="3331" y="3003"/>
                          </a:lnTo>
                          <a:lnTo>
                            <a:pt x="3333" y="3018"/>
                          </a:lnTo>
                          <a:lnTo>
                            <a:pt x="3335" y="3028"/>
                          </a:lnTo>
                          <a:lnTo>
                            <a:pt x="3335" y="3038"/>
                          </a:lnTo>
                          <a:lnTo>
                            <a:pt x="3333" y="3048"/>
                          </a:lnTo>
                          <a:lnTo>
                            <a:pt x="3331" y="3059"/>
                          </a:lnTo>
                          <a:lnTo>
                            <a:pt x="3329" y="3069"/>
                          </a:lnTo>
                          <a:lnTo>
                            <a:pt x="3326" y="3080"/>
                          </a:lnTo>
                          <a:lnTo>
                            <a:pt x="3324" y="3091"/>
                          </a:lnTo>
                          <a:lnTo>
                            <a:pt x="3323" y="3103"/>
                          </a:lnTo>
                          <a:lnTo>
                            <a:pt x="3322" y="3112"/>
                          </a:lnTo>
                          <a:lnTo>
                            <a:pt x="3319" y="3123"/>
                          </a:lnTo>
                          <a:lnTo>
                            <a:pt x="3314" y="3134"/>
                          </a:lnTo>
                          <a:lnTo>
                            <a:pt x="3308" y="3146"/>
                          </a:lnTo>
                          <a:lnTo>
                            <a:pt x="3301" y="3157"/>
                          </a:lnTo>
                          <a:lnTo>
                            <a:pt x="3293" y="3167"/>
                          </a:lnTo>
                          <a:lnTo>
                            <a:pt x="3286" y="3175"/>
                          </a:lnTo>
                          <a:lnTo>
                            <a:pt x="3279" y="3183"/>
                          </a:lnTo>
                          <a:lnTo>
                            <a:pt x="3251" y="3254"/>
                          </a:lnTo>
                          <a:lnTo>
                            <a:pt x="3251" y="3254"/>
                          </a:lnTo>
                          <a:lnTo>
                            <a:pt x="3236" y="3246"/>
                          </a:lnTo>
                          <a:lnTo>
                            <a:pt x="3221" y="3239"/>
                          </a:lnTo>
                          <a:lnTo>
                            <a:pt x="3206" y="3232"/>
                          </a:lnTo>
                          <a:lnTo>
                            <a:pt x="3191" y="3226"/>
                          </a:lnTo>
                          <a:lnTo>
                            <a:pt x="3160" y="3214"/>
                          </a:lnTo>
                          <a:lnTo>
                            <a:pt x="3132" y="3202"/>
                          </a:lnTo>
                          <a:lnTo>
                            <a:pt x="3119" y="3197"/>
                          </a:lnTo>
                          <a:lnTo>
                            <a:pt x="3107" y="3193"/>
                          </a:lnTo>
                          <a:lnTo>
                            <a:pt x="3097" y="3190"/>
                          </a:lnTo>
                          <a:lnTo>
                            <a:pt x="3087" y="3189"/>
                          </a:lnTo>
                          <a:lnTo>
                            <a:pt x="3082" y="3189"/>
                          </a:lnTo>
                          <a:lnTo>
                            <a:pt x="3078" y="3189"/>
                          </a:lnTo>
                          <a:lnTo>
                            <a:pt x="3073" y="3190"/>
                          </a:lnTo>
                          <a:lnTo>
                            <a:pt x="3068" y="3191"/>
                          </a:lnTo>
                          <a:lnTo>
                            <a:pt x="3064" y="3194"/>
                          </a:lnTo>
                          <a:lnTo>
                            <a:pt x="3060" y="3196"/>
                          </a:lnTo>
                          <a:lnTo>
                            <a:pt x="3057" y="3200"/>
                          </a:lnTo>
                          <a:lnTo>
                            <a:pt x="3053" y="3204"/>
                          </a:lnTo>
                          <a:lnTo>
                            <a:pt x="3046" y="3214"/>
                          </a:lnTo>
                          <a:lnTo>
                            <a:pt x="3040" y="3229"/>
                          </a:lnTo>
                          <a:lnTo>
                            <a:pt x="3034" y="3246"/>
                          </a:lnTo>
                          <a:lnTo>
                            <a:pt x="3028" y="3268"/>
                          </a:lnTo>
                          <a:lnTo>
                            <a:pt x="3028" y="3270"/>
                          </a:lnTo>
                          <a:lnTo>
                            <a:pt x="3028" y="3272"/>
                          </a:lnTo>
                          <a:lnTo>
                            <a:pt x="3030" y="3275"/>
                          </a:lnTo>
                          <a:lnTo>
                            <a:pt x="3032" y="3279"/>
                          </a:lnTo>
                          <a:lnTo>
                            <a:pt x="3037" y="3287"/>
                          </a:lnTo>
                          <a:lnTo>
                            <a:pt x="3045" y="3297"/>
                          </a:lnTo>
                          <a:lnTo>
                            <a:pt x="3064" y="3321"/>
                          </a:lnTo>
                          <a:lnTo>
                            <a:pt x="3087" y="3348"/>
                          </a:lnTo>
                          <a:lnTo>
                            <a:pt x="3097" y="3364"/>
                          </a:lnTo>
                          <a:lnTo>
                            <a:pt x="3107" y="3378"/>
                          </a:lnTo>
                          <a:lnTo>
                            <a:pt x="3117" y="3395"/>
                          </a:lnTo>
                          <a:lnTo>
                            <a:pt x="3124" y="3410"/>
                          </a:lnTo>
                          <a:lnTo>
                            <a:pt x="3126" y="3417"/>
                          </a:lnTo>
                          <a:lnTo>
                            <a:pt x="3128" y="3425"/>
                          </a:lnTo>
                          <a:lnTo>
                            <a:pt x="3130" y="3432"/>
                          </a:lnTo>
                          <a:lnTo>
                            <a:pt x="3131" y="3440"/>
                          </a:lnTo>
                          <a:lnTo>
                            <a:pt x="3131" y="3447"/>
                          </a:lnTo>
                          <a:lnTo>
                            <a:pt x="3130" y="3454"/>
                          </a:lnTo>
                          <a:lnTo>
                            <a:pt x="3129" y="3461"/>
                          </a:lnTo>
                          <a:lnTo>
                            <a:pt x="3127" y="3468"/>
                          </a:lnTo>
                          <a:lnTo>
                            <a:pt x="3131" y="3473"/>
                          </a:lnTo>
                          <a:lnTo>
                            <a:pt x="3139" y="3479"/>
                          </a:lnTo>
                          <a:lnTo>
                            <a:pt x="3149" y="3486"/>
                          </a:lnTo>
                          <a:lnTo>
                            <a:pt x="3161" y="3492"/>
                          </a:lnTo>
                          <a:lnTo>
                            <a:pt x="3188" y="3505"/>
                          </a:lnTo>
                          <a:lnTo>
                            <a:pt x="3216" y="3520"/>
                          </a:lnTo>
                          <a:lnTo>
                            <a:pt x="3229" y="3529"/>
                          </a:lnTo>
                          <a:lnTo>
                            <a:pt x="3240" y="3537"/>
                          </a:lnTo>
                          <a:lnTo>
                            <a:pt x="3246" y="3542"/>
                          </a:lnTo>
                          <a:lnTo>
                            <a:pt x="3250" y="3546"/>
                          </a:lnTo>
                          <a:lnTo>
                            <a:pt x="3254" y="3551"/>
                          </a:lnTo>
                          <a:lnTo>
                            <a:pt x="3257" y="3556"/>
                          </a:lnTo>
                          <a:lnTo>
                            <a:pt x="3259" y="3561"/>
                          </a:lnTo>
                          <a:lnTo>
                            <a:pt x="3261" y="3568"/>
                          </a:lnTo>
                          <a:lnTo>
                            <a:pt x="3262" y="3573"/>
                          </a:lnTo>
                          <a:lnTo>
                            <a:pt x="3261" y="3579"/>
                          </a:lnTo>
                          <a:lnTo>
                            <a:pt x="3260" y="3585"/>
                          </a:lnTo>
                          <a:lnTo>
                            <a:pt x="3258" y="3591"/>
                          </a:lnTo>
                          <a:lnTo>
                            <a:pt x="3255" y="3597"/>
                          </a:lnTo>
                          <a:lnTo>
                            <a:pt x="3250" y="3604"/>
                          </a:lnTo>
                          <a:lnTo>
                            <a:pt x="3247" y="3608"/>
                          </a:lnTo>
                          <a:lnTo>
                            <a:pt x="3245" y="3613"/>
                          </a:lnTo>
                          <a:lnTo>
                            <a:pt x="3244" y="3617"/>
                          </a:lnTo>
                          <a:lnTo>
                            <a:pt x="3243" y="3621"/>
                          </a:lnTo>
                          <a:lnTo>
                            <a:pt x="3243" y="3629"/>
                          </a:lnTo>
                          <a:lnTo>
                            <a:pt x="3244" y="3637"/>
                          </a:lnTo>
                          <a:lnTo>
                            <a:pt x="3251" y="3654"/>
                          </a:lnTo>
                          <a:lnTo>
                            <a:pt x="3259" y="3670"/>
                          </a:lnTo>
                          <a:lnTo>
                            <a:pt x="3262" y="3677"/>
                          </a:lnTo>
                          <a:lnTo>
                            <a:pt x="3265" y="3684"/>
                          </a:lnTo>
                          <a:lnTo>
                            <a:pt x="3267" y="3691"/>
                          </a:lnTo>
                          <a:lnTo>
                            <a:pt x="3267" y="3698"/>
                          </a:lnTo>
                          <a:lnTo>
                            <a:pt x="3266" y="3701"/>
                          </a:lnTo>
                          <a:lnTo>
                            <a:pt x="3264" y="3704"/>
                          </a:lnTo>
                          <a:lnTo>
                            <a:pt x="3262" y="3706"/>
                          </a:lnTo>
                          <a:lnTo>
                            <a:pt x="3260" y="3709"/>
                          </a:lnTo>
                          <a:lnTo>
                            <a:pt x="3252" y="3713"/>
                          </a:lnTo>
                          <a:lnTo>
                            <a:pt x="3240" y="3717"/>
                          </a:lnTo>
                          <a:lnTo>
                            <a:pt x="3239" y="3716"/>
                          </a:lnTo>
                          <a:lnTo>
                            <a:pt x="3238" y="3711"/>
                          </a:lnTo>
                          <a:lnTo>
                            <a:pt x="3236" y="3705"/>
                          </a:lnTo>
                          <a:lnTo>
                            <a:pt x="3233" y="3699"/>
                          </a:lnTo>
                          <a:lnTo>
                            <a:pt x="3230" y="3692"/>
                          </a:lnTo>
                          <a:lnTo>
                            <a:pt x="3225" y="3685"/>
                          </a:lnTo>
                          <a:lnTo>
                            <a:pt x="3220" y="3679"/>
                          </a:lnTo>
                          <a:lnTo>
                            <a:pt x="3214" y="3673"/>
                          </a:lnTo>
                          <a:lnTo>
                            <a:pt x="3209" y="3668"/>
                          </a:lnTo>
                          <a:lnTo>
                            <a:pt x="3203" y="3664"/>
                          </a:lnTo>
                          <a:lnTo>
                            <a:pt x="3196" y="3661"/>
                          </a:lnTo>
                          <a:lnTo>
                            <a:pt x="3190" y="3659"/>
                          </a:lnTo>
                          <a:lnTo>
                            <a:pt x="3185" y="3659"/>
                          </a:lnTo>
                          <a:lnTo>
                            <a:pt x="3183" y="3660"/>
                          </a:lnTo>
                          <a:lnTo>
                            <a:pt x="3180" y="3661"/>
                          </a:lnTo>
                          <a:lnTo>
                            <a:pt x="3178" y="3663"/>
                          </a:lnTo>
                          <a:lnTo>
                            <a:pt x="3177" y="3665"/>
                          </a:lnTo>
                          <a:lnTo>
                            <a:pt x="3174" y="3671"/>
                          </a:lnTo>
                          <a:lnTo>
                            <a:pt x="3172" y="3681"/>
                          </a:lnTo>
                          <a:lnTo>
                            <a:pt x="3170" y="3688"/>
                          </a:lnTo>
                          <a:lnTo>
                            <a:pt x="3167" y="3694"/>
                          </a:lnTo>
                          <a:lnTo>
                            <a:pt x="3163" y="3701"/>
                          </a:lnTo>
                          <a:lnTo>
                            <a:pt x="3158" y="3705"/>
                          </a:lnTo>
                          <a:lnTo>
                            <a:pt x="3151" y="3708"/>
                          </a:lnTo>
                          <a:lnTo>
                            <a:pt x="3144" y="3710"/>
                          </a:lnTo>
                          <a:lnTo>
                            <a:pt x="3137" y="3712"/>
                          </a:lnTo>
                          <a:lnTo>
                            <a:pt x="3129" y="3713"/>
                          </a:lnTo>
                          <a:lnTo>
                            <a:pt x="3113" y="3715"/>
                          </a:lnTo>
                          <a:lnTo>
                            <a:pt x="3096" y="3716"/>
                          </a:lnTo>
                          <a:lnTo>
                            <a:pt x="3088" y="3717"/>
                          </a:lnTo>
                          <a:lnTo>
                            <a:pt x="3080" y="3718"/>
                          </a:lnTo>
                          <a:lnTo>
                            <a:pt x="3073" y="3720"/>
                          </a:lnTo>
                          <a:lnTo>
                            <a:pt x="3065" y="3722"/>
                          </a:lnTo>
                          <a:lnTo>
                            <a:pt x="3061" y="3724"/>
                          </a:lnTo>
                          <a:lnTo>
                            <a:pt x="3059" y="3726"/>
                          </a:lnTo>
                          <a:lnTo>
                            <a:pt x="3057" y="3729"/>
                          </a:lnTo>
                          <a:lnTo>
                            <a:pt x="3056" y="3732"/>
                          </a:lnTo>
                          <a:lnTo>
                            <a:pt x="3055" y="3739"/>
                          </a:lnTo>
                          <a:lnTo>
                            <a:pt x="3054" y="3745"/>
                          </a:lnTo>
                          <a:lnTo>
                            <a:pt x="3054" y="3748"/>
                          </a:lnTo>
                          <a:lnTo>
                            <a:pt x="3053" y="3750"/>
                          </a:lnTo>
                          <a:lnTo>
                            <a:pt x="3052" y="3753"/>
                          </a:lnTo>
                          <a:lnTo>
                            <a:pt x="3051" y="3754"/>
                          </a:lnTo>
                          <a:lnTo>
                            <a:pt x="3048" y="3756"/>
                          </a:lnTo>
                          <a:lnTo>
                            <a:pt x="3045" y="3757"/>
                          </a:lnTo>
                          <a:lnTo>
                            <a:pt x="3040" y="3757"/>
                          </a:lnTo>
                          <a:lnTo>
                            <a:pt x="3034" y="3756"/>
                          </a:lnTo>
                          <a:lnTo>
                            <a:pt x="3012" y="3753"/>
                          </a:lnTo>
                          <a:lnTo>
                            <a:pt x="3001" y="3753"/>
                          </a:lnTo>
                          <a:lnTo>
                            <a:pt x="2997" y="3754"/>
                          </a:lnTo>
                          <a:lnTo>
                            <a:pt x="2995" y="3755"/>
                          </a:lnTo>
                          <a:lnTo>
                            <a:pt x="2993" y="3757"/>
                          </a:lnTo>
                          <a:lnTo>
                            <a:pt x="2993" y="3759"/>
                          </a:lnTo>
                          <a:lnTo>
                            <a:pt x="2991" y="3765"/>
                          </a:lnTo>
                          <a:lnTo>
                            <a:pt x="2987" y="3772"/>
                          </a:lnTo>
                          <a:lnTo>
                            <a:pt x="2984" y="3776"/>
                          </a:lnTo>
                          <a:lnTo>
                            <a:pt x="2978" y="3780"/>
                          </a:lnTo>
                          <a:lnTo>
                            <a:pt x="2971" y="3785"/>
                          </a:lnTo>
                          <a:lnTo>
                            <a:pt x="2963" y="3789"/>
                          </a:lnTo>
                          <a:lnTo>
                            <a:pt x="2954" y="3793"/>
                          </a:lnTo>
                          <a:lnTo>
                            <a:pt x="2946" y="3799"/>
                          </a:lnTo>
                          <a:lnTo>
                            <a:pt x="2939" y="3805"/>
                          </a:lnTo>
                          <a:lnTo>
                            <a:pt x="2934" y="3813"/>
                          </a:lnTo>
                          <a:lnTo>
                            <a:pt x="2930" y="3820"/>
                          </a:lnTo>
                          <a:lnTo>
                            <a:pt x="2926" y="3830"/>
                          </a:lnTo>
                          <a:lnTo>
                            <a:pt x="2923" y="3838"/>
                          </a:lnTo>
                          <a:lnTo>
                            <a:pt x="2920" y="3847"/>
                          </a:lnTo>
                          <a:lnTo>
                            <a:pt x="2915" y="3864"/>
                          </a:lnTo>
                          <a:lnTo>
                            <a:pt x="2908" y="3881"/>
                          </a:lnTo>
                          <a:lnTo>
                            <a:pt x="2904" y="3888"/>
                          </a:lnTo>
                          <a:lnTo>
                            <a:pt x="2899" y="3895"/>
                          </a:lnTo>
                          <a:lnTo>
                            <a:pt x="2892" y="3901"/>
                          </a:lnTo>
                          <a:lnTo>
                            <a:pt x="2884" y="3905"/>
                          </a:lnTo>
                          <a:lnTo>
                            <a:pt x="2871" y="3915"/>
                          </a:lnTo>
                          <a:lnTo>
                            <a:pt x="2859" y="3923"/>
                          </a:lnTo>
                          <a:lnTo>
                            <a:pt x="2849" y="3932"/>
                          </a:lnTo>
                          <a:lnTo>
                            <a:pt x="2841" y="3941"/>
                          </a:lnTo>
                          <a:lnTo>
                            <a:pt x="2827" y="3960"/>
                          </a:lnTo>
                          <a:lnTo>
                            <a:pt x="2815" y="3974"/>
                          </a:lnTo>
                          <a:lnTo>
                            <a:pt x="2808" y="3980"/>
                          </a:lnTo>
                          <a:lnTo>
                            <a:pt x="2801" y="3984"/>
                          </a:lnTo>
                          <a:lnTo>
                            <a:pt x="2797" y="3985"/>
                          </a:lnTo>
                          <a:lnTo>
                            <a:pt x="2793" y="3986"/>
                          </a:lnTo>
                          <a:lnTo>
                            <a:pt x="2788" y="3986"/>
                          </a:lnTo>
                          <a:lnTo>
                            <a:pt x="2783" y="3986"/>
                          </a:lnTo>
                          <a:lnTo>
                            <a:pt x="2771" y="3985"/>
                          </a:lnTo>
                          <a:lnTo>
                            <a:pt x="2757" y="3980"/>
                          </a:lnTo>
                          <a:lnTo>
                            <a:pt x="2740" y="3974"/>
                          </a:lnTo>
                          <a:lnTo>
                            <a:pt x="2720" y="3964"/>
                          </a:lnTo>
                          <a:lnTo>
                            <a:pt x="2707" y="3957"/>
                          </a:lnTo>
                          <a:lnTo>
                            <a:pt x="2694" y="3947"/>
                          </a:lnTo>
                          <a:lnTo>
                            <a:pt x="2680" y="3938"/>
                          </a:lnTo>
                          <a:lnTo>
                            <a:pt x="2667" y="3927"/>
                          </a:lnTo>
                          <a:lnTo>
                            <a:pt x="2653" y="3916"/>
                          </a:lnTo>
                          <a:lnTo>
                            <a:pt x="2640" y="3902"/>
                          </a:lnTo>
                          <a:lnTo>
                            <a:pt x="2627" y="3889"/>
                          </a:lnTo>
                          <a:lnTo>
                            <a:pt x="2615" y="3875"/>
                          </a:lnTo>
                          <a:lnTo>
                            <a:pt x="2604" y="3860"/>
                          </a:lnTo>
                          <a:lnTo>
                            <a:pt x="2593" y="3845"/>
                          </a:lnTo>
                          <a:lnTo>
                            <a:pt x="2584" y="3830"/>
                          </a:lnTo>
                          <a:lnTo>
                            <a:pt x="2577" y="3814"/>
                          </a:lnTo>
                          <a:lnTo>
                            <a:pt x="2571" y="3799"/>
                          </a:lnTo>
                          <a:lnTo>
                            <a:pt x="2567" y="3784"/>
                          </a:lnTo>
                          <a:lnTo>
                            <a:pt x="2565" y="3775"/>
                          </a:lnTo>
                          <a:lnTo>
                            <a:pt x="2565" y="3768"/>
                          </a:lnTo>
                          <a:lnTo>
                            <a:pt x="2565" y="3760"/>
                          </a:lnTo>
                          <a:lnTo>
                            <a:pt x="2565" y="3753"/>
                          </a:lnTo>
                          <a:lnTo>
                            <a:pt x="2565" y="3742"/>
                          </a:lnTo>
                          <a:lnTo>
                            <a:pt x="2563" y="3733"/>
                          </a:lnTo>
                          <a:lnTo>
                            <a:pt x="2561" y="3725"/>
                          </a:lnTo>
                          <a:lnTo>
                            <a:pt x="2557" y="3719"/>
                          </a:lnTo>
                          <a:lnTo>
                            <a:pt x="2553" y="3712"/>
                          </a:lnTo>
                          <a:lnTo>
                            <a:pt x="2548" y="3706"/>
                          </a:lnTo>
                          <a:lnTo>
                            <a:pt x="2544" y="3699"/>
                          </a:lnTo>
                          <a:lnTo>
                            <a:pt x="2542" y="3690"/>
                          </a:lnTo>
                          <a:lnTo>
                            <a:pt x="2526" y="3666"/>
                          </a:lnTo>
                          <a:lnTo>
                            <a:pt x="2508" y="3640"/>
                          </a:lnTo>
                          <a:lnTo>
                            <a:pt x="2488" y="3615"/>
                          </a:lnTo>
                          <a:lnTo>
                            <a:pt x="2468" y="3588"/>
                          </a:lnTo>
                          <a:lnTo>
                            <a:pt x="2446" y="3562"/>
                          </a:lnTo>
                          <a:lnTo>
                            <a:pt x="2424" y="3538"/>
                          </a:lnTo>
                          <a:lnTo>
                            <a:pt x="2402" y="3515"/>
                          </a:lnTo>
                          <a:lnTo>
                            <a:pt x="2382" y="3496"/>
                          </a:lnTo>
                          <a:lnTo>
                            <a:pt x="2372" y="3489"/>
                          </a:lnTo>
                          <a:lnTo>
                            <a:pt x="2363" y="3485"/>
                          </a:lnTo>
                          <a:lnTo>
                            <a:pt x="2354" y="3482"/>
                          </a:lnTo>
                          <a:lnTo>
                            <a:pt x="2345" y="3478"/>
                          </a:lnTo>
                          <a:lnTo>
                            <a:pt x="2335" y="3475"/>
                          </a:lnTo>
                          <a:lnTo>
                            <a:pt x="2326" y="3471"/>
                          </a:lnTo>
                          <a:lnTo>
                            <a:pt x="2322" y="3469"/>
                          </a:lnTo>
                          <a:lnTo>
                            <a:pt x="2318" y="3466"/>
                          </a:lnTo>
                          <a:lnTo>
                            <a:pt x="2314" y="3462"/>
                          </a:lnTo>
                          <a:lnTo>
                            <a:pt x="2310" y="3457"/>
                          </a:lnTo>
                          <a:lnTo>
                            <a:pt x="2298" y="3440"/>
                          </a:lnTo>
                          <a:lnTo>
                            <a:pt x="2282" y="3412"/>
                          </a:lnTo>
                          <a:lnTo>
                            <a:pt x="2275" y="3398"/>
                          </a:lnTo>
                          <a:lnTo>
                            <a:pt x="2270" y="3384"/>
                          </a:lnTo>
                          <a:lnTo>
                            <a:pt x="2269" y="3378"/>
                          </a:lnTo>
                          <a:lnTo>
                            <a:pt x="2268" y="3373"/>
                          </a:lnTo>
                          <a:lnTo>
                            <a:pt x="2269" y="3369"/>
                          </a:lnTo>
                          <a:lnTo>
                            <a:pt x="2271" y="3366"/>
                          </a:lnTo>
                          <a:lnTo>
                            <a:pt x="2272" y="3364"/>
                          </a:lnTo>
                          <a:lnTo>
                            <a:pt x="2273" y="3362"/>
                          </a:lnTo>
                          <a:lnTo>
                            <a:pt x="2273" y="3361"/>
                          </a:lnTo>
                          <a:lnTo>
                            <a:pt x="2272" y="3359"/>
                          </a:lnTo>
                          <a:lnTo>
                            <a:pt x="2270" y="3356"/>
                          </a:lnTo>
                          <a:lnTo>
                            <a:pt x="2266" y="3353"/>
                          </a:lnTo>
                          <a:lnTo>
                            <a:pt x="2261" y="3349"/>
                          </a:lnTo>
                          <a:lnTo>
                            <a:pt x="2254" y="3347"/>
                          </a:lnTo>
                          <a:lnTo>
                            <a:pt x="2246" y="3345"/>
                          </a:lnTo>
                          <a:lnTo>
                            <a:pt x="2238" y="3344"/>
                          </a:lnTo>
                          <a:lnTo>
                            <a:pt x="2222" y="3342"/>
                          </a:lnTo>
                          <a:lnTo>
                            <a:pt x="2206" y="3341"/>
                          </a:lnTo>
                          <a:lnTo>
                            <a:pt x="2200" y="3342"/>
                          </a:lnTo>
                          <a:lnTo>
                            <a:pt x="2195" y="3343"/>
                          </a:lnTo>
                          <a:lnTo>
                            <a:pt x="2191" y="3344"/>
                          </a:lnTo>
                          <a:lnTo>
                            <a:pt x="2189" y="3346"/>
                          </a:lnTo>
                          <a:lnTo>
                            <a:pt x="2186" y="3354"/>
                          </a:lnTo>
                          <a:lnTo>
                            <a:pt x="2183" y="3360"/>
                          </a:lnTo>
                          <a:lnTo>
                            <a:pt x="2180" y="3363"/>
                          </a:lnTo>
                          <a:lnTo>
                            <a:pt x="2177" y="3366"/>
                          </a:lnTo>
                          <a:lnTo>
                            <a:pt x="2174" y="3368"/>
                          </a:lnTo>
                          <a:lnTo>
                            <a:pt x="2171" y="3368"/>
                          </a:lnTo>
                          <a:lnTo>
                            <a:pt x="2168" y="3368"/>
                          </a:lnTo>
                          <a:lnTo>
                            <a:pt x="2165" y="3366"/>
                          </a:lnTo>
                          <a:lnTo>
                            <a:pt x="2158" y="3361"/>
                          </a:lnTo>
                          <a:lnTo>
                            <a:pt x="2153" y="3353"/>
                          </a:lnTo>
                          <a:lnTo>
                            <a:pt x="2147" y="3341"/>
                          </a:lnTo>
                          <a:lnTo>
                            <a:pt x="2142" y="3330"/>
                          </a:lnTo>
                          <a:lnTo>
                            <a:pt x="2130" y="3305"/>
                          </a:lnTo>
                          <a:lnTo>
                            <a:pt x="2118" y="3283"/>
                          </a:lnTo>
                          <a:lnTo>
                            <a:pt x="2113" y="3275"/>
                          </a:lnTo>
                          <a:lnTo>
                            <a:pt x="2107" y="3269"/>
                          </a:lnTo>
                          <a:lnTo>
                            <a:pt x="2104" y="3268"/>
                          </a:lnTo>
                          <a:lnTo>
                            <a:pt x="2102" y="3267"/>
                          </a:lnTo>
                          <a:lnTo>
                            <a:pt x="2099" y="3268"/>
                          </a:lnTo>
                          <a:lnTo>
                            <a:pt x="2096" y="3269"/>
                          </a:lnTo>
                          <a:lnTo>
                            <a:pt x="2091" y="3272"/>
                          </a:lnTo>
                          <a:lnTo>
                            <a:pt x="2086" y="3274"/>
                          </a:lnTo>
                          <a:lnTo>
                            <a:pt x="2081" y="3275"/>
                          </a:lnTo>
                          <a:lnTo>
                            <a:pt x="2076" y="3275"/>
                          </a:lnTo>
                          <a:lnTo>
                            <a:pt x="2072" y="3273"/>
                          </a:lnTo>
                          <a:lnTo>
                            <a:pt x="2068" y="3271"/>
                          </a:lnTo>
                          <a:lnTo>
                            <a:pt x="2065" y="3269"/>
                          </a:lnTo>
                          <a:lnTo>
                            <a:pt x="2062" y="3264"/>
                          </a:lnTo>
                          <a:lnTo>
                            <a:pt x="2056" y="3256"/>
                          </a:lnTo>
                          <a:lnTo>
                            <a:pt x="2052" y="3246"/>
                          </a:lnTo>
                          <a:lnTo>
                            <a:pt x="2050" y="3236"/>
                          </a:lnTo>
                          <a:lnTo>
                            <a:pt x="2049" y="3225"/>
                          </a:lnTo>
                          <a:lnTo>
                            <a:pt x="2050" y="3217"/>
                          </a:lnTo>
                          <a:lnTo>
                            <a:pt x="2051" y="3210"/>
                          </a:lnTo>
                          <a:lnTo>
                            <a:pt x="2054" y="3205"/>
                          </a:lnTo>
                          <a:lnTo>
                            <a:pt x="2057" y="3200"/>
                          </a:lnTo>
                          <a:lnTo>
                            <a:pt x="2060" y="3195"/>
                          </a:lnTo>
                          <a:lnTo>
                            <a:pt x="2065" y="3191"/>
                          </a:lnTo>
                          <a:lnTo>
                            <a:pt x="2069" y="3188"/>
                          </a:lnTo>
                          <a:lnTo>
                            <a:pt x="2074" y="3184"/>
                          </a:lnTo>
                          <a:lnTo>
                            <a:pt x="2085" y="3177"/>
                          </a:lnTo>
                          <a:lnTo>
                            <a:pt x="2095" y="3171"/>
                          </a:lnTo>
                          <a:lnTo>
                            <a:pt x="2100" y="3167"/>
                          </a:lnTo>
                          <a:lnTo>
                            <a:pt x="2104" y="3163"/>
                          </a:lnTo>
                          <a:lnTo>
                            <a:pt x="2108" y="3158"/>
                          </a:lnTo>
                          <a:lnTo>
                            <a:pt x="2111" y="3153"/>
                          </a:lnTo>
                          <a:lnTo>
                            <a:pt x="2127" y="3144"/>
                          </a:lnTo>
                          <a:lnTo>
                            <a:pt x="2142" y="3135"/>
                          </a:lnTo>
                          <a:lnTo>
                            <a:pt x="2157" y="3128"/>
                          </a:lnTo>
                          <a:lnTo>
                            <a:pt x="2173" y="3121"/>
                          </a:lnTo>
                          <a:lnTo>
                            <a:pt x="2180" y="3117"/>
                          </a:lnTo>
                          <a:lnTo>
                            <a:pt x="2187" y="3113"/>
                          </a:lnTo>
                          <a:lnTo>
                            <a:pt x="2194" y="3108"/>
                          </a:lnTo>
                          <a:lnTo>
                            <a:pt x="2200" y="3103"/>
                          </a:lnTo>
                          <a:lnTo>
                            <a:pt x="2206" y="3098"/>
                          </a:lnTo>
                          <a:lnTo>
                            <a:pt x="2212" y="3090"/>
                          </a:lnTo>
                          <a:lnTo>
                            <a:pt x="2217" y="3083"/>
                          </a:lnTo>
                          <a:lnTo>
                            <a:pt x="2221" y="3075"/>
                          </a:lnTo>
                          <a:lnTo>
                            <a:pt x="2225" y="3067"/>
                          </a:lnTo>
                          <a:lnTo>
                            <a:pt x="2229" y="3062"/>
                          </a:lnTo>
                          <a:lnTo>
                            <a:pt x="2232" y="3060"/>
                          </a:lnTo>
                          <a:lnTo>
                            <a:pt x="2236" y="3059"/>
                          </a:lnTo>
                          <a:lnTo>
                            <a:pt x="2240" y="3059"/>
                          </a:lnTo>
                          <a:lnTo>
                            <a:pt x="2244" y="3061"/>
                          </a:lnTo>
                          <a:lnTo>
                            <a:pt x="2248" y="3063"/>
                          </a:lnTo>
                          <a:lnTo>
                            <a:pt x="2253" y="3065"/>
                          </a:lnTo>
                          <a:lnTo>
                            <a:pt x="2258" y="3068"/>
                          </a:lnTo>
                          <a:lnTo>
                            <a:pt x="2262" y="3069"/>
                          </a:lnTo>
                          <a:lnTo>
                            <a:pt x="2267" y="3070"/>
                          </a:lnTo>
                          <a:lnTo>
                            <a:pt x="2272" y="3070"/>
                          </a:lnTo>
                          <a:lnTo>
                            <a:pt x="2277" y="3068"/>
                          </a:lnTo>
                          <a:lnTo>
                            <a:pt x="2282" y="3063"/>
                          </a:lnTo>
                          <a:lnTo>
                            <a:pt x="2288" y="3057"/>
                          </a:lnTo>
                          <a:lnTo>
                            <a:pt x="2294" y="3046"/>
                          </a:lnTo>
                          <a:lnTo>
                            <a:pt x="2304" y="3032"/>
                          </a:lnTo>
                          <a:lnTo>
                            <a:pt x="2316" y="3019"/>
                          </a:lnTo>
                          <a:lnTo>
                            <a:pt x="2328" y="3004"/>
                          </a:lnTo>
                          <a:lnTo>
                            <a:pt x="2340" y="2990"/>
                          </a:lnTo>
                          <a:lnTo>
                            <a:pt x="2341" y="2987"/>
                          </a:lnTo>
                          <a:lnTo>
                            <a:pt x="2342" y="2983"/>
                          </a:lnTo>
                          <a:lnTo>
                            <a:pt x="2341" y="2980"/>
                          </a:lnTo>
                          <a:lnTo>
                            <a:pt x="2340" y="2976"/>
                          </a:lnTo>
                          <a:lnTo>
                            <a:pt x="2337" y="2971"/>
                          </a:lnTo>
                          <a:lnTo>
                            <a:pt x="2335" y="2969"/>
                          </a:lnTo>
                          <a:lnTo>
                            <a:pt x="2335" y="2966"/>
                          </a:lnTo>
                          <a:lnTo>
                            <a:pt x="2338" y="2962"/>
                          </a:lnTo>
                          <a:lnTo>
                            <a:pt x="2340" y="2959"/>
                          </a:lnTo>
                          <a:lnTo>
                            <a:pt x="2343" y="2957"/>
                          </a:lnTo>
                          <a:lnTo>
                            <a:pt x="2349" y="2953"/>
                          </a:lnTo>
                          <a:lnTo>
                            <a:pt x="2355" y="2948"/>
                          </a:lnTo>
                          <a:lnTo>
                            <a:pt x="2358" y="2946"/>
                          </a:lnTo>
                          <a:lnTo>
                            <a:pt x="2361" y="2943"/>
                          </a:lnTo>
                          <a:lnTo>
                            <a:pt x="2363" y="2940"/>
                          </a:lnTo>
                          <a:lnTo>
                            <a:pt x="2364" y="2937"/>
                          </a:lnTo>
                          <a:lnTo>
                            <a:pt x="2364" y="2932"/>
                          </a:lnTo>
                          <a:lnTo>
                            <a:pt x="2363" y="2927"/>
                          </a:lnTo>
                          <a:lnTo>
                            <a:pt x="2360" y="2922"/>
                          </a:lnTo>
                          <a:lnTo>
                            <a:pt x="2356" y="2914"/>
                          </a:lnTo>
                          <a:lnTo>
                            <a:pt x="2354" y="2909"/>
                          </a:lnTo>
                          <a:lnTo>
                            <a:pt x="2352" y="2904"/>
                          </a:lnTo>
                          <a:lnTo>
                            <a:pt x="2352" y="2900"/>
                          </a:lnTo>
                          <a:lnTo>
                            <a:pt x="2352" y="2895"/>
                          </a:lnTo>
                          <a:lnTo>
                            <a:pt x="2356" y="2886"/>
                          </a:lnTo>
                          <a:lnTo>
                            <a:pt x="2361" y="2876"/>
                          </a:lnTo>
                          <a:lnTo>
                            <a:pt x="2367" y="2868"/>
                          </a:lnTo>
                          <a:lnTo>
                            <a:pt x="2373" y="2860"/>
                          </a:lnTo>
                          <a:lnTo>
                            <a:pt x="2375" y="2856"/>
                          </a:lnTo>
                          <a:lnTo>
                            <a:pt x="2377" y="2852"/>
                          </a:lnTo>
                          <a:lnTo>
                            <a:pt x="2380" y="2848"/>
                          </a:lnTo>
                          <a:lnTo>
                            <a:pt x="2380" y="2845"/>
                          </a:lnTo>
                          <a:lnTo>
                            <a:pt x="2378" y="2840"/>
                          </a:lnTo>
                          <a:lnTo>
                            <a:pt x="2375" y="2833"/>
                          </a:lnTo>
                          <a:lnTo>
                            <a:pt x="2371" y="2826"/>
                          </a:lnTo>
                          <a:lnTo>
                            <a:pt x="2364" y="2818"/>
                          </a:lnTo>
                          <a:lnTo>
                            <a:pt x="2348" y="2798"/>
                          </a:lnTo>
                          <a:lnTo>
                            <a:pt x="2328" y="2777"/>
                          </a:lnTo>
                          <a:lnTo>
                            <a:pt x="2307" y="2756"/>
                          </a:lnTo>
                          <a:lnTo>
                            <a:pt x="2287" y="2737"/>
                          </a:lnTo>
                          <a:lnTo>
                            <a:pt x="2271" y="2722"/>
                          </a:lnTo>
                          <a:lnTo>
                            <a:pt x="2260" y="2714"/>
                          </a:lnTo>
                          <a:lnTo>
                            <a:pt x="2253" y="2709"/>
                          </a:lnTo>
                          <a:lnTo>
                            <a:pt x="2246" y="2703"/>
                          </a:lnTo>
                          <a:lnTo>
                            <a:pt x="2241" y="2699"/>
                          </a:lnTo>
                          <a:lnTo>
                            <a:pt x="2237" y="2695"/>
                          </a:lnTo>
                          <a:lnTo>
                            <a:pt x="2230" y="2687"/>
                          </a:lnTo>
                          <a:lnTo>
                            <a:pt x="2225" y="2682"/>
                          </a:lnTo>
                          <a:lnTo>
                            <a:pt x="2222" y="2681"/>
                          </a:lnTo>
                          <a:lnTo>
                            <a:pt x="2219" y="2680"/>
                          </a:lnTo>
                          <a:lnTo>
                            <a:pt x="2216" y="2680"/>
                          </a:lnTo>
                          <a:lnTo>
                            <a:pt x="2212" y="2681"/>
                          </a:lnTo>
                          <a:lnTo>
                            <a:pt x="2199" y="2687"/>
                          </a:lnTo>
                          <a:lnTo>
                            <a:pt x="2183" y="2698"/>
                          </a:lnTo>
                          <a:lnTo>
                            <a:pt x="2180" y="2698"/>
                          </a:lnTo>
                          <a:lnTo>
                            <a:pt x="2176" y="2696"/>
                          </a:lnTo>
                          <a:lnTo>
                            <a:pt x="2171" y="2693"/>
                          </a:lnTo>
                          <a:lnTo>
                            <a:pt x="2163" y="2689"/>
                          </a:lnTo>
                          <a:lnTo>
                            <a:pt x="2147" y="2680"/>
                          </a:lnTo>
                          <a:lnTo>
                            <a:pt x="2130" y="2671"/>
                          </a:lnTo>
                          <a:lnTo>
                            <a:pt x="2120" y="2667"/>
                          </a:lnTo>
                          <a:lnTo>
                            <a:pt x="2112" y="2665"/>
                          </a:lnTo>
                          <a:lnTo>
                            <a:pt x="2104" y="2665"/>
                          </a:lnTo>
                          <a:lnTo>
                            <a:pt x="2097" y="2666"/>
                          </a:lnTo>
                          <a:lnTo>
                            <a:pt x="2094" y="2667"/>
                          </a:lnTo>
                          <a:lnTo>
                            <a:pt x="2091" y="2669"/>
                          </a:lnTo>
                          <a:lnTo>
                            <a:pt x="2089" y="2672"/>
                          </a:lnTo>
                          <a:lnTo>
                            <a:pt x="2087" y="2675"/>
                          </a:lnTo>
                          <a:lnTo>
                            <a:pt x="2085" y="2680"/>
                          </a:lnTo>
                          <a:lnTo>
                            <a:pt x="2084" y="2685"/>
                          </a:lnTo>
                          <a:lnTo>
                            <a:pt x="2083" y="2690"/>
                          </a:lnTo>
                          <a:lnTo>
                            <a:pt x="2083" y="2697"/>
                          </a:lnTo>
                          <a:lnTo>
                            <a:pt x="2083" y="2719"/>
                          </a:lnTo>
                          <a:lnTo>
                            <a:pt x="2082" y="2732"/>
                          </a:lnTo>
                          <a:lnTo>
                            <a:pt x="2081" y="2737"/>
                          </a:lnTo>
                          <a:lnTo>
                            <a:pt x="2079" y="2740"/>
                          </a:lnTo>
                          <a:lnTo>
                            <a:pt x="2077" y="2743"/>
                          </a:lnTo>
                          <a:lnTo>
                            <a:pt x="2075" y="2745"/>
                          </a:lnTo>
                          <a:lnTo>
                            <a:pt x="2062" y="2751"/>
                          </a:lnTo>
                          <a:lnTo>
                            <a:pt x="2040" y="2762"/>
                          </a:lnTo>
                          <a:lnTo>
                            <a:pt x="2031" y="2767"/>
                          </a:lnTo>
                          <a:lnTo>
                            <a:pt x="2025" y="2770"/>
                          </a:lnTo>
                          <a:lnTo>
                            <a:pt x="2019" y="2770"/>
                          </a:lnTo>
                          <a:lnTo>
                            <a:pt x="2014" y="2769"/>
                          </a:lnTo>
                          <a:lnTo>
                            <a:pt x="2010" y="2767"/>
                          </a:lnTo>
                          <a:lnTo>
                            <a:pt x="2006" y="2764"/>
                          </a:lnTo>
                          <a:lnTo>
                            <a:pt x="2003" y="2759"/>
                          </a:lnTo>
                          <a:lnTo>
                            <a:pt x="2000" y="2754"/>
                          </a:lnTo>
                          <a:lnTo>
                            <a:pt x="1995" y="2742"/>
                          </a:lnTo>
                          <a:lnTo>
                            <a:pt x="1990" y="2731"/>
                          </a:lnTo>
                          <a:lnTo>
                            <a:pt x="1987" y="2727"/>
                          </a:lnTo>
                          <a:lnTo>
                            <a:pt x="1984" y="2723"/>
                          </a:lnTo>
                          <a:lnTo>
                            <a:pt x="1981" y="2720"/>
                          </a:lnTo>
                          <a:lnTo>
                            <a:pt x="1978" y="2719"/>
                          </a:lnTo>
                          <a:lnTo>
                            <a:pt x="1918" y="2705"/>
                          </a:lnTo>
                          <a:lnTo>
                            <a:pt x="1908" y="2704"/>
                          </a:lnTo>
                          <a:lnTo>
                            <a:pt x="1899" y="2704"/>
                          </a:lnTo>
                          <a:lnTo>
                            <a:pt x="1891" y="2705"/>
                          </a:lnTo>
                          <a:lnTo>
                            <a:pt x="1885" y="2709"/>
                          </a:lnTo>
                          <a:lnTo>
                            <a:pt x="1879" y="2712"/>
                          </a:lnTo>
                          <a:lnTo>
                            <a:pt x="1874" y="2716"/>
                          </a:lnTo>
                          <a:lnTo>
                            <a:pt x="1870" y="2720"/>
                          </a:lnTo>
                          <a:lnTo>
                            <a:pt x="1866" y="2725"/>
                          </a:lnTo>
                          <a:lnTo>
                            <a:pt x="1858" y="2735"/>
                          </a:lnTo>
                          <a:lnTo>
                            <a:pt x="1850" y="2743"/>
                          </a:lnTo>
                          <a:lnTo>
                            <a:pt x="1846" y="2747"/>
                          </a:lnTo>
                          <a:lnTo>
                            <a:pt x="1841" y="2751"/>
                          </a:lnTo>
                          <a:lnTo>
                            <a:pt x="1835" y="2753"/>
                          </a:lnTo>
                          <a:lnTo>
                            <a:pt x="1829" y="2753"/>
                          </a:lnTo>
                          <a:lnTo>
                            <a:pt x="1828" y="2767"/>
                          </a:lnTo>
                          <a:lnTo>
                            <a:pt x="1826" y="2786"/>
                          </a:lnTo>
                          <a:lnTo>
                            <a:pt x="1825" y="2796"/>
                          </a:lnTo>
                          <a:lnTo>
                            <a:pt x="1822" y="2803"/>
                          </a:lnTo>
                          <a:lnTo>
                            <a:pt x="1820" y="2806"/>
                          </a:lnTo>
                          <a:lnTo>
                            <a:pt x="1816" y="2808"/>
                          </a:lnTo>
                          <a:lnTo>
                            <a:pt x="1813" y="2808"/>
                          </a:lnTo>
                          <a:lnTo>
                            <a:pt x="1809" y="2808"/>
                          </a:lnTo>
                          <a:lnTo>
                            <a:pt x="1805" y="2808"/>
                          </a:lnTo>
                          <a:lnTo>
                            <a:pt x="1800" y="2809"/>
                          </a:lnTo>
                          <a:lnTo>
                            <a:pt x="1797" y="2810"/>
                          </a:lnTo>
                          <a:lnTo>
                            <a:pt x="1793" y="2812"/>
                          </a:lnTo>
                          <a:lnTo>
                            <a:pt x="1788" y="2816"/>
                          </a:lnTo>
                          <a:lnTo>
                            <a:pt x="1784" y="2822"/>
                          </a:lnTo>
                          <a:lnTo>
                            <a:pt x="1780" y="2827"/>
                          </a:lnTo>
                          <a:lnTo>
                            <a:pt x="1775" y="2830"/>
                          </a:lnTo>
                          <a:lnTo>
                            <a:pt x="1773" y="2830"/>
                          </a:lnTo>
                          <a:lnTo>
                            <a:pt x="1771" y="2830"/>
                          </a:lnTo>
                          <a:lnTo>
                            <a:pt x="1768" y="2828"/>
                          </a:lnTo>
                          <a:lnTo>
                            <a:pt x="1766" y="2826"/>
                          </a:lnTo>
                          <a:lnTo>
                            <a:pt x="1757" y="2816"/>
                          </a:lnTo>
                          <a:lnTo>
                            <a:pt x="1752" y="2807"/>
                          </a:lnTo>
                          <a:lnTo>
                            <a:pt x="1749" y="2799"/>
                          </a:lnTo>
                          <a:lnTo>
                            <a:pt x="1747" y="2793"/>
                          </a:lnTo>
                          <a:lnTo>
                            <a:pt x="1748" y="2787"/>
                          </a:lnTo>
                          <a:lnTo>
                            <a:pt x="1750" y="2782"/>
                          </a:lnTo>
                          <a:lnTo>
                            <a:pt x="1753" y="2778"/>
                          </a:lnTo>
                          <a:lnTo>
                            <a:pt x="1756" y="2775"/>
                          </a:lnTo>
                          <a:lnTo>
                            <a:pt x="1765" y="2770"/>
                          </a:lnTo>
                          <a:lnTo>
                            <a:pt x="1772" y="2765"/>
                          </a:lnTo>
                          <a:lnTo>
                            <a:pt x="1775" y="2762"/>
                          </a:lnTo>
                          <a:lnTo>
                            <a:pt x="1778" y="2759"/>
                          </a:lnTo>
                          <a:lnTo>
                            <a:pt x="1778" y="2756"/>
                          </a:lnTo>
                          <a:lnTo>
                            <a:pt x="1775" y="2752"/>
                          </a:lnTo>
                          <a:lnTo>
                            <a:pt x="1763" y="2733"/>
                          </a:lnTo>
                          <a:lnTo>
                            <a:pt x="1754" y="2717"/>
                          </a:lnTo>
                          <a:lnTo>
                            <a:pt x="1747" y="2701"/>
                          </a:lnTo>
                          <a:lnTo>
                            <a:pt x="1738" y="2681"/>
                          </a:lnTo>
                          <a:lnTo>
                            <a:pt x="1738" y="2670"/>
                          </a:lnTo>
                          <a:lnTo>
                            <a:pt x="1736" y="2659"/>
                          </a:lnTo>
                          <a:lnTo>
                            <a:pt x="1734" y="2651"/>
                          </a:lnTo>
                          <a:lnTo>
                            <a:pt x="1730" y="2645"/>
                          </a:lnTo>
                          <a:lnTo>
                            <a:pt x="1726" y="2639"/>
                          </a:lnTo>
                          <a:lnTo>
                            <a:pt x="1722" y="2635"/>
                          </a:lnTo>
                          <a:lnTo>
                            <a:pt x="1716" y="2632"/>
                          </a:lnTo>
                          <a:lnTo>
                            <a:pt x="1711" y="2630"/>
                          </a:lnTo>
                          <a:lnTo>
                            <a:pt x="1704" y="2629"/>
                          </a:lnTo>
                          <a:lnTo>
                            <a:pt x="1697" y="2629"/>
                          </a:lnTo>
                          <a:lnTo>
                            <a:pt x="1689" y="2629"/>
                          </a:lnTo>
                          <a:lnTo>
                            <a:pt x="1682" y="2630"/>
                          </a:lnTo>
                          <a:lnTo>
                            <a:pt x="1666" y="2634"/>
                          </a:lnTo>
                          <a:lnTo>
                            <a:pt x="1649" y="2638"/>
                          </a:lnTo>
                          <a:lnTo>
                            <a:pt x="1631" y="2643"/>
                          </a:lnTo>
                          <a:lnTo>
                            <a:pt x="1614" y="2648"/>
                          </a:lnTo>
                          <a:lnTo>
                            <a:pt x="1596" y="2651"/>
                          </a:lnTo>
                          <a:lnTo>
                            <a:pt x="1581" y="2653"/>
                          </a:lnTo>
                          <a:lnTo>
                            <a:pt x="1573" y="2652"/>
                          </a:lnTo>
                          <a:lnTo>
                            <a:pt x="1566" y="2651"/>
                          </a:lnTo>
                          <a:lnTo>
                            <a:pt x="1559" y="2649"/>
                          </a:lnTo>
                          <a:lnTo>
                            <a:pt x="1553" y="2646"/>
                          </a:lnTo>
                          <a:lnTo>
                            <a:pt x="1548" y="2642"/>
                          </a:lnTo>
                          <a:lnTo>
                            <a:pt x="1544" y="2637"/>
                          </a:lnTo>
                          <a:lnTo>
                            <a:pt x="1540" y="2630"/>
                          </a:lnTo>
                          <a:lnTo>
                            <a:pt x="1537" y="2622"/>
                          </a:lnTo>
                          <a:lnTo>
                            <a:pt x="1526" y="2586"/>
                          </a:lnTo>
                          <a:lnTo>
                            <a:pt x="1515" y="2554"/>
                          </a:lnTo>
                          <a:lnTo>
                            <a:pt x="1510" y="2540"/>
                          </a:lnTo>
                          <a:lnTo>
                            <a:pt x="1504" y="2527"/>
                          </a:lnTo>
                          <a:lnTo>
                            <a:pt x="1498" y="2516"/>
                          </a:lnTo>
                          <a:lnTo>
                            <a:pt x="1491" y="2507"/>
                          </a:lnTo>
                          <a:lnTo>
                            <a:pt x="1487" y="2503"/>
                          </a:lnTo>
                          <a:lnTo>
                            <a:pt x="1483" y="2500"/>
                          </a:lnTo>
                          <a:lnTo>
                            <a:pt x="1479" y="2497"/>
                          </a:lnTo>
                          <a:lnTo>
                            <a:pt x="1475" y="2494"/>
                          </a:lnTo>
                          <a:lnTo>
                            <a:pt x="1469" y="2493"/>
                          </a:lnTo>
                          <a:lnTo>
                            <a:pt x="1463" y="2492"/>
                          </a:lnTo>
                          <a:lnTo>
                            <a:pt x="1458" y="2491"/>
                          </a:lnTo>
                          <a:lnTo>
                            <a:pt x="1452" y="2491"/>
                          </a:lnTo>
                          <a:lnTo>
                            <a:pt x="1446" y="2492"/>
                          </a:lnTo>
                          <a:lnTo>
                            <a:pt x="1439" y="2493"/>
                          </a:lnTo>
                          <a:lnTo>
                            <a:pt x="1432" y="2495"/>
                          </a:lnTo>
                          <a:lnTo>
                            <a:pt x="1423" y="2498"/>
                          </a:lnTo>
                          <a:lnTo>
                            <a:pt x="1407" y="2505"/>
                          </a:lnTo>
                          <a:lnTo>
                            <a:pt x="1387" y="2516"/>
                          </a:lnTo>
                          <a:lnTo>
                            <a:pt x="1381" y="2519"/>
                          </a:lnTo>
                          <a:lnTo>
                            <a:pt x="1375" y="2522"/>
                          </a:lnTo>
                          <a:lnTo>
                            <a:pt x="1369" y="2524"/>
                          </a:lnTo>
                          <a:lnTo>
                            <a:pt x="1363" y="2526"/>
                          </a:lnTo>
                          <a:lnTo>
                            <a:pt x="1357" y="2526"/>
                          </a:lnTo>
                          <a:lnTo>
                            <a:pt x="1351" y="2527"/>
                          </a:lnTo>
                          <a:lnTo>
                            <a:pt x="1346" y="2526"/>
                          </a:lnTo>
                          <a:lnTo>
                            <a:pt x="1339" y="2526"/>
                          </a:lnTo>
                          <a:lnTo>
                            <a:pt x="1328" y="2523"/>
                          </a:lnTo>
                          <a:lnTo>
                            <a:pt x="1317" y="2518"/>
                          </a:lnTo>
                          <a:lnTo>
                            <a:pt x="1306" y="2513"/>
                          </a:lnTo>
                          <a:lnTo>
                            <a:pt x="1295" y="2506"/>
                          </a:lnTo>
                          <a:lnTo>
                            <a:pt x="1273" y="2491"/>
                          </a:lnTo>
                          <a:lnTo>
                            <a:pt x="1251" y="2475"/>
                          </a:lnTo>
                          <a:lnTo>
                            <a:pt x="1241" y="2468"/>
                          </a:lnTo>
                          <a:lnTo>
                            <a:pt x="1230" y="2462"/>
                          </a:lnTo>
                          <a:lnTo>
                            <a:pt x="1219" y="2457"/>
                          </a:lnTo>
                          <a:lnTo>
                            <a:pt x="1207" y="2453"/>
                          </a:lnTo>
                          <a:lnTo>
                            <a:pt x="1170" y="2443"/>
                          </a:lnTo>
                          <a:lnTo>
                            <a:pt x="1136" y="2435"/>
                          </a:lnTo>
                          <a:lnTo>
                            <a:pt x="1101" y="2426"/>
                          </a:lnTo>
                          <a:lnTo>
                            <a:pt x="1067" y="2417"/>
                          </a:lnTo>
                          <a:lnTo>
                            <a:pt x="1034" y="2407"/>
                          </a:lnTo>
                          <a:lnTo>
                            <a:pt x="1001" y="2394"/>
                          </a:lnTo>
                          <a:lnTo>
                            <a:pt x="984" y="2387"/>
                          </a:lnTo>
                          <a:lnTo>
                            <a:pt x="967" y="2379"/>
                          </a:lnTo>
                          <a:lnTo>
                            <a:pt x="950" y="2371"/>
                          </a:lnTo>
                          <a:lnTo>
                            <a:pt x="933" y="2362"/>
                          </a:lnTo>
                          <a:lnTo>
                            <a:pt x="929" y="2357"/>
                          </a:lnTo>
                          <a:lnTo>
                            <a:pt x="924" y="2354"/>
                          </a:lnTo>
                          <a:lnTo>
                            <a:pt x="920" y="2353"/>
                          </a:lnTo>
                          <a:lnTo>
                            <a:pt x="916" y="2352"/>
                          </a:lnTo>
                          <a:lnTo>
                            <a:pt x="911" y="2353"/>
                          </a:lnTo>
                          <a:lnTo>
                            <a:pt x="907" y="2354"/>
                          </a:lnTo>
                          <a:lnTo>
                            <a:pt x="903" y="2356"/>
                          </a:lnTo>
                          <a:lnTo>
                            <a:pt x="899" y="2358"/>
                          </a:lnTo>
                          <a:lnTo>
                            <a:pt x="891" y="2366"/>
                          </a:lnTo>
                          <a:lnTo>
                            <a:pt x="884" y="2374"/>
                          </a:lnTo>
                          <a:lnTo>
                            <a:pt x="877" y="2384"/>
                          </a:lnTo>
                          <a:lnTo>
                            <a:pt x="869" y="2393"/>
                          </a:lnTo>
                          <a:lnTo>
                            <a:pt x="863" y="2403"/>
                          </a:lnTo>
                          <a:lnTo>
                            <a:pt x="858" y="2412"/>
                          </a:lnTo>
                          <a:lnTo>
                            <a:pt x="853" y="2419"/>
                          </a:lnTo>
                          <a:lnTo>
                            <a:pt x="848" y="2424"/>
                          </a:lnTo>
                          <a:lnTo>
                            <a:pt x="846" y="2425"/>
                          </a:lnTo>
                          <a:lnTo>
                            <a:pt x="844" y="2425"/>
                          </a:lnTo>
                          <a:lnTo>
                            <a:pt x="842" y="2425"/>
                          </a:lnTo>
                          <a:lnTo>
                            <a:pt x="841" y="2424"/>
                          </a:lnTo>
                          <a:lnTo>
                            <a:pt x="838" y="2418"/>
                          </a:lnTo>
                          <a:lnTo>
                            <a:pt x="836" y="2407"/>
                          </a:lnTo>
                          <a:lnTo>
                            <a:pt x="833" y="2377"/>
                          </a:lnTo>
                          <a:lnTo>
                            <a:pt x="827" y="2333"/>
                          </a:lnTo>
                          <a:lnTo>
                            <a:pt x="823" y="2310"/>
                          </a:lnTo>
                          <a:lnTo>
                            <a:pt x="819" y="2291"/>
                          </a:lnTo>
                          <a:lnTo>
                            <a:pt x="817" y="2283"/>
                          </a:lnTo>
                          <a:lnTo>
                            <a:pt x="815" y="2277"/>
                          </a:lnTo>
                          <a:lnTo>
                            <a:pt x="812" y="2271"/>
                          </a:lnTo>
                          <a:lnTo>
                            <a:pt x="809" y="2268"/>
                          </a:lnTo>
                          <a:lnTo>
                            <a:pt x="803" y="2263"/>
                          </a:lnTo>
                          <a:lnTo>
                            <a:pt x="796" y="2260"/>
                          </a:lnTo>
                          <a:lnTo>
                            <a:pt x="790" y="2257"/>
                          </a:lnTo>
                          <a:lnTo>
                            <a:pt x="782" y="2254"/>
                          </a:lnTo>
                          <a:lnTo>
                            <a:pt x="769" y="2250"/>
                          </a:lnTo>
                          <a:lnTo>
                            <a:pt x="757" y="2247"/>
                          </a:lnTo>
                          <a:lnTo>
                            <a:pt x="744" y="2243"/>
                          </a:lnTo>
                          <a:lnTo>
                            <a:pt x="730" y="2237"/>
                          </a:lnTo>
                          <a:lnTo>
                            <a:pt x="724" y="2231"/>
                          </a:lnTo>
                          <a:lnTo>
                            <a:pt x="718" y="2226"/>
                          </a:lnTo>
                          <a:lnTo>
                            <a:pt x="711" y="2220"/>
                          </a:lnTo>
                          <a:lnTo>
                            <a:pt x="705" y="2213"/>
                          </a:lnTo>
                          <a:lnTo>
                            <a:pt x="701" y="2207"/>
                          </a:lnTo>
                          <a:lnTo>
                            <a:pt x="696" y="2200"/>
                          </a:lnTo>
                          <a:lnTo>
                            <a:pt x="692" y="2192"/>
                          </a:lnTo>
                          <a:lnTo>
                            <a:pt x="688" y="2181"/>
                          </a:lnTo>
                          <a:lnTo>
                            <a:pt x="681" y="2160"/>
                          </a:lnTo>
                          <a:lnTo>
                            <a:pt x="675" y="2135"/>
                          </a:lnTo>
                          <a:lnTo>
                            <a:pt x="670" y="2111"/>
                          </a:lnTo>
                          <a:lnTo>
                            <a:pt x="668" y="2088"/>
                          </a:lnTo>
                          <a:lnTo>
                            <a:pt x="668" y="2077"/>
                          </a:lnTo>
                          <a:lnTo>
                            <a:pt x="668" y="2068"/>
                          </a:lnTo>
                          <a:lnTo>
                            <a:pt x="669" y="2059"/>
                          </a:lnTo>
                          <a:lnTo>
                            <a:pt x="672" y="2053"/>
                          </a:lnTo>
                          <a:lnTo>
                            <a:pt x="675" y="2044"/>
                          </a:lnTo>
                          <a:lnTo>
                            <a:pt x="678" y="2036"/>
                          </a:lnTo>
                          <a:lnTo>
                            <a:pt x="681" y="2027"/>
                          </a:lnTo>
                          <a:lnTo>
                            <a:pt x="683" y="2019"/>
                          </a:lnTo>
                          <a:lnTo>
                            <a:pt x="684" y="2010"/>
                          </a:lnTo>
                          <a:lnTo>
                            <a:pt x="685" y="2002"/>
                          </a:lnTo>
                          <a:lnTo>
                            <a:pt x="685" y="1994"/>
                          </a:lnTo>
                          <a:lnTo>
                            <a:pt x="684" y="1987"/>
                          </a:lnTo>
                          <a:lnTo>
                            <a:pt x="682" y="1980"/>
                          </a:lnTo>
                          <a:lnTo>
                            <a:pt x="679" y="1972"/>
                          </a:lnTo>
                          <a:lnTo>
                            <a:pt x="676" y="1966"/>
                          </a:lnTo>
                          <a:lnTo>
                            <a:pt x="671" y="1960"/>
                          </a:lnTo>
                          <a:lnTo>
                            <a:pt x="665" y="1955"/>
                          </a:lnTo>
                          <a:lnTo>
                            <a:pt x="658" y="1950"/>
                          </a:lnTo>
                          <a:lnTo>
                            <a:pt x="649" y="1946"/>
                          </a:lnTo>
                          <a:lnTo>
                            <a:pt x="639" y="1942"/>
                          </a:lnTo>
                          <a:lnTo>
                            <a:pt x="634" y="1940"/>
                          </a:lnTo>
                          <a:lnTo>
                            <a:pt x="631" y="1937"/>
                          </a:lnTo>
                          <a:lnTo>
                            <a:pt x="630" y="1933"/>
                          </a:lnTo>
                          <a:lnTo>
                            <a:pt x="629" y="1928"/>
                          </a:lnTo>
                          <a:lnTo>
                            <a:pt x="629" y="1923"/>
                          </a:lnTo>
                          <a:lnTo>
                            <a:pt x="630" y="1919"/>
                          </a:lnTo>
                          <a:lnTo>
                            <a:pt x="629" y="1915"/>
                          </a:lnTo>
                          <a:lnTo>
                            <a:pt x="628" y="1911"/>
                          </a:lnTo>
                          <a:lnTo>
                            <a:pt x="626" y="1908"/>
                          </a:lnTo>
                          <a:lnTo>
                            <a:pt x="624" y="1905"/>
                          </a:lnTo>
                          <a:lnTo>
                            <a:pt x="621" y="1903"/>
                          </a:lnTo>
                          <a:lnTo>
                            <a:pt x="618" y="1902"/>
                          </a:lnTo>
                          <a:lnTo>
                            <a:pt x="613" y="1900"/>
                          </a:lnTo>
                          <a:lnTo>
                            <a:pt x="605" y="1900"/>
                          </a:lnTo>
                          <a:lnTo>
                            <a:pt x="599" y="1902"/>
                          </a:lnTo>
                          <a:lnTo>
                            <a:pt x="592" y="1904"/>
                          </a:lnTo>
                          <a:lnTo>
                            <a:pt x="585" y="1908"/>
                          </a:lnTo>
                          <a:lnTo>
                            <a:pt x="578" y="1912"/>
                          </a:lnTo>
                          <a:lnTo>
                            <a:pt x="553" y="1932"/>
                          </a:lnTo>
                          <a:lnTo>
                            <a:pt x="540" y="1943"/>
                          </a:lnTo>
                          <a:lnTo>
                            <a:pt x="537" y="1943"/>
                          </a:lnTo>
                          <a:lnTo>
                            <a:pt x="535" y="1943"/>
                          </a:lnTo>
                          <a:lnTo>
                            <a:pt x="532" y="1941"/>
                          </a:lnTo>
                          <a:lnTo>
                            <a:pt x="530" y="1939"/>
                          </a:lnTo>
                          <a:lnTo>
                            <a:pt x="525" y="1933"/>
                          </a:lnTo>
                          <a:lnTo>
                            <a:pt x="522" y="1924"/>
                          </a:lnTo>
                          <a:lnTo>
                            <a:pt x="519" y="1916"/>
                          </a:lnTo>
                          <a:lnTo>
                            <a:pt x="517" y="1908"/>
                          </a:lnTo>
                          <a:lnTo>
                            <a:pt x="516" y="1901"/>
                          </a:lnTo>
                          <a:lnTo>
                            <a:pt x="515" y="1896"/>
                          </a:lnTo>
                          <a:lnTo>
                            <a:pt x="516" y="1887"/>
                          </a:lnTo>
                          <a:lnTo>
                            <a:pt x="517" y="1872"/>
                          </a:lnTo>
                          <a:lnTo>
                            <a:pt x="517" y="1865"/>
                          </a:lnTo>
                          <a:lnTo>
                            <a:pt x="516" y="1858"/>
                          </a:lnTo>
                          <a:lnTo>
                            <a:pt x="516" y="1856"/>
                          </a:lnTo>
                          <a:lnTo>
                            <a:pt x="515" y="1854"/>
                          </a:lnTo>
                          <a:lnTo>
                            <a:pt x="514" y="1853"/>
                          </a:lnTo>
                          <a:lnTo>
                            <a:pt x="512" y="1853"/>
                          </a:lnTo>
                          <a:lnTo>
                            <a:pt x="505" y="1856"/>
                          </a:lnTo>
                          <a:lnTo>
                            <a:pt x="498" y="1860"/>
                          </a:lnTo>
                          <a:lnTo>
                            <a:pt x="492" y="1864"/>
                          </a:lnTo>
                          <a:lnTo>
                            <a:pt x="486" y="1869"/>
                          </a:lnTo>
                          <a:lnTo>
                            <a:pt x="475" y="1881"/>
                          </a:lnTo>
                          <a:lnTo>
                            <a:pt x="467" y="1895"/>
                          </a:lnTo>
                          <a:lnTo>
                            <a:pt x="460" y="1906"/>
                          </a:lnTo>
                          <a:lnTo>
                            <a:pt x="453" y="1916"/>
                          </a:lnTo>
                          <a:lnTo>
                            <a:pt x="451" y="1920"/>
                          </a:lnTo>
                          <a:lnTo>
                            <a:pt x="448" y="1923"/>
                          </a:lnTo>
                          <a:lnTo>
                            <a:pt x="445" y="1924"/>
                          </a:lnTo>
                          <a:lnTo>
                            <a:pt x="443" y="1925"/>
                          </a:lnTo>
                          <a:lnTo>
                            <a:pt x="437" y="1923"/>
                          </a:lnTo>
                          <a:lnTo>
                            <a:pt x="432" y="1919"/>
                          </a:lnTo>
                          <a:lnTo>
                            <a:pt x="427" y="1914"/>
                          </a:lnTo>
                          <a:lnTo>
                            <a:pt x="423" y="1908"/>
                          </a:lnTo>
                          <a:lnTo>
                            <a:pt x="413" y="1894"/>
                          </a:lnTo>
                          <a:lnTo>
                            <a:pt x="403" y="1878"/>
                          </a:lnTo>
                          <a:lnTo>
                            <a:pt x="398" y="1871"/>
                          </a:lnTo>
                          <a:lnTo>
                            <a:pt x="392" y="1864"/>
                          </a:lnTo>
                          <a:lnTo>
                            <a:pt x="386" y="1859"/>
                          </a:lnTo>
                          <a:lnTo>
                            <a:pt x="380" y="1854"/>
                          </a:lnTo>
                          <a:lnTo>
                            <a:pt x="374" y="1851"/>
                          </a:lnTo>
                          <a:lnTo>
                            <a:pt x="367" y="1850"/>
                          </a:lnTo>
                          <a:lnTo>
                            <a:pt x="364" y="1851"/>
                          </a:lnTo>
                          <a:lnTo>
                            <a:pt x="360" y="1851"/>
                          </a:lnTo>
                          <a:lnTo>
                            <a:pt x="356" y="1853"/>
                          </a:lnTo>
                          <a:lnTo>
                            <a:pt x="351" y="1855"/>
                          </a:lnTo>
                          <a:lnTo>
                            <a:pt x="337" y="1863"/>
                          </a:lnTo>
                          <a:lnTo>
                            <a:pt x="328" y="1866"/>
                          </a:lnTo>
                          <a:lnTo>
                            <a:pt x="325" y="1867"/>
                          </a:lnTo>
                          <a:lnTo>
                            <a:pt x="323" y="1867"/>
                          </a:lnTo>
                          <a:lnTo>
                            <a:pt x="321" y="1866"/>
                          </a:lnTo>
                          <a:lnTo>
                            <a:pt x="319" y="1864"/>
                          </a:lnTo>
                          <a:lnTo>
                            <a:pt x="316" y="1861"/>
                          </a:lnTo>
                          <a:lnTo>
                            <a:pt x="312" y="1857"/>
                          </a:lnTo>
                          <a:lnTo>
                            <a:pt x="308" y="1856"/>
                          </a:lnTo>
                          <a:lnTo>
                            <a:pt x="304" y="1855"/>
                          </a:lnTo>
                          <a:lnTo>
                            <a:pt x="298" y="1854"/>
                          </a:lnTo>
                          <a:lnTo>
                            <a:pt x="292" y="1853"/>
                          </a:lnTo>
                          <a:lnTo>
                            <a:pt x="285" y="1854"/>
                          </a:lnTo>
                          <a:lnTo>
                            <a:pt x="280" y="1855"/>
                          </a:lnTo>
                          <a:lnTo>
                            <a:pt x="274" y="1856"/>
                          </a:lnTo>
                          <a:lnTo>
                            <a:pt x="269" y="1858"/>
                          </a:lnTo>
                          <a:lnTo>
                            <a:pt x="258" y="1863"/>
                          </a:lnTo>
                          <a:lnTo>
                            <a:pt x="250" y="1870"/>
                          </a:lnTo>
                          <a:lnTo>
                            <a:pt x="243" y="1879"/>
                          </a:lnTo>
                          <a:lnTo>
                            <a:pt x="237" y="1889"/>
                          </a:lnTo>
                          <a:lnTo>
                            <a:pt x="232" y="1898"/>
                          </a:lnTo>
                          <a:lnTo>
                            <a:pt x="229" y="1908"/>
                          </a:lnTo>
                          <a:lnTo>
                            <a:pt x="227" y="1918"/>
                          </a:lnTo>
                          <a:lnTo>
                            <a:pt x="226" y="1927"/>
                          </a:lnTo>
                          <a:lnTo>
                            <a:pt x="227" y="1937"/>
                          </a:lnTo>
                          <a:lnTo>
                            <a:pt x="229" y="1944"/>
                          </a:lnTo>
                          <a:lnTo>
                            <a:pt x="230" y="1947"/>
                          </a:lnTo>
                          <a:lnTo>
                            <a:pt x="232" y="1950"/>
                          </a:lnTo>
                          <a:lnTo>
                            <a:pt x="234" y="1952"/>
                          </a:lnTo>
                          <a:lnTo>
                            <a:pt x="237" y="1954"/>
                          </a:lnTo>
                          <a:lnTo>
                            <a:pt x="240" y="1955"/>
                          </a:lnTo>
                          <a:lnTo>
                            <a:pt x="243" y="1955"/>
                          </a:lnTo>
                          <a:lnTo>
                            <a:pt x="247" y="1955"/>
                          </a:lnTo>
                          <a:lnTo>
                            <a:pt x="251" y="1955"/>
                          </a:lnTo>
                          <a:lnTo>
                            <a:pt x="259" y="1953"/>
                          </a:lnTo>
                          <a:lnTo>
                            <a:pt x="268" y="1951"/>
                          </a:lnTo>
                          <a:lnTo>
                            <a:pt x="273" y="1951"/>
                          </a:lnTo>
                          <a:lnTo>
                            <a:pt x="278" y="1951"/>
                          </a:lnTo>
                          <a:lnTo>
                            <a:pt x="281" y="1952"/>
                          </a:lnTo>
                          <a:lnTo>
                            <a:pt x="283" y="1953"/>
                          </a:lnTo>
                          <a:lnTo>
                            <a:pt x="285" y="1956"/>
                          </a:lnTo>
                          <a:lnTo>
                            <a:pt x="286" y="1958"/>
                          </a:lnTo>
                          <a:lnTo>
                            <a:pt x="287" y="1965"/>
                          </a:lnTo>
                          <a:lnTo>
                            <a:pt x="288" y="1976"/>
                          </a:lnTo>
                          <a:lnTo>
                            <a:pt x="289" y="1987"/>
                          </a:lnTo>
                          <a:lnTo>
                            <a:pt x="293" y="2001"/>
                          </a:lnTo>
                          <a:lnTo>
                            <a:pt x="295" y="2006"/>
                          </a:lnTo>
                          <a:lnTo>
                            <a:pt x="295" y="2011"/>
                          </a:lnTo>
                          <a:lnTo>
                            <a:pt x="295" y="2016"/>
                          </a:lnTo>
                          <a:lnTo>
                            <a:pt x="294" y="2022"/>
                          </a:lnTo>
                          <a:lnTo>
                            <a:pt x="290" y="2032"/>
                          </a:lnTo>
                          <a:lnTo>
                            <a:pt x="284" y="2042"/>
                          </a:lnTo>
                          <a:lnTo>
                            <a:pt x="266" y="2062"/>
                          </a:lnTo>
                          <a:lnTo>
                            <a:pt x="249" y="2080"/>
                          </a:lnTo>
                          <a:lnTo>
                            <a:pt x="250" y="2093"/>
                          </a:lnTo>
                          <a:lnTo>
                            <a:pt x="251" y="2101"/>
                          </a:lnTo>
                          <a:lnTo>
                            <a:pt x="252" y="2109"/>
                          </a:lnTo>
                          <a:lnTo>
                            <a:pt x="254" y="2113"/>
                          </a:lnTo>
                          <a:lnTo>
                            <a:pt x="257" y="2117"/>
                          </a:lnTo>
                          <a:lnTo>
                            <a:pt x="259" y="2121"/>
                          </a:lnTo>
                          <a:lnTo>
                            <a:pt x="262" y="2127"/>
                          </a:lnTo>
                          <a:lnTo>
                            <a:pt x="265" y="2137"/>
                          </a:lnTo>
                          <a:lnTo>
                            <a:pt x="272" y="2139"/>
                          </a:lnTo>
                          <a:lnTo>
                            <a:pt x="276" y="2142"/>
                          </a:lnTo>
                          <a:lnTo>
                            <a:pt x="278" y="2148"/>
                          </a:lnTo>
                          <a:lnTo>
                            <a:pt x="279" y="2153"/>
                          </a:lnTo>
                          <a:lnTo>
                            <a:pt x="278" y="2158"/>
                          </a:lnTo>
                          <a:lnTo>
                            <a:pt x="276" y="2164"/>
                          </a:lnTo>
                          <a:lnTo>
                            <a:pt x="273" y="2171"/>
                          </a:lnTo>
                          <a:lnTo>
                            <a:pt x="269" y="2177"/>
                          </a:lnTo>
                          <a:lnTo>
                            <a:pt x="263" y="2183"/>
                          </a:lnTo>
                          <a:lnTo>
                            <a:pt x="258" y="2191"/>
                          </a:lnTo>
                          <a:lnTo>
                            <a:pt x="252" y="2196"/>
                          </a:lnTo>
                          <a:lnTo>
                            <a:pt x="245" y="2202"/>
                          </a:lnTo>
                          <a:lnTo>
                            <a:pt x="239" y="2206"/>
                          </a:lnTo>
                          <a:lnTo>
                            <a:pt x="233" y="2210"/>
                          </a:lnTo>
                          <a:lnTo>
                            <a:pt x="226" y="2213"/>
                          </a:lnTo>
                          <a:lnTo>
                            <a:pt x="219" y="2214"/>
                          </a:lnTo>
                          <a:lnTo>
                            <a:pt x="212" y="2215"/>
                          </a:lnTo>
                          <a:lnTo>
                            <a:pt x="205" y="2215"/>
                          </a:lnTo>
                          <a:lnTo>
                            <a:pt x="197" y="2215"/>
                          </a:lnTo>
                          <a:lnTo>
                            <a:pt x="189" y="2214"/>
                          </a:lnTo>
                          <a:lnTo>
                            <a:pt x="173" y="2211"/>
                          </a:lnTo>
                          <a:lnTo>
                            <a:pt x="157" y="2207"/>
                          </a:lnTo>
                          <a:lnTo>
                            <a:pt x="126" y="2196"/>
                          </a:lnTo>
                          <a:lnTo>
                            <a:pt x="96" y="2186"/>
                          </a:lnTo>
                          <a:lnTo>
                            <a:pt x="81" y="2184"/>
                          </a:lnTo>
                          <a:lnTo>
                            <a:pt x="68" y="2183"/>
                          </a:lnTo>
                          <a:lnTo>
                            <a:pt x="56" y="2183"/>
                          </a:lnTo>
                          <a:lnTo>
                            <a:pt x="44" y="2186"/>
                          </a:lnTo>
                          <a:lnTo>
                            <a:pt x="34" y="2190"/>
                          </a:lnTo>
                          <a:lnTo>
                            <a:pt x="24" y="2195"/>
                          </a:lnTo>
                          <a:lnTo>
                            <a:pt x="16" y="2201"/>
                          </a:lnTo>
                          <a:lnTo>
                            <a:pt x="7" y="2208"/>
                          </a:lnTo>
                          <a:lnTo>
                            <a:pt x="7" y="2208"/>
                          </a:lnTo>
                          <a:lnTo>
                            <a:pt x="4" y="2199"/>
                          </a:lnTo>
                          <a:lnTo>
                            <a:pt x="2" y="2191"/>
                          </a:lnTo>
                          <a:lnTo>
                            <a:pt x="0" y="2183"/>
                          </a:lnTo>
                          <a:lnTo>
                            <a:pt x="0" y="2176"/>
                          </a:lnTo>
                          <a:lnTo>
                            <a:pt x="0" y="2169"/>
                          </a:lnTo>
                          <a:lnTo>
                            <a:pt x="1" y="2163"/>
                          </a:lnTo>
                          <a:lnTo>
                            <a:pt x="3" y="2157"/>
                          </a:lnTo>
                          <a:lnTo>
                            <a:pt x="5" y="2151"/>
                          </a:lnTo>
                          <a:lnTo>
                            <a:pt x="13" y="2138"/>
                          </a:lnTo>
                          <a:lnTo>
                            <a:pt x="21" y="2126"/>
                          </a:lnTo>
                          <a:lnTo>
                            <a:pt x="30" y="2115"/>
                          </a:lnTo>
                          <a:lnTo>
                            <a:pt x="40" y="2102"/>
                          </a:lnTo>
                          <a:lnTo>
                            <a:pt x="67" y="2071"/>
                          </a:lnTo>
                          <a:lnTo>
                            <a:pt x="92" y="2040"/>
                          </a:lnTo>
                          <a:lnTo>
                            <a:pt x="103" y="2024"/>
                          </a:lnTo>
                          <a:lnTo>
                            <a:pt x="112" y="2006"/>
                          </a:lnTo>
                          <a:lnTo>
                            <a:pt x="116" y="1997"/>
                          </a:lnTo>
                          <a:lnTo>
                            <a:pt x="119" y="1988"/>
                          </a:lnTo>
                          <a:lnTo>
                            <a:pt x="121" y="1978"/>
                          </a:lnTo>
                          <a:lnTo>
                            <a:pt x="123" y="1967"/>
                          </a:lnTo>
                          <a:lnTo>
                            <a:pt x="126" y="1951"/>
                          </a:lnTo>
                          <a:lnTo>
                            <a:pt x="131" y="1937"/>
                          </a:lnTo>
                          <a:lnTo>
                            <a:pt x="136" y="1922"/>
                          </a:lnTo>
                          <a:lnTo>
                            <a:pt x="143" y="1909"/>
                          </a:lnTo>
                          <a:lnTo>
                            <a:pt x="149" y="1897"/>
                          </a:lnTo>
                          <a:lnTo>
                            <a:pt x="154" y="1883"/>
                          </a:lnTo>
                          <a:lnTo>
                            <a:pt x="158" y="1869"/>
                          </a:lnTo>
                          <a:lnTo>
                            <a:pt x="160" y="1854"/>
                          </a:lnTo>
                          <a:lnTo>
                            <a:pt x="161" y="1846"/>
                          </a:lnTo>
                          <a:lnTo>
                            <a:pt x="163" y="1838"/>
                          </a:lnTo>
                          <a:lnTo>
                            <a:pt x="166" y="1831"/>
                          </a:lnTo>
                          <a:lnTo>
                            <a:pt x="170" y="1826"/>
                          </a:lnTo>
                          <a:lnTo>
                            <a:pt x="179" y="1815"/>
                          </a:lnTo>
                          <a:lnTo>
                            <a:pt x="190" y="1806"/>
                          </a:lnTo>
                          <a:lnTo>
                            <a:pt x="200" y="1795"/>
                          </a:lnTo>
                          <a:lnTo>
                            <a:pt x="209" y="1785"/>
                          </a:lnTo>
                          <a:lnTo>
                            <a:pt x="212" y="1780"/>
                          </a:lnTo>
                          <a:lnTo>
                            <a:pt x="215" y="1773"/>
                          </a:lnTo>
                          <a:lnTo>
                            <a:pt x="216" y="1767"/>
                          </a:lnTo>
                          <a:lnTo>
                            <a:pt x="216" y="1758"/>
                          </a:lnTo>
                          <a:lnTo>
                            <a:pt x="217" y="1749"/>
                          </a:lnTo>
                          <a:lnTo>
                            <a:pt x="218" y="1741"/>
                          </a:lnTo>
                          <a:lnTo>
                            <a:pt x="220" y="1734"/>
                          </a:lnTo>
                          <a:lnTo>
                            <a:pt x="223" y="1727"/>
                          </a:lnTo>
                          <a:lnTo>
                            <a:pt x="231" y="1713"/>
                          </a:lnTo>
                          <a:lnTo>
                            <a:pt x="239" y="1698"/>
                          </a:lnTo>
                          <a:lnTo>
                            <a:pt x="240" y="1694"/>
                          </a:lnTo>
                          <a:lnTo>
                            <a:pt x="240" y="1690"/>
                          </a:lnTo>
                          <a:lnTo>
                            <a:pt x="238" y="1685"/>
                          </a:lnTo>
                          <a:lnTo>
                            <a:pt x="236" y="1680"/>
                          </a:lnTo>
                          <a:lnTo>
                            <a:pt x="234" y="1675"/>
                          </a:lnTo>
                          <a:lnTo>
                            <a:pt x="233" y="1669"/>
                          </a:lnTo>
                          <a:lnTo>
                            <a:pt x="231" y="1664"/>
                          </a:lnTo>
                          <a:lnTo>
                            <a:pt x="231" y="1661"/>
                          </a:lnTo>
                          <a:lnTo>
                            <a:pt x="233" y="1651"/>
                          </a:lnTo>
                          <a:lnTo>
                            <a:pt x="237" y="1641"/>
                          </a:lnTo>
                          <a:lnTo>
                            <a:pt x="242" y="1629"/>
                          </a:lnTo>
                          <a:lnTo>
                            <a:pt x="247" y="1619"/>
                          </a:lnTo>
                          <a:lnTo>
                            <a:pt x="252" y="1608"/>
                          </a:lnTo>
                          <a:lnTo>
                            <a:pt x="257" y="1598"/>
                          </a:lnTo>
                          <a:lnTo>
                            <a:pt x="260" y="1588"/>
                          </a:lnTo>
                          <a:lnTo>
                            <a:pt x="261" y="1579"/>
                          </a:lnTo>
                          <a:lnTo>
                            <a:pt x="260" y="1570"/>
                          </a:lnTo>
                          <a:lnTo>
                            <a:pt x="259" y="1563"/>
                          </a:lnTo>
                          <a:lnTo>
                            <a:pt x="257" y="1556"/>
                          </a:lnTo>
                          <a:lnTo>
                            <a:pt x="255" y="1549"/>
                          </a:lnTo>
                          <a:lnTo>
                            <a:pt x="254" y="1541"/>
                          </a:lnTo>
                          <a:lnTo>
                            <a:pt x="254" y="1534"/>
                          </a:lnTo>
                          <a:lnTo>
                            <a:pt x="255" y="1525"/>
                          </a:lnTo>
                          <a:lnTo>
                            <a:pt x="259" y="1515"/>
                          </a:lnTo>
                          <a:lnTo>
                            <a:pt x="265" y="1500"/>
                          </a:lnTo>
                          <a:lnTo>
                            <a:pt x="271" y="1484"/>
                          </a:lnTo>
                          <a:lnTo>
                            <a:pt x="276" y="1467"/>
                          </a:lnTo>
                          <a:lnTo>
                            <a:pt x="279" y="1448"/>
                          </a:lnTo>
                          <a:lnTo>
                            <a:pt x="283" y="1431"/>
                          </a:lnTo>
                          <a:lnTo>
                            <a:pt x="285" y="1412"/>
                          </a:lnTo>
                          <a:lnTo>
                            <a:pt x="287" y="1396"/>
                          </a:lnTo>
                          <a:lnTo>
                            <a:pt x="288" y="1380"/>
                          </a:lnTo>
                          <a:lnTo>
                            <a:pt x="288" y="1375"/>
                          </a:lnTo>
                          <a:lnTo>
                            <a:pt x="290" y="1370"/>
                          </a:lnTo>
                          <a:lnTo>
                            <a:pt x="291" y="1365"/>
                          </a:lnTo>
                          <a:lnTo>
                            <a:pt x="293" y="1360"/>
                          </a:lnTo>
                          <a:lnTo>
                            <a:pt x="298" y="1352"/>
                          </a:lnTo>
                          <a:lnTo>
                            <a:pt x="304" y="1344"/>
                          </a:lnTo>
                          <a:lnTo>
                            <a:pt x="309" y="1336"/>
                          </a:lnTo>
                          <a:lnTo>
                            <a:pt x="314" y="1328"/>
                          </a:lnTo>
                          <a:lnTo>
                            <a:pt x="316" y="1325"/>
                          </a:lnTo>
                          <a:lnTo>
                            <a:pt x="317" y="1322"/>
                          </a:lnTo>
                          <a:lnTo>
                            <a:pt x="317" y="1320"/>
                          </a:lnTo>
                          <a:lnTo>
                            <a:pt x="317" y="1317"/>
                          </a:lnTo>
                          <a:lnTo>
                            <a:pt x="315" y="1311"/>
                          </a:lnTo>
                          <a:lnTo>
                            <a:pt x="312" y="1307"/>
                          </a:lnTo>
                          <a:lnTo>
                            <a:pt x="307" y="1303"/>
                          </a:lnTo>
                          <a:lnTo>
                            <a:pt x="305" y="1299"/>
                          </a:lnTo>
                          <a:lnTo>
                            <a:pt x="303" y="1295"/>
                          </a:lnTo>
                          <a:lnTo>
                            <a:pt x="303" y="1291"/>
                          </a:lnTo>
                          <a:lnTo>
                            <a:pt x="305" y="1287"/>
                          </a:lnTo>
                          <a:lnTo>
                            <a:pt x="311" y="1280"/>
                          </a:lnTo>
                          <a:lnTo>
                            <a:pt x="316" y="1274"/>
                          </a:lnTo>
                          <a:lnTo>
                            <a:pt x="319" y="1269"/>
                          </a:lnTo>
                          <a:lnTo>
                            <a:pt x="321" y="1263"/>
                          </a:lnTo>
                          <a:lnTo>
                            <a:pt x="322" y="1257"/>
                          </a:lnTo>
                          <a:lnTo>
                            <a:pt x="322" y="1245"/>
                          </a:lnTo>
                          <a:lnTo>
                            <a:pt x="319" y="1231"/>
                          </a:lnTo>
                          <a:lnTo>
                            <a:pt x="317" y="1221"/>
                          </a:lnTo>
                          <a:lnTo>
                            <a:pt x="313" y="1212"/>
                          </a:lnTo>
                          <a:lnTo>
                            <a:pt x="308" y="1203"/>
                          </a:lnTo>
                          <a:lnTo>
                            <a:pt x="303" y="1193"/>
                          </a:lnTo>
                          <a:lnTo>
                            <a:pt x="291" y="1177"/>
                          </a:lnTo>
                          <a:lnTo>
                            <a:pt x="278" y="1162"/>
                          </a:lnTo>
                          <a:lnTo>
                            <a:pt x="263" y="1147"/>
                          </a:lnTo>
                          <a:lnTo>
                            <a:pt x="249" y="1132"/>
                          </a:lnTo>
                          <a:lnTo>
                            <a:pt x="242" y="1125"/>
                          </a:lnTo>
                          <a:lnTo>
                            <a:pt x="236" y="1117"/>
                          </a:lnTo>
                          <a:lnTo>
                            <a:pt x="230" y="1109"/>
                          </a:lnTo>
                          <a:lnTo>
                            <a:pt x="225" y="1101"/>
                          </a:lnTo>
                          <a:lnTo>
                            <a:pt x="222" y="1097"/>
                          </a:lnTo>
                          <a:lnTo>
                            <a:pt x="221" y="1093"/>
                          </a:lnTo>
                          <a:lnTo>
                            <a:pt x="221" y="1089"/>
                          </a:lnTo>
                          <a:lnTo>
                            <a:pt x="221" y="1086"/>
                          </a:lnTo>
                          <a:lnTo>
                            <a:pt x="222" y="1078"/>
                          </a:lnTo>
                          <a:lnTo>
                            <a:pt x="226" y="1070"/>
                          </a:lnTo>
                          <a:lnTo>
                            <a:pt x="229" y="1063"/>
                          </a:lnTo>
                          <a:lnTo>
                            <a:pt x="233" y="1055"/>
                          </a:lnTo>
                          <a:lnTo>
                            <a:pt x="235" y="1048"/>
                          </a:lnTo>
                          <a:lnTo>
                            <a:pt x="237" y="1040"/>
                          </a:lnTo>
                          <a:lnTo>
                            <a:pt x="236" y="1034"/>
                          </a:lnTo>
                          <a:lnTo>
                            <a:pt x="235" y="1029"/>
                          </a:lnTo>
                          <a:lnTo>
                            <a:pt x="235" y="1029"/>
                          </a:lnTo>
                          <a:lnTo>
                            <a:pt x="314" y="1033"/>
                          </a:lnTo>
                          <a:lnTo>
                            <a:pt x="325" y="1033"/>
                          </a:lnTo>
                          <a:lnTo>
                            <a:pt x="336" y="1032"/>
                          </a:lnTo>
                          <a:lnTo>
                            <a:pt x="345" y="1031"/>
                          </a:lnTo>
                          <a:lnTo>
                            <a:pt x="354" y="1029"/>
                          </a:lnTo>
                          <a:lnTo>
                            <a:pt x="361" y="1026"/>
                          </a:lnTo>
                          <a:lnTo>
                            <a:pt x="367" y="1023"/>
                          </a:lnTo>
                          <a:lnTo>
                            <a:pt x="372" y="1020"/>
                          </a:lnTo>
                          <a:lnTo>
                            <a:pt x="377" y="1017"/>
                          </a:lnTo>
                          <a:lnTo>
                            <a:pt x="380" y="1013"/>
                          </a:lnTo>
                          <a:lnTo>
                            <a:pt x="383" y="1009"/>
                          </a:lnTo>
                          <a:lnTo>
                            <a:pt x="386" y="1004"/>
                          </a:lnTo>
                          <a:lnTo>
                            <a:pt x="387" y="999"/>
                          </a:lnTo>
                          <a:lnTo>
                            <a:pt x="389" y="989"/>
                          </a:lnTo>
                          <a:lnTo>
                            <a:pt x="390" y="978"/>
                          </a:lnTo>
                          <a:lnTo>
                            <a:pt x="390" y="955"/>
                          </a:lnTo>
                          <a:lnTo>
                            <a:pt x="389" y="930"/>
                          </a:lnTo>
                          <a:lnTo>
                            <a:pt x="391" y="919"/>
                          </a:lnTo>
                          <a:lnTo>
                            <a:pt x="394" y="908"/>
                          </a:lnTo>
                          <a:lnTo>
                            <a:pt x="396" y="903"/>
                          </a:lnTo>
                          <a:lnTo>
                            <a:pt x="400" y="898"/>
                          </a:lnTo>
                          <a:lnTo>
                            <a:pt x="404" y="893"/>
                          </a:lnTo>
                          <a:lnTo>
                            <a:pt x="408" y="889"/>
                          </a:lnTo>
                          <a:lnTo>
                            <a:pt x="412" y="886"/>
                          </a:lnTo>
                          <a:lnTo>
                            <a:pt x="417" y="884"/>
                          </a:lnTo>
                          <a:lnTo>
                            <a:pt x="422" y="883"/>
                          </a:lnTo>
                          <a:lnTo>
                            <a:pt x="428" y="882"/>
                          </a:lnTo>
                          <a:lnTo>
                            <a:pt x="441" y="880"/>
                          </a:lnTo>
                          <a:lnTo>
                            <a:pt x="451" y="877"/>
                          </a:lnTo>
                          <a:lnTo>
                            <a:pt x="460" y="872"/>
                          </a:lnTo>
                          <a:lnTo>
                            <a:pt x="469" y="866"/>
                          </a:lnTo>
                          <a:lnTo>
                            <a:pt x="477" y="860"/>
                          </a:lnTo>
                          <a:lnTo>
                            <a:pt x="485" y="852"/>
                          </a:lnTo>
                          <a:lnTo>
                            <a:pt x="499" y="838"/>
                          </a:lnTo>
                          <a:lnTo>
                            <a:pt x="514" y="825"/>
                          </a:lnTo>
                          <a:lnTo>
                            <a:pt x="518" y="823"/>
                          </a:lnTo>
                          <a:lnTo>
                            <a:pt x="524" y="822"/>
                          </a:lnTo>
                          <a:lnTo>
                            <a:pt x="531" y="821"/>
                          </a:lnTo>
                          <a:lnTo>
                            <a:pt x="539" y="821"/>
                          </a:lnTo>
                          <a:lnTo>
                            <a:pt x="557" y="822"/>
                          </a:lnTo>
                          <a:lnTo>
                            <a:pt x="578" y="824"/>
                          </a:lnTo>
                          <a:lnTo>
                            <a:pt x="597" y="828"/>
                          </a:lnTo>
                          <a:lnTo>
                            <a:pt x="616" y="832"/>
                          </a:lnTo>
                          <a:lnTo>
                            <a:pt x="624" y="834"/>
                          </a:lnTo>
                          <a:lnTo>
                            <a:pt x="630" y="837"/>
                          </a:lnTo>
                          <a:lnTo>
                            <a:pt x="635" y="839"/>
                          </a:lnTo>
                          <a:lnTo>
                            <a:pt x="639" y="842"/>
                          </a:lnTo>
                          <a:lnTo>
                            <a:pt x="647" y="858"/>
                          </a:lnTo>
                          <a:lnTo>
                            <a:pt x="656" y="871"/>
                          </a:lnTo>
                          <a:lnTo>
                            <a:pt x="675" y="884"/>
                          </a:lnTo>
                          <a:lnTo>
                            <a:pt x="692" y="897"/>
                          </a:lnTo>
                          <a:lnTo>
                            <a:pt x="701" y="904"/>
                          </a:lnTo>
                          <a:lnTo>
                            <a:pt x="709" y="909"/>
                          </a:lnTo>
                          <a:lnTo>
                            <a:pt x="716" y="913"/>
                          </a:lnTo>
                          <a:lnTo>
                            <a:pt x="723" y="916"/>
                          </a:lnTo>
                          <a:lnTo>
                            <a:pt x="729" y="917"/>
                          </a:lnTo>
                          <a:lnTo>
                            <a:pt x="734" y="917"/>
                          </a:lnTo>
                          <a:lnTo>
                            <a:pt x="736" y="916"/>
                          </a:lnTo>
                          <a:lnTo>
                            <a:pt x="739" y="915"/>
                          </a:lnTo>
                          <a:lnTo>
                            <a:pt x="742" y="913"/>
                          </a:lnTo>
                          <a:lnTo>
                            <a:pt x="744" y="910"/>
                          </a:lnTo>
                          <a:lnTo>
                            <a:pt x="747" y="903"/>
                          </a:lnTo>
                          <a:lnTo>
                            <a:pt x="750" y="893"/>
                          </a:lnTo>
                          <a:lnTo>
                            <a:pt x="752" y="880"/>
                          </a:lnTo>
                          <a:lnTo>
                            <a:pt x="753" y="864"/>
                          </a:lnTo>
                          <a:lnTo>
                            <a:pt x="754" y="850"/>
                          </a:lnTo>
                          <a:lnTo>
                            <a:pt x="755" y="834"/>
                          </a:lnTo>
                          <a:lnTo>
                            <a:pt x="757" y="819"/>
                          </a:lnTo>
                          <a:lnTo>
                            <a:pt x="760" y="806"/>
                          </a:lnTo>
                          <a:lnTo>
                            <a:pt x="762" y="803"/>
                          </a:lnTo>
                          <a:lnTo>
                            <a:pt x="764" y="801"/>
                          </a:lnTo>
                          <a:lnTo>
                            <a:pt x="766" y="799"/>
                          </a:lnTo>
                          <a:lnTo>
                            <a:pt x="768" y="797"/>
                          </a:lnTo>
                          <a:lnTo>
                            <a:pt x="774" y="795"/>
                          </a:lnTo>
                          <a:lnTo>
                            <a:pt x="781" y="794"/>
                          </a:lnTo>
                          <a:lnTo>
                            <a:pt x="788" y="792"/>
                          </a:lnTo>
                          <a:lnTo>
                            <a:pt x="795" y="790"/>
                          </a:lnTo>
                          <a:lnTo>
                            <a:pt x="802" y="787"/>
                          </a:lnTo>
                          <a:lnTo>
                            <a:pt x="808" y="782"/>
                          </a:lnTo>
                          <a:lnTo>
                            <a:pt x="811" y="778"/>
                          </a:lnTo>
                          <a:lnTo>
                            <a:pt x="814" y="774"/>
                          </a:lnTo>
                          <a:lnTo>
                            <a:pt x="816" y="769"/>
                          </a:lnTo>
                          <a:lnTo>
                            <a:pt x="817" y="764"/>
                          </a:lnTo>
                          <a:lnTo>
                            <a:pt x="819" y="753"/>
                          </a:lnTo>
                          <a:lnTo>
                            <a:pt x="820" y="743"/>
                          </a:lnTo>
                          <a:lnTo>
                            <a:pt x="821" y="732"/>
                          </a:lnTo>
                          <a:lnTo>
                            <a:pt x="823" y="720"/>
                          </a:lnTo>
                          <a:lnTo>
                            <a:pt x="824" y="715"/>
                          </a:lnTo>
                          <a:lnTo>
                            <a:pt x="826" y="710"/>
                          </a:lnTo>
                          <a:lnTo>
                            <a:pt x="830" y="705"/>
                          </a:lnTo>
                          <a:lnTo>
                            <a:pt x="833" y="701"/>
                          </a:lnTo>
                          <a:lnTo>
                            <a:pt x="836" y="691"/>
                          </a:lnTo>
                          <a:lnTo>
                            <a:pt x="838" y="678"/>
                          </a:lnTo>
                          <a:lnTo>
                            <a:pt x="840" y="667"/>
                          </a:lnTo>
                          <a:lnTo>
                            <a:pt x="841" y="656"/>
                          </a:lnTo>
                          <a:lnTo>
                            <a:pt x="849" y="654"/>
                          </a:lnTo>
                          <a:lnTo>
                            <a:pt x="858" y="653"/>
                          </a:lnTo>
                          <a:lnTo>
                            <a:pt x="867" y="654"/>
                          </a:lnTo>
                          <a:lnTo>
                            <a:pt x="878" y="655"/>
                          </a:lnTo>
                          <a:lnTo>
                            <a:pt x="897" y="661"/>
                          </a:lnTo>
                          <a:lnTo>
                            <a:pt x="917" y="668"/>
                          </a:lnTo>
                          <a:lnTo>
                            <a:pt x="936" y="674"/>
                          </a:lnTo>
                          <a:lnTo>
                            <a:pt x="952" y="678"/>
                          </a:lnTo>
                          <a:lnTo>
                            <a:pt x="959" y="678"/>
                          </a:lnTo>
                          <a:lnTo>
                            <a:pt x="965" y="677"/>
                          </a:lnTo>
                          <a:lnTo>
                            <a:pt x="968" y="675"/>
                          </a:lnTo>
                          <a:lnTo>
                            <a:pt x="970" y="674"/>
                          </a:lnTo>
                          <a:lnTo>
                            <a:pt x="972" y="672"/>
                          </a:lnTo>
                          <a:lnTo>
                            <a:pt x="974" y="669"/>
                          </a:lnTo>
                          <a:lnTo>
                            <a:pt x="977" y="666"/>
                          </a:lnTo>
                          <a:lnTo>
                            <a:pt x="981" y="665"/>
                          </a:lnTo>
                          <a:lnTo>
                            <a:pt x="986" y="665"/>
                          </a:lnTo>
                          <a:lnTo>
                            <a:pt x="992" y="667"/>
                          </a:lnTo>
                          <a:lnTo>
                            <a:pt x="1006" y="673"/>
                          </a:lnTo>
                          <a:lnTo>
                            <a:pt x="1020" y="682"/>
                          </a:lnTo>
                          <a:lnTo>
                            <a:pt x="1050" y="704"/>
                          </a:lnTo>
                          <a:lnTo>
                            <a:pt x="1070" y="719"/>
                          </a:lnTo>
                          <a:lnTo>
                            <a:pt x="1078" y="725"/>
                          </a:lnTo>
                          <a:lnTo>
                            <a:pt x="1085" y="732"/>
                          </a:lnTo>
                          <a:lnTo>
                            <a:pt x="1092" y="738"/>
                          </a:lnTo>
                          <a:lnTo>
                            <a:pt x="1097" y="744"/>
                          </a:lnTo>
                          <a:lnTo>
                            <a:pt x="1106" y="755"/>
                          </a:lnTo>
                          <a:lnTo>
                            <a:pt x="1112" y="766"/>
                          </a:lnTo>
                          <a:lnTo>
                            <a:pt x="1118" y="779"/>
                          </a:lnTo>
                          <a:lnTo>
                            <a:pt x="1124" y="791"/>
                          </a:lnTo>
                          <a:lnTo>
                            <a:pt x="1132" y="803"/>
                          </a:lnTo>
                          <a:lnTo>
                            <a:pt x="1142" y="818"/>
                          </a:lnTo>
                          <a:lnTo>
                            <a:pt x="1143" y="819"/>
                          </a:lnTo>
                          <a:lnTo>
                            <a:pt x="1145" y="820"/>
                          </a:lnTo>
                          <a:lnTo>
                            <a:pt x="1147" y="820"/>
                          </a:lnTo>
                          <a:lnTo>
                            <a:pt x="1150" y="820"/>
                          </a:lnTo>
                          <a:lnTo>
                            <a:pt x="1156" y="818"/>
                          </a:lnTo>
                          <a:lnTo>
                            <a:pt x="1163" y="815"/>
                          </a:lnTo>
                          <a:lnTo>
                            <a:pt x="1181" y="804"/>
                          </a:lnTo>
                          <a:lnTo>
                            <a:pt x="1199" y="790"/>
                          </a:lnTo>
                          <a:lnTo>
                            <a:pt x="1218" y="775"/>
                          </a:lnTo>
                          <a:lnTo>
                            <a:pt x="1235" y="759"/>
                          </a:lnTo>
                          <a:lnTo>
                            <a:pt x="1248" y="746"/>
                          </a:lnTo>
                          <a:lnTo>
                            <a:pt x="1257" y="736"/>
                          </a:lnTo>
                          <a:lnTo>
                            <a:pt x="1271" y="719"/>
                          </a:lnTo>
                          <a:lnTo>
                            <a:pt x="1285" y="705"/>
                          </a:lnTo>
                          <a:lnTo>
                            <a:pt x="1292" y="698"/>
                          </a:lnTo>
                          <a:lnTo>
                            <a:pt x="1299" y="690"/>
                          </a:lnTo>
                          <a:lnTo>
                            <a:pt x="1307" y="682"/>
                          </a:lnTo>
                          <a:lnTo>
                            <a:pt x="1312" y="674"/>
                          </a:lnTo>
                          <a:lnTo>
                            <a:pt x="1316" y="668"/>
                          </a:lnTo>
                          <a:lnTo>
                            <a:pt x="1318" y="662"/>
                          </a:lnTo>
                          <a:lnTo>
                            <a:pt x="1320" y="657"/>
                          </a:lnTo>
                          <a:lnTo>
                            <a:pt x="1320" y="652"/>
                          </a:lnTo>
                          <a:lnTo>
                            <a:pt x="1320" y="647"/>
                          </a:lnTo>
                          <a:lnTo>
                            <a:pt x="1319" y="643"/>
                          </a:lnTo>
                          <a:lnTo>
                            <a:pt x="1318" y="638"/>
                          </a:lnTo>
                          <a:lnTo>
                            <a:pt x="1316" y="634"/>
                          </a:lnTo>
                          <a:lnTo>
                            <a:pt x="1312" y="627"/>
                          </a:lnTo>
                          <a:lnTo>
                            <a:pt x="1308" y="619"/>
                          </a:lnTo>
                          <a:lnTo>
                            <a:pt x="1306" y="615"/>
                          </a:lnTo>
                          <a:lnTo>
                            <a:pt x="1304" y="610"/>
                          </a:lnTo>
                          <a:lnTo>
                            <a:pt x="1303" y="605"/>
                          </a:lnTo>
                          <a:lnTo>
                            <a:pt x="1303" y="600"/>
                          </a:lnTo>
                          <a:lnTo>
                            <a:pt x="1310" y="594"/>
                          </a:lnTo>
                          <a:lnTo>
                            <a:pt x="1320" y="589"/>
                          </a:lnTo>
                          <a:lnTo>
                            <a:pt x="1331" y="584"/>
                          </a:lnTo>
                          <a:lnTo>
                            <a:pt x="1346" y="579"/>
                          </a:lnTo>
                          <a:lnTo>
                            <a:pt x="1375" y="568"/>
                          </a:lnTo>
                          <a:lnTo>
                            <a:pt x="1407" y="556"/>
                          </a:lnTo>
                          <a:lnTo>
                            <a:pt x="1422" y="549"/>
                          </a:lnTo>
                          <a:lnTo>
                            <a:pt x="1437" y="542"/>
                          </a:lnTo>
                          <a:lnTo>
                            <a:pt x="1451" y="536"/>
                          </a:lnTo>
                          <a:lnTo>
                            <a:pt x="1462" y="529"/>
                          </a:lnTo>
                          <a:lnTo>
                            <a:pt x="1472" y="522"/>
                          </a:lnTo>
                          <a:lnTo>
                            <a:pt x="1480" y="515"/>
                          </a:lnTo>
                          <a:lnTo>
                            <a:pt x="1483" y="510"/>
                          </a:lnTo>
                          <a:lnTo>
                            <a:pt x="1485" y="506"/>
                          </a:lnTo>
                          <a:lnTo>
                            <a:pt x="1486" y="503"/>
                          </a:lnTo>
                          <a:lnTo>
                            <a:pt x="1486" y="499"/>
                          </a:lnTo>
                          <a:lnTo>
                            <a:pt x="1486" y="480"/>
                          </a:lnTo>
                          <a:lnTo>
                            <a:pt x="1486" y="465"/>
                          </a:lnTo>
                          <a:lnTo>
                            <a:pt x="1486" y="455"/>
                          </a:lnTo>
                          <a:lnTo>
                            <a:pt x="1488" y="447"/>
                          </a:lnTo>
                          <a:lnTo>
                            <a:pt x="1494" y="430"/>
                          </a:lnTo>
                          <a:lnTo>
                            <a:pt x="1504" y="400"/>
                          </a:lnTo>
                          <a:lnTo>
                            <a:pt x="1508" y="385"/>
                          </a:lnTo>
                          <a:lnTo>
                            <a:pt x="1510" y="370"/>
                          </a:lnTo>
                          <a:lnTo>
                            <a:pt x="1512" y="357"/>
                          </a:lnTo>
                          <a:lnTo>
                            <a:pt x="1513" y="344"/>
                          </a:lnTo>
                          <a:lnTo>
                            <a:pt x="1514" y="317"/>
                          </a:lnTo>
                          <a:lnTo>
                            <a:pt x="1516" y="286"/>
                          </a:lnTo>
                          <a:lnTo>
                            <a:pt x="1526" y="280"/>
                          </a:lnTo>
                          <a:lnTo>
                            <a:pt x="1533" y="274"/>
                          </a:lnTo>
                          <a:lnTo>
                            <a:pt x="1539" y="268"/>
                          </a:lnTo>
                          <a:lnTo>
                            <a:pt x="1543" y="262"/>
                          </a:lnTo>
                          <a:lnTo>
                            <a:pt x="1547" y="256"/>
                          </a:lnTo>
                          <a:lnTo>
                            <a:pt x="1549" y="249"/>
                          </a:lnTo>
                          <a:lnTo>
                            <a:pt x="1551" y="243"/>
                          </a:lnTo>
                          <a:lnTo>
                            <a:pt x="1552" y="237"/>
                          </a:lnTo>
                          <a:lnTo>
                            <a:pt x="1555" y="225"/>
                          </a:lnTo>
                          <a:lnTo>
                            <a:pt x="1559" y="212"/>
                          </a:lnTo>
                          <a:lnTo>
                            <a:pt x="1563" y="204"/>
                          </a:lnTo>
                          <a:lnTo>
                            <a:pt x="1567" y="198"/>
                          </a:lnTo>
                          <a:lnTo>
                            <a:pt x="1573" y="190"/>
                          </a:lnTo>
                          <a:lnTo>
                            <a:pt x="1580" y="183"/>
                          </a:lnTo>
                          <a:lnTo>
                            <a:pt x="1586" y="177"/>
                          </a:lnTo>
                          <a:lnTo>
                            <a:pt x="1594" y="172"/>
                          </a:lnTo>
                          <a:lnTo>
                            <a:pt x="1601" y="168"/>
                          </a:lnTo>
                          <a:lnTo>
                            <a:pt x="1611" y="163"/>
                          </a:lnTo>
                          <a:lnTo>
                            <a:pt x="1619" y="159"/>
                          </a:lnTo>
                          <a:lnTo>
                            <a:pt x="1627" y="155"/>
                          </a:lnTo>
                          <a:lnTo>
                            <a:pt x="1634" y="151"/>
                          </a:lnTo>
                          <a:lnTo>
                            <a:pt x="1641" y="145"/>
                          </a:lnTo>
                          <a:lnTo>
                            <a:pt x="1738" y="58"/>
                          </a:lnTo>
                          <a:lnTo>
                            <a:pt x="1739" y="57"/>
                          </a:lnTo>
                          <a:lnTo>
                            <a:pt x="1740" y="55"/>
                          </a:lnTo>
                          <a:lnTo>
                            <a:pt x="1740" y="53"/>
                          </a:lnTo>
                          <a:lnTo>
                            <a:pt x="1739" y="51"/>
                          </a:lnTo>
                          <a:lnTo>
                            <a:pt x="1737" y="45"/>
                          </a:lnTo>
                          <a:lnTo>
                            <a:pt x="1732" y="39"/>
                          </a:lnTo>
                          <a:lnTo>
                            <a:pt x="1729" y="32"/>
                          </a:lnTo>
                          <a:lnTo>
                            <a:pt x="1725" y="25"/>
                          </a:lnTo>
                          <a:lnTo>
                            <a:pt x="1723" y="20"/>
                          </a:lnTo>
                          <a:lnTo>
                            <a:pt x="1722" y="14"/>
                          </a:lnTo>
                          <a:lnTo>
                            <a:pt x="1723" y="12"/>
                          </a:lnTo>
                          <a:lnTo>
                            <a:pt x="1725" y="9"/>
                          </a:lnTo>
                          <a:lnTo>
                            <a:pt x="1728" y="6"/>
                          </a:lnTo>
                          <a:lnTo>
                            <a:pt x="1732" y="4"/>
                          </a:lnTo>
                          <a:lnTo>
                            <a:pt x="1743" y="1"/>
                          </a:lnTo>
                          <a:lnTo>
                            <a:pt x="1754" y="0"/>
                          </a:lnTo>
                          <a:lnTo>
                            <a:pt x="1767" y="0"/>
                          </a:lnTo>
                          <a:lnTo>
                            <a:pt x="1779" y="2"/>
                          </a:lnTo>
                          <a:lnTo>
                            <a:pt x="1784" y="4"/>
                          </a:lnTo>
                          <a:lnTo>
                            <a:pt x="1788" y="6"/>
                          </a:lnTo>
                          <a:lnTo>
                            <a:pt x="1792" y="9"/>
                          </a:lnTo>
                          <a:lnTo>
                            <a:pt x="1794" y="12"/>
                          </a:lnTo>
                          <a:lnTo>
                            <a:pt x="1798" y="18"/>
                          </a:lnTo>
                          <a:lnTo>
                            <a:pt x="1804" y="24"/>
                          </a:lnTo>
                          <a:lnTo>
                            <a:pt x="1812" y="30"/>
                          </a:lnTo>
                          <a:lnTo>
                            <a:pt x="1822" y="36"/>
                          </a:lnTo>
                          <a:lnTo>
                            <a:pt x="1832" y="43"/>
                          </a:lnTo>
                          <a:lnTo>
                            <a:pt x="1843" y="49"/>
                          </a:lnTo>
                          <a:lnTo>
                            <a:pt x="1855" y="55"/>
                          </a:lnTo>
                          <a:lnTo>
                            <a:pt x="1869" y="60"/>
                          </a:lnTo>
                          <a:lnTo>
                            <a:pt x="1895" y="70"/>
                          </a:lnTo>
                          <a:lnTo>
                            <a:pt x="1920" y="78"/>
                          </a:lnTo>
                          <a:lnTo>
                            <a:pt x="1942" y="84"/>
                          </a:lnTo>
                          <a:lnTo>
                            <a:pt x="1960" y="88"/>
                          </a:lnTo>
                          <a:lnTo>
                            <a:pt x="1972" y="90"/>
                          </a:lnTo>
                          <a:lnTo>
                            <a:pt x="1982" y="93"/>
                          </a:lnTo>
                          <a:lnTo>
                            <a:pt x="1986" y="94"/>
                          </a:lnTo>
                          <a:lnTo>
                            <a:pt x="1989" y="96"/>
                          </a:lnTo>
                          <a:lnTo>
                            <a:pt x="1992" y="98"/>
                          </a:lnTo>
                          <a:lnTo>
                            <a:pt x="1994" y="100"/>
                          </a:lnTo>
                          <a:lnTo>
                            <a:pt x="1996" y="105"/>
                          </a:lnTo>
                          <a:lnTo>
                            <a:pt x="1996" y="111"/>
                          </a:lnTo>
                          <a:lnTo>
                            <a:pt x="1995" y="117"/>
                          </a:lnTo>
                          <a:lnTo>
                            <a:pt x="1993" y="123"/>
                          </a:lnTo>
                          <a:lnTo>
                            <a:pt x="1985" y="139"/>
                          </a:lnTo>
                          <a:lnTo>
                            <a:pt x="1979" y="155"/>
                          </a:lnTo>
                          <a:lnTo>
                            <a:pt x="1977" y="163"/>
                          </a:lnTo>
                          <a:lnTo>
                            <a:pt x="1976" y="173"/>
                          </a:lnTo>
                          <a:lnTo>
                            <a:pt x="1977" y="182"/>
                          </a:lnTo>
                          <a:lnTo>
                            <a:pt x="1979" y="191"/>
                          </a:lnTo>
                          <a:lnTo>
                            <a:pt x="1981" y="193"/>
                          </a:lnTo>
                          <a:lnTo>
                            <a:pt x="1983" y="195"/>
                          </a:lnTo>
                          <a:lnTo>
                            <a:pt x="1987" y="196"/>
                          </a:lnTo>
                          <a:lnTo>
                            <a:pt x="1992" y="198"/>
                          </a:lnTo>
                          <a:lnTo>
                            <a:pt x="2002" y="201"/>
                          </a:lnTo>
                          <a:lnTo>
                            <a:pt x="2015" y="204"/>
                          </a:lnTo>
                          <a:lnTo>
                            <a:pt x="2027" y="208"/>
                          </a:lnTo>
                          <a:lnTo>
                            <a:pt x="2041" y="213"/>
                          </a:lnTo>
                          <a:lnTo>
                            <a:pt x="2047" y="216"/>
                          </a:lnTo>
                          <a:lnTo>
                            <a:pt x="2052" y="219"/>
                          </a:lnTo>
                          <a:lnTo>
                            <a:pt x="2057" y="222"/>
                          </a:lnTo>
                          <a:lnTo>
                            <a:pt x="2061" y="225"/>
                          </a:lnTo>
                          <a:lnTo>
                            <a:pt x="2082" y="247"/>
                          </a:lnTo>
                          <a:lnTo>
                            <a:pt x="2096" y="264"/>
                          </a:lnTo>
                          <a:lnTo>
                            <a:pt x="2101" y="269"/>
                          </a:lnTo>
                          <a:lnTo>
                            <a:pt x="2105" y="274"/>
                          </a:lnTo>
                          <a:lnTo>
                            <a:pt x="2109" y="277"/>
                          </a:lnTo>
                          <a:lnTo>
                            <a:pt x="2113" y="279"/>
                          </a:lnTo>
                          <a:lnTo>
                            <a:pt x="2117" y="279"/>
                          </a:lnTo>
                          <a:lnTo>
                            <a:pt x="2123" y="278"/>
                          </a:lnTo>
                          <a:lnTo>
                            <a:pt x="2128" y="276"/>
                          </a:lnTo>
                          <a:lnTo>
                            <a:pt x="2135" y="273"/>
                          </a:lnTo>
                          <a:lnTo>
                            <a:pt x="2152" y="263"/>
                          </a:lnTo>
                          <a:lnTo>
                            <a:pt x="2179" y="247"/>
                          </a:lnTo>
                          <a:lnTo>
                            <a:pt x="2267" y="199"/>
                          </a:lnTo>
                          <a:lnTo>
                            <a:pt x="2274" y="195"/>
                          </a:lnTo>
                          <a:lnTo>
                            <a:pt x="2280" y="190"/>
                          </a:lnTo>
                          <a:lnTo>
                            <a:pt x="2283" y="185"/>
                          </a:lnTo>
                          <a:lnTo>
                            <a:pt x="2285" y="181"/>
                          </a:lnTo>
                          <a:lnTo>
                            <a:pt x="2285" y="176"/>
                          </a:lnTo>
                          <a:lnTo>
                            <a:pt x="2285" y="171"/>
                          </a:lnTo>
                          <a:lnTo>
                            <a:pt x="2284" y="165"/>
                          </a:lnTo>
                          <a:lnTo>
                            <a:pt x="2282" y="161"/>
                          </a:lnTo>
                          <a:lnTo>
                            <a:pt x="2277" y="151"/>
                          </a:lnTo>
                          <a:lnTo>
                            <a:pt x="2274" y="141"/>
                          </a:lnTo>
                          <a:lnTo>
                            <a:pt x="2273" y="136"/>
                          </a:lnTo>
                          <a:lnTo>
                            <a:pt x="2273" y="131"/>
                          </a:lnTo>
                          <a:lnTo>
                            <a:pt x="2275" y="126"/>
                          </a:lnTo>
                          <a:lnTo>
                            <a:pt x="2277" y="120"/>
                          </a:lnTo>
                          <a:lnTo>
                            <a:pt x="2352" y="36"/>
                          </a:lnTo>
                          <a:lnTo>
                            <a:pt x="2352" y="36"/>
                          </a:lnTo>
                          <a:close/>
                        </a:path>
                      </a:pathLst>
                    </a:custGeom>
                    <a:solidFill>
                      <a:srgbClr val="7CA0E8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6" name="Opolskie_0"/>
                    <xdr:cNvSpPr>
                      <a:spLocks/>
                    </xdr:cNvSpPr>
                  </xdr:nvSpPr>
                  <xdr:spPr bwMode="auto">
                    <a:xfrm>
                      <a:off x="15174746" y="6704217"/>
                      <a:ext cx="681463" cy="781765"/>
                    </a:xfrm>
                    <a:custGeom>
                      <a:avLst/>
                      <a:gdLst/>
                      <a:ahLst/>
                      <a:cxnLst>
                        <a:cxn ang="0">
                          <a:pos x="1893" y="111"/>
                        </a:cxn>
                        <a:cxn ang="0">
                          <a:pos x="2187" y="219"/>
                        </a:cxn>
                        <a:cxn ang="0">
                          <a:pos x="2231" y="117"/>
                        </a:cxn>
                        <a:cxn ang="0">
                          <a:pos x="2352" y="255"/>
                        </a:cxn>
                        <a:cxn ang="0">
                          <a:pos x="2464" y="430"/>
                        </a:cxn>
                        <a:cxn ang="0">
                          <a:pos x="2422" y="525"/>
                        </a:cxn>
                        <a:cxn ang="0">
                          <a:pos x="2425" y="648"/>
                        </a:cxn>
                        <a:cxn ang="0">
                          <a:pos x="2303" y="832"/>
                        </a:cxn>
                        <a:cxn ang="0">
                          <a:pos x="2246" y="918"/>
                        </a:cxn>
                        <a:cxn ang="0">
                          <a:pos x="2266" y="1072"/>
                        </a:cxn>
                        <a:cxn ang="0">
                          <a:pos x="2234" y="1281"/>
                        </a:cxn>
                        <a:cxn ang="0">
                          <a:pos x="2339" y="1414"/>
                        </a:cxn>
                        <a:cxn ang="0">
                          <a:pos x="2344" y="1501"/>
                        </a:cxn>
                        <a:cxn ang="0">
                          <a:pos x="2118" y="1523"/>
                        </a:cxn>
                        <a:cxn ang="0">
                          <a:pos x="2176" y="1704"/>
                        </a:cxn>
                        <a:cxn ang="0">
                          <a:pos x="2029" y="1717"/>
                        </a:cxn>
                        <a:cxn ang="0">
                          <a:pos x="2020" y="1923"/>
                        </a:cxn>
                        <a:cxn ang="0">
                          <a:pos x="2051" y="2045"/>
                        </a:cxn>
                        <a:cxn ang="0">
                          <a:pos x="2072" y="2176"/>
                        </a:cxn>
                        <a:cxn ang="0">
                          <a:pos x="1978" y="2211"/>
                        </a:cxn>
                        <a:cxn ang="0">
                          <a:pos x="1813" y="2301"/>
                        </a:cxn>
                        <a:cxn ang="0">
                          <a:pos x="1574" y="2385"/>
                        </a:cxn>
                        <a:cxn ang="0">
                          <a:pos x="1514" y="2636"/>
                        </a:cxn>
                        <a:cxn ang="0">
                          <a:pos x="1528" y="2707"/>
                        </a:cxn>
                        <a:cxn ang="0">
                          <a:pos x="1438" y="2752"/>
                        </a:cxn>
                        <a:cxn ang="0">
                          <a:pos x="1251" y="2845"/>
                        </a:cxn>
                        <a:cxn ang="0">
                          <a:pos x="1164" y="2731"/>
                        </a:cxn>
                        <a:cxn ang="0">
                          <a:pos x="958" y="2503"/>
                        </a:cxn>
                        <a:cxn ang="0">
                          <a:pos x="956" y="2387"/>
                        </a:cxn>
                        <a:cxn ang="0">
                          <a:pos x="1113" y="2239"/>
                        </a:cxn>
                        <a:cxn ang="0">
                          <a:pos x="1090" y="2093"/>
                        </a:cxn>
                        <a:cxn ang="0">
                          <a:pos x="983" y="2108"/>
                        </a:cxn>
                        <a:cxn ang="0">
                          <a:pos x="865" y="2144"/>
                        </a:cxn>
                        <a:cxn ang="0">
                          <a:pos x="648" y="2184"/>
                        </a:cxn>
                        <a:cxn ang="0">
                          <a:pos x="530" y="2130"/>
                        </a:cxn>
                        <a:cxn ang="0">
                          <a:pos x="491" y="2134"/>
                        </a:cxn>
                        <a:cxn ang="0">
                          <a:pos x="301" y="1946"/>
                        </a:cxn>
                        <a:cxn ang="0">
                          <a:pos x="202" y="1897"/>
                        </a:cxn>
                        <a:cxn ang="0">
                          <a:pos x="27" y="1827"/>
                        </a:cxn>
                        <a:cxn ang="0">
                          <a:pos x="84" y="1588"/>
                        </a:cxn>
                        <a:cxn ang="0">
                          <a:pos x="154" y="1381"/>
                        </a:cxn>
                        <a:cxn ang="0">
                          <a:pos x="344" y="1332"/>
                        </a:cxn>
                        <a:cxn ang="0">
                          <a:pos x="349" y="1194"/>
                        </a:cxn>
                        <a:cxn ang="0">
                          <a:pos x="347" y="1096"/>
                        </a:cxn>
                        <a:cxn ang="0">
                          <a:pos x="411" y="1058"/>
                        </a:cxn>
                        <a:cxn ang="0">
                          <a:pos x="417" y="944"/>
                        </a:cxn>
                        <a:cxn ang="0">
                          <a:pos x="468" y="880"/>
                        </a:cxn>
                        <a:cxn ang="0">
                          <a:pos x="528" y="780"/>
                        </a:cxn>
                        <a:cxn ang="0">
                          <a:pos x="519" y="646"/>
                        </a:cxn>
                        <a:cxn ang="0">
                          <a:pos x="626" y="644"/>
                        </a:cxn>
                        <a:cxn ang="0">
                          <a:pos x="718" y="523"/>
                        </a:cxn>
                        <a:cxn ang="0">
                          <a:pos x="773" y="473"/>
                        </a:cxn>
                        <a:cxn ang="0">
                          <a:pos x="765" y="378"/>
                        </a:cxn>
                        <a:cxn ang="0">
                          <a:pos x="822" y="285"/>
                        </a:cxn>
                        <a:cxn ang="0">
                          <a:pos x="829" y="195"/>
                        </a:cxn>
                        <a:cxn ang="0">
                          <a:pos x="828" y="74"/>
                        </a:cxn>
                        <a:cxn ang="0">
                          <a:pos x="990" y="72"/>
                        </a:cxn>
                        <a:cxn ang="0">
                          <a:pos x="1200" y="1"/>
                        </a:cxn>
                        <a:cxn ang="0">
                          <a:pos x="1193" y="118"/>
                        </a:cxn>
                        <a:cxn ang="0">
                          <a:pos x="1287" y="203"/>
                        </a:cxn>
                        <a:cxn ang="0">
                          <a:pos x="1575" y="94"/>
                        </a:cxn>
                      </a:cxnLst>
                      <a:rect l="0" t="0" r="r" b="b"/>
                      <a:pathLst>
                        <a:path w="2478" h="2846">
                          <a:moveTo>
                            <a:pt x="1703" y="67"/>
                          </a:moveTo>
                          <a:lnTo>
                            <a:pt x="1714" y="74"/>
                          </a:lnTo>
                          <a:lnTo>
                            <a:pt x="1728" y="83"/>
                          </a:lnTo>
                          <a:lnTo>
                            <a:pt x="1734" y="87"/>
                          </a:lnTo>
                          <a:lnTo>
                            <a:pt x="1741" y="91"/>
                          </a:lnTo>
                          <a:lnTo>
                            <a:pt x="1747" y="93"/>
                          </a:lnTo>
                          <a:lnTo>
                            <a:pt x="1753" y="93"/>
                          </a:lnTo>
                          <a:lnTo>
                            <a:pt x="1782" y="86"/>
                          </a:lnTo>
                          <a:lnTo>
                            <a:pt x="1806" y="79"/>
                          </a:lnTo>
                          <a:lnTo>
                            <a:pt x="1811" y="79"/>
                          </a:lnTo>
                          <a:lnTo>
                            <a:pt x="1817" y="78"/>
                          </a:lnTo>
                          <a:lnTo>
                            <a:pt x="1822" y="78"/>
                          </a:lnTo>
                          <a:lnTo>
                            <a:pt x="1828" y="79"/>
                          </a:lnTo>
                          <a:lnTo>
                            <a:pt x="1835" y="81"/>
                          </a:lnTo>
                          <a:lnTo>
                            <a:pt x="1841" y="83"/>
                          </a:lnTo>
                          <a:lnTo>
                            <a:pt x="1850" y="86"/>
                          </a:lnTo>
                          <a:lnTo>
                            <a:pt x="1858" y="90"/>
                          </a:lnTo>
                          <a:lnTo>
                            <a:pt x="1877" y="101"/>
                          </a:lnTo>
                          <a:lnTo>
                            <a:pt x="1893" y="111"/>
                          </a:lnTo>
                          <a:lnTo>
                            <a:pt x="1901" y="114"/>
                          </a:lnTo>
                          <a:lnTo>
                            <a:pt x="1910" y="116"/>
                          </a:lnTo>
                          <a:lnTo>
                            <a:pt x="1920" y="117"/>
                          </a:lnTo>
                          <a:lnTo>
                            <a:pt x="1934" y="118"/>
                          </a:lnTo>
                          <a:lnTo>
                            <a:pt x="1944" y="118"/>
                          </a:lnTo>
                          <a:lnTo>
                            <a:pt x="1953" y="120"/>
                          </a:lnTo>
                          <a:lnTo>
                            <a:pt x="1961" y="122"/>
                          </a:lnTo>
                          <a:lnTo>
                            <a:pt x="1968" y="125"/>
                          </a:lnTo>
                          <a:lnTo>
                            <a:pt x="1984" y="132"/>
                          </a:lnTo>
                          <a:lnTo>
                            <a:pt x="2002" y="140"/>
                          </a:lnTo>
                          <a:lnTo>
                            <a:pt x="2114" y="181"/>
                          </a:lnTo>
                          <a:lnTo>
                            <a:pt x="2136" y="187"/>
                          </a:lnTo>
                          <a:lnTo>
                            <a:pt x="2156" y="193"/>
                          </a:lnTo>
                          <a:lnTo>
                            <a:pt x="2165" y="196"/>
                          </a:lnTo>
                          <a:lnTo>
                            <a:pt x="2172" y="201"/>
                          </a:lnTo>
                          <a:lnTo>
                            <a:pt x="2176" y="205"/>
                          </a:lnTo>
                          <a:lnTo>
                            <a:pt x="2180" y="209"/>
                          </a:lnTo>
                          <a:lnTo>
                            <a:pt x="2183" y="213"/>
                          </a:lnTo>
                          <a:lnTo>
                            <a:pt x="2187" y="219"/>
                          </a:lnTo>
                          <a:lnTo>
                            <a:pt x="2192" y="226"/>
                          </a:lnTo>
                          <a:lnTo>
                            <a:pt x="2196" y="231"/>
                          </a:lnTo>
                          <a:lnTo>
                            <a:pt x="2199" y="236"/>
                          </a:lnTo>
                          <a:lnTo>
                            <a:pt x="2202" y="238"/>
                          </a:lnTo>
                          <a:lnTo>
                            <a:pt x="2205" y="240"/>
                          </a:lnTo>
                          <a:lnTo>
                            <a:pt x="2208" y="240"/>
                          </a:lnTo>
                          <a:lnTo>
                            <a:pt x="2210" y="240"/>
                          </a:lnTo>
                          <a:lnTo>
                            <a:pt x="2212" y="238"/>
                          </a:lnTo>
                          <a:lnTo>
                            <a:pt x="2215" y="232"/>
                          </a:lnTo>
                          <a:lnTo>
                            <a:pt x="2217" y="224"/>
                          </a:lnTo>
                          <a:lnTo>
                            <a:pt x="2219" y="214"/>
                          </a:lnTo>
                          <a:lnTo>
                            <a:pt x="2220" y="202"/>
                          </a:lnTo>
                          <a:lnTo>
                            <a:pt x="2221" y="175"/>
                          </a:lnTo>
                          <a:lnTo>
                            <a:pt x="2222" y="150"/>
                          </a:lnTo>
                          <a:lnTo>
                            <a:pt x="2223" y="138"/>
                          </a:lnTo>
                          <a:lnTo>
                            <a:pt x="2223" y="129"/>
                          </a:lnTo>
                          <a:lnTo>
                            <a:pt x="2225" y="123"/>
                          </a:lnTo>
                          <a:lnTo>
                            <a:pt x="2227" y="119"/>
                          </a:lnTo>
                          <a:lnTo>
                            <a:pt x="2231" y="117"/>
                          </a:lnTo>
                          <a:lnTo>
                            <a:pt x="2235" y="116"/>
                          </a:lnTo>
                          <a:lnTo>
                            <a:pt x="2239" y="115"/>
                          </a:lnTo>
                          <a:lnTo>
                            <a:pt x="2243" y="115"/>
                          </a:lnTo>
                          <a:lnTo>
                            <a:pt x="2250" y="116"/>
                          </a:lnTo>
                          <a:lnTo>
                            <a:pt x="2257" y="120"/>
                          </a:lnTo>
                          <a:lnTo>
                            <a:pt x="2264" y="125"/>
                          </a:lnTo>
                          <a:lnTo>
                            <a:pt x="2271" y="131"/>
                          </a:lnTo>
                          <a:lnTo>
                            <a:pt x="2278" y="139"/>
                          </a:lnTo>
                          <a:lnTo>
                            <a:pt x="2284" y="149"/>
                          </a:lnTo>
                          <a:lnTo>
                            <a:pt x="2294" y="167"/>
                          </a:lnTo>
                          <a:lnTo>
                            <a:pt x="2303" y="186"/>
                          </a:lnTo>
                          <a:lnTo>
                            <a:pt x="2310" y="203"/>
                          </a:lnTo>
                          <a:lnTo>
                            <a:pt x="2314" y="215"/>
                          </a:lnTo>
                          <a:lnTo>
                            <a:pt x="2322" y="226"/>
                          </a:lnTo>
                          <a:lnTo>
                            <a:pt x="2331" y="238"/>
                          </a:lnTo>
                          <a:lnTo>
                            <a:pt x="2336" y="243"/>
                          </a:lnTo>
                          <a:lnTo>
                            <a:pt x="2341" y="248"/>
                          </a:lnTo>
                          <a:lnTo>
                            <a:pt x="2346" y="252"/>
                          </a:lnTo>
                          <a:lnTo>
                            <a:pt x="2352" y="255"/>
                          </a:lnTo>
                          <a:lnTo>
                            <a:pt x="2367" y="263"/>
                          </a:lnTo>
                          <a:lnTo>
                            <a:pt x="2382" y="272"/>
                          </a:lnTo>
                          <a:lnTo>
                            <a:pt x="2389" y="277"/>
                          </a:lnTo>
                          <a:lnTo>
                            <a:pt x="2396" y="282"/>
                          </a:lnTo>
                          <a:lnTo>
                            <a:pt x="2402" y="288"/>
                          </a:lnTo>
                          <a:lnTo>
                            <a:pt x="2409" y="294"/>
                          </a:lnTo>
                          <a:lnTo>
                            <a:pt x="2420" y="304"/>
                          </a:lnTo>
                          <a:lnTo>
                            <a:pt x="2433" y="313"/>
                          </a:lnTo>
                          <a:lnTo>
                            <a:pt x="2447" y="323"/>
                          </a:lnTo>
                          <a:lnTo>
                            <a:pt x="2461" y="330"/>
                          </a:lnTo>
                          <a:lnTo>
                            <a:pt x="2461" y="330"/>
                          </a:lnTo>
                          <a:lnTo>
                            <a:pt x="2475" y="386"/>
                          </a:lnTo>
                          <a:lnTo>
                            <a:pt x="2478" y="400"/>
                          </a:lnTo>
                          <a:lnTo>
                            <a:pt x="2478" y="411"/>
                          </a:lnTo>
                          <a:lnTo>
                            <a:pt x="2478" y="415"/>
                          </a:lnTo>
                          <a:lnTo>
                            <a:pt x="2477" y="418"/>
                          </a:lnTo>
                          <a:lnTo>
                            <a:pt x="2476" y="421"/>
                          </a:lnTo>
                          <a:lnTo>
                            <a:pt x="2474" y="423"/>
                          </a:lnTo>
                          <a:lnTo>
                            <a:pt x="2464" y="430"/>
                          </a:lnTo>
                          <a:lnTo>
                            <a:pt x="2446" y="442"/>
                          </a:lnTo>
                          <a:lnTo>
                            <a:pt x="2443" y="445"/>
                          </a:lnTo>
                          <a:lnTo>
                            <a:pt x="2441" y="449"/>
                          </a:lnTo>
                          <a:lnTo>
                            <a:pt x="2439" y="453"/>
                          </a:lnTo>
                          <a:lnTo>
                            <a:pt x="2439" y="456"/>
                          </a:lnTo>
                          <a:lnTo>
                            <a:pt x="2439" y="463"/>
                          </a:lnTo>
                          <a:lnTo>
                            <a:pt x="2442" y="470"/>
                          </a:lnTo>
                          <a:lnTo>
                            <a:pt x="2445" y="477"/>
                          </a:lnTo>
                          <a:lnTo>
                            <a:pt x="2447" y="484"/>
                          </a:lnTo>
                          <a:lnTo>
                            <a:pt x="2449" y="488"/>
                          </a:lnTo>
                          <a:lnTo>
                            <a:pt x="2449" y="493"/>
                          </a:lnTo>
                          <a:lnTo>
                            <a:pt x="2449" y="496"/>
                          </a:lnTo>
                          <a:lnTo>
                            <a:pt x="2447" y="500"/>
                          </a:lnTo>
                          <a:lnTo>
                            <a:pt x="2445" y="504"/>
                          </a:lnTo>
                          <a:lnTo>
                            <a:pt x="2442" y="508"/>
                          </a:lnTo>
                          <a:lnTo>
                            <a:pt x="2440" y="512"/>
                          </a:lnTo>
                          <a:lnTo>
                            <a:pt x="2437" y="515"/>
                          </a:lnTo>
                          <a:lnTo>
                            <a:pt x="2430" y="521"/>
                          </a:lnTo>
                          <a:lnTo>
                            <a:pt x="2422" y="525"/>
                          </a:lnTo>
                          <a:lnTo>
                            <a:pt x="2405" y="533"/>
                          </a:lnTo>
                          <a:lnTo>
                            <a:pt x="2389" y="541"/>
                          </a:lnTo>
                          <a:lnTo>
                            <a:pt x="2383" y="544"/>
                          </a:lnTo>
                          <a:lnTo>
                            <a:pt x="2378" y="549"/>
                          </a:lnTo>
                          <a:lnTo>
                            <a:pt x="2377" y="551"/>
                          </a:lnTo>
                          <a:lnTo>
                            <a:pt x="2376" y="554"/>
                          </a:lnTo>
                          <a:lnTo>
                            <a:pt x="2375" y="557"/>
                          </a:lnTo>
                          <a:lnTo>
                            <a:pt x="2375" y="560"/>
                          </a:lnTo>
                          <a:lnTo>
                            <a:pt x="2376" y="563"/>
                          </a:lnTo>
                          <a:lnTo>
                            <a:pt x="2377" y="567"/>
                          </a:lnTo>
                          <a:lnTo>
                            <a:pt x="2379" y="572"/>
                          </a:lnTo>
                          <a:lnTo>
                            <a:pt x="2382" y="576"/>
                          </a:lnTo>
                          <a:lnTo>
                            <a:pt x="2390" y="588"/>
                          </a:lnTo>
                          <a:lnTo>
                            <a:pt x="2402" y="601"/>
                          </a:lnTo>
                          <a:lnTo>
                            <a:pt x="2411" y="610"/>
                          </a:lnTo>
                          <a:lnTo>
                            <a:pt x="2417" y="619"/>
                          </a:lnTo>
                          <a:lnTo>
                            <a:pt x="2422" y="629"/>
                          </a:lnTo>
                          <a:lnTo>
                            <a:pt x="2424" y="638"/>
                          </a:lnTo>
                          <a:lnTo>
                            <a:pt x="2425" y="648"/>
                          </a:lnTo>
                          <a:lnTo>
                            <a:pt x="2425" y="658"/>
                          </a:lnTo>
                          <a:lnTo>
                            <a:pt x="2422" y="670"/>
                          </a:lnTo>
                          <a:lnTo>
                            <a:pt x="2419" y="681"/>
                          </a:lnTo>
                          <a:lnTo>
                            <a:pt x="2410" y="709"/>
                          </a:lnTo>
                          <a:lnTo>
                            <a:pt x="2398" y="743"/>
                          </a:lnTo>
                          <a:lnTo>
                            <a:pt x="2391" y="761"/>
                          </a:lnTo>
                          <a:lnTo>
                            <a:pt x="2384" y="775"/>
                          </a:lnTo>
                          <a:lnTo>
                            <a:pt x="2380" y="781"/>
                          </a:lnTo>
                          <a:lnTo>
                            <a:pt x="2375" y="787"/>
                          </a:lnTo>
                          <a:lnTo>
                            <a:pt x="2371" y="791"/>
                          </a:lnTo>
                          <a:lnTo>
                            <a:pt x="2366" y="794"/>
                          </a:lnTo>
                          <a:lnTo>
                            <a:pt x="2362" y="798"/>
                          </a:lnTo>
                          <a:lnTo>
                            <a:pt x="2356" y="802"/>
                          </a:lnTo>
                          <a:lnTo>
                            <a:pt x="2350" y="806"/>
                          </a:lnTo>
                          <a:lnTo>
                            <a:pt x="2344" y="810"/>
                          </a:lnTo>
                          <a:lnTo>
                            <a:pt x="2331" y="817"/>
                          </a:lnTo>
                          <a:lnTo>
                            <a:pt x="2316" y="824"/>
                          </a:lnTo>
                          <a:lnTo>
                            <a:pt x="2309" y="828"/>
                          </a:lnTo>
                          <a:lnTo>
                            <a:pt x="2303" y="832"/>
                          </a:lnTo>
                          <a:lnTo>
                            <a:pt x="2298" y="838"/>
                          </a:lnTo>
                          <a:lnTo>
                            <a:pt x="2293" y="842"/>
                          </a:lnTo>
                          <a:lnTo>
                            <a:pt x="2289" y="847"/>
                          </a:lnTo>
                          <a:lnTo>
                            <a:pt x="2286" y="853"/>
                          </a:lnTo>
                          <a:lnTo>
                            <a:pt x="2284" y="859"/>
                          </a:lnTo>
                          <a:lnTo>
                            <a:pt x="2284" y="866"/>
                          </a:lnTo>
                          <a:lnTo>
                            <a:pt x="2284" y="877"/>
                          </a:lnTo>
                          <a:lnTo>
                            <a:pt x="2284" y="886"/>
                          </a:lnTo>
                          <a:lnTo>
                            <a:pt x="2283" y="893"/>
                          </a:lnTo>
                          <a:lnTo>
                            <a:pt x="2282" y="898"/>
                          </a:lnTo>
                          <a:lnTo>
                            <a:pt x="2280" y="902"/>
                          </a:lnTo>
                          <a:lnTo>
                            <a:pt x="2278" y="904"/>
                          </a:lnTo>
                          <a:lnTo>
                            <a:pt x="2276" y="906"/>
                          </a:lnTo>
                          <a:lnTo>
                            <a:pt x="2272" y="907"/>
                          </a:lnTo>
                          <a:lnTo>
                            <a:pt x="2266" y="908"/>
                          </a:lnTo>
                          <a:lnTo>
                            <a:pt x="2259" y="910"/>
                          </a:lnTo>
                          <a:lnTo>
                            <a:pt x="2255" y="912"/>
                          </a:lnTo>
                          <a:lnTo>
                            <a:pt x="2250" y="914"/>
                          </a:lnTo>
                          <a:lnTo>
                            <a:pt x="2246" y="918"/>
                          </a:lnTo>
                          <a:lnTo>
                            <a:pt x="2241" y="925"/>
                          </a:lnTo>
                          <a:lnTo>
                            <a:pt x="2239" y="928"/>
                          </a:lnTo>
                          <a:lnTo>
                            <a:pt x="2237" y="932"/>
                          </a:lnTo>
                          <a:lnTo>
                            <a:pt x="2236" y="936"/>
                          </a:lnTo>
                          <a:lnTo>
                            <a:pt x="2236" y="940"/>
                          </a:lnTo>
                          <a:lnTo>
                            <a:pt x="2238" y="948"/>
                          </a:lnTo>
                          <a:lnTo>
                            <a:pt x="2242" y="957"/>
                          </a:lnTo>
                          <a:lnTo>
                            <a:pt x="2252" y="978"/>
                          </a:lnTo>
                          <a:lnTo>
                            <a:pt x="2265" y="999"/>
                          </a:lnTo>
                          <a:lnTo>
                            <a:pt x="2271" y="1011"/>
                          </a:lnTo>
                          <a:lnTo>
                            <a:pt x="2276" y="1022"/>
                          </a:lnTo>
                          <a:lnTo>
                            <a:pt x="2280" y="1032"/>
                          </a:lnTo>
                          <a:lnTo>
                            <a:pt x="2281" y="1043"/>
                          </a:lnTo>
                          <a:lnTo>
                            <a:pt x="2280" y="1048"/>
                          </a:lnTo>
                          <a:lnTo>
                            <a:pt x="2279" y="1054"/>
                          </a:lnTo>
                          <a:lnTo>
                            <a:pt x="2277" y="1058"/>
                          </a:lnTo>
                          <a:lnTo>
                            <a:pt x="2274" y="1063"/>
                          </a:lnTo>
                          <a:lnTo>
                            <a:pt x="2270" y="1068"/>
                          </a:lnTo>
                          <a:lnTo>
                            <a:pt x="2266" y="1072"/>
                          </a:lnTo>
                          <a:lnTo>
                            <a:pt x="2260" y="1076"/>
                          </a:lnTo>
                          <a:lnTo>
                            <a:pt x="2254" y="1080"/>
                          </a:lnTo>
                          <a:lnTo>
                            <a:pt x="2246" y="1086"/>
                          </a:lnTo>
                          <a:lnTo>
                            <a:pt x="2235" y="1096"/>
                          </a:lnTo>
                          <a:lnTo>
                            <a:pt x="2223" y="1107"/>
                          </a:lnTo>
                          <a:lnTo>
                            <a:pt x="2212" y="1120"/>
                          </a:lnTo>
                          <a:lnTo>
                            <a:pt x="2202" y="1133"/>
                          </a:lnTo>
                          <a:lnTo>
                            <a:pt x="2193" y="1148"/>
                          </a:lnTo>
                          <a:lnTo>
                            <a:pt x="2190" y="1154"/>
                          </a:lnTo>
                          <a:lnTo>
                            <a:pt x="2186" y="1159"/>
                          </a:lnTo>
                          <a:lnTo>
                            <a:pt x="2184" y="1165"/>
                          </a:lnTo>
                          <a:lnTo>
                            <a:pt x="2184" y="1169"/>
                          </a:lnTo>
                          <a:lnTo>
                            <a:pt x="2186" y="1181"/>
                          </a:lnTo>
                          <a:lnTo>
                            <a:pt x="2191" y="1195"/>
                          </a:lnTo>
                          <a:lnTo>
                            <a:pt x="2198" y="1213"/>
                          </a:lnTo>
                          <a:lnTo>
                            <a:pt x="2207" y="1233"/>
                          </a:lnTo>
                          <a:lnTo>
                            <a:pt x="2216" y="1251"/>
                          </a:lnTo>
                          <a:lnTo>
                            <a:pt x="2225" y="1268"/>
                          </a:lnTo>
                          <a:lnTo>
                            <a:pt x="2234" y="1281"/>
                          </a:lnTo>
                          <a:lnTo>
                            <a:pt x="2242" y="1289"/>
                          </a:lnTo>
                          <a:lnTo>
                            <a:pt x="2258" y="1301"/>
                          </a:lnTo>
                          <a:lnTo>
                            <a:pt x="2278" y="1315"/>
                          </a:lnTo>
                          <a:lnTo>
                            <a:pt x="2287" y="1321"/>
                          </a:lnTo>
                          <a:lnTo>
                            <a:pt x="2296" y="1328"/>
                          </a:lnTo>
                          <a:lnTo>
                            <a:pt x="2304" y="1335"/>
                          </a:lnTo>
                          <a:lnTo>
                            <a:pt x="2310" y="1341"/>
                          </a:lnTo>
                          <a:lnTo>
                            <a:pt x="2315" y="1344"/>
                          </a:lnTo>
                          <a:lnTo>
                            <a:pt x="2320" y="1348"/>
                          </a:lnTo>
                          <a:lnTo>
                            <a:pt x="2323" y="1350"/>
                          </a:lnTo>
                          <a:lnTo>
                            <a:pt x="2327" y="1355"/>
                          </a:lnTo>
                          <a:lnTo>
                            <a:pt x="2331" y="1360"/>
                          </a:lnTo>
                          <a:lnTo>
                            <a:pt x="2334" y="1365"/>
                          </a:lnTo>
                          <a:lnTo>
                            <a:pt x="2337" y="1371"/>
                          </a:lnTo>
                          <a:lnTo>
                            <a:pt x="2339" y="1378"/>
                          </a:lnTo>
                          <a:lnTo>
                            <a:pt x="2341" y="1386"/>
                          </a:lnTo>
                          <a:lnTo>
                            <a:pt x="2341" y="1396"/>
                          </a:lnTo>
                          <a:lnTo>
                            <a:pt x="2341" y="1405"/>
                          </a:lnTo>
                          <a:lnTo>
                            <a:pt x="2339" y="1414"/>
                          </a:lnTo>
                          <a:lnTo>
                            <a:pt x="2337" y="1421"/>
                          </a:lnTo>
                          <a:lnTo>
                            <a:pt x="2336" y="1428"/>
                          </a:lnTo>
                          <a:lnTo>
                            <a:pt x="2335" y="1434"/>
                          </a:lnTo>
                          <a:lnTo>
                            <a:pt x="2336" y="1437"/>
                          </a:lnTo>
                          <a:lnTo>
                            <a:pt x="2340" y="1445"/>
                          </a:lnTo>
                          <a:lnTo>
                            <a:pt x="2345" y="1449"/>
                          </a:lnTo>
                          <a:lnTo>
                            <a:pt x="2351" y="1453"/>
                          </a:lnTo>
                          <a:lnTo>
                            <a:pt x="2357" y="1457"/>
                          </a:lnTo>
                          <a:lnTo>
                            <a:pt x="2359" y="1459"/>
                          </a:lnTo>
                          <a:lnTo>
                            <a:pt x="2362" y="1461"/>
                          </a:lnTo>
                          <a:lnTo>
                            <a:pt x="2364" y="1464"/>
                          </a:lnTo>
                          <a:lnTo>
                            <a:pt x="2365" y="1467"/>
                          </a:lnTo>
                          <a:lnTo>
                            <a:pt x="2365" y="1470"/>
                          </a:lnTo>
                          <a:lnTo>
                            <a:pt x="2365" y="1474"/>
                          </a:lnTo>
                          <a:lnTo>
                            <a:pt x="2364" y="1479"/>
                          </a:lnTo>
                          <a:lnTo>
                            <a:pt x="2362" y="1486"/>
                          </a:lnTo>
                          <a:lnTo>
                            <a:pt x="2357" y="1491"/>
                          </a:lnTo>
                          <a:lnTo>
                            <a:pt x="2352" y="1496"/>
                          </a:lnTo>
                          <a:lnTo>
                            <a:pt x="2344" y="1501"/>
                          </a:lnTo>
                          <a:lnTo>
                            <a:pt x="2336" y="1504"/>
                          </a:lnTo>
                          <a:lnTo>
                            <a:pt x="2326" y="1507"/>
                          </a:lnTo>
                          <a:lnTo>
                            <a:pt x="2314" y="1510"/>
                          </a:lnTo>
                          <a:lnTo>
                            <a:pt x="2302" y="1512"/>
                          </a:lnTo>
                          <a:lnTo>
                            <a:pt x="2290" y="1514"/>
                          </a:lnTo>
                          <a:lnTo>
                            <a:pt x="2264" y="1516"/>
                          </a:lnTo>
                          <a:lnTo>
                            <a:pt x="2241" y="1517"/>
                          </a:lnTo>
                          <a:lnTo>
                            <a:pt x="2220" y="1516"/>
                          </a:lnTo>
                          <a:lnTo>
                            <a:pt x="2206" y="1515"/>
                          </a:lnTo>
                          <a:lnTo>
                            <a:pt x="2195" y="1513"/>
                          </a:lnTo>
                          <a:lnTo>
                            <a:pt x="2181" y="1511"/>
                          </a:lnTo>
                          <a:lnTo>
                            <a:pt x="2167" y="1510"/>
                          </a:lnTo>
                          <a:lnTo>
                            <a:pt x="2153" y="1511"/>
                          </a:lnTo>
                          <a:lnTo>
                            <a:pt x="2147" y="1511"/>
                          </a:lnTo>
                          <a:lnTo>
                            <a:pt x="2139" y="1512"/>
                          </a:lnTo>
                          <a:lnTo>
                            <a:pt x="2133" y="1514"/>
                          </a:lnTo>
                          <a:lnTo>
                            <a:pt x="2128" y="1516"/>
                          </a:lnTo>
                          <a:lnTo>
                            <a:pt x="2122" y="1519"/>
                          </a:lnTo>
                          <a:lnTo>
                            <a:pt x="2118" y="1523"/>
                          </a:lnTo>
                          <a:lnTo>
                            <a:pt x="2114" y="1528"/>
                          </a:lnTo>
                          <a:lnTo>
                            <a:pt x="2111" y="1534"/>
                          </a:lnTo>
                          <a:lnTo>
                            <a:pt x="2109" y="1537"/>
                          </a:lnTo>
                          <a:lnTo>
                            <a:pt x="2109" y="1542"/>
                          </a:lnTo>
                          <a:lnTo>
                            <a:pt x="2108" y="1548"/>
                          </a:lnTo>
                          <a:lnTo>
                            <a:pt x="2108" y="1555"/>
                          </a:lnTo>
                          <a:lnTo>
                            <a:pt x="2110" y="1572"/>
                          </a:lnTo>
                          <a:lnTo>
                            <a:pt x="2112" y="1590"/>
                          </a:lnTo>
                          <a:lnTo>
                            <a:pt x="2116" y="1607"/>
                          </a:lnTo>
                          <a:lnTo>
                            <a:pt x="2119" y="1624"/>
                          </a:lnTo>
                          <a:lnTo>
                            <a:pt x="2123" y="1636"/>
                          </a:lnTo>
                          <a:lnTo>
                            <a:pt x="2127" y="1645"/>
                          </a:lnTo>
                          <a:lnTo>
                            <a:pt x="2138" y="1658"/>
                          </a:lnTo>
                          <a:lnTo>
                            <a:pt x="2156" y="1676"/>
                          </a:lnTo>
                          <a:lnTo>
                            <a:pt x="2164" y="1685"/>
                          </a:lnTo>
                          <a:lnTo>
                            <a:pt x="2171" y="1693"/>
                          </a:lnTo>
                          <a:lnTo>
                            <a:pt x="2173" y="1698"/>
                          </a:lnTo>
                          <a:lnTo>
                            <a:pt x="2175" y="1701"/>
                          </a:lnTo>
                          <a:lnTo>
                            <a:pt x="2176" y="1704"/>
                          </a:lnTo>
                          <a:lnTo>
                            <a:pt x="2176" y="1706"/>
                          </a:lnTo>
                          <a:lnTo>
                            <a:pt x="2174" y="1709"/>
                          </a:lnTo>
                          <a:lnTo>
                            <a:pt x="2171" y="1710"/>
                          </a:lnTo>
                          <a:lnTo>
                            <a:pt x="2166" y="1711"/>
                          </a:lnTo>
                          <a:lnTo>
                            <a:pt x="2161" y="1711"/>
                          </a:lnTo>
                          <a:lnTo>
                            <a:pt x="2149" y="1710"/>
                          </a:lnTo>
                          <a:lnTo>
                            <a:pt x="2134" y="1707"/>
                          </a:lnTo>
                          <a:lnTo>
                            <a:pt x="2106" y="1698"/>
                          </a:lnTo>
                          <a:lnTo>
                            <a:pt x="2087" y="1692"/>
                          </a:lnTo>
                          <a:lnTo>
                            <a:pt x="2059" y="1684"/>
                          </a:lnTo>
                          <a:lnTo>
                            <a:pt x="2038" y="1677"/>
                          </a:lnTo>
                          <a:lnTo>
                            <a:pt x="2034" y="1677"/>
                          </a:lnTo>
                          <a:lnTo>
                            <a:pt x="2031" y="1678"/>
                          </a:lnTo>
                          <a:lnTo>
                            <a:pt x="2028" y="1680"/>
                          </a:lnTo>
                          <a:lnTo>
                            <a:pt x="2027" y="1683"/>
                          </a:lnTo>
                          <a:lnTo>
                            <a:pt x="2026" y="1689"/>
                          </a:lnTo>
                          <a:lnTo>
                            <a:pt x="2026" y="1697"/>
                          </a:lnTo>
                          <a:lnTo>
                            <a:pt x="2027" y="1706"/>
                          </a:lnTo>
                          <a:lnTo>
                            <a:pt x="2029" y="1717"/>
                          </a:lnTo>
                          <a:lnTo>
                            <a:pt x="2031" y="1731"/>
                          </a:lnTo>
                          <a:lnTo>
                            <a:pt x="2032" y="1746"/>
                          </a:lnTo>
                          <a:lnTo>
                            <a:pt x="2032" y="1760"/>
                          </a:lnTo>
                          <a:lnTo>
                            <a:pt x="2032" y="1773"/>
                          </a:lnTo>
                          <a:lnTo>
                            <a:pt x="2030" y="1801"/>
                          </a:lnTo>
                          <a:lnTo>
                            <a:pt x="2029" y="1830"/>
                          </a:lnTo>
                          <a:lnTo>
                            <a:pt x="2030" y="1842"/>
                          </a:lnTo>
                          <a:lnTo>
                            <a:pt x="2032" y="1852"/>
                          </a:lnTo>
                          <a:lnTo>
                            <a:pt x="2034" y="1861"/>
                          </a:lnTo>
                          <a:lnTo>
                            <a:pt x="2037" y="1869"/>
                          </a:lnTo>
                          <a:lnTo>
                            <a:pt x="2043" y="1879"/>
                          </a:lnTo>
                          <a:lnTo>
                            <a:pt x="2048" y="1887"/>
                          </a:lnTo>
                          <a:lnTo>
                            <a:pt x="2049" y="1890"/>
                          </a:lnTo>
                          <a:lnTo>
                            <a:pt x="2049" y="1894"/>
                          </a:lnTo>
                          <a:lnTo>
                            <a:pt x="2047" y="1898"/>
                          </a:lnTo>
                          <a:lnTo>
                            <a:pt x="2044" y="1902"/>
                          </a:lnTo>
                          <a:lnTo>
                            <a:pt x="2038" y="1907"/>
                          </a:lnTo>
                          <a:lnTo>
                            <a:pt x="2031" y="1915"/>
                          </a:lnTo>
                          <a:lnTo>
                            <a:pt x="2020" y="1923"/>
                          </a:lnTo>
                          <a:lnTo>
                            <a:pt x="2005" y="1932"/>
                          </a:lnTo>
                          <a:lnTo>
                            <a:pt x="2004" y="1938"/>
                          </a:lnTo>
                          <a:lnTo>
                            <a:pt x="2003" y="1943"/>
                          </a:lnTo>
                          <a:lnTo>
                            <a:pt x="2004" y="1948"/>
                          </a:lnTo>
                          <a:lnTo>
                            <a:pt x="2005" y="1953"/>
                          </a:lnTo>
                          <a:lnTo>
                            <a:pt x="2006" y="1958"/>
                          </a:lnTo>
                          <a:lnTo>
                            <a:pt x="2008" y="1963"/>
                          </a:lnTo>
                          <a:lnTo>
                            <a:pt x="2011" y="1967"/>
                          </a:lnTo>
                          <a:lnTo>
                            <a:pt x="2014" y="1971"/>
                          </a:lnTo>
                          <a:lnTo>
                            <a:pt x="2030" y="1986"/>
                          </a:lnTo>
                          <a:lnTo>
                            <a:pt x="2044" y="2001"/>
                          </a:lnTo>
                          <a:lnTo>
                            <a:pt x="2047" y="2005"/>
                          </a:lnTo>
                          <a:lnTo>
                            <a:pt x="2049" y="2008"/>
                          </a:lnTo>
                          <a:lnTo>
                            <a:pt x="2050" y="2012"/>
                          </a:lnTo>
                          <a:lnTo>
                            <a:pt x="2051" y="2016"/>
                          </a:lnTo>
                          <a:lnTo>
                            <a:pt x="2052" y="2023"/>
                          </a:lnTo>
                          <a:lnTo>
                            <a:pt x="2052" y="2030"/>
                          </a:lnTo>
                          <a:lnTo>
                            <a:pt x="2051" y="2037"/>
                          </a:lnTo>
                          <a:lnTo>
                            <a:pt x="2051" y="2045"/>
                          </a:lnTo>
                          <a:lnTo>
                            <a:pt x="2051" y="2052"/>
                          </a:lnTo>
                          <a:lnTo>
                            <a:pt x="2054" y="2059"/>
                          </a:lnTo>
                          <a:lnTo>
                            <a:pt x="2055" y="2066"/>
                          </a:lnTo>
                          <a:lnTo>
                            <a:pt x="2055" y="2077"/>
                          </a:lnTo>
                          <a:lnTo>
                            <a:pt x="2053" y="2090"/>
                          </a:lnTo>
                          <a:lnTo>
                            <a:pt x="2051" y="2104"/>
                          </a:lnTo>
                          <a:lnTo>
                            <a:pt x="2050" y="2117"/>
                          </a:lnTo>
                          <a:lnTo>
                            <a:pt x="2049" y="2129"/>
                          </a:lnTo>
                          <a:lnTo>
                            <a:pt x="2049" y="2133"/>
                          </a:lnTo>
                          <a:lnTo>
                            <a:pt x="2049" y="2137"/>
                          </a:lnTo>
                          <a:lnTo>
                            <a:pt x="2051" y="2139"/>
                          </a:lnTo>
                          <a:lnTo>
                            <a:pt x="2052" y="2141"/>
                          </a:lnTo>
                          <a:lnTo>
                            <a:pt x="2054" y="2147"/>
                          </a:lnTo>
                          <a:lnTo>
                            <a:pt x="2057" y="2155"/>
                          </a:lnTo>
                          <a:lnTo>
                            <a:pt x="2062" y="2162"/>
                          </a:lnTo>
                          <a:lnTo>
                            <a:pt x="2067" y="2166"/>
                          </a:lnTo>
                          <a:lnTo>
                            <a:pt x="2067" y="2168"/>
                          </a:lnTo>
                          <a:lnTo>
                            <a:pt x="2069" y="2170"/>
                          </a:lnTo>
                          <a:lnTo>
                            <a:pt x="2072" y="2176"/>
                          </a:lnTo>
                          <a:lnTo>
                            <a:pt x="2075" y="2180"/>
                          </a:lnTo>
                          <a:lnTo>
                            <a:pt x="2076" y="2182"/>
                          </a:lnTo>
                          <a:lnTo>
                            <a:pt x="2077" y="2185"/>
                          </a:lnTo>
                          <a:lnTo>
                            <a:pt x="2077" y="2188"/>
                          </a:lnTo>
                          <a:lnTo>
                            <a:pt x="2077" y="2193"/>
                          </a:lnTo>
                          <a:lnTo>
                            <a:pt x="2071" y="2195"/>
                          </a:lnTo>
                          <a:lnTo>
                            <a:pt x="2064" y="2196"/>
                          </a:lnTo>
                          <a:lnTo>
                            <a:pt x="2057" y="2196"/>
                          </a:lnTo>
                          <a:lnTo>
                            <a:pt x="2049" y="2196"/>
                          </a:lnTo>
                          <a:lnTo>
                            <a:pt x="2034" y="2194"/>
                          </a:lnTo>
                          <a:lnTo>
                            <a:pt x="2019" y="2192"/>
                          </a:lnTo>
                          <a:lnTo>
                            <a:pt x="2011" y="2191"/>
                          </a:lnTo>
                          <a:lnTo>
                            <a:pt x="2004" y="2191"/>
                          </a:lnTo>
                          <a:lnTo>
                            <a:pt x="1997" y="2192"/>
                          </a:lnTo>
                          <a:lnTo>
                            <a:pt x="1992" y="2193"/>
                          </a:lnTo>
                          <a:lnTo>
                            <a:pt x="1987" y="2196"/>
                          </a:lnTo>
                          <a:lnTo>
                            <a:pt x="1983" y="2199"/>
                          </a:lnTo>
                          <a:lnTo>
                            <a:pt x="1980" y="2204"/>
                          </a:lnTo>
                          <a:lnTo>
                            <a:pt x="1978" y="2211"/>
                          </a:lnTo>
                          <a:lnTo>
                            <a:pt x="1976" y="2217"/>
                          </a:lnTo>
                          <a:lnTo>
                            <a:pt x="1971" y="2222"/>
                          </a:lnTo>
                          <a:lnTo>
                            <a:pt x="1966" y="2227"/>
                          </a:lnTo>
                          <a:lnTo>
                            <a:pt x="1960" y="2232"/>
                          </a:lnTo>
                          <a:lnTo>
                            <a:pt x="1943" y="2242"/>
                          </a:lnTo>
                          <a:lnTo>
                            <a:pt x="1923" y="2251"/>
                          </a:lnTo>
                          <a:lnTo>
                            <a:pt x="1902" y="2260"/>
                          </a:lnTo>
                          <a:lnTo>
                            <a:pt x="1882" y="2267"/>
                          </a:lnTo>
                          <a:lnTo>
                            <a:pt x="1865" y="2271"/>
                          </a:lnTo>
                          <a:lnTo>
                            <a:pt x="1853" y="2273"/>
                          </a:lnTo>
                          <a:lnTo>
                            <a:pt x="1842" y="2274"/>
                          </a:lnTo>
                          <a:lnTo>
                            <a:pt x="1834" y="2275"/>
                          </a:lnTo>
                          <a:lnTo>
                            <a:pt x="1827" y="2277"/>
                          </a:lnTo>
                          <a:lnTo>
                            <a:pt x="1822" y="2279"/>
                          </a:lnTo>
                          <a:lnTo>
                            <a:pt x="1819" y="2282"/>
                          </a:lnTo>
                          <a:lnTo>
                            <a:pt x="1816" y="2285"/>
                          </a:lnTo>
                          <a:lnTo>
                            <a:pt x="1815" y="2288"/>
                          </a:lnTo>
                          <a:lnTo>
                            <a:pt x="1814" y="2292"/>
                          </a:lnTo>
                          <a:lnTo>
                            <a:pt x="1813" y="2301"/>
                          </a:lnTo>
                          <a:lnTo>
                            <a:pt x="1813" y="2310"/>
                          </a:lnTo>
                          <a:lnTo>
                            <a:pt x="1813" y="2314"/>
                          </a:lnTo>
                          <a:lnTo>
                            <a:pt x="1812" y="2319"/>
                          </a:lnTo>
                          <a:lnTo>
                            <a:pt x="1810" y="2324"/>
                          </a:lnTo>
                          <a:lnTo>
                            <a:pt x="1807" y="2329"/>
                          </a:lnTo>
                          <a:lnTo>
                            <a:pt x="1804" y="2332"/>
                          </a:lnTo>
                          <a:lnTo>
                            <a:pt x="1799" y="2335"/>
                          </a:lnTo>
                          <a:lnTo>
                            <a:pt x="1793" y="2337"/>
                          </a:lnTo>
                          <a:lnTo>
                            <a:pt x="1786" y="2340"/>
                          </a:lnTo>
                          <a:lnTo>
                            <a:pt x="1769" y="2345"/>
                          </a:lnTo>
                          <a:lnTo>
                            <a:pt x="1750" y="2348"/>
                          </a:lnTo>
                          <a:lnTo>
                            <a:pt x="1711" y="2353"/>
                          </a:lnTo>
                          <a:lnTo>
                            <a:pt x="1685" y="2357"/>
                          </a:lnTo>
                          <a:lnTo>
                            <a:pt x="1645" y="2363"/>
                          </a:lnTo>
                          <a:lnTo>
                            <a:pt x="1606" y="2369"/>
                          </a:lnTo>
                          <a:lnTo>
                            <a:pt x="1597" y="2372"/>
                          </a:lnTo>
                          <a:lnTo>
                            <a:pt x="1589" y="2375"/>
                          </a:lnTo>
                          <a:lnTo>
                            <a:pt x="1581" y="2379"/>
                          </a:lnTo>
                          <a:lnTo>
                            <a:pt x="1574" y="2385"/>
                          </a:lnTo>
                          <a:lnTo>
                            <a:pt x="1568" y="2391"/>
                          </a:lnTo>
                          <a:lnTo>
                            <a:pt x="1563" y="2399"/>
                          </a:lnTo>
                          <a:lnTo>
                            <a:pt x="1559" y="2408"/>
                          </a:lnTo>
                          <a:lnTo>
                            <a:pt x="1557" y="2419"/>
                          </a:lnTo>
                          <a:lnTo>
                            <a:pt x="1555" y="2429"/>
                          </a:lnTo>
                          <a:lnTo>
                            <a:pt x="1554" y="2439"/>
                          </a:lnTo>
                          <a:lnTo>
                            <a:pt x="1554" y="2448"/>
                          </a:lnTo>
                          <a:lnTo>
                            <a:pt x="1554" y="2458"/>
                          </a:lnTo>
                          <a:lnTo>
                            <a:pt x="1556" y="2478"/>
                          </a:lnTo>
                          <a:lnTo>
                            <a:pt x="1558" y="2498"/>
                          </a:lnTo>
                          <a:lnTo>
                            <a:pt x="1559" y="2518"/>
                          </a:lnTo>
                          <a:lnTo>
                            <a:pt x="1559" y="2537"/>
                          </a:lnTo>
                          <a:lnTo>
                            <a:pt x="1559" y="2546"/>
                          </a:lnTo>
                          <a:lnTo>
                            <a:pt x="1557" y="2555"/>
                          </a:lnTo>
                          <a:lnTo>
                            <a:pt x="1556" y="2566"/>
                          </a:lnTo>
                          <a:lnTo>
                            <a:pt x="1553" y="2575"/>
                          </a:lnTo>
                          <a:lnTo>
                            <a:pt x="1520" y="2636"/>
                          </a:lnTo>
                          <a:lnTo>
                            <a:pt x="1520" y="2636"/>
                          </a:lnTo>
                          <a:lnTo>
                            <a:pt x="1514" y="2636"/>
                          </a:lnTo>
                          <a:lnTo>
                            <a:pt x="1509" y="2637"/>
                          </a:lnTo>
                          <a:lnTo>
                            <a:pt x="1504" y="2638"/>
                          </a:lnTo>
                          <a:lnTo>
                            <a:pt x="1500" y="2640"/>
                          </a:lnTo>
                          <a:lnTo>
                            <a:pt x="1494" y="2645"/>
                          </a:lnTo>
                          <a:lnTo>
                            <a:pt x="1490" y="2649"/>
                          </a:lnTo>
                          <a:lnTo>
                            <a:pt x="1485" y="2655"/>
                          </a:lnTo>
                          <a:lnTo>
                            <a:pt x="1481" y="2662"/>
                          </a:lnTo>
                          <a:lnTo>
                            <a:pt x="1477" y="2672"/>
                          </a:lnTo>
                          <a:lnTo>
                            <a:pt x="1474" y="2680"/>
                          </a:lnTo>
                          <a:lnTo>
                            <a:pt x="1473" y="2688"/>
                          </a:lnTo>
                          <a:lnTo>
                            <a:pt x="1472" y="2693"/>
                          </a:lnTo>
                          <a:lnTo>
                            <a:pt x="1473" y="2698"/>
                          </a:lnTo>
                          <a:lnTo>
                            <a:pt x="1475" y="2701"/>
                          </a:lnTo>
                          <a:lnTo>
                            <a:pt x="1478" y="2704"/>
                          </a:lnTo>
                          <a:lnTo>
                            <a:pt x="1482" y="2706"/>
                          </a:lnTo>
                          <a:lnTo>
                            <a:pt x="1491" y="2707"/>
                          </a:lnTo>
                          <a:lnTo>
                            <a:pt x="1503" y="2708"/>
                          </a:lnTo>
                          <a:lnTo>
                            <a:pt x="1516" y="2707"/>
                          </a:lnTo>
                          <a:lnTo>
                            <a:pt x="1528" y="2707"/>
                          </a:lnTo>
                          <a:lnTo>
                            <a:pt x="1531" y="2722"/>
                          </a:lnTo>
                          <a:lnTo>
                            <a:pt x="1532" y="2735"/>
                          </a:lnTo>
                          <a:lnTo>
                            <a:pt x="1532" y="2740"/>
                          </a:lnTo>
                          <a:lnTo>
                            <a:pt x="1532" y="2744"/>
                          </a:lnTo>
                          <a:lnTo>
                            <a:pt x="1531" y="2747"/>
                          </a:lnTo>
                          <a:lnTo>
                            <a:pt x="1529" y="2750"/>
                          </a:lnTo>
                          <a:lnTo>
                            <a:pt x="1528" y="2752"/>
                          </a:lnTo>
                          <a:lnTo>
                            <a:pt x="1525" y="2754"/>
                          </a:lnTo>
                          <a:lnTo>
                            <a:pt x="1523" y="2755"/>
                          </a:lnTo>
                          <a:lnTo>
                            <a:pt x="1520" y="2755"/>
                          </a:lnTo>
                          <a:lnTo>
                            <a:pt x="1514" y="2756"/>
                          </a:lnTo>
                          <a:lnTo>
                            <a:pt x="1506" y="2755"/>
                          </a:lnTo>
                          <a:lnTo>
                            <a:pt x="1489" y="2751"/>
                          </a:lnTo>
                          <a:lnTo>
                            <a:pt x="1470" y="2748"/>
                          </a:lnTo>
                          <a:lnTo>
                            <a:pt x="1461" y="2747"/>
                          </a:lnTo>
                          <a:lnTo>
                            <a:pt x="1451" y="2748"/>
                          </a:lnTo>
                          <a:lnTo>
                            <a:pt x="1447" y="2749"/>
                          </a:lnTo>
                          <a:lnTo>
                            <a:pt x="1442" y="2750"/>
                          </a:lnTo>
                          <a:lnTo>
                            <a:pt x="1438" y="2752"/>
                          </a:lnTo>
                          <a:lnTo>
                            <a:pt x="1434" y="2754"/>
                          </a:lnTo>
                          <a:lnTo>
                            <a:pt x="1425" y="2761"/>
                          </a:lnTo>
                          <a:lnTo>
                            <a:pt x="1417" y="2768"/>
                          </a:lnTo>
                          <a:lnTo>
                            <a:pt x="1408" y="2776"/>
                          </a:lnTo>
                          <a:lnTo>
                            <a:pt x="1400" y="2783"/>
                          </a:lnTo>
                          <a:lnTo>
                            <a:pt x="1386" y="2798"/>
                          </a:lnTo>
                          <a:lnTo>
                            <a:pt x="1372" y="2812"/>
                          </a:lnTo>
                          <a:lnTo>
                            <a:pt x="1364" y="2820"/>
                          </a:lnTo>
                          <a:lnTo>
                            <a:pt x="1357" y="2826"/>
                          </a:lnTo>
                          <a:lnTo>
                            <a:pt x="1349" y="2831"/>
                          </a:lnTo>
                          <a:lnTo>
                            <a:pt x="1340" y="2836"/>
                          </a:lnTo>
                          <a:lnTo>
                            <a:pt x="1331" y="2840"/>
                          </a:lnTo>
                          <a:lnTo>
                            <a:pt x="1321" y="2843"/>
                          </a:lnTo>
                          <a:lnTo>
                            <a:pt x="1310" y="2845"/>
                          </a:lnTo>
                          <a:lnTo>
                            <a:pt x="1298" y="2846"/>
                          </a:lnTo>
                          <a:lnTo>
                            <a:pt x="1279" y="2846"/>
                          </a:lnTo>
                          <a:lnTo>
                            <a:pt x="1264" y="2846"/>
                          </a:lnTo>
                          <a:lnTo>
                            <a:pt x="1257" y="2845"/>
                          </a:lnTo>
                          <a:lnTo>
                            <a:pt x="1251" y="2845"/>
                          </a:lnTo>
                          <a:lnTo>
                            <a:pt x="1246" y="2844"/>
                          </a:lnTo>
                          <a:lnTo>
                            <a:pt x="1240" y="2842"/>
                          </a:lnTo>
                          <a:lnTo>
                            <a:pt x="1236" y="2840"/>
                          </a:lnTo>
                          <a:lnTo>
                            <a:pt x="1232" y="2836"/>
                          </a:lnTo>
                          <a:lnTo>
                            <a:pt x="1229" y="2832"/>
                          </a:lnTo>
                          <a:lnTo>
                            <a:pt x="1226" y="2827"/>
                          </a:lnTo>
                          <a:lnTo>
                            <a:pt x="1223" y="2821"/>
                          </a:lnTo>
                          <a:lnTo>
                            <a:pt x="1221" y="2813"/>
                          </a:lnTo>
                          <a:lnTo>
                            <a:pt x="1218" y="2805"/>
                          </a:lnTo>
                          <a:lnTo>
                            <a:pt x="1216" y="2795"/>
                          </a:lnTo>
                          <a:lnTo>
                            <a:pt x="1213" y="2782"/>
                          </a:lnTo>
                          <a:lnTo>
                            <a:pt x="1209" y="2770"/>
                          </a:lnTo>
                          <a:lnTo>
                            <a:pt x="1205" y="2761"/>
                          </a:lnTo>
                          <a:lnTo>
                            <a:pt x="1200" y="2753"/>
                          </a:lnTo>
                          <a:lnTo>
                            <a:pt x="1194" y="2748"/>
                          </a:lnTo>
                          <a:lnTo>
                            <a:pt x="1188" y="2743"/>
                          </a:lnTo>
                          <a:lnTo>
                            <a:pt x="1182" y="2739"/>
                          </a:lnTo>
                          <a:lnTo>
                            <a:pt x="1176" y="2736"/>
                          </a:lnTo>
                          <a:lnTo>
                            <a:pt x="1164" y="2731"/>
                          </a:lnTo>
                          <a:lnTo>
                            <a:pt x="1151" y="2723"/>
                          </a:lnTo>
                          <a:lnTo>
                            <a:pt x="1146" y="2719"/>
                          </a:lnTo>
                          <a:lnTo>
                            <a:pt x="1140" y="2713"/>
                          </a:lnTo>
                          <a:lnTo>
                            <a:pt x="1136" y="2706"/>
                          </a:lnTo>
                          <a:lnTo>
                            <a:pt x="1131" y="2697"/>
                          </a:lnTo>
                          <a:lnTo>
                            <a:pt x="1116" y="2655"/>
                          </a:lnTo>
                          <a:lnTo>
                            <a:pt x="1097" y="2614"/>
                          </a:lnTo>
                          <a:lnTo>
                            <a:pt x="1092" y="2605"/>
                          </a:lnTo>
                          <a:lnTo>
                            <a:pt x="1087" y="2595"/>
                          </a:lnTo>
                          <a:lnTo>
                            <a:pt x="1081" y="2586"/>
                          </a:lnTo>
                          <a:lnTo>
                            <a:pt x="1074" y="2578"/>
                          </a:lnTo>
                          <a:lnTo>
                            <a:pt x="1065" y="2571"/>
                          </a:lnTo>
                          <a:lnTo>
                            <a:pt x="1057" y="2564"/>
                          </a:lnTo>
                          <a:lnTo>
                            <a:pt x="1048" y="2557"/>
                          </a:lnTo>
                          <a:lnTo>
                            <a:pt x="1038" y="2551"/>
                          </a:lnTo>
                          <a:lnTo>
                            <a:pt x="1004" y="2535"/>
                          </a:lnTo>
                          <a:lnTo>
                            <a:pt x="979" y="2522"/>
                          </a:lnTo>
                          <a:lnTo>
                            <a:pt x="969" y="2514"/>
                          </a:lnTo>
                          <a:lnTo>
                            <a:pt x="958" y="2503"/>
                          </a:lnTo>
                          <a:lnTo>
                            <a:pt x="947" y="2490"/>
                          </a:lnTo>
                          <a:lnTo>
                            <a:pt x="933" y="2474"/>
                          </a:lnTo>
                          <a:lnTo>
                            <a:pt x="926" y="2466"/>
                          </a:lnTo>
                          <a:lnTo>
                            <a:pt x="915" y="2457"/>
                          </a:lnTo>
                          <a:lnTo>
                            <a:pt x="901" y="2446"/>
                          </a:lnTo>
                          <a:lnTo>
                            <a:pt x="887" y="2434"/>
                          </a:lnTo>
                          <a:lnTo>
                            <a:pt x="882" y="2428"/>
                          </a:lnTo>
                          <a:lnTo>
                            <a:pt x="878" y="2421"/>
                          </a:lnTo>
                          <a:lnTo>
                            <a:pt x="876" y="2416"/>
                          </a:lnTo>
                          <a:lnTo>
                            <a:pt x="876" y="2411"/>
                          </a:lnTo>
                          <a:lnTo>
                            <a:pt x="877" y="2408"/>
                          </a:lnTo>
                          <a:lnTo>
                            <a:pt x="878" y="2406"/>
                          </a:lnTo>
                          <a:lnTo>
                            <a:pt x="880" y="2404"/>
                          </a:lnTo>
                          <a:lnTo>
                            <a:pt x="883" y="2403"/>
                          </a:lnTo>
                          <a:lnTo>
                            <a:pt x="891" y="2400"/>
                          </a:lnTo>
                          <a:lnTo>
                            <a:pt x="904" y="2398"/>
                          </a:lnTo>
                          <a:lnTo>
                            <a:pt x="921" y="2396"/>
                          </a:lnTo>
                          <a:lnTo>
                            <a:pt x="938" y="2392"/>
                          </a:lnTo>
                          <a:lnTo>
                            <a:pt x="956" y="2387"/>
                          </a:lnTo>
                          <a:lnTo>
                            <a:pt x="972" y="2381"/>
                          </a:lnTo>
                          <a:lnTo>
                            <a:pt x="1006" y="2369"/>
                          </a:lnTo>
                          <a:lnTo>
                            <a:pt x="1039" y="2356"/>
                          </a:lnTo>
                          <a:lnTo>
                            <a:pt x="1052" y="2350"/>
                          </a:lnTo>
                          <a:lnTo>
                            <a:pt x="1064" y="2344"/>
                          </a:lnTo>
                          <a:lnTo>
                            <a:pt x="1076" y="2336"/>
                          </a:lnTo>
                          <a:lnTo>
                            <a:pt x="1086" y="2328"/>
                          </a:lnTo>
                          <a:lnTo>
                            <a:pt x="1095" y="2320"/>
                          </a:lnTo>
                          <a:lnTo>
                            <a:pt x="1103" y="2311"/>
                          </a:lnTo>
                          <a:lnTo>
                            <a:pt x="1110" y="2302"/>
                          </a:lnTo>
                          <a:lnTo>
                            <a:pt x="1116" y="2291"/>
                          </a:lnTo>
                          <a:lnTo>
                            <a:pt x="1119" y="2281"/>
                          </a:lnTo>
                          <a:lnTo>
                            <a:pt x="1121" y="2271"/>
                          </a:lnTo>
                          <a:lnTo>
                            <a:pt x="1121" y="2266"/>
                          </a:lnTo>
                          <a:lnTo>
                            <a:pt x="1120" y="2261"/>
                          </a:lnTo>
                          <a:lnTo>
                            <a:pt x="1119" y="2256"/>
                          </a:lnTo>
                          <a:lnTo>
                            <a:pt x="1118" y="2250"/>
                          </a:lnTo>
                          <a:lnTo>
                            <a:pt x="1116" y="2244"/>
                          </a:lnTo>
                          <a:lnTo>
                            <a:pt x="1113" y="2239"/>
                          </a:lnTo>
                          <a:lnTo>
                            <a:pt x="1109" y="2234"/>
                          </a:lnTo>
                          <a:lnTo>
                            <a:pt x="1105" y="2229"/>
                          </a:lnTo>
                          <a:lnTo>
                            <a:pt x="1095" y="2219"/>
                          </a:lnTo>
                          <a:lnTo>
                            <a:pt x="1083" y="2207"/>
                          </a:lnTo>
                          <a:lnTo>
                            <a:pt x="1075" y="2201"/>
                          </a:lnTo>
                          <a:lnTo>
                            <a:pt x="1069" y="2195"/>
                          </a:lnTo>
                          <a:lnTo>
                            <a:pt x="1063" y="2188"/>
                          </a:lnTo>
                          <a:lnTo>
                            <a:pt x="1060" y="2182"/>
                          </a:lnTo>
                          <a:lnTo>
                            <a:pt x="1057" y="2175"/>
                          </a:lnTo>
                          <a:lnTo>
                            <a:pt x="1056" y="2167"/>
                          </a:lnTo>
                          <a:lnTo>
                            <a:pt x="1057" y="2160"/>
                          </a:lnTo>
                          <a:lnTo>
                            <a:pt x="1058" y="2154"/>
                          </a:lnTo>
                          <a:lnTo>
                            <a:pt x="1059" y="2147"/>
                          </a:lnTo>
                          <a:lnTo>
                            <a:pt x="1062" y="2140"/>
                          </a:lnTo>
                          <a:lnTo>
                            <a:pt x="1065" y="2133"/>
                          </a:lnTo>
                          <a:lnTo>
                            <a:pt x="1070" y="2125"/>
                          </a:lnTo>
                          <a:lnTo>
                            <a:pt x="1078" y="2111"/>
                          </a:lnTo>
                          <a:lnTo>
                            <a:pt x="1088" y="2097"/>
                          </a:lnTo>
                          <a:lnTo>
                            <a:pt x="1090" y="2093"/>
                          </a:lnTo>
                          <a:lnTo>
                            <a:pt x="1091" y="2090"/>
                          </a:lnTo>
                          <a:lnTo>
                            <a:pt x="1091" y="2087"/>
                          </a:lnTo>
                          <a:lnTo>
                            <a:pt x="1091" y="2085"/>
                          </a:lnTo>
                          <a:lnTo>
                            <a:pt x="1089" y="2082"/>
                          </a:lnTo>
                          <a:lnTo>
                            <a:pt x="1088" y="2080"/>
                          </a:lnTo>
                          <a:lnTo>
                            <a:pt x="1086" y="2078"/>
                          </a:lnTo>
                          <a:lnTo>
                            <a:pt x="1083" y="2077"/>
                          </a:lnTo>
                          <a:lnTo>
                            <a:pt x="1070" y="2072"/>
                          </a:lnTo>
                          <a:lnTo>
                            <a:pt x="1058" y="2067"/>
                          </a:lnTo>
                          <a:lnTo>
                            <a:pt x="996" y="2027"/>
                          </a:lnTo>
                          <a:lnTo>
                            <a:pt x="995" y="2042"/>
                          </a:lnTo>
                          <a:lnTo>
                            <a:pt x="995" y="2055"/>
                          </a:lnTo>
                          <a:lnTo>
                            <a:pt x="995" y="2068"/>
                          </a:lnTo>
                          <a:lnTo>
                            <a:pt x="995" y="2081"/>
                          </a:lnTo>
                          <a:lnTo>
                            <a:pt x="994" y="2088"/>
                          </a:lnTo>
                          <a:lnTo>
                            <a:pt x="993" y="2093"/>
                          </a:lnTo>
                          <a:lnTo>
                            <a:pt x="991" y="2099"/>
                          </a:lnTo>
                          <a:lnTo>
                            <a:pt x="987" y="2104"/>
                          </a:lnTo>
                          <a:lnTo>
                            <a:pt x="983" y="2108"/>
                          </a:lnTo>
                          <a:lnTo>
                            <a:pt x="976" y="2113"/>
                          </a:lnTo>
                          <a:lnTo>
                            <a:pt x="969" y="2117"/>
                          </a:lnTo>
                          <a:lnTo>
                            <a:pt x="960" y="2120"/>
                          </a:lnTo>
                          <a:lnTo>
                            <a:pt x="954" y="2122"/>
                          </a:lnTo>
                          <a:lnTo>
                            <a:pt x="948" y="2125"/>
                          </a:lnTo>
                          <a:lnTo>
                            <a:pt x="943" y="2130"/>
                          </a:lnTo>
                          <a:lnTo>
                            <a:pt x="937" y="2134"/>
                          </a:lnTo>
                          <a:lnTo>
                            <a:pt x="928" y="2142"/>
                          </a:lnTo>
                          <a:lnTo>
                            <a:pt x="919" y="2150"/>
                          </a:lnTo>
                          <a:lnTo>
                            <a:pt x="915" y="2154"/>
                          </a:lnTo>
                          <a:lnTo>
                            <a:pt x="911" y="2157"/>
                          </a:lnTo>
                          <a:lnTo>
                            <a:pt x="906" y="2158"/>
                          </a:lnTo>
                          <a:lnTo>
                            <a:pt x="901" y="2160"/>
                          </a:lnTo>
                          <a:lnTo>
                            <a:pt x="895" y="2159"/>
                          </a:lnTo>
                          <a:lnTo>
                            <a:pt x="889" y="2158"/>
                          </a:lnTo>
                          <a:lnTo>
                            <a:pt x="883" y="2155"/>
                          </a:lnTo>
                          <a:lnTo>
                            <a:pt x="876" y="2151"/>
                          </a:lnTo>
                          <a:lnTo>
                            <a:pt x="871" y="2147"/>
                          </a:lnTo>
                          <a:lnTo>
                            <a:pt x="865" y="2144"/>
                          </a:lnTo>
                          <a:lnTo>
                            <a:pt x="860" y="2142"/>
                          </a:lnTo>
                          <a:lnTo>
                            <a:pt x="855" y="2140"/>
                          </a:lnTo>
                          <a:lnTo>
                            <a:pt x="844" y="2139"/>
                          </a:lnTo>
                          <a:lnTo>
                            <a:pt x="834" y="2140"/>
                          </a:lnTo>
                          <a:lnTo>
                            <a:pt x="814" y="2144"/>
                          </a:lnTo>
                          <a:lnTo>
                            <a:pt x="790" y="2151"/>
                          </a:lnTo>
                          <a:lnTo>
                            <a:pt x="782" y="2152"/>
                          </a:lnTo>
                          <a:lnTo>
                            <a:pt x="774" y="2153"/>
                          </a:lnTo>
                          <a:lnTo>
                            <a:pt x="765" y="2154"/>
                          </a:lnTo>
                          <a:lnTo>
                            <a:pt x="757" y="2154"/>
                          </a:lnTo>
                          <a:lnTo>
                            <a:pt x="741" y="2153"/>
                          </a:lnTo>
                          <a:lnTo>
                            <a:pt x="725" y="2151"/>
                          </a:lnTo>
                          <a:lnTo>
                            <a:pt x="708" y="2148"/>
                          </a:lnTo>
                          <a:lnTo>
                            <a:pt x="693" y="2146"/>
                          </a:lnTo>
                          <a:lnTo>
                            <a:pt x="676" y="2144"/>
                          </a:lnTo>
                          <a:lnTo>
                            <a:pt x="660" y="2143"/>
                          </a:lnTo>
                          <a:lnTo>
                            <a:pt x="657" y="2157"/>
                          </a:lnTo>
                          <a:lnTo>
                            <a:pt x="653" y="2171"/>
                          </a:lnTo>
                          <a:lnTo>
                            <a:pt x="648" y="2184"/>
                          </a:lnTo>
                          <a:lnTo>
                            <a:pt x="643" y="2194"/>
                          </a:lnTo>
                          <a:lnTo>
                            <a:pt x="640" y="2197"/>
                          </a:lnTo>
                          <a:lnTo>
                            <a:pt x="636" y="2199"/>
                          </a:lnTo>
                          <a:lnTo>
                            <a:pt x="632" y="2199"/>
                          </a:lnTo>
                          <a:lnTo>
                            <a:pt x="629" y="2198"/>
                          </a:lnTo>
                          <a:lnTo>
                            <a:pt x="625" y="2195"/>
                          </a:lnTo>
                          <a:lnTo>
                            <a:pt x="620" y="2189"/>
                          </a:lnTo>
                          <a:lnTo>
                            <a:pt x="616" y="2181"/>
                          </a:lnTo>
                          <a:lnTo>
                            <a:pt x="611" y="2171"/>
                          </a:lnTo>
                          <a:lnTo>
                            <a:pt x="605" y="2157"/>
                          </a:lnTo>
                          <a:lnTo>
                            <a:pt x="599" y="2148"/>
                          </a:lnTo>
                          <a:lnTo>
                            <a:pt x="592" y="2142"/>
                          </a:lnTo>
                          <a:lnTo>
                            <a:pt x="586" y="2138"/>
                          </a:lnTo>
                          <a:lnTo>
                            <a:pt x="570" y="2133"/>
                          </a:lnTo>
                          <a:lnTo>
                            <a:pt x="546" y="2129"/>
                          </a:lnTo>
                          <a:lnTo>
                            <a:pt x="540" y="2128"/>
                          </a:lnTo>
                          <a:lnTo>
                            <a:pt x="536" y="2128"/>
                          </a:lnTo>
                          <a:lnTo>
                            <a:pt x="532" y="2128"/>
                          </a:lnTo>
                          <a:lnTo>
                            <a:pt x="530" y="2130"/>
                          </a:lnTo>
                          <a:lnTo>
                            <a:pt x="528" y="2131"/>
                          </a:lnTo>
                          <a:lnTo>
                            <a:pt x="527" y="2134"/>
                          </a:lnTo>
                          <a:lnTo>
                            <a:pt x="526" y="2137"/>
                          </a:lnTo>
                          <a:lnTo>
                            <a:pt x="525" y="2140"/>
                          </a:lnTo>
                          <a:lnTo>
                            <a:pt x="525" y="2147"/>
                          </a:lnTo>
                          <a:lnTo>
                            <a:pt x="524" y="2155"/>
                          </a:lnTo>
                          <a:lnTo>
                            <a:pt x="524" y="2159"/>
                          </a:lnTo>
                          <a:lnTo>
                            <a:pt x="522" y="2162"/>
                          </a:lnTo>
                          <a:lnTo>
                            <a:pt x="521" y="2166"/>
                          </a:lnTo>
                          <a:lnTo>
                            <a:pt x="518" y="2170"/>
                          </a:lnTo>
                          <a:lnTo>
                            <a:pt x="516" y="2172"/>
                          </a:lnTo>
                          <a:lnTo>
                            <a:pt x="512" y="2172"/>
                          </a:lnTo>
                          <a:lnTo>
                            <a:pt x="509" y="2172"/>
                          </a:lnTo>
                          <a:lnTo>
                            <a:pt x="504" y="2170"/>
                          </a:lnTo>
                          <a:lnTo>
                            <a:pt x="501" y="2167"/>
                          </a:lnTo>
                          <a:lnTo>
                            <a:pt x="498" y="2164"/>
                          </a:lnTo>
                          <a:lnTo>
                            <a:pt x="496" y="2161"/>
                          </a:lnTo>
                          <a:lnTo>
                            <a:pt x="495" y="2158"/>
                          </a:lnTo>
                          <a:lnTo>
                            <a:pt x="491" y="2134"/>
                          </a:lnTo>
                          <a:lnTo>
                            <a:pt x="487" y="2110"/>
                          </a:lnTo>
                          <a:lnTo>
                            <a:pt x="486" y="2088"/>
                          </a:lnTo>
                          <a:lnTo>
                            <a:pt x="485" y="2062"/>
                          </a:lnTo>
                          <a:lnTo>
                            <a:pt x="482" y="2058"/>
                          </a:lnTo>
                          <a:lnTo>
                            <a:pt x="479" y="2054"/>
                          </a:lnTo>
                          <a:lnTo>
                            <a:pt x="474" y="2051"/>
                          </a:lnTo>
                          <a:lnTo>
                            <a:pt x="468" y="2048"/>
                          </a:lnTo>
                          <a:lnTo>
                            <a:pt x="454" y="2042"/>
                          </a:lnTo>
                          <a:lnTo>
                            <a:pt x="438" y="2036"/>
                          </a:lnTo>
                          <a:lnTo>
                            <a:pt x="421" y="2031"/>
                          </a:lnTo>
                          <a:lnTo>
                            <a:pt x="404" y="2025"/>
                          </a:lnTo>
                          <a:lnTo>
                            <a:pt x="397" y="2023"/>
                          </a:lnTo>
                          <a:lnTo>
                            <a:pt x="390" y="2020"/>
                          </a:lnTo>
                          <a:lnTo>
                            <a:pt x="383" y="2016"/>
                          </a:lnTo>
                          <a:lnTo>
                            <a:pt x="376" y="2013"/>
                          </a:lnTo>
                          <a:lnTo>
                            <a:pt x="349" y="1992"/>
                          </a:lnTo>
                          <a:lnTo>
                            <a:pt x="323" y="1972"/>
                          </a:lnTo>
                          <a:lnTo>
                            <a:pt x="311" y="1960"/>
                          </a:lnTo>
                          <a:lnTo>
                            <a:pt x="301" y="1946"/>
                          </a:lnTo>
                          <a:lnTo>
                            <a:pt x="297" y="1940"/>
                          </a:lnTo>
                          <a:lnTo>
                            <a:pt x="293" y="1932"/>
                          </a:lnTo>
                          <a:lnTo>
                            <a:pt x="289" y="1925"/>
                          </a:lnTo>
                          <a:lnTo>
                            <a:pt x="286" y="1917"/>
                          </a:lnTo>
                          <a:lnTo>
                            <a:pt x="282" y="1900"/>
                          </a:lnTo>
                          <a:lnTo>
                            <a:pt x="277" y="1888"/>
                          </a:lnTo>
                          <a:lnTo>
                            <a:pt x="276" y="1886"/>
                          </a:lnTo>
                          <a:lnTo>
                            <a:pt x="274" y="1885"/>
                          </a:lnTo>
                          <a:lnTo>
                            <a:pt x="271" y="1883"/>
                          </a:lnTo>
                          <a:lnTo>
                            <a:pt x="269" y="1882"/>
                          </a:lnTo>
                          <a:lnTo>
                            <a:pt x="261" y="1881"/>
                          </a:lnTo>
                          <a:lnTo>
                            <a:pt x="251" y="1882"/>
                          </a:lnTo>
                          <a:lnTo>
                            <a:pt x="241" y="1884"/>
                          </a:lnTo>
                          <a:lnTo>
                            <a:pt x="234" y="1885"/>
                          </a:lnTo>
                          <a:lnTo>
                            <a:pt x="227" y="1887"/>
                          </a:lnTo>
                          <a:lnTo>
                            <a:pt x="222" y="1890"/>
                          </a:lnTo>
                          <a:lnTo>
                            <a:pt x="213" y="1894"/>
                          </a:lnTo>
                          <a:lnTo>
                            <a:pt x="205" y="1897"/>
                          </a:lnTo>
                          <a:lnTo>
                            <a:pt x="202" y="1897"/>
                          </a:lnTo>
                          <a:lnTo>
                            <a:pt x="199" y="1897"/>
                          </a:lnTo>
                          <a:lnTo>
                            <a:pt x="195" y="1896"/>
                          </a:lnTo>
                          <a:lnTo>
                            <a:pt x="191" y="1894"/>
                          </a:lnTo>
                          <a:lnTo>
                            <a:pt x="181" y="1885"/>
                          </a:lnTo>
                          <a:lnTo>
                            <a:pt x="167" y="1871"/>
                          </a:lnTo>
                          <a:lnTo>
                            <a:pt x="157" y="1862"/>
                          </a:lnTo>
                          <a:lnTo>
                            <a:pt x="149" y="1855"/>
                          </a:lnTo>
                          <a:lnTo>
                            <a:pt x="141" y="1850"/>
                          </a:lnTo>
                          <a:lnTo>
                            <a:pt x="133" y="1846"/>
                          </a:lnTo>
                          <a:lnTo>
                            <a:pt x="125" y="1843"/>
                          </a:lnTo>
                          <a:lnTo>
                            <a:pt x="116" y="1841"/>
                          </a:lnTo>
                          <a:lnTo>
                            <a:pt x="109" y="1839"/>
                          </a:lnTo>
                          <a:lnTo>
                            <a:pt x="101" y="1838"/>
                          </a:lnTo>
                          <a:lnTo>
                            <a:pt x="85" y="1837"/>
                          </a:lnTo>
                          <a:lnTo>
                            <a:pt x="67" y="1836"/>
                          </a:lnTo>
                          <a:lnTo>
                            <a:pt x="58" y="1835"/>
                          </a:lnTo>
                          <a:lnTo>
                            <a:pt x="48" y="1833"/>
                          </a:lnTo>
                          <a:lnTo>
                            <a:pt x="39" y="1830"/>
                          </a:lnTo>
                          <a:lnTo>
                            <a:pt x="27" y="1827"/>
                          </a:lnTo>
                          <a:lnTo>
                            <a:pt x="14" y="1820"/>
                          </a:lnTo>
                          <a:lnTo>
                            <a:pt x="0" y="1814"/>
                          </a:lnTo>
                          <a:lnTo>
                            <a:pt x="0" y="1814"/>
                          </a:lnTo>
                          <a:lnTo>
                            <a:pt x="28" y="1743"/>
                          </a:lnTo>
                          <a:lnTo>
                            <a:pt x="35" y="1735"/>
                          </a:lnTo>
                          <a:lnTo>
                            <a:pt x="42" y="1727"/>
                          </a:lnTo>
                          <a:lnTo>
                            <a:pt x="50" y="1717"/>
                          </a:lnTo>
                          <a:lnTo>
                            <a:pt x="57" y="1706"/>
                          </a:lnTo>
                          <a:lnTo>
                            <a:pt x="63" y="1694"/>
                          </a:lnTo>
                          <a:lnTo>
                            <a:pt x="68" y="1683"/>
                          </a:lnTo>
                          <a:lnTo>
                            <a:pt x="71" y="1672"/>
                          </a:lnTo>
                          <a:lnTo>
                            <a:pt x="72" y="1663"/>
                          </a:lnTo>
                          <a:lnTo>
                            <a:pt x="73" y="1651"/>
                          </a:lnTo>
                          <a:lnTo>
                            <a:pt x="75" y="1640"/>
                          </a:lnTo>
                          <a:lnTo>
                            <a:pt x="78" y="1629"/>
                          </a:lnTo>
                          <a:lnTo>
                            <a:pt x="80" y="1619"/>
                          </a:lnTo>
                          <a:lnTo>
                            <a:pt x="82" y="1608"/>
                          </a:lnTo>
                          <a:lnTo>
                            <a:pt x="84" y="1598"/>
                          </a:lnTo>
                          <a:lnTo>
                            <a:pt x="84" y="1588"/>
                          </a:lnTo>
                          <a:lnTo>
                            <a:pt x="82" y="1578"/>
                          </a:lnTo>
                          <a:lnTo>
                            <a:pt x="80" y="1563"/>
                          </a:lnTo>
                          <a:lnTo>
                            <a:pt x="80" y="1550"/>
                          </a:lnTo>
                          <a:lnTo>
                            <a:pt x="81" y="1538"/>
                          </a:lnTo>
                          <a:lnTo>
                            <a:pt x="84" y="1527"/>
                          </a:lnTo>
                          <a:lnTo>
                            <a:pt x="88" y="1515"/>
                          </a:lnTo>
                          <a:lnTo>
                            <a:pt x="93" y="1506"/>
                          </a:lnTo>
                          <a:lnTo>
                            <a:pt x="98" y="1496"/>
                          </a:lnTo>
                          <a:lnTo>
                            <a:pt x="104" y="1487"/>
                          </a:lnTo>
                          <a:lnTo>
                            <a:pt x="117" y="1468"/>
                          </a:lnTo>
                          <a:lnTo>
                            <a:pt x="130" y="1449"/>
                          </a:lnTo>
                          <a:lnTo>
                            <a:pt x="135" y="1439"/>
                          </a:lnTo>
                          <a:lnTo>
                            <a:pt x="139" y="1427"/>
                          </a:lnTo>
                          <a:lnTo>
                            <a:pt x="142" y="1415"/>
                          </a:lnTo>
                          <a:lnTo>
                            <a:pt x="143" y="1403"/>
                          </a:lnTo>
                          <a:lnTo>
                            <a:pt x="144" y="1397"/>
                          </a:lnTo>
                          <a:lnTo>
                            <a:pt x="146" y="1390"/>
                          </a:lnTo>
                          <a:lnTo>
                            <a:pt x="149" y="1385"/>
                          </a:lnTo>
                          <a:lnTo>
                            <a:pt x="154" y="1381"/>
                          </a:lnTo>
                          <a:lnTo>
                            <a:pt x="159" y="1377"/>
                          </a:lnTo>
                          <a:lnTo>
                            <a:pt x="167" y="1374"/>
                          </a:lnTo>
                          <a:lnTo>
                            <a:pt x="174" y="1371"/>
                          </a:lnTo>
                          <a:lnTo>
                            <a:pt x="182" y="1369"/>
                          </a:lnTo>
                          <a:lnTo>
                            <a:pt x="200" y="1366"/>
                          </a:lnTo>
                          <a:lnTo>
                            <a:pt x="220" y="1364"/>
                          </a:lnTo>
                          <a:lnTo>
                            <a:pt x="240" y="1363"/>
                          </a:lnTo>
                          <a:lnTo>
                            <a:pt x="262" y="1362"/>
                          </a:lnTo>
                          <a:lnTo>
                            <a:pt x="281" y="1361"/>
                          </a:lnTo>
                          <a:lnTo>
                            <a:pt x="300" y="1359"/>
                          </a:lnTo>
                          <a:lnTo>
                            <a:pt x="309" y="1358"/>
                          </a:lnTo>
                          <a:lnTo>
                            <a:pt x="316" y="1356"/>
                          </a:lnTo>
                          <a:lnTo>
                            <a:pt x="323" y="1354"/>
                          </a:lnTo>
                          <a:lnTo>
                            <a:pt x="329" y="1351"/>
                          </a:lnTo>
                          <a:lnTo>
                            <a:pt x="334" y="1348"/>
                          </a:lnTo>
                          <a:lnTo>
                            <a:pt x="339" y="1345"/>
                          </a:lnTo>
                          <a:lnTo>
                            <a:pt x="342" y="1341"/>
                          </a:lnTo>
                          <a:lnTo>
                            <a:pt x="343" y="1337"/>
                          </a:lnTo>
                          <a:lnTo>
                            <a:pt x="344" y="1332"/>
                          </a:lnTo>
                          <a:lnTo>
                            <a:pt x="342" y="1326"/>
                          </a:lnTo>
                          <a:lnTo>
                            <a:pt x="340" y="1319"/>
                          </a:lnTo>
                          <a:lnTo>
                            <a:pt x="334" y="1312"/>
                          </a:lnTo>
                          <a:lnTo>
                            <a:pt x="326" y="1297"/>
                          </a:lnTo>
                          <a:lnTo>
                            <a:pt x="320" y="1284"/>
                          </a:lnTo>
                          <a:lnTo>
                            <a:pt x="318" y="1277"/>
                          </a:lnTo>
                          <a:lnTo>
                            <a:pt x="317" y="1270"/>
                          </a:lnTo>
                          <a:lnTo>
                            <a:pt x="316" y="1262"/>
                          </a:lnTo>
                          <a:lnTo>
                            <a:pt x="316" y="1256"/>
                          </a:lnTo>
                          <a:lnTo>
                            <a:pt x="316" y="1249"/>
                          </a:lnTo>
                          <a:lnTo>
                            <a:pt x="317" y="1242"/>
                          </a:lnTo>
                          <a:lnTo>
                            <a:pt x="319" y="1236"/>
                          </a:lnTo>
                          <a:lnTo>
                            <a:pt x="321" y="1230"/>
                          </a:lnTo>
                          <a:lnTo>
                            <a:pt x="325" y="1222"/>
                          </a:lnTo>
                          <a:lnTo>
                            <a:pt x="329" y="1216"/>
                          </a:lnTo>
                          <a:lnTo>
                            <a:pt x="334" y="1210"/>
                          </a:lnTo>
                          <a:lnTo>
                            <a:pt x="341" y="1204"/>
                          </a:lnTo>
                          <a:lnTo>
                            <a:pt x="346" y="1198"/>
                          </a:lnTo>
                          <a:lnTo>
                            <a:pt x="349" y="1194"/>
                          </a:lnTo>
                          <a:lnTo>
                            <a:pt x="349" y="1189"/>
                          </a:lnTo>
                          <a:lnTo>
                            <a:pt x="348" y="1186"/>
                          </a:lnTo>
                          <a:lnTo>
                            <a:pt x="345" y="1182"/>
                          </a:lnTo>
                          <a:lnTo>
                            <a:pt x="341" y="1178"/>
                          </a:lnTo>
                          <a:lnTo>
                            <a:pt x="337" y="1175"/>
                          </a:lnTo>
                          <a:lnTo>
                            <a:pt x="331" y="1172"/>
                          </a:lnTo>
                          <a:lnTo>
                            <a:pt x="325" y="1168"/>
                          </a:lnTo>
                          <a:lnTo>
                            <a:pt x="320" y="1164"/>
                          </a:lnTo>
                          <a:lnTo>
                            <a:pt x="316" y="1159"/>
                          </a:lnTo>
                          <a:lnTo>
                            <a:pt x="312" y="1153"/>
                          </a:lnTo>
                          <a:lnTo>
                            <a:pt x="309" y="1146"/>
                          </a:lnTo>
                          <a:lnTo>
                            <a:pt x="308" y="1138"/>
                          </a:lnTo>
                          <a:lnTo>
                            <a:pt x="309" y="1128"/>
                          </a:lnTo>
                          <a:lnTo>
                            <a:pt x="311" y="1117"/>
                          </a:lnTo>
                          <a:lnTo>
                            <a:pt x="317" y="1112"/>
                          </a:lnTo>
                          <a:lnTo>
                            <a:pt x="323" y="1107"/>
                          </a:lnTo>
                          <a:lnTo>
                            <a:pt x="330" y="1102"/>
                          </a:lnTo>
                          <a:lnTo>
                            <a:pt x="338" y="1099"/>
                          </a:lnTo>
                          <a:lnTo>
                            <a:pt x="347" y="1096"/>
                          </a:lnTo>
                          <a:lnTo>
                            <a:pt x="353" y="1092"/>
                          </a:lnTo>
                          <a:lnTo>
                            <a:pt x="356" y="1090"/>
                          </a:lnTo>
                          <a:lnTo>
                            <a:pt x="358" y="1087"/>
                          </a:lnTo>
                          <a:lnTo>
                            <a:pt x="359" y="1083"/>
                          </a:lnTo>
                          <a:lnTo>
                            <a:pt x="360" y="1077"/>
                          </a:lnTo>
                          <a:lnTo>
                            <a:pt x="361" y="1073"/>
                          </a:lnTo>
                          <a:lnTo>
                            <a:pt x="364" y="1068"/>
                          </a:lnTo>
                          <a:lnTo>
                            <a:pt x="367" y="1063"/>
                          </a:lnTo>
                          <a:lnTo>
                            <a:pt x="372" y="1059"/>
                          </a:lnTo>
                          <a:lnTo>
                            <a:pt x="377" y="1056"/>
                          </a:lnTo>
                          <a:lnTo>
                            <a:pt x="383" y="1054"/>
                          </a:lnTo>
                          <a:lnTo>
                            <a:pt x="388" y="1053"/>
                          </a:lnTo>
                          <a:lnTo>
                            <a:pt x="393" y="1054"/>
                          </a:lnTo>
                          <a:lnTo>
                            <a:pt x="398" y="1057"/>
                          </a:lnTo>
                          <a:lnTo>
                            <a:pt x="402" y="1059"/>
                          </a:lnTo>
                          <a:lnTo>
                            <a:pt x="405" y="1060"/>
                          </a:lnTo>
                          <a:lnTo>
                            <a:pt x="407" y="1060"/>
                          </a:lnTo>
                          <a:lnTo>
                            <a:pt x="409" y="1059"/>
                          </a:lnTo>
                          <a:lnTo>
                            <a:pt x="411" y="1058"/>
                          </a:lnTo>
                          <a:lnTo>
                            <a:pt x="414" y="1052"/>
                          </a:lnTo>
                          <a:lnTo>
                            <a:pt x="416" y="1044"/>
                          </a:lnTo>
                          <a:lnTo>
                            <a:pt x="416" y="1037"/>
                          </a:lnTo>
                          <a:lnTo>
                            <a:pt x="416" y="1030"/>
                          </a:lnTo>
                          <a:lnTo>
                            <a:pt x="397" y="1008"/>
                          </a:lnTo>
                          <a:lnTo>
                            <a:pt x="384" y="993"/>
                          </a:lnTo>
                          <a:lnTo>
                            <a:pt x="382" y="990"/>
                          </a:lnTo>
                          <a:lnTo>
                            <a:pt x="380" y="986"/>
                          </a:lnTo>
                          <a:lnTo>
                            <a:pt x="380" y="982"/>
                          </a:lnTo>
                          <a:lnTo>
                            <a:pt x="380" y="978"/>
                          </a:lnTo>
                          <a:lnTo>
                            <a:pt x="381" y="973"/>
                          </a:lnTo>
                          <a:lnTo>
                            <a:pt x="383" y="967"/>
                          </a:lnTo>
                          <a:lnTo>
                            <a:pt x="386" y="959"/>
                          </a:lnTo>
                          <a:lnTo>
                            <a:pt x="390" y="951"/>
                          </a:lnTo>
                          <a:lnTo>
                            <a:pt x="392" y="949"/>
                          </a:lnTo>
                          <a:lnTo>
                            <a:pt x="395" y="947"/>
                          </a:lnTo>
                          <a:lnTo>
                            <a:pt x="399" y="946"/>
                          </a:lnTo>
                          <a:lnTo>
                            <a:pt x="404" y="945"/>
                          </a:lnTo>
                          <a:lnTo>
                            <a:pt x="417" y="944"/>
                          </a:lnTo>
                          <a:lnTo>
                            <a:pt x="432" y="944"/>
                          </a:lnTo>
                          <a:lnTo>
                            <a:pt x="446" y="945"/>
                          </a:lnTo>
                          <a:lnTo>
                            <a:pt x="460" y="946"/>
                          </a:lnTo>
                          <a:lnTo>
                            <a:pt x="473" y="946"/>
                          </a:lnTo>
                          <a:lnTo>
                            <a:pt x="482" y="945"/>
                          </a:lnTo>
                          <a:lnTo>
                            <a:pt x="488" y="943"/>
                          </a:lnTo>
                          <a:lnTo>
                            <a:pt x="492" y="940"/>
                          </a:lnTo>
                          <a:lnTo>
                            <a:pt x="496" y="937"/>
                          </a:lnTo>
                          <a:lnTo>
                            <a:pt x="498" y="934"/>
                          </a:lnTo>
                          <a:lnTo>
                            <a:pt x="498" y="930"/>
                          </a:lnTo>
                          <a:lnTo>
                            <a:pt x="498" y="927"/>
                          </a:lnTo>
                          <a:lnTo>
                            <a:pt x="497" y="923"/>
                          </a:lnTo>
                          <a:lnTo>
                            <a:pt x="496" y="918"/>
                          </a:lnTo>
                          <a:lnTo>
                            <a:pt x="491" y="909"/>
                          </a:lnTo>
                          <a:lnTo>
                            <a:pt x="484" y="901"/>
                          </a:lnTo>
                          <a:lnTo>
                            <a:pt x="478" y="893"/>
                          </a:lnTo>
                          <a:lnTo>
                            <a:pt x="472" y="886"/>
                          </a:lnTo>
                          <a:lnTo>
                            <a:pt x="470" y="883"/>
                          </a:lnTo>
                          <a:lnTo>
                            <a:pt x="468" y="880"/>
                          </a:lnTo>
                          <a:lnTo>
                            <a:pt x="468" y="876"/>
                          </a:lnTo>
                          <a:lnTo>
                            <a:pt x="468" y="873"/>
                          </a:lnTo>
                          <a:lnTo>
                            <a:pt x="470" y="866"/>
                          </a:lnTo>
                          <a:lnTo>
                            <a:pt x="474" y="858"/>
                          </a:lnTo>
                          <a:lnTo>
                            <a:pt x="478" y="851"/>
                          </a:lnTo>
                          <a:lnTo>
                            <a:pt x="482" y="844"/>
                          </a:lnTo>
                          <a:lnTo>
                            <a:pt x="485" y="837"/>
                          </a:lnTo>
                          <a:lnTo>
                            <a:pt x="486" y="829"/>
                          </a:lnTo>
                          <a:lnTo>
                            <a:pt x="486" y="820"/>
                          </a:lnTo>
                          <a:lnTo>
                            <a:pt x="487" y="812"/>
                          </a:lnTo>
                          <a:lnTo>
                            <a:pt x="488" y="806"/>
                          </a:lnTo>
                          <a:lnTo>
                            <a:pt x="490" y="801"/>
                          </a:lnTo>
                          <a:lnTo>
                            <a:pt x="492" y="797"/>
                          </a:lnTo>
                          <a:lnTo>
                            <a:pt x="495" y="794"/>
                          </a:lnTo>
                          <a:lnTo>
                            <a:pt x="498" y="791"/>
                          </a:lnTo>
                          <a:lnTo>
                            <a:pt x="502" y="789"/>
                          </a:lnTo>
                          <a:lnTo>
                            <a:pt x="512" y="786"/>
                          </a:lnTo>
                          <a:lnTo>
                            <a:pt x="522" y="783"/>
                          </a:lnTo>
                          <a:lnTo>
                            <a:pt x="528" y="780"/>
                          </a:lnTo>
                          <a:lnTo>
                            <a:pt x="534" y="777"/>
                          </a:lnTo>
                          <a:lnTo>
                            <a:pt x="541" y="774"/>
                          </a:lnTo>
                          <a:lnTo>
                            <a:pt x="548" y="769"/>
                          </a:lnTo>
                          <a:lnTo>
                            <a:pt x="556" y="760"/>
                          </a:lnTo>
                          <a:lnTo>
                            <a:pt x="568" y="744"/>
                          </a:lnTo>
                          <a:lnTo>
                            <a:pt x="578" y="729"/>
                          </a:lnTo>
                          <a:lnTo>
                            <a:pt x="583" y="721"/>
                          </a:lnTo>
                          <a:lnTo>
                            <a:pt x="574" y="715"/>
                          </a:lnTo>
                          <a:lnTo>
                            <a:pt x="559" y="705"/>
                          </a:lnTo>
                          <a:lnTo>
                            <a:pt x="549" y="700"/>
                          </a:lnTo>
                          <a:lnTo>
                            <a:pt x="540" y="694"/>
                          </a:lnTo>
                          <a:lnTo>
                            <a:pt x="533" y="688"/>
                          </a:lnTo>
                          <a:lnTo>
                            <a:pt x="527" y="682"/>
                          </a:lnTo>
                          <a:lnTo>
                            <a:pt x="524" y="677"/>
                          </a:lnTo>
                          <a:lnTo>
                            <a:pt x="521" y="671"/>
                          </a:lnTo>
                          <a:lnTo>
                            <a:pt x="518" y="665"/>
                          </a:lnTo>
                          <a:lnTo>
                            <a:pt x="517" y="658"/>
                          </a:lnTo>
                          <a:lnTo>
                            <a:pt x="517" y="652"/>
                          </a:lnTo>
                          <a:lnTo>
                            <a:pt x="519" y="646"/>
                          </a:lnTo>
                          <a:lnTo>
                            <a:pt x="520" y="644"/>
                          </a:lnTo>
                          <a:lnTo>
                            <a:pt x="522" y="642"/>
                          </a:lnTo>
                          <a:lnTo>
                            <a:pt x="525" y="640"/>
                          </a:lnTo>
                          <a:lnTo>
                            <a:pt x="528" y="639"/>
                          </a:lnTo>
                          <a:lnTo>
                            <a:pt x="532" y="638"/>
                          </a:lnTo>
                          <a:lnTo>
                            <a:pt x="537" y="638"/>
                          </a:lnTo>
                          <a:lnTo>
                            <a:pt x="541" y="638"/>
                          </a:lnTo>
                          <a:lnTo>
                            <a:pt x="545" y="639"/>
                          </a:lnTo>
                          <a:lnTo>
                            <a:pt x="554" y="642"/>
                          </a:lnTo>
                          <a:lnTo>
                            <a:pt x="562" y="646"/>
                          </a:lnTo>
                          <a:lnTo>
                            <a:pt x="570" y="651"/>
                          </a:lnTo>
                          <a:lnTo>
                            <a:pt x="579" y="655"/>
                          </a:lnTo>
                          <a:lnTo>
                            <a:pt x="589" y="657"/>
                          </a:lnTo>
                          <a:lnTo>
                            <a:pt x="600" y="658"/>
                          </a:lnTo>
                          <a:lnTo>
                            <a:pt x="608" y="657"/>
                          </a:lnTo>
                          <a:lnTo>
                            <a:pt x="615" y="655"/>
                          </a:lnTo>
                          <a:lnTo>
                            <a:pt x="620" y="652"/>
                          </a:lnTo>
                          <a:lnTo>
                            <a:pt x="623" y="649"/>
                          </a:lnTo>
                          <a:lnTo>
                            <a:pt x="626" y="644"/>
                          </a:lnTo>
                          <a:lnTo>
                            <a:pt x="627" y="639"/>
                          </a:lnTo>
                          <a:lnTo>
                            <a:pt x="628" y="634"/>
                          </a:lnTo>
                          <a:lnTo>
                            <a:pt x="628" y="628"/>
                          </a:lnTo>
                          <a:lnTo>
                            <a:pt x="622" y="601"/>
                          </a:lnTo>
                          <a:lnTo>
                            <a:pt x="616" y="579"/>
                          </a:lnTo>
                          <a:lnTo>
                            <a:pt x="625" y="557"/>
                          </a:lnTo>
                          <a:lnTo>
                            <a:pt x="632" y="538"/>
                          </a:lnTo>
                          <a:lnTo>
                            <a:pt x="635" y="532"/>
                          </a:lnTo>
                          <a:lnTo>
                            <a:pt x="638" y="528"/>
                          </a:lnTo>
                          <a:lnTo>
                            <a:pt x="642" y="525"/>
                          </a:lnTo>
                          <a:lnTo>
                            <a:pt x="646" y="522"/>
                          </a:lnTo>
                          <a:lnTo>
                            <a:pt x="651" y="520"/>
                          </a:lnTo>
                          <a:lnTo>
                            <a:pt x="656" y="518"/>
                          </a:lnTo>
                          <a:lnTo>
                            <a:pt x="662" y="517"/>
                          </a:lnTo>
                          <a:lnTo>
                            <a:pt x="670" y="516"/>
                          </a:lnTo>
                          <a:lnTo>
                            <a:pt x="684" y="519"/>
                          </a:lnTo>
                          <a:lnTo>
                            <a:pt x="707" y="522"/>
                          </a:lnTo>
                          <a:lnTo>
                            <a:pt x="713" y="523"/>
                          </a:lnTo>
                          <a:lnTo>
                            <a:pt x="718" y="523"/>
                          </a:lnTo>
                          <a:lnTo>
                            <a:pt x="724" y="523"/>
                          </a:lnTo>
                          <a:lnTo>
                            <a:pt x="729" y="522"/>
                          </a:lnTo>
                          <a:lnTo>
                            <a:pt x="732" y="520"/>
                          </a:lnTo>
                          <a:lnTo>
                            <a:pt x="734" y="517"/>
                          </a:lnTo>
                          <a:lnTo>
                            <a:pt x="735" y="514"/>
                          </a:lnTo>
                          <a:lnTo>
                            <a:pt x="734" y="510"/>
                          </a:lnTo>
                          <a:lnTo>
                            <a:pt x="733" y="505"/>
                          </a:lnTo>
                          <a:lnTo>
                            <a:pt x="732" y="500"/>
                          </a:lnTo>
                          <a:lnTo>
                            <a:pt x="732" y="497"/>
                          </a:lnTo>
                          <a:lnTo>
                            <a:pt x="733" y="494"/>
                          </a:lnTo>
                          <a:lnTo>
                            <a:pt x="734" y="492"/>
                          </a:lnTo>
                          <a:lnTo>
                            <a:pt x="735" y="489"/>
                          </a:lnTo>
                          <a:lnTo>
                            <a:pt x="737" y="488"/>
                          </a:lnTo>
                          <a:lnTo>
                            <a:pt x="740" y="487"/>
                          </a:lnTo>
                          <a:lnTo>
                            <a:pt x="746" y="486"/>
                          </a:lnTo>
                          <a:lnTo>
                            <a:pt x="753" y="484"/>
                          </a:lnTo>
                          <a:lnTo>
                            <a:pt x="760" y="481"/>
                          </a:lnTo>
                          <a:lnTo>
                            <a:pt x="770" y="476"/>
                          </a:lnTo>
                          <a:lnTo>
                            <a:pt x="773" y="473"/>
                          </a:lnTo>
                          <a:lnTo>
                            <a:pt x="775" y="471"/>
                          </a:lnTo>
                          <a:lnTo>
                            <a:pt x="775" y="468"/>
                          </a:lnTo>
                          <a:lnTo>
                            <a:pt x="775" y="466"/>
                          </a:lnTo>
                          <a:lnTo>
                            <a:pt x="771" y="461"/>
                          </a:lnTo>
                          <a:lnTo>
                            <a:pt x="765" y="456"/>
                          </a:lnTo>
                          <a:lnTo>
                            <a:pt x="758" y="451"/>
                          </a:lnTo>
                          <a:lnTo>
                            <a:pt x="751" y="446"/>
                          </a:lnTo>
                          <a:lnTo>
                            <a:pt x="748" y="443"/>
                          </a:lnTo>
                          <a:lnTo>
                            <a:pt x="745" y="441"/>
                          </a:lnTo>
                          <a:lnTo>
                            <a:pt x="743" y="438"/>
                          </a:lnTo>
                          <a:lnTo>
                            <a:pt x="742" y="435"/>
                          </a:lnTo>
                          <a:lnTo>
                            <a:pt x="741" y="428"/>
                          </a:lnTo>
                          <a:lnTo>
                            <a:pt x="742" y="422"/>
                          </a:lnTo>
                          <a:lnTo>
                            <a:pt x="745" y="416"/>
                          </a:lnTo>
                          <a:lnTo>
                            <a:pt x="748" y="411"/>
                          </a:lnTo>
                          <a:lnTo>
                            <a:pt x="755" y="400"/>
                          </a:lnTo>
                          <a:lnTo>
                            <a:pt x="762" y="389"/>
                          </a:lnTo>
                          <a:lnTo>
                            <a:pt x="764" y="384"/>
                          </a:lnTo>
                          <a:lnTo>
                            <a:pt x="765" y="378"/>
                          </a:lnTo>
                          <a:lnTo>
                            <a:pt x="765" y="372"/>
                          </a:lnTo>
                          <a:lnTo>
                            <a:pt x="765" y="367"/>
                          </a:lnTo>
                          <a:lnTo>
                            <a:pt x="762" y="355"/>
                          </a:lnTo>
                          <a:lnTo>
                            <a:pt x="760" y="343"/>
                          </a:lnTo>
                          <a:lnTo>
                            <a:pt x="757" y="332"/>
                          </a:lnTo>
                          <a:lnTo>
                            <a:pt x="755" y="322"/>
                          </a:lnTo>
                          <a:lnTo>
                            <a:pt x="756" y="315"/>
                          </a:lnTo>
                          <a:lnTo>
                            <a:pt x="756" y="310"/>
                          </a:lnTo>
                          <a:lnTo>
                            <a:pt x="758" y="304"/>
                          </a:lnTo>
                          <a:lnTo>
                            <a:pt x="761" y="299"/>
                          </a:lnTo>
                          <a:lnTo>
                            <a:pt x="764" y="296"/>
                          </a:lnTo>
                          <a:lnTo>
                            <a:pt x="768" y="294"/>
                          </a:lnTo>
                          <a:lnTo>
                            <a:pt x="772" y="292"/>
                          </a:lnTo>
                          <a:lnTo>
                            <a:pt x="776" y="291"/>
                          </a:lnTo>
                          <a:lnTo>
                            <a:pt x="786" y="290"/>
                          </a:lnTo>
                          <a:lnTo>
                            <a:pt x="796" y="290"/>
                          </a:lnTo>
                          <a:lnTo>
                            <a:pt x="807" y="289"/>
                          </a:lnTo>
                          <a:lnTo>
                            <a:pt x="818" y="287"/>
                          </a:lnTo>
                          <a:lnTo>
                            <a:pt x="822" y="285"/>
                          </a:lnTo>
                          <a:lnTo>
                            <a:pt x="826" y="282"/>
                          </a:lnTo>
                          <a:lnTo>
                            <a:pt x="829" y="279"/>
                          </a:lnTo>
                          <a:lnTo>
                            <a:pt x="832" y="273"/>
                          </a:lnTo>
                          <a:lnTo>
                            <a:pt x="833" y="270"/>
                          </a:lnTo>
                          <a:lnTo>
                            <a:pt x="833" y="267"/>
                          </a:lnTo>
                          <a:lnTo>
                            <a:pt x="833" y="264"/>
                          </a:lnTo>
                          <a:lnTo>
                            <a:pt x="832" y="262"/>
                          </a:lnTo>
                          <a:lnTo>
                            <a:pt x="829" y="257"/>
                          </a:lnTo>
                          <a:lnTo>
                            <a:pt x="824" y="253"/>
                          </a:lnTo>
                          <a:lnTo>
                            <a:pt x="813" y="246"/>
                          </a:lnTo>
                          <a:lnTo>
                            <a:pt x="803" y="239"/>
                          </a:lnTo>
                          <a:lnTo>
                            <a:pt x="801" y="235"/>
                          </a:lnTo>
                          <a:lnTo>
                            <a:pt x="800" y="230"/>
                          </a:lnTo>
                          <a:lnTo>
                            <a:pt x="800" y="226"/>
                          </a:lnTo>
                          <a:lnTo>
                            <a:pt x="801" y="223"/>
                          </a:lnTo>
                          <a:lnTo>
                            <a:pt x="806" y="216"/>
                          </a:lnTo>
                          <a:lnTo>
                            <a:pt x="814" y="210"/>
                          </a:lnTo>
                          <a:lnTo>
                            <a:pt x="822" y="203"/>
                          </a:lnTo>
                          <a:lnTo>
                            <a:pt x="829" y="195"/>
                          </a:lnTo>
                          <a:lnTo>
                            <a:pt x="832" y="191"/>
                          </a:lnTo>
                          <a:lnTo>
                            <a:pt x="835" y="185"/>
                          </a:lnTo>
                          <a:lnTo>
                            <a:pt x="836" y="180"/>
                          </a:lnTo>
                          <a:lnTo>
                            <a:pt x="837" y="174"/>
                          </a:lnTo>
                          <a:lnTo>
                            <a:pt x="836" y="170"/>
                          </a:lnTo>
                          <a:lnTo>
                            <a:pt x="835" y="165"/>
                          </a:lnTo>
                          <a:lnTo>
                            <a:pt x="832" y="160"/>
                          </a:lnTo>
                          <a:lnTo>
                            <a:pt x="829" y="156"/>
                          </a:lnTo>
                          <a:lnTo>
                            <a:pt x="820" y="146"/>
                          </a:lnTo>
                          <a:lnTo>
                            <a:pt x="809" y="137"/>
                          </a:lnTo>
                          <a:lnTo>
                            <a:pt x="800" y="129"/>
                          </a:lnTo>
                          <a:lnTo>
                            <a:pt x="792" y="121"/>
                          </a:lnTo>
                          <a:lnTo>
                            <a:pt x="789" y="116"/>
                          </a:lnTo>
                          <a:lnTo>
                            <a:pt x="787" y="112"/>
                          </a:lnTo>
                          <a:lnTo>
                            <a:pt x="786" y="108"/>
                          </a:lnTo>
                          <a:lnTo>
                            <a:pt x="786" y="102"/>
                          </a:lnTo>
                          <a:lnTo>
                            <a:pt x="800" y="91"/>
                          </a:lnTo>
                          <a:lnTo>
                            <a:pt x="814" y="83"/>
                          </a:lnTo>
                          <a:lnTo>
                            <a:pt x="828" y="74"/>
                          </a:lnTo>
                          <a:lnTo>
                            <a:pt x="842" y="64"/>
                          </a:lnTo>
                          <a:lnTo>
                            <a:pt x="850" y="54"/>
                          </a:lnTo>
                          <a:lnTo>
                            <a:pt x="864" y="39"/>
                          </a:lnTo>
                          <a:lnTo>
                            <a:pt x="871" y="32"/>
                          </a:lnTo>
                          <a:lnTo>
                            <a:pt x="877" y="27"/>
                          </a:lnTo>
                          <a:lnTo>
                            <a:pt x="879" y="26"/>
                          </a:lnTo>
                          <a:lnTo>
                            <a:pt x="881" y="26"/>
                          </a:lnTo>
                          <a:lnTo>
                            <a:pt x="883" y="27"/>
                          </a:lnTo>
                          <a:lnTo>
                            <a:pt x="884" y="29"/>
                          </a:lnTo>
                          <a:lnTo>
                            <a:pt x="897" y="37"/>
                          </a:lnTo>
                          <a:lnTo>
                            <a:pt x="911" y="46"/>
                          </a:lnTo>
                          <a:lnTo>
                            <a:pt x="923" y="53"/>
                          </a:lnTo>
                          <a:lnTo>
                            <a:pt x="936" y="60"/>
                          </a:lnTo>
                          <a:lnTo>
                            <a:pt x="950" y="67"/>
                          </a:lnTo>
                          <a:lnTo>
                            <a:pt x="963" y="72"/>
                          </a:lnTo>
                          <a:lnTo>
                            <a:pt x="970" y="73"/>
                          </a:lnTo>
                          <a:lnTo>
                            <a:pt x="976" y="73"/>
                          </a:lnTo>
                          <a:lnTo>
                            <a:pt x="983" y="73"/>
                          </a:lnTo>
                          <a:lnTo>
                            <a:pt x="990" y="72"/>
                          </a:lnTo>
                          <a:lnTo>
                            <a:pt x="996" y="69"/>
                          </a:lnTo>
                          <a:lnTo>
                            <a:pt x="1001" y="65"/>
                          </a:lnTo>
                          <a:lnTo>
                            <a:pt x="1007" y="59"/>
                          </a:lnTo>
                          <a:lnTo>
                            <a:pt x="1012" y="52"/>
                          </a:lnTo>
                          <a:lnTo>
                            <a:pt x="1024" y="51"/>
                          </a:lnTo>
                          <a:lnTo>
                            <a:pt x="1036" y="48"/>
                          </a:lnTo>
                          <a:lnTo>
                            <a:pt x="1049" y="45"/>
                          </a:lnTo>
                          <a:lnTo>
                            <a:pt x="1061" y="41"/>
                          </a:lnTo>
                          <a:lnTo>
                            <a:pt x="1087" y="34"/>
                          </a:lnTo>
                          <a:lnTo>
                            <a:pt x="1110" y="27"/>
                          </a:lnTo>
                          <a:lnTo>
                            <a:pt x="1151" y="6"/>
                          </a:lnTo>
                          <a:lnTo>
                            <a:pt x="1151" y="6"/>
                          </a:lnTo>
                          <a:lnTo>
                            <a:pt x="1159" y="8"/>
                          </a:lnTo>
                          <a:lnTo>
                            <a:pt x="1164" y="9"/>
                          </a:lnTo>
                          <a:lnTo>
                            <a:pt x="1168" y="9"/>
                          </a:lnTo>
                          <a:lnTo>
                            <a:pt x="1172" y="9"/>
                          </a:lnTo>
                          <a:lnTo>
                            <a:pt x="1179" y="7"/>
                          </a:lnTo>
                          <a:lnTo>
                            <a:pt x="1189" y="3"/>
                          </a:lnTo>
                          <a:lnTo>
                            <a:pt x="1200" y="1"/>
                          </a:lnTo>
                          <a:lnTo>
                            <a:pt x="1208" y="0"/>
                          </a:lnTo>
                          <a:lnTo>
                            <a:pt x="1216" y="0"/>
                          </a:lnTo>
                          <a:lnTo>
                            <a:pt x="1225" y="1"/>
                          </a:lnTo>
                          <a:lnTo>
                            <a:pt x="1230" y="14"/>
                          </a:lnTo>
                          <a:lnTo>
                            <a:pt x="1235" y="30"/>
                          </a:lnTo>
                          <a:lnTo>
                            <a:pt x="1237" y="37"/>
                          </a:lnTo>
                          <a:lnTo>
                            <a:pt x="1238" y="44"/>
                          </a:lnTo>
                          <a:lnTo>
                            <a:pt x="1237" y="48"/>
                          </a:lnTo>
                          <a:lnTo>
                            <a:pt x="1237" y="51"/>
                          </a:lnTo>
                          <a:lnTo>
                            <a:pt x="1236" y="54"/>
                          </a:lnTo>
                          <a:lnTo>
                            <a:pt x="1234" y="58"/>
                          </a:lnTo>
                          <a:lnTo>
                            <a:pt x="1229" y="67"/>
                          </a:lnTo>
                          <a:lnTo>
                            <a:pt x="1225" y="75"/>
                          </a:lnTo>
                          <a:lnTo>
                            <a:pt x="1220" y="82"/>
                          </a:lnTo>
                          <a:lnTo>
                            <a:pt x="1215" y="90"/>
                          </a:lnTo>
                          <a:lnTo>
                            <a:pt x="1208" y="99"/>
                          </a:lnTo>
                          <a:lnTo>
                            <a:pt x="1201" y="108"/>
                          </a:lnTo>
                          <a:lnTo>
                            <a:pt x="1196" y="113"/>
                          </a:lnTo>
                          <a:lnTo>
                            <a:pt x="1193" y="118"/>
                          </a:lnTo>
                          <a:lnTo>
                            <a:pt x="1191" y="122"/>
                          </a:lnTo>
                          <a:lnTo>
                            <a:pt x="1189" y="128"/>
                          </a:lnTo>
                          <a:lnTo>
                            <a:pt x="1188" y="137"/>
                          </a:lnTo>
                          <a:lnTo>
                            <a:pt x="1190" y="145"/>
                          </a:lnTo>
                          <a:lnTo>
                            <a:pt x="1192" y="153"/>
                          </a:lnTo>
                          <a:lnTo>
                            <a:pt x="1198" y="159"/>
                          </a:lnTo>
                          <a:lnTo>
                            <a:pt x="1203" y="164"/>
                          </a:lnTo>
                          <a:lnTo>
                            <a:pt x="1210" y="168"/>
                          </a:lnTo>
                          <a:lnTo>
                            <a:pt x="1217" y="171"/>
                          </a:lnTo>
                          <a:lnTo>
                            <a:pt x="1225" y="173"/>
                          </a:lnTo>
                          <a:lnTo>
                            <a:pt x="1232" y="175"/>
                          </a:lnTo>
                          <a:lnTo>
                            <a:pt x="1238" y="177"/>
                          </a:lnTo>
                          <a:lnTo>
                            <a:pt x="1244" y="179"/>
                          </a:lnTo>
                          <a:lnTo>
                            <a:pt x="1248" y="182"/>
                          </a:lnTo>
                          <a:lnTo>
                            <a:pt x="1256" y="188"/>
                          </a:lnTo>
                          <a:lnTo>
                            <a:pt x="1266" y="197"/>
                          </a:lnTo>
                          <a:lnTo>
                            <a:pt x="1272" y="200"/>
                          </a:lnTo>
                          <a:lnTo>
                            <a:pt x="1279" y="202"/>
                          </a:lnTo>
                          <a:lnTo>
                            <a:pt x="1287" y="203"/>
                          </a:lnTo>
                          <a:lnTo>
                            <a:pt x="1296" y="203"/>
                          </a:lnTo>
                          <a:lnTo>
                            <a:pt x="1313" y="201"/>
                          </a:lnTo>
                          <a:lnTo>
                            <a:pt x="1333" y="197"/>
                          </a:lnTo>
                          <a:lnTo>
                            <a:pt x="1372" y="186"/>
                          </a:lnTo>
                          <a:lnTo>
                            <a:pt x="1405" y="179"/>
                          </a:lnTo>
                          <a:lnTo>
                            <a:pt x="1424" y="177"/>
                          </a:lnTo>
                          <a:lnTo>
                            <a:pt x="1446" y="173"/>
                          </a:lnTo>
                          <a:lnTo>
                            <a:pt x="1471" y="167"/>
                          </a:lnTo>
                          <a:lnTo>
                            <a:pt x="1495" y="159"/>
                          </a:lnTo>
                          <a:lnTo>
                            <a:pt x="1508" y="154"/>
                          </a:lnTo>
                          <a:lnTo>
                            <a:pt x="1519" y="149"/>
                          </a:lnTo>
                          <a:lnTo>
                            <a:pt x="1530" y="143"/>
                          </a:lnTo>
                          <a:lnTo>
                            <a:pt x="1540" y="137"/>
                          </a:lnTo>
                          <a:lnTo>
                            <a:pt x="1550" y="130"/>
                          </a:lnTo>
                          <a:lnTo>
                            <a:pt x="1557" y="123"/>
                          </a:lnTo>
                          <a:lnTo>
                            <a:pt x="1563" y="116"/>
                          </a:lnTo>
                          <a:lnTo>
                            <a:pt x="1568" y="108"/>
                          </a:lnTo>
                          <a:lnTo>
                            <a:pt x="1571" y="100"/>
                          </a:lnTo>
                          <a:lnTo>
                            <a:pt x="1575" y="94"/>
                          </a:lnTo>
                          <a:lnTo>
                            <a:pt x="1580" y="89"/>
                          </a:lnTo>
                          <a:lnTo>
                            <a:pt x="1584" y="84"/>
                          </a:lnTo>
                          <a:lnTo>
                            <a:pt x="1591" y="80"/>
                          </a:lnTo>
                          <a:lnTo>
                            <a:pt x="1596" y="77"/>
                          </a:lnTo>
                          <a:lnTo>
                            <a:pt x="1602" y="74"/>
                          </a:lnTo>
                          <a:lnTo>
                            <a:pt x="1608" y="72"/>
                          </a:lnTo>
                          <a:lnTo>
                            <a:pt x="1614" y="70"/>
                          </a:lnTo>
                          <a:lnTo>
                            <a:pt x="1621" y="69"/>
                          </a:lnTo>
                          <a:lnTo>
                            <a:pt x="1627" y="69"/>
                          </a:lnTo>
                          <a:lnTo>
                            <a:pt x="1635" y="69"/>
                          </a:lnTo>
                          <a:lnTo>
                            <a:pt x="1642" y="70"/>
                          </a:lnTo>
                          <a:lnTo>
                            <a:pt x="1648" y="71"/>
                          </a:lnTo>
                          <a:lnTo>
                            <a:pt x="1654" y="73"/>
                          </a:lnTo>
                          <a:lnTo>
                            <a:pt x="1661" y="75"/>
                          </a:lnTo>
                          <a:lnTo>
                            <a:pt x="1703" y="67"/>
                          </a:lnTo>
                          <a:lnTo>
                            <a:pt x="1703" y="67"/>
                          </a:lnTo>
                          <a:close/>
                        </a:path>
                      </a:pathLst>
                    </a:custGeom>
                    <a:solidFill>
                      <a:srgbClr val="F0F4FA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7" name="Śląskie_0"/>
                    <xdr:cNvSpPr>
                      <a:spLocks/>
                    </xdr:cNvSpPr>
                  </xdr:nvSpPr>
                  <xdr:spPr bwMode="auto">
                    <a:xfrm>
                      <a:off x="15587472" y="6772482"/>
                      <a:ext cx="778866" cy="1079825"/>
                    </a:xfrm>
                    <a:custGeom>
                      <a:avLst/>
                      <a:gdLst/>
                      <a:ahLst/>
                      <a:cxnLst>
                        <a:cxn ang="0">
                          <a:pos x="1173" y="55"/>
                        </a:cxn>
                        <a:cxn ang="0">
                          <a:pos x="1316" y="12"/>
                        </a:cxn>
                        <a:cxn ang="0">
                          <a:pos x="1529" y="137"/>
                        </a:cxn>
                        <a:cxn ang="0">
                          <a:pos x="1778" y="230"/>
                        </a:cxn>
                        <a:cxn ang="0">
                          <a:pos x="1895" y="122"/>
                        </a:cxn>
                        <a:cxn ang="0">
                          <a:pos x="2088" y="349"/>
                        </a:cxn>
                        <a:cxn ang="0">
                          <a:pos x="2198" y="475"/>
                        </a:cxn>
                        <a:cxn ang="0">
                          <a:pos x="2332" y="485"/>
                        </a:cxn>
                        <a:cxn ang="0">
                          <a:pos x="2512" y="570"/>
                        </a:cxn>
                        <a:cxn ang="0">
                          <a:pos x="2616" y="665"/>
                        </a:cxn>
                        <a:cxn ang="0">
                          <a:pos x="2521" y="765"/>
                        </a:cxn>
                        <a:cxn ang="0">
                          <a:pos x="2502" y="882"/>
                        </a:cxn>
                        <a:cxn ang="0">
                          <a:pos x="2680" y="994"/>
                        </a:cxn>
                        <a:cxn ang="0">
                          <a:pos x="2730" y="1108"/>
                        </a:cxn>
                        <a:cxn ang="0">
                          <a:pos x="2602" y="1228"/>
                        </a:cxn>
                        <a:cxn ang="0">
                          <a:pos x="2755" y="1320"/>
                        </a:cxn>
                        <a:cxn ang="0">
                          <a:pos x="2732" y="1482"/>
                        </a:cxn>
                        <a:cxn ang="0">
                          <a:pos x="2422" y="1545"/>
                        </a:cxn>
                        <a:cxn ang="0">
                          <a:pos x="2128" y="1694"/>
                        </a:cxn>
                        <a:cxn ang="0">
                          <a:pos x="2043" y="1797"/>
                        </a:cxn>
                        <a:cxn ang="0">
                          <a:pos x="1909" y="1949"/>
                        </a:cxn>
                        <a:cxn ang="0">
                          <a:pos x="2045" y="2040"/>
                        </a:cxn>
                        <a:cxn ang="0">
                          <a:pos x="1934" y="2192"/>
                        </a:cxn>
                        <a:cxn ang="0">
                          <a:pos x="1745" y="2338"/>
                        </a:cxn>
                        <a:cxn ang="0">
                          <a:pos x="1631" y="2497"/>
                        </a:cxn>
                        <a:cxn ang="0">
                          <a:pos x="1657" y="2702"/>
                        </a:cxn>
                        <a:cxn ang="0">
                          <a:pos x="1665" y="2856"/>
                        </a:cxn>
                        <a:cxn ang="0">
                          <a:pos x="1854" y="2942"/>
                        </a:cxn>
                        <a:cxn ang="0">
                          <a:pos x="2032" y="3056"/>
                        </a:cxn>
                        <a:cxn ang="0">
                          <a:pos x="1991" y="3259"/>
                        </a:cxn>
                        <a:cxn ang="0">
                          <a:pos x="2129" y="3335"/>
                        </a:cxn>
                        <a:cxn ang="0">
                          <a:pos x="1973" y="3560"/>
                        </a:cxn>
                        <a:cxn ang="0">
                          <a:pos x="1768" y="3672"/>
                        </a:cxn>
                        <a:cxn ang="0">
                          <a:pos x="1716" y="3818"/>
                        </a:cxn>
                        <a:cxn ang="0">
                          <a:pos x="1611" y="3905"/>
                        </a:cxn>
                        <a:cxn ang="0">
                          <a:pos x="1388" y="3918"/>
                        </a:cxn>
                        <a:cxn ang="0">
                          <a:pos x="1358" y="3670"/>
                        </a:cxn>
                        <a:cxn ang="0">
                          <a:pos x="1193" y="3547"/>
                        </a:cxn>
                        <a:cxn ang="0">
                          <a:pos x="1114" y="3288"/>
                        </a:cxn>
                        <a:cxn ang="0">
                          <a:pos x="893" y="3197"/>
                        </a:cxn>
                        <a:cxn ang="0">
                          <a:pos x="789" y="2946"/>
                        </a:cxn>
                        <a:cxn ang="0">
                          <a:pos x="784" y="2792"/>
                        </a:cxn>
                        <a:cxn ang="0">
                          <a:pos x="743" y="2761"/>
                        </a:cxn>
                        <a:cxn ang="0">
                          <a:pos x="541" y="2692"/>
                        </a:cxn>
                        <a:cxn ang="0">
                          <a:pos x="363" y="2659"/>
                        </a:cxn>
                        <a:cxn ang="0">
                          <a:pos x="187" y="2569"/>
                        </a:cxn>
                        <a:cxn ang="0">
                          <a:pos x="56" y="2436"/>
                        </a:cxn>
                        <a:cxn ang="0">
                          <a:pos x="61" y="2145"/>
                        </a:cxn>
                        <a:cxn ang="0">
                          <a:pos x="307" y="2043"/>
                        </a:cxn>
                        <a:cxn ang="0">
                          <a:pos x="537" y="1962"/>
                        </a:cxn>
                        <a:cxn ang="0">
                          <a:pos x="535" y="1832"/>
                        </a:cxn>
                        <a:cxn ang="0">
                          <a:pos x="518" y="1673"/>
                        </a:cxn>
                        <a:cxn ang="0">
                          <a:pos x="514" y="1443"/>
                        </a:cxn>
                        <a:cxn ang="0">
                          <a:pos x="590" y="1338"/>
                        </a:cxn>
                        <a:cxn ang="0">
                          <a:pos x="806" y="1273"/>
                        </a:cxn>
                        <a:cxn ang="0">
                          <a:pos x="821" y="1152"/>
                        </a:cxn>
                        <a:cxn ang="0">
                          <a:pos x="664" y="931"/>
                        </a:cxn>
                        <a:cxn ang="0">
                          <a:pos x="718" y="714"/>
                        </a:cxn>
                        <a:cxn ang="0">
                          <a:pos x="778" y="604"/>
                        </a:cxn>
                        <a:cxn ang="0">
                          <a:pos x="891" y="376"/>
                        </a:cxn>
                        <a:cxn ang="0">
                          <a:pos x="929" y="254"/>
                        </a:cxn>
                      </a:cxnLst>
                      <a:rect l="0" t="0" r="r" b="b"/>
                      <a:pathLst>
                        <a:path w="2829" h="3922">
                          <a:moveTo>
                            <a:pt x="941" y="96"/>
                          </a:moveTo>
                          <a:lnTo>
                            <a:pt x="952" y="91"/>
                          </a:lnTo>
                          <a:lnTo>
                            <a:pt x="962" y="84"/>
                          </a:lnTo>
                          <a:lnTo>
                            <a:pt x="972" y="77"/>
                          </a:lnTo>
                          <a:lnTo>
                            <a:pt x="981" y="70"/>
                          </a:lnTo>
                          <a:lnTo>
                            <a:pt x="991" y="65"/>
                          </a:lnTo>
                          <a:lnTo>
                            <a:pt x="1001" y="61"/>
                          </a:lnTo>
                          <a:lnTo>
                            <a:pt x="1006" y="59"/>
                          </a:lnTo>
                          <a:lnTo>
                            <a:pt x="1012" y="59"/>
                          </a:lnTo>
                          <a:lnTo>
                            <a:pt x="1018" y="60"/>
                          </a:lnTo>
                          <a:lnTo>
                            <a:pt x="1024" y="61"/>
                          </a:lnTo>
                          <a:lnTo>
                            <a:pt x="1036" y="64"/>
                          </a:lnTo>
                          <a:lnTo>
                            <a:pt x="1047" y="66"/>
                          </a:lnTo>
                          <a:lnTo>
                            <a:pt x="1058" y="66"/>
                          </a:lnTo>
                          <a:lnTo>
                            <a:pt x="1068" y="66"/>
                          </a:lnTo>
                          <a:lnTo>
                            <a:pt x="1087" y="62"/>
                          </a:lnTo>
                          <a:lnTo>
                            <a:pt x="1106" y="57"/>
                          </a:lnTo>
                          <a:lnTo>
                            <a:pt x="1115" y="55"/>
                          </a:lnTo>
                          <a:lnTo>
                            <a:pt x="1124" y="53"/>
                          </a:lnTo>
                          <a:lnTo>
                            <a:pt x="1133" y="51"/>
                          </a:lnTo>
                          <a:lnTo>
                            <a:pt x="1142" y="50"/>
                          </a:lnTo>
                          <a:lnTo>
                            <a:pt x="1153" y="51"/>
                          </a:lnTo>
                          <a:lnTo>
                            <a:pt x="1163" y="52"/>
                          </a:lnTo>
                          <a:lnTo>
                            <a:pt x="1173" y="55"/>
                          </a:lnTo>
                          <a:lnTo>
                            <a:pt x="1183" y="59"/>
                          </a:lnTo>
                          <a:lnTo>
                            <a:pt x="1202" y="67"/>
                          </a:lnTo>
                          <a:lnTo>
                            <a:pt x="1216" y="71"/>
                          </a:lnTo>
                          <a:lnTo>
                            <a:pt x="1228" y="74"/>
                          </a:lnTo>
                          <a:lnTo>
                            <a:pt x="1237" y="74"/>
                          </a:lnTo>
                          <a:lnTo>
                            <a:pt x="1241" y="74"/>
                          </a:lnTo>
                          <a:lnTo>
                            <a:pt x="1244" y="73"/>
                          </a:lnTo>
                          <a:lnTo>
                            <a:pt x="1246" y="71"/>
                          </a:lnTo>
                          <a:lnTo>
                            <a:pt x="1248" y="69"/>
                          </a:lnTo>
                          <a:lnTo>
                            <a:pt x="1251" y="65"/>
                          </a:lnTo>
                          <a:lnTo>
                            <a:pt x="1254" y="59"/>
                          </a:lnTo>
                          <a:lnTo>
                            <a:pt x="1258" y="46"/>
                          </a:lnTo>
                          <a:lnTo>
                            <a:pt x="1263" y="31"/>
                          </a:lnTo>
                          <a:lnTo>
                            <a:pt x="1268" y="24"/>
                          </a:lnTo>
                          <a:lnTo>
                            <a:pt x="1275" y="18"/>
                          </a:lnTo>
                          <a:lnTo>
                            <a:pt x="1279" y="16"/>
                          </a:lnTo>
                          <a:lnTo>
                            <a:pt x="1284" y="13"/>
                          </a:lnTo>
                          <a:lnTo>
                            <a:pt x="1289" y="11"/>
                          </a:lnTo>
                          <a:lnTo>
                            <a:pt x="1295" y="10"/>
                          </a:lnTo>
                          <a:lnTo>
                            <a:pt x="1300" y="9"/>
                          </a:lnTo>
                          <a:lnTo>
                            <a:pt x="1304" y="9"/>
                          </a:lnTo>
                          <a:lnTo>
                            <a:pt x="1308" y="10"/>
                          </a:lnTo>
                          <a:lnTo>
                            <a:pt x="1311" y="11"/>
                          </a:lnTo>
                          <a:lnTo>
                            <a:pt x="1316" y="12"/>
                          </a:lnTo>
                          <a:lnTo>
                            <a:pt x="1319" y="12"/>
                          </a:lnTo>
                          <a:lnTo>
                            <a:pt x="1323" y="11"/>
                          </a:lnTo>
                          <a:lnTo>
                            <a:pt x="1328" y="9"/>
                          </a:lnTo>
                          <a:lnTo>
                            <a:pt x="1334" y="6"/>
                          </a:lnTo>
                          <a:lnTo>
                            <a:pt x="1340" y="3"/>
                          </a:lnTo>
                          <a:lnTo>
                            <a:pt x="1345" y="1"/>
                          </a:lnTo>
                          <a:lnTo>
                            <a:pt x="1350" y="0"/>
                          </a:lnTo>
                          <a:lnTo>
                            <a:pt x="1355" y="0"/>
                          </a:lnTo>
                          <a:lnTo>
                            <a:pt x="1360" y="0"/>
                          </a:lnTo>
                          <a:lnTo>
                            <a:pt x="1364" y="1"/>
                          </a:lnTo>
                          <a:lnTo>
                            <a:pt x="1368" y="2"/>
                          </a:lnTo>
                          <a:lnTo>
                            <a:pt x="1375" y="6"/>
                          </a:lnTo>
                          <a:lnTo>
                            <a:pt x="1382" y="11"/>
                          </a:lnTo>
                          <a:lnTo>
                            <a:pt x="1387" y="18"/>
                          </a:lnTo>
                          <a:lnTo>
                            <a:pt x="1393" y="25"/>
                          </a:lnTo>
                          <a:lnTo>
                            <a:pt x="1404" y="44"/>
                          </a:lnTo>
                          <a:lnTo>
                            <a:pt x="1415" y="62"/>
                          </a:lnTo>
                          <a:lnTo>
                            <a:pt x="1421" y="70"/>
                          </a:lnTo>
                          <a:lnTo>
                            <a:pt x="1428" y="78"/>
                          </a:lnTo>
                          <a:lnTo>
                            <a:pt x="1435" y="86"/>
                          </a:lnTo>
                          <a:lnTo>
                            <a:pt x="1444" y="91"/>
                          </a:lnTo>
                          <a:lnTo>
                            <a:pt x="1480" y="108"/>
                          </a:lnTo>
                          <a:lnTo>
                            <a:pt x="1513" y="127"/>
                          </a:lnTo>
                          <a:lnTo>
                            <a:pt x="1529" y="137"/>
                          </a:lnTo>
                          <a:lnTo>
                            <a:pt x="1545" y="148"/>
                          </a:lnTo>
                          <a:lnTo>
                            <a:pt x="1560" y="160"/>
                          </a:lnTo>
                          <a:lnTo>
                            <a:pt x="1576" y="173"/>
                          </a:lnTo>
                          <a:lnTo>
                            <a:pt x="1581" y="180"/>
                          </a:lnTo>
                          <a:lnTo>
                            <a:pt x="1586" y="187"/>
                          </a:lnTo>
                          <a:lnTo>
                            <a:pt x="1593" y="193"/>
                          </a:lnTo>
                          <a:lnTo>
                            <a:pt x="1599" y="199"/>
                          </a:lnTo>
                          <a:lnTo>
                            <a:pt x="1614" y="209"/>
                          </a:lnTo>
                          <a:lnTo>
                            <a:pt x="1631" y="219"/>
                          </a:lnTo>
                          <a:lnTo>
                            <a:pt x="1648" y="228"/>
                          </a:lnTo>
                          <a:lnTo>
                            <a:pt x="1666" y="236"/>
                          </a:lnTo>
                          <a:lnTo>
                            <a:pt x="1683" y="246"/>
                          </a:lnTo>
                          <a:lnTo>
                            <a:pt x="1699" y="258"/>
                          </a:lnTo>
                          <a:lnTo>
                            <a:pt x="1707" y="263"/>
                          </a:lnTo>
                          <a:lnTo>
                            <a:pt x="1714" y="266"/>
                          </a:lnTo>
                          <a:lnTo>
                            <a:pt x="1721" y="268"/>
                          </a:lnTo>
                          <a:lnTo>
                            <a:pt x="1727" y="269"/>
                          </a:lnTo>
                          <a:lnTo>
                            <a:pt x="1733" y="269"/>
                          </a:lnTo>
                          <a:lnTo>
                            <a:pt x="1738" y="267"/>
                          </a:lnTo>
                          <a:lnTo>
                            <a:pt x="1743" y="265"/>
                          </a:lnTo>
                          <a:lnTo>
                            <a:pt x="1749" y="261"/>
                          </a:lnTo>
                          <a:lnTo>
                            <a:pt x="1759" y="252"/>
                          </a:lnTo>
                          <a:lnTo>
                            <a:pt x="1768" y="241"/>
                          </a:lnTo>
                          <a:lnTo>
                            <a:pt x="1778" y="230"/>
                          </a:lnTo>
                          <a:lnTo>
                            <a:pt x="1788" y="219"/>
                          </a:lnTo>
                          <a:lnTo>
                            <a:pt x="1794" y="211"/>
                          </a:lnTo>
                          <a:lnTo>
                            <a:pt x="1798" y="204"/>
                          </a:lnTo>
                          <a:lnTo>
                            <a:pt x="1799" y="199"/>
                          </a:lnTo>
                          <a:lnTo>
                            <a:pt x="1798" y="194"/>
                          </a:lnTo>
                          <a:lnTo>
                            <a:pt x="1793" y="185"/>
                          </a:lnTo>
                          <a:lnTo>
                            <a:pt x="1787" y="177"/>
                          </a:lnTo>
                          <a:lnTo>
                            <a:pt x="1784" y="173"/>
                          </a:lnTo>
                          <a:lnTo>
                            <a:pt x="1782" y="168"/>
                          </a:lnTo>
                          <a:lnTo>
                            <a:pt x="1782" y="163"/>
                          </a:lnTo>
                          <a:lnTo>
                            <a:pt x="1784" y="159"/>
                          </a:lnTo>
                          <a:lnTo>
                            <a:pt x="1787" y="154"/>
                          </a:lnTo>
                          <a:lnTo>
                            <a:pt x="1794" y="148"/>
                          </a:lnTo>
                          <a:lnTo>
                            <a:pt x="1803" y="142"/>
                          </a:lnTo>
                          <a:lnTo>
                            <a:pt x="1816" y="136"/>
                          </a:lnTo>
                          <a:lnTo>
                            <a:pt x="1838" y="124"/>
                          </a:lnTo>
                          <a:lnTo>
                            <a:pt x="1855" y="118"/>
                          </a:lnTo>
                          <a:lnTo>
                            <a:pt x="1868" y="114"/>
                          </a:lnTo>
                          <a:lnTo>
                            <a:pt x="1879" y="113"/>
                          </a:lnTo>
                          <a:lnTo>
                            <a:pt x="1883" y="113"/>
                          </a:lnTo>
                          <a:lnTo>
                            <a:pt x="1886" y="114"/>
                          </a:lnTo>
                          <a:lnTo>
                            <a:pt x="1889" y="115"/>
                          </a:lnTo>
                          <a:lnTo>
                            <a:pt x="1892" y="117"/>
                          </a:lnTo>
                          <a:lnTo>
                            <a:pt x="1895" y="122"/>
                          </a:lnTo>
                          <a:lnTo>
                            <a:pt x="1897" y="130"/>
                          </a:lnTo>
                          <a:lnTo>
                            <a:pt x="1901" y="147"/>
                          </a:lnTo>
                          <a:lnTo>
                            <a:pt x="1907" y="167"/>
                          </a:lnTo>
                          <a:lnTo>
                            <a:pt x="1913" y="178"/>
                          </a:lnTo>
                          <a:lnTo>
                            <a:pt x="1921" y="188"/>
                          </a:lnTo>
                          <a:lnTo>
                            <a:pt x="1926" y="192"/>
                          </a:lnTo>
                          <a:lnTo>
                            <a:pt x="1932" y="197"/>
                          </a:lnTo>
                          <a:lnTo>
                            <a:pt x="1938" y="201"/>
                          </a:lnTo>
                          <a:lnTo>
                            <a:pt x="1945" y="205"/>
                          </a:lnTo>
                          <a:lnTo>
                            <a:pt x="1969" y="218"/>
                          </a:lnTo>
                          <a:lnTo>
                            <a:pt x="1986" y="227"/>
                          </a:lnTo>
                          <a:lnTo>
                            <a:pt x="1999" y="234"/>
                          </a:lnTo>
                          <a:lnTo>
                            <a:pt x="2011" y="242"/>
                          </a:lnTo>
                          <a:lnTo>
                            <a:pt x="2015" y="246"/>
                          </a:lnTo>
                          <a:lnTo>
                            <a:pt x="2020" y="251"/>
                          </a:lnTo>
                          <a:lnTo>
                            <a:pt x="2024" y="258"/>
                          </a:lnTo>
                          <a:lnTo>
                            <a:pt x="2028" y="265"/>
                          </a:lnTo>
                          <a:lnTo>
                            <a:pt x="2038" y="282"/>
                          </a:lnTo>
                          <a:lnTo>
                            <a:pt x="2050" y="305"/>
                          </a:lnTo>
                          <a:lnTo>
                            <a:pt x="2056" y="316"/>
                          </a:lnTo>
                          <a:lnTo>
                            <a:pt x="2064" y="324"/>
                          </a:lnTo>
                          <a:lnTo>
                            <a:pt x="2072" y="332"/>
                          </a:lnTo>
                          <a:lnTo>
                            <a:pt x="2080" y="340"/>
                          </a:lnTo>
                          <a:lnTo>
                            <a:pt x="2088" y="349"/>
                          </a:lnTo>
                          <a:lnTo>
                            <a:pt x="2097" y="358"/>
                          </a:lnTo>
                          <a:lnTo>
                            <a:pt x="2100" y="363"/>
                          </a:lnTo>
                          <a:lnTo>
                            <a:pt x="2103" y="369"/>
                          </a:lnTo>
                          <a:lnTo>
                            <a:pt x="2106" y="375"/>
                          </a:lnTo>
                          <a:lnTo>
                            <a:pt x="2108" y="382"/>
                          </a:lnTo>
                          <a:lnTo>
                            <a:pt x="2113" y="415"/>
                          </a:lnTo>
                          <a:lnTo>
                            <a:pt x="2117" y="455"/>
                          </a:lnTo>
                          <a:lnTo>
                            <a:pt x="2119" y="464"/>
                          </a:lnTo>
                          <a:lnTo>
                            <a:pt x="2121" y="474"/>
                          </a:lnTo>
                          <a:lnTo>
                            <a:pt x="2124" y="482"/>
                          </a:lnTo>
                          <a:lnTo>
                            <a:pt x="2128" y="489"/>
                          </a:lnTo>
                          <a:lnTo>
                            <a:pt x="2133" y="495"/>
                          </a:lnTo>
                          <a:lnTo>
                            <a:pt x="2140" y="499"/>
                          </a:lnTo>
                          <a:lnTo>
                            <a:pt x="2144" y="501"/>
                          </a:lnTo>
                          <a:lnTo>
                            <a:pt x="2147" y="503"/>
                          </a:lnTo>
                          <a:lnTo>
                            <a:pt x="2151" y="504"/>
                          </a:lnTo>
                          <a:lnTo>
                            <a:pt x="2156" y="504"/>
                          </a:lnTo>
                          <a:lnTo>
                            <a:pt x="2160" y="504"/>
                          </a:lnTo>
                          <a:lnTo>
                            <a:pt x="2163" y="503"/>
                          </a:lnTo>
                          <a:lnTo>
                            <a:pt x="2167" y="502"/>
                          </a:lnTo>
                          <a:lnTo>
                            <a:pt x="2170" y="500"/>
                          </a:lnTo>
                          <a:lnTo>
                            <a:pt x="2177" y="496"/>
                          </a:lnTo>
                          <a:lnTo>
                            <a:pt x="2185" y="490"/>
                          </a:lnTo>
                          <a:lnTo>
                            <a:pt x="2198" y="475"/>
                          </a:lnTo>
                          <a:lnTo>
                            <a:pt x="2211" y="459"/>
                          </a:lnTo>
                          <a:lnTo>
                            <a:pt x="2218" y="452"/>
                          </a:lnTo>
                          <a:lnTo>
                            <a:pt x="2227" y="445"/>
                          </a:lnTo>
                          <a:lnTo>
                            <a:pt x="2235" y="440"/>
                          </a:lnTo>
                          <a:lnTo>
                            <a:pt x="2243" y="436"/>
                          </a:lnTo>
                          <a:lnTo>
                            <a:pt x="2248" y="435"/>
                          </a:lnTo>
                          <a:lnTo>
                            <a:pt x="2253" y="434"/>
                          </a:lnTo>
                          <a:lnTo>
                            <a:pt x="2258" y="434"/>
                          </a:lnTo>
                          <a:lnTo>
                            <a:pt x="2263" y="435"/>
                          </a:lnTo>
                          <a:lnTo>
                            <a:pt x="2269" y="436"/>
                          </a:lnTo>
                          <a:lnTo>
                            <a:pt x="2275" y="438"/>
                          </a:lnTo>
                          <a:lnTo>
                            <a:pt x="2281" y="441"/>
                          </a:lnTo>
                          <a:lnTo>
                            <a:pt x="2287" y="444"/>
                          </a:lnTo>
                          <a:lnTo>
                            <a:pt x="2288" y="452"/>
                          </a:lnTo>
                          <a:lnTo>
                            <a:pt x="2290" y="459"/>
                          </a:lnTo>
                          <a:lnTo>
                            <a:pt x="2292" y="465"/>
                          </a:lnTo>
                          <a:lnTo>
                            <a:pt x="2295" y="469"/>
                          </a:lnTo>
                          <a:lnTo>
                            <a:pt x="2298" y="473"/>
                          </a:lnTo>
                          <a:lnTo>
                            <a:pt x="2301" y="476"/>
                          </a:lnTo>
                          <a:lnTo>
                            <a:pt x="2305" y="478"/>
                          </a:lnTo>
                          <a:lnTo>
                            <a:pt x="2309" y="479"/>
                          </a:lnTo>
                          <a:lnTo>
                            <a:pt x="2318" y="481"/>
                          </a:lnTo>
                          <a:lnTo>
                            <a:pt x="2327" y="483"/>
                          </a:lnTo>
                          <a:lnTo>
                            <a:pt x="2332" y="485"/>
                          </a:lnTo>
                          <a:lnTo>
                            <a:pt x="2337" y="487"/>
                          </a:lnTo>
                          <a:lnTo>
                            <a:pt x="2342" y="489"/>
                          </a:lnTo>
                          <a:lnTo>
                            <a:pt x="2347" y="493"/>
                          </a:lnTo>
                          <a:lnTo>
                            <a:pt x="2354" y="497"/>
                          </a:lnTo>
                          <a:lnTo>
                            <a:pt x="2359" y="502"/>
                          </a:lnTo>
                          <a:lnTo>
                            <a:pt x="2363" y="508"/>
                          </a:lnTo>
                          <a:lnTo>
                            <a:pt x="2367" y="514"/>
                          </a:lnTo>
                          <a:lnTo>
                            <a:pt x="2374" y="527"/>
                          </a:lnTo>
                          <a:lnTo>
                            <a:pt x="2380" y="540"/>
                          </a:lnTo>
                          <a:lnTo>
                            <a:pt x="2387" y="553"/>
                          </a:lnTo>
                          <a:lnTo>
                            <a:pt x="2396" y="566"/>
                          </a:lnTo>
                          <a:lnTo>
                            <a:pt x="2401" y="572"/>
                          </a:lnTo>
                          <a:lnTo>
                            <a:pt x="2406" y="577"/>
                          </a:lnTo>
                          <a:lnTo>
                            <a:pt x="2412" y="582"/>
                          </a:lnTo>
                          <a:lnTo>
                            <a:pt x="2419" y="586"/>
                          </a:lnTo>
                          <a:lnTo>
                            <a:pt x="2429" y="591"/>
                          </a:lnTo>
                          <a:lnTo>
                            <a:pt x="2439" y="595"/>
                          </a:lnTo>
                          <a:lnTo>
                            <a:pt x="2448" y="597"/>
                          </a:lnTo>
                          <a:lnTo>
                            <a:pt x="2456" y="597"/>
                          </a:lnTo>
                          <a:lnTo>
                            <a:pt x="2464" y="597"/>
                          </a:lnTo>
                          <a:lnTo>
                            <a:pt x="2471" y="595"/>
                          </a:lnTo>
                          <a:lnTo>
                            <a:pt x="2478" y="593"/>
                          </a:lnTo>
                          <a:lnTo>
                            <a:pt x="2486" y="589"/>
                          </a:lnTo>
                          <a:lnTo>
                            <a:pt x="2512" y="570"/>
                          </a:lnTo>
                          <a:lnTo>
                            <a:pt x="2542" y="545"/>
                          </a:lnTo>
                          <a:lnTo>
                            <a:pt x="2542" y="545"/>
                          </a:lnTo>
                          <a:lnTo>
                            <a:pt x="2551" y="552"/>
                          </a:lnTo>
                          <a:lnTo>
                            <a:pt x="2561" y="560"/>
                          </a:lnTo>
                          <a:lnTo>
                            <a:pt x="2573" y="567"/>
                          </a:lnTo>
                          <a:lnTo>
                            <a:pt x="2583" y="573"/>
                          </a:lnTo>
                          <a:lnTo>
                            <a:pt x="2594" y="579"/>
                          </a:lnTo>
                          <a:lnTo>
                            <a:pt x="2605" y="585"/>
                          </a:lnTo>
                          <a:lnTo>
                            <a:pt x="2617" y="592"/>
                          </a:lnTo>
                          <a:lnTo>
                            <a:pt x="2626" y="599"/>
                          </a:lnTo>
                          <a:lnTo>
                            <a:pt x="2631" y="606"/>
                          </a:lnTo>
                          <a:lnTo>
                            <a:pt x="2636" y="614"/>
                          </a:lnTo>
                          <a:lnTo>
                            <a:pt x="2639" y="623"/>
                          </a:lnTo>
                          <a:lnTo>
                            <a:pt x="2642" y="634"/>
                          </a:lnTo>
                          <a:lnTo>
                            <a:pt x="2644" y="645"/>
                          </a:lnTo>
                          <a:lnTo>
                            <a:pt x="2643" y="655"/>
                          </a:lnTo>
                          <a:lnTo>
                            <a:pt x="2642" y="659"/>
                          </a:lnTo>
                          <a:lnTo>
                            <a:pt x="2641" y="662"/>
                          </a:lnTo>
                          <a:lnTo>
                            <a:pt x="2638" y="665"/>
                          </a:lnTo>
                          <a:lnTo>
                            <a:pt x="2635" y="667"/>
                          </a:lnTo>
                          <a:lnTo>
                            <a:pt x="2630" y="669"/>
                          </a:lnTo>
                          <a:lnTo>
                            <a:pt x="2625" y="669"/>
                          </a:lnTo>
                          <a:lnTo>
                            <a:pt x="2620" y="667"/>
                          </a:lnTo>
                          <a:lnTo>
                            <a:pt x="2616" y="665"/>
                          </a:lnTo>
                          <a:lnTo>
                            <a:pt x="2610" y="659"/>
                          </a:lnTo>
                          <a:lnTo>
                            <a:pt x="2602" y="652"/>
                          </a:lnTo>
                          <a:lnTo>
                            <a:pt x="2599" y="649"/>
                          </a:lnTo>
                          <a:lnTo>
                            <a:pt x="2596" y="647"/>
                          </a:lnTo>
                          <a:lnTo>
                            <a:pt x="2593" y="646"/>
                          </a:lnTo>
                          <a:lnTo>
                            <a:pt x="2589" y="646"/>
                          </a:lnTo>
                          <a:lnTo>
                            <a:pt x="2585" y="648"/>
                          </a:lnTo>
                          <a:lnTo>
                            <a:pt x="2581" y="652"/>
                          </a:lnTo>
                          <a:lnTo>
                            <a:pt x="2576" y="659"/>
                          </a:lnTo>
                          <a:lnTo>
                            <a:pt x="2570" y="668"/>
                          </a:lnTo>
                          <a:lnTo>
                            <a:pt x="2564" y="676"/>
                          </a:lnTo>
                          <a:lnTo>
                            <a:pt x="2562" y="684"/>
                          </a:lnTo>
                          <a:lnTo>
                            <a:pt x="2561" y="693"/>
                          </a:lnTo>
                          <a:lnTo>
                            <a:pt x="2561" y="701"/>
                          </a:lnTo>
                          <a:lnTo>
                            <a:pt x="2563" y="715"/>
                          </a:lnTo>
                          <a:lnTo>
                            <a:pt x="2565" y="727"/>
                          </a:lnTo>
                          <a:lnTo>
                            <a:pt x="2567" y="734"/>
                          </a:lnTo>
                          <a:lnTo>
                            <a:pt x="2565" y="739"/>
                          </a:lnTo>
                          <a:lnTo>
                            <a:pt x="2563" y="744"/>
                          </a:lnTo>
                          <a:lnTo>
                            <a:pt x="2560" y="749"/>
                          </a:lnTo>
                          <a:lnTo>
                            <a:pt x="2554" y="753"/>
                          </a:lnTo>
                          <a:lnTo>
                            <a:pt x="2546" y="758"/>
                          </a:lnTo>
                          <a:lnTo>
                            <a:pt x="2536" y="761"/>
                          </a:lnTo>
                          <a:lnTo>
                            <a:pt x="2521" y="765"/>
                          </a:lnTo>
                          <a:lnTo>
                            <a:pt x="2503" y="769"/>
                          </a:lnTo>
                          <a:lnTo>
                            <a:pt x="2490" y="771"/>
                          </a:lnTo>
                          <a:lnTo>
                            <a:pt x="2485" y="772"/>
                          </a:lnTo>
                          <a:lnTo>
                            <a:pt x="2481" y="774"/>
                          </a:lnTo>
                          <a:lnTo>
                            <a:pt x="2477" y="776"/>
                          </a:lnTo>
                          <a:lnTo>
                            <a:pt x="2475" y="778"/>
                          </a:lnTo>
                          <a:lnTo>
                            <a:pt x="2474" y="780"/>
                          </a:lnTo>
                          <a:lnTo>
                            <a:pt x="2473" y="784"/>
                          </a:lnTo>
                          <a:lnTo>
                            <a:pt x="2473" y="788"/>
                          </a:lnTo>
                          <a:lnTo>
                            <a:pt x="2473" y="793"/>
                          </a:lnTo>
                          <a:lnTo>
                            <a:pt x="2473" y="808"/>
                          </a:lnTo>
                          <a:lnTo>
                            <a:pt x="2474" y="830"/>
                          </a:lnTo>
                          <a:lnTo>
                            <a:pt x="2474" y="838"/>
                          </a:lnTo>
                          <a:lnTo>
                            <a:pt x="2475" y="845"/>
                          </a:lnTo>
                          <a:lnTo>
                            <a:pt x="2476" y="852"/>
                          </a:lnTo>
                          <a:lnTo>
                            <a:pt x="2477" y="857"/>
                          </a:lnTo>
                          <a:lnTo>
                            <a:pt x="2480" y="863"/>
                          </a:lnTo>
                          <a:lnTo>
                            <a:pt x="2482" y="867"/>
                          </a:lnTo>
                          <a:lnTo>
                            <a:pt x="2485" y="871"/>
                          </a:lnTo>
                          <a:lnTo>
                            <a:pt x="2488" y="874"/>
                          </a:lnTo>
                          <a:lnTo>
                            <a:pt x="2491" y="877"/>
                          </a:lnTo>
                          <a:lnTo>
                            <a:pt x="2494" y="879"/>
                          </a:lnTo>
                          <a:lnTo>
                            <a:pt x="2498" y="880"/>
                          </a:lnTo>
                          <a:lnTo>
                            <a:pt x="2502" y="882"/>
                          </a:lnTo>
                          <a:lnTo>
                            <a:pt x="2511" y="883"/>
                          </a:lnTo>
                          <a:lnTo>
                            <a:pt x="2521" y="884"/>
                          </a:lnTo>
                          <a:lnTo>
                            <a:pt x="2543" y="883"/>
                          </a:lnTo>
                          <a:lnTo>
                            <a:pt x="2565" y="881"/>
                          </a:lnTo>
                          <a:lnTo>
                            <a:pt x="2578" y="882"/>
                          </a:lnTo>
                          <a:lnTo>
                            <a:pt x="2589" y="883"/>
                          </a:lnTo>
                          <a:lnTo>
                            <a:pt x="2601" y="885"/>
                          </a:lnTo>
                          <a:lnTo>
                            <a:pt x="2613" y="889"/>
                          </a:lnTo>
                          <a:lnTo>
                            <a:pt x="2629" y="896"/>
                          </a:lnTo>
                          <a:lnTo>
                            <a:pt x="2647" y="902"/>
                          </a:lnTo>
                          <a:lnTo>
                            <a:pt x="2667" y="910"/>
                          </a:lnTo>
                          <a:lnTo>
                            <a:pt x="2684" y="919"/>
                          </a:lnTo>
                          <a:lnTo>
                            <a:pt x="2691" y="923"/>
                          </a:lnTo>
                          <a:lnTo>
                            <a:pt x="2698" y="929"/>
                          </a:lnTo>
                          <a:lnTo>
                            <a:pt x="2703" y="935"/>
                          </a:lnTo>
                          <a:lnTo>
                            <a:pt x="2706" y="941"/>
                          </a:lnTo>
                          <a:lnTo>
                            <a:pt x="2706" y="945"/>
                          </a:lnTo>
                          <a:lnTo>
                            <a:pt x="2706" y="950"/>
                          </a:lnTo>
                          <a:lnTo>
                            <a:pt x="2706" y="954"/>
                          </a:lnTo>
                          <a:lnTo>
                            <a:pt x="2705" y="958"/>
                          </a:lnTo>
                          <a:lnTo>
                            <a:pt x="2701" y="967"/>
                          </a:lnTo>
                          <a:lnTo>
                            <a:pt x="2693" y="978"/>
                          </a:lnTo>
                          <a:lnTo>
                            <a:pt x="2686" y="986"/>
                          </a:lnTo>
                          <a:lnTo>
                            <a:pt x="2680" y="994"/>
                          </a:lnTo>
                          <a:lnTo>
                            <a:pt x="2676" y="1001"/>
                          </a:lnTo>
                          <a:lnTo>
                            <a:pt x="2673" y="1006"/>
                          </a:lnTo>
                          <a:lnTo>
                            <a:pt x="2672" y="1011"/>
                          </a:lnTo>
                          <a:lnTo>
                            <a:pt x="2671" y="1016"/>
                          </a:lnTo>
                          <a:lnTo>
                            <a:pt x="2671" y="1020"/>
                          </a:lnTo>
                          <a:lnTo>
                            <a:pt x="2673" y="1023"/>
                          </a:lnTo>
                          <a:lnTo>
                            <a:pt x="2676" y="1027"/>
                          </a:lnTo>
                          <a:lnTo>
                            <a:pt x="2679" y="1030"/>
                          </a:lnTo>
                          <a:lnTo>
                            <a:pt x="2683" y="1034"/>
                          </a:lnTo>
                          <a:lnTo>
                            <a:pt x="2689" y="1038"/>
                          </a:lnTo>
                          <a:lnTo>
                            <a:pt x="2702" y="1045"/>
                          </a:lnTo>
                          <a:lnTo>
                            <a:pt x="2717" y="1055"/>
                          </a:lnTo>
                          <a:lnTo>
                            <a:pt x="2728" y="1063"/>
                          </a:lnTo>
                          <a:lnTo>
                            <a:pt x="2746" y="1078"/>
                          </a:lnTo>
                          <a:lnTo>
                            <a:pt x="2754" y="1085"/>
                          </a:lnTo>
                          <a:lnTo>
                            <a:pt x="2759" y="1092"/>
                          </a:lnTo>
                          <a:lnTo>
                            <a:pt x="2761" y="1095"/>
                          </a:lnTo>
                          <a:lnTo>
                            <a:pt x="2762" y="1098"/>
                          </a:lnTo>
                          <a:lnTo>
                            <a:pt x="2762" y="1100"/>
                          </a:lnTo>
                          <a:lnTo>
                            <a:pt x="2760" y="1102"/>
                          </a:lnTo>
                          <a:lnTo>
                            <a:pt x="2754" y="1106"/>
                          </a:lnTo>
                          <a:lnTo>
                            <a:pt x="2747" y="1107"/>
                          </a:lnTo>
                          <a:lnTo>
                            <a:pt x="2739" y="1108"/>
                          </a:lnTo>
                          <a:lnTo>
                            <a:pt x="2730" y="1108"/>
                          </a:lnTo>
                          <a:lnTo>
                            <a:pt x="2722" y="1108"/>
                          </a:lnTo>
                          <a:lnTo>
                            <a:pt x="2715" y="1109"/>
                          </a:lnTo>
                          <a:lnTo>
                            <a:pt x="2711" y="1109"/>
                          </a:lnTo>
                          <a:lnTo>
                            <a:pt x="2708" y="1111"/>
                          </a:lnTo>
                          <a:lnTo>
                            <a:pt x="2705" y="1112"/>
                          </a:lnTo>
                          <a:lnTo>
                            <a:pt x="2702" y="1114"/>
                          </a:lnTo>
                          <a:lnTo>
                            <a:pt x="2694" y="1123"/>
                          </a:lnTo>
                          <a:lnTo>
                            <a:pt x="2687" y="1131"/>
                          </a:lnTo>
                          <a:lnTo>
                            <a:pt x="2679" y="1140"/>
                          </a:lnTo>
                          <a:lnTo>
                            <a:pt x="2673" y="1150"/>
                          </a:lnTo>
                          <a:lnTo>
                            <a:pt x="2666" y="1160"/>
                          </a:lnTo>
                          <a:lnTo>
                            <a:pt x="2661" y="1171"/>
                          </a:lnTo>
                          <a:lnTo>
                            <a:pt x="2656" y="1181"/>
                          </a:lnTo>
                          <a:lnTo>
                            <a:pt x="2651" y="1190"/>
                          </a:lnTo>
                          <a:lnTo>
                            <a:pt x="2649" y="1194"/>
                          </a:lnTo>
                          <a:lnTo>
                            <a:pt x="2647" y="1197"/>
                          </a:lnTo>
                          <a:lnTo>
                            <a:pt x="2644" y="1199"/>
                          </a:lnTo>
                          <a:lnTo>
                            <a:pt x="2640" y="1202"/>
                          </a:lnTo>
                          <a:lnTo>
                            <a:pt x="2632" y="1208"/>
                          </a:lnTo>
                          <a:lnTo>
                            <a:pt x="2624" y="1213"/>
                          </a:lnTo>
                          <a:lnTo>
                            <a:pt x="2615" y="1218"/>
                          </a:lnTo>
                          <a:lnTo>
                            <a:pt x="2607" y="1222"/>
                          </a:lnTo>
                          <a:lnTo>
                            <a:pt x="2604" y="1225"/>
                          </a:lnTo>
                          <a:lnTo>
                            <a:pt x="2602" y="1228"/>
                          </a:lnTo>
                          <a:lnTo>
                            <a:pt x="2600" y="1230"/>
                          </a:lnTo>
                          <a:lnTo>
                            <a:pt x="2599" y="1233"/>
                          </a:lnTo>
                          <a:lnTo>
                            <a:pt x="2598" y="1234"/>
                          </a:lnTo>
                          <a:lnTo>
                            <a:pt x="2598" y="1235"/>
                          </a:lnTo>
                          <a:lnTo>
                            <a:pt x="2598" y="1237"/>
                          </a:lnTo>
                          <a:lnTo>
                            <a:pt x="2599" y="1238"/>
                          </a:lnTo>
                          <a:lnTo>
                            <a:pt x="2610" y="1240"/>
                          </a:lnTo>
                          <a:lnTo>
                            <a:pt x="2620" y="1243"/>
                          </a:lnTo>
                          <a:lnTo>
                            <a:pt x="2630" y="1248"/>
                          </a:lnTo>
                          <a:lnTo>
                            <a:pt x="2640" y="1252"/>
                          </a:lnTo>
                          <a:lnTo>
                            <a:pt x="2649" y="1257"/>
                          </a:lnTo>
                          <a:lnTo>
                            <a:pt x="2659" y="1262"/>
                          </a:lnTo>
                          <a:lnTo>
                            <a:pt x="2668" y="1269"/>
                          </a:lnTo>
                          <a:lnTo>
                            <a:pt x="2675" y="1276"/>
                          </a:lnTo>
                          <a:lnTo>
                            <a:pt x="2680" y="1280"/>
                          </a:lnTo>
                          <a:lnTo>
                            <a:pt x="2686" y="1283"/>
                          </a:lnTo>
                          <a:lnTo>
                            <a:pt x="2693" y="1285"/>
                          </a:lnTo>
                          <a:lnTo>
                            <a:pt x="2701" y="1287"/>
                          </a:lnTo>
                          <a:lnTo>
                            <a:pt x="2716" y="1291"/>
                          </a:lnTo>
                          <a:lnTo>
                            <a:pt x="2729" y="1295"/>
                          </a:lnTo>
                          <a:lnTo>
                            <a:pt x="2739" y="1300"/>
                          </a:lnTo>
                          <a:lnTo>
                            <a:pt x="2745" y="1306"/>
                          </a:lnTo>
                          <a:lnTo>
                            <a:pt x="2751" y="1313"/>
                          </a:lnTo>
                          <a:lnTo>
                            <a:pt x="2755" y="1320"/>
                          </a:lnTo>
                          <a:lnTo>
                            <a:pt x="2761" y="1337"/>
                          </a:lnTo>
                          <a:lnTo>
                            <a:pt x="2767" y="1354"/>
                          </a:lnTo>
                          <a:lnTo>
                            <a:pt x="2771" y="1360"/>
                          </a:lnTo>
                          <a:lnTo>
                            <a:pt x="2777" y="1367"/>
                          </a:lnTo>
                          <a:lnTo>
                            <a:pt x="2785" y="1373"/>
                          </a:lnTo>
                          <a:lnTo>
                            <a:pt x="2793" y="1379"/>
                          </a:lnTo>
                          <a:lnTo>
                            <a:pt x="2809" y="1388"/>
                          </a:lnTo>
                          <a:lnTo>
                            <a:pt x="2825" y="1394"/>
                          </a:lnTo>
                          <a:lnTo>
                            <a:pt x="2825" y="1394"/>
                          </a:lnTo>
                          <a:lnTo>
                            <a:pt x="2829" y="1425"/>
                          </a:lnTo>
                          <a:lnTo>
                            <a:pt x="2826" y="1430"/>
                          </a:lnTo>
                          <a:lnTo>
                            <a:pt x="2822" y="1435"/>
                          </a:lnTo>
                          <a:lnTo>
                            <a:pt x="2818" y="1440"/>
                          </a:lnTo>
                          <a:lnTo>
                            <a:pt x="2813" y="1445"/>
                          </a:lnTo>
                          <a:lnTo>
                            <a:pt x="2800" y="1451"/>
                          </a:lnTo>
                          <a:lnTo>
                            <a:pt x="2786" y="1457"/>
                          </a:lnTo>
                          <a:lnTo>
                            <a:pt x="2776" y="1461"/>
                          </a:lnTo>
                          <a:lnTo>
                            <a:pt x="2766" y="1465"/>
                          </a:lnTo>
                          <a:lnTo>
                            <a:pt x="2756" y="1468"/>
                          </a:lnTo>
                          <a:lnTo>
                            <a:pt x="2746" y="1471"/>
                          </a:lnTo>
                          <a:lnTo>
                            <a:pt x="2741" y="1473"/>
                          </a:lnTo>
                          <a:lnTo>
                            <a:pt x="2737" y="1476"/>
                          </a:lnTo>
                          <a:lnTo>
                            <a:pt x="2734" y="1479"/>
                          </a:lnTo>
                          <a:lnTo>
                            <a:pt x="2732" y="1482"/>
                          </a:lnTo>
                          <a:lnTo>
                            <a:pt x="2728" y="1489"/>
                          </a:lnTo>
                          <a:lnTo>
                            <a:pt x="2722" y="1496"/>
                          </a:lnTo>
                          <a:lnTo>
                            <a:pt x="2707" y="1507"/>
                          </a:lnTo>
                          <a:lnTo>
                            <a:pt x="2692" y="1515"/>
                          </a:lnTo>
                          <a:lnTo>
                            <a:pt x="2679" y="1520"/>
                          </a:lnTo>
                          <a:lnTo>
                            <a:pt x="2666" y="1524"/>
                          </a:lnTo>
                          <a:lnTo>
                            <a:pt x="2655" y="1526"/>
                          </a:lnTo>
                          <a:lnTo>
                            <a:pt x="2643" y="1527"/>
                          </a:lnTo>
                          <a:lnTo>
                            <a:pt x="2632" y="1527"/>
                          </a:lnTo>
                          <a:lnTo>
                            <a:pt x="2622" y="1526"/>
                          </a:lnTo>
                          <a:lnTo>
                            <a:pt x="2600" y="1522"/>
                          </a:lnTo>
                          <a:lnTo>
                            <a:pt x="2579" y="1517"/>
                          </a:lnTo>
                          <a:lnTo>
                            <a:pt x="2567" y="1515"/>
                          </a:lnTo>
                          <a:lnTo>
                            <a:pt x="2554" y="1513"/>
                          </a:lnTo>
                          <a:lnTo>
                            <a:pt x="2541" y="1511"/>
                          </a:lnTo>
                          <a:lnTo>
                            <a:pt x="2527" y="1511"/>
                          </a:lnTo>
                          <a:lnTo>
                            <a:pt x="2511" y="1511"/>
                          </a:lnTo>
                          <a:lnTo>
                            <a:pt x="2497" y="1513"/>
                          </a:lnTo>
                          <a:lnTo>
                            <a:pt x="2484" y="1517"/>
                          </a:lnTo>
                          <a:lnTo>
                            <a:pt x="2470" y="1521"/>
                          </a:lnTo>
                          <a:lnTo>
                            <a:pt x="2458" y="1526"/>
                          </a:lnTo>
                          <a:lnTo>
                            <a:pt x="2446" y="1532"/>
                          </a:lnTo>
                          <a:lnTo>
                            <a:pt x="2433" y="1538"/>
                          </a:lnTo>
                          <a:lnTo>
                            <a:pt x="2422" y="1545"/>
                          </a:lnTo>
                          <a:lnTo>
                            <a:pt x="2400" y="1561"/>
                          </a:lnTo>
                          <a:lnTo>
                            <a:pt x="2376" y="1575"/>
                          </a:lnTo>
                          <a:lnTo>
                            <a:pt x="2364" y="1583"/>
                          </a:lnTo>
                          <a:lnTo>
                            <a:pt x="2352" y="1589"/>
                          </a:lnTo>
                          <a:lnTo>
                            <a:pt x="2339" y="1596"/>
                          </a:lnTo>
                          <a:lnTo>
                            <a:pt x="2326" y="1602"/>
                          </a:lnTo>
                          <a:lnTo>
                            <a:pt x="2316" y="1606"/>
                          </a:lnTo>
                          <a:lnTo>
                            <a:pt x="2306" y="1608"/>
                          </a:lnTo>
                          <a:lnTo>
                            <a:pt x="2297" y="1610"/>
                          </a:lnTo>
                          <a:lnTo>
                            <a:pt x="2288" y="1611"/>
                          </a:lnTo>
                          <a:lnTo>
                            <a:pt x="2280" y="1612"/>
                          </a:lnTo>
                          <a:lnTo>
                            <a:pt x="2272" y="1612"/>
                          </a:lnTo>
                          <a:lnTo>
                            <a:pt x="2265" y="1611"/>
                          </a:lnTo>
                          <a:lnTo>
                            <a:pt x="2256" y="1610"/>
                          </a:lnTo>
                          <a:lnTo>
                            <a:pt x="2225" y="1603"/>
                          </a:lnTo>
                          <a:lnTo>
                            <a:pt x="2188" y="1594"/>
                          </a:lnTo>
                          <a:lnTo>
                            <a:pt x="2184" y="1595"/>
                          </a:lnTo>
                          <a:lnTo>
                            <a:pt x="2180" y="1598"/>
                          </a:lnTo>
                          <a:lnTo>
                            <a:pt x="2174" y="1603"/>
                          </a:lnTo>
                          <a:lnTo>
                            <a:pt x="2169" y="1610"/>
                          </a:lnTo>
                          <a:lnTo>
                            <a:pt x="2158" y="1628"/>
                          </a:lnTo>
                          <a:lnTo>
                            <a:pt x="2147" y="1650"/>
                          </a:lnTo>
                          <a:lnTo>
                            <a:pt x="2137" y="1673"/>
                          </a:lnTo>
                          <a:lnTo>
                            <a:pt x="2128" y="1694"/>
                          </a:lnTo>
                          <a:lnTo>
                            <a:pt x="2125" y="1703"/>
                          </a:lnTo>
                          <a:lnTo>
                            <a:pt x="2124" y="1710"/>
                          </a:lnTo>
                          <a:lnTo>
                            <a:pt x="2123" y="1716"/>
                          </a:lnTo>
                          <a:lnTo>
                            <a:pt x="2123" y="1721"/>
                          </a:lnTo>
                          <a:lnTo>
                            <a:pt x="2130" y="1741"/>
                          </a:lnTo>
                          <a:lnTo>
                            <a:pt x="2138" y="1761"/>
                          </a:lnTo>
                          <a:lnTo>
                            <a:pt x="2139" y="1767"/>
                          </a:lnTo>
                          <a:lnTo>
                            <a:pt x="2139" y="1771"/>
                          </a:lnTo>
                          <a:lnTo>
                            <a:pt x="2139" y="1776"/>
                          </a:lnTo>
                          <a:lnTo>
                            <a:pt x="2138" y="1781"/>
                          </a:lnTo>
                          <a:lnTo>
                            <a:pt x="2136" y="1785"/>
                          </a:lnTo>
                          <a:lnTo>
                            <a:pt x="2131" y="1790"/>
                          </a:lnTo>
                          <a:lnTo>
                            <a:pt x="2127" y="1795"/>
                          </a:lnTo>
                          <a:lnTo>
                            <a:pt x="2122" y="1799"/>
                          </a:lnTo>
                          <a:lnTo>
                            <a:pt x="2117" y="1803"/>
                          </a:lnTo>
                          <a:lnTo>
                            <a:pt x="2111" y="1805"/>
                          </a:lnTo>
                          <a:lnTo>
                            <a:pt x="2106" y="1808"/>
                          </a:lnTo>
                          <a:lnTo>
                            <a:pt x="2100" y="1808"/>
                          </a:lnTo>
                          <a:lnTo>
                            <a:pt x="2088" y="1808"/>
                          </a:lnTo>
                          <a:lnTo>
                            <a:pt x="2077" y="1804"/>
                          </a:lnTo>
                          <a:lnTo>
                            <a:pt x="2066" y="1801"/>
                          </a:lnTo>
                          <a:lnTo>
                            <a:pt x="2055" y="1798"/>
                          </a:lnTo>
                          <a:lnTo>
                            <a:pt x="2050" y="1797"/>
                          </a:lnTo>
                          <a:lnTo>
                            <a:pt x="2043" y="1797"/>
                          </a:lnTo>
                          <a:lnTo>
                            <a:pt x="2038" y="1797"/>
                          </a:lnTo>
                          <a:lnTo>
                            <a:pt x="2032" y="1798"/>
                          </a:lnTo>
                          <a:lnTo>
                            <a:pt x="2028" y="1812"/>
                          </a:lnTo>
                          <a:lnTo>
                            <a:pt x="2025" y="1825"/>
                          </a:lnTo>
                          <a:lnTo>
                            <a:pt x="2022" y="1833"/>
                          </a:lnTo>
                          <a:lnTo>
                            <a:pt x="2019" y="1841"/>
                          </a:lnTo>
                          <a:lnTo>
                            <a:pt x="2017" y="1850"/>
                          </a:lnTo>
                          <a:lnTo>
                            <a:pt x="2016" y="1858"/>
                          </a:lnTo>
                          <a:lnTo>
                            <a:pt x="2013" y="1873"/>
                          </a:lnTo>
                          <a:lnTo>
                            <a:pt x="2009" y="1887"/>
                          </a:lnTo>
                          <a:lnTo>
                            <a:pt x="2007" y="1894"/>
                          </a:lnTo>
                          <a:lnTo>
                            <a:pt x="2003" y="1901"/>
                          </a:lnTo>
                          <a:lnTo>
                            <a:pt x="1999" y="1906"/>
                          </a:lnTo>
                          <a:lnTo>
                            <a:pt x="1994" y="1911"/>
                          </a:lnTo>
                          <a:lnTo>
                            <a:pt x="1987" y="1916"/>
                          </a:lnTo>
                          <a:lnTo>
                            <a:pt x="1980" y="1920"/>
                          </a:lnTo>
                          <a:lnTo>
                            <a:pt x="1970" y="1923"/>
                          </a:lnTo>
                          <a:lnTo>
                            <a:pt x="1958" y="1926"/>
                          </a:lnTo>
                          <a:lnTo>
                            <a:pt x="1906" y="1936"/>
                          </a:lnTo>
                          <a:lnTo>
                            <a:pt x="1904" y="1937"/>
                          </a:lnTo>
                          <a:lnTo>
                            <a:pt x="1904" y="1938"/>
                          </a:lnTo>
                          <a:lnTo>
                            <a:pt x="1904" y="1940"/>
                          </a:lnTo>
                          <a:lnTo>
                            <a:pt x="1905" y="1943"/>
                          </a:lnTo>
                          <a:lnTo>
                            <a:pt x="1909" y="1949"/>
                          </a:lnTo>
                          <a:lnTo>
                            <a:pt x="1914" y="1956"/>
                          </a:lnTo>
                          <a:lnTo>
                            <a:pt x="1927" y="1970"/>
                          </a:lnTo>
                          <a:lnTo>
                            <a:pt x="1934" y="1983"/>
                          </a:lnTo>
                          <a:lnTo>
                            <a:pt x="1937" y="1988"/>
                          </a:lnTo>
                          <a:lnTo>
                            <a:pt x="1940" y="1993"/>
                          </a:lnTo>
                          <a:lnTo>
                            <a:pt x="1944" y="1997"/>
                          </a:lnTo>
                          <a:lnTo>
                            <a:pt x="1948" y="2001"/>
                          </a:lnTo>
                          <a:lnTo>
                            <a:pt x="1958" y="2008"/>
                          </a:lnTo>
                          <a:lnTo>
                            <a:pt x="1970" y="2013"/>
                          </a:lnTo>
                          <a:lnTo>
                            <a:pt x="1981" y="2017"/>
                          </a:lnTo>
                          <a:lnTo>
                            <a:pt x="1994" y="2020"/>
                          </a:lnTo>
                          <a:lnTo>
                            <a:pt x="2007" y="2022"/>
                          </a:lnTo>
                          <a:lnTo>
                            <a:pt x="2019" y="2023"/>
                          </a:lnTo>
                          <a:lnTo>
                            <a:pt x="2027" y="2020"/>
                          </a:lnTo>
                          <a:lnTo>
                            <a:pt x="2038" y="2017"/>
                          </a:lnTo>
                          <a:lnTo>
                            <a:pt x="2043" y="2016"/>
                          </a:lnTo>
                          <a:lnTo>
                            <a:pt x="2047" y="2016"/>
                          </a:lnTo>
                          <a:lnTo>
                            <a:pt x="2049" y="2016"/>
                          </a:lnTo>
                          <a:lnTo>
                            <a:pt x="2051" y="2017"/>
                          </a:lnTo>
                          <a:lnTo>
                            <a:pt x="2051" y="2018"/>
                          </a:lnTo>
                          <a:lnTo>
                            <a:pt x="2052" y="2020"/>
                          </a:lnTo>
                          <a:lnTo>
                            <a:pt x="2051" y="2028"/>
                          </a:lnTo>
                          <a:lnTo>
                            <a:pt x="2049" y="2034"/>
                          </a:lnTo>
                          <a:lnTo>
                            <a:pt x="2045" y="2040"/>
                          </a:lnTo>
                          <a:lnTo>
                            <a:pt x="2041" y="2045"/>
                          </a:lnTo>
                          <a:lnTo>
                            <a:pt x="2031" y="2055"/>
                          </a:lnTo>
                          <a:lnTo>
                            <a:pt x="2022" y="2066"/>
                          </a:lnTo>
                          <a:lnTo>
                            <a:pt x="2001" y="2080"/>
                          </a:lnTo>
                          <a:lnTo>
                            <a:pt x="1966" y="2102"/>
                          </a:lnTo>
                          <a:lnTo>
                            <a:pt x="1949" y="2115"/>
                          </a:lnTo>
                          <a:lnTo>
                            <a:pt x="1936" y="2126"/>
                          </a:lnTo>
                          <a:lnTo>
                            <a:pt x="1931" y="2132"/>
                          </a:lnTo>
                          <a:lnTo>
                            <a:pt x="1928" y="2136"/>
                          </a:lnTo>
                          <a:lnTo>
                            <a:pt x="1928" y="2138"/>
                          </a:lnTo>
                          <a:lnTo>
                            <a:pt x="1928" y="2140"/>
                          </a:lnTo>
                          <a:lnTo>
                            <a:pt x="1928" y="2142"/>
                          </a:lnTo>
                          <a:lnTo>
                            <a:pt x="1929" y="2144"/>
                          </a:lnTo>
                          <a:lnTo>
                            <a:pt x="1935" y="2149"/>
                          </a:lnTo>
                          <a:lnTo>
                            <a:pt x="1943" y="2154"/>
                          </a:lnTo>
                          <a:lnTo>
                            <a:pt x="1946" y="2157"/>
                          </a:lnTo>
                          <a:lnTo>
                            <a:pt x="1949" y="2160"/>
                          </a:lnTo>
                          <a:lnTo>
                            <a:pt x="1950" y="2164"/>
                          </a:lnTo>
                          <a:lnTo>
                            <a:pt x="1950" y="2169"/>
                          </a:lnTo>
                          <a:lnTo>
                            <a:pt x="1948" y="2173"/>
                          </a:lnTo>
                          <a:lnTo>
                            <a:pt x="1946" y="2177"/>
                          </a:lnTo>
                          <a:lnTo>
                            <a:pt x="1944" y="2181"/>
                          </a:lnTo>
                          <a:lnTo>
                            <a:pt x="1941" y="2185"/>
                          </a:lnTo>
                          <a:lnTo>
                            <a:pt x="1934" y="2192"/>
                          </a:lnTo>
                          <a:lnTo>
                            <a:pt x="1926" y="2199"/>
                          </a:lnTo>
                          <a:lnTo>
                            <a:pt x="1916" y="2204"/>
                          </a:lnTo>
                          <a:lnTo>
                            <a:pt x="1907" y="2208"/>
                          </a:lnTo>
                          <a:lnTo>
                            <a:pt x="1898" y="2210"/>
                          </a:lnTo>
                          <a:lnTo>
                            <a:pt x="1889" y="2212"/>
                          </a:lnTo>
                          <a:lnTo>
                            <a:pt x="1884" y="2214"/>
                          </a:lnTo>
                          <a:lnTo>
                            <a:pt x="1879" y="2216"/>
                          </a:lnTo>
                          <a:lnTo>
                            <a:pt x="1873" y="2218"/>
                          </a:lnTo>
                          <a:lnTo>
                            <a:pt x="1868" y="2222"/>
                          </a:lnTo>
                          <a:lnTo>
                            <a:pt x="1858" y="2229"/>
                          </a:lnTo>
                          <a:lnTo>
                            <a:pt x="1848" y="2238"/>
                          </a:lnTo>
                          <a:lnTo>
                            <a:pt x="1832" y="2253"/>
                          </a:lnTo>
                          <a:lnTo>
                            <a:pt x="1823" y="2260"/>
                          </a:lnTo>
                          <a:lnTo>
                            <a:pt x="1815" y="2260"/>
                          </a:lnTo>
                          <a:lnTo>
                            <a:pt x="1810" y="2260"/>
                          </a:lnTo>
                          <a:lnTo>
                            <a:pt x="1806" y="2260"/>
                          </a:lnTo>
                          <a:lnTo>
                            <a:pt x="1802" y="2261"/>
                          </a:lnTo>
                          <a:lnTo>
                            <a:pt x="1795" y="2265"/>
                          </a:lnTo>
                          <a:lnTo>
                            <a:pt x="1782" y="2271"/>
                          </a:lnTo>
                          <a:lnTo>
                            <a:pt x="1776" y="2286"/>
                          </a:lnTo>
                          <a:lnTo>
                            <a:pt x="1768" y="2299"/>
                          </a:lnTo>
                          <a:lnTo>
                            <a:pt x="1760" y="2312"/>
                          </a:lnTo>
                          <a:lnTo>
                            <a:pt x="1753" y="2325"/>
                          </a:lnTo>
                          <a:lnTo>
                            <a:pt x="1745" y="2338"/>
                          </a:lnTo>
                          <a:lnTo>
                            <a:pt x="1741" y="2351"/>
                          </a:lnTo>
                          <a:lnTo>
                            <a:pt x="1739" y="2358"/>
                          </a:lnTo>
                          <a:lnTo>
                            <a:pt x="1738" y="2366"/>
                          </a:lnTo>
                          <a:lnTo>
                            <a:pt x="1738" y="2374"/>
                          </a:lnTo>
                          <a:lnTo>
                            <a:pt x="1739" y="2382"/>
                          </a:lnTo>
                          <a:lnTo>
                            <a:pt x="1740" y="2389"/>
                          </a:lnTo>
                          <a:lnTo>
                            <a:pt x="1739" y="2396"/>
                          </a:lnTo>
                          <a:lnTo>
                            <a:pt x="1738" y="2401"/>
                          </a:lnTo>
                          <a:lnTo>
                            <a:pt x="1736" y="2405"/>
                          </a:lnTo>
                          <a:lnTo>
                            <a:pt x="1733" y="2409"/>
                          </a:lnTo>
                          <a:lnTo>
                            <a:pt x="1729" y="2412"/>
                          </a:lnTo>
                          <a:lnTo>
                            <a:pt x="1725" y="2414"/>
                          </a:lnTo>
                          <a:lnTo>
                            <a:pt x="1720" y="2415"/>
                          </a:lnTo>
                          <a:lnTo>
                            <a:pt x="1698" y="2419"/>
                          </a:lnTo>
                          <a:lnTo>
                            <a:pt x="1675" y="2424"/>
                          </a:lnTo>
                          <a:lnTo>
                            <a:pt x="1670" y="2426"/>
                          </a:lnTo>
                          <a:lnTo>
                            <a:pt x="1665" y="2429"/>
                          </a:lnTo>
                          <a:lnTo>
                            <a:pt x="1661" y="2432"/>
                          </a:lnTo>
                          <a:lnTo>
                            <a:pt x="1656" y="2436"/>
                          </a:lnTo>
                          <a:lnTo>
                            <a:pt x="1649" y="2445"/>
                          </a:lnTo>
                          <a:lnTo>
                            <a:pt x="1643" y="2457"/>
                          </a:lnTo>
                          <a:lnTo>
                            <a:pt x="1638" y="2469"/>
                          </a:lnTo>
                          <a:lnTo>
                            <a:pt x="1634" y="2482"/>
                          </a:lnTo>
                          <a:lnTo>
                            <a:pt x="1631" y="2497"/>
                          </a:lnTo>
                          <a:lnTo>
                            <a:pt x="1628" y="2512"/>
                          </a:lnTo>
                          <a:lnTo>
                            <a:pt x="1623" y="2542"/>
                          </a:lnTo>
                          <a:lnTo>
                            <a:pt x="1616" y="2571"/>
                          </a:lnTo>
                          <a:lnTo>
                            <a:pt x="1613" y="2585"/>
                          </a:lnTo>
                          <a:lnTo>
                            <a:pt x="1609" y="2598"/>
                          </a:lnTo>
                          <a:lnTo>
                            <a:pt x="1604" y="2609"/>
                          </a:lnTo>
                          <a:lnTo>
                            <a:pt x="1599" y="2618"/>
                          </a:lnTo>
                          <a:lnTo>
                            <a:pt x="1588" y="2631"/>
                          </a:lnTo>
                          <a:lnTo>
                            <a:pt x="1576" y="2643"/>
                          </a:lnTo>
                          <a:lnTo>
                            <a:pt x="1570" y="2649"/>
                          </a:lnTo>
                          <a:lnTo>
                            <a:pt x="1567" y="2655"/>
                          </a:lnTo>
                          <a:lnTo>
                            <a:pt x="1566" y="2658"/>
                          </a:lnTo>
                          <a:lnTo>
                            <a:pt x="1567" y="2662"/>
                          </a:lnTo>
                          <a:lnTo>
                            <a:pt x="1568" y="2665"/>
                          </a:lnTo>
                          <a:lnTo>
                            <a:pt x="1570" y="2668"/>
                          </a:lnTo>
                          <a:lnTo>
                            <a:pt x="1582" y="2677"/>
                          </a:lnTo>
                          <a:lnTo>
                            <a:pt x="1596" y="2688"/>
                          </a:lnTo>
                          <a:lnTo>
                            <a:pt x="1604" y="2692"/>
                          </a:lnTo>
                          <a:lnTo>
                            <a:pt x="1612" y="2697"/>
                          </a:lnTo>
                          <a:lnTo>
                            <a:pt x="1620" y="2700"/>
                          </a:lnTo>
                          <a:lnTo>
                            <a:pt x="1626" y="2701"/>
                          </a:lnTo>
                          <a:lnTo>
                            <a:pt x="1637" y="2703"/>
                          </a:lnTo>
                          <a:lnTo>
                            <a:pt x="1647" y="2703"/>
                          </a:lnTo>
                          <a:lnTo>
                            <a:pt x="1657" y="2702"/>
                          </a:lnTo>
                          <a:lnTo>
                            <a:pt x="1667" y="2701"/>
                          </a:lnTo>
                          <a:lnTo>
                            <a:pt x="1682" y="2698"/>
                          </a:lnTo>
                          <a:lnTo>
                            <a:pt x="1694" y="2697"/>
                          </a:lnTo>
                          <a:lnTo>
                            <a:pt x="1699" y="2698"/>
                          </a:lnTo>
                          <a:lnTo>
                            <a:pt x="1704" y="2701"/>
                          </a:lnTo>
                          <a:lnTo>
                            <a:pt x="1708" y="2705"/>
                          </a:lnTo>
                          <a:lnTo>
                            <a:pt x="1711" y="2713"/>
                          </a:lnTo>
                          <a:lnTo>
                            <a:pt x="1713" y="2722"/>
                          </a:lnTo>
                          <a:lnTo>
                            <a:pt x="1715" y="2734"/>
                          </a:lnTo>
                          <a:lnTo>
                            <a:pt x="1716" y="2749"/>
                          </a:lnTo>
                          <a:lnTo>
                            <a:pt x="1716" y="2768"/>
                          </a:lnTo>
                          <a:lnTo>
                            <a:pt x="1716" y="2775"/>
                          </a:lnTo>
                          <a:lnTo>
                            <a:pt x="1715" y="2782"/>
                          </a:lnTo>
                          <a:lnTo>
                            <a:pt x="1714" y="2788"/>
                          </a:lnTo>
                          <a:lnTo>
                            <a:pt x="1712" y="2794"/>
                          </a:lnTo>
                          <a:lnTo>
                            <a:pt x="1706" y="2807"/>
                          </a:lnTo>
                          <a:lnTo>
                            <a:pt x="1699" y="2817"/>
                          </a:lnTo>
                          <a:lnTo>
                            <a:pt x="1690" y="2826"/>
                          </a:lnTo>
                          <a:lnTo>
                            <a:pt x="1681" y="2835"/>
                          </a:lnTo>
                          <a:lnTo>
                            <a:pt x="1670" y="2843"/>
                          </a:lnTo>
                          <a:lnTo>
                            <a:pt x="1658" y="2850"/>
                          </a:lnTo>
                          <a:lnTo>
                            <a:pt x="1659" y="2852"/>
                          </a:lnTo>
                          <a:lnTo>
                            <a:pt x="1662" y="2854"/>
                          </a:lnTo>
                          <a:lnTo>
                            <a:pt x="1665" y="2856"/>
                          </a:lnTo>
                          <a:lnTo>
                            <a:pt x="1668" y="2859"/>
                          </a:lnTo>
                          <a:lnTo>
                            <a:pt x="1678" y="2864"/>
                          </a:lnTo>
                          <a:lnTo>
                            <a:pt x="1689" y="2869"/>
                          </a:lnTo>
                          <a:lnTo>
                            <a:pt x="1713" y="2878"/>
                          </a:lnTo>
                          <a:lnTo>
                            <a:pt x="1730" y="2884"/>
                          </a:lnTo>
                          <a:lnTo>
                            <a:pt x="1738" y="2885"/>
                          </a:lnTo>
                          <a:lnTo>
                            <a:pt x="1746" y="2885"/>
                          </a:lnTo>
                          <a:lnTo>
                            <a:pt x="1754" y="2883"/>
                          </a:lnTo>
                          <a:lnTo>
                            <a:pt x="1761" y="2879"/>
                          </a:lnTo>
                          <a:lnTo>
                            <a:pt x="1776" y="2873"/>
                          </a:lnTo>
                          <a:lnTo>
                            <a:pt x="1791" y="2867"/>
                          </a:lnTo>
                          <a:lnTo>
                            <a:pt x="1810" y="2874"/>
                          </a:lnTo>
                          <a:lnTo>
                            <a:pt x="1825" y="2882"/>
                          </a:lnTo>
                          <a:lnTo>
                            <a:pt x="1831" y="2885"/>
                          </a:lnTo>
                          <a:lnTo>
                            <a:pt x="1838" y="2888"/>
                          </a:lnTo>
                          <a:lnTo>
                            <a:pt x="1842" y="2891"/>
                          </a:lnTo>
                          <a:lnTo>
                            <a:pt x="1846" y="2895"/>
                          </a:lnTo>
                          <a:lnTo>
                            <a:pt x="1849" y="2899"/>
                          </a:lnTo>
                          <a:lnTo>
                            <a:pt x="1852" y="2904"/>
                          </a:lnTo>
                          <a:lnTo>
                            <a:pt x="1854" y="2910"/>
                          </a:lnTo>
                          <a:lnTo>
                            <a:pt x="1855" y="2916"/>
                          </a:lnTo>
                          <a:lnTo>
                            <a:pt x="1855" y="2925"/>
                          </a:lnTo>
                          <a:lnTo>
                            <a:pt x="1855" y="2933"/>
                          </a:lnTo>
                          <a:lnTo>
                            <a:pt x="1854" y="2942"/>
                          </a:lnTo>
                          <a:lnTo>
                            <a:pt x="1853" y="2953"/>
                          </a:lnTo>
                          <a:lnTo>
                            <a:pt x="1849" y="2978"/>
                          </a:lnTo>
                          <a:lnTo>
                            <a:pt x="1846" y="3009"/>
                          </a:lnTo>
                          <a:lnTo>
                            <a:pt x="1845" y="3025"/>
                          </a:lnTo>
                          <a:lnTo>
                            <a:pt x="1845" y="3039"/>
                          </a:lnTo>
                          <a:lnTo>
                            <a:pt x="1847" y="3045"/>
                          </a:lnTo>
                          <a:lnTo>
                            <a:pt x="1848" y="3051"/>
                          </a:lnTo>
                          <a:lnTo>
                            <a:pt x="1850" y="3056"/>
                          </a:lnTo>
                          <a:lnTo>
                            <a:pt x="1853" y="3060"/>
                          </a:lnTo>
                          <a:lnTo>
                            <a:pt x="1857" y="3064"/>
                          </a:lnTo>
                          <a:lnTo>
                            <a:pt x="1862" y="3067"/>
                          </a:lnTo>
                          <a:lnTo>
                            <a:pt x="1867" y="3069"/>
                          </a:lnTo>
                          <a:lnTo>
                            <a:pt x="1873" y="3071"/>
                          </a:lnTo>
                          <a:lnTo>
                            <a:pt x="1886" y="3073"/>
                          </a:lnTo>
                          <a:lnTo>
                            <a:pt x="1900" y="3073"/>
                          </a:lnTo>
                          <a:lnTo>
                            <a:pt x="1914" y="3072"/>
                          </a:lnTo>
                          <a:lnTo>
                            <a:pt x="1930" y="3070"/>
                          </a:lnTo>
                          <a:lnTo>
                            <a:pt x="1945" y="3068"/>
                          </a:lnTo>
                          <a:lnTo>
                            <a:pt x="1961" y="3065"/>
                          </a:lnTo>
                          <a:lnTo>
                            <a:pt x="1977" y="3061"/>
                          </a:lnTo>
                          <a:lnTo>
                            <a:pt x="1992" y="3059"/>
                          </a:lnTo>
                          <a:lnTo>
                            <a:pt x="2007" y="3057"/>
                          </a:lnTo>
                          <a:lnTo>
                            <a:pt x="2020" y="3056"/>
                          </a:lnTo>
                          <a:lnTo>
                            <a:pt x="2032" y="3056"/>
                          </a:lnTo>
                          <a:lnTo>
                            <a:pt x="2041" y="3058"/>
                          </a:lnTo>
                          <a:lnTo>
                            <a:pt x="2046" y="3060"/>
                          </a:lnTo>
                          <a:lnTo>
                            <a:pt x="2050" y="3062"/>
                          </a:lnTo>
                          <a:lnTo>
                            <a:pt x="2054" y="3065"/>
                          </a:lnTo>
                          <a:lnTo>
                            <a:pt x="2056" y="3068"/>
                          </a:lnTo>
                          <a:lnTo>
                            <a:pt x="2062" y="3081"/>
                          </a:lnTo>
                          <a:lnTo>
                            <a:pt x="2067" y="3094"/>
                          </a:lnTo>
                          <a:lnTo>
                            <a:pt x="2070" y="3109"/>
                          </a:lnTo>
                          <a:lnTo>
                            <a:pt x="2071" y="3123"/>
                          </a:lnTo>
                          <a:lnTo>
                            <a:pt x="2071" y="3131"/>
                          </a:lnTo>
                          <a:lnTo>
                            <a:pt x="2071" y="3138"/>
                          </a:lnTo>
                          <a:lnTo>
                            <a:pt x="2069" y="3146"/>
                          </a:lnTo>
                          <a:lnTo>
                            <a:pt x="2068" y="3152"/>
                          </a:lnTo>
                          <a:lnTo>
                            <a:pt x="2066" y="3159"/>
                          </a:lnTo>
                          <a:lnTo>
                            <a:pt x="2063" y="3165"/>
                          </a:lnTo>
                          <a:lnTo>
                            <a:pt x="2060" y="3171"/>
                          </a:lnTo>
                          <a:lnTo>
                            <a:pt x="2056" y="3177"/>
                          </a:lnTo>
                          <a:lnTo>
                            <a:pt x="2044" y="3191"/>
                          </a:lnTo>
                          <a:lnTo>
                            <a:pt x="2028" y="3208"/>
                          </a:lnTo>
                          <a:lnTo>
                            <a:pt x="2019" y="3218"/>
                          </a:lnTo>
                          <a:lnTo>
                            <a:pt x="2011" y="3229"/>
                          </a:lnTo>
                          <a:lnTo>
                            <a:pt x="2002" y="3239"/>
                          </a:lnTo>
                          <a:lnTo>
                            <a:pt x="1996" y="3249"/>
                          </a:lnTo>
                          <a:lnTo>
                            <a:pt x="1991" y="3259"/>
                          </a:lnTo>
                          <a:lnTo>
                            <a:pt x="1988" y="3268"/>
                          </a:lnTo>
                          <a:lnTo>
                            <a:pt x="1988" y="3273"/>
                          </a:lnTo>
                          <a:lnTo>
                            <a:pt x="1988" y="3277"/>
                          </a:lnTo>
                          <a:lnTo>
                            <a:pt x="1989" y="3281"/>
                          </a:lnTo>
                          <a:lnTo>
                            <a:pt x="1991" y="3285"/>
                          </a:lnTo>
                          <a:lnTo>
                            <a:pt x="1993" y="3288"/>
                          </a:lnTo>
                          <a:lnTo>
                            <a:pt x="1997" y="3291"/>
                          </a:lnTo>
                          <a:lnTo>
                            <a:pt x="2002" y="3293"/>
                          </a:lnTo>
                          <a:lnTo>
                            <a:pt x="2008" y="3295"/>
                          </a:lnTo>
                          <a:lnTo>
                            <a:pt x="2015" y="3297"/>
                          </a:lnTo>
                          <a:lnTo>
                            <a:pt x="2023" y="3298"/>
                          </a:lnTo>
                          <a:lnTo>
                            <a:pt x="2032" y="3299"/>
                          </a:lnTo>
                          <a:lnTo>
                            <a:pt x="2042" y="3299"/>
                          </a:lnTo>
                          <a:lnTo>
                            <a:pt x="2063" y="3300"/>
                          </a:lnTo>
                          <a:lnTo>
                            <a:pt x="2079" y="3302"/>
                          </a:lnTo>
                          <a:lnTo>
                            <a:pt x="2094" y="3305"/>
                          </a:lnTo>
                          <a:lnTo>
                            <a:pt x="2106" y="3310"/>
                          </a:lnTo>
                          <a:lnTo>
                            <a:pt x="2110" y="3314"/>
                          </a:lnTo>
                          <a:lnTo>
                            <a:pt x="2115" y="3317"/>
                          </a:lnTo>
                          <a:lnTo>
                            <a:pt x="2119" y="3320"/>
                          </a:lnTo>
                          <a:lnTo>
                            <a:pt x="2122" y="3323"/>
                          </a:lnTo>
                          <a:lnTo>
                            <a:pt x="2125" y="3327"/>
                          </a:lnTo>
                          <a:lnTo>
                            <a:pt x="2127" y="3331"/>
                          </a:lnTo>
                          <a:lnTo>
                            <a:pt x="2129" y="3335"/>
                          </a:lnTo>
                          <a:lnTo>
                            <a:pt x="2130" y="3340"/>
                          </a:lnTo>
                          <a:lnTo>
                            <a:pt x="2132" y="3349"/>
                          </a:lnTo>
                          <a:lnTo>
                            <a:pt x="2132" y="3360"/>
                          </a:lnTo>
                          <a:lnTo>
                            <a:pt x="2130" y="3371"/>
                          </a:lnTo>
                          <a:lnTo>
                            <a:pt x="2128" y="3383"/>
                          </a:lnTo>
                          <a:lnTo>
                            <a:pt x="2124" y="3395"/>
                          </a:lnTo>
                          <a:lnTo>
                            <a:pt x="2120" y="3409"/>
                          </a:lnTo>
                          <a:lnTo>
                            <a:pt x="2114" y="3422"/>
                          </a:lnTo>
                          <a:lnTo>
                            <a:pt x="2108" y="3435"/>
                          </a:lnTo>
                          <a:lnTo>
                            <a:pt x="2108" y="3435"/>
                          </a:lnTo>
                          <a:lnTo>
                            <a:pt x="2104" y="3436"/>
                          </a:lnTo>
                          <a:lnTo>
                            <a:pt x="2099" y="3437"/>
                          </a:lnTo>
                          <a:lnTo>
                            <a:pt x="2094" y="3438"/>
                          </a:lnTo>
                          <a:lnTo>
                            <a:pt x="2088" y="3442"/>
                          </a:lnTo>
                          <a:lnTo>
                            <a:pt x="2077" y="3448"/>
                          </a:lnTo>
                          <a:lnTo>
                            <a:pt x="2065" y="3457"/>
                          </a:lnTo>
                          <a:lnTo>
                            <a:pt x="2053" y="3467"/>
                          </a:lnTo>
                          <a:lnTo>
                            <a:pt x="2040" y="3478"/>
                          </a:lnTo>
                          <a:lnTo>
                            <a:pt x="2028" y="3492"/>
                          </a:lnTo>
                          <a:lnTo>
                            <a:pt x="2016" y="3505"/>
                          </a:lnTo>
                          <a:lnTo>
                            <a:pt x="2003" y="3519"/>
                          </a:lnTo>
                          <a:lnTo>
                            <a:pt x="1992" y="3533"/>
                          </a:lnTo>
                          <a:lnTo>
                            <a:pt x="1982" y="3547"/>
                          </a:lnTo>
                          <a:lnTo>
                            <a:pt x="1973" y="3560"/>
                          </a:lnTo>
                          <a:lnTo>
                            <a:pt x="1966" y="3573"/>
                          </a:lnTo>
                          <a:lnTo>
                            <a:pt x="1959" y="3584"/>
                          </a:lnTo>
                          <a:lnTo>
                            <a:pt x="1955" y="3594"/>
                          </a:lnTo>
                          <a:lnTo>
                            <a:pt x="1953" y="3601"/>
                          </a:lnTo>
                          <a:lnTo>
                            <a:pt x="1951" y="3607"/>
                          </a:lnTo>
                          <a:lnTo>
                            <a:pt x="1948" y="3611"/>
                          </a:lnTo>
                          <a:lnTo>
                            <a:pt x="1944" y="3616"/>
                          </a:lnTo>
                          <a:lnTo>
                            <a:pt x="1939" y="3618"/>
                          </a:lnTo>
                          <a:lnTo>
                            <a:pt x="1933" y="3620"/>
                          </a:lnTo>
                          <a:lnTo>
                            <a:pt x="1927" y="3621"/>
                          </a:lnTo>
                          <a:lnTo>
                            <a:pt x="1920" y="3621"/>
                          </a:lnTo>
                          <a:lnTo>
                            <a:pt x="1912" y="3621"/>
                          </a:lnTo>
                          <a:lnTo>
                            <a:pt x="1881" y="3618"/>
                          </a:lnTo>
                          <a:lnTo>
                            <a:pt x="1856" y="3617"/>
                          </a:lnTo>
                          <a:lnTo>
                            <a:pt x="1846" y="3619"/>
                          </a:lnTo>
                          <a:lnTo>
                            <a:pt x="1830" y="3624"/>
                          </a:lnTo>
                          <a:lnTo>
                            <a:pt x="1814" y="3630"/>
                          </a:lnTo>
                          <a:lnTo>
                            <a:pt x="1798" y="3638"/>
                          </a:lnTo>
                          <a:lnTo>
                            <a:pt x="1791" y="3643"/>
                          </a:lnTo>
                          <a:lnTo>
                            <a:pt x="1783" y="3648"/>
                          </a:lnTo>
                          <a:lnTo>
                            <a:pt x="1777" y="3653"/>
                          </a:lnTo>
                          <a:lnTo>
                            <a:pt x="1772" y="3660"/>
                          </a:lnTo>
                          <a:lnTo>
                            <a:pt x="1769" y="3666"/>
                          </a:lnTo>
                          <a:lnTo>
                            <a:pt x="1768" y="3672"/>
                          </a:lnTo>
                          <a:lnTo>
                            <a:pt x="1767" y="3676"/>
                          </a:lnTo>
                          <a:lnTo>
                            <a:pt x="1768" y="3679"/>
                          </a:lnTo>
                          <a:lnTo>
                            <a:pt x="1769" y="3683"/>
                          </a:lnTo>
                          <a:lnTo>
                            <a:pt x="1770" y="3686"/>
                          </a:lnTo>
                          <a:lnTo>
                            <a:pt x="1773" y="3693"/>
                          </a:lnTo>
                          <a:lnTo>
                            <a:pt x="1774" y="3698"/>
                          </a:lnTo>
                          <a:lnTo>
                            <a:pt x="1774" y="3705"/>
                          </a:lnTo>
                          <a:lnTo>
                            <a:pt x="1774" y="3710"/>
                          </a:lnTo>
                          <a:lnTo>
                            <a:pt x="1770" y="3720"/>
                          </a:lnTo>
                          <a:lnTo>
                            <a:pt x="1765" y="3729"/>
                          </a:lnTo>
                          <a:lnTo>
                            <a:pt x="1759" y="3739"/>
                          </a:lnTo>
                          <a:lnTo>
                            <a:pt x="1754" y="3750"/>
                          </a:lnTo>
                          <a:lnTo>
                            <a:pt x="1752" y="3755"/>
                          </a:lnTo>
                          <a:lnTo>
                            <a:pt x="1751" y="3761"/>
                          </a:lnTo>
                          <a:lnTo>
                            <a:pt x="1751" y="3767"/>
                          </a:lnTo>
                          <a:lnTo>
                            <a:pt x="1751" y="3774"/>
                          </a:lnTo>
                          <a:lnTo>
                            <a:pt x="1753" y="3787"/>
                          </a:lnTo>
                          <a:lnTo>
                            <a:pt x="1752" y="3796"/>
                          </a:lnTo>
                          <a:lnTo>
                            <a:pt x="1751" y="3799"/>
                          </a:lnTo>
                          <a:lnTo>
                            <a:pt x="1750" y="3801"/>
                          </a:lnTo>
                          <a:lnTo>
                            <a:pt x="1748" y="3803"/>
                          </a:lnTo>
                          <a:lnTo>
                            <a:pt x="1745" y="3805"/>
                          </a:lnTo>
                          <a:lnTo>
                            <a:pt x="1733" y="3810"/>
                          </a:lnTo>
                          <a:lnTo>
                            <a:pt x="1716" y="3818"/>
                          </a:lnTo>
                          <a:lnTo>
                            <a:pt x="1711" y="3822"/>
                          </a:lnTo>
                          <a:lnTo>
                            <a:pt x="1707" y="3826"/>
                          </a:lnTo>
                          <a:lnTo>
                            <a:pt x="1704" y="3832"/>
                          </a:lnTo>
                          <a:lnTo>
                            <a:pt x="1702" y="3837"/>
                          </a:lnTo>
                          <a:lnTo>
                            <a:pt x="1701" y="3842"/>
                          </a:lnTo>
                          <a:lnTo>
                            <a:pt x="1701" y="3847"/>
                          </a:lnTo>
                          <a:lnTo>
                            <a:pt x="1702" y="3852"/>
                          </a:lnTo>
                          <a:lnTo>
                            <a:pt x="1704" y="3857"/>
                          </a:lnTo>
                          <a:lnTo>
                            <a:pt x="1707" y="3868"/>
                          </a:lnTo>
                          <a:lnTo>
                            <a:pt x="1710" y="3878"/>
                          </a:lnTo>
                          <a:lnTo>
                            <a:pt x="1710" y="3883"/>
                          </a:lnTo>
                          <a:lnTo>
                            <a:pt x="1710" y="3887"/>
                          </a:lnTo>
                          <a:lnTo>
                            <a:pt x="1710" y="3890"/>
                          </a:lnTo>
                          <a:lnTo>
                            <a:pt x="1708" y="3894"/>
                          </a:lnTo>
                          <a:lnTo>
                            <a:pt x="1702" y="3899"/>
                          </a:lnTo>
                          <a:lnTo>
                            <a:pt x="1696" y="3902"/>
                          </a:lnTo>
                          <a:lnTo>
                            <a:pt x="1689" y="3905"/>
                          </a:lnTo>
                          <a:lnTo>
                            <a:pt x="1682" y="3907"/>
                          </a:lnTo>
                          <a:lnTo>
                            <a:pt x="1674" y="3908"/>
                          </a:lnTo>
                          <a:lnTo>
                            <a:pt x="1666" y="3908"/>
                          </a:lnTo>
                          <a:lnTo>
                            <a:pt x="1656" y="3908"/>
                          </a:lnTo>
                          <a:lnTo>
                            <a:pt x="1647" y="3908"/>
                          </a:lnTo>
                          <a:lnTo>
                            <a:pt x="1629" y="3906"/>
                          </a:lnTo>
                          <a:lnTo>
                            <a:pt x="1611" y="3905"/>
                          </a:lnTo>
                          <a:lnTo>
                            <a:pt x="1596" y="3904"/>
                          </a:lnTo>
                          <a:lnTo>
                            <a:pt x="1584" y="3905"/>
                          </a:lnTo>
                          <a:lnTo>
                            <a:pt x="1577" y="3907"/>
                          </a:lnTo>
                          <a:lnTo>
                            <a:pt x="1569" y="3907"/>
                          </a:lnTo>
                          <a:lnTo>
                            <a:pt x="1563" y="3908"/>
                          </a:lnTo>
                          <a:lnTo>
                            <a:pt x="1558" y="3907"/>
                          </a:lnTo>
                          <a:lnTo>
                            <a:pt x="1550" y="3905"/>
                          </a:lnTo>
                          <a:lnTo>
                            <a:pt x="1543" y="3902"/>
                          </a:lnTo>
                          <a:lnTo>
                            <a:pt x="1536" y="3899"/>
                          </a:lnTo>
                          <a:lnTo>
                            <a:pt x="1528" y="3896"/>
                          </a:lnTo>
                          <a:lnTo>
                            <a:pt x="1520" y="3893"/>
                          </a:lnTo>
                          <a:lnTo>
                            <a:pt x="1509" y="3892"/>
                          </a:lnTo>
                          <a:lnTo>
                            <a:pt x="1495" y="3893"/>
                          </a:lnTo>
                          <a:lnTo>
                            <a:pt x="1480" y="3896"/>
                          </a:lnTo>
                          <a:lnTo>
                            <a:pt x="1467" y="3900"/>
                          </a:lnTo>
                          <a:lnTo>
                            <a:pt x="1454" y="3904"/>
                          </a:lnTo>
                          <a:lnTo>
                            <a:pt x="1429" y="3915"/>
                          </a:lnTo>
                          <a:lnTo>
                            <a:pt x="1409" y="3921"/>
                          </a:lnTo>
                          <a:lnTo>
                            <a:pt x="1405" y="3922"/>
                          </a:lnTo>
                          <a:lnTo>
                            <a:pt x="1400" y="3922"/>
                          </a:lnTo>
                          <a:lnTo>
                            <a:pt x="1396" y="3922"/>
                          </a:lnTo>
                          <a:lnTo>
                            <a:pt x="1393" y="3921"/>
                          </a:lnTo>
                          <a:lnTo>
                            <a:pt x="1390" y="3920"/>
                          </a:lnTo>
                          <a:lnTo>
                            <a:pt x="1388" y="3918"/>
                          </a:lnTo>
                          <a:lnTo>
                            <a:pt x="1386" y="3915"/>
                          </a:lnTo>
                          <a:lnTo>
                            <a:pt x="1384" y="3910"/>
                          </a:lnTo>
                          <a:lnTo>
                            <a:pt x="1383" y="3906"/>
                          </a:lnTo>
                          <a:lnTo>
                            <a:pt x="1383" y="3900"/>
                          </a:lnTo>
                          <a:lnTo>
                            <a:pt x="1383" y="3894"/>
                          </a:lnTo>
                          <a:lnTo>
                            <a:pt x="1384" y="3887"/>
                          </a:lnTo>
                          <a:lnTo>
                            <a:pt x="1387" y="3867"/>
                          </a:lnTo>
                          <a:lnTo>
                            <a:pt x="1392" y="3844"/>
                          </a:lnTo>
                          <a:lnTo>
                            <a:pt x="1393" y="3837"/>
                          </a:lnTo>
                          <a:lnTo>
                            <a:pt x="1394" y="3831"/>
                          </a:lnTo>
                          <a:lnTo>
                            <a:pt x="1393" y="3823"/>
                          </a:lnTo>
                          <a:lnTo>
                            <a:pt x="1392" y="3817"/>
                          </a:lnTo>
                          <a:lnTo>
                            <a:pt x="1389" y="3805"/>
                          </a:lnTo>
                          <a:lnTo>
                            <a:pt x="1384" y="3793"/>
                          </a:lnTo>
                          <a:lnTo>
                            <a:pt x="1379" y="3781"/>
                          </a:lnTo>
                          <a:lnTo>
                            <a:pt x="1374" y="3769"/>
                          </a:lnTo>
                          <a:lnTo>
                            <a:pt x="1371" y="3757"/>
                          </a:lnTo>
                          <a:lnTo>
                            <a:pt x="1369" y="3745"/>
                          </a:lnTo>
                          <a:lnTo>
                            <a:pt x="1370" y="3710"/>
                          </a:lnTo>
                          <a:lnTo>
                            <a:pt x="1370" y="3686"/>
                          </a:lnTo>
                          <a:lnTo>
                            <a:pt x="1369" y="3682"/>
                          </a:lnTo>
                          <a:lnTo>
                            <a:pt x="1367" y="3677"/>
                          </a:lnTo>
                          <a:lnTo>
                            <a:pt x="1363" y="3673"/>
                          </a:lnTo>
                          <a:lnTo>
                            <a:pt x="1358" y="3670"/>
                          </a:lnTo>
                          <a:lnTo>
                            <a:pt x="1352" y="3666"/>
                          </a:lnTo>
                          <a:lnTo>
                            <a:pt x="1345" y="3663"/>
                          </a:lnTo>
                          <a:lnTo>
                            <a:pt x="1336" y="3659"/>
                          </a:lnTo>
                          <a:lnTo>
                            <a:pt x="1325" y="3655"/>
                          </a:lnTo>
                          <a:lnTo>
                            <a:pt x="1193" y="3662"/>
                          </a:lnTo>
                          <a:lnTo>
                            <a:pt x="1193" y="3662"/>
                          </a:lnTo>
                          <a:lnTo>
                            <a:pt x="1193" y="3646"/>
                          </a:lnTo>
                          <a:lnTo>
                            <a:pt x="1191" y="3641"/>
                          </a:lnTo>
                          <a:lnTo>
                            <a:pt x="1190" y="3637"/>
                          </a:lnTo>
                          <a:lnTo>
                            <a:pt x="1189" y="3633"/>
                          </a:lnTo>
                          <a:lnTo>
                            <a:pt x="1189" y="3629"/>
                          </a:lnTo>
                          <a:lnTo>
                            <a:pt x="1192" y="3622"/>
                          </a:lnTo>
                          <a:lnTo>
                            <a:pt x="1196" y="3617"/>
                          </a:lnTo>
                          <a:lnTo>
                            <a:pt x="1206" y="3605"/>
                          </a:lnTo>
                          <a:lnTo>
                            <a:pt x="1216" y="3594"/>
                          </a:lnTo>
                          <a:lnTo>
                            <a:pt x="1217" y="3592"/>
                          </a:lnTo>
                          <a:lnTo>
                            <a:pt x="1218" y="3590"/>
                          </a:lnTo>
                          <a:lnTo>
                            <a:pt x="1217" y="3587"/>
                          </a:lnTo>
                          <a:lnTo>
                            <a:pt x="1216" y="3584"/>
                          </a:lnTo>
                          <a:lnTo>
                            <a:pt x="1212" y="3577"/>
                          </a:lnTo>
                          <a:lnTo>
                            <a:pt x="1207" y="3569"/>
                          </a:lnTo>
                          <a:lnTo>
                            <a:pt x="1202" y="3562"/>
                          </a:lnTo>
                          <a:lnTo>
                            <a:pt x="1197" y="3554"/>
                          </a:lnTo>
                          <a:lnTo>
                            <a:pt x="1193" y="3547"/>
                          </a:lnTo>
                          <a:lnTo>
                            <a:pt x="1191" y="3541"/>
                          </a:lnTo>
                          <a:lnTo>
                            <a:pt x="1190" y="3526"/>
                          </a:lnTo>
                          <a:lnTo>
                            <a:pt x="1190" y="3513"/>
                          </a:lnTo>
                          <a:lnTo>
                            <a:pt x="1191" y="3506"/>
                          </a:lnTo>
                          <a:lnTo>
                            <a:pt x="1190" y="3500"/>
                          </a:lnTo>
                          <a:lnTo>
                            <a:pt x="1190" y="3493"/>
                          </a:lnTo>
                          <a:lnTo>
                            <a:pt x="1188" y="3486"/>
                          </a:lnTo>
                          <a:lnTo>
                            <a:pt x="1184" y="3477"/>
                          </a:lnTo>
                          <a:lnTo>
                            <a:pt x="1181" y="3469"/>
                          </a:lnTo>
                          <a:lnTo>
                            <a:pt x="1177" y="3461"/>
                          </a:lnTo>
                          <a:lnTo>
                            <a:pt x="1173" y="3453"/>
                          </a:lnTo>
                          <a:lnTo>
                            <a:pt x="1165" y="3437"/>
                          </a:lnTo>
                          <a:lnTo>
                            <a:pt x="1158" y="3422"/>
                          </a:lnTo>
                          <a:lnTo>
                            <a:pt x="1153" y="3408"/>
                          </a:lnTo>
                          <a:lnTo>
                            <a:pt x="1149" y="3393"/>
                          </a:lnTo>
                          <a:lnTo>
                            <a:pt x="1146" y="3380"/>
                          </a:lnTo>
                          <a:lnTo>
                            <a:pt x="1142" y="3366"/>
                          </a:lnTo>
                          <a:lnTo>
                            <a:pt x="1137" y="3337"/>
                          </a:lnTo>
                          <a:lnTo>
                            <a:pt x="1129" y="3309"/>
                          </a:lnTo>
                          <a:lnTo>
                            <a:pt x="1127" y="3304"/>
                          </a:lnTo>
                          <a:lnTo>
                            <a:pt x="1125" y="3300"/>
                          </a:lnTo>
                          <a:lnTo>
                            <a:pt x="1123" y="3296"/>
                          </a:lnTo>
                          <a:lnTo>
                            <a:pt x="1120" y="3293"/>
                          </a:lnTo>
                          <a:lnTo>
                            <a:pt x="1114" y="3288"/>
                          </a:lnTo>
                          <a:lnTo>
                            <a:pt x="1107" y="3285"/>
                          </a:lnTo>
                          <a:lnTo>
                            <a:pt x="1099" y="3284"/>
                          </a:lnTo>
                          <a:lnTo>
                            <a:pt x="1091" y="3284"/>
                          </a:lnTo>
                          <a:lnTo>
                            <a:pt x="1083" y="3284"/>
                          </a:lnTo>
                          <a:lnTo>
                            <a:pt x="1075" y="3286"/>
                          </a:lnTo>
                          <a:lnTo>
                            <a:pt x="1056" y="3289"/>
                          </a:lnTo>
                          <a:lnTo>
                            <a:pt x="1040" y="3292"/>
                          </a:lnTo>
                          <a:lnTo>
                            <a:pt x="1031" y="3292"/>
                          </a:lnTo>
                          <a:lnTo>
                            <a:pt x="1024" y="3291"/>
                          </a:lnTo>
                          <a:lnTo>
                            <a:pt x="1017" y="3289"/>
                          </a:lnTo>
                          <a:lnTo>
                            <a:pt x="1009" y="3285"/>
                          </a:lnTo>
                          <a:lnTo>
                            <a:pt x="1000" y="3276"/>
                          </a:lnTo>
                          <a:lnTo>
                            <a:pt x="993" y="3266"/>
                          </a:lnTo>
                          <a:lnTo>
                            <a:pt x="986" y="3257"/>
                          </a:lnTo>
                          <a:lnTo>
                            <a:pt x="980" y="3247"/>
                          </a:lnTo>
                          <a:lnTo>
                            <a:pt x="973" y="3238"/>
                          </a:lnTo>
                          <a:lnTo>
                            <a:pt x="965" y="3229"/>
                          </a:lnTo>
                          <a:lnTo>
                            <a:pt x="960" y="3223"/>
                          </a:lnTo>
                          <a:lnTo>
                            <a:pt x="955" y="3220"/>
                          </a:lnTo>
                          <a:lnTo>
                            <a:pt x="950" y="3216"/>
                          </a:lnTo>
                          <a:lnTo>
                            <a:pt x="944" y="3213"/>
                          </a:lnTo>
                          <a:lnTo>
                            <a:pt x="922" y="3205"/>
                          </a:lnTo>
                          <a:lnTo>
                            <a:pt x="902" y="3200"/>
                          </a:lnTo>
                          <a:lnTo>
                            <a:pt x="893" y="3197"/>
                          </a:lnTo>
                          <a:lnTo>
                            <a:pt x="882" y="3193"/>
                          </a:lnTo>
                          <a:lnTo>
                            <a:pt x="872" y="3187"/>
                          </a:lnTo>
                          <a:lnTo>
                            <a:pt x="862" y="3179"/>
                          </a:lnTo>
                          <a:lnTo>
                            <a:pt x="859" y="3172"/>
                          </a:lnTo>
                          <a:lnTo>
                            <a:pt x="857" y="3166"/>
                          </a:lnTo>
                          <a:lnTo>
                            <a:pt x="857" y="3158"/>
                          </a:lnTo>
                          <a:lnTo>
                            <a:pt x="858" y="3151"/>
                          </a:lnTo>
                          <a:lnTo>
                            <a:pt x="861" y="3136"/>
                          </a:lnTo>
                          <a:lnTo>
                            <a:pt x="863" y="3122"/>
                          </a:lnTo>
                          <a:lnTo>
                            <a:pt x="862" y="3107"/>
                          </a:lnTo>
                          <a:lnTo>
                            <a:pt x="860" y="3091"/>
                          </a:lnTo>
                          <a:lnTo>
                            <a:pt x="857" y="3076"/>
                          </a:lnTo>
                          <a:lnTo>
                            <a:pt x="855" y="3061"/>
                          </a:lnTo>
                          <a:lnTo>
                            <a:pt x="853" y="3052"/>
                          </a:lnTo>
                          <a:lnTo>
                            <a:pt x="851" y="3045"/>
                          </a:lnTo>
                          <a:lnTo>
                            <a:pt x="847" y="3037"/>
                          </a:lnTo>
                          <a:lnTo>
                            <a:pt x="843" y="3030"/>
                          </a:lnTo>
                          <a:lnTo>
                            <a:pt x="832" y="3015"/>
                          </a:lnTo>
                          <a:lnTo>
                            <a:pt x="821" y="3000"/>
                          </a:lnTo>
                          <a:lnTo>
                            <a:pt x="810" y="2985"/>
                          </a:lnTo>
                          <a:lnTo>
                            <a:pt x="800" y="2970"/>
                          </a:lnTo>
                          <a:lnTo>
                            <a:pt x="795" y="2962"/>
                          </a:lnTo>
                          <a:lnTo>
                            <a:pt x="791" y="2954"/>
                          </a:lnTo>
                          <a:lnTo>
                            <a:pt x="789" y="2946"/>
                          </a:lnTo>
                          <a:lnTo>
                            <a:pt x="787" y="2938"/>
                          </a:lnTo>
                          <a:lnTo>
                            <a:pt x="786" y="2931"/>
                          </a:lnTo>
                          <a:lnTo>
                            <a:pt x="786" y="2925"/>
                          </a:lnTo>
                          <a:lnTo>
                            <a:pt x="786" y="2919"/>
                          </a:lnTo>
                          <a:lnTo>
                            <a:pt x="788" y="2914"/>
                          </a:lnTo>
                          <a:lnTo>
                            <a:pt x="792" y="2906"/>
                          </a:lnTo>
                          <a:lnTo>
                            <a:pt x="797" y="2899"/>
                          </a:lnTo>
                          <a:lnTo>
                            <a:pt x="803" y="2893"/>
                          </a:lnTo>
                          <a:lnTo>
                            <a:pt x="808" y="2886"/>
                          </a:lnTo>
                          <a:lnTo>
                            <a:pt x="810" y="2883"/>
                          </a:lnTo>
                          <a:lnTo>
                            <a:pt x="812" y="2878"/>
                          </a:lnTo>
                          <a:lnTo>
                            <a:pt x="813" y="2875"/>
                          </a:lnTo>
                          <a:lnTo>
                            <a:pt x="813" y="2870"/>
                          </a:lnTo>
                          <a:lnTo>
                            <a:pt x="813" y="2863"/>
                          </a:lnTo>
                          <a:lnTo>
                            <a:pt x="811" y="2857"/>
                          </a:lnTo>
                          <a:lnTo>
                            <a:pt x="808" y="2852"/>
                          </a:lnTo>
                          <a:lnTo>
                            <a:pt x="804" y="2847"/>
                          </a:lnTo>
                          <a:lnTo>
                            <a:pt x="794" y="2837"/>
                          </a:lnTo>
                          <a:lnTo>
                            <a:pt x="787" y="2826"/>
                          </a:lnTo>
                          <a:lnTo>
                            <a:pt x="784" y="2819"/>
                          </a:lnTo>
                          <a:lnTo>
                            <a:pt x="782" y="2813"/>
                          </a:lnTo>
                          <a:lnTo>
                            <a:pt x="782" y="2807"/>
                          </a:lnTo>
                          <a:lnTo>
                            <a:pt x="782" y="2802"/>
                          </a:lnTo>
                          <a:lnTo>
                            <a:pt x="784" y="2792"/>
                          </a:lnTo>
                          <a:lnTo>
                            <a:pt x="788" y="2783"/>
                          </a:lnTo>
                          <a:lnTo>
                            <a:pt x="792" y="2775"/>
                          </a:lnTo>
                          <a:lnTo>
                            <a:pt x="797" y="2767"/>
                          </a:lnTo>
                          <a:lnTo>
                            <a:pt x="800" y="2762"/>
                          </a:lnTo>
                          <a:lnTo>
                            <a:pt x="801" y="2757"/>
                          </a:lnTo>
                          <a:lnTo>
                            <a:pt x="802" y="2751"/>
                          </a:lnTo>
                          <a:lnTo>
                            <a:pt x="802" y="2745"/>
                          </a:lnTo>
                          <a:lnTo>
                            <a:pt x="801" y="2741"/>
                          </a:lnTo>
                          <a:lnTo>
                            <a:pt x="800" y="2738"/>
                          </a:lnTo>
                          <a:lnTo>
                            <a:pt x="797" y="2735"/>
                          </a:lnTo>
                          <a:lnTo>
                            <a:pt x="795" y="2732"/>
                          </a:lnTo>
                          <a:lnTo>
                            <a:pt x="788" y="2728"/>
                          </a:lnTo>
                          <a:lnTo>
                            <a:pt x="780" y="2725"/>
                          </a:lnTo>
                          <a:lnTo>
                            <a:pt x="771" y="2723"/>
                          </a:lnTo>
                          <a:lnTo>
                            <a:pt x="763" y="2723"/>
                          </a:lnTo>
                          <a:lnTo>
                            <a:pt x="754" y="2724"/>
                          </a:lnTo>
                          <a:lnTo>
                            <a:pt x="748" y="2727"/>
                          </a:lnTo>
                          <a:lnTo>
                            <a:pt x="746" y="2728"/>
                          </a:lnTo>
                          <a:lnTo>
                            <a:pt x="745" y="2731"/>
                          </a:lnTo>
                          <a:lnTo>
                            <a:pt x="744" y="2733"/>
                          </a:lnTo>
                          <a:lnTo>
                            <a:pt x="744" y="2737"/>
                          </a:lnTo>
                          <a:lnTo>
                            <a:pt x="743" y="2744"/>
                          </a:lnTo>
                          <a:lnTo>
                            <a:pt x="744" y="2753"/>
                          </a:lnTo>
                          <a:lnTo>
                            <a:pt x="743" y="2761"/>
                          </a:lnTo>
                          <a:lnTo>
                            <a:pt x="742" y="2768"/>
                          </a:lnTo>
                          <a:lnTo>
                            <a:pt x="741" y="2771"/>
                          </a:lnTo>
                          <a:lnTo>
                            <a:pt x="740" y="2774"/>
                          </a:lnTo>
                          <a:lnTo>
                            <a:pt x="737" y="2776"/>
                          </a:lnTo>
                          <a:lnTo>
                            <a:pt x="735" y="2777"/>
                          </a:lnTo>
                          <a:lnTo>
                            <a:pt x="726" y="2780"/>
                          </a:lnTo>
                          <a:lnTo>
                            <a:pt x="718" y="2781"/>
                          </a:lnTo>
                          <a:lnTo>
                            <a:pt x="710" y="2782"/>
                          </a:lnTo>
                          <a:lnTo>
                            <a:pt x="702" y="2781"/>
                          </a:lnTo>
                          <a:lnTo>
                            <a:pt x="694" y="2780"/>
                          </a:lnTo>
                          <a:lnTo>
                            <a:pt x="687" y="2779"/>
                          </a:lnTo>
                          <a:lnTo>
                            <a:pt x="679" y="2776"/>
                          </a:lnTo>
                          <a:lnTo>
                            <a:pt x="672" y="2773"/>
                          </a:lnTo>
                          <a:lnTo>
                            <a:pt x="657" y="2766"/>
                          </a:lnTo>
                          <a:lnTo>
                            <a:pt x="643" y="2757"/>
                          </a:lnTo>
                          <a:lnTo>
                            <a:pt x="629" y="2746"/>
                          </a:lnTo>
                          <a:lnTo>
                            <a:pt x="615" y="2736"/>
                          </a:lnTo>
                          <a:lnTo>
                            <a:pt x="602" y="2726"/>
                          </a:lnTo>
                          <a:lnTo>
                            <a:pt x="588" y="2716"/>
                          </a:lnTo>
                          <a:lnTo>
                            <a:pt x="574" y="2706"/>
                          </a:lnTo>
                          <a:lnTo>
                            <a:pt x="561" y="2699"/>
                          </a:lnTo>
                          <a:lnTo>
                            <a:pt x="555" y="2696"/>
                          </a:lnTo>
                          <a:lnTo>
                            <a:pt x="548" y="2693"/>
                          </a:lnTo>
                          <a:lnTo>
                            <a:pt x="541" y="2692"/>
                          </a:lnTo>
                          <a:lnTo>
                            <a:pt x="534" y="2690"/>
                          </a:lnTo>
                          <a:lnTo>
                            <a:pt x="527" y="2690"/>
                          </a:lnTo>
                          <a:lnTo>
                            <a:pt x="520" y="2691"/>
                          </a:lnTo>
                          <a:lnTo>
                            <a:pt x="513" y="2692"/>
                          </a:lnTo>
                          <a:lnTo>
                            <a:pt x="506" y="2694"/>
                          </a:lnTo>
                          <a:lnTo>
                            <a:pt x="485" y="2704"/>
                          </a:lnTo>
                          <a:lnTo>
                            <a:pt x="465" y="2715"/>
                          </a:lnTo>
                          <a:lnTo>
                            <a:pt x="456" y="2719"/>
                          </a:lnTo>
                          <a:lnTo>
                            <a:pt x="445" y="2723"/>
                          </a:lnTo>
                          <a:lnTo>
                            <a:pt x="436" y="2726"/>
                          </a:lnTo>
                          <a:lnTo>
                            <a:pt x="427" y="2729"/>
                          </a:lnTo>
                          <a:lnTo>
                            <a:pt x="418" y="2729"/>
                          </a:lnTo>
                          <a:lnTo>
                            <a:pt x="409" y="2728"/>
                          </a:lnTo>
                          <a:lnTo>
                            <a:pt x="405" y="2727"/>
                          </a:lnTo>
                          <a:lnTo>
                            <a:pt x="401" y="2726"/>
                          </a:lnTo>
                          <a:lnTo>
                            <a:pt x="397" y="2723"/>
                          </a:lnTo>
                          <a:lnTo>
                            <a:pt x="393" y="2721"/>
                          </a:lnTo>
                          <a:lnTo>
                            <a:pt x="390" y="2717"/>
                          </a:lnTo>
                          <a:lnTo>
                            <a:pt x="386" y="2713"/>
                          </a:lnTo>
                          <a:lnTo>
                            <a:pt x="383" y="2708"/>
                          </a:lnTo>
                          <a:lnTo>
                            <a:pt x="380" y="2702"/>
                          </a:lnTo>
                          <a:lnTo>
                            <a:pt x="374" y="2689"/>
                          </a:lnTo>
                          <a:lnTo>
                            <a:pt x="368" y="2673"/>
                          </a:lnTo>
                          <a:lnTo>
                            <a:pt x="363" y="2659"/>
                          </a:lnTo>
                          <a:lnTo>
                            <a:pt x="359" y="2649"/>
                          </a:lnTo>
                          <a:lnTo>
                            <a:pt x="354" y="2641"/>
                          </a:lnTo>
                          <a:lnTo>
                            <a:pt x="348" y="2636"/>
                          </a:lnTo>
                          <a:lnTo>
                            <a:pt x="341" y="2631"/>
                          </a:lnTo>
                          <a:lnTo>
                            <a:pt x="332" y="2627"/>
                          </a:lnTo>
                          <a:lnTo>
                            <a:pt x="320" y="2624"/>
                          </a:lnTo>
                          <a:lnTo>
                            <a:pt x="307" y="2618"/>
                          </a:lnTo>
                          <a:lnTo>
                            <a:pt x="292" y="2613"/>
                          </a:lnTo>
                          <a:lnTo>
                            <a:pt x="279" y="2608"/>
                          </a:lnTo>
                          <a:lnTo>
                            <a:pt x="274" y="2605"/>
                          </a:lnTo>
                          <a:lnTo>
                            <a:pt x="270" y="2603"/>
                          </a:lnTo>
                          <a:lnTo>
                            <a:pt x="267" y="2600"/>
                          </a:lnTo>
                          <a:lnTo>
                            <a:pt x="264" y="2596"/>
                          </a:lnTo>
                          <a:lnTo>
                            <a:pt x="259" y="2589"/>
                          </a:lnTo>
                          <a:lnTo>
                            <a:pt x="255" y="2578"/>
                          </a:lnTo>
                          <a:lnTo>
                            <a:pt x="252" y="2566"/>
                          </a:lnTo>
                          <a:lnTo>
                            <a:pt x="248" y="2551"/>
                          </a:lnTo>
                          <a:lnTo>
                            <a:pt x="236" y="2551"/>
                          </a:lnTo>
                          <a:lnTo>
                            <a:pt x="218" y="2552"/>
                          </a:lnTo>
                          <a:lnTo>
                            <a:pt x="208" y="2554"/>
                          </a:lnTo>
                          <a:lnTo>
                            <a:pt x="200" y="2555"/>
                          </a:lnTo>
                          <a:lnTo>
                            <a:pt x="194" y="2557"/>
                          </a:lnTo>
                          <a:lnTo>
                            <a:pt x="191" y="2559"/>
                          </a:lnTo>
                          <a:lnTo>
                            <a:pt x="187" y="2569"/>
                          </a:lnTo>
                          <a:lnTo>
                            <a:pt x="184" y="2577"/>
                          </a:lnTo>
                          <a:lnTo>
                            <a:pt x="180" y="2584"/>
                          </a:lnTo>
                          <a:lnTo>
                            <a:pt x="176" y="2588"/>
                          </a:lnTo>
                          <a:lnTo>
                            <a:pt x="173" y="2589"/>
                          </a:lnTo>
                          <a:lnTo>
                            <a:pt x="171" y="2588"/>
                          </a:lnTo>
                          <a:lnTo>
                            <a:pt x="169" y="2587"/>
                          </a:lnTo>
                          <a:lnTo>
                            <a:pt x="167" y="2584"/>
                          </a:lnTo>
                          <a:lnTo>
                            <a:pt x="162" y="2575"/>
                          </a:lnTo>
                          <a:lnTo>
                            <a:pt x="157" y="2561"/>
                          </a:lnTo>
                          <a:lnTo>
                            <a:pt x="144" y="2560"/>
                          </a:lnTo>
                          <a:lnTo>
                            <a:pt x="134" y="2558"/>
                          </a:lnTo>
                          <a:lnTo>
                            <a:pt x="126" y="2554"/>
                          </a:lnTo>
                          <a:lnTo>
                            <a:pt x="119" y="2548"/>
                          </a:lnTo>
                          <a:lnTo>
                            <a:pt x="114" y="2542"/>
                          </a:lnTo>
                          <a:lnTo>
                            <a:pt x="110" y="2534"/>
                          </a:lnTo>
                          <a:lnTo>
                            <a:pt x="106" y="2526"/>
                          </a:lnTo>
                          <a:lnTo>
                            <a:pt x="103" y="2518"/>
                          </a:lnTo>
                          <a:lnTo>
                            <a:pt x="98" y="2500"/>
                          </a:lnTo>
                          <a:lnTo>
                            <a:pt x="94" y="2481"/>
                          </a:lnTo>
                          <a:lnTo>
                            <a:pt x="90" y="2473"/>
                          </a:lnTo>
                          <a:lnTo>
                            <a:pt x="86" y="2465"/>
                          </a:lnTo>
                          <a:lnTo>
                            <a:pt x="81" y="2457"/>
                          </a:lnTo>
                          <a:lnTo>
                            <a:pt x="75" y="2450"/>
                          </a:lnTo>
                          <a:lnTo>
                            <a:pt x="56" y="2436"/>
                          </a:lnTo>
                          <a:lnTo>
                            <a:pt x="38" y="2421"/>
                          </a:lnTo>
                          <a:lnTo>
                            <a:pt x="28" y="2415"/>
                          </a:lnTo>
                          <a:lnTo>
                            <a:pt x="18" y="2409"/>
                          </a:lnTo>
                          <a:lnTo>
                            <a:pt x="9" y="2404"/>
                          </a:lnTo>
                          <a:lnTo>
                            <a:pt x="0" y="2402"/>
                          </a:lnTo>
                          <a:lnTo>
                            <a:pt x="0" y="2402"/>
                          </a:lnTo>
                          <a:lnTo>
                            <a:pt x="33" y="2341"/>
                          </a:lnTo>
                          <a:lnTo>
                            <a:pt x="36" y="2332"/>
                          </a:lnTo>
                          <a:lnTo>
                            <a:pt x="37" y="2321"/>
                          </a:lnTo>
                          <a:lnTo>
                            <a:pt x="39" y="2312"/>
                          </a:lnTo>
                          <a:lnTo>
                            <a:pt x="39" y="2303"/>
                          </a:lnTo>
                          <a:lnTo>
                            <a:pt x="39" y="2284"/>
                          </a:lnTo>
                          <a:lnTo>
                            <a:pt x="38" y="2264"/>
                          </a:lnTo>
                          <a:lnTo>
                            <a:pt x="36" y="2244"/>
                          </a:lnTo>
                          <a:lnTo>
                            <a:pt x="34" y="2224"/>
                          </a:lnTo>
                          <a:lnTo>
                            <a:pt x="34" y="2214"/>
                          </a:lnTo>
                          <a:lnTo>
                            <a:pt x="34" y="2205"/>
                          </a:lnTo>
                          <a:lnTo>
                            <a:pt x="35" y="2195"/>
                          </a:lnTo>
                          <a:lnTo>
                            <a:pt x="37" y="2185"/>
                          </a:lnTo>
                          <a:lnTo>
                            <a:pt x="39" y="2174"/>
                          </a:lnTo>
                          <a:lnTo>
                            <a:pt x="43" y="2165"/>
                          </a:lnTo>
                          <a:lnTo>
                            <a:pt x="48" y="2157"/>
                          </a:lnTo>
                          <a:lnTo>
                            <a:pt x="54" y="2151"/>
                          </a:lnTo>
                          <a:lnTo>
                            <a:pt x="61" y="2145"/>
                          </a:lnTo>
                          <a:lnTo>
                            <a:pt x="69" y="2141"/>
                          </a:lnTo>
                          <a:lnTo>
                            <a:pt x="77" y="2138"/>
                          </a:lnTo>
                          <a:lnTo>
                            <a:pt x="86" y="2135"/>
                          </a:lnTo>
                          <a:lnTo>
                            <a:pt x="125" y="2129"/>
                          </a:lnTo>
                          <a:lnTo>
                            <a:pt x="165" y="2123"/>
                          </a:lnTo>
                          <a:lnTo>
                            <a:pt x="191" y="2119"/>
                          </a:lnTo>
                          <a:lnTo>
                            <a:pt x="230" y="2114"/>
                          </a:lnTo>
                          <a:lnTo>
                            <a:pt x="249" y="2111"/>
                          </a:lnTo>
                          <a:lnTo>
                            <a:pt x="266" y="2106"/>
                          </a:lnTo>
                          <a:lnTo>
                            <a:pt x="273" y="2103"/>
                          </a:lnTo>
                          <a:lnTo>
                            <a:pt x="279" y="2101"/>
                          </a:lnTo>
                          <a:lnTo>
                            <a:pt x="284" y="2098"/>
                          </a:lnTo>
                          <a:lnTo>
                            <a:pt x="287" y="2095"/>
                          </a:lnTo>
                          <a:lnTo>
                            <a:pt x="290" y="2090"/>
                          </a:lnTo>
                          <a:lnTo>
                            <a:pt x="292" y="2085"/>
                          </a:lnTo>
                          <a:lnTo>
                            <a:pt x="293" y="2080"/>
                          </a:lnTo>
                          <a:lnTo>
                            <a:pt x="293" y="2076"/>
                          </a:lnTo>
                          <a:lnTo>
                            <a:pt x="293" y="2067"/>
                          </a:lnTo>
                          <a:lnTo>
                            <a:pt x="294" y="2058"/>
                          </a:lnTo>
                          <a:lnTo>
                            <a:pt x="295" y="2054"/>
                          </a:lnTo>
                          <a:lnTo>
                            <a:pt x="296" y="2051"/>
                          </a:lnTo>
                          <a:lnTo>
                            <a:pt x="299" y="2048"/>
                          </a:lnTo>
                          <a:lnTo>
                            <a:pt x="302" y="2045"/>
                          </a:lnTo>
                          <a:lnTo>
                            <a:pt x="307" y="2043"/>
                          </a:lnTo>
                          <a:lnTo>
                            <a:pt x="314" y="2041"/>
                          </a:lnTo>
                          <a:lnTo>
                            <a:pt x="322" y="2040"/>
                          </a:lnTo>
                          <a:lnTo>
                            <a:pt x="333" y="2039"/>
                          </a:lnTo>
                          <a:lnTo>
                            <a:pt x="345" y="2037"/>
                          </a:lnTo>
                          <a:lnTo>
                            <a:pt x="362" y="2033"/>
                          </a:lnTo>
                          <a:lnTo>
                            <a:pt x="382" y="2026"/>
                          </a:lnTo>
                          <a:lnTo>
                            <a:pt x="403" y="2017"/>
                          </a:lnTo>
                          <a:lnTo>
                            <a:pt x="423" y="2008"/>
                          </a:lnTo>
                          <a:lnTo>
                            <a:pt x="440" y="1998"/>
                          </a:lnTo>
                          <a:lnTo>
                            <a:pt x="446" y="1993"/>
                          </a:lnTo>
                          <a:lnTo>
                            <a:pt x="451" y="1988"/>
                          </a:lnTo>
                          <a:lnTo>
                            <a:pt x="456" y="1983"/>
                          </a:lnTo>
                          <a:lnTo>
                            <a:pt x="458" y="1977"/>
                          </a:lnTo>
                          <a:lnTo>
                            <a:pt x="460" y="1970"/>
                          </a:lnTo>
                          <a:lnTo>
                            <a:pt x="463" y="1965"/>
                          </a:lnTo>
                          <a:lnTo>
                            <a:pt x="467" y="1962"/>
                          </a:lnTo>
                          <a:lnTo>
                            <a:pt x="472" y="1959"/>
                          </a:lnTo>
                          <a:lnTo>
                            <a:pt x="477" y="1958"/>
                          </a:lnTo>
                          <a:lnTo>
                            <a:pt x="484" y="1957"/>
                          </a:lnTo>
                          <a:lnTo>
                            <a:pt x="491" y="1957"/>
                          </a:lnTo>
                          <a:lnTo>
                            <a:pt x="499" y="1958"/>
                          </a:lnTo>
                          <a:lnTo>
                            <a:pt x="514" y="1960"/>
                          </a:lnTo>
                          <a:lnTo>
                            <a:pt x="529" y="1962"/>
                          </a:lnTo>
                          <a:lnTo>
                            <a:pt x="537" y="1962"/>
                          </a:lnTo>
                          <a:lnTo>
                            <a:pt x="544" y="1962"/>
                          </a:lnTo>
                          <a:lnTo>
                            <a:pt x="551" y="1961"/>
                          </a:lnTo>
                          <a:lnTo>
                            <a:pt x="557" y="1959"/>
                          </a:lnTo>
                          <a:lnTo>
                            <a:pt x="557" y="1954"/>
                          </a:lnTo>
                          <a:lnTo>
                            <a:pt x="557" y="1951"/>
                          </a:lnTo>
                          <a:lnTo>
                            <a:pt x="556" y="1948"/>
                          </a:lnTo>
                          <a:lnTo>
                            <a:pt x="555" y="1946"/>
                          </a:lnTo>
                          <a:lnTo>
                            <a:pt x="552" y="1942"/>
                          </a:lnTo>
                          <a:lnTo>
                            <a:pt x="549" y="1936"/>
                          </a:lnTo>
                          <a:lnTo>
                            <a:pt x="547" y="1934"/>
                          </a:lnTo>
                          <a:lnTo>
                            <a:pt x="547" y="1932"/>
                          </a:lnTo>
                          <a:lnTo>
                            <a:pt x="542" y="1928"/>
                          </a:lnTo>
                          <a:lnTo>
                            <a:pt x="537" y="1921"/>
                          </a:lnTo>
                          <a:lnTo>
                            <a:pt x="534" y="1913"/>
                          </a:lnTo>
                          <a:lnTo>
                            <a:pt x="532" y="1907"/>
                          </a:lnTo>
                          <a:lnTo>
                            <a:pt x="531" y="1905"/>
                          </a:lnTo>
                          <a:lnTo>
                            <a:pt x="529" y="1903"/>
                          </a:lnTo>
                          <a:lnTo>
                            <a:pt x="529" y="1899"/>
                          </a:lnTo>
                          <a:lnTo>
                            <a:pt x="529" y="1895"/>
                          </a:lnTo>
                          <a:lnTo>
                            <a:pt x="530" y="1883"/>
                          </a:lnTo>
                          <a:lnTo>
                            <a:pt x="531" y="1870"/>
                          </a:lnTo>
                          <a:lnTo>
                            <a:pt x="533" y="1856"/>
                          </a:lnTo>
                          <a:lnTo>
                            <a:pt x="535" y="1843"/>
                          </a:lnTo>
                          <a:lnTo>
                            <a:pt x="535" y="1832"/>
                          </a:lnTo>
                          <a:lnTo>
                            <a:pt x="534" y="1825"/>
                          </a:lnTo>
                          <a:lnTo>
                            <a:pt x="531" y="1818"/>
                          </a:lnTo>
                          <a:lnTo>
                            <a:pt x="531" y="1811"/>
                          </a:lnTo>
                          <a:lnTo>
                            <a:pt x="531" y="1803"/>
                          </a:lnTo>
                          <a:lnTo>
                            <a:pt x="532" y="1796"/>
                          </a:lnTo>
                          <a:lnTo>
                            <a:pt x="532" y="1789"/>
                          </a:lnTo>
                          <a:lnTo>
                            <a:pt x="531" y="1782"/>
                          </a:lnTo>
                          <a:lnTo>
                            <a:pt x="530" y="1778"/>
                          </a:lnTo>
                          <a:lnTo>
                            <a:pt x="529" y="1774"/>
                          </a:lnTo>
                          <a:lnTo>
                            <a:pt x="527" y="1771"/>
                          </a:lnTo>
                          <a:lnTo>
                            <a:pt x="524" y="1767"/>
                          </a:lnTo>
                          <a:lnTo>
                            <a:pt x="510" y="1752"/>
                          </a:lnTo>
                          <a:lnTo>
                            <a:pt x="494" y="1737"/>
                          </a:lnTo>
                          <a:lnTo>
                            <a:pt x="491" y="1733"/>
                          </a:lnTo>
                          <a:lnTo>
                            <a:pt x="488" y="1729"/>
                          </a:lnTo>
                          <a:lnTo>
                            <a:pt x="486" y="1724"/>
                          </a:lnTo>
                          <a:lnTo>
                            <a:pt x="485" y="1719"/>
                          </a:lnTo>
                          <a:lnTo>
                            <a:pt x="484" y="1714"/>
                          </a:lnTo>
                          <a:lnTo>
                            <a:pt x="483" y="1709"/>
                          </a:lnTo>
                          <a:lnTo>
                            <a:pt x="484" y="1704"/>
                          </a:lnTo>
                          <a:lnTo>
                            <a:pt x="485" y="1698"/>
                          </a:lnTo>
                          <a:lnTo>
                            <a:pt x="500" y="1689"/>
                          </a:lnTo>
                          <a:lnTo>
                            <a:pt x="511" y="1681"/>
                          </a:lnTo>
                          <a:lnTo>
                            <a:pt x="518" y="1673"/>
                          </a:lnTo>
                          <a:lnTo>
                            <a:pt x="524" y="1668"/>
                          </a:lnTo>
                          <a:lnTo>
                            <a:pt x="527" y="1664"/>
                          </a:lnTo>
                          <a:lnTo>
                            <a:pt x="529" y="1660"/>
                          </a:lnTo>
                          <a:lnTo>
                            <a:pt x="529" y="1656"/>
                          </a:lnTo>
                          <a:lnTo>
                            <a:pt x="528" y="1653"/>
                          </a:lnTo>
                          <a:lnTo>
                            <a:pt x="523" y="1645"/>
                          </a:lnTo>
                          <a:lnTo>
                            <a:pt x="517" y="1635"/>
                          </a:lnTo>
                          <a:lnTo>
                            <a:pt x="514" y="1627"/>
                          </a:lnTo>
                          <a:lnTo>
                            <a:pt x="512" y="1618"/>
                          </a:lnTo>
                          <a:lnTo>
                            <a:pt x="510" y="1608"/>
                          </a:lnTo>
                          <a:lnTo>
                            <a:pt x="509" y="1596"/>
                          </a:lnTo>
                          <a:lnTo>
                            <a:pt x="510" y="1567"/>
                          </a:lnTo>
                          <a:lnTo>
                            <a:pt x="512" y="1539"/>
                          </a:lnTo>
                          <a:lnTo>
                            <a:pt x="512" y="1526"/>
                          </a:lnTo>
                          <a:lnTo>
                            <a:pt x="512" y="1512"/>
                          </a:lnTo>
                          <a:lnTo>
                            <a:pt x="511" y="1497"/>
                          </a:lnTo>
                          <a:lnTo>
                            <a:pt x="509" y="1483"/>
                          </a:lnTo>
                          <a:lnTo>
                            <a:pt x="507" y="1472"/>
                          </a:lnTo>
                          <a:lnTo>
                            <a:pt x="506" y="1463"/>
                          </a:lnTo>
                          <a:lnTo>
                            <a:pt x="506" y="1455"/>
                          </a:lnTo>
                          <a:lnTo>
                            <a:pt x="507" y="1449"/>
                          </a:lnTo>
                          <a:lnTo>
                            <a:pt x="508" y="1446"/>
                          </a:lnTo>
                          <a:lnTo>
                            <a:pt x="511" y="1444"/>
                          </a:lnTo>
                          <a:lnTo>
                            <a:pt x="514" y="1443"/>
                          </a:lnTo>
                          <a:lnTo>
                            <a:pt x="518" y="1443"/>
                          </a:lnTo>
                          <a:lnTo>
                            <a:pt x="539" y="1450"/>
                          </a:lnTo>
                          <a:lnTo>
                            <a:pt x="567" y="1458"/>
                          </a:lnTo>
                          <a:lnTo>
                            <a:pt x="586" y="1464"/>
                          </a:lnTo>
                          <a:lnTo>
                            <a:pt x="614" y="1473"/>
                          </a:lnTo>
                          <a:lnTo>
                            <a:pt x="629" y="1476"/>
                          </a:lnTo>
                          <a:lnTo>
                            <a:pt x="641" y="1477"/>
                          </a:lnTo>
                          <a:lnTo>
                            <a:pt x="646" y="1477"/>
                          </a:lnTo>
                          <a:lnTo>
                            <a:pt x="651" y="1476"/>
                          </a:lnTo>
                          <a:lnTo>
                            <a:pt x="654" y="1475"/>
                          </a:lnTo>
                          <a:lnTo>
                            <a:pt x="656" y="1472"/>
                          </a:lnTo>
                          <a:lnTo>
                            <a:pt x="656" y="1470"/>
                          </a:lnTo>
                          <a:lnTo>
                            <a:pt x="655" y="1467"/>
                          </a:lnTo>
                          <a:lnTo>
                            <a:pt x="653" y="1464"/>
                          </a:lnTo>
                          <a:lnTo>
                            <a:pt x="651" y="1459"/>
                          </a:lnTo>
                          <a:lnTo>
                            <a:pt x="644" y="1451"/>
                          </a:lnTo>
                          <a:lnTo>
                            <a:pt x="636" y="1442"/>
                          </a:lnTo>
                          <a:lnTo>
                            <a:pt x="618" y="1424"/>
                          </a:lnTo>
                          <a:lnTo>
                            <a:pt x="607" y="1411"/>
                          </a:lnTo>
                          <a:lnTo>
                            <a:pt x="603" y="1402"/>
                          </a:lnTo>
                          <a:lnTo>
                            <a:pt x="599" y="1390"/>
                          </a:lnTo>
                          <a:lnTo>
                            <a:pt x="596" y="1373"/>
                          </a:lnTo>
                          <a:lnTo>
                            <a:pt x="592" y="1356"/>
                          </a:lnTo>
                          <a:lnTo>
                            <a:pt x="590" y="1338"/>
                          </a:lnTo>
                          <a:lnTo>
                            <a:pt x="588" y="1321"/>
                          </a:lnTo>
                          <a:lnTo>
                            <a:pt x="588" y="1314"/>
                          </a:lnTo>
                          <a:lnTo>
                            <a:pt x="589" y="1308"/>
                          </a:lnTo>
                          <a:lnTo>
                            <a:pt x="589" y="1303"/>
                          </a:lnTo>
                          <a:lnTo>
                            <a:pt x="591" y="1300"/>
                          </a:lnTo>
                          <a:lnTo>
                            <a:pt x="594" y="1294"/>
                          </a:lnTo>
                          <a:lnTo>
                            <a:pt x="598" y="1289"/>
                          </a:lnTo>
                          <a:lnTo>
                            <a:pt x="602" y="1285"/>
                          </a:lnTo>
                          <a:lnTo>
                            <a:pt x="608" y="1282"/>
                          </a:lnTo>
                          <a:lnTo>
                            <a:pt x="613" y="1280"/>
                          </a:lnTo>
                          <a:lnTo>
                            <a:pt x="619" y="1278"/>
                          </a:lnTo>
                          <a:lnTo>
                            <a:pt x="627" y="1277"/>
                          </a:lnTo>
                          <a:lnTo>
                            <a:pt x="633" y="1277"/>
                          </a:lnTo>
                          <a:lnTo>
                            <a:pt x="647" y="1276"/>
                          </a:lnTo>
                          <a:lnTo>
                            <a:pt x="661" y="1277"/>
                          </a:lnTo>
                          <a:lnTo>
                            <a:pt x="675" y="1279"/>
                          </a:lnTo>
                          <a:lnTo>
                            <a:pt x="686" y="1281"/>
                          </a:lnTo>
                          <a:lnTo>
                            <a:pt x="700" y="1282"/>
                          </a:lnTo>
                          <a:lnTo>
                            <a:pt x="721" y="1283"/>
                          </a:lnTo>
                          <a:lnTo>
                            <a:pt x="744" y="1282"/>
                          </a:lnTo>
                          <a:lnTo>
                            <a:pt x="770" y="1280"/>
                          </a:lnTo>
                          <a:lnTo>
                            <a:pt x="782" y="1278"/>
                          </a:lnTo>
                          <a:lnTo>
                            <a:pt x="794" y="1276"/>
                          </a:lnTo>
                          <a:lnTo>
                            <a:pt x="806" y="1273"/>
                          </a:lnTo>
                          <a:lnTo>
                            <a:pt x="816" y="1270"/>
                          </a:lnTo>
                          <a:lnTo>
                            <a:pt x="824" y="1267"/>
                          </a:lnTo>
                          <a:lnTo>
                            <a:pt x="832" y="1262"/>
                          </a:lnTo>
                          <a:lnTo>
                            <a:pt x="837" y="1257"/>
                          </a:lnTo>
                          <a:lnTo>
                            <a:pt x="842" y="1252"/>
                          </a:lnTo>
                          <a:lnTo>
                            <a:pt x="844" y="1245"/>
                          </a:lnTo>
                          <a:lnTo>
                            <a:pt x="845" y="1240"/>
                          </a:lnTo>
                          <a:lnTo>
                            <a:pt x="845" y="1236"/>
                          </a:lnTo>
                          <a:lnTo>
                            <a:pt x="845" y="1233"/>
                          </a:lnTo>
                          <a:lnTo>
                            <a:pt x="844" y="1230"/>
                          </a:lnTo>
                          <a:lnTo>
                            <a:pt x="842" y="1227"/>
                          </a:lnTo>
                          <a:lnTo>
                            <a:pt x="839" y="1225"/>
                          </a:lnTo>
                          <a:lnTo>
                            <a:pt x="837" y="1223"/>
                          </a:lnTo>
                          <a:lnTo>
                            <a:pt x="831" y="1219"/>
                          </a:lnTo>
                          <a:lnTo>
                            <a:pt x="825" y="1215"/>
                          </a:lnTo>
                          <a:lnTo>
                            <a:pt x="820" y="1211"/>
                          </a:lnTo>
                          <a:lnTo>
                            <a:pt x="816" y="1203"/>
                          </a:lnTo>
                          <a:lnTo>
                            <a:pt x="815" y="1200"/>
                          </a:lnTo>
                          <a:lnTo>
                            <a:pt x="816" y="1194"/>
                          </a:lnTo>
                          <a:lnTo>
                            <a:pt x="817" y="1187"/>
                          </a:lnTo>
                          <a:lnTo>
                            <a:pt x="819" y="1180"/>
                          </a:lnTo>
                          <a:lnTo>
                            <a:pt x="821" y="1171"/>
                          </a:lnTo>
                          <a:lnTo>
                            <a:pt x="821" y="1162"/>
                          </a:lnTo>
                          <a:lnTo>
                            <a:pt x="821" y="1152"/>
                          </a:lnTo>
                          <a:lnTo>
                            <a:pt x="819" y="1144"/>
                          </a:lnTo>
                          <a:lnTo>
                            <a:pt x="817" y="1137"/>
                          </a:lnTo>
                          <a:lnTo>
                            <a:pt x="814" y="1131"/>
                          </a:lnTo>
                          <a:lnTo>
                            <a:pt x="811" y="1126"/>
                          </a:lnTo>
                          <a:lnTo>
                            <a:pt x="807" y="1121"/>
                          </a:lnTo>
                          <a:lnTo>
                            <a:pt x="803" y="1116"/>
                          </a:lnTo>
                          <a:lnTo>
                            <a:pt x="800" y="1114"/>
                          </a:lnTo>
                          <a:lnTo>
                            <a:pt x="795" y="1110"/>
                          </a:lnTo>
                          <a:lnTo>
                            <a:pt x="790" y="1107"/>
                          </a:lnTo>
                          <a:lnTo>
                            <a:pt x="784" y="1101"/>
                          </a:lnTo>
                          <a:lnTo>
                            <a:pt x="776" y="1094"/>
                          </a:lnTo>
                          <a:lnTo>
                            <a:pt x="767" y="1087"/>
                          </a:lnTo>
                          <a:lnTo>
                            <a:pt x="758" y="1081"/>
                          </a:lnTo>
                          <a:lnTo>
                            <a:pt x="738" y="1067"/>
                          </a:lnTo>
                          <a:lnTo>
                            <a:pt x="722" y="1055"/>
                          </a:lnTo>
                          <a:lnTo>
                            <a:pt x="714" y="1047"/>
                          </a:lnTo>
                          <a:lnTo>
                            <a:pt x="705" y="1034"/>
                          </a:lnTo>
                          <a:lnTo>
                            <a:pt x="696" y="1017"/>
                          </a:lnTo>
                          <a:lnTo>
                            <a:pt x="687" y="999"/>
                          </a:lnTo>
                          <a:lnTo>
                            <a:pt x="678" y="979"/>
                          </a:lnTo>
                          <a:lnTo>
                            <a:pt x="671" y="961"/>
                          </a:lnTo>
                          <a:lnTo>
                            <a:pt x="666" y="947"/>
                          </a:lnTo>
                          <a:lnTo>
                            <a:pt x="664" y="935"/>
                          </a:lnTo>
                          <a:lnTo>
                            <a:pt x="664" y="931"/>
                          </a:lnTo>
                          <a:lnTo>
                            <a:pt x="666" y="925"/>
                          </a:lnTo>
                          <a:lnTo>
                            <a:pt x="670" y="920"/>
                          </a:lnTo>
                          <a:lnTo>
                            <a:pt x="673" y="914"/>
                          </a:lnTo>
                          <a:lnTo>
                            <a:pt x="682" y="899"/>
                          </a:lnTo>
                          <a:lnTo>
                            <a:pt x="692" y="886"/>
                          </a:lnTo>
                          <a:lnTo>
                            <a:pt x="703" y="873"/>
                          </a:lnTo>
                          <a:lnTo>
                            <a:pt x="715" y="862"/>
                          </a:lnTo>
                          <a:lnTo>
                            <a:pt x="726" y="852"/>
                          </a:lnTo>
                          <a:lnTo>
                            <a:pt x="734" y="846"/>
                          </a:lnTo>
                          <a:lnTo>
                            <a:pt x="740" y="842"/>
                          </a:lnTo>
                          <a:lnTo>
                            <a:pt x="746" y="838"/>
                          </a:lnTo>
                          <a:lnTo>
                            <a:pt x="750" y="834"/>
                          </a:lnTo>
                          <a:lnTo>
                            <a:pt x="754" y="829"/>
                          </a:lnTo>
                          <a:lnTo>
                            <a:pt x="757" y="824"/>
                          </a:lnTo>
                          <a:lnTo>
                            <a:pt x="759" y="820"/>
                          </a:lnTo>
                          <a:lnTo>
                            <a:pt x="760" y="814"/>
                          </a:lnTo>
                          <a:lnTo>
                            <a:pt x="761" y="809"/>
                          </a:lnTo>
                          <a:lnTo>
                            <a:pt x="760" y="798"/>
                          </a:lnTo>
                          <a:lnTo>
                            <a:pt x="756" y="788"/>
                          </a:lnTo>
                          <a:lnTo>
                            <a:pt x="751" y="777"/>
                          </a:lnTo>
                          <a:lnTo>
                            <a:pt x="745" y="765"/>
                          </a:lnTo>
                          <a:lnTo>
                            <a:pt x="732" y="744"/>
                          </a:lnTo>
                          <a:lnTo>
                            <a:pt x="722" y="723"/>
                          </a:lnTo>
                          <a:lnTo>
                            <a:pt x="718" y="714"/>
                          </a:lnTo>
                          <a:lnTo>
                            <a:pt x="716" y="706"/>
                          </a:lnTo>
                          <a:lnTo>
                            <a:pt x="716" y="702"/>
                          </a:lnTo>
                          <a:lnTo>
                            <a:pt x="717" y="698"/>
                          </a:lnTo>
                          <a:lnTo>
                            <a:pt x="719" y="694"/>
                          </a:lnTo>
                          <a:lnTo>
                            <a:pt x="721" y="691"/>
                          </a:lnTo>
                          <a:lnTo>
                            <a:pt x="726" y="684"/>
                          </a:lnTo>
                          <a:lnTo>
                            <a:pt x="730" y="680"/>
                          </a:lnTo>
                          <a:lnTo>
                            <a:pt x="735" y="678"/>
                          </a:lnTo>
                          <a:lnTo>
                            <a:pt x="739" y="676"/>
                          </a:lnTo>
                          <a:lnTo>
                            <a:pt x="746" y="674"/>
                          </a:lnTo>
                          <a:lnTo>
                            <a:pt x="752" y="673"/>
                          </a:lnTo>
                          <a:lnTo>
                            <a:pt x="756" y="672"/>
                          </a:lnTo>
                          <a:lnTo>
                            <a:pt x="758" y="670"/>
                          </a:lnTo>
                          <a:lnTo>
                            <a:pt x="760" y="668"/>
                          </a:lnTo>
                          <a:lnTo>
                            <a:pt x="762" y="664"/>
                          </a:lnTo>
                          <a:lnTo>
                            <a:pt x="763" y="659"/>
                          </a:lnTo>
                          <a:lnTo>
                            <a:pt x="764" y="652"/>
                          </a:lnTo>
                          <a:lnTo>
                            <a:pt x="764" y="643"/>
                          </a:lnTo>
                          <a:lnTo>
                            <a:pt x="764" y="632"/>
                          </a:lnTo>
                          <a:lnTo>
                            <a:pt x="764" y="625"/>
                          </a:lnTo>
                          <a:lnTo>
                            <a:pt x="766" y="619"/>
                          </a:lnTo>
                          <a:lnTo>
                            <a:pt x="769" y="613"/>
                          </a:lnTo>
                          <a:lnTo>
                            <a:pt x="773" y="608"/>
                          </a:lnTo>
                          <a:lnTo>
                            <a:pt x="778" y="604"/>
                          </a:lnTo>
                          <a:lnTo>
                            <a:pt x="783" y="598"/>
                          </a:lnTo>
                          <a:lnTo>
                            <a:pt x="789" y="594"/>
                          </a:lnTo>
                          <a:lnTo>
                            <a:pt x="796" y="590"/>
                          </a:lnTo>
                          <a:lnTo>
                            <a:pt x="811" y="583"/>
                          </a:lnTo>
                          <a:lnTo>
                            <a:pt x="824" y="576"/>
                          </a:lnTo>
                          <a:lnTo>
                            <a:pt x="830" y="572"/>
                          </a:lnTo>
                          <a:lnTo>
                            <a:pt x="836" y="568"/>
                          </a:lnTo>
                          <a:lnTo>
                            <a:pt x="842" y="564"/>
                          </a:lnTo>
                          <a:lnTo>
                            <a:pt x="846" y="560"/>
                          </a:lnTo>
                          <a:lnTo>
                            <a:pt x="851" y="557"/>
                          </a:lnTo>
                          <a:lnTo>
                            <a:pt x="855" y="553"/>
                          </a:lnTo>
                          <a:lnTo>
                            <a:pt x="860" y="547"/>
                          </a:lnTo>
                          <a:lnTo>
                            <a:pt x="864" y="541"/>
                          </a:lnTo>
                          <a:lnTo>
                            <a:pt x="871" y="527"/>
                          </a:lnTo>
                          <a:lnTo>
                            <a:pt x="878" y="509"/>
                          </a:lnTo>
                          <a:lnTo>
                            <a:pt x="890" y="475"/>
                          </a:lnTo>
                          <a:lnTo>
                            <a:pt x="899" y="447"/>
                          </a:lnTo>
                          <a:lnTo>
                            <a:pt x="902" y="436"/>
                          </a:lnTo>
                          <a:lnTo>
                            <a:pt x="905" y="424"/>
                          </a:lnTo>
                          <a:lnTo>
                            <a:pt x="905" y="414"/>
                          </a:lnTo>
                          <a:lnTo>
                            <a:pt x="904" y="404"/>
                          </a:lnTo>
                          <a:lnTo>
                            <a:pt x="902" y="395"/>
                          </a:lnTo>
                          <a:lnTo>
                            <a:pt x="897" y="385"/>
                          </a:lnTo>
                          <a:lnTo>
                            <a:pt x="891" y="376"/>
                          </a:lnTo>
                          <a:lnTo>
                            <a:pt x="882" y="367"/>
                          </a:lnTo>
                          <a:lnTo>
                            <a:pt x="870" y="354"/>
                          </a:lnTo>
                          <a:lnTo>
                            <a:pt x="862" y="342"/>
                          </a:lnTo>
                          <a:lnTo>
                            <a:pt x="859" y="338"/>
                          </a:lnTo>
                          <a:lnTo>
                            <a:pt x="857" y="333"/>
                          </a:lnTo>
                          <a:lnTo>
                            <a:pt x="856" y="329"/>
                          </a:lnTo>
                          <a:lnTo>
                            <a:pt x="855" y="326"/>
                          </a:lnTo>
                          <a:lnTo>
                            <a:pt x="855" y="323"/>
                          </a:lnTo>
                          <a:lnTo>
                            <a:pt x="856" y="320"/>
                          </a:lnTo>
                          <a:lnTo>
                            <a:pt x="857" y="317"/>
                          </a:lnTo>
                          <a:lnTo>
                            <a:pt x="858" y="315"/>
                          </a:lnTo>
                          <a:lnTo>
                            <a:pt x="863" y="310"/>
                          </a:lnTo>
                          <a:lnTo>
                            <a:pt x="869" y="307"/>
                          </a:lnTo>
                          <a:lnTo>
                            <a:pt x="885" y="299"/>
                          </a:lnTo>
                          <a:lnTo>
                            <a:pt x="902" y="291"/>
                          </a:lnTo>
                          <a:lnTo>
                            <a:pt x="910" y="287"/>
                          </a:lnTo>
                          <a:lnTo>
                            <a:pt x="917" y="281"/>
                          </a:lnTo>
                          <a:lnTo>
                            <a:pt x="920" y="278"/>
                          </a:lnTo>
                          <a:lnTo>
                            <a:pt x="922" y="274"/>
                          </a:lnTo>
                          <a:lnTo>
                            <a:pt x="925" y="270"/>
                          </a:lnTo>
                          <a:lnTo>
                            <a:pt x="927" y="266"/>
                          </a:lnTo>
                          <a:lnTo>
                            <a:pt x="929" y="262"/>
                          </a:lnTo>
                          <a:lnTo>
                            <a:pt x="929" y="259"/>
                          </a:lnTo>
                          <a:lnTo>
                            <a:pt x="929" y="254"/>
                          </a:lnTo>
                          <a:lnTo>
                            <a:pt x="927" y="250"/>
                          </a:lnTo>
                          <a:lnTo>
                            <a:pt x="925" y="243"/>
                          </a:lnTo>
                          <a:lnTo>
                            <a:pt x="922" y="236"/>
                          </a:lnTo>
                          <a:lnTo>
                            <a:pt x="919" y="229"/>
                          </a:lnTo>
                          <a:lnTo>
                            <a:pt x="919" y="222"/>
                          </a:lnTo>
                          <a:lnTo>
                            <a:pt x="919" y="219"/>
                          </a:lnTo>
                          <a:lnTo>
                            <a:pt x="921" y="215"/>
                          </a:lnTo>
                          <a:lnTo>
                            <a:pt x="923" y="211"/>
                          </a:lnTo>
                          <a:lnTo>
                            <a:pt x="926" y="208"/>
                          </a:lnTo>
                          <a:lnTo>
                            <a:pt x="944" y="196"/>
                          </a:lnTo>
                          <a:lnTo>
                            <a:pt x="954" y="189"/>
                          </a:lnTo>
                          <a:lnTo>
                            <a:pt x="956" y="187"/>
                          </a:lnTo>
                          <a:lnTo>
                            <a:pt x="957" y="184"/>
                          </a:lnTo>
                          <a:lnTo>
                            <a:pt x="958" y="181"/>
                          </a:lnTo>
                          <a:lnTo>
                            <a:pt x="958" y="177"/>
                          </a:lnTo>
                          <a:lnTo>
                            <a:pt x="958" y="166"/>
                          </a:lnTo>
                          <a:lnTo>
                            <a:pt x="955" y="152"/>
                          </a:lnTo>
                          <a:lnTo>
                            <a:pt x="941" y="96"/>
                          </a:lnTo>
                          <a:lnTo>
                            <a:pt x="941" y="96"/>
                          </a:lnTo>
                          <a:close/>
                        </a:path>
                      </a:pathLst>
                    </a:custGeom>
                    <a:solidFill>
                      <a:srgbClr val="0E4D74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8" name="Świętokrzyskie_0"/>
                    <xdr:cNvSpPr>
                      <a:spLocks/>
                    </xdr:cNvSpPr>
                  </xdr:nvSpPr>
                  <xdr:spPr bwMode="auto">
                    <a:xfrm>
                      <a:off x="16267924" y="6608470"/>
                      <a:ext cx="884188" cy="742224"/>
                    </a:xfrm>
                    <a:custGeom>
                      <a:avLst/>
                      <a:gdLst/>
                      <a:ahLst/>
                      <a:cxnLst>
                        <a:cxn ang="0">
                          <a:pos x="182" y="845"/>
                        </a:cxn>
                        <a:cxn ang="0">
                          <a:pos x="338" y="755"/>
                        </a:cxn>
                        <a:cxn ang="0">
                          <a:pos x="486" y="744"/>
                        </a:cxn>
                        <a:cxn ang="0">
                          <a:pos x="399" y="518"/>
                        </a:cxn>
                        <a:cxn ang="0">
                          <a:pos x="427" y="364"/>
                        </a:cxn>
                        <a:cxn ang="0">
                          <a:pos x="546" y="341"/>
                        </a:cxn>
                        <a:cxn ang="0">
                          <a:pos x="707" y="336"/>
                        </a:cxn>
                        <a:cxn ang="0">
                          <a:pos x="802" y="254"/>
                        </a:cxn>
                        <a:cxn ang="0">
                          <a:pos x="823" y="202"/>
                        </a:cxn>
                        <a:cxn ang="0">
                          <a:pos x="957" y="218"/>
                        </a:cxn>
                        <a:cxn ang="0">
                          <a:pos x="973" y="86"/>
                        </a:cxn>
                        <a:cxn ang="0">
                          <a:pos x="1096" y="6"/>
                        </a:cxn>
                        <a:cxn ang="0">
                          <a:pos x="1164" y="89"/>
                        </a:cxn>
                        <a:cxn ang="0">
                          <a:pos x="1230" y="208"/>
                        </a:cxn>
                        <a:cxn ang="0">
                          <a:pos x="1458" y="314"/>
                        </a:cxn>
                        <a:cxn ang="0">
                          <a:pos x="1585" y="436"/>
                        </a:cxn>
                        <a:cxn ang="0">
                          <a:pos x="1671" y="383"/>
                        </a:cxn>
                        <a:cxn ang="0">
                          <a:pos x="1887" y="392"/>
                        </a:cxn>
                        <a:cxn ang="0">
                          <a:pos x="1996" y="396"/>
                        </a:cxn>
                        <a:cxn ang="0">
                          <a:pos x="2061" y="306"/>
                        </a:cxn>
                        <a:cxn ang="0">
                          <a:pos x="2105" y="450"/>
                        </a:cxn>
                        <a:cxn ang="0">
                          <a:pos x="2207" y="602"/>
                        </a:cxn>
                        <a:cxn ang="0">
                          <a:pos x="2466" y="659"/>
                        </a:cxn>
                        <a:cxn ang="0">
                          <a:pos x="2631" y="747"/>
                        </a:cxn>
                        <a:cxn ang="0">
                          <a:pos x="2691" y="655"/>
                        </a:cxn>
                        <a:cxn ang="0">
                          <a:pos x="2906" y="640"/>
                        </a:cxn>
                        <a:cxn ang="0">
                          <a:pos x="3072" y="642"/>
                        </a:cxn>
                        <a:cxn ang="0">
                          <a:pos x="3109" y="751"/>
                        </a:cxn>
                        <a:cxn ang="0">
                          <a:pos x="3132" y="977"/>
                        </a:cxn>
                        <a:cxn ang="0">
                          <a:pos x="3171" y="1176"/>
                        </a:cxn>
                        <a:cxn ang="0">
                          <a:pos x="3166" y="1346"/>
                        </a:cxn>
                        <a:cxn ang="0">
                          <a:pos x="3094" y="1541"/>
                        </a:cxn>
                        <a:cxn ang="0">
                          <a:pos x="2936" y="1682"/>
                        </a:cxn>
                        <a:cxn ang="0">
                          <a:pos x="2824" y="1893"/>
                        </a:cxn>
                        <a:cxn ang="0">
                          <a:pos x="2580" y="1987"/>
                        </a:cxn>
                        <a:cxn ang="0">
                          <a:pos x="2498" y="2099"/>
                        </a:cxn>
                        <a:cxn ang="0">
                          <a:pos x="2280" y="2244"/>
                        </a:cxn>
                        <a:cxn ang="0">
                          <a:pos x="2113" y="2308"/>
                        </a:cxn>
                        <a:cxn ang="0">
                          <a:pos x="1915" y="2394"/>
                        </a:cxn>
                        <a:cxn ang="0">
                          <a:pos x="1743" y="2434"/>
                        </a:cxn>
                        <a:cxn ang="0">
                          <a:pos x="1596" y="2467"/>
                        </a:cxn>
                        <a:cxn ang="0">
                          <a:pos x="1475" y="2608"/>
                        </a:cxn>
                        <a:cxn ang="0">
                          <a:pos x="1161" y="2688"/>
                        </a:cxn>
                        <a:cxn ang="0">
                          <a:pos x="992" y="2630"/>
                        </a:cxn>
                        <a:cxn ang="0">
                          <a:pos x="945" y="2514"/>
                        </a:cxn>
                        <a:cxn ang="0">
                          <a:pos x="934" y="2409"/>
                        </a:cxn>
                        <a:cxn ang="0">
                          <a:pos x="924" y="2275"/>
                        </a:cxn>
                        <a:cxn ang="0">
                          <a:pos x="814" y="2073"/>
                        </a:cxn>
                        <a:cxn ang="0">
                          <a:pos x="682" y="1997"/>
                        </a:cxn>
                        <a:cxn ang="0">
                          <a:pos x="534" y="1945"/>
                        </a:cxn>
                        <a:cxn ang="0">
                          <a:pos x="391" y="1918"/>
                        </a:cxn>
                        <a:cxn ang="0">
                          <a:pos x="272" y="1878"/>
                        </a:cxn>
                        <a:cxn ang="0">
                          <a:pos x="125" y="1806"/>
                        </a:cxn>
                        <a:cxn ang="0">
                          <a:pos x="214" y="1703"/>
                        </a:cxn>
                        <a:cxn ang="0">
                          <a:pos x="255" y="1635"/>
                        </a:cxn>
                        <a:cxn ang="0">
                          <a:pos x="233" y="1522"/>
                        </a:cxn>
                        <a:cxn ang="0">
                          <a:pos x="25" y="1452"/>
                        </a:cxn>
                        <a:cxn ang="0">
                          <a:pos x="8" y="1346"/>
                        </a:cxn>
                        <a:cxn ang="0">
                          <a:pos x="103" y="1231"/>
                        </a:cxn>
                        <a:cxn ang="0">
                          <a:pos x="169" y="1206"/>
                        </a:cxn>
                      </a:cxnLst>
                      <a:rect l="0" t="0" r="r" b="b"/>
                      <a:pathLst>
                        <a:path w="3211" h="2688">
                          <a:moveTo>
                            <a:pt x="69" y="1117"/>
                          </a:moveTo>
                          <a:lnTo>
                            <a:pt x="143" y="1019"/>
                          </a:lnTo>
                          <a:lnTo>
                            <a:pt x="159" y="1007"/>
                          </a:lnTo>
                          <a:lnTo>
                            <a:pt x="175" y="990"/>
                          </a:lnTo>
                          <a:lnTo>
                            <a:pt x="184" y="981"/>
                          </a:lnTo>
                          <a:lnTo>
                            <a:pt x="190" y="972"/>
                          </a:lnTo>
                          <a:lnTo>
                            <a:pt x="195" y="963"/>
                          </a:lnTo>
                          <a:lnTo>
                            <a:pt x="198" y="952"/>
                          </a:lnTo>
                          <a:lnTo>
                            <a:pt x="200" y="944"/>
                          </a:lnTo>
                          <a:lnTo>
                            <a:pt x="199" y="935"/>
                          </a:lnTo>
                          <a:lnTo>
                            <a:pt x="198" y="927"/>
                          </a:lnTo>
                          <a:lnTo>
                            <a:pt x="196" y="920"/>
                          </a:lnTo>
                          <a:lnTo>
                            <a:pt x="191" y="904"/>
                          </a:lnTo>
                          <a:lnTo>
                            <a:pt x="186" y="889"/>
                          </a:lnTo>
                          <a:lnTo>
                            <a:pt x="183" y="881"/>
                          </a:lnTo>
                          <a:lnTo>
                            <a:pt x="181" y="873"/>
                          </a:lnTo>
                          <a:lnTo>
                            <a:pt x="180" y="864"/>
                          </a:lnTo>
                          <a:lnTo>
                            <a:pt x="180" y="855"/>
                          </a:lnTo>
                          <a:lnTo>
                            <a:pt x="182" y="845"/>
                          </a:lnTo>
                          <a:lnTo>
                            <a:pt x="184" y="835"/>
                          </a:lnTo>
                          <a:lnTo>
                            <a:pt x="189" y="824"/>
                          </a:lnTo>
                          <a:lnTo>
                            <a:pt x="195" y="812"/>
                          </a:lnTo>
                          <a:lnTo>
                            <a:pt x="200" y="801"/>
                          </a:lnTo>
                          <a:lnTo>
                            <a:pt x="205" y="784"/>
                          </a:lnTo>
                          <a:lnTo>
                            <a:pt x="209" y="766"/>
                          </a:lnTo>
                          <a:lnTo>
                            <a:pt x="214" y="747"/>
                          </a:lnTo>
                          <a:lnTo>
                            <a:pt x="219" y="728"/>
                          </a:lnTo>
                          <a:lnTo>
                            <a:pt x="225" y="714"/>
                          </a:lnTo>
                          <a:lnTo>
                            <a:pt x="227" y="709"/>
                          </a:lnTo>
                          <a:lnTo>
                            <a:pt x="230" y="705"/>
                          </a:lnTo>
                          <a:lnTo>
                            <a:pt x="233" y="703"/>
                          </a:lnTo>
                          <a:lnTo>
                            <a:pt x="237" y="703"/>
                          </a:lnTo>
                          <a:lnTo>
                            <a:pt x="317" y="727"/>
                          </a:lnTo>
                          <a:lnTo>
                            <a:pt x="321" y="729"/>
                          </a:lnTo>
                          <a:lnTo>
                            <a:pt x="325" y="733"/>
                          </a:lnTo>
                          <a:lnTo>
                            <a:pt x="328" y="737"/>
                          </a:lnTo>
                          <a:lnTo>
                            <a:pt x="331" y="742"/>
                          </a:lnTo>
                          <a:lnTo>
                            <a:pt x="338" y="755"/>
                          </a:lnTo>
                          <a:lnTo>
                            <a:pt x="344" y="770"/>
                          </a:lnTo>
                          <a:lnTo>
                            <a:pt x="352" y="784"/>
                          </a:lnTo>
                          <a:lnTo>
                            <a:pt x="359" y="799"/>
                          </a:lnTo>
                          <a:lnTo>
                            <a:pt x="363" y="805"/>
                          </a:lnTo>
                          <a:lnTo>
                            <a:pt x="368" y="811"/>
                          </a:lnTo>
                          <a:lnTo>
                            <a:pt x="373" y="816"/>
                          </a:lnTo>
                          <a:lnTo>
                            <a:pt x="379" y="820"/>
                          </a:lnTo>
                          <a:lnTo>
                            <a:pt x="402" y="834"/>
                          </a:lnTo>
                          <a:lnTo>
                            <a:pt x="428" y="848"/>
                          </a:lnTo>
                          <a:lnTo>
                            <a:pt x="442" y="853"/>
                          </a:lnTo>
                          <a:lnTo>
                            <a:pt x="455" y="856"/>
                          </a:lnTo>
                          <a:lnTo>
                            <a:pt x="462" y="857"/>
                          </a:lnTo>
                          <a:lnTo>
                            <a:pt x="468" y="857"/>
                          </a:lnTo>
                          <a:lnTo>
                            <a:pt x="474" y="856"/>
                          </a:lnTo>
                          <a:lnTo>
                            <a:pt x="481" y="854"/>
                          </a:lnTo>
                          <a:lnTo>
                            <a:pt x="481" y="825"/>
                          </a:lnTo>
                          <a:lnTo>
                            <a:pt x="483" y="798"/>
                          </a:lnTo>
                          <a:lnTo>
                            <a:pt x="484" y="770"/>
                          </a:lnTo>
                          <a:lnTo>
                            <a:pt x="486" y="744"/>
                          </a:lnTo>
                          <a:lnTo>
                            <a:pt x="488" y="717"/>
                          </a:lnTo>
                          <a:lnTo>
                            <a:pt x="488" y="689"/>
                          </a:lnTo>
                          <a:lnTo>
                            <a:pt x="487" y="661"/>
                          </a:lnTo>
                          <a:lnTo>
                            <a:pt x="484" y="631"/>
                          </a:lnTo>
                          <a:lnTo>
                            <a:pt x="463" y="631"/>
                          </a:lnTo>
                          <a:lnTo>
                            <a:pt x="448" y="629"/>
                          </a:lnTo>
                          <a:lnTo>
                            <a:pt x="441" y="628"/>
                          </a:lnTo>
                          <a:lnTo>
                            <a:pt x="435" y="627"/>
                          </a:lnTo>
                          <a:lnTo>
                            <a:pt x="430" y="624"/>
                          </a:lnTo>
                          <a:lnTo>
                            <a:pt x="426" y="622"/>
                          </a:lnTo>
                          <a:lnTo>
                            <a:pt x="423" y="618"/>
                          </a:lnTo>
                          <a:lnTo>
                            <a:pt x="419" y="613"/>
                          </a:lnTo>
                          <a:lnTo>
                            <a:pt x="417" y="608"/>
                          </a:lnTo>
                          <a:lnTo>
                            <a:pt x="414" y="602"/>
                          </a:lnTo>
                          <a:lnTo>
                            <a:pt x="409" y="587"/>
                          </a:lnTo>
                          <a:lnTo>
                            <a:pt x="405" y="567"/>
                          </a:lnTo>
                          <a:lnTo>
                            <a:pt x="401" y="546"/>
                          </a:lnTo>
                          <a:lnTo>
                            <a:pt x="399" y="527"/>
                          </a:lnTo>
                          <a:lnTo>
                            <a:pt x="399" y="518"/>
                          </a:lnTo>
                          <a:lnTo>
                            <a:pt x="399" y="510"/>
                          </a:lnTo>
                          <a:lnTo>
                            <a:pt x="400" y="503"/>
                          </a:lnTo>
                          <a:lnTo>
                            <a:pt x="402" y="495"/>
                          </a:lnTo>
                          <a:lnTo>
                            <a:pt x="405" y="488"/>
                          </a:lnTo>
                          <a:lnTo>
                            <a:pt x="408" y="480"/>
                          </a:lnTo>
                          <a:lnTo>
                            <a:pt x="412" y="472"/>
                          </a:lnTo>
                          <a:lnTo>
                            <a:pt x="416" y="465"/>
                          </a:lnTo>
                          <a:lnTo>
                            <a:pt x="428" y="451"/>
                          </a:lnTo>
                          <a:lnTo>
                            <a:pt x="443" y="434"/>
                          </a:lnTo>
                          <a:lnTo>
                            <a:pt x="451" y="430"/>
                          </a:lnTo>
                          <a:lnTo>
                            <a:pt x="456" y="426"/>
                          </a:lnTo>
                          <a:lnTo>
                            <a:pt x="460" y="422"/>
                          </a:lnTo>
                          <a:lnTo>
                            <a:pt x="461" y="417"/>
                          </a:lnTo>
                          <a:lnTo>
                            <a:pt x="462" y="412"/>
                          </a:lnTo>
                          <a:lnTo>
                            <a:pt x="461" y="408"/>
                          </a:lnTo>
                          <a:lnTo>
                            <a:pt x="458" y="403"/>
                          </a:lnTo>
                          <a:lnTo>
                            <a:pt x="455" y="398"/>
                          </a:lnTo>
                          <a:lnTo>
                            <a:pt x="439" y="380"/>
                          </a:lnTo>
                          <a:lnTo>
                            <a:pt x="427" y="364"/>
                          </a:lnTo>
                          <a:lnTo>
                            <a:pt x="426" y="360"/>
                          </a:lnTo>
                          <a:lnTo>
                            <a:pt x="426" y="355"/>
                          </a:lnTo>
                          <a:lnTo>
                            <a:pt x="427" y="351"/>
                          </a:lnTo>
                          <a:lnTo>
                            <a:pt x="428" y="347"/>
                          </a:lnTo>
                          <a:lnTo>
                            <a:pt x="431" y="343"/>
                          </a:lnTo>
                          <a:lnTo>
                            <a:pt x="434" y="340"/>
                          </a:lnTo>
                          <a:lnTo>
                            <a:pt x="439" y="336"/>
                          </a:lnTo>
                          <a:lnTo>
                            <a:pt x="443" y="333"/>
                          </a:lnTo>
                          <a:lnTo>
                            <a:pt x="452" y="327"/>
                          </a:lnTo>
                          <a:lnTo>
                            <a:pt x="461" y="323"/>
                          </a:lnTo>
                          <a:lnTo>
                            <a:pt x="471" y="319"/>
                          </a:lnTo>
                          <a:lnTo>
                            <a:pt x="479" y="318"/>
                          </a:lnTo>
                          <a:lnTo>
                            <a:pt x="484" y="318"/>
                          </a:lnTo>
                          <a:lnTo>
                            <a:pt x="490" y="320"/>
                          </a:lnTo>
                          <a:lnTo>
                            <a:pt x="498" y="323"/>
                          </a:lnTo>
                          <a:lnTo>
                            <a:pt x="506" y="327"/>
                          </a:lnTo>
                          <a:lnTo>
                            <a:pt x="523" y="334"/>
                          </a:lnTo>
                          <a:lnTo>
                            <a:pt x="537" y="339"/>
                          </a:lnTo>
                          <a:lnTo>
                            <a:pt x="546" y="341"/>
                          </a:lnTo>
                          <a:lnTo>
                            <a:pt x="554" y="342"/>
                          </a:lnTo>
                          <a:lnTo>
                            <a:pt x="562" y="342"/>
                          </a:lnTo>
                          <a:lnTo>
                            <a:pt x="572" y="342"/>
                          </a:lnTo>
                          <a:lnTo>
                            <a:pt x="580" y="342"/>
                          </a:lnTo>
                          <a:lnTo>
                            <a:pt x="589" y="340"/>
                          </a:lnTo>
                          <a:lnTo>
                            <a:pt x="597" y="339"/>
                          </a:lnTo>
                          <a:lnTo>
                            <a:pt x="605" y="337"/>
                          </a:lnTo>
                          <a:lnTo>
                            <a:pt x="616" y="333"/>
                          </a:lnTo>
                          <a:lnTo>
                            <a:pt x="626" y="329"/>
                          </a:lnTo>
                          <a:lnTo>
                            <a:pt x="637" y="326"/>
                          </a:lnTo>
                          <a:lnTo>
                            <a:pt x="647" y="323"/>
                          </a:lnTo>
                          <a:lnTo>
                            <a:pt x="654" y="322"/>
                          </a:lnTo>
                          <a:lnTo>
                            <a:pt x="661" y="323"/>
                          </a:lnTo>
                          <a:lnTo>
                            <a:pt x="668" y="325"/>
                          </a:lnTo>
                          <a:lnTo>
                            <a:pt x="676" y="328"/>
                          </a:lnTo>
                          <a:lnTo>
                            <a:pt x="683" y="331"/>
                          </a:lnTo>
                          <a:lnTo>
                            <a:pt x="690" y="333"/>
                          </a:lnTo>
                          <a:lnTo>
                            <a:pt x="699" y="335"/>
                          </a:lnTo>
                          <a:lnTo>
                            <a:pt x="707" y="336"/>
                          </a:lnTo>
                          <a:lnTo>
                            <a:pt x="715" y="335"/>
                          </a:lnTo>
                          <a:lnTo>
                            <a:pt x="723" y="334"/>
                          </a:lnTo>
                          <a:lnTo>
                            <a:pt x="730" y="331"/>
                          </a:lnTo>
                          <a:lnTo>
                            <a:pt x="737" y="328"/>
                          </a:lnTo>
                          <a:lnTo>
                            <a:pt x="744" y="325"/>
                          </a:lnTo>
                          <a:lnTo>
                            <a:pt x="750" y="322"/>
                          </a:lnTo>
                          <a:lnTo>
                            <a:pt x="757" y="320"/>
                          </a:lnTo>
                          <a:lnTo>
                            <a:pt x="765" y="318"/>
                          </a:lnTo>
                          <a:lnTo>
                            <a:pt x="771" y="316"/>
                          </a:lnTo>
                          <a:lnTo>
                            <a:pt x="777" y="312"/>
                          </a:lnTo>
                          <a:lnTo>
                            <a:pt x="783" y="310"/>
                          </a:lnTo>
                          <a:lnTo>
                            <a:pt x="787" y="307"/>
                          </a:lnTo>
                          <a:lnTo>
                            <a:pt x="790" y="304"/>
                          </a:lnTo>
                          <a:lnTo>
                            <a:pt x="792" y="301"/>
                          </a:lnTo>
                          <a:lnTo>
                            <a:pt x="794" y="298"/>
                          </a:lnTo>
                          <a:lnTo>
                            <a:pt x="796" y="294"/>
                          </a:lnTo>
                          <a:lnTo>
                            <a:pt x="799" y="278"/>
                          </a:lnTo>
                          <a:lnTo>
                            <a:pt x="801" y="257"/>
                          </a:lnTo>
                          <a:lnTo>
                            <a:pt x="802" y="254"/>
                          </a:lnTo>
                          <a:lnTo>
                            <a:pt x="801" y="251"/>
                          </a:lnTo>
                          <a:lnTo>
                            <a:pt x="800" y="248"/>
                          </a:lnTo>
                          <a:lnTo>
                            <a:pt x="799" y="245"/>
                          </a:lnTo>
                          <a:lnTo>
                            <a:pt x="796" y="241"/>
                          </a:lnTo>
                          <a:lnTo>
                            <a:pt x="792" y="236"/>
                          </a:lnTo>
                          <a:lnTo>
                            <a:pt x="788" y="230"/>
                          </a:lnTo>
                          <a:lnTo>
                            <a:pt x="787" y="223"/>
                          </a:lnTo>
                          <a:lnTo>
                            <a:pt x="786" y="220"/>
                          </a:lnTo>
                          <a:lnTo>
                            <a:pt x="787" y="216"/>
                          </a:lnTo>
                          <a:lnTo>
                            <a:pt x="788" y="212"/>
                          </a:lnTo>
                          <a:lnTo>
                            <a:pt x="791" y="207"/>
                          </a:lnTo>
                          <a:lnTo>
                            <a:pt x="796" y="198"/>
                          </a:lnTo>
                          <a:lnTo>
                            <a:pt x="800" y="192"/>
                          </a:lnTo>
                          <a:lnTo>
                            <a:pt x="803" y="188"/>
                          </a:lnTo>
                          <a:lnTo>
                            <a:pt x="806" y="186"/>
                          </a:lnTo>
                          <a:lnTo>
                            <a:pt x="809" y="187"/>
                          </a:lnTo>
                          <a:lnTo>
                            <a:pt x="813" y="189"/>
                          </a:lnTo>
                          <a:lnTo>
                            <a:pt x="817" y="194"/>
                          </a:lnTo>
                          <a:lnTo>
                            <a:pt x="823" y="202"/>
                          </a:lnTo>
                          <a:lnTo>
                            <a:pt x="829" y="207"/>
                          </a:lnTo>
                          <a:lnTo>
                            <a:pt x="835" y="211"/>
                          </a:lnTo>
                          <a:lnTo>
                            <a:pt x="840" y="213"/>
                          </a:lnTo>
                          <a:lnTo>
                            <a:pt x="845" y="213"/>
                          </a:lnTo>
                          <a:lnTo>
                            <a:pt x="851" y="212"/>
                          </a:lnTo>
                          <a:lnTo>
                            <a:pt x="856" y="210"/>
                          </a:lnTo>
                          <a:lnTo>
                            <a:pt x="861" y="208"/>
                          </a:lnTo>
                          <a:lnTo>
                            <a:pt x="867" y="204"/>
                          </a:lnTo>
                          <a:lnTo>
                            <a:pt x="879" y="197"/>
                          </a:lnTo>
                          <a:lnTo>
                            <a:pt x="891" y="190"/>
                          </a:lnTo>
                          <a:lnTo>
                            <a:pt x="897" y="188"/>
                          </a:lnTo>
                          <a:lnTo>
                            <a:pt x="903" y="186"/>
                          </a:lnTo>
                          <a:lnTo>
                            <a:pt x="910" y="185"/>
                          </a:lnTo>
                          <a:lnTo>
                            <a:pt x="917" y="186"/>
                          </a:lnTo>
                          <a:lnTo>
                            <a:pt x="924" y="190"/>
                          </a:lnTo>
                          <a:lnTo>
                            <a:pt x="931" y="196"/>
                          </a:lnTo>
                          <a:lnTo>
                            <a:pt x="939" y="204"/>
                          </a:lnTo>
                          <a:lnTo>
                            <a:pt x="947" y="212"/>
                          </a:lnTo>
                          <a:lnTo>
                            <a:pt x="957" y="218"/>
                          </a:lnTo>
                          <a:lnTo>
                            <a:pt x="965" y="223"/>
                          </a:lnTo>
                          <a:lnTo>
                            <a:pt x="968" y="224"/>
                          </a:lnTo>
                          <a:lnTo>
                            <a:pt x="972" y="223"/>
                          </a:lnTo>
                          <a:lnTo>
                            <a:pt x="975" y="222"/>
                          </a:lnTo>
                          <a:lnTo>
                            <a:pt x="978" y="218"/>
                          </a:lnTo>
                          <a:lnTo>
                            <a:pt x="981" y="213"/>
                          </a:lnTo>
                          <a:lnTo>
                            <a:pt x="984" y="205"/>
                          </a:lnTo>
                          <a:lnTo>
                            <a:pt x="987" y="196"/>
                          </a:lnTo>
                          <a:lnTo>
                            <a:pt x="991" y="185"/>
                          </a:lnTo>
                          <a:lnTo>
                            <a:pt x="997" y="162"/>
                          </a:lnTo>
                          <a:lnTo>
                            <a:pt x="1002" y="146"/>
                          </a:lnTo>
                          <a:lnTo>
                            <a:pt x="1003" y="139"/>
                          </a:lnTo>
                          <a:lnTo>
                            <a:pt x="1003" y="133"/>
                          </a:lnTo>
                          <a:lnTo>
                            <a:pt x="1002" y="128"/>
                          </a:lnTo>
                          <a:lnTo>
                            <a:pt x="1000" y="123"/>
                          </a:lnTo>
                          <a:lnTo>
                            <a:pt x="993" y="114"/>
                          </a:lnTo>
                          <a:lnTo>
                            <a:pt x="987" y="105"/>
                          </a:lnTo>
                          <a:lnTo>
                            <a:pt x="980" y="95"/>
                          </a:lnTo>
                          <a:lnTo>
                            <a:pt x="973" y="86"/>
                          </a:lnTo>
                          <a:lnTo>
                            <a:pt x="971" y="81"/>
                          </a:lnTo>
                          <a:lnTo>
                            <a:pt x="969" y="76"/>
                          </a:lnTo>
                          <a:lnTo>
                            <a:pt x="968" y="70"/>
                          </a:lnTo>
                          <a:lnTo>
                            <a:pt x="969" y="63"/>
                          </a:lnTo>
                          <a:lnTo>
                            <a:pt x="970" y="59"/>
                          </a:lnTo>
                          <a:lnTo>
                            <a:pt x="971" y="53"/>
                          </a:lnTo>
                          <a:lnTo>
                            <a:pt x="974" y="50"/>
                          </a:lnTo>
                          <a:lnTo>
                            <a:pt x="978" y="47"/>
                          </a:lnTo>
                          <a:lnTo>
                            <a:pt x="986" y="43"/>
                          </a:lnTo>
                          <a:lnTo>
                            <a:pt x="996" y="40"/>
                          </a:lnTo>
                          <a:lnTo>
                            <a:pt x="1008" y="38"/>
                          </a:lnTo>
                          <a:lnTo>
                            <a:pt x="1019" y="36"/>
                          </a:lnTo>
                          <a:lnTo>
                            <a:pt x="1029" y="33"/>
                          </a:lnTo>
                          <a:lnTo>
                            <a:pt x="1038" y="30"/>
                          </a:lnTo>
                          <a:lnTo>
                            <a:pt x="1068" y="0"/>
                          </a:lnTo>
                          <a:lnTo>
                            <a:pt x="1068" y="0"/>
                          </a:lnTo>
                          <a:lnTo>
                            <a:pt x="1074" y="2"/>
                          </a:lnTo>
                          <a:lnTo>
                            <a:pt x="1083" y="4"/>
                          </a:lnTo>
                          <a:lnTo>
                            <a:pt x="1096" y="6"/>
                          </a:lnTo>
                          <a:lnTo>
                            <a:pt x="1109" y="9"/>
                          </a:lnTo>
                          <a:lnTo>
                            <a:pt x="1134" y="13"/>
                          </a:lnTo>
                          <a:lnTo>
                            <a:pt x="1152" y="14"/>
                          </a:lnTo>
                          <a:lnTo>
                            <a:pt x="1158" y="15"/>
                          </a:lnTo>
                          <a:lnTo>
                            <a:pt x="1164" y="16"/>
                          </a:lnTo>
                          <a:lnTo>
                            <a:pt x="1169" y="17"/>
                          </a:lnTo>
                          <a:lnTo>
                            <a:pt x="1173" y="18"/>
                          </a:lnTo>
                          <a:lnTo>
                            <a:pt x="1176" y="20"/>
                          </a:lnTo>
                          <a:lnTo>
                            <a:pt x="1179" y="22"/>
                          </a:lnTo>
                          <a:lnTo>
                            <a:pt x="1180" y="25"/>
                          </a:lnTo>
                          <a:lnTo>
                            <a:pt x="1181" y="27"/>
                          </a:lnTo>
                          <a:lnTo>
                            <a:pt x="1182" y="33"/>
                          </a:lnTo>
                          <a:lnTo>
                            <a:pt x="1181" y="40"/>
                          </a:lnTo>
                          <a:lnTo>
                            <a:pt x="1178" y="47"/>
                          </a:lnTo>
                          <a:lnTo>
                            <a:pt x="1175" y="56"/>
                          </a:lnTo>
                          <a:lnTo>
                            <a:pt x="1172" y="64"/>
                          </a:lnTo>
                          <a:lnTo>
                            <a:pt x="1168" y="72"/>
                          </a:lnTo>
                          <a:lnTo>
                            <a:pt x="1165" y="81"/>
                          </a:lnTo>
                          <a:lnTo>
                            <a:pt x="1164" y="89"/>
                          </a:lnTo>
                          <a:lnTo>
                            <a:pt x="1164" y="93"/>
                          </a:lnTo>
                          <a:lnTo>
                            <a:pt x="1164" y="97"/>
                          </a:lnTo>
                          <a:lnTo>
                            <a:pt x="1166" y="102"/>
                          </a:lnTo>
                          <a:lnTo>
                            <a:pt x="1167" y="105"/>
                          </a:lnTo>
                          <a:lnTo>
                            <a:pt x="1171" y="109"/>
                          </a:lnTo>
                          <a:lnTo>
                            <a:pt x="1174" y="112"/>
                          </a:lnTo>
                          <a:lnTo>
                            <a:pt x="1178" y="116"/>
                          </a:lnTo>
                          <a:lnTo>
                            <a:pt x="1182" y="119"/>
                          </a:lnTo>
                          <a:lnTo>
                            <a:pt x="1210" y="133"/>
                          </a:lnTo>
                          <a:lnTo>
                            <a:pt x="1222" y="140"/>
                          </a:lnTo>
                          <a:lnTo>
                            <a:pt x="1224" y="146"/>
                          </a:lnTo>
                          <a:lnTo>
                            <a:pt x="1224" y="154"/>
                          </a:lnTo>
                          <a:lnTo>
                            <a:pt x="1224" y="166"/>
                          </a:lnTo>
                          <a:lnTo>
                            <a:pt x="1224" y="185"/>
                          </a:lnTo>
                          <a:lnTo>
                            <a:pt x="1224" y="192"/>
                          </a:lnTo>
                          <a:lnTo>
                            <a:pt x="1225" y="197"/>
                          </a:lnTo>
                          <a:lnTo>
                            <a:pt x="1226" y="202"/>
                          </a:lnTo>
                          <a:lnTo>
                            <a:pt x="1228" y="205"/>
                          </a:lnTo>
                          <a:lnTo>
                            <a:pt x="1230" y="208"/>
                          </a:lnTo>
                          <a:lnTo>
                            <a:pt x="1233" y="210"/>
                          </a:lnTo>
                          <a:lnTo>
                            <a:pt x="1236" y="211"/>
                          </a:lnTo>
                          <a:lnTo>
                            <a:pt x="1239" y="212"/>
                          </a:lnTo>
                          <a:lnTo>
                            <a:pt x="1257" y="212"/>
                          </a:lnTo>
                          <a:lnTo>
                            <a:pt x="1277" y="210"/>
                          </a:lnTo>
                          <a:lnTo>
                            <a:pt x="1285" y="211"/>
                          </a:lnTo>
                          <a:lnTo>
                            <a:pt x="1294" y="212"/>
                          </a:lnTo>
                          <a:lnTo>
                            <a:pt x="1304" y="215"/>
                          </a:lnTo>
                          <a:lnTo>
                            <a:pt x="1312" y="218"/>
                          </a:lnTo>
                          <a:lnTo>
                            <a:pt x="1328" y="228"/>
                          </a:lnTo>
                          <a:lnTo>
                            <a:pt x="1345" y="238"/>
                          </a:lnTo>
                          <a:lnTo>
                            <a:pt x="1376" y="262"/>
                          </a:lnTo>
                          <a:lnTo>
                            <a:pt x="1407" y="284"/>
                          </a:lnTo>
                          <a:lnTo>
                            <a:pt x="1420" y="290"/>
                          </a:lnTo>
                          <a:lnTo>
                            <a:pt x="1438" y="298"/>
                          </a:lnTo>
                          <a:lnTo>
                            <a:pt x="1447" y="302"/>
                          </a:lnTo>
                          <a:lnTo>
                            <a:pt x="1454" y="307"/>
                          </a:lnTo>
                          <a:lnTo>
                            <a:pt x="1456" y="310"/>
                          </a:lnTo>
                          <a:lnTo>
                            <a:pt x="1458" y="314"/>
                          </a:lnTo>
                          <a:lnTo>
                            <a:pt x="1460" y="316"/>
                          </a:lnTo>
                          <a:lnTo>
                            <a:pt x="1460" y="319"/>
                          </a:lnTo>
                          <a:lnTo>
                            <a:pt x="1462" y="334"/>
                          </a:lnTo>
                          <a:lnTo>
                            <a:pt x="1465" y="349"/>
                          </a:lnTo>
                          <a:lnTo>
                            <a:pt x="1468" y="357"/>
                          </a:lnTo>
                          <a:lnTo>
                            <a:pt x="1471" y="363"/>
                          </a:lnTo>
                          <a:lnTo>
                            <a:pt x="1476" y="369"/>
                          </a:lnTo>
                          <a:lnTo>
                            <a:pt x="1481" y="375"/>
                          </a:lnTo>
                          <a:lnTo>
                            <a:pt x="1493" y="384"/>
                          </a:lnTo>
                          <a:lnTo>
                            <a:pt x="1506" y="393"/>
                          </a:lnTo>
                          <a:lnTo>
                            <a:pt x="1521" y="401"/>
                          </a:lnTo>
                          <a:lnTo>
                            <a:pt x="1534" y="408"/>
                          </a:lnTo>
                          <a:lnTo>
                            <a:pt x="1544" y="415"/>
                          </a:lnTo>
                          <a:lnTo>
                            <a:pt x="1553" y="422"/>
                          </a:lnTo>
                          <a:lnTo>
                            <a:pt x="1557" y="425"/>
                          </a:lnTo>
                          <a:lnTo>
                            <a:pt x="1563" y="428"/>
                          </a:lnTo>
                          <a:lnTo>
                            <a:pt x="1568" y="431"/>
                          </a:lnTo>
                          <a:lnTo>
                            <a:pt x="1575" y="433"/>
                          </a:lnTo>
                          <a:lnTo>
                            <a:pt x="1585" y="436"/>
                          </a:lnTo>
                          <a:lnTo>
                            <a:pt x="1594" y="439"/>
                          </a:lnTo>
                          <a:lnTo>
                            <a:pt x="1604" y="441"/>
                          </a:lnTo>
                          <a:lnTo>
                            <a:pt x="1611" y="441"/>
                          </a:lnTo>
                          <a:lnTo>
                            <a:pt x="1614" y="440"/>
                          </a:lnTo>
                          <a:lnTo>
                            <a:pt x="1617" y="439"/>
                          </a:lnTo>
                          <a:lnTo>
                            <a:pt x="1620" y="437"/>
                          </a:lnTo>
                          <a:lnTo>
                            <a:pt x="1622" y="434"/>
                          </a:lnTo>
                          <a:lnTo>
                            <a:pt x="1624" y="431"/>
                          </a:lnTo>
                          <a:lnTo>
                            <a:pt x="1625" y="426"/>
                          </a:lnTo>
                          <a:lnTo>
                            <a:pt x="1626" y="421"/>
                          </a:lnTo>
                          <a:lnTo>
                            <a:pt x="1627" y="414"/>
                          </a:lnTo>
                          <a:lnTo>
                            <a:pt x="1628" y="405"/>
                          </a:lnTo>
                          <a:lnTo>
                            <a:pt x="1631" y="396"/>
                          </a:lnTo>
                          <a:lnTo>
                            <a:pt x="1635" y="390"/>
                          </a:lnTo>
                          <a:lnTo>
                            <a:pt x="1640" y="385"/>
                          </a:lnTo>
                          <a:lnTo>
                            <a:pt x="1647" y="382"/>
                          </a:lnTo>
                          <a:lnTo>
                            <a:pt x="1655" y="381"/>
                          </a:lnTo>
                          <a:lnTo>
                            <a:pt x="1663" y="381"/>
                          </a:lnTo>
                          <a:lnTo>
                            <a:pt x="1671" y="383"/>
                          </a:lnTo>
                          <a:lnTo>
                            <a:pt x="1688" y="395"/>
                          </a:lnTo>
                          <a:lnTo>
                            <a:pt x="1710" y="413"/>
                          </a:lnTo>
                          <a:lnTo>
                            <a:pt x="1721" y="419"/>
                          </a:lnTo>
                          <a:lnTo>
                            <a:pt x="1733" y="423"/>
                          </a:lnTo>
                          <a:lnTo>
                            <a:pt x="1737" y="424"/>
                          </a:lnTo>
                          <a:lnTo>
                            <a:pt x="1741" y="423"/>
                          </a:lnTo>
                          <a:lnTo>
                            <a:pt x="1744" y="421"/>
                          </a:lnTo>
                          <a:lnTo>
                            <a:pt x="1746" y="418"/>
                          </a:lnTo>
                          <a:lnTo>
                            <a:pt x="1757" y="397"/>
                          </a:lnTo>
                          <a:lnTo>
                            <a:pt x="1769" y="375"/>
                          </a:lnTo>
                          <a:lnTo>
                            <a:pt x="1776" y="365"/>
                          </a:lnTo>
                          <a:lnTo>
                            <a:pt x="1781" y="353"/>
                          </a:lnTo>
                          <a:lnTo>
                            <a:pt x="1786" y="343"/>
                          </a:lnTo>
                          <a:lnTo>
                            <a:pt x="1790" y="333"/>
                          </a:lnTo>
                          <a:lnTo>
                            <a:pt x="1876" y="376"/>
                          </a:lnTo>
                          <a:lnTo>
                            <a:pt x="1879" y="378"/>
                          </a:lnTo>
                          <a:lnTo>
                            <a:pt x="1882" y="382"/>
                          </a:lnTo>
                          <a:lnTo>
                            <a:pt x="1885" y="386"/>
                          </a:lnTo>
                          <a:lnTo>
                            <a:pt x="1887" y="392"/>
                          </a:lnTo>
                          <a:lnTo>
                            <a:pt x="1890" y="405"/>
                          </a:lnTo>
                          <a:lnTo>
                            <a:pt x="1893" y="418"/>
                          </a:lnTo>
                          <a:lnTo>
                            <a:pt x="1895" y="430"/>
                          </a:lnTo>
                          <a:lnTo>
                            <a:pt x="1898" y="441"/>
                          </a:lnTo>
                          <a:lnTo>
                            <a:pt x="1899" y="446"/>
                          </a:lnTo>
                          <a:lnTo>
                            <a:pt x="1901" y="449"/>
                          </a:lnTo>
                          <a:lnTo>
                            <a:pt x="1905" y="450"/>
                          </a:lnTo>
                          <a:lnTo>
                            <a:pt x="1907" y="450"/>
                          </a:lnTo>
                          <a:lnTo>
                            <a:pt x="1918" y="448"/>
                          </a:lnTo>
                          <a:lnTo>
                            <a:pt x="1929" y="445"/>
                          </a:lnTo>
                          <a:lnTo>
                            <a:pt x="1939" y="441"/>
                          </a:lnTo>
                          <a:lnTo>
                            <a:pt x="1950" y="437"/>
                          </a:lnTo>
                          <a:lnTo>
                            <a:pt x="1959" y="433"/>
                          </a:lnTo>
                          <a:lnTo>
                            <a:pt x="1967" y="428"/>
                          </a:lnTo>
                          <a:lnTo>
                            <a:pt x="1974" y="423"/>
                          </a:lnTo>
                          <a:lnTo>
                            <a:pt x="1981" y="417"/>
                          </a:lnTo>
                          <a:lnTo>
                            <a:pt x="1986" y="411"/>
                          </a:lnTo>
                          <a:lnTo>
                            <a:pt x="1992" y="404"/>
                          </a:lnTo>
                          <a:lnTo>
                            <a:pt x="1996" y="396"/>
                          </a:lnTo>
                          <a:lnTo>
                            <a:pt x="1999" y="388"/>
                          </a:lnTo>
                          <a:lnTo>
                            <a:pt x="2001" y="379"/>
                          </a:lnTo>
                          <a:lnTo>
                            <a:pt x="2002" y="369"/>
                          </a:lnTo>
                          <a:lnTo>
                            <a:pt x="2002" y="359"/>
                          </a:lnTo>
                          <a:lnTo>
                            <a:pt x="2001" y="347"/>
                          </a:lnTo>
                          <a:lnTo>
                            <a:pt x="2000" y="339"/>
                          </a:lnTo>
                          <a:lnTo>
                            <a:pt x="2001" y="331"/>
                          </a:lnTo>
                          <a:lnTo>
                            <a:pt x="2003" y="324"/>
                          </a:lnTo>
                          <a:lnTo>
                            <a:pt x="2006" y="318"/>
                          </a:lnTo>
                          <a:lnTo>
                            <a:pt x="2010" y="311"/>
                          </a:lnTo>
                          <a:lnTo>
                            <a:pt x="2015" y="307"/>
                          </a:lnTo>
                          <a:lnTo>
                            <a:pt x="2020" y="303"/>
                          </a:lnTo>
                          <a:lnTo>
                            <a:pt x="2026" y="301"/>
                          </a:lnTo>
                          <a:lnTo>
                            <a:pt x="2033" y="299"/>
                          </a:lnTo>
                          <a:lnTo>
                            <a:pt x="2039" y="299"/>
                          </a:lnTo>
                          <a:lnTo>
                            <a:pt x="2045" y="299"/>
                          </a:lnTo>
                          <a:lnTo>
                            <a:pt x="2051" y="300"/>
                          </a:lnTo>
                          <a:lnTo>
                            <a:pt x="2056" y="303"/>
                          </a:lnTo>
                          <a:lnTo>
                            <a:pt x="2061" y="306"/>
                          </a:lnTo>
                          <a:lnTo>
                            <a:pt x="2065" y="310"/>
                          </a:lnTo>
                          <a:lnTo>
                            <a:pt x="2068" y="317"/>
                          </a:lnTo>
                          <a:lnTo>
                            <a:pt x="2070" y="322"/>
                          </a:lnTo>
                          <a:lnTo>
                            <a:pt x="2070" y="327"/>
                          </a:lnTo>
                          <a:lnTo>
                            <a:pt x="2070" y="332"/>
                          </a:lnTo>
                          <a:lnTo>
                            <a:pt x="2070" y="337"/>
                          </a:lnTo>
                          <a:lnTo>
                            <a:pt x="2068" y="348"/>
                          </a:lnTo>
                          <a:lnTo>
                            <a:pt x="2064" y="361"/>
                          </a:lnTo>
                          <a:lnTo>
                            <a:pt x="2060" y="372"/>
                          </a:lnTo>
                          <a:lnTo>
                            <a:pt x="2057" y="383"/>
                          </a:lnTo>
                          <a:lnTo>
                            <a:pt x="2054" y="394"/>
                          </a:lnTo>
                          <a:lnTo>
                            <a:pt x="2053" y="406"/>
                          </a:lnTo>
                          <a:lnTo>
                            <a:pt x="2054" y="410"/>
                          </a:lnTo>
                          <a:lnTo>
                            <a:pt x="2059" y="415"/>
                          </a:lnTo>
                          <a:lnTo>
                            <a:pt x="2065" y="421"/>
                          </a:lnTo>
                          <a:lnTo>
                            <a:pt x="2073" y="427"/>
                          </a:lnTo>
                          <a:lnTo>
                            <a:pt x="2090" y="438"/>
                          </a:lnTo>
                          <a:lnTo>
                            <a:pt x="2102" y="447"/>
                          </a:lnTo>
                          <a:lnTo>
                            <a:pt x="2105" y="450"/>
                          </a:lnTo>
                          <a:lnTo>
                            <a:pt x="2108" y="454"/>
                          </a:lnTo>
                          <a:lnTo>
                            <a:pt x="2111" y="460"/>
                          </a:lnTo>
                          <a:lnTo>
                            <a:pt x="2113" y="465"/>
                          </a:lnTo>
                          <a:lnTo>
                            <a:pt x="2116" y="479"/>
                          </a:lnTo>
                          <a:lnTo>
                            <a:pt x="2119" y="494"/>
                          </a:lnTo>
                          <a:lnTo>
                            <a:pt x="2120" y="524"/>
                          </a:lnTo>
                          <a:lnTo>
                            <a:pt x="2122" y="551"/>
                          </a:lnTo>
                          <a:lnTo>
                            <a:pt x="2125" y="561"/>
                          </a:lnTo>
                          <a:lnTo>
                            <a:pt x="2128" y="569"/>
                          </a:lnTo>
                          <a:lnTo>
                            <a:pt x="2133" y="578"/>
                          </a:lnTo>
                          <a:lnTo>
                            <a:pt x="2139" y="584"/>
                          </a:lnTo>
                          <a:lnTo>
                            <a:pt x="2145" y="590"/>
                          </a:lnTo>
                          <a:lnTo>
                            <a:pt x="2152" y="594"/>
                          </a:lnTo>
                          <a:lnTo>
                            <a:pt x="2160" y="597"/>
                          </a:lnTo>
                          <a:lnTo>
                            <a:pt x="2169" y="600"/>
                          </a:lnTo>
                          <a:lnTo>
                            <a:pt x="2178" y="602"/>
                          </a:lnTo>
                          <a:lnTo>
                            <a:pt x="2187" y="603"/>
                          </a:lnTo>
                          <a:lnTo>
                            <a:pt x="2197" y="603"/>
                          </a:lnTo>
                          <a:lnTo>
                            <a:pt x="2207" y="602"/>
                          </a:lnTo>
                          <a:lnTo>
                            <a:pt x="2217" y="601"/>
                          </a:lnTo>
                          <a:lnTo>
                            <a:pt x="2226" y="600"/>
                          </a:lnTo>
                          <a:lnTo>
                            <a:pt x="2235" y="597"/>
                          </a:lnTo>
                          <a:lnTo>
                            <a:pt x="2244" y="595"/>
                          </a:lnTo>
                          <a:lnTo>
                            <a:pt x="2267" y="597"/>
                          </a:lnTo>
                          <a:lnTo>
                            <a:pt x="2287" y="598"/>
                          </a:lnTo>
                          <a:lnTo>
                            <a:pt x="2306" y="598"/>
                          </a:lnTo>
                          <a:lnTo>
                            <a:pt x="2323" y="598"/>
                          </a:lnTo>
                          <a:lnTo>
                            <a:pt x="2340" y="598"/>
                          </a:lnTo>
                          <a:lnTo>
                            <a:pt x="2354" y="598"/>
                          </a:lnTo>
                          <a:lnTo>
                            <a:pt x="2368" y="598"/>
                          </a:lnTo>
                          <a:lnTo>
                            <a:pt x="2382" y="599"/>
                          </a:lnTo>
                          <a:lnTo>
                            <a:pt x="2394" y="601"/>
                          </a:lnTo>
                          <a:lnTo>
                            <a:pt x="2406" y="605"/>
                          </a:lnTo>
                          <a:lnTo>
                            <a:pt x="2417" y="611"/>
                          </a:lnTo>
                          <a:lnTo>
                            <a:pt x="2430" y="619"/>
                          </a:lnTo>
                          <a:lnTo>
                            <a:pt x="2441" y="629"/>
                          </a:lnTo>
                          <a:lnTo>
                            <a:pt x="2453" y="642"/>
                          </a:lnTo>
                          <a:lnTo>
                            <a:pt x="2466" y="659"/>
                          </a:lnTo>
                          <a:lnTo>
                            <a:pt x="2479" y="678"/>
                          </a:lnTo>
                          <a:lnTo>
                            <a:pt x="2482" y="681"/>
                          </a:lnTo>
                          <a:lnTo>
                            <a:pt x="2485" y="685"/>
                          </a:lnTo>
                          <a:lnTo>
                            <a:pt x="2490" y="689"/>
                          </a:lnTo>
                          <a:lnTo>
                            <a:pt x="2495" y="693"/>
                          </a:lnTo>
                          <a:lnTo>
                            <a:pt x="2509" y="702"/>
                          </a:lnTo>
                          <a:lnTo>
                            <a:pt x="2523" y="710"/>
                          </a:lnTo>
                          <a:lnTo>
                            <a:pt x="2552" y="724"/>
                          </a:lnTo>
                          <a:lnTo>
                            <a:pt x="2574" y="736"/>
                          </a:lnTo>
                          <a:lnTo>
                            <a:pt x="2583" y="741"/>
                          </a:lnTo>
                          <a:lnTo>
                            <a:pt x="2592" y="746"/>
                          </a:lnTo>
                          <a:lnTo>
                            <a:pt x="2601" y="749"/>
                          </a:lnTo>
                          <a:lnTo>
                            <a:pt x="2607" y="752"/>
                          </a:lnTo>
                          <a:lnTo>
                            <a:pt x="2613" y="753"/>
                          </a:lnTo>
                          <a:lnTo>
                            <a:pt x="2618" y="753"/>
                          </a:lnTo>
                          <a:lnTo>
                            <a:pt x="2623" y="753"/>
                          </a:lnTo>
                          <a:lnTo>
                            <a:pt x="2626" y="752"/>
                          </a:lnTo>
                          <a:lnTo>
                            <a:pt x="2629" y="750"/>
                          </a:lnTo>
                          <a:lnTo>
                            <a:pt x="2631" y="747"/>
                          </a:lnTo>
                          <a:lnTo>
                            <a:pt x="2633" y="744"/>
                          </a:lnTo>
                          <a:lnTo>
                            <a:pt x="2635" y="739"/>
                          </a:lnTo>
                          <a:lnTo>
                            <a:pt x="2638" y="731"/>
                          </a:lnTo>
                          <a:lnTo>
                            <a:pt x="2638" y="721"/>
                          </a:lnTo>
                          <a:lnTo>
                            <a:pt x="2639" y="698"/>
                          </a:lnTo>
                          <a:lnTo>
                            <a:pt x="2642" y="676"/>
                          </a:lnTo>
                          <a:lnTo>
                            <a:pt x="2643" y="671"/>
                          </a:lnTo>
                          <a:lnTo>
                            <a:pt x="2645" y="667"/>
                          </a:lnTo>
                          <a:lnTo>
                            <a:pt x="2647" y="662"/>
                          </a:lnTo>
                          <a:lnTo>
                            <a:pt x="2650" y="659"/>
                          </a:lnTo>
                          <a:lnTo>
                            <a:pt x="2654" y="654"/>
                          </a:lnTo>
                          <a:lnTo>
                            <a:pt x="2658" y="651"/>
                          </a:lnTo>
                          <a:lnTo>
                            <a:pt x="2663" y="649"/>
                          </a:lnTo>
                          <a:lnTo>
                            <a:pt x="2669" y="648"/>
                          </a:lnTo>
                          <a:lnTo>
                            <a:pt x="2672" y="647"/>
                          </a:lnTo>
                          <a:lnTo>
                            <a:pt x="2676" y="648"/>
                          </a:lnTo>
                          <a:lnTo>
                            <a:pt x="2681" y="649"/>
                          </a:lnTo>
                          <a:lnTo>
                            <a:pt x="2684" y="650"/>
                          </a:lnTo>
                          <a:lnTo>
                            <a:pt x="2691" y="655"/>
                          </a:lnTo>
                          <a:lnTo>
                            <a:pt x="2697" y="661"/>
                          </a:lnTo>
                          <a:lnTo>
                            <a:pt x="2704" y="666"/>
                          </a:lnTo>
                          <a:lnTo>
                            <a:pt x="2712" y="669"/>
                          </a:lnTo>
                          <a:lnTo>
                            <a:pt x="2716" y="671"/>
                          </a:lnTo>
                          <a:lnTo>
                            <a:pt x="2721" y="671"/>
                          </a:lnTo>
                          <a:lnTo>
                            <a:pt x="2726" y="671"/>
                          </a:lnTo>
                          <a:lnTo>
                            <a:pt x="2732" y="669"/>
                          </a:lnTo>
                          <a:lnTo>
                            <a:pt x="2763" y="656"/>
                          </a:lnTo>
                          <a:lnTo>
                            <a:pt x="2790" y="645"/>
                          </a:lnTo>
                          <a:lnTo>
                            <a:pt x="2802" y="640"/>
                          </a:lnTo>
                          <a:lnTo>
                            <a:pt x="2814" y="636"/>
                          </a:lnTo>
                          <a:lnTo>
                            <a:pt x="2825" y="633"/>
                          </a:lnTo>
                          <a:lnTo>
                            <a:pt x="2835" y="630"/>
                          </a:lnTo>
                          <a:lnTo>
                            <a:pt x="2846" y="628"/>
                          </a:lnTo>
                          <a:lnTo>
                            <a:pt x="2857" y="627"/>
                          </a:lnTo>
                          <a:lnTo>
                            <a:pt x="2868" y="628"/>
                          </a:lnTo>
                          <a:lnTo>
                            <a:pt x="2880" y="630"/>
                          </a:lnTo>
                          <a:lnTo>
                            <a:pt x="2892" y="634"/>
                          </a:lnTo>
                          <a:lnTo>
                            <a:pt x="2906" y="640"/>
                          </a:lnTo>
                          <a:lnTo>
                            <a:pt x="2920" y="647"/>
                          </a:lnTo>
                          <a:lnTo>
                            <a:pt x="2936" y="658"/>
                          </a:lnTo>
                          <a:lnTo>
                            <a:pt x="2947" y="664"/>
                          </a:lnTo>
                          <a:lnTo>
                            <a:pt x="2960" y="670"/>
                          </a:lnTo>
                          <a:lnTo>
                            <a:pt x="2973" y="676"/>
                          </a:lnTo>
                          <a:lnTo>
                            <a:pt x="2988" y="682"/>
                          </a:lnTo>
                          <a:lnTo>
                            <a:pt x="3003" y="686"/>
                          </a:lnTo>
                          <a:lnTo>
                            <a:pt x="3017" y="689"/>
                          </a:lnTo>
                          <a:lnTo>
                            <a:pt x="3025" y="690"/>
                          </a:lnTo>
                          <a:lnTo>
                            <a:pt x="3031" y="691"/>
                          </a:lnTo>
                          <a:lnTo>
                            <a:pt x="3038" y="690"/>
                          </a:lnTo>
                          <a:lnTo>
                            <a:pt x="3043" y="690"/>
                          </a:lnTo>
                          <a:lnTo>
                            <a:pt x="3050" y="688"/>
                          </a:lnTo>
                          <a:lnTo>
                            <a:pt x="3055" y="685"/>
                          </a:lnTo>
                          <a:lnTo>
                            <a:pt x="3059" y="682"/>
                          </a:lnTo>
                          <a:lnTo>
                            <a:pt x="3062" y="677"/>
                          </a:lnTo>
                          <a:lnTo>
                            <a:pt x="3066" y="667"/>
                          </a:lnTo>
                          <a:lnTo>
                            <a:pt x="3070" y="654"/>
                          </a:lnTo>
                          <a:lnTo>
                            <a:pt x="3072" y="642"/>
                          </a:lnTo>
                          <a:lnTo>
                            <a:pt x="3075" y="630"/>
                          </a:lnTo>
                          <a:lnTo>
                            <a:pt x="3077" y="625"/>
                          </a:lnTo>
                          <a:lnTo>
                            <a:pt x="3080" y="621"/>
                          </a:lnTo>
                          <a:lnTo>
                            <a:pt x="3084" y="617"/>
                          </a:lnTo>
                          <a:lnTo>
                            <a:pt x="3089" y="613"/>
                          </a:lnTo>
                          <a:lnTo>
                            <a:pt x="3089" y="613"/>
                          </a:lnTo>
                          <a:lnTo>
                            <a:pt x="3125" y="663"/>
                          </a:lnTo>
                          <a:lnTo>
                            <a:pt x="3125" y="673"/>
                          </a:lnTo>
                          <a:lnTo>
                            <a:pt x="3126" y="682"/>
                          </a:lnTo>
                          <a:lnTo>
                            <a:pt x="3125" y="685"/>
                          </a:lnTo>
                          <a:lnTo>
                            <a:pt x="3124" y="689"/>
                          </a:lnTo>
                          <a:lnTo>
                            <a:pt x="3123" y="693"/>
                          </a:lnTo>
                          <a:lnTo>
                            <a:pt x="3120" y="698"/>
                          </a:lnTo>
                          <a:lnTo>
                            <a:pt x="3115" y="709"/>
                          </a:lnTo>
                          <a:lnTo>
                            <a:pt x="3111" y="718"/>
                          </a:lnTo>
                          <a:lnTo>
                            <a:pt x="3108" y="726"/>
                          </a:lnTo>
                          <a:lnTo>
                            <a:pt x="3107" y="735"/>
                          </a:lnTo>
                          <a:lnTo>
                            <a:pt x="3108" y="744"/>
                          </a:lnTo>
                          <a:lnTo>
                            <a:pt x="3109" y="751"/>
                          </a:lnTo>
                          <a:lnTo>
                            <a:pt x="3112" y="759"/>
                          </a:lnTo>
                          <a:lnTo>
                            <a:pt x="3115" y="766"/>
                          </a:lnTo>
                          <a:lnTo>
                            <a:pt x="3120" y="781"/>
                          </a:lnTo>
                          <a:lnTo>
                            <a:pt x="3124" y="798"/>
                          </a:lnTo>
                          <a:lnTo>
                            <a:pt x="3125" y="806"/>
                          </a:lnTo>
                          <a:lnTo>
                            <a:pt x="3125" y="814"/>
                          </a:lnTo>
                          <a:lnTo>
                            <a:pt x="3124" y="823"/>
                          </a:lnTo>
                          <a:lnTo>
                            <a:pt x="3121" y="834"/>
                          </a:lnTo>
                          <a:lnTo>
                            <a:pt x="3118" y="843"/>
                          </a:lnTo>
                          <a:lnTo>
                            <a:pt x="3115" y="854"/>
                          </a:lnTo>
                          <a:lnTo>
                            <a:pt x="3114" y="865"/>
                          </a:lnTo>
                          <a:lnTo>
                            <a:pt x="3113" y="878"/>
                          </a:lnTo>
                          <a:lnTo>
                            <a:pt x="3113" y="901"/>
                          </a:lnTo>
                          <a:lnTo>
                            <a:pt x="3114" y="923"/>
                          </a:lnTo>
                          <a:lnTo>
                            <a:pt x="3116" y="935"/>
                          </a:lnTo>
                          <a:lnTo>
                            <a:pt x="3119" y="945"/>
                          </a:lnTo>
                          <a:lnTo>
                            <a:pt x="3123" y="955"/>
                          </a:lnTo>
                          <a:lnTo>
                            <a:pt x="3127" y="966"/>
                          </a:lnTo>
                          <a:lnTo>
                            <a:pt x="3132" y="977"/>
                          </a:lnTo>
                          <a:lnTo>
                            <a:pt x="3136" y="987"/>
                          </a:lnTo>
                          <a:lnTo>
                            <a:pt x="3139" y="998"/>
                          </a:lnTo>
                          <a:lnTo>
                            <a:pt x="3141" y="1012"/>
                          </a:lnTo>
                          <a:lnTo>
                            <a:pt x="3141" y="1027"/>
                          </a:lnTo>
                          <a:lnTo>
                            <a:pt x="3140" y="1043"/>
                          </a:lnTo>
                          <a:lnTo>
                            <a:pt x="3141" y="1051"/>
                          </a:lnTo>
                          <a:lnTo>
                            <a:pt x="3142" y="1059"/>
                          </a:lnTo>
                          <a:lnTo>
                            <a:pt x="3144" y="1066"/>
                          </a:lnTo>
                          <a:lnTo>
                            <a:pt x="3148" y="1073"/>
                          </a:lnTo>
                          <a:lnTo>
                            <a:pt x="3155" y="1083"/>
                          </a:lnTo>
                          <a:lnTo>
                            <a:pt x="3159" y="1093"/>
                          </a:lnTo>
                          <a:lnTo>
                            <a:pt x="3162" y="1102"/>
                          </a:lnTo>
                          <a:lnTo>
                            <a:pt x="3164" y="1111"/>
                          </a:lnTo>
                          <a:lnTo>
                            <a:pt x="3165" y="1131"/>
                          </a:lnTo>
                          <a:lnTo>
                            <a:pt x="3165" y="1153"/>
                          </a:lnTo>
                          <a:lnTo>
                            <a:pt x="3166" y="1159"/>
                          </a:lnTo>
                          <a:lnTo>
                            <a:pt x="3167" y="1165"/>
                          </a:lnTo>
                          <a:lnTo>
                            <a:pt x="3169" y="1170"/>
                          </a:lnTo>
                          <a:lnTo>
                            <a:pt x="3171" y="1176"/>
                          </a:lnTo>
                          <a:lnTo>
                            <a:pt x="3177" y="1184"/>
                          </a:lnTo>
                          <a:lnTo>
                            <a:pt x="3184" y="1191"/>
                          </a:lnTo>
                          <a:lnTo>
                            <a:pt x="3192" y="1197"/>
                          </a:lnTo>
                          <a:lnTo>
                            <a:pt x="3199" y="1205"/>
                          </a:lnTo>
                          <a:lnTo>
                            <a:pt x="3202" y="1209"/>
                          </a:lnTo>
                          <a:lnTo>
                            <a:pt x="3204" y="1213"/>
                          </a:lnTo>
                          <a:lnTo>
                            <a:pt x="3206" y="1219"/>
                          </a:lnTo>
                          <a:lnTo>
                            <a:pt x="3207" y="1225"/>
                          </a:lnTo>
                          <a:lnTo>
                            <a:pt x="3211" y="1267"/>
                          </a:lnTo>
                          <a:lnTo>
                            <a:pt x="3211" y="1267"/>
                          </a:lnTo>
                          <a:lnTo>
                            <a:pt x="3205" y="1269"/>
                          </a:lnTo>
                          <a:lnTo>
                            <a:pt x="3199" y="1273"/>
                          </a:lnTo>
                          <a:lnTo>
                            <a:pt x="3193" y="1278"/>
                          </a:lnTo>
                          <a:lnTo>
                            <a:pt x="3188" y="1283"/>
                          </a:lnTo>
                          <a:lnTo>
                            <a:pt x="3184" y="1289"/>
                          </a:lnTo>
                          <a:lnTo>
                            <a:pt x="3181" y="1296"/>
                          </a:lnTo>
                          <a:lnTo>
                            <a:pt x="3177" y="1305"/>
                          </a:lnTo>
                          <a:lnTo>
                            <a:pt x="3175" y="1312"/>
                          </a:lnTo>
                          <a:lnTo>
                            <a:pt x="3166" y="1346"/>
                          </a:lnTo>
                          <a:lnTo>
                            <a:pt x="3158" y="1374"/>
                          </a:lnTo>
                          <a:lnTo>
                            <a:pt x="3157" y="1382"/>
                          </a:lnTo>
                          <a:lnTo>
                            <a:pt x="3155" y="1391"/>
                          </a:lnTo>
                          <a:lnTo>
                            <a:pt x="3155" y="1400"/>
                          </a:lnTo>
                          <a:lnTo>
                            <a:pt x="3155" y="1409"/>
                          </a:lnTo>
                          <a:lnTo>
                            <a:pt x="3155" y="1428"/>
                          </a:lnTo>
                          <a:lnTo>
                            <a:pt x="3155" y="1448"/>
                          </a:lnTo>
                          <a:lnTo>
                            <a:pt x="3155" y="1457"/>
                          </a:lnTo>
                          <a:lnTo>
                            <a:pt x="3154" y="1466"/>
                          </a:lnTo>
                          <a:lnTo>
                            <a:pt x="3152" y="1476"/>
                          </a:lnTo>
                          <a:lnTo>
                            <a:pt x="3150" y="1484"/>
                          </a:lnTo>
                          <a:lnTo>
                            <a:pt x="3147" y="1492"/>
                          </a:lnTo>
                          <a:lnTo>
                            <a:pt x="3143" y="1498"/>
                          </a:lnTo>
                          <a:lnTo>
                            <a:pt x="3137" y="1505"/>
                          </a:lnTo>
                          <a:lnTo>
                            <a:pt x="3131" y="1510"/>
                          </a:lnTo>
                          <a:lnTo>
                            <a:pt x="3119" y="1519"/>
                          </a:lnTo>
                          <a:lnTo>
                            <a:pt x="3108" y="1526"/>
                          </a:lnTo>
                          <a:lnTo>
                            <a:pt x="3100" y="1533"/>
                          </a:lnTo>
                          <a:lnTo>
                            <a:pt x="3094" y="1541"/>
                          </a:lnTo>
                          <a:lnTo>
                            <a:pt x="3090" y="1549"/>
                          </a:lnTo>
                          <a:lnTo>
                            <a:pt x="3087" y="1559"/>
                          </a:lnTo>
                          <a:lnTo>
                            <a:pt x="3086" y="1571"/>
                          </a:lnTo>
                          <a:lnTo>
                            <a:pt x="3085" y="1585"/>
                          </a:lnTo>
                          <a:lnTo>
                            <a:pt x="3084" y="1589"/>
                          </a:lnTo>
                          <a:lnTo>
                            <a:pt x="3081" y="1593"/>
                          </a:lnTo>
                          <a:lnTo>
                            <a:pt x="3077" y="1597"/>
                          </a:lnTo>
                          <a:lnTo>
                            <a:pt x="3071" y="1600"/>
                          </a:lnTo>
                          <a:lnTo>
                            <a:pt x="3056" y="1609"/>
                          </a:lnTo>
                          <a:lnTo>
                            <a:pt x="3040" y="1617"/>
                          </a:lnTo>
                          <a:lnTo>
                            <a:pt x="3006" y="1630"/>
                          </a:lnTo>
                          <a:lnTo>
                            <a:pt x="2983" y="1639"/>
                          </a:lnTo>
                          <a:lnTo>
                            <a:pt x="2974" y="1643"/>
                          </a:lnTo>
                          <a:lnTo>
                            <a:pt x="2967" y="1649"/>
                          </a:lnTo>
                          <a:lnTo>
                            <a:pt x="2960" y="1655"/>
                          </a:lnTo>
                          <a:lnTo>
                            <a:pt x="2953" y="1661"/>
                          </a:lnTo>
                          <a:lnTo>
                            <a:pt x="2947" y="1668"/>
                          </a:lnTo>
                          <a:lnTo>
                            <a:pt x="2942" y="1675"/>
                          </a:lnTo>
                          <a:lnTo>
                            <a:pt x="2936" y="1682"/>
                          </a:lnTo>
                          <a:lnTo>
                            <a:pt x="2931" y="1691"/>
                          </a:lnTo>
                          <a:lnTo>
                            <a:pt x="2922" y="1707"/>
                          </a:lnTo>
                          <a:lnTo>
                            <a:pt x="2915" y="1724"/>
                          </a:lnTo>
                          <a:lnTo>
                            <a:pt x="2908" y="1742"/>
                          </a:lnTo>
                          <a:lnTo>
                            <a:pt x="2902" y="1759"/>
                          </a:lnTo>
                          <a:lnTo>
                            <a:pt x="2899" y="1773"/>
                          </a:lnTo>
                          <a:lnTo>
                            <a:pt x="2897" y="1786"/>
                          </a:lnTo>
                          <a:lnTo>
                            <a:pt x="2892" y="1796"/>
                          </a:lnTo>
                          <a:lnTo>
                            <a:pt x="2888" y="1805"/>
                          </a:lnTo>
                          <a:lnTo>
                            <a:pt x="2884" y="1813"/>
                          </a:lnTo>
                          <a:lnTo>
                            <a:pt x="2879" y="1821"/>
                          </a:lnTo>
                          <a:lnTo>
                            <a:pt x="2874" y="1827"/>
                          </a:lnTo>
                          <a:lnTo>
                            <a:pt x="2868" y="1832"/>
                          </a:lnTo>
                          <a:lnTo>
                            <a:pt x="2857" y="1843"/>
                          </a:lnTo>
                          <a:lnTo>
                            <a:pt x="2845" y="1855"/>
                          </a:lnTo>
                          <a:lnTo>
                            <a:pt x="2839" y="1864"/>
                          </a:lnTo>
                          <a:lnTo>
                            <a:pt x="2834" y="1872"/>
                          </a:lnTo>
                          <a:lnTo>
                            <a:pt x="2829" y="1882"/>
                          </a:lnTo>
                          <a:lnTo>
                            <a:pt x="2824" y="1893"/>
                          </a:lnTo>
                          <a:lnTo>
                            <a:pt x="2821" y="1898"/>
                          </a:lnTo>
                          <a:lnTo>
                            <a:pt x="2817" y="1902"/>
                          </a:lnTo>
                          <a:lnTo>
                            <a:pt x="2811" y="1906"/>
                          </a:lnTo>
                          <a:lnTo>
                            <a:pt x="2802" y="1909"/>
                          </a:lnTo>
                          <a:lnTo>
                            <a:pt x="2785" y="1914"/>
                          </a:lnTo>
                          <a:lnTo>
                            <a:pt x="2763" y="1918"/>
                          </a:lnTo>
                          <a:lnTo>
                            <a:pt x="2742" y="1921"/>
                          </a:lnTo>
                          <a:lnTo>
                            <a:pt x="2720" y="1925"/>
                          </a:lnTo>
                          <a:lnTo>
                            <a:pt x="2711" y="1928"/>
                          </a:lnTo>
                          <a:lnTo>
                            <a:pt x="2702" y="1931"/>
                          </a:lnTo>
                          <a:lnTo>
                            <a:pt x="2695" y="1934"/>
                          </a:lnTo>
                          <a:lnTo>
                            <a:pt x="2689" y="1938"/>
                          </a:lnTo>
                          <a:lnTo>
                            <a:pt x="2677" y="1945"/>
                          </a:lnTo>
                          <a:lnTo>
                            <a:pt x="2661" y="1953"/>
                          </a:lnTo>
                          <a:lnTo>
                            <a:pt x="2642" y="1961"/>
                          </a:lnTo>
                          <a:lnTo>
                            <a:pt x="2622" y="1970"/>
                          </a:lnTo>
                          <a:lnTo>
                            <a:pt x="2603" y="1977"/>
                          </a:lnTo>
                          <a:lnTo>
                            <a:pt x="2586" y="1984"/>
                          </a:lnTo>
                          <a:lnTo>
                            <a:pt x="2580" y="1987"/>
                          </a:lnTo>
                          <a:lnTo>
                            <a:pt x="2576" y="1990"/>
                          </a:lnTo>
                          <a:lnTo>
                            <a:pt x="2573" y="1993"/>
                          </a:lnTo>
                          <a:lnTo>
                            <a:pt x="2572" y="1995"/>
                          </a:lnTo>
                          <a:lnTo>
                            <a:pt x="2574" y="2007"/>
                          </a:lnTo>
                          <a:lnTo>
                            <a:pt x="2575" y="2017"/>
                          </a:lnTo>
                          <a:lnTo>
                            <a:pt x="2575" y="2027"/>
                          </a:lnTo>
                          <a:lnTo>
                            <a:pt x="2575" y="2037"/>
                          </a:lnTo>
                          <a:lnTo>
                            <a:pt x="2574" y="2045"/>
                          </a:lnTo>
                          <a:lnTo>
                            <a:pt x="2572" y="2053"/>
                          </a:lnTo>
                          <a:lnTo>
                            <a:pt x="2570" y="2060"/>
                          </a:lnTo>
                          <a:lnTo>
                            <a:pt x="2566" y="2066"/>
                          </a:lnTo>
                          <a:lnTo>
                            <a:pt x="2562" y="2072"/>
                          </a:lnTo>
                          <a:lnTo>
                            <a:pt x="2556" y="2078"/>
                          </a:lnTo>
                          <a:lnTo>
                            <a:pt x="2549" y="2083"/>
                          </a:lnTo>
                          <a:lnTo>
                            <a:pt x="2541" y="2087"/>
                          </a:lnTo>
                          <a:lnTo>
                            <a:pt x="2532" y="2091"/>
                          </a:lnTo>
                          <a:lnTo>
                            <a:pt x="2523" y="2094"/>
                          </a:lnTo>
                          <a:lnTo>
                            <a:pt x="2511" y="2096"/>
                          </a:lnTo>
                          <a:lnTo>
                            <a:pt x="2498" y="2099"/>
                          </a:lnTo>
                          <a:lnTo>
                            <a:pt x="2473" y="2103"/>
                          </a:lnTo>
                          <a:lnTo>
                            <a:pt x="2448" y="2109"/>
                          </a:lnTo>
                          <a:lnTo>
                            <a:pt x="2436" y="2113"/>
                          </a:lnTo>
                          <a:lnTo>
                            <a:pt x="2425" y="2117"/>
                          </a:lnTo>
                          <a:lnTo>
                            <a:pt x="2414" y="2122"/>
                          </a:lnTo>
                          <a:lnTo>
                            <a:pt x="2404" y="2128"/>
                          </a:lnTo>
                          <a:lnTo>
                            <a:pt x="2394" y="2134"/>
                          </a:lnTo>
                          <a:lnTo>
                            <a:pt x="2384" y="2140"/>
                          </a:lnTo>
                          <a:lnTo>
                            <a:pt x="2374" y="2148"/>
                          </a:lnTo>
                          <a:lnTo>
                            <a:pt x="2365" y="2156"/>
                          </a:lnTo>
                          <a:lnTo>
                            <a:pt x="2357" y="2166"/>
                          </a:lnTo>
                          <a:lnTo>
                            <a:pt x="2349" y="2176"/>
                          </a:lnTo>
                          <a:lnTo>
                            <a:pt x="2341" y="2187"/>
                          </a:lnTo>
                          <a:lnTo>
                            <a:pt x="2333" y="2199"/>
                          </a:lnTo>
                          <a:lnTo>
                            <a:pt x="2326" y="2211"/>
                          </a:lnTo>
                          <a:lnTo>
                            <a:pt x="2318" y="2219"/>
                          </a:lnTo>
                          <a:lnTo>
                            <a:pt x="2310" y="2226"/>
                          </a:lnTo>
                          <a:lnTo>
                            <a:pt x="2301" y="2232"/>
                          </a:lnTo>
                          <a:lnTo>
                            <a:pt x="2280" y="2244"/>
                          </a:lnTo>
                          <a:lnTo>
                            <a:pt x="2260" y="2257"/>
                          </a:lnTo>
                          <a:lnTo>
                            <a:pt x="2225" y="2305"/>
                          </a:lnTo>
                          <a:lnTo>
                            <a:pt x="2225" y="2305"/>
                          </a:lnTo>
                          <a:lnTo>
                            <a:pt x="2216" y="2310"/>
                          </a:lnTo>
                          <a:lnTo>
                            <a:pt x="2207" y="2316"/>
                          </a:lnTo>
                          <a:lnTo>
                            <a:pt x="2197" y="2324"/>
                          </a:lnTo>
                          <a:lnTo>
                            <a:pt x="2188" y="2331"/>
                          </a:lnTo>
                          <a:lnTo>
                            <a:pt x="2179" y="2338"/>
                          </a:lnTo>
                          <a:lnTo>
                            <a:pt x="2170" y="2342"/>
                          </a:lnTo>
                          <a:lnTo>
                            <a:pt x="2166" y="2342"/>
                          </a:lnTo>
                          <a:lnTo>
                            <a:pt x="2161" y="2342"/>
                          </a:lnTo>
                          <a:lnTo>
                            <a:pt x="2158" y="2341"/>
                          </a:lnTo>
                          <a:lnTo>
                            <a:pt x="2155" y="2338"/>
                          </a:lnTo>
                          <a:lnTo>
                            <a:pt x="2146" y="2329"/>
                          </a:lnTo>
                          <a:lnTo>
                            <a:pt x="2138" y="2321"/>
                          </a:lnTo>
                          <a:lnTo>
                            <a:pt x="2131" y="2315"/>
                          </a:lnTo>
                          <a:lnTo>
                            <a:pt x="2122" y="2310"/>
                          </a:lnTo>
                          <a:lnTo>
                            <a:pt x="2117" y="2309"/>
                          </a:lnTo>
                          <a:lnTo>
                            <a:pt x="2113" y="2308"/>
                          </a:lnTo>
                          <a:lnTo>
                            <a:pt x="2108" y="2308"/>
                          </a:lnTo>
                          <a:lnTo>
                            <a:pt x="2103" y="2309"/>
                          </a:lnTo>
                          <a:lnTo>
                            <a:pt x="2098" y="2311"/>
                          </a:lnTo>
                          <a:lnTo>
                            <a:pt x="2092" y="2314"/>
                          </a:lnTo>
                          <a:lnTo>
                            <a:pt x="2087" y="2318"/>
                          </a:lnTo>
                          <a:lnTo>
                            <a:pt x="2080" y="2323"/>
                          </a:lnTo>
                          <a:lnTo>
                            <a:pt x="2072" y="2330"/>
                          </a:lnTo>
                          <a:lnTo>
                            <a:pt x="2065" y="2334"/>
                          </a:lnTo>
                          <a:lnTo>
                            <a:pt x="2060" y="2339"/>
                          </a:lnTo>
                          <a:lnTo>
                            <a:pt x="2055" y="2342"/>
                          </a:lnTo>
                          <a:lnTo>
                            <a:pt x="2044" y="2346"/>
                          </a:lnTo>
                          <a:lnTo>
                            <a:pt x="2026" y="2354"/>
                          </a:lnTo>
                          <a:lnTo>
                            <a:pt x="1997" y="2368"/>
                          </a:lnTo>
                          <a:lnTo>
                            <a:pt x="1969" y="2383"/>
                          </a:lnTo>
                          <a:lnTo>
                            <a:pt x="1955" y="2389"/>
                          </a:lnTo>
                          <a:lnTo>
                            <a:pt x="1939" y="2392"/>
                          </a:lnTo>
                          <a:lnTo>
                            <a:pt x="1932" y="2393"/>
                          </a:lnTo>
                          <a:lnTo>
                            <a:pt x="1923" y="2394"/>
                          </a:lnTo>
                          <a:lnTo>
                            <a:pt x="1915" y="2394"/>
                          </a:lnTo>
                          <a:lnTo>
                            <a:pt x="1906" y="2393"/>
                          </a:lnTo>
                          <a:lnTo>
                            <a:pt x="1896" y="2392"/>
                          </a:lnTo>
                          <a:lnTo>
                            <a:pt x="1887" y="2393"/>
                          </a:lnTo>
                          <a:lnTo>
                            <a:pt x="1879" y="2395"/>
                          </a:lnTo>
                          <a:lnTo>
                            <a:pt x="1870" y="2397"/>
                          </a:lnTo>
                          <a:lnTo>
                            <a:pt x="1853" y="2404"/>
                          </a:lnTo>
                          <a:lnTo>
                            <a:pt x="1838" y="2412"/>
                          </a:lnTo>
                          <a:lnTo>
                            <a:pt x="1824" y="2420"/>
                          </a:lnTo>
                          <a:lnTo>
                            <a:pt x="1811" y="2428"/>
                          </a:lnTo>
                          <a:lnTo>
                            <a:pt x="1806" y="2431"/>
                          </a:lnTo>
                          <a:lnTo>
                            <a:pt x="1801" y="2433"/>
                          </a:lnTo>
                          <a:lnTo>
                            <a:pt x="1797" y="2434"/>
                          </a:lnTo>
                          <a:lnTo>
                            <a:pt x="1794" y="2434"/>
                          </a:lnTo>
                          <a:lnTo>
                            <a:pt x="1784" y="2431"/>
                          </a:lnTo>
                          <a:lnTo>
                            <a:pt x="1775" y="2430"/>
                          </a:lnTo>
                          <a:lnTo>
                            <a:pt x="1766" y="2429"/>
                          </a:lnTo>
                          <a:lnTo>
                            <a:pt x="1758" y="2429"/>
                          </a:lnTo>
                          <a:lnTo>
                            <a:pt x="1751" y="2431"/>
                          </a:lnTo>
                          <a:lnTo>
                            <a:pt x="1743" y="2434"/>
                          </a:lnTo>
                          <a:lnTo>
                            <a:pt x="1735" y="2438"/>
                          </a:lnTo>
                          <a:lnTo>
                            <a:pt x="1725" y="2444"/>
                          </a:lnTo>
                          <a:lnTo>
                            <a:pt x="1711" y="2455"/>
                          </a:lnTo>
                          <a:lnTo>
                            <a:pt x="1693" y="2468"/>
                          </a:lnTo>
                          <a:lnTo>
                            <a:pt x="1683" y="2472"/>
                          </a:lnTo>
                          <a:lnTo>
                            <a:pt x="1674" y="2475"/>
                          </a:lnTo>
                          <a:lnTo>
                            <a:pt x="1670" y="2476"/>
                          </a:lnTo>
                          <a:lnTo>
                            <a:pt x="1666" y="2476"/>
                          </a:lnTo>
                          <a:lnTo>
                            <a:pt x="1662" y="2476"/>
                          </a:lnTo>
                          <a:lnTo>
                            <a:pt x="1658" y="2474"/>
                          </a:lnTo>
                          <a:lnTo>
                            <a:pt x="1643" y="2467"/>
                          </a:lnTo>
                          <a:lnTo>
                            <a:pt x="1630" y="2461"/>
                          </a:lnTo>
                          <a:lnTo>
                            <a:pt x="1625" y="2460"/>
                          </a:lnTo>
                          <a:lnTo>
                            <a:pt x="1620" y="2459"/>
                          </a:lnTo>
                          <a:lnTo>
                            <a:pt x="1615" y="2459"/>
                          </a:lnTo>
                          <a:lnTo>
                            <a:pt x="1611" y="2459"/>
                          </a:lnTo>
                          <a:lnTo>
                            <a:pt x="1606" y="2461"/>
                          </a:lnTo>
                          <a:lnTo>
                            <a:pt x="1602" y="2463"/>
                          </a:lnTo>
                          <a:lnTo>
                            <a:pt x="1596" y="2467"/>
                          </a:lnTo>
                          <a:lnTo>
                            <a:pt x="1592" y="2470"/>
                          </a:lnTo>
                          <a:lnTo>
                            <a:pt x="1582" y="2480"/>
                          </a:lnTo>
                          <a:lnTo>
                            <a:pt x="1572" y="2493"/>
                          </a:lnTo>
                          <a:lnTo>
                            <a:pt x="1565" y="2501"/>
                          </a:lnTo>
                          <a:lnTo>
                            <a:pt x="1556" y="2508"/>
                          </a:lnTo>
                          <a:lnTo>
                            <a:pt x="1547" y="2514"/>
                          </a:lnTo>
                          <a:lnTo>
                            <a:pt x="1539" y="2519"/>
                          </a:lnTo>
                          <a:lnTo>
                            <a:pt x="1531" y="2525"/>
                          </a:lnTo>
                          <a:lnTo>
                            <a:pt x="1524" y="2532"/>
                          </a:lnTo>
                          <a:lnTo>
                            <a:pt x="1520" y="2536"/>
                          </a:lnTo>
                          <a:lnTo>
                            <a:pt x="1517" y="2540"/>
                          </a:lnTo>
                          <a:lnTo>
                            <a:pt x="1513" y="2545"/>
                          </a:lnTo>
                          <a:lnTo>
                            <a:pt x="1511" y="2551"/>
                          </a:lnTo>
                          <a:lnTo>
                            <a:pt x="1506" y="2562"/>
                          </a:lnTo>
                          <a:lnTo>
                            <a:pt x="1501" y="2573"/>
                          </a:lnTo>
                          <a:lnTo>
                            <a:pt x="1496" y="2583"/>
                          </a:lnTo>
                          <a:lnTo>
                            <a:pt x="1490" y="2591"/>
                          </a:lnTo>
                          <a:lnTo>
                            <a:pt x="1483" y="2601"/>
                          </a:lnTo>
                          <a:lnTo>
                            <a:pt x="1475" y="2608"/>
                          </a:lnTo>
                          <a:lnTo>
                            <a:pt x="1465" y="2615"/>
                          </a:lnTo>
                          <a:lnTo>
                            <a:pt x="1455" y="2622"/>
                          </a:lnTo>
                          <a:lnTo>
                            <a:pt x="1447" y="2626"/>
                          </a:lnTo>
                          <a:lnTo>
                            <a:pt x="1438" y="2630"/>
                          </a:lnTo>
                          <a:lnTo>
                            <a:pt x="1426" y="2634"/>
                          </a:lnTo>
                          <a:lnTo>
                            <a:pt x="1415" y="2639"/>
                          </a:lnTo>
                          <a:lnTo>
                            <a:pt x="1390" y="2647"/>
                          </a:lnTo>
                          <a:lnTo>
                            <a:pt x="1362" y="2653"/>
                          </a:lnTo>
                          <a:lnTo>
                            <a:pt x="1334" y="2659"/>
                          </a:lnTo>
                          <a:lnTo>
                            <a:pt x="1308" y="2664"/>
                          </a:lnTo>
                          <a:lnTo>
                            <a:pt x="1283" y="2667"/>
                          </a:lnTo>
                          <a:lnTo>
                            <a:pt x="1264" y="2668"/>
                          </a:lnTo>
                          <a:lnTo>
                            <a:pt x="1247" y="2669"/>
                          </a:lnTo>
                          <a:lnTo>
                            <a:pt x="1231" y="2672"/>
                          </a:lnTo>
                          <a:lnTo>
                            <a:pt x="1216" y="2676"/>
                          </a:lnTo>
                          <a:lnTo>
                            <a:pt x="1200" y="2681"/>
                          </a:lnTo>
                          <a:lnTo>
                            <a:pt x="1185" y="2685"/>
                          </a:lnTo>
                          <a:lnTo>
                            <a:pt x="1169" y="2688"/>
                          </a:lnTo>
                          <a:lnTo>
                            <a:pt x="1161" y="2688"/>
                          </a:lnTo>
                          <a:lnTo>
                            <a:pt x="1153" y="2688"/>
                          </a:lnTo>
                          <a:lnTo>
                            <a:pt x="1146" y="2687"/>
                          </a:lnTo>
                          <a:lnTo>
                            <a:pt x="1138" y="2685"/>
                          </a:lnTo>
                          <a:lnTo>
                            <a:pt x="1110" y="2678"/>
                          </a:lnTo>
                          <a:lnTo>
                            <a:pt x="1073" y="2673"/>
                          </a:lnTo>
                          <a:lnTo>
                            <a:pt x="1055" y="2670"/>
                          </a:lnTo>
                          <a:lnTo>
                            <a:pt x="1040" y="2665"/>
                          </a:lnTo>
                          <a:lnTo>
                            <a:pt x="1034" y="2663"/>
                          </a:lnTo>
                          <a:lnTo>
                            <a:pt x="1029" y="2660"/>
                          </a:lnTo>
                          <a:lnTo>
                            <a:pt x="1025" y="2657"/>
                          </a:lnTo>
                          <a:lnTo>
                            <a:pt x="1024" y="2654"/>
                          </a:lnTo>
                          <a:lnTo>
                            <a:pt x="1022" y="2647"/>
                          </a:lnTo>
                          <a:lnTo>
                            <a:pt x="1019" y="2642"/>
                          </a:lnTo>
                          <a:lnTo>
                            <a:pt x="1016" y="2639"/>
                          </a:lnTo>
                          <a:lnTo>
                            <a:pt x="1013" y="2637"/>
                          </a:lnTo>
                          <a:lnTo>
                            <a:pt x="1007" y="2633"/>
                          </a:lnTo>
                          <a:lnTo>
                            <a:pt x="1000" y="2632"/>
                          </a:lnTo>
                          <a:lnTo>
                            <a:pt x="995" y="2632"/>
                          </a:lnTo>
                          <a:lnTo>
                            <a:pt x="992" y="2630"/>
                          </a:lnTo>
                          <a:lnTo>
                            <a:pt x="990" y="2628"/>
                          </a:lnTo>
                          <a:lnTo>
                            <a:pt x="987" y="2625"/>
                          </a:lnTo>
                          <a:lnTo>
                            <a:pt x="985" y="2620"/>
                          </a:lnTo>
                          <a:lnTo>
                            <a:pt x="984" y="2614"/>
                          </a:lnTo>
                          <a:lnTo>
                            <a:pt x="983" y="2605"/>
                          </a:lnTo>
                          <a:lnTo>
                            <a:pt x="983" y="2594"/>
                          </a:lnTo>
                          <a:lnTo>
                            <a:pt x="984" y="2586"/>
                          </a:lnTo>
                          <a:lnTo>
                            <a:pt x="985" y="2580"/>
                          </a:lnTo>
                          <a:lnTo>
                            <a:pt x="985" y="2574"/>
                          </a:lnTo>
                          <a:lnTo>
                            <a:pt x="985" y="2568"/>
                          </a:lnTo>
                          <a:lnTo>
                            <a:pt x="984" y="2563"/>
                          </a:lnTo>
                          <a:lnTo>
                            <a:pt x="983" y="2558"/>
                          </a:lnTo>
                          <a:lnTo>
                            <a:pt x="981" y="2554"/>
                          </a:lnTo>
                          <a:lnTo>
                            <a:pt x="978" y="2548"/>
                          </a:lnTo>
                          <a:lnTo>
                            <a:pt x="973" y="2541"/>
                          </a:lnTo>
                          <a:lnTo>
                            <a:pt x="967" y="2533"/>
                          </a:lnTo>
                          <a:lnTo>
                            <a:pt x="960" y="2527"/>
                          </a:lnTo>
                          <a:lnTo>
                            <a:pt x="952" y="2521"/>
                          </a:lnTo>
                          <a:lnTo>
                            <a:pt x="945" y="2514"/>
                          </a:lnTo>
                          <a:lnTo>
                            <a:pt x="939" y="2508"/>
                          </a:lnTo>
                          <a:lnTo>
                            <a:pt x="934" y="2500"/>
                          </a:lnTo>
                          <a:lnTo>
                            <a:pt x="931" y="2492"/>
                          </a:lnTo>
                          <a:lnTo>
                            <a:pt x="929" y="2488"/>
                          </a:lnTo>
                          <a:lnTo>
                            <a:pt x="929" y="2484"/>
                          </a:lnTo>
                          <a:lnTo>
                            <a:pt x="929" y="2479"/>
                          </a:lnTo>
                          <a:lnTo>
                            <a:pt x="929" y="2474"/>
                          </a:lnTo>
                          <a:lnTo>
                            <a:pt x="930" y="2468"/>
                          </a:lnTo>
                          <a:lnTo>
                            <a:pt x="932" y="2462"/>
                          </a:lnTo>
                          <a:lnTo>
                            <a:pt x="934" y="2455"/>
                          </a:lnTo>
                          <a:lnTo>
                            <a:pt x="938" y="2449"/>
                          </a:lnTo>
                          <a:lnTo>
                            <a:pt x="940" y="2444"/>
                          </a:lnTo>
                          <a:lnTo>
                            <a:pt x="941" y="2439"/>
                          </a:lnTo>
                          <a:lnTo>
                            <a:pt x="942" y="2434"/>
                          </a:lnTo>
                          <a:lnTo>
                            <a:pt x="941" y="2429"/>
                          </a:lnTo>
                          <a:lnTo>
                            <a:pt x="940" y="2425"/>
                          </a:lnTo>
                          <a:lnTo>
                            <a:pt x="939" y="2419"/>
                          </a:lnTo>
                          <a:lnTo>
                            <a:pt x="936" y="2414"/>
                          </a:lnTo>
                          <a:lnTo>
                            <a:pt x="934" y="2409"/>
                          </a:lnTo>
                          <a:lnTo>
                            <a:pt x="927" y="2400"/>
                          </a:lnTo>
                          <a:lnTo>
                            <a:pt x="919" y="2390"/>
                          </a:lnTo>
                          <a:lnTo>
                            <a:pt x="909" y="2381"/>
                          </a:lnTo>
                          <a:lnTo>
                            <a:pt x="900" y="2371"/>
                          </a:lnTo>
                          <a:lnTo>
                            <a:pt x="891" y="2362"/>
                          </a:lnTo>
                          <a:lnTo>
                            <a:pt x="883" y="2353"/>
                          </a:lnTo>
                          <a:lnTo>
                            <a:pt x="876" y="2345"/>
                          </a:lnTo>
                          <a:lnTo>
                            <a:pt x="870" y="2336"/>
                          </a:lnTo>
                          <a:lnTo>
                            <a:pt x="869" y="2331"/>
                          </a:lnTo>
                          <a:lnTo>
                            <a:pt x="866" y="2328"/>
                          </a:lnTo>
                          <a:lnTo>
                            <a:pt x="866" y="2324"/>
                          </a:lnTo>
                          <a:lnTo>
                            <a:pt x="866" y="2320"/>
                          </a:lnTo>
                          <a:lnTo>
                            <a:pt x="867" y="2316"/>
                          </a:lnTo>
                          <a:lnTo>
                            <a:pt x="870" y="2313"/>
                          </a:lnTo>
                          <a:lnTo>
                            <a:pt x="873" y="2309"/>
                          </a:lnTo>
                          <a:lnTo>
                            <a:pt x="877" y="2306"/>
                          </a:lnTo>
                          <a:lnTo>
                            <a:pt x="901" y="2291"/>
                          </a:lnTo>
                          <a:lnTo>
                            <a:pt x="921" y="2279"/>
                          </a:lnTo>
                          <a:lnTo>
                            <a:pt x="924" y="2275"/>
                          </a:lnTo>
                          <a:lnTo>
                            <a:pt x="925" y="2272"/>
                          </a:lnTo>
                          <a:lnTo>
                            <a:pt x="926" y="2268"/>
                          </a:lnTo>
                          <a:lnTo>
                            <a:pt x="925" y="2263"/>
                          </a:lnTo>
                          <a:lnTo>
                            <a:pt x="922" y="2258"/>
                          </a:lnTo>
                          <a:lnTo>
                            <a:pt x="917" y="2253"/>
                          </a:lnTo>
                          <a:lnTo>
                            <a:pt x="910" y="2246"/>
                          </a:lnTo>
                          <a:lnTo>
                            <a:pt x="901" y="2238"/>
                          </a:lnTo>
                          <a:lnTo>
                            <a:pt x="889" y="2228"/>
                          </a:lnTo>
                          <a:lnTo>
                            <a:pt x="875" y="2216"/>
                          </a:lnTo>
                          <a:lnTo>
                            <a:pt x="860" y="2200"/>
                          </a:lnTo>
                          <a:lnTo>
                            <a:pt x="847" y="2184"/>
                          </a:lnTo>
                          <a:lnTo>
                            <a:pt x="835" y="2167"/>
                          </a:lnTo>
                          <a:lnTo>
                            <a:pt x="824" y="2149"/>
                          </a:lnTo>
                          <a:lnTo>
                            <a:pt x="820" y="2141"/>
                          </a:lnTo>
                          <a:lnTo>
                            <a:pt x="817" y="2133"/>
                          </a:lnTo>
                          <a:lnTo>
                            <a:pt x="815" y="2125"/>
                          </a:lnTo>
                          <a:lnTo>
                            <a:pt x="814" y="2116"/>
                          </a:lnTo>
                          <a:lnTo>
                            <a:pt x="814" y="2094"/>
                          </a:lnTo>
                          <a:lnTo>
                            <a:pt x="814" y="2073"/>
                          </a:lnTo>
                          <a:lnTo>
                            <a:pt x="814" y="2063"/>
                          </a:lnTo>
                          <a:lnTo>
                            <a:pt x="814" y="2052"/>
                          </a:lnTo>
                          <a:lnTo>
                            <a:pt x="812" y="2042"/>
                          </a:lnTo>
                          <a:lnTo>
                            <a:pt x="810" y="2030"/>
                          </a:lnTo>
                          <a:lnTo>
                            <a:pt x="803" y="2023"/>
                          </a:lnTo>
                          <a:lnTo>
                            <a:pt x="796" y="2016"/>
                          </a:lnTo>
                          <a:lnTo>
                            <a:pt x="788" y="2009"/>
                          </a:lnTo>
                          <a:lnTo>
                            <a:pt x="779" y="2003"/>
                          </a:lnTo>
                          <a:lnTo>
                            <a:pt x="770" y="1997"/>
                          </a:lnTo>
                          <a:lnTo>
                            <a:pt x="761" y="1993"/>
                          </a:lnTo>
                          <a:lnTo>
                            <a:pt x="752" y="1988"/>
                          </a:lnTo>
                          <a:lnTo>
                            <a:pt x="743" y="1986"/>
                          </a:lnTo>
                          <a:lnTo>
                            <a:pt x="735" y="1985"/>
                          </a:lnTo>
                          <a:lnTo>
                            <a:pt x="729" y="1985"/>
                          </a:lnTo>
                          <a:lnTo>
                            <a:pt x="723" y="1985"/>
                          </a:lnTo>
                          <a:lnTo>
                            <a:pt x="717" y="1986"/>
                          </a:lnTo>
                          <a:lnTo>
                            <a:pt x="706" y="1989"/>
                          </a:lnTo>
                          <a:lnTo>
                            <a:pt x="693" y="1993"/>
                          </a:lnTo>
                          <a:lnTo>
                            <a:pt x="682" y="1997"/>
                          </a:lnTo>
                          <a:lnTo>
                            <a:pt x="669" y="1999"/>
                          </a:lnTo>
                          <a:lnTo>
                            <a:pt x="663" y="2000"/>
                          </a:lnTo>
                          <a:lnTo>
                            <a:pt x="657" y="2001"/>
                          </a:lnTo>
                          <a:lnTo>
                            <a:pt x="649" y="2000"/>
                          </a:lnTo>
                          <a:lnTo>
                            <a:pt x="642" y="2000"/>
                          </a:lnTo>
                          <a:lnTo>
                            <a:pt x="582" y="1990"/>
                          </a:lnTo>
                          <a:lnTo>
                            <a:pt x="575" y="1988"/>
                          </a:lnTo>
                          <a:lnTo>
                            <a:pt x="570" y="1986"/>
                          </a:lnTo>
                          <a:lnTo>
                            <a:pt x="565" y="1984"/>
                          </a:lnTo>
                          <a:lnTo>
                            <a:pt x="562" y="1982"/>
                          </a:lnTo>
                          <a:lnTo>
                            <a:pt x="557" y="1976"/>
                          </a:lnTo>
                          <a:lnTo>
                            <a:pt x="554" y="1970"/>
                          </a:lnTo>
                          <a:lnTo>
                            <a:pt x="552" y="1963"/>
                          </a:lnTo>
                          <a:lnTo>
                            <a:pt x="550" y="1957"/>
                          </a:lnTo>
                          <a:lnTo>
                            <a:pt x="548" y="1954"/>
                          </a:lnTo>
                          <a:lnTo>
                            <a:pt x="546" y="1952"/>
                          </a:lnTo>
                          <a:lnTo>
                            <a:pt x="543" y="1949"/>
                          </a:lnTo>
                          <a:lnTo>
                            <a:pt x="539" y="1947"/>
                          </a:lnTo>
                          <a:lnTo>
                            <a:pt x="534" y="1945"/>
                          </a:lnTo>
                          <a:lnTo>
                            <a:pt x="528" y="1944"/>
                          </a:lnTo>
                          <a:lnTo>
                            <a:pt x="520" y="1944"/>
                          </a:lnTo>
                          <a:lnTo>
                            <a:pt x="514" y="1944"/>
                          </a:lnTo>
                          <a:lnTo>
                            <a:pt x="500" y="1946"/>
                          </a:lnTo>
                          <a:lnTo>
                            <a:pt x="487" y="1949"/>
                          </a:lnTo>
                          <a:lnTo>
                            <a:pt x="473" y="1950"/>
                          </a:lnTo>
                          <a:lnTo>
                            <a:pt x="461" y="1950"/>
                          </a:lnTo>
                          <a:lnTo>
                            <a:pt x="455" y="1949"/>
                          </a:lnTo>
                          <a:lnTo>
                            <a:pt x="449" y="1946"/>
                          </a:lnTo>
                          <a:lnTo>
                            <a:pt x="444" y="1942"/>
                          </a:lnTo>
                          <a:lnTo>
                            <a:pt x="439" y="1938"/>
                          </a:lnTo>
                          <a:lnTo>
                            <a:pt x="430" y="1929"/>
                          </a:lnTo>
                          <a:lnTo>
                            <a:pt x="423" y="1921"/>
                          </a:lnTo>
                          <a:lnTo>
                            <a:pt x="419" y="1917"/>
                          </a:lnTo>
                          <a:lnTo>
                            <a:pt x="414" y="1915"/>
                          </a:lnTo>
                          <a:lnTo>
                            <a:pt x="409" y="1915"/>
                          </a:lnTo>
                          <a:lnTo>
                            <a:pt x="402" y="1915"/>
                          </a:lnTo>
                          <a:lnTo>
                            <a:pt x="396" y="1917"/>
                          </a:lnTo>
                          <a:lnTo>
                            <a:pt x="391" y="1918"/>
                          </a:lnTo>
                          <a:lnTo>
                            <a:pt x="387" y="1921"/>
                          </a:lnTo>
                          <a:lnTo>
                            <a:pt x="383" y="1923"/>
                          </a:lnTo>
                          <a:lnTo>
                            <a:pt x="377" y="1929"/>
                          </a:lnTo>
                          <a:lnTo>
                            <a:pt x="372" y="1936"/>
                          </a:lnTo>
                          <a:lnTo>
                            <a:pt x="368" y="1943"/>
                          </a:lnTo>
                          <a:lnTo>
                            <a:pt x="363" y="1952"/>
                          </a:lnTo>
                          <a:lnTo>
                            <a:pt x="358" y="1959"/>
                          </a:lnTo>
                          <a:lnTo>
                            <a:pt x="352" y="1966"/>
                          </a:lnTo>
                          <a:lnTo>
                            <a:pt x="352" y="1966"/>
                          </a:lnTo>
                          <a:lnTo>
                            <a:pt x="336" y="1960"/>
                          </a:lnTo>
                          <a:lnTo>
                            <a:pt x="320" y="1951"/>
                          </a:lnTo>
                          <a:lnTo>
                            <a:pt x="312" y="1945"/>
                          </a:lnTo>
                          <a:lnTo>
                            <a:pt x="304" y="1939"/>
                          </a:lnTo>
                          <a:lnTo>
                            <a:pt x="298" y="1932"/>
                          </a:lnTo>
                          <a:lnTo>
                            <a:pt x="294" y="1926"/>
                          </a:lnTo>
                          <a:lnTo>
                            <a:pt x="288" y="1909"/>
                          </a:lnTo>
                          <a:lnTo>
                            <a:pt x="282" y="1892"/>
                          </a:lnTo>
                          <a:lnTo>
                            <a:pt x="278" y="1885"/>
                          </a:lnTo>
                          <a:lnTo>
                            <a:pt x="272" y="1878"/>
                          </a:lnTo>
                          <a:lnTo>
                            <a:pt x="266" y="1872"/>
                          </a:lnTo>
                          <a:lnTo>
                            <a:pt x="256" y="1867"/>
                          </a:lnTo>
                          <a:lnTo>
                            <a:pt x="243" y="1863"/>
                          </a:lnTo>
                          <a:lnTo>
                            <a:pt x="228" y="1859"/>
                          </a:lnTo>
                          <a:lnTo>
                            <a:pt x="220" y="1857"/>
                          </a:lnTo>
                          <a:lnTo>
                            <a:pt x="213" y="1855"/>
                          </a:lnTo>
                          <a:lnTo>
                            <a:pt x="207" y="1852"/>
                          </a:lnTo>
                          <a:lnTo>
                            <a:pt x="202" y="1848"/>
                          </a:lnTo>
                          <a:lnTo>
                            <a:pt x="195" y="1841"/>
                          </a:lnTo>
                          <a:lnTo>
                            <a:pt x="186" y="1834"/>
                          </a:lnTo>
                          <a:lnTo>
                            <a:pt x="176" y="1829"/>
                          </a:lnTo>
                          <a:lnTo>
                            <a:pt x="167" y="1824"/>
                          </a:lnTo>
                          <a:lnTo>
                            <a:pt x="157" y="1820"/>
                          </a:lnTo>
                          <a:lnTo>
                            <a:pt x="147" y="1815"/>
                          </a:lnTo>
                          <a:lnTo>
                            <a:pt x="137" y="1812"/>
                          </a:lnTo>
                          <a:lnTo>
                            <a:pt x="126" y="1810"/>
                          </a:lnTo>
                          <a:lnTo>
                            <a:pt x="125" y="1809"/>
                          </a:lnTo>
                          <a:lnTo>
                            <a:pt x="125" y="1807"/>
                          </a:lnTo>
                          <a:lnTo>
                            <a:pt x="125" y="1806"/>
                          </a:lnTo>
                          <a:lnTo>
                            <a:pt x="126" y="1805"/>
                          </a:lnTo>
                          <a:lnTo>
                            <a:pt x="127" y="1802"/>
                          </a:lnTo>
                          <a:lnTo>
                            <a:pt x="129" y="1800"/>
                          </a:lnTo>
                          <a:lnTo>
                            <a:pt x="131" y="1797"/>
                          </a:lnTo>
                          <a:lnTo>
                            <a:pt x="134" y="1794"/>
                          </a:lnTo>
                          <a:lnTo>
                            <a:pt x="142" y="1790"/>
                          </a:lnTo>
                          <a:lnTo>
                            <a:pt x="151" y="1785"/>
                          </a:lnTo>
                          <a:lnTo>
                            <a:pt x="159" y="1780"/>
                          </a:lnTo>
                          <a:lnTo>
                            <a:pt x="167" y="1774"/>
                          </a:lnTo>
                          <a:lnTo>
                            <a:pt x="171" y="1771"/>
                          </a:lnTo>
                          <a:lnTo>
                            <a:pt x="174" y="1769"/>
                          </a:lnTo>
                          <a:lnTo>
                            <a:pt x="176" y="1766"/>
                          </a:lnTo>
                          <a:lnTo>
                            <a:pt x="178" y="1762"/>
                          </a:lnTo>
                          <a:lnTo>
                            <a:pt x="183" y="1753"/>
                          </a:lnTo>
                          <a:lnTo>
                            <a:pt x="188" y="1743"/>
                          </a:lnTo>
                          <a:lnTo>
                            <a:pt x="193" y="1732"/>
                          </a:lnTo>
                          <a:lnTo>
                            <a:pt x="200" y="1722"/>
                          </a:lnTo>
                          <a:lnTo>
                            <a:pt x="206" y="1712"/>
                          </a:lnTo>
                          <a:lnTo>
                            <a:pt x="214" y="1703"/>
                          </a:lnTo>
                          <a:lnTo>
                            <a:pt x="221" y="1695"/>
                          </a:lnTo>
                          <a:lnTo>
                            <a:pt x="229" y="1686"/>
                          </a:lnTo>
                          <a:lnTo>
                            <a:pt x="232" y="1684"/>
                          </a:lnTo>
                          <a:lnTo>
                            <a:pt x="235" y="1683"/>
                          </a:lnTo>
                          <a:lnTo>
                            <a:pt x="238" y="1681"/>
                          </a:lnTo>
                          <a:lnTo>
                            <a:pt x="242" y="1681"/>
                          </a:lnTo>
                          <a:lnTo>
                            <a:pt x="249" y="1680"/>
                          </a:lnTo>
                          <a:lnTo>
                            <a:pt x="257" y="1680"/>
                          </a:lnTo>
                          <a:lnTo>
                            <a:pt x="266" y="1680"/>
                          </a:lnTo>
                          <a:lnTo>
                            <a:pt x="274" y="1679"/>
                          </a:lnTo>
                          <a:lnTo>
                            <a:pt x="281" y="1678"/>
                          </a:lnTo>
                          <a:lnTo>
                            <a:pt x="287" y="1674"/>
                          </a:lnTo>
                          <a:lnTo>
                            <a:pt x="289" y="1672"/>
                          </a:lnTo>
                          <a:lnTo>
                            <a:pt x="289" y="1670"/>
                          </a:lnTo>
                          <a:lnTo>
                            <a:pt x="288" y="1667"/>
                          </a:lnTo>
                          <a:lnTo>
                            <a:pt x="286" y="1664"/>
                          </a:lnTo>
                          <a:lnTo>
                            <a:pt x="281" y="1657"/>
                          </a:lnTo>
                          <a:lnTo>
                            <a:pt x="273" y="1650"/>
                          </a:lnTo>
                          <a:lnTo>
                            <a:pt x="255" y="1635"/>
                          </a:lnTo>
                          <a:lnTo>
                            <a:pt x="244" y="1627"/>
                          </a:lnTo>
                          <a:lnTo>
                            <a:pt x="229" y="1617"/>
                          </a:lnTo>
                          <a:lnTo>
                            <a:pt x="216" y="1610"/>
                          </a:lnTo>
                          <a:lnTo>
                            <a:pt x="210" y="1606"/>
                          </a:lnTo>
                          <a:lnTo>
                            <a:pt x="206" y="1602"/>
                          </a:lnTo>
                          <a:lnTo>
                            <a:pt x="203" y="1599"/>
                          </a:lnTo>
                          <a:lnTo>
                            <a:pt x="200" y="1595"/>
                          </a:lnTo>
                          <a:lnTo>
                            <a:pt x="198" y="1592"/>
                          </a:lnTo>
                          <a:lnTo>
                            <a:pt x="198" y="1588"/>
                          </a:lnTo>
                          <a:lnTo>
                            <a:pt x="199" y="1583"/>
                          </a:lnTo>
                          <a:lnTo>
                            <a:pt x="200" y="1578"/>
                          </a:lnTo>
                          <a:lnTo>
                            <a:pt x="203" y="1573"/>
                          </a:lnTo>
                          <a:lnTo>
                            <a:pt x="207" y="1566"/>
                          </a:lnTo>
                          <a:lnTo>
                            <a:pt x="213" y="1558"/>
                          </a:lnTo>
                          <a:lnTo>
                            <a:pt x="220" y="1550"/>
                          </a:lnTo>
                          <a:lnTo>
                            <a:pt x="228" y="1539"/>
                          </a:lnTo>
                          <a:lnTo>
                            <a:pt x="232" y="1530"/>
                          </a:lnTo>
                          <a:lnTo>
                            <a:pt x="233" y="1526"/>
                          </a:lnTo>
                          <a:lnTo>
                            <a:pt x="233" y="1522"/>
                          </a:lnTo>
                          <a:lnTo>
                            <a:pt x="233" y="1517"/>
                          </a:lnTo>
                          <a:lnTo>
                            <a:pt x="233" y="1513"/>
                          </a:lnTo>
                          <a:lnTo>
                            <a:pt x="230" y="1507"/>
                          </a:lnTo>
                          <a:lnTo>
                            <a:pt x="225" y="1501"/>
                          </a:lnTo>
                          <a:lnTo>
                            <a:pt x="218" y="1495"/>
                          </a:lnTo>
                          <a:lnTo>
                            <a:pt x="211" y="1491"/>
                          </a:lnTo>
                          <a:lnTo>
                            <a:pt x="194" y="1482"/>
                          </a:lnTo>
                          <a:lnTo>
                            <a:pt x="174" y="1474"/>
                          </a:lnTo>
                          <a:lnTo>
                            <a:pt x="156" y="1468"/>
                          </a:lnTo>
                          <a:lnTo>
                            <a:pt x="140" y="1461"/>
                          </a:lnTo>
                          <a:lnTo>
                            <a:pt x="128" y="1457"/>
                          </a:lnTo>
                          <a:lnTo>
                            <a:pt x="116" y="1455"/>
                          </a:lnTo>
                          <a:lnTo>
                            <a:pt x="105" y="1454"/>
                          </a:lnTo>
                          <a:lnTo>
                            <a:pt x="92" y="1453"/>
                          </a:lnTo>
                          <a:lnTo>
                            <a:pt x="70" y="1455"/>
                          </a:lnTo>
                          <a:lnTo>
                            <a:pt x="48" y="1456"/>
                          </a:lnTo>
                          <a:lnTo>
                            <a:pt x="38" y="1455"/>
                          </a:lnTo>
                          <a:lnTo>
                            <a:pt x="29" y="1454"/>
                          </a:lnTo>
                          <a:lnTo>
                            <a:pt x="25" y="1452"/>
                          </a:lnTo>
                          <a:lnTo>
                            <a:pt x="21" y="1451"/>
                          </a:lnTo>
                          <a:lnTo>
                            <a:pt x="18" y="1449"/>
                          </a:lnTo>
                          <a:lnTo>
                            <a:pt x="15" y="1446"/>
                          </a:lnTo>
                          <a:lnTo>
                            <a:pt x="12" y="1443"/>
                          </a:lnTo>
                          <a:lnTo>
                            <a:pt x="9" y="1439"/>
                          </a:lnTo>
                          <a:lnTo>
                            <a:pt x="7" y="1435"/>
                          </a:lnTo>
                          <a:lnTo>
                            <a:pt x="4" y="1429"/>
                          </a:lnTo>
                          <a:lnTo>
                            <a:pt x="3" y="1424"/>
                          </a:lnTo>
                          <a:lnTo>
                            <a:pt x="2" y="1417"/>
                          </a:lnTo>
                          <a:lnTo>
                            <a:pt x="1" y="1410"/>
                          </a:lnTo>
                          <a:lnTo>
                            <a:pt x="1" y="1402"/>
                          </a:lnTo>
                          <a:lnTo>
                            <a:pt x="0" y="1380"/>
                          </a:lnTo>
                          <a:lnTo>
                            <a:pt x="0" y="1365"/>
                          </a:lnTo>
                          <a:lnTo>
                            <a:pt x="0" y="1360"/>
                          </a:lnTo>
                          <a:lnTo>
                            <a:pt x="0" y="1356"/>
                          </a:lnTo>
                          <a:lnTo>
                            <a:pt x="1" y="1352"/>
                          </a:lnTo>
                          <a:lnTo>
                            <a:pt x="2" y="1350"/>
                          </a:lnTo>
                          <a:lnTo>
                            <a:pt x="4" y="1348"/>
                          </a:lnTo>
                          <a:lnTo>
                            <a:pt x="8" y="1346"/>
                          </a:lnTo>
                          <a:lnTo>
                            <a:pt x="12" y="1344"/>
                          </a:lnTo>
                          <a:lnTo>
                            <a:pt x="17" y="1343"/>
                          </a:lnTo>
                          <a:lnTo>
                            <a:pt x="30" y="1341"/>
                          </a:lnTo>
                          <a:lnTo>
                            <a:pt x="48" y="1337"/>
                          </a:lnTo>
                          <a:lnTo>
                            <a:pt x="63" y="1333"/>
                          </a:lnTo>
                          <a:lnTo>
                            <a:pt x="73" y="1330"/>
                          </a:lnTo>
                          <a:lnTo>
                            <a:pt x="81" y="1325"/>
                          </a:lnTo>
                          <a:lnTo>
                            <a:pt x="87" y="1321"/>
                          </a:lnTo>
                          <a:lnTo>
                            <a:pt x="90" y="1316"/>
                          </a:lnTo>
                          <a:lnTo>
                            <a:pt x="92" y="1311"/>
                          </a:lnTo>
                          <a:lnTo>
                            <a:pt x="94" y="1306"/>
                          </a:lnTo>
                          <a:lnTo>
                            <a:pt x="92" y="1299"/>
                          </a:lnTo>
                          <a:lnTo>
                            <a:pt x="90" y="1287"/>
                          </a:lnTo>
                          <a:lnTo>
                            <a:pt x="88" y="1273"/>
                          </a:lnTo>
                          <a:lnTo>
                            <a:pt x="88" y="1265"/>
                          </a:lnTo>
                          <a:lnTo>
                            <a:pt x="89" y="1256"/>
                          </a:lnTo>
                          <a:lnTo>
                            <a:pt x="91" y="1248"/>
                          </a:lnTo>
                          <a:lnTo>
                            <a:pt x="97" y="1240"/>
                          </a:lnTo>
                          <a:lnTo>
                            <a:pt x="103" y="1231"/>
                          </a:lnTo>
                          <a:lnTo>
                            <a:pt x="108" y="1224"/>
                          </a:lnTo>
                          <a:lnTo>
                            <a:pt x="112" y="1220"/>
                          </a:lnTo>
                          <a:lnTo>
                            <a:pt x="116" y="1218"/>
                          </a:lnTo>
                          <a:lnTo>
                            <a:pt x="120" y="1218"/>
                          </a:lnTo>
                          <a:lnTo>
                            <a:pt x="123" y="1219"/>
                          </a:lnTo>
                          <a:lnTo>
                            <a:pt x="126" y="1221"/>
                          </a:lnTo>
                          <a:lnTo>
                            <a:pt x="129" y="1224"/>
                          </a:lnTo>
                          <a:lnTo>
                            <a:pt x="137" y="1231"/>
                          </a:lnTo>
                          <a:lnTo>
                            <a:pt x="143" y="1237"/>
                          </a:lnTo>
                          <a:lnTo>
                            <a:pt x="147" y="1239"/>
                          </a:lnTo>
                          <a:lnTo>
                            <a:pt x="152" y="1241"/>
                          </a:lnTo>
                          <a:lnTo>
                            <a:pt x="157" y="1241"/>
                          </a:lnTo>
                          <a:lnTo>
                            <a:pt x="162" y="1239"/>
                          </a:lnTo>
                          <a:lnTo>
                            <a:pt x="165" y="1237"/>
                          </a:lnTo>
                          <a:lnTo>
                            <a:pt x="168" y="1234"/>
                          </a:lnTo>
                          <a:lnTo>
                            <a:pt x="169" y="1231"/>
                          </a:lnTo>
                          <a:lnTo>
                            <a:pt x="170" y="1227"/>
                          </a:lnTo>
                          <a:lnTo>
                            <a:pt x="171" y="1217"/>
                          </a:lnTo>
                          <a:lnTo>
                            <a:pt x="169" y="1206"/>
                          </a:lnTo>
                          <a:lnTo>
                            <a:pt x="166" y="1195"/>
                          </a:lnTo>
                          <a:lnTo>
                            <a:pt x="163" y="1186"/>
                          </a:lnTo>
                          <a:lnTo>
                            <a:pt x="158" y="1178"/>
                          </a:lnTo>
                          <a:lnTo>
                            <a:pt x="153" y="1171"/>
                          </a:lnTo>
                          <a:lnTo>
                            <a:pt x="144" y="1164"/>
                          </a:lnTo>
                          <a:lnTo>
                            <a:pt x="132" y="1157"/>
                          </a:lnTo>
                          <a:lnTo>
                            <a:pt x="121" y="1151"/>
                          </a:lnTo>
                          <a:lnTo>
                            <a:pt x="110" y="1145"/>
                          </a:lnTo>
                          <a:lnTo>
                            <a:pt x="100" y="1139"/>
                          </a:lnTo>
                          <a:lnTo>
                            <a:pt x="88" y="1132"/>
                          </a:lnTo>
                          <a:lnTo>
                            <a:pt x="78" y="1124"/>
                          </a:lnTo>
                          <a:lnTo>
                            <a:pt x="69" y="1117"/>
                          </a:lnTo>
                          <a:lnTo>
                            <a:pt x="69" y="1117"/>
                          </a:lnTo>
                          <a:close/>
                        </a:path>
                      </a:pathLst>
                    </a:custGeom>
                    <a:solidFill>
                      <a:srgbClr val="C5CFED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29" name="Małopolskie_0"/>
                    <xdr:cNvSpPr>
                      <a:spLocks/>
                    </xdr:cNvSpPr>
                  </xdr:nvSpPr>
                  <xdr:spPr bwMode="auto">
                    <a:xfrm>
                      <a:off x="16018981" y="7138807"/>
                      <a:ext cx="939980" cy="847546"/>
                    </a:xfrm>
                    <a:custGeom>
                      <a:avLst/>
                      <a:gdLst/>
                      <a:ahLst/>
                      <a:cxnLst>
                        <a:cxn ang="0">
                          <a:pos x="1394" y="34"/>
                        </a:cxn>
                        <a:cxn ang="0">
                          <a:pos x="1576" y="84"/>
                        </a:cxn>
                        <a:cxn ang="0">
                          <a:pos x="1722" y="210"/>
                        </a:cxn>
                        <a:cxn ang="0">
                          <a:pos x="1773" y="405"/>
                        </a:cxn>
                        <a:cxn ang="0">
                          <a:pos x="1837" y="553"/>
                        </a:cxn>
                        <a:cxn ang="0">
                          <a:pos x="1891" y="699"/>
                        </a:cxn>
                        <a:cxn ang="0">
                          <a:pos x="2068" y="773"/>
                        </a:cxn>
                        <a:cxn ang="0">
                          <a:pos x="2408" y="658"/>
                        </a:cxn>
                        <a:cxn ang="0">
                          <a:pos x="2550" y="552"/>
                        </a:cxn>
                        <a:cxn ang="0">
                          <a:pos x="2745" y="497"/>
                        </a:cxn>
                        <a:cxn ang="0">
                          <a:pos x="3005" y="396"/>
                        </a:cxn>
                        <a:cxn ang="0">
                          <a:pos x="3143" y="461"/>
                        </a:cxn>
                        <a:cxn ang="0">
                          <a:pos x="3057" y="628"/>
                        </a:cxn>
                        <a:cxn ang="0">
                          <a:pos x="3063" y="800"/>
                        </a:cxn>
                        <a:cxn ang="0">
                          <a:pos x="3059" y="1033"/>
                        </a:cxn>
                        <a:cxn ang="0">
                          <a:pos x="3061" y="1176"/>
                        </a:cxn>
                        <a:cxn ang="0">
                          <a:pos x="3136" y="1374"/>
                        </a:cxn>
                        <a:cxn ang="0">
                          <a:pos x="3149" y="1508"/>
                        </a:cxn>
                        <a:cxn ang="0">
                          <a:pos x="3330" y="1627"/>
                        </a:cxn>
                        <a:cxn ang="0">
                          <a:pos x="3177" y="1707"/>
                        </a:cxn>
                        <a:cxn ang="0">
                          <a:pos x="3295" y="1853"/>
                        </a:cxn>
                        <a:cxn ang="0">
                          <a:pos x="3321" y="2075"/>
                        </a:cxn>
                        <a:cxn ang="0">
                          <a:pos x="3353" y="2244"/>
                        </a:cxn>
                        <a:cxn ang="0">
                          <a:pos x="3396" y="2405"/>
                        </a:cxn>
                        <a:cxn ang="0">
                          <a:pos x="3336" y="2476"/>
                        </a:cxn>
                        <a:cxn ang="0">
                          <a:pos x="3145" y="2547"/>
                        </a:cxn>
                        <a:cxn ang="0">
                          <a:pos x="2995" y="2515"/>
                        </a:cxn>
                        <a:cxn ang="0">
                          <a:pos x="2943" y="2611"/>
                        </a:cxn>
                        <a:cxn ang="0">
                          <a:pos x="2868" y="2666"/>
                        </a:cxn>
                        <a:cxn ang="0">
                          <a:pos x="2716" y="2808"/>
                        </a:cxn>
                        <a:cxn ang="0">
                          <a:pos x="2635" y="2720"/>
                        </a:cxn>
                        <a:cxn ang="0">
                          <a:pos x="2497" y="2647"/>
                        </a:cxn>
                        <a:cxn ang="0">
                          <a:pos x="2303" y="2570"/>
                        </a:cxn>
                        <a:cxn ang="0">
                          <a:pos x="2085" y="2584"/>
                        </a:cxn>
                        <a:cxn ang="0">
                          <a:pos x="1924" y="2598"/>
                        </a:cxn>
                        <a:cxn ang="0">
                          <a:pos x="1799" y="2702"/>
                        </a:cxn>
                        <a:cxn ang="0">
                          <a:pos x="1569" y="2796"/>
                        </a:cxn>
                        <a:cxn ang="0">
                          <a:pos x="1488" y="2919"/>
                        </a:cxn>
                        <a:cxn ang="0">
                          <a:pos x="1394" y="3054"/>
                        </a:cxn>
                        <a:cxn ang="0">
                          <a:pos x="1185" y="2976"/>
                        </a:cxn>
                        <a:cxn ang="0">
                          <a:pos x="1055" y="3023"/>
                        </a:cxn>
                        <a:cxn ang="0">
                          <a:pos x="1019" y="2926"/>
                        </a:cxn>
                        <a:cxn ang="0">
                          <a:pos x="1055" y="2822"/>
                        </a:cxn>
                        <a:cxn ang="0">
                          <a:pos x="1031" y="2627"/>
                        </a:cxn>
                        <a:cxn ang="0">
                          <a:pos x="885" y="2597"/>
                        </a:cxn>
                        <a:cxn ang="0">
                          <a:pos x="786" y="2456"/>
                        </a:cxn>
                        <a:cxn ang="0">
                          <a:pos x="634" y="2232"/>
                        </a:cxn>
                        <a:cxn ang="0">
                          <a:pos x="562" y="2040"/>
                        </a:cxn>
                        <a:cxn ang="0">
                          <a:pos x="427" y="1945"/>
                        </a:cxn>
                        <a:cxn ang="0">
                          <a:pos x="501" y="1751"/>
                        </a:cxn>
                        <a:cxn ang="0">
                          <a:pos x="284" y="1713"/>
                        </a:cxn>
                        <a:cxn ang="0">
                          <a:pos x="195" y="1536"/>
                        </a:cxn>
                        <a:cxn ang="0">
                          <a:pos x="150" y="1406"/>
                        </a:cxn>
                        <a:cxn ang="0">
                          <a:pos x="1" y="1312"/>
                        </a:cxn>
                        <a:cxn ang="0">
                          <a:pos x="159" y="1071"/>
                        </a:cxn>
                        <a:cxn ang="0">
                          <a:pos x="257" y="917"/>
                        </a:cxn>
                        <a:cxn ang="0">
                          <a:pos x="369" y="806"/>
                        </a:cxn>
                        <a:cxn ang="0">
                          <a:pos x="472" y="674"/>
                        </a:cxn>
                        <a:cxn ang="0">
                          <a:pos x="414" y="577"/>
                        </a:cxn>
                        <a:cxn ang="0">
                          <a:pos x="540" y="465"/>
                        </a:cxn>
                        <a:cxn ang="0">
                          <a:pos x="614" y="255"/>
                        </a:cxn>
                        <a:cxn ang="0">
                          <a:pos x="918" y="174"/>
                        </a:cxn>
                        <a:cxn ang="0">
                          <a:pos x="1180" y="128"/>
                        </a:cxn>
                      </a:cxnLst>
                      <a:rect l="0" t="0" r="r" b="b"/>
                      <a:pathLst>
                        <a:path w="3426" h="3086">
                          <a:moveTo>
                            <a:pt x="1259" y="51"/>
                          </a:moveTo>
                          <a:lnTo>
                            <a:pt x="1265" y="44"/>
                          </a:lnTo>
                          <a:lnTo>
                            <a:pt x="1270" y="37"/>
                          </a:lnTo>
                          <a:lnTo>
                            <a:pt x="1275" y="28"/>
                          </a:lnTo>
                          <a:lnTo>
                            <a:pt x="1279" y="21"/>
                          </a:lnTo>
                          <a:lnTo>
                            <a:pt x="1284" y="14"/>
                          </a:lnTo>
                          <a:lnTo>
                            <a:pt x="1290" y="8"/>
                          </a:lnTo>
                          <a:lnTo>
                            <a:pt x="1294" y="6"/>
                          </a:lnTo>
                          <a:lnTo>
                            <a:pt x="1298" y="3"/>
                          </a:lnTo>
                          <a:lnTo>
                            <a:pt x="1303" y="2"/>
                          </a:lnTo>
                          <a:lnTo>
                            <a:pt x="1309" y="0"/>
                          </a:lnTo>
                          <a:lnTo>
                            <a:pt x="1316" y="0"/>
                          </a:lnTo>
                          <a:lnTo>
                            <a:pt x="1321" y="0"/>
                          </a:lnTo>
                          <a:lnTo>
                            <a:pt x="1326" y="2"/>
                          </a:lnTo>
                          <a:lnTo>
                            <a:pt x="1330" y="6"/>
                          </a:lnTo>
                          <a:lnTo>
                            <a:pt x="1337" y="14"/>
                          </a:lnTo>
                          <a:lnTo>
                            <a:pt x="1346" y="23"/>
                          </a:lnTo>
                          <a:lnTo>
                            <a:pt x="1351" y="27"/>
                          </a:lnTo>
                          <a:lnTo>
                            <a:pt x="1356" y="31"/>
                          </a:lnTo>
                          <a:lnTo>
                            <a:pt x="1362" y="34"/>
                          </a:lnTo>
                          <a:lnTo>
                            <a:pt x="1368" y="35"/>
                          </a:lnTo>
                          <a:lnTo>
                            <a:pt x="1380" y="35"/>
                          </a:lnTo>
                          <a:lnTo>
                            <a:pt x="1394" y="34"/>
                          </a:lnTo>
                          <a:lnTo>
                            <a:pt x="1407" y="31"/>
                          </a:lnTo>
                          <a:lnTo>
                            <a:pt x="1421" y="29"/>
                          </a:lnTo>
                          <a:lnTo>
                            <a:pt x="1427" y="29"/>
                          </a:lnTo>
                          <a:lnTo>
                            <a:pt x="1435" y="29"/>
                          </a:lnTo>
                          <a:lnTo>
                            <a:pt x="1441" y="30"/>
                          </a:lnTo>
                          <a:lnTo>
                            <a:pt x="1446" y="32"/>
                          </a:lnTo>
                          <a:lnTo>
                            <a:pt x="1450" y="34"/>
                          </a:lnTo>
                          <a:lnTo>
                            <a:pt x="1453" y="37"/>
                          </a:lnTo>
                          <a:lnTo>
                            <a:pt x="1455" y="39"/>
                          </a:lnTo>
                          <a:lnTo>
                            <a:pt x="1457" y="42"/>
                          </a:lnTo>
                          <a:lnTo>
                            <a:pt x="1459" y="48"/>
                          </a:lnTo>
                          <a:lnTo>
                            <a:pt x="1461" y="55"/>
                          </a:lnTo>
                          <a:lnTo>
                            <a:pt x="1464" y="61"/>
                          </a:lnTo>
                          <a:lnTo>
                            <a:pt x="1469" y="67"/>
                          </a:lnTo>
                          <a:lnTo>
                            <a:pt x="1472" y="69"/>
                          </a:lnTo>
                          <a:lnTo>
                            <a:pt x="1477" y="71"/>
                          </a:lnTo>
                          <a:lnTo>
                            <a:pt x="1482" y="73"/>
                          </a:lnTo>
                          <a:lnTo>
                            <a:pt x="1489" y="75"/>
                          </a:lnTo>
                          <a:lnTo>
                            <a:pt x="1549" y="85"/>
                          </a:lnTo>
                          <a:lnTo>
                            <a:pt x="1556" y="85"/>
                          </a:lnTo>
                          <a:lnTo>
                            <a:pt x="1564" y="86"/>
                          </a:lnTo>
                          <a:lnTo>
                            <a:pt x="1570" y="85"/>
                          </a:lnTo>
                          <a:lnTo>
                            <a:pt x="1576" y="84"/>
                          </a:lnTo>
                          <a:lnTo>
                            <a:pt x="1589" y="82"/>
                          </a:lnTo>
                          <a:lnTo>
                            <a:pt x="1600" y="78"/>
                          </a:lnTo>
                          <a:lnTo>
                            <a:pt x="1613" y="74"/>
                          </a:lnTo>
                          <a:lnTo>
                            <a:pt x="1624" y="71"/>
                          </a:lnTo>
                          <a:lnTo>
                            <a:pt x="1630" y="70"/>
                          </a:lnTo>
                          <a:lnTo>
                            <a:pt x="1636" y="70"/>
                          </a:lnTo>
                          <a:lnTo>
                            <a:pt x="1642" y="70"/>
                          </a:lnTo>
                          <a:lnTo>
                            <a:pt x="1650" y="71"/>
                          </a:lnTo>
                          <a:lnTo>
                            <a:pt x="1659" y="73"/>
                          </a:lnTo>
                          <a:lnTo>
                            <a:pt x="1668" y="78"/>
                          </a:lnTo>
                          <a:lnTo>
                            <a:pt x="1677" y="82"/>
                          </a:lnTo>
                          <a:lnTo>
                            <a:pt x="1686" y="88"/>
                          </a:lnTo>
                          <a:lnTo>
                            <a:pt x="1695" y="94"/>
                          </a:lnTo>
                          <a:lnTo>
                            <a:pt x="1703" y="101"/>
                          </a:lnTo>
                          <a:lnTo>
                            <a:pt x="1710" y="108"/>
                          </a:lnTo>
                          <a:lnTo>
                            <a:pt x="1717" y="115"/>
                          </a:lnTo>
                          <a:lnTo>
                            <a:pt x="1719" y="127"/>
                          </a:lnTo>
                          <a:lnTo>
                            <a:pt x="1721" y="137"/>
                          </a:lnTo>
                          <a:lnTo>
                            <a:pt x="1721" y="148"/>
                          </a:lnTo>
                          <a:lnTo>
                            <a:pt x="1721" y="158"/>
                          </a:lnTo>
                          <a:lnTo>
                            <a:pt x="1721" y="179"/>
                          </a:lnTo>
                          <a:lnTo>
                            <a:pt x="1721" y="201"/>
                          </a:lnTo>
                          <a:lnTo>
                            <a:pt x="1722" y="210"/>
                          </a:lnTo>
                          <a:lnTo>
                            <a:pt x="1724" y="218"/>
                          </a:lnTo>
                          <a:lnTo>
                            <a:pt x="1727" y="226"/>
                          </a:lnTo>
                          <a:lnTo>
                            <a:pt x="1731" y="234"/>
                          </a:lnTo>
                          <a:lnTo>
                            <a:pt x="1742" y="252"/>
                          </a:lnTo>
                          <a:lnTo>
                            <a:pt x="1754" y="269"/>
                          </a:lnTo>
                          <a:lnTo>
                            <a:pt x="1767" y="285"/>
                          </a:lnTo>
                          <a:lnTo>
                            <a:pt x="1782" y="301"/>
                          </a:lnTo>
                          <a:lnTo>
                            <a:pt x="1796" y="313"/>
                          </a:lnTo>
                          <a:lnTo>
                            <a:pt x="1808" y="323"/>
                          </a:lnTo>
                          <a:lnTo>
                            <a:pt x="1817" y="331"/>
                          </a:lnTo>
                          <a:lnTo>
                            <a:pt x="1824" y="338"/>
                          </a:lnTo>
                          <a:lnTo>
                            <a:pt x="1829" y="343"/>
                          </a:lnTo>
                          <a:lnTo>
                            <a:pt x="1832" y="348"/>
                          </a:lnTo>
                          <a:lnTo>
                            <a:pt x="1833" y="353"/>
                          </a:lnTo>
                          <a:lnTo>
                            <a:pt x="1832" y="357"/>
                          </a:lnTo>
                          <a:lnTo>
                            <a:pt x="1831" y="360"/>
                          </a:lnTo>
                          <a:lnTo>
                            <a:pt x="1828" y="364"/>
                          </a:lnTo>
                          <a:lnTo>
                            <a:pt x="1808" y="376"/>
                          </a:lnTo>
                          <a:lnTo>
                            <a:pt x="1784" y="391"/>
                          </a:lnTo>
                          <a:lnTo>
                            <a:pt x="1780" y="394"/>
                          </a:lnTo>
                          <a:lnTo>
                            <a:pt x="1777" y="398"/>
                          </a:lnTo>
                          <a:lnTo>
                            <a:pt x="1774" y="401"/>
                          </a:lnTo>
                          <a:lnTo>
                            <a:pt x="1773" y="405"/>
                          </a:lnTo>
                          <a:lnTo>
                            <a:pt x="1773" y="409"/>
                          </a:lnTo>
                          <a:lnTo>
                            <a:pt x="1773" y="413"/>
                          </a:lnTo>
                          <a:lnTo>
                            <a:pt x="1776" y="416"/>
                          </a:lnTo>
                          <a:lnTo>
                            <a:pt x="1777" y="421"/>
                          </a:lnTo>
                          <a:lnTo>
                            <a:pt x="1783" y="430"/>
                          </a:lnTo>
                          <a:lnTo>
                            <a:pt x="1790" y="438"/>
                          </a:lnTo>
                          <a:lnTo>
                            <a:pt x="1798" y="447"/>
                          </a:lnTo>
                          <a:lnTo>
                            <a:pt x="1807" y="456"/>
                          </a:lnTo>
                          <a:lnTo>
                            <a:pt x="1816" y="466"/>
                          </a:lnTo>
                          <a:lnTo>
                            <a:pt x="1826" y="475"/>
                          </a:lnTo>
                          <a:lnTo>
                            <a:pt x="1834" y="485"/>
                          </a:lnTo>
                          <a:lnTo>
                            <a:pt x="1841" y="494"/>
                          </a:lnTo>
                          <a:lnTo>
                            <a:pt x="1843" y="499"/>
                          </a:lnTo>
                          <a:lnTo>
                            <a:pt x="1846" y="504"/>
                          </a:lnTo>
                          <a:lnTo>
                            <a:pt x="1847" y="510"/>
                          </a:lnTo>
                          <a:lnTo>
                            <a:pt x="1848" y="514"/>
                          </a:lnTo>
                          <a:lnTo>
                            <a:pt x="1849" y="519"/>
                          </a:lnTo>
                          <a:lnTo>
                            <a:pt x="1848" y="524"/>
                          </a:lnTo>
                          <a:lnTo>
                            <a:pt x="1847" y="529"/>
                          </a:lnTo>
                          <a:lnTo>
                            <a:pt x="1845" y="534"/>
                          </a:lnTo>
                          <a:lnTo>
                            <a:pt x="1841" y="540"/>
                          </a:lnTo>
                          <a:lnTo>
                            <a:pt x="1839" y="547"/>
                          </a:lnTo>
                          <a:lnTo>
                            <a:pt x="1837" y="553"/>
                          </a:lnTo>
                          <a:lnTo>
                            <a:pt x="1836" y="559"/>
                          </a:lnTo>
                          <a:lnTo>
                            <a:pt x="1836" y="564"/>
                          </a:lnTo>
                          <a:lnTo>
                            <a:pt x="1836" y="569"/>
                          </a:lnTo>
                          <a:lnTo>
                            <a:pt x="1836" y="573"/>
                          </a:lnTo>
                          <a:lnTo>
                            <a:pt x="1838" y="577"/>
                          </a:lnTo>
                          <a:lnTo>
                            <a:pt x="1841" y="585"/>
                          </a:lnTo>
                          <a:lnTo>
                            <a:pt x="1846" y="593"/>
                          </a:lnTo>
                          <a:lnTo>
                            <a:pt x="1852" y="599"/>
                          </a:lnTo>
                          <a:lnTo>
                            <a:pt x="1859" y="606"/>
                          </a:lnTo>
                          <a:lnTo>
                            <a:pt x="1867" y="612"/>
                          </a:lnTo>
                          <a:lnTo>
                            <a:pt x="1874" y="618"/>
                          </a:lnTo>
                          <a:lnTo>
                            <a:pt x="1880" y="626"/>
                          </a:lnTo>
                          <a:lnTo>
                            <a:pt x="1885" y="633"/>
                          </a:lnTo>
                          <a:lnTo>
                            <a:pt x="1888" y="639"/>
                          </a:lnTo>
                          <a:lnTo>
                            <a:pt x="1890" y="643"/>
                          </a:lnTo>
                          <a:lnTo>
                            <a:pt x="1891" y="648"/>
                          </a:lnTo>
                          <a:lnTo>
                            <a:pt x="1892" y="653"/>
                          </a:lnTo>
                          <a:lnTo>
                            <a:pt x="1892" y="659"/>
                          </a:lnTo>
                          <a:lnTo>
                            <a:pt x="1892" y="665"/>
                          </a:lnTo>
                          <a:lnTo>
                            <a:pt x="1891" y="671"/>
                          </a:lnTo>
                          <a:lnTo>
                            <a:pt x="1890" y="679"/>
                          </a:lnTo>
                          <a:lnTo>
                            <a:pt x="1890" y="690"/>
                          </a:lnTo>
                          <a:lnTo>
                            <a:pt x="1891" y="699"/>
                          </a:lnTo>
                          <a:lnTo>
                            <a:pt x="1892" y="705"/>
                          </a:lnTo>
                          <a:lnTo>
                            <a:pt x="1894" y="710"/>
                          </a:lnTo>
                          <a:lnTo>
                            <a:pt x="1897" y="713"/>
                          </a:lnTo>
                          <a:lnTo>
                            <a:pt x="1899" y="715"/>
                          </a:lnTo>
                          <a:lnTo>
                            <a:pt x="1902" y="717"/>
                          </a:lnTo>
                          <a:lnTo>
                            <a:pt x="1907" y="717"/>
                          </a:lnTo>
                          <a:lnTo>
                            <a:pt x="1914" y="718"/>
                          </a:lnTo>
                          <a:lnTo>
                            <a:pt x="1920" y="722"/>
                          </a:lnTo>
                          <a:lnTo>
                            <a:pt x="1923" y="724"/>
                          </a:lnTo>
                          <a:lnTo>
                            <a:pt x="1926" y="727"/>
                          </a:lnTo>
                          <a:lnTo>
                            <a:pt x="1929" y="732"/>
                          </a:lnTo>
                          <a:lnTo>
                            <a:pt x="1931" y="739"/>
                          </a:lnTo>
                          <a:lnTo>
                            <a:pt x="1932" y="742"/>
                          </a:lnTo>
                          <a:lnTo>
                            <a:pt x="1936" y="745"/>
                          </a:lnTo>
                          <a:lnTo>
                            <a:pt x="1941" y="748"/>
                          </a:lnTo>
                          <a:lnTo>
                            <a:pt x="1947" y="750"/>
                          </a:lnTo>
                          <a:lnTo>
                            <a:pt x="1962" y="755"/>
                          </a:lnTo>
                          <a:lnTo>
                            <a:pt x="1980" y="758"/>
                          </a:lnTo>
                          <a:lnTo>
                            <a:pt x="2017" y="763"/>
                          </a:lnTo>
                          <a:lnTo>
                            <a:pt x="2045" y="770"/>
                          </a:lnTo>
                          <a:lnTo>
                            <a:pt x="2053" y="772"/>
                          </a:lnTo>
                          <a:lnTo>
                            <a:pt x="2060" y="773"/>
                          </a:lnTo>
                          <a:lnTo>
                            <a:pt x="2068" y="773"/>
                          </a:lnTo>
                          <a:lnTo>
                            <a:pt x="2076" y="773"/>
                          </a:lnTo>
                          <a:lnTo>
                            <a:pt x="2092" y="770"/>
                          </a:lnTo>
                          <a:lnTo>
                            <a:pt x="2107" y="766"/>
                          </a:lnTo>
                          <a:lnTo>
                            <a:pt x="2123" y="761"/>
                          </a:lnTo>
                          <a:lnTo>
                            <a:pt x="2138" y="757"/>
                          </a:lnTo>
                          <a:lnTo>
                            <a:pt x="2154" y="754"/>
                          </a:lnTo>
                          <a:lnTo>
                            <a:pt x="2171" y="753"/>
                          </a:lnTo>
                          <a:lnTo>
                            <a:pt x="2190" y="752"/>
                          </a:lnTo>
                          <a:lnTo>
                            <a:pt x="2215" y="749"/>
                          </a:lnTo>
                          <a:lnTo>
                            <a:pt x="2241" y="744"/>
                          </a:lnTo>
                          <a:lnTo>
                            <a:pt x="2269" y="738"/>
                          </a:lnTo>
                          <a:lnTo>
                            <a:pt x="2297" y="732"/>
                          </a:lnTo>
                          <a:lnTo>
                            <a:pt x="2322" y="724"/>
                          </a:lnTo>
                          <a:lnTo>
                            <a:pt x="2333" y="719"/>
                          </a:lnTo>
                          <a:lnTo>
                            <a:pt x="2345" y="715"/>
                          </a:lnTo>
                          <a:lnTo>
                            <a:pt x="2354" y="711"/>
                          </a:lnTo>
                          <a:lnTo>
                            <a:pt x="2362" y="707"/>
                          </a:lnTo>
                          <a:lnTo>
                            <a:pt x="2372" y="700"/>
                          </a:lnTo>
                          <a:lnTo>
                            <a:pt x="2382" y="693"/>
                          </a:lnTo>
                          <a:lnTo>
                            <a:pt x="2390" y="686"/>
                          </a:lnTo>
                          <a:lnTo>
                            <a:pt x="2397" y="676"/>
                          </a:lnTo>
                          <a:lnTo>
                            <a:pt x="2403" y="668"/>
                          </a:lnTo>
                          <a:lnTo>
                            <a:pt x="2408" y="658"/>
                          </a:lnTo>
                          <a:lnTo>
                            <a:pt x="2413" y="647"/>
                          </a:lnTo>
                          <a:lnTo>
                            <a:pt x="2418" y="636"/>
                          </a:lnTo>
                          <a:lnTo>
                            <a:pt x="2420" y="630"/>
                          </a:lnTo>
                          <a:lnTo>
                            <a:pt x="2424" y="625"/>
                          </a:lnTo>
                          <a:lnTo>
                            <a:pt x="2427" y="621"/>
                          </a:lnTo>
                          <a:lnTo>
                            <a:pt x="2431" y="617"/>
                          </a:lnTo>
                          <a:lnTo>
                            <a:pt x="2438" y="610"/>
                          </a:lnTo>
                          <a:lnTo>
                            <a:pt x="2446" y="604"/>
                          </a:lnTo>
                          <a:lnTo>
                            <a:pt x="2454" y="599"/>
                          </a:lnTo>
                          <a:lnTo>
                            <a:pt x="2463" y="593"/>
                          </a:lnTo>
                          <a:lnTo>
                            <a:pt x="2472" y="586"/>
                          </a:lnTo>
                          <a:lnTo>
                            <a:pt x="2479" y="578"/>
                          </a:lnTo>
                          <a:lnTo>
                            <a:pt x="2489" y="565"/>
                          </a:lnTo>
                          <a:lnTo>
                            <a:pt x="2499" y="555"/>
                          </a:lnTo>
                          <a:lnTo>
                            <a:pt x="2503" y="552"/>
                          </a:lnTo>
                          <a:lnTo>
                            <a:pt x="2509" y="548"/>
                          </a:lnTo>
                          <a:lnTo>
                            <a:pt x="2513" y="546"/>
                          </a:lnTo>
                          <a:lnTo>
                            <a:pt x="2518" y="544"/>
                          </a:lnTo>
                          <a:lnTo>
                            <a:pt x="2522" y="544"/>
                          </a:lnTo>
                          <a:lnTo>
                            <a:pt x="2527" y="544"/>
                          </a:lnTo>
                          <a:lnTo>
                            <a:pt x="2532" y="545"/>
                          </a:lnTo>
                          <a:lnTo>
                            <a:pt x="2537" y="546"/>
                          </a:lnTo>
                          <a:lnTo>
                            <a:pt x="2550" y="552"/>
                          </a:lnTo>
                          <a:lnTo>
                            <a:pt x="2565" y="559"/>
                          </a:lnTo>
                          <a:lnTo>
                            <a:pt x="2569" y="561"/>
                          </a:lnTo>
                          <a:lnTo>
                            <a:pt x="2573" y="561"/>
                          </a:lnTo>
                          <a:lnTo>
                            <a:pt x="2577" y="561"/>
                          </a:lnTo>
                          <a:lnTo>
                            <a:pt x="2581" y="560"/>
                          </a:lnTo>
                          <a:lnTo>
                            <a:pt x="2590" y="557"/>
                          </a:lnTo>
                          <a:lnTo>
                            <a:pt x="2600" y="553"/>
                          </a:lnTo>
                          <a:lnTo>
                            <a:pt x="2618" y="540"/>
                          </a:lnTo>
                          <a:lnTo>
                            <a:pt x="2632" y="529"/>
                          </a:lnTo>
                          <a:lnTo>
                            <a:pt x="2642" y="523"/>
                          </a:lnTo>
                          <a:lnTo>
                            <a:pt x="2650" y="519"/>
                          </a:lnTo>
                          <a:lnTo>
                            <a:pt x="2658" y="516"/>
                          </a:lnTo>
                          <a:lnTo>
                            <a:pt x="2665" y="514"/>
                          </a:lnTo>
                          <a:lnTo>
                            <a:pt x="2673" y="514"/>
                          </a:lnTo>
                          <a:lnTo>
                            <a:pt x="2682" y="515"/>
                          </a:lnTo>
                          <a:lnTo>
                            <a:pt x="2691" y="516"/>
                          </a:lnTo>
                          <a:lnTo>
                            <a:pt x="2701" y="519"/>
                          </a:lnTo>
                          <a:lnTo>
                            <a:pt x="2704" y="519"/>
                          </a:lnTo>
                          <a:lnTo>
                            <a:pt x="2708" y="518"/>
                          </a:lnTo>
                          <a:lnTo>
                            <a:pt x="2713" y="516"/>
                          </a:lnTo>
                          <a:lnTo>
                            <a:pt x="2718" y="513"/>
                          </a:lnTo>
                          <a:lnTo>
                            <a:pt x="2731" y="505"/>
                          </a:lnTo>
                          <a:lnTo>
                            <a:pt x="2745" y="497"/>
                          </a:lnTo>
                          <a:lnTo>
                            <a:pt x="2760" y="489"/>
                          </a:lnTo>
                          <a:lnTo>
                            <a:pt x="2777" y="482"/>
                          </a:lnTo>
                          <a:lnTo>
                            <a:pt x="2786" y="480"/>
                          </a:lnTo>
                          <a:lnTo>
                            <a:pt x="2794" y="478"/>
                          </a:lnTo>
                          <a:lnTo>
                            <a:pt x="2803" y="477"/>
                          </a:lnTo>
                          <a:lnTo>
                            <a:pt x="2813" y="478"/>
                          </a:lnTo>
                          <a:lnTo>
                            <a:pt x="2822" y="479"/>
                          </a:lnTo>
                          <a:lnTo>
                            <a:pt x="2830" y="479"/>
                          </a:lnTo>
                          <a:lnTo>
                            <a:pt x="2839" y="478"/>
                          </a:lnTo>
                          <a:lnTo>
                            <a:pt x="2846" y="477"/>
                          </a:lnTo>
                          <a:lnTo>
                            <a:pt x="2862" y="474"/>
                          </a:lnTo>
                          <a:lnTo>
                            <a:pt x="2876" y="468"/>
                          </a:lnTo>
                          <a:lnTo>
                            <a:pt x="2904" y="453"/>
                          </a:lnTo>
                          <a:lnTo>
                            <a:pt x="2933" y="439"/>
                          </a:lnTo>
                          <a:lnTo>
                            <a:pt x="2951" y="431"/>
                          </a:lnTo>
                          <a:lnTo>
                            <a:pt x="2962" y="427"/>
                          </a:lnTo>
                          <a:lnTo>
                            <a:pt x="2967" y="424"/>
                          </a:lnTo>
                          <a:lnTo>
                            <a:pt x="2972" y="419"/>
                          </a:lnTo>
                          <a:lnTo>
                            <a:pt x="2979" y="415"/>
                          </a:lnTo>
                          <a:lnTo>
                            <a:pt x="2987" y="408"/>
                          </a:lnTo>
                          <a:lnTo>
                            <a:pt x="2994" y="403"/>
                          </a:lnTo>
                          <a:lnTo>
                            <a:pt x="2999" y="399"/>
                          </a:lnTo>
                          <a:lnTo>
                            <a:pt x="3005" y="396"/>
                          </a:lnTo>
                          <a:lnTo>
                            <a:pt x="3010" y="394"/>
                          </a:lnTo>
                          <a:lnTo>
                            <a:pt x="3015" y="393"/>
                          </a:lnTo>
                          <a:lnTo>
                            <a:pt x="3020" y="393"/>
                          </a:lnTo>
                          <a:lnTo>
                            <a:pt x="3024" y="394"/>
                          </a:lnTo>
                          <a:lnTo>
                            <a:pt x="3029" y="395"/>
                          </a:lnTo>
                          <a:lnTo>
                            <a:pt x="3038" y="400"/>
                          </a:lnTo>
                          <a:lnTo>
                            <a:pt x="3045" y="406"/>
                          </a:lnTo>
                          <a:lnTo>
                            <a:pt x="3053" y="414"/>
                          </a:lnTo>
                          <a:lnTo>
                            <a:pt x="3062" y="423"/>
                          </a:lnTo>
                          <a:lnTo>
                            <a:pt x="3065" y="426"/>
                          </a:lnTo>
                          <a:lnTo>
                            <a:pt x="3068" y="427"/>
                          </a:lnTo>
                          <a:lnTo>
                            <a:pt x="3073" y="427"/>
                          </a:lnTo>
                          <a:lnTo>
                            <a:pt x="3077" y="427"/>
                          </a:lnTo>
                          <a:lnTo>
                            <a:pt x="3086" y="423"/>
                          </a:lnTo>
                          <a:lnTo>
                            <a:pt x="3095" y="416"/>
                          </a:lnTo>
                          <a:lnTo>
                            <a:pt x="3104" y="409"/>
                          </a:lnTo>
                          <a:lnTo>
                            <a:pt x="3114" y="401"/>
                          </a:lnTo>
                          <a:lnTo>
                            <a:pt x="3123" y="395"/>
                          </a:lnTo>
                          <a:lnTo>
                            <a:pt x="3132" y="390"/>
                          </a:lnTo>
                          <a:lnTo>
                            <a:pt x="3132" y="390"/>
                          </a:lnTo>
                          <a:lnTo>
                            <a:pt x="3138" y="421"/>
                          </a:lnTo>
                          <a:lnTo>
                            <a:pt x="3143" y="453"/>
                          </a:lnTo>
                          <a:lnTo>
                            <a:pt x="3143" y="461"/>
                          </a:lnTo>
                          <a:lnTo>
                            <a:pt x="3142" y="470"/>
                          </a:lnTo>
                          <a:lnTo>
                            <a:pt x="3141" y="477"/>
                          </a:lnTo>
                          <a:lnTo>
                            <a:pt x="3138" y="483"/>
                          </a:lnTo>
                          <a:lnTo>
                            <a:pt x="3135" y="489"/>
                          </a:lnTo>
                          <a:lnTo>
                            <a:pt x="3130" y="494"/>
                          </a:lnTo>
                          <a:lnTo>
                            <a:pt x="3124" y="498"/>
                          </a:lnTo>
                          <a:lnTo>
                            <a:pt x="3116" y="501"/>
                          </a:lnTo>
                          <a:lnTo>
                            <a:pt x="3105" y="507"/>
                          </a:lnTo>
                          <a:lnTo>
                            <a:pt x="3097" y="512"/>
                          </a:lnTo>
                          <a:lnTo>
                            <a:pt x="3090" y="518"/>
                          </a:lnTo>
                          <a:lnTo>
                            <a:pt x="3084" y="526"/>
                          </a:lnTo>
                          <a:lnTo>
                            <a:pt x="3074" y="542"/>
                          </a:lnTo>
                          <a:lnTo>
                            <a:pt x="3063" y="562"/>
                          </a:lnTo>
                          <a:lnTo>
                            <a:pt x="3056" y="572"/>
                          </a:lnTo>
                          <a:lnTo>
                            <a:pt x="3046" y="586"/>
                          </a:lnTo>
                          <a:lnTo>
                            <a:pt x="3042" y="594"/>
                          </a:lnTo>
                          <a:lnTo>
                            <a:pt x="3040" y="601"/>
                          </a:lnTo>
                          <a:lnTo>
                            <a:pt x="3039" y="605"/>
                          </a:lnTo>
                          <a:lnTo>
                            <a:pt x="3039" y="607"/>
                          </a:lnTo>
                          <a:lnTo>
                            <a:pt x="3040" y="610"/>
                          </a:lnTo>
                          <a:lnTo>
                            <a:pt x="3042" y="612"/>
                          </a:lnTo>
                          <a:lnTo>
                            <a:pt x="3049" y="619"/>
                          </a:lnTo>
                          <a:lnTo>
                            <a:pt x="3057" y="628"/>
                          </a:lnTo>
                          <a:lnTo>
                            <a:pt x="3060" y="632"/>
                          </a:lnTo>
                          <a:lnTo>
                            <a:pt x="3060" y="637"/>
                          </a:lnTo>
                          <a:lnTo>
                            <a:pt x="3060" y="639"/>
                          </a:lnTo>
                          <a:lnTo>
                            <a:pt x="3058" y="641"/>
                          </a:lnTo>
                          <a:lnTo>
                            <a:pt x="3056" y="643"/>
                          </a:lnTo>
                          <a:lnTo>
                            <a:pt x="3053" y="644"/>
                          </a:lnTo>
                          <a:lnTo>
                            <a:pt x="3047" y="647"/>
                          </a:lnTo>
                          <a:lnTo>
                            <a:pt x="3042" y="650"/>
                          </a:lnTo>
                          <a:lnTo>
                            <a:pt x="3039" y="653"/>
                          </a:lnTo>
                          <a:lnTo>
                            <a:pt x="3036" y="656"/>
                          </a:lnTo>
                          <a:lnTo>
                            <a:pt x="3035" y="660"/>
                          </a:lnTo>
                          <a:lnTo>
                            <a:pt x="3035" y="663"/>
                          </a:lnTo>
                          <a:lnTo>
                            <a:pt x="3035" y="666"/>
                          </a:lnTo>
                          <a:lnTo>
                            <a:pt x="3036" y="669"/>
                          </a:lnTo>
                          <a:lnTo>
                            <a:pt x="3046" y="684"/>
                          </a:lnTo>
                          <a:lnTo>
                            <a:pt x="3056" y="698"/>
                          </a:lnTo>
                          <a:lnTo>
                            <a:pt x="3061" y="708"/>
                          </a:lnTo>
                          <a:lnTo>
                            <a:pt x="3064" y="717"/>
                          </a:lnTo>
                          <a:lnTo>
                            <a:pt x="3066" y="728"/>
                          </a:lnTo>
                          <a:lnTo>
                            <a:pt x="3066" y="738"/>
                          </a:lnTo>
                          <a:lnTo>
                            <a:pt x="3066" y="759"/>
                          </a:lnTo>
                          <a:lnTo>
                            <a:pt x="3065" y="781"/>
                          </a:lnTo>
                          <a:lnTo>
                            <a:pt x="3063" y="800"/>
                          </a:lnTo>
                          <a:lnTo>
                            <a:pt x="3060" y="823"/>
                          </a:lnTo>
                          <a:lnTo>
                            <a:pt x="3059" y="834"/>
                          </a:lnTo>
                          <a:lnTo>
                            <a:pt x="3059" y="844"/>
                          </a:lnTo>
                          <a:lnTo>
                            <a:pt x="3059" y="849"/>
                          </a:lnTo>
                          <a:lnTo>
                            <a:pt x="3060" y="854"/>
                          </a:lnTo>
                          <a:lnTo>
                            <a:pt x="3062" y="859"/>
                          </a:lnTo>
                          <a:lnTo>
                            <a:pt x="3064" y="862"/>
                          </a:lnTo>
                          <a:lnTo>
                            <a:pt x="3071" y="873"/>
                          </a:lnTo>
                          <a:lnTo>
                            <a:pt x="3076" y="882"/>
                          </a:lnTo>
                          <a:lnTo>
                            <a:pt x="3080" y="890"/>
                          </a:lnTo>
                          <a:lnTo>
                            <a:pt x="3083" y="898"/>
                          </a:lnTo>
                          <a:lnTo>
                            <a:pt x="3085" y="905"/>
                          </a:lnTo>
                          <a:lnTo>
                            <a:pt x="3086" y="912"/>
                          </a:lnTo>
                          <a:lnTo>
                            <a:pt x="3086" y="918"/>
                          </a:lnTo>
                          <a:lnTo>
                            <a:pt x="3086" y="924"/>
                          </a:lnTo>
                          <a:lnTo>
                            <a:pt x="3082" y="950"/>
                          </a:lnTo>
                          <a:lnTo>
                            <a:pt x="3078" y="986"/>
                          </a:lnTo>
                          <a:lnTo>
                            <a:pt x="3077" y="993"/>
                          </a:lnTo>
                          <a:lnTo>
                            <a:pt x="3076" y="999"/>
                          </a:lnTo>
                          <a:lnTo>
                            <a:pt x="3074" y="1005"/>
                          </a:lnTo>
                          <a:lnTo>
                            <a:pt x="3072" y="1011"/>
                          </a:lnTo>
                          <a:lnTo>
                            <a:pt x="3065" y="1023"/>
                          </a:lnTo>
                          <a:lnTo>
                            <a:pt x="3059" y="1033"/>
                          </a:lnTo>
                          <a:lnTo>
                            <a:pt x="3052" y="1043"/>
                          </a:lnTo>
                          <a:lnTo>
                            <a:pt x="3046" y="1053"/>
                          </a:lnTo>
                          <a:lnTo>
                            <a:pt x="3042" y="1063"/>
                          </a:lnTo>
                          <a:lnTo>
                            <a:pt x="3039" y="1074"/>
                          </a:lnTo>
                          <a:lnTo>
                            <a:pt x="3038" y="1080"/>
                          </a:lnTo>
                          <a:lnTo>
                            <a:pt x="3040" y="1085"/>
                          </a:lnTo>
                          <a:lnTo>
                            <a:pt x="3042" y="1089"/>
                          </a:lnTo>
                          <a:lnTo>
                            <a:pt x="3045" y="1093"/>
                          </a:lnTo>
                          <a:lnTo>
                            <a:pt x="3054" y="1100"/>
                          </a:lnTo>
                          <a:lnTo>
                            <a:pt x="3065" y="1106"/>
                          </a:lnTo>
                          <a:lnTo>
                            <a:pt x="3077" y="1112"/>
                          </a:lnTo>
                          <a:lnTo>
                            <a:pt x="3087" y="1118"/>
                          </a:lnTo>
                          <a:lnTo>
                            <a:pt x="3091" y="1122"/>
                          </a:lnTo>
                          <a:lnTo>
                            <a:pt x="3094" y="1125"/>
                          </a:lnTo>
                          <a:lnTo>
                            <a:pt x="3097" y="1129"/>
                          </a:lnTo>
                          <a:lnTo>
                            <a:pt x="3098" y="1134"/>
                          </a:lnTo>
                          <a:lnTo>
                            <a:pt x="3097" y="1139"/>
                          </a:lnTo>
                          <a:lnTo>
                            <a:pt x="3095" y="1144"/>
                          </a:lnTo>
                          <a:lnTo>
                            <a:pt x="3093" y="1149"/>
                          </a:lnTo>
                          <a:lnTo>
                            <a:pt x="3089" y="1154"/>
                          </a:lnTo>
                          <a:lnTo>
                            <a:pt x="3079" y="1163"/>
                          </a:lnTo>
                          <a:lnTo>
                            <a:pt x="3067" y="1171"/>
                          </a:lnTo>
                          <a:lnTo>
                            <a:pt x="3061" y="1176"/>
                          </a:lnTo>
                          <a:lnTo>
                            <a:pt x="3056" y="1181"/>
                          </a:lnTo>
                          <a:lnTo>
                            <a:pt x="3051" y="1187"/>
                          </a:lnTo>
                          <a:lnTo>
                            <a:pt x="3046" y="1192"/>
                          </a:lnTo>
                          <a:lnTo>
                            <a:pt x="3042" y="1200"/>
                          </a:lnTo>
                          <a:lnTo>
                            <a:pt x="3039" y="1207"/>
                          </a:lnTo>
                          <a:lnTo>
                            <a:pt x="3037" y="1214"/>
                          </a:lnTo>
                          <a:lnTo>
                            <a:pt x="3036" y="1222"/>
                          </a:lnTo>
                          <a:lnTo>
                            <a:pt x="3037" y="1231"/>
                          </a:lnTo>
                          <a:lnTo>
                            <a:pt x="3037" y="1241"/>
                          </a:lnTo>
                          <a:lnTo>
                            <a:pt x="3039" y="1250"/>
                          </a:lnTo>
                          <a:lnTo>
                            <a:pt x="3040" y="1258"/>
                          </a:lnTo>
                          <a:lnTo>
                            <a:pt x="3045" y="1274"/>
                          </a:lnTo>
                          <a:lnTo>
                            <a:pt x="3051" y="1290"/>
                          </a:lnTo>
                          <a:lnTo>
                            <a:pt x="3065" y="1320"/>
                          </a:lnTo>
                          <a:lnTo>
                            <a:pt x="3081" y="1352"/>
                          </a:lnTo>
                          <a:lnTo>
                            <a:pt x="3085" y="1358"/>
                          </a:lnTo>
                          <a:lnTo>
                            <a:pt x="3090" y="1363"/>
                          </a:lnTo>
                          <a:lnTo>
                            <a:pt x="3097" y="1368"/>
                          </a:lnTo>
                          <a:lnTo>
                            <a:pt x="3103" y="1371"/>
                          </a:lnTo>
                          <a:lnTo>
                            <a:pt x="3111" y="1372"/>
                          </a:lnTo>
                          <a:lnTo>
                            <a:pt x="3119" y="1374"/>
                          </a:lnTo>
                          <a:lnTo>
                            <a:pt x="3128" y="1374"/>
                          </a:lnTo>
                          <a:lnTo>
                            <a:pt x="3136" y="1374"/>
                          </a:lnTo>
                          <a:lnTo>
                            <a:pt x="3153" y="1373"/>
                          </a:lnTo>
                          <a:lnTo>
                            <a:pt x="3172" y="1372"/>
                          </a:lnTo>
                          <a:lnTo>
                            <a:pt x="3188" y="1372"/>
                          </a:lnTo>
                          <a:lnTo>
                            <a:pt x="3203" y="1373"/>
                          </a:lnTo>
                          <a:lnTo>
                            <a:pt x="3210" y="1375"/>
                          </a:lnTo>
                          <a:lnTo>
                            <a:pt x="3215" y="1376"/>
                          </a:lnTo>
                          <a:lnTo>
                            <a:pt x="3219" y="1379"/>
                          </a:lnTo>
                          <a:lnTo>
                            <a:pt x="3222" y="1381"/>
                          </a:lnTo>
                          <a:lnTo>
                            <a:pt x="3224" y="1384"/>
                          </a:lnTo>
                          <a:lnTo>
                            <a:pt x="3226" y="1387"/>
                          </a:lnTo>
                          <a:lnTo>
                            <a:pt x="3226" y="1391"/>
                          </a:lnTo>
                          <a:lnTo>
                            <a:pt x="3226" y="1394"/>
                          </a:lnTo>
                          <a:lnTo>
                            <a:pt x="3224" y="1402"/>
                          </a:lnTo>
                          <a:lnTo>
                            <a:pt x="3220" y="1412"/>
                          </a:lnTo>
                          <a:lnTo>
                            <a:pt x="3214" y="1421"/>
                          </a:lnTo>
                          <a:lnTo>
                            <a:pt x="3207" y="1431"/>
                          </a:lnTo>
                          <a:lnTo>
                            <a:pt x="3188" y="1450"/>
                          </a:lnTo>
                          <a:lnTo>
                            <a:pt x="3171" y="1470"/>
                          </a:lnTo>
                          <a:lnTo>
                            <a:pt x="3164" y="1479"/>
                          </a:lnTo>
                          <a:lnTo>
                            <a:pt x="3157" y="1487"/>
                          </a:lnTo>
                          <a:lnTo>
                            <a:pt x="3152" y="1496"/>
                          </a:lnTo>
                          <a:lnTo>
                            <a:pt x="3150" y="1502"/>
                          </a:lnTo>
                          <a:lnTo>
                            <a:pt x="3149" y="1508"/>
                          </a:lnTo>
                          <a:lnTo>
                            <a:pt x="3148" y="1514"/>
                          </a:lnTo>
                          <a:lnTo>
                            <a:pt x="3149" y="1519"/>
                          </a:lnTo>
                          <a:lnTo>
                            <a:pt x="3149" y="1524"/>
                          </a:lnTo>
                          <a:lnTo>
                            <a:pt x="3151" y="1529"/>
                          </a:lnTo>
                          <a:lnTo>
                            <a:pt x="3153" y="1533"/>
                          </a:lnTo>
                          <a:lnTo>
                            <a:pt x="3156" y="1537"/>
                          </a:lnTo>
                          <a:lnTo>
                            <a:pt x="3159" y="1541"/>
                          </a:lnTo>
                          <a:lnTo>
                            <a:pt x="3165" y="1547"/>
                          </a:lnTo>
                          <a:lnTo>
                            <a:pt x="3173" y="1552"/>
                          </a:lnTo>
                          <a:lnTo>
                            <a:pt x="3182" y="1556"/>
                          </a:lnTo>
                          <a:lnTo>
                            <a:pt x="3192" y="1560"/>
                          </a:lnTo>
                          <a:lnTo>
                            <a:pt x="3215" y="1565"/>
                          </a:lnTo>
                          <a:lnTo>
                            <a:pt x="3237" y="1569"/>
                          </a:lnTo>
                          <a:lnTo>
                            <a:pt x="3249" y="1572"/>
                          </a:lnTo>
                          <a:lnTo>
                            <a:pt x="3259" y="1575"/>
                          </a:lnTo>
                          <a:lnTo>
                            <a:pt x="3268" y="1578"/>
                          </a:lnTo>
                          <a:lnTo>
                            <a:pt x="3276" y="1583"/>
                          </a:lnTo>
                          <a:lnTo>
                            <a:pt x="3283" y="1587"/>
                          </a:lnTo>
                          <a:lnTo>
                            <a:pt x="3294" y="1594"/>
                          </a:lnTo>
                          <a:lnTo>
                            <a:pt x="3307" y="1604"/>
                          </a:lnTo>
                          <a:lnTo>
                            <a:pt x="3319" y="1614"/>
                          </a:lnTo>
                          <a:lnTo>
                            <a:pt x="3324" y="1620"/>
                          </a:lnTo>
                          <a:lnTo>
                            <a:pt x="3330" y="1627"/>
                          </a:lnTo>
                          <a:lnTo>
                            <a:pt x="3333" y="1632"/>
                          </a:lnTo>
                          <a:lnTo>
                            <a:pt x="3335" y="1638"/>
                          </a:lnTo>
                          <a:lnTo>
                            <a:pt x="3335" y="1643"/>
                          </a:lnTo>
                          <a:lnTo>
                            <a:pt x="3333" y="1647"/>
                          </a:lnTo>
                          <a:lnTo>
                            <a:pt x="3329" y="1651"/>
                          </a:lnTo>
                          <a:lnTo>
                            <a:pt x="3322" y="1655"/>
                          </a:lnTo>
                          <a:lnTo>
                            <a:pt x="3313" y="1657"/>
                          </a:lnTo>
                          <a:lnTo>
                            <a:pt x="3303" y="1659"/>
                          </a:lnTo>
                          <a:lnTo>
                            <a:pt x="3293" y="1660"/>
                          </a:lnTo>
                          <a:lnTo>
                            <a:pt x="3280" y="1660"/>
                          </a:lnTo>
                          <a:lnTo>
                            <a:pt x="3257" y="1660"/>
                          </a:lnTo>
                          <a:lnTo>
                            <a:pt x="3232" y="1660"/>
                          </a:lnTo>
                          <a:lnTo>
                            <a:pt x="3221" y="1662"/>
                          </a:lnTo>
                          <a:lnTo>
                            <a:pt x="3211" y="1664"/>
                          </a:lnTo>
                          <a:lnTo>
                            <a:pt x="3202" y="1669"/>
                          </a:lnTo>
                          <a:lnTo>
                            <a:pt x="3193" y="1674"/>
                          </a:lnTo>
                          <a:lnTo>
                            <a:pt x="3189" y="1677"/>
                          </a:lnTo>
                          <a:lnTo>
                            <a:pt x="3186" y="1681"/>
                          </a:lnTo>
                          <a:lnTo>
                            <a:pt x="3183" y="1685"/>
                          </a:lnTo>
                          <a:lnTo>
                            <a:pt x="3181" y="1690"/>
                          </a:lnTo>
                          <a:lnTo>
                            <a:pt x="3179" y="1695"/>
                          </a:lnTo>
                          <a:lnTo>
                            <a:pt x="3178" y="1701"/>
                          </a:lnTo>
                          <a:lnTo>
                            <a:pt x="3177" y="1707"/>
                          </a:lnTo>
                          <a:lnTo>
                            <a:pt x="3177" y="1716"/>
                          </a:lnTo>
                          <a:lnTo>
                            <a:pt x="3177" y="1723"/>
                          </a:lnTo>
                          <a:lnTo>
                            <a:pt x="3178" y="1729"/>
                          </a:lnTo>
                          <a:lnTo>
                            <a:pt x="3180" y="1736"/>
                          </a:lnTo>
                          <a:lnTo>
                            <a:pt x="3183" y="1741"/>
                          </a:lnTo>
                          <a:lnTo>
                            <a:pt x="3187" y="1747"/>
                          </a:lnTo>
                          <a:lnTo>
                            <a:pt x="3191" y="1752"/>
                          </a:lnTo>
                          <a:lnTo>
                            <a:pt x="3196" y="1757"/>
                          </a:lnTo>
                          <a:lnTo>
                            <a:pt x="3202" y="1761"/>
                          </a:lnTo>
                          <a:lnTo>
                            <a:pt x="3213" y="1768"/>
                          </a:lnTo>
                          <a:lnTo>
                            <a:pt x="3225" y="1774"/>
                          </a:lnTo>
                          <a:lnTo>
                            <a:pt x="3238" y="1779"/>
                          </a:lnTo>
                          <a:lnTo>
                            <a:pt x="3252" y="1783"/>
                          </a:lnTo>
                          <a:lnTo>
                            <a:pt x="3262" y="1787"/>
                          </a:lnTo>
                          <a:lnTo>
                            <a:pt x="3270" y="1791"/>
                          </a:lnTo>
                          <a:lnTo>
                            <a:pt x="3276" y="1795"/>
                          </a:lnTo>
                          <a:lnTo>
                            <a:pt x="3280" y="1802"/>
                          </a:lnTo>
                          <a:lnTo>
                            <a:pt x="3283" y="1808"/>
                          </a:lnTo>
                          <a:lnTo>
                            <a:pt x="3287" y="1815"/>
                          </a:lnTo>
                          <a:lnTo>
                            <a:pt x="3289" y="1824"/>
                          </a:lnTo>
                          <a:lnTo>
                            <a:pt x="3292" y="1834"/>
                          </a:lnTo>
                          <a:lnTo>
                            <a:pt x="3294" y="1844"/>
                          </a:lnTo>
                          <a:lnTo>
                            <a:pt x="3295" y="1853"/>
                          </a:lnTo>
                          <a:lnTo>
                            <a:pt x="3296" y="1862"/>
                          </a:lnTo>
                          <a:lnTo>
                            <a:pt x="3296" y="1870"/>
                          </a:lnTo>
                          <a:lnTo>
                            <a:pt x="3297" y="1879"/>
                          </a:lnTo>
                          <a:lnTo>
                            <a:pt x="3299" y="1888"/>
                          </a:lnTo>
                          <a:lnTo>
                            <a:pt x="3303" y="1896"/>
                          </a:lnTo>
                          <a:lnTo>
                            <a:pt x="3308" y="1904"/>
                          </a:lnTo>
                          <a:lnTo>
                            <a:pt x="3312" y="1908"/>
                          </a:lnTo>
                          <a:lnTo>
                            <a:pt x="3315" y="1914"/>
                          </a:lnTo>
                          <a:lnTo>
                            <a:pt x="3318" y="1921"/>
                          </a:lnTo>
                          <a:lnTo>
                            <a:pt x="3322" y="1930"/>
                          </a:lnTo>
                          <a:lnTo>
                            <a:pt x="3329" y="1949"/>
                          </a:lnTo>
                          <a:lnTo>
                            <a:pt x="3334" y="1970"/>
                          </a:lnTo>
                          <a:lnTo>
                            <a:pt x="3338" y="1990"/>
                          </a:lnTo>
                          <a:lnTo>
                            <a:pt x="3341" y="2010"/>
                          </a:lnTo>
                          <a:lnTo>
                            <a:pt x="3342" y="2019"/>
                          </a:lnTo>
                          <a:lnTo>
                            <a:pt x="3342" y="2027"/>
                          </a:lnTo>
                          <a:lnTo>
                            <a:pt x="3342" y="2034"/>
                          </a:lnTo>
                          <a:lnTo>
                            <a:pt x="3341" y="2040"/>
                          </a:lnTo>
                          <a:lnTo>
                            <a:pt x="3340" y="2046"/>
                          </a:lnTo>
                          <a:lnTo>
                            <a:pt x="3337" y="2052"/>
                          </a:lnTo>
                          <a:lnTo>
                            <a:pt x="3334" y="2058"/>
                          </a:lnTo>
                          <a:lnTo>
                            <a:pt x="3330" y="2064"/>
                          </a:lnTo>
                          <a:lnTo>
                            <a:pt x="3321" y="2075"/>
                          </a:lnTo>
                          <a:lnTo>
                            <a:pt x="3313" y="2086"/>
                          </a:lnTo>
                          <a:lnTo>
                            <a:pt x="3309" y="2092"/>
                          </a:lnTo>
                          <a:lnTo>
                            <a:pt x="3306" y="2099"/>
                          </a:lnTo>
                          <a:lnTo>
                            <a:pt x="3304" y="2104"/>
                          </a:lnTo>
                          <a:lnTo>
                            <a:pt x="3302" y="2110"/>
                          </a:lnTo>
                          <a:lnTo>
                            <a:pt x="3301" y="2116"/>
                          </a:lnTo>
                          <a:lnTo>
                            <a:pt x="3302" y="2123"/>
                          </a:lnTo>
                          <a:lnTo>
                            <a:pt x="3304" y="2129"/>
                          </a:lnTo>
                          <a:lnTo>
                            <a:pt x="3308" y="2135"/>
                          </a:lnTo>
                          <a:lnTo>
                            <a:pt x="3322" y="2149"/>
                          </a:lnTo>
                          <a:lnTo>
                            <a:pt x="3343" y="2165"/>
                          </a:lnTo>
                          <a:lnTo>
                            <a:pt x="3352" y="2174"/>
                          </a:lnTo>
                          <a:lnTo>
                            <a:pt x="3360" y="2183"/>
                          </a:lnTo>
                          <a:lnTo>
                            <a:pt x="3362" y="2188"/>
                          </a:lnTo>
                          <a:lnTo>
                            <a:pt x="3363" y="2193"/>
                          </a:lnTo>
                          <a:lnTo>
                            <a:pt x="3363" y="2198"/>
                          </a:lnTo>
                          <a:lnTo>
                            <a:pt x="3362" y="2202"/>
                          </a:lnTo>
                          <a:lnTo>
                            <a:pt x="3359" y="2210"/>
                          </a:lnTo>
                          <a:lnTo>
                            <a:pt x="3356" y="2217"/>
                          </a:lnTo>
                          <a:lnTo>
                            <a:pt x="3355" y="2224"/>
                          </a:lnTo>
                          <a:lnTo>
                            <a:pt x="3353" y="2232"/>
                          </a:lnTo>
                          <a:lnTo>
                            <a:pt x="3353" y="2238"/>
                          </a:lnTo>
                          <a:lnTo>
                            <a:pt x="3353" y="2244"/>
                          </a:lnTo>
                          <a:lnTo>
                            <a:pt x="3354" y="2250"/>
                          </a:lnTo>
                          <a:lnTo>
                            <a:pt x="3355" y="2256"/>
                          </a:lnTo>
                          <a:lnTo>
                            <a:pt x="3357" y="2262"/>
                          </a:lnTo>
                          <a:lnTo>
                            <a:pt x="3360" y="2267"/>
                          </a:lnTo>
                          <a:lnTo>
                            <a:pt x="3363" y="2274"/>
                          </a:lnTo>
                          <a:lnTo>
                            <a:pt x="3366" y="2280"/>
                          </a:lnTo>
                          <a:lnTo>
                            <a:pt x="3376" y="2291"/>
                          </a:lnTo>
                          <a:lnTo>
                            <a:pt x="3387" y="2303"/>
                          </a:lnTo>
                          <a:lnTo>
                            <a:pt x="3407" y="2323"/>
                          </a:lnTo>
                          <a:lnTo>
                            <a:pt x="3420" y="2336"/>
                          </a:lnTo>
                          <a:lnTo>
                            <a:pt x="3423" y="2340"/>
                          </a:lnTo>
                          <a:lnTo>
                            <a:pt x="3425" y="2344"/>
                          </a:lnTo>
                          <a:lnTo>
                            <a:pt x="3426" y="2347"/>
                          </a:lnTo>
                          <a:lnTo>
                            <a:pt x="3425" y="2349"/>
                          </a:lnTo>
                          <a:lnTo>
                            <a:pt x="3420" y="2354"/>
                          </a:lnTo>
                          <a:lnTo>
                            <a:pt x="3412" y="2363"/>
                          </a:lnTo>
                          <a:lnTo>
                            <a:pt x="3407" y="2368"/>
                          </a:lnTo>
                          <a:lnTo>
                            <a:pt x="3401" y="2375"/>
                          </a:lnTo>
                          <a:lnTo>
                            <a:pt x="3396" y="2383"/>
                          </a:lnTo>
                          <a:lnTo>
                            <a:pt x="3390" y="2393"/>
                          </a:lnTo>
                          <a:lnTo>
                            <a:pt x="3392" y="2398"/>
                          </a:lnTo>
                          <a:lnTo>
                            <a:pt x="3394" y="2402"/>
                          </a:lnTo>
                          <a:lnTo>
                            <a:pt x="3396" y="2405"/>
                          </a:lnTo>
                          <a:lnTo>
                            <a:pt x="3399" y="2408"/>
                          </a:lnTo>
                          <a:lnTo>
                            <a:pt x="3403" y="2412"/>
                          </a:lnTo>
                          <a:lnTo>
                            <a:pt x="3405" y="2415"/>
                          </a:lnTo>
                          <a:lnTo>
                            <a:pt x="3407" y="2420"/>
                          </a:lnTo>
                          <a:lnTo>
                            <a:pt x="3408" y="2424"/>
                          </a:lnTo>
                          <a:lnTo>
                            <a:pt x="3409" y="2433"/>
                          </a:lnTo>
                          <a:lnTo>
                            <a:pt x="3408" y="2443"/>
                          </a:lnTo>
                          <a:lnTo>
                            <a:pt x="3405" y="2452"/>
                          </a:lnTo>
                          <a:lnTo>
                            <a:pt x="3402" y="2461"/>
                          </a:lnTo>
                          <a:lnTo>
                            <a:pt x="3402" y="2469"/>
                          </a:lnTo>
                          <a:lnTo>
                            <a:pt x="3402" y="2481"/>
                          </a:lnTo>
                          <a:lnTo>
                            <a:pt x="3403" y="2495"/>
                          </a:lnTo>
                          <a:lnTo>
                            <a:pt x="3403" y="2503"/>
                          </a:lnTo>
                          <a:lnTo>
                            <a:pt x="3403" y="2503"/>
                          </a:lnTo>
                          <a:lnTo>
                            <a:pt x="3398" y="2502"/>
                          </a:lnTo>
                          <a:lnTo>
                            <a:pt x="3393" y="2502"/>
                          </a:lnTo>
                          <a:lnTo>
                            <a:pt x="3385" y="2501"/>
                          </a:lnTo>
                          <a:lnTo>
                            <a:pt x="3377" y="2500"/>
                          </a:lnTo>
                          <a:lnTo>
                            <a:pt x="3371" y="2498"/>
                          </a:lnTo>
                          <a:lnTo>
                            <a:pt x="3364" y="2496"/>
                          </a:lnTo>
                          <a:lnTo>
                            <a:pt x="3353" y="2490"/>
                          </a:lnTo>
                          <a:lnTo>
                            <a:pt x="3344" y="2482"/>
                          </a:lnTo>
                          <a:lnTo>
                            <a:pt x="3336" y="2476"/>
                          </a:lnTo>
                          <a:lnTo>
                            <a:pt x="3326" y="2470"/>
                          </a:lnTo>
                          <a:lnTo>
                            <a:pt x="3322" y="2467"/>
                          </a:lnTo>
                          <a:lnTo>
                            <a:pt x="3317" y="2466"/>
                          </a:lnTo>
                          <a:lnTo>
                            <a:pt x="3312" y="2464"/>
                          </a:lnTo>
                          <a:lnTo>
                            <a:pt x="3307" y="2464"/>
                          </a:lnTo>
                          <a:lnTo>
                            <a:pt x="3290" y="2464"/>
                          </a:lnTo>
                          <a:lnTo>
                            <a:pt x="3276" y="2463"/>
                          </a:lnTo>
                          <a:lnTo>
                            <a:pt x="3268" y="2462"/>
                          </a:lnTo>
                          <a:lnTo>
                            <a:pt x="3261" y="2460"/>
                          </a:lnTo>
                          <a:lnTo>
                            <a:pt x="3247" y="2455"/>
                          </a:lnTo>
                          <a:lnTo>
                            <a:pt x="3221" y="2447"/>
                          </a:lnTo>
                          <a:lnTo>
                            <a:pt x="3218" y="2449"/>
                          </a:lnTo>
                          <a:lnTo>
                            <a:pt x="3213" y="2455"/>
                          </a:lnTo>
                          <a:lnTo>
                            <a:pt x="3207" y="2463"/>
                          </a:lnTo>
                          <a:lnTo>
                            <a:pt x="3200" y="2474"/>
                          </a:lnTo>
                          <a:lnTo>
                            <a:pt x="3190" y="2486"/>
                          </a:lnTo>
                          <a:lnTo>
                            <a:pt x="3180" y="2496"/>
                          </a:lnTo>
                          <a:lnTo>
                            <a:pt x="3174" y="2500"/>
                          </a:lnTo>
                          <a:lnTo>
                            <a:pt x="3169" y="2504"/>
                          </a:lnTo>
                          <a:lnTo>
                            <a:pt x="3162" y="2507"/>
                          </a:lnTo>
                          <a:lnTo>
                            <a:pt x="3156" y="2509"/>
                          </a:lnTo>
                          <a:lnTo>
                            <a:pt x="3151" y="2530"/>
                          </a:lnTo>
                          <a:lnTo>
                            <a:pt x="3145" y="2547"/>
                          </a:lnTo>
                          <a:lnTo>
                            <a:pt x="3142" y="2555"/>
                          </a:lnTo>
                          <a:lnTo>
                            <a:pt x="3139" y="2561"/>
                          </a:lnTo>
                          <a:lnTo>
                            <a:pt x="3135" y="2566"/>
                          </a:lnTo>
                          <a:lnTo>
                            <a:pt x="3131" y="2570"/>
                          </a:lnTo>
                          <a:lnTo>
                            <a:pt x="3126" y="2574"/>
                          </a:lnTo>
                          <a:lnTo>
                            <a:pt x="3120" y="2576"/>
                          </a:lnTo>
                          <a:lnTo>
                            <a:pt x="3114" y="2576"/>
                          </a:lnTo>
                          <a:lnTo>
                            <a:pt x="3105" y="2576"/>
                          </a:lnTo>
                          <a:lnTo>
                            <a:pt x="3097" y="2573"/>
                          </a:lnTo>
                          <a:lnTo>
                            <a:pt x="3088" y="2569"/>
                          </a:lnTo>
                          <a:lnTo>
                            <a:pt x="3078" y="2564"/>
                          </a:lnTo>
                          <a:lnTo>
                            <a:pt x="3066" y="2558"/>
                          </a:lnTo>
                          <a:lnTo>
                            <a:pt x="3056" y="2551"/>
                          </a:lnTo>
                          <a:lnTo>
                            <a:pt x="3049" y="2545"/>
                          </a:lnTo>
                          <a:lnTo>
                            <a:pt x="3043" y="2540"/>
                          </a:lnTo>
                          <a:lnTo>
                            <a:pt x="3038" y="2535"/>
                          </a:lnTo>
                          <a:lnTo>
                            <a:pt x="3032" y="2526"/>
                          </a:lnTo>
                          <a:lnTo>
                            <a:pt x="3027" y="2520"/>
                          </a:lnTo>
                          <a:lnTo>
                            <a:pt x="3024" y="2518"/>
                          </a:lnTo>
                          <a:lnTo>
                            <a:pt x="3021" y="2517"/>
                          </a:lnTo>
                          <a:lnTo>
                            <a:pt x="3016" y="2516"/>
                          </a:lnTo>
                          <a:lnTo>
                            <a:pt x="3011" y="2515"/>
                          </a:lnTo>
                          <a:lnTo>
                            <a:pt x="2995" y="2515"/>
                          </a:lnTo>
                          <a:lnTo>
                            <a:pt x="2970" y="2518"/>
                          </a:lnTo>
                          <a:lnTo>
                            <a:pt x="2957" y="2525"/>
                          </a:lnTo>
                          <a:lnTo>
                            <a:pt x="2953" y="2527"/>
                          </a:lnTo>
                          <a:lnTo>
                            <a:pt x="2948" y="2530"/>
                          </a:lnTo>
                          <a:lnTo>
                            <a:pt x="2942" y="2531"/>
                          </a:lnTo>
                          <a:lnTo>
                            <a:pt x="2935" y="2533"/>
                          </a:lnTo>
                          <a:lnTo>
                            <a:pt x="2920" y="2535"/>
                          </a:lnTo>
                          <a:lnTo>
                            <a:pt x="2906" y="2537"/>
                          </a:lnTo>
                          <a:lnTo>
                            <a:pt x="2899" y="2538"/>
                          </a:lnTo>
                          <a:lnTo>
                            <a:pt x="2892" y="2540"/>
                          </a:lnTo>
                          <a:lnTo>
                            <a:pt x="2887" y="2542"/>
                          </a:lnTo>
                          <a:lnTo>
                            <a:pt x="2883" y="2544"/>
                          </a:lnTo>
                          <a:lnTo>
                            <a:pt x="2879" y="2548"/>
                          </a:lnTo>
                          <a:lnTo>
                            <a:pt x="2878" y="2552"/>
                          </a:lnTo>
                          <a:lnTo>
                            <a:pt x="2878" y="2556"/>
                          </a:lnTo>
                          <a:lnTo>
                            <a:pt x="2879" y="2562"/>
                          </a:lnTo>
                          <a:lnTo>
                            <a:pt x="2882" y="2568"/>
                          </a:lnTo>
                          <a:lnTo>
                            <a:pt x="2887" y="2574"/>
                          </a:lnTo>
                          <a:lnTo>
                            <a:pt x="2892" y="2580"/>
                          </a:lnTo>
                          <a:lnTo>
                            <a:pt x="2899" y="2585"/>
                          </a:lnTo>
                          <a:lnTo>
                            <a:pt x="2913" y="2595"/>
                          </a:lnTo>
                          <a:lnTo>
                            <a:pt x="2928" y="2603"/>
                          </a:lnTo>
                          <a:lnTo>
                            <a:pt x="2943" y="2611"/>
                          </a:lnTo>
                          <a:lnTo>
                            <a:pt x="2955" y="2619"/>
                          </a:lnTo>
                          <a:lnTo>
                            <a:pt x="2960" y="2622"/>
                          </a:lnTo>
                          <a:lnTo>
                            <a:pt x="2964" y="2624"/>
                          </a:lnTo>
                          <a:lnTo>
                            <a:pt x="2966" y="2627"/>
                          </a:lnTo>
                          <a:lnTo>
                            <a:pt x="2967" y="2629"/>
                          </a:lnTo>
                          <a:lnTo>
                            <a:pt x="2966" y="2634"/>
                          </a:lnTo>
                          <a:lnTo>
                            <a:pt x="2965" y="2638"/>
                          </a:lnTo>
                          <a:lnTo>
                            <a:pt x="2963" y="2642"/>
                          </a:lnTo>
                          <a:lnTo>
                            <a:pt x="2961" y="2646"/>
                          </a:lnTo>
                          <a:lnTo>
                            <a:pt x="2956" y="2652"/>
                          </a:lnTo>
                          <a:lnTo>
                            <a:pt x="2949" y="2656"/>
                          </a:lnTo>
                          <a:lnTo>
                            <a:pt x="2941" y="2661"/>
                          </a:lnTo>
                          <a:lnTo>
                            <a:pt x="2932" y="2662"/>
                          </a:lnTo>
                          <a:lnTo>
                            <a:pt x="2923" y="2663"/>
                          </a:lnTo>
                          <a:lnTo>
                            <a:pt x="2914" y="2661"/>
                          </a:lnTo>
                          <a:lnTo>
                            <a:pt x="2907" y="2660"/>
                          </a:lnTo>
                          <a:lnTo>
                            <a:pt x="2901" y="2659"/>
                          </a:lnTo>
                          <a:lnTo>
                            <a:pt x="2894" y="2659"/>
                          </a:lnTo>
                          <a:lnTo>
                            <a:pt x="2888" y="2660"/>
                          </a:lnTo>
                          <a:lnTo>
                            <a:pt x="2882" y="2661"/>
                          </a:lnTo>
                          <a:lnTo>
                            <a:pt x="2877" y="2662"/>
                          </a:lnTo>
                          <a:lnTo>
                            <a:pt x="2873" y="2664"/>
                          </a:lnTo>
                          <a:lnTo>
                            <a:pt x="2868" y="2666"/>
                          </a:lnTo>
                          <a:lnTo>
                            <a:pt x="2860" y="2673"/>
                          </a:lnTo>
                          <a:lnTo>
                            <a:pt x="2852" y="2681"/>
                          </a:lnTo>
                          <a:lnTo>
                            <a:pt x="2844" y="2690"/>
                          </a:lnTo>
                          <a:lnTo>
                            <a:pt x="2837" y="2701"/>
                          </a:lnTo>
                          <a:lnTo>
                            <a:pt x="2832" y="2710"/>
                          </a:lnTo>
                          <a:lnTo>
                            <a:pt x="2828" y="2718"/>
                          </a:lnTo>
                          <a:lnTo>
                            <a:pt x="2825" y="2726"/>
                          </a:lnTo>
                          <a:lnTo>
                            <a:pt x="2822" y="2733"/>
                          </a:lnTo>
                          <a:lnTo>
                            <a:pt x="2818" y="2747"/>
                          </a:lnTo>
                          <a:lnTo>
                            <a:pt x="2815" y="2759"/>
                          </a:lnTo>
                          <a:lnTo>
                            <a:pt x="2813" y="2764"/>
                          </a:lnTo>
                          <a:lnTo>
                            <a:pt x="2809" y="2769"/>
                          </a:lnTo>
                          <a:lnTo>
                            <a:pt x="2806" y="2774"/>
                          </a:lnTo>
                          <a:lnTo>
                            <a:pt x="2802" y="2777"/>
                          </a:lnTo>
                          <a:lnTo>
                            <a:pt x="2796" y="2781"/>
                          </a:lnTo>
                          <a:lnTo>
                            <a:pt x="2790" y="2784"/>
                          </a:lnTo>
                          <a:lnTo>
                            <a:pt x="2781" y="2788"/>
                          </a:lnTo>
                          <a:lnTo>
                            <a:pt x="2771" y="2790"/>
                          </a:lnTo>
                          <a:lnTo>
                            <a:pt x="2755" y="2795"/>
                          </a:lnTo>
                          <a:lnTo>
                            <a:pt x="2738" y="2803"/>
                          </a:lnTo>
                          <a:lnTo>
                            <a:pt x="2729" y="2807"/>
                          </a:lnTo>
                          <a:lnTo>
                            <a:pt x="2720" y="2808"/>
                          </a:lnTo>
                          <a:lnTo>
                            <a:pt x="2716" y="2808"/>
                          </a:lnTo>
                          <a:lnTo>
                            <a:pt x="2713" y="2808"/>
                          </a:lnTo>
                          <a:lnTo>
                            <a:pt x="2710" y="2806"/>
                          </a:lnTo>
                          <a:lnTo>
                            <a:pt x="2707" y="2804"/>
                          </a:lnTo>
                          <a:lnTo>
                            <a:pt x="2697" y="2793"/>
                          </a:lnTo>
                          <a:lnTo>
                            <a:pt x="2688" y="2778"/>
                          </a:lnTo>
                          <a:lnTo>
                            <a:pt x="2683" y="2772"/>
                          </a:lnTo>
                          <a:lnTo>
                            <a:pt x="2677" y="2766"/>
                          </a:lnTo>
                          <a:lnTo>
                            <a:pt x="2672" y="2760"/>
                          </a:lnTo>
                          <a:lnTo>
                            <a:pt x="2667" y="2757"/>
                          </a:lnTo>
                          <a:lnTo>
                            <a:pt x="2663" y="2754"/>
                          </a:lnTo>
                          <a:lnTo>
                            <a:pt x="2658" y="2753"/>
                          </a:lnTo>
                          <a:lnTo>
                            <a:pt x="2654" y="2752"/>
                          </a:lnTo>
                          <a:lnTo>
                            <a:pt x="2650" y="2752"/>
                          </a:lnTo>
                          <a:lnTo>
                            <a:pt x="2642" y="2752"/>
                          </a:lnTo>
                          <a:lnTo>
                            <a:pt x="2635" y="2752"/>
                          </a:lnTo>
                          <a:lnTo>
                            <a:pt x="2632" y="2751"/>
                          </a:lnTo>
                          <a:lnTo>
                            <a:pt x="2630" y="2750"/>
                          </a:lnTo>
                          <a:lnTo>
                            <a:pt x="2629" y="2748"/>
                          </a:lnTo>
                          <a:lnTo>
                            <a:pt x="2629" y="2745"/>
                          </a:lnTo>
                          <a:lnTo>
                            <a:pt x="2629" y="2740"/>
                          </a:lnTo>
                          <a:lnTo>
                            <a:pt x="2630" y="2734"/>
                          </a:lnTo>
                          <a:lnTo>
                            <a:pt x="2632" y="2728"/>
                          </a:lnTo>
                          <a:lnTo>
                            <a:pt x="2635" y="2720"/>
                          </a:lnTo>
                          <a:lnTo>
                            <a:pt x="2637" y="2714"/>
                          </a:lnTo>
                          <a:lnTo>
                            <a:pt x="2637" y="2710"/>
                          </a:lnTo>
                          <a:lnTo>
                            <a:pt x="2635" y="2707"/>
                          </a:lnTo>
                          <a:lnTo>
                            <a:pt x="2632" y="2705"/>
                          </a:lnTo>
                          <a:lnTo>
                            <a:pt x="2627" y="2705"/>
                          </a:lnTo>
                          <a:lnTo>
                            <a:pt x="2622" y="2705"/>
                          </a:lnTo>
                          <a:lnTo>
                            <a:pt x="2615" y="2706"/>
                          </a:lnTo>
                          <a:lnTo>
                            <a:pt x="2609" y="2708"/>
                          </a:lnTo>
                          <a:lnTo>
                            <a:pt x="2595" y="2712"/>
                          </a:lnTo>
                          <a:lnTo>
                            <a:pt x="2580" y="2716"/>
                          </a:lnTo>
                          <a:lnTo>
                            <a:pt x="2570" y="2719"/>
                          </a:lnTo>
                          <a:lnTo>
                            <a:pt x="2564" y="2720"/>
                          </a:lnTo>
                          <a:lnTo>
                            <a:pt x="2558" y="2717"/>
                          </a:lnTo>
                          <a:lnTo>
                            <a:pt x="2552" y="2713"/>
                          </a:lnTo>
                          <a:lnTo>
                            <a:pt x="2547" y="2709"/>
                          </a:lnTo>
                          <a:lnTo>
                            <a:pt x="2542" y="2704"/>
                          </a:lnTo>
                          <a:lnTo>
                            <a:pt x="2535" y="2694"/>
                          </a:lnTo>
                          <a:lnTo>
                            <a:pt x="2528" y="2683"/>
                          </a:lnTo>
                          <a:lnTo>
                            <a:pt x="2521" y="2673"/>
                          </a:lnTo>
                          <a:lnTo>
                            <a:pt x="2513" y="2662"/>
                          </a:lnTo>
                          <a:lnTo>
                            <a:pt x="2509" y="2656"/>
                          </a:lnTo>
                          <a:lnTo>
                            <a:pt x="2503" y="2652"/>
                          </a:lnTo>
                          <a:lnTo>
                            <a:pt x="2497" y="2647"/>
                          </a:lnTo>
                          <a:lnTo>
                            <a:pt x="2491" y="2644"/>
                          </a:lnTo>
                          <a:lnTo>
                            <a:pt x="2484" y="2639"/>
                          </a:lnTo>
                          <a:lnTo>
                            <a:pt x="2477" y="2633"/>
                          </a:lnTo>
                          <a:lnTo>
                            <a:pt x="2471" y="2626"/>
                          </a:lnTo>
                          <a:lnTo>
                            <a:pt x="2466" y="2619"/>
                          </a:lnTo>
                          <a:lnTo>
                            <a:pt x="2456" y="2602"/>
                          </a:lnTo>
                          <a:lnTo>
                            <a:pt x="2449" y="2584"/>
                          </a:lnTo>
                          <a:lnTo>
                            <a:pt x="2442" y="2567"/>
                          </a:lnTo>
                          <a:lnTo>
                            <a:pt x="2434" y="2552"/>
                          </a:lnTo>
                          <a:lnTo>
                            <a:pt x="2430" y="2546"/>
                          </a:lnTo>
                          <a:lnTo>
                            <a:pt x="2426" y="2542"/>
                          </a:lnTo>
                          <a:lnTo>
                            <a:pt x="2421" y="2538"/>
                          </a:lnTo>
                          <a:lnTo>
                            <a:pt x="2416" y="2535"/>
                          </a:lnTo>
                          <a:lnTo>
                            <a:pt x="2404" y="2533"/>
                          </a:lnTo>
                          <a:lnTo>
                            <a:pt x="2392" y="2532"/>
                          </a:lnTo>
                          <a:lnTo>
                            <a:pt x="2382" y="2533"/>
                          </a:lnTo>
                          <a:lnTo>
                            <a:pt x="2371" y="2535"/>
                          </a:lnTo>
                          <a:lnTo>
                            <a:pt x="2361" y="2539"/>
                          </a:lnTo>
                          <a:lnTo>
                            <a:pt x="2352" y="2543"/>
                          </a:lnTo>
                          <a:lnTo>
                            <a:pt x="2343" y="2548"/>
                          </a:lnTo>
                          <a:lnTo>
                            <a:pt x="2334" y="2553"/>
                          </a:lnTo>
                          <a:lnTo>
                            <a:pt x="2318" y="2562"/>
                          </a:lnTo>
                          <a:lnTo>
                            <a:pt x="2303" y="2570"/>
                          </a:lnTo>
                          <a:lnTo>
                            <a:pt x="2296" y="2573"/>
                          </a:lnTo>
                          <a:lnTo>
                            <a:pt x="2287" y="2574"/>
                          </a:lnTo>
                          <a:lnTo>
                            <a:pt x="2280" y="2573"/>
                          </a:lnTo>
                          <a:lnTo>
                            <a:pt x="2272" y="2569"/>
                          </a:lnTo>
                          <a:lnTo>
                            <a:pt x="2252" y="2558"/>
                          </a:lnTo>
                          <a:lnTo>
                            <a:pt x="2245" y="2556"/>
                          </a:lnTo>
                          <a:lnTo>
                            <a:pt x="2243" y="2565"/>
                          </a:lnTo>
                          <a:lnTo>
                            <a:pt x="2232" y="2590"/>
                          </a:lnTo>
                          <a:lnTo>
                            <a:pt x="2225" y="2600"/>
                          </a:lnTo>
                          <a:lnTo>
                            <a:pt x="2218" y="2609"/>
                          </a:lnTo>
                          <a:lnTo>
                            <a:pt x="2211" y="2617"/>
                          </a:lnTo>
                          <a:lnTo>
                            <a:pt x="2203" y="2622"/>
                          </a:lnTo>
                          <a:lnTo>
                            <a:pt x="2196" y="2626"/>
                          </a:lnTo>
                          <a:lnTo>
                            <a:pt x="2189" y="2629"/>
                          </a:lnTo>
                          <a:lnTo>
                            <a:pt x="2182" y="2631"/>
                          </a:lnTo>
                          <a:lnTo>
                            <a:pt x="2175" y="2632"/>
                          </a:lnTo>
                          <a:lnTo>
                            <a:pt x="2168" y="2631"/>
                          </a:lnTo>
                          <a:lnTo>
                            <a:pt x="2159" y="2630"/>
                          </a:lnTo>
                          <a:lnTo>
                            <a:pt x="2152" y="2628"/>
                          </a:lnTo>
                          <a:lnTo>
                            <a:pt x="2145" y="2625"/>
                          </a:lnTo>
                          <a:lnTo>
                            <a:pt x="2130" y="2617"/>
                          </a:lnTo>
                          <a:lnTo>
                            <a:pt x="2114" y="2607"/>
                          </a:lnTo>
                          <a:lnTo>
                            <a:pt x="2085" y="2584"/>
                          </a:lnTo>
                          <a:lnTo>
                            <a:pt x="2053" y="2560"/>
                          </a:lnTo>
                          <a:lnTo>
                            <a:pt x="2038" y="2550"/>
                          </a:lnTo>
                          <a:lnTo>
                            <a:pt x="2022" y="2542"/>
                          </a:lnTo>
                          <a:lnTo>
                            <a:pt x="2014" y="2539"/>
                          </a:lnTo>
                          <a:lnTo>
                            <a:pt x="2006" y="2537"/>
                          </a:lnTo>
                          <a:lnTo>
                            <a:pt x="1998" y="2535"/>
                          </a:lnTo>
                          <a:lnTo>
                            <a:pt x="1990" y="2535"/>
                          </a:lnTo>
                          <a:lnTo>
                            <a:pt x="1987" y="2535"/>
                          </a:lnTo>
                          <a:lnTo>
                            <a:pt x="1984" y="2537"/>
                          </a:lnTo>
                          <a:lnTo>
                            <a:pt x="1982" y="2540"/>
                          </a:lnTo>
                          <a:lnTo>
                            <a:pt x="1980" y="2544"/>
                          </a:lnTo>
                          <a:lnTo>
                            <a:pt x="1976" y="2553"/>
                          </a:lnTo>
                          <a:lnTo>
                            <a:pt x="1971" y="2564"/>
                          </a:lnTo>
                          <a:lnTo>
                            <a:pt x="1969" y="2569"/>
                          </a:lnTo>
                          <a:lnTo>
                            <a:pt x="1966" y="2576"/>
                          </a:lnTo>
                          <a:lnTo>
                            <a:pt x="1962" y="2581"/>
                          </a:lnTo>
                          <a:lnTo>
                            <a:pt x="1958" y="2586"/>
                          </a:lnTo>
                          <a:lnTo>
                            <a:pt x="1954" y="2590"/>
                          </a:lnTo>
                          <a:lnTo>
                            <a:pt x="1949" y="2594"/>
                          </a:lnTo>
                          <a:lnTo>
                            <a:pt x="1941" y="2597"/>
                          </a:lnTo>
                          <a:lnTo>
                            <a:pt x="1934" y="2598"/>
                          </a:lnTo>
                          <a:lnTo>
                            <a:pt x="1929" y="2599"/>
                          </a:lnTo>
                          <a:lnTo>
                            <a:pt x="1924" y="2598"/>
                          </a:lnTo>
                          <a:lnTo>
                            <a:pt x="1918" y="2597"/>
                          </a:lnTo>
                          <a:lnTo>
                            <a:pt x="1912" y="2595"/>
                          </a:lnTo>
                          <a:lnTo>
                            <a:pt x="1899" y="2590"/>
                          </a:lnTo>
                          <a:lnTo>
                            <a:pt x="1887" y="2584"/>
                          </a:lnTo>
                          <a:lnTo>
                            <a:pt x="1874" y="2579"/>
                          </a:lnTo>
                          <a:lnTo>
                            <a:pt x="1860" y="2574"/>
                          </a:lnTo>
                          <a:lnTo>
                            <a:pt x="1853" y="2573"/>
                          </a:lnTo>
                          <a:lnTo>
                            <a:pt x="1847" y="2572"/>
                          </a:lnTo>
                          <a:lnTo>
                            <a:pt x="1840" y="2573"/>
                          </a:lnTo>
                          <a:lnTo>
                            <a:pt x="1834" y="2574"/>
                          </a:lnTo>
                          <a:lnTo>
                            <a:pt x="1832" y="2576"/>
                          </a:lnTo>
                          <a:lnTo>
                            <a:pt x="1830" y="2580"/>
                          </a:lnTo>
                          <a:lnTo>
                            <a:pt x="1829" y="2587"/>
                          </a:lnTo>
                          <a:lnTo>
                            <a:pt x="1828" y="2596"/>
                          </a:lnTo>
                          <a:lnTo>
                            <a:pt x="1826" y="2617"/>
                          </a:lnTo>
                          <a:lnTo>
                            <a:pt x="1824" y="2641"/>
                          </a:lnTo>
                          <a:lnTo>
                            <a:pt x="1822" y="2653"/>
                          </a:lnTo>
                          <a:lnTo>
                            <a:pt x="1820" y="2665"/>
                          </a:lnTo>
                          <a:lnTo>
                            <a:pt x="1816" y="2675"/>
                          </a:lnTo>
                          <a:lnTo>
                            <a:pt x="1813" y="2685"/>
                          </a:lnTo>
                          <a:lnTo>
                            <a:pt x="1808" y="2693"/>
                          </a:lnTo>
                          <a:lnTo>
                            <a:pt x="1802" y="2699"/>
                          </a:lnTo>
                          <a:lnTo>
                            <a:pt x="1799" y="2702"/>
                          </a:lnTo>
                          <a:lnTo>
                            <a:pt x="1796" y="2703"/>
                          </a:lnTo>
                          <a:lnTo>
                            <a:pt x="1792" y="2704"/>
                          </a:lnTo>
                          <a:lnTo>
                            <a:pt x="1787" y="2704"/>
                          </a:lnTo>
                          <a:lnTo>
                            <a:pt x="1753" y="2702"/>
                          </a:lnTo>
                          <a:lnTo>
                            <a:pt x="1722" y="2699"/>
                          </a:lnTo>
                          <a:lnTo>
                            <a:pt x="1708" y="2699"/>
                          </a:lnTo>
                          <a:lnTo>
                            <a:pt x="1694" y="2699"/>
                          </a:lnTo>
                          <a:lnTo>
                            <a:pt x="1680" y="2701"/>
                          </a:lnTo>
                          <a:lnTo>
                            <a:pt x="1668" y="2703"/>
                          </a:lnTo>
                          <a:lnTo>
                            <a:pt x="1656" y="2706"/>
                          </a:lnTo>
                          <a:lnTo>
                            <a:pt x="1643" y="2711"/>
                          </a:lnTo>
                          <a:lnTo>
                            <a:pt x="1632" y="2717"/>
                          </a:lnTo>
                          <a:lnTo>
                            <a:pt x="1622" y="2726"/>
                          </a:lnTo>
                          <a:lnTo>
                            <a:pt x="1612" y="2736"/>
                          </a:lnTo>
                          <a:lnTo>
                            <a:pt x="1601" y="2750"/>
                          </a:lnTo>
                          <a:lnTo>
                            <a:pt x="1592" y="2766"/>
                          </a:lnTo>
                          <a:lnTo>
                            <a:pt x="1583" y="2784"/>
                          </a:lnTo>
                          <a:lnTo>
                            <a:pt x="1580" y="2790"/>
                          </a:lnTo>
                          <a:lnTo>
                            <a:pt x="1578" y="2793"/>
                          </a:lnTo>
                          <a:lnTo>
                            <a:pt x="1576" y="2795"/>
                          </a:lnTo>
                          <a:lnTo>
                            <a:pt x="1573" y="2796"/>
                          </a:lnTo>
                          <a:lnTo>
                            <a:pt x="1571" y="2796"/>
                          </a:lnTo>
                          <a:lnTo>
                            <a:pt x="1569" y="2796"/>
                          </a:lnTo>
                          <a:lnTo>
                            <a:pt x="1567" y="2794"/>
                          </a:lnTo>
                          <a:lnTo>
                            <a:pt x="1565" y="2792"/>
                          </a:lnTo>
                          <a:lnTo>
                            <a:pt x="1561" y="2787"/>
                          </a:lnTo>
                          <a:lnTo>
                            <a:pt x="1556" y="2781"/>
                          </a:lnTo>
                          <a:lnTo>
                            <a:pt x="1552" y="2777"/>
                          </a:lnTo>
                          <a:lnTo>
                            <a:pt x="1548" y="2775"/>
                          </a:lnTo>
                          <a:lnTo>
                            <a:pt x="1544" y="2775"/>
                          </a:lnTo>
                          <a:lnTo>
                            <a:pt x="1542" y="2776"/>
                          </a:lnTo>
                          <a:lnTo>
                            <a:pt x="1539" y="2778"/>
                          </a:lnTo>
                          <a:lnTo>
                            <a:pt x="1537" y="2780"/>
                          </a:lnTo>
                          <a:lnTo>
                            <a:pt x="1532" y="2788"/>
                          </a:lnTo>
                          <a:lnTo>
                            <a:pt x="1528" y="2796"/>
                          </a:lnTo>
                          <a:lnTo>
                            <a:pt x="1521" y="2812"/>
                          </a:lnTo>
                          <a:lnTo>
                            <a:pt x="1515" y="2825"/>
                          </a:lnTo>
                          <a:lnTo>
                            <a:pt x="1514" y="2836"/>
                          </a:lnTo>
                          <a:lnTo>
                            <a:pt x="1512" y="2845"/>
                          </a:lnTo>
                          <a:lnTo>
                            <a:pt x="1510" y="2854"/>
                          </a:lnTo>
                          <a:lnTo>
                            <a:pt x="1508" y="2862"/>
                          </a:lnTo>
                          <a:lnTo>
                            <a:pt x="1501" y="2878"/>
                          </a:lnTo>
                          <a:lnTo>
                            <a:pt x="1493" y="2895"/>
                          </a:lnTo>
                          <a:lnTo>
                            <a:pt x="1490" y="2903"/>
                          </a:lnTo>
                          <a:lnTo>
                            <a:pt x="1488" y="2911"/>
                          </a:lnTo>
                          <a:lnTo>
                            <a:pt x="1488" y="2919"/>
                          </a:lnTo>
                          <a:lnTo>
                            <a:pt x="1488" y="2926"/>
                          </a:lnTo>
                          <a:lnTo>
                            <a:pt x="1492" y="2940"/>
                          </a:lnTo>
                          <a:lnTo>
                            <a:pt x="1496" y="2956"/>
                          </a:lnTo>
                          <a:lnTo>
                            <a:pt x="1497" y="2964"/>
                          </a:lnTo>
                          <a:lnTo>
                            <a:pt x="1497" y="2971"/>
                          </a:lnTo>
                          <a:lnTo>
                            <a:pt x="1495" y="2978"/>
                          </a:lnTo>
                          <a:lnTo>
                            <a:pt x="1493" y="2985"/>
                          </a:lnTo>
                          <a:lnTo>
                            <a:pt x="1488" y="3000"/>
                          </a:lnTo>
                          <a:lnTo>
                            <a:pt x="1480" y="3016"/>
                          </a:lnTo>
                          <a:lnTo>
                            <a:pt x="1471" y="3032"/>
                          </a:lnTo>
                          <a:lnTo>
                            <a:pt x="1463" y="3048"/>
                          </a:lnTo>
                          <a:lnTo>
                            <a:pt x="1460" y="3056"/>
                          </a:lnTo>
                          <a:lnTo>
                            <a:pt x="1457" y="3064"/>
                          </a:lnTo>
                          <a:lnTo>
                            <a:pt x="1455" y="3071"/>
                          </a:lnTo>
                          <a:lnTo>
                            <a:pt x="1453" y="3079"/>
                          </a:lnTo>
                          <a:lnTo>
                            <a:pt x="1452" y="3083"/>
                          </a:lnTo>
                          <a:lnTo>
                            <a:pt x="1450" y="3085"/>
                          </a:lnTo>
                          <a:lnTo>
                            <a:pt x="1447" y="3086"/>
                          </a:lnTo>
                          <a:lnTo>
                            <a:pt x="1444" y="3086"/>
                          </a:lnTo>
                          <a:lnTo>
                            <a:pt x="1435" y="3083"/>
                          </a:lnTo>
                          <a:lnTo>
                            <a:pt x="1425" y="3077"/>
                          </a:lnTo>
                          <a:lnTo>
                            <a:pt x="1406" y="3063"/>
                          </a:lnTo>
                          <a:lnTo>
                            <a:pt x="1394" y="3054"/>
                          </a:lnTo>
                          <a:lnTo>
                            <a:pt x="1389" y="3050"/>
                          </a:lnTo>
                          <a:lnTo>
                            <a:pt x="1383" y="3045"/>
                          </a:lnTo>
                          <a:lnTo>
                            <a:pt x="1378" y="3039"/>
                          </a:lnTo>
                          <a:lnTo>
                            <a:pt x="1373" y="3034"/>
                          </a:lnTo>
                          <a:lnTo>
                            <a:pt x="1364" y="3022"/>
                          </a:lnTo>
                          <a:lnTo>
                            <a:pt x="1354" y="3009"/>
                          </a:lnTo>
                          <a:lnTo>
                            <a:pt x="1345" y="2996"/>
                          </a:lnTo>
                          <a:lnTo>
                            <a:pt x="1334" y="2985"/>
                          </a:lnTo>
                          <a:lnTo>
                            <a:pt x="1329" y="2981"/>
                          </a:lnTo>
                          <a:lnTo>
                            <a:pt x="1324" y="2977"/>
                          </a:lnTo>
                          <a:lnTo>
                            <a:pt x="1319" y="2974"/>
                          </a:lnTo>
                          <a:lnTo>
                            <a:pt x="1314" y="2972"/>
                          </a:lnTo>
                          <a:lnTo>
                            <a:pt x="1303" y="2969"/>
                          </a:lnTo>
                          <a:lnTo>
                            <a:pt x="1285" y="2966"/>
                          </a:lnTo>
                          <a:lnTo>
                            <a:pt x="1263" y="2964"/>
                          </a:lnTo>
                          <a:lnTo>
                            <a:pt x="1239" y="2963"/>
                          </a:lnTo>
                          <a:lnTo>
                            <a:pt x="1227" y="2963"/>
                          </a:lnTo>
                          <a:lnTo>
                            <a:pt x="1217" y="2964"/>
                          </a:lnTo>
                          <a:lnTo>
                            <a:pt x="1206" y="2965"/>
                          </a:lnTo>
                          <a:lnTo>
                            <a:pt x="1198" y="2967"/>
                          </a:lnTo>
                          <a:lnTo>
                            <a:pt x="1191" y="2970"/>
                          </a:lnTo>
                          <a:lnTo>
                            <a:pt x="1186" y="2974"/>
                          </a:lnTo>
                          <a:lnTo>
                            <a:pt x="1185" y="2976"/>
                          </a:lnTo>
                          <a:lnTo>
                            <a:pt x="1184" y="2979"/>
                          </a:lnTo>
                          <a:lnTo>
                            <a:pt x="1184" y="2981"/>
                          </a:lnTo>
                          <a:lnTo>
                            <a:pt x="1184" y="2985"/>
                          </a:lnTo>
                          <a:lnTo>
                            <a:pt x="1185" y="2990"/>
                          </a:lnTo>
                          <a:lnTo>
                            <a:pt x="1185" y="2995"/>
                          </a:lnTo>
                          <a:lnTo>
                            <a:pt x="1185" y="3000"/>
                          </a:lnTo>
                          <a:lnTo>
                            <a:pt x="1183" y="3006"/>
                          </a:lnTo>
                          <a:lnTo>
                            <a:pt x="1180" y="3010"/>
                          </a:lnTo>
                          <a:lnTo>
                            <a:pt x="1177" y="3014"/>
                          </a:lnTo>
                          <a:lnTo>
                            <a:pt x="1174" y="3018"/>
                          </a:lnTo>
                          <a:lnTo>
                            <a:pt x="1168" y="3022"/>
                          </a:lnTo>
                          <a:lnTo>
                            <a:pt x="1159" y="3028"/>
                          </a:lnTo>
                          <a:lnTo>
                            <a:pt x="1149" y="3034"/>
                          </a:lnTo>
                          <a:lnTo>
                            <a:pt x="1139" y="3039"/>
                          </a:lnTo>
                          <a:lnTo>
                            <a:pt x="1128" y="3042"/>
                          </a:lnTo>
                          <a:lnTo>
                            <a:pt x="1121" y="3045"/>
                          </a:lnTo>
                          <a:lnTo>
                            <a:pt x="1114" y="3046"/>
                          </a:lnTo>
                          <a:lnTo>
                            <a:pt x="1107" y="3045"/>
                          </a:lnTo>
                          <a:lnTo>
                            <a:pt x="1101" y="3043"/>
                          </a:lnTo>
                          <a:lnTo>
                            <a:pt x="1089" y="3039"/>
                          </a:lnTo>
                          <a:lnTo>
                            <a:pt x="1076" y="3033"/>
                          </a:lnTo>
                          <a:lnTo>
                            <a:pt x="1065" y="3028"/>
                          </a:lnTo>
                          <a:lnTo>
                            <a:pt x="1055" y="3023"/>
                          </a:lnTo>
                          <a:lnTo>
                            <a:pt x="1050" y="3022"/>
                          </a:lnTo>
                          <a:lnTo>
                            <a:pt x="1045" y="3021"/>
                          </a:lnTo>
                          <a:lnTo>
                            <a:pt x="1039" y="3021"/>
                          </a:lnTo>
                          <a:lnTo>
                            <a:pt x="1034" y="3022"/>
                          </a:lnTo>
                          <a:lnTo>
                            <a:pt x="1024" y="3026"/>
                          </a:lnTo>
                          <a:lnTo>
                            <a:pt x="1017" y="3027"/>
                          </a:lnTo>
                          <a:lnTo>
                            <a:pt x="1015" y="3027"/>
                          </a:lnTo>
                          <a:lnTo>
                            <a:pt x="1014" y="3027"/>
                          </a:lnTo>
                          <a:lnTo>
                            <a:pt x="1012" y="3026"/>
                          </a:lnTo>
                          <a:lnTo>
                            <a:pt x="1011" y="3024"/>
                          </a:lnTo>
                          <a:lnTo>
                            <a:pt x="1009" y="3020"/>
                          </a:lnTo>
                          <a:lnTo>
                            <a:pt x="1007" y="3014"/>
                          </a:lnTo>
                          <a:lnTo>
                            <a:pt x="1002" y="3007"/>
                          </a:lnTo>
                          <a:lnTo>
                            <a:pt x="993" y="2997"/>
                          </a:lnTo>
                          <a:lnTo>
                            <a:pt x="993" y="2980"/>
                          </a:lnTo>
                          <a:lnTo>
                            <a:pt x="995" y="2959"/>
                          </a:lnTo>
                          <a:lnTo>
                            <a:pt x="998" y="2948"/>
                          </a:lnTo>
                          <a:lnTo>
                            <a:pt x="1003" y="2939"/>
                          </a:lnTo>
                          <a:lnTo>
                            <a:pt x="1006" y="2936"/>
                          </a:lnTo>
                          <a:lnTo>
                            <a:pt x="1009" y="2932"/>
                          </a:lnTo>
                          <a:lnTo>
                            <a:pt x="1012" y="2930"/>
                          </a:lnTo>
                          <a:lnTo>
                            <a:pt x="1016" y="2928"/>
                          </a:lnTo>
                          <a:lnTo>
                            <a:pt x="1019" y="2926"/>
                          </a:lnTo>
                          <a:lnTo>
                            <a:pt x="1022" y="2924"/>
                          </a:lnTo>
                          <a:lnTo>
                            <a:pt x="1024" y="2921"/>
                          </a:lnTo>
                          <a:lnTo>
                            <a:pt x="1025" y="2918"/>
                          </a:lnTo>
                          <a:lnTo>
                            <a:pt x="1027" y="2910"/>
                          </a:lnTo>
                          <a:lnTo>
                            <a:pt x="1028" y="2902"/>
                          </a:lnTo>
                          <a:lnTo>
                            <a:pt x="1029" y="2893"/>
                          </a:lnTo>
                          <a:lnTo>
                            <a:pt x="1031" y="2885"/>
                          </a:lnTo>
                          <a:lnTo>
                            <a:pt x="1033" y="2881"/>
                          </a:lnTo>
                          <a:lnTo>
                            <a:pt x="1035" y="2877"/>
                          </a:lnTo>
                          <a:lnTo>
                            <a:pt x="1037" y="2873"/>
                          </a:lnTo>
                          <a:lnTo>
                            <a:pt x="1040" y="2868"/>
                          </a:lnTo>
                          <a:lnTo>
                            <a:pt x="1049" y="2865"/>
                          </a:lnTo>
                          <a:lnTo>
                            <a:pt x="1059" y="2862"/>
                          </a:lnTo>
                          <a:lnTo>
                            <a:pt x="1064" y="2860"/>
                          </a:lnTo>
                          <a:lnTo>
                            <a:pt x="1068" y="2858"/>
                          </a:lnTo>
                          <a:lnTo>
                            <a:pt x="1071" y="2855"/>
                          </a:lnTo>
                          <a:lnTo>
                            <a:pt x="1072" y="2851"/>
                          </a:lnTo>
                          <a:lnTo>
                            <a:pt x="1072" y="2847"/>
                          </a:lnTo>
                          <a:lnTo>
                            <a:pt x="1071" y="2843"/>
                          </a:lnTo>
                          <a:lnTo>
                            <a:pt x="1069" y="2839"/>
                          </a:lnTo>
                          <a:lnTo>
                            <a:pt x="1067" y="2836"/>
                          </a:lnTo>
                          <a:lnTo>
                            <a:pt x="1061" y="2828"/>
                          </a:lnTo>
                          <a:lnTo>
                            <a:pt x="1055" y="2822"/>
                          </a:lnTo>
                          <a:lnTo>
                            <a:pt x="1047" y="2817"/>
                          </a:lnTo>
                          <a:lnTo>
                            <a:pt x="1040" y="2812"/>
                          </a:lnTo>
                          <a:lnTo>
                            <a:pt x="1035" y="2806"/>
                          </a:lnTo>
                          <a:lnTo>
                            <a:pt x="1031" y="2800"/>
                          </a:lnTo>
                          <a:lnTo>
                            <a:pt x="1030" y="2793"/>
                          </a:lnTo>
                          <a:lnTo>
                            <a:pt x="1030" y="2787"/>
                          </a:lnTo>
                          <a:lnTo>
                            <a:pt x="1032" y="2779"/>
                          </a:lnTo>
                          <a:lnTo>
                            <a:pt x="1035" y="2772"/>
                          </a:lnTo>
                          <a:lnTo>
                            <a:pt x="1037" y="2765"/>
                          </a:lnTo>
                          <a:lnTo>
                            <a:pt x="1039" y="2757"/>
                          </a:lnTo>
                          <a:lnTo>
                            <a:pt x="1040" y="2749"/>
                          </a:lnTo>
                          <a:lnTo>
                            <a:pt x="1039" y="2740"/>
                          </a:lnTo>
                          <a:lnTo>
                            <a:pt x="1037" y="2727"/>
                          </a:lnTo>
                          <a:lnTo>
                            <a:pt x="1036" y="2713"/>
                          </a:lnTo>
                          <a:lnTo>
                            <a:pt x="1037" y="2699"/>
                          </a:lnTo>
                          <a:lnTo>
                            <a:pt x="1038" y="2686"/>
                          </a:lnTo>
                          <a:lnTo>
                            <a:pt x="1038" y="2673"/>
                          </a:lnTo>
                          <a:lnTo>
                            <a:pt x="1038" y="2660"/>
                          </a:lnTo>
                          <a:lnTo>
                            <a:pt x="1038" y="2653"/>
                          </a:lnTo>
                          <a:lnTo>
                            <a:pt x="1037" y="2647"/>
                          </a:lnTo>
                          <a:lnTo>
                            <a:pt x="1035" y="2641"/>
                          </a:lnTo>
                          <a:lnTo>
                            <a:pt x="1033" y="2635"/>
                          </a:lnTo>
                          <a:lnTo>
                            <a:pt x="1031" y="2627"/>
                          </a:lnTo>
                          <a:lnTo>
                            <a:pt x="1028" y="2620"/>
                          </a:lnTo>
                          <a:lnTo>
                            <a:pt x="1027" y="2611"/>
                          </a:lnTo>
                          <a:lnTo>
                            <a:pt x="1026" y="2603"/>
                          </a:lnTo>
                          <a:lnTo>
                            <a:pt x="1025" y="2587"/>
                          </a:lnTo>
                          <a:lnTo>
                            <a:pt x="1025" y="2569"/>
                          </a:lnTo>
                          <a:lnTo>
                            <a:pt x="1024" y="2564"/>
                          </a:lnTo>
                          <a:lnTo>
                            <a:pt x="1023" y="2560"/>
                          </a:lnTo>
                          <a:lnTo>
                            <a:pt x="1021" y="2557"/>
                          </a:lnTo>
                          <a:lnTo>
                            <a:pt x="1017" y="2555"/>
                          </a:lnTo>
                          <a:lnTo>
                            <a:pt x="1013" y="2554"/>
                          </a:lnTo>
                          <a:lnTo>
                            <a:pt x="1009" y="2554"/>
                          </a:lnTo>
                          <a:lnTo>
                            <a:pt x="1004" y="2554"/>
                          </a:lnTo>
                          <a:lnTo>
                            <a:pt x="998" y="2555"/>
                          </a:lnTo>
                          <a:lnTo>
                            <a:pt x="975" y="2562"/>
                          </a:lnTo>
                          <a:lnTo>
                            <a:pt x="953" y="2567"/>
                          </a:lnTo>
                          <a:lnTo>
                            <a:pt x="934" y="2583"/>
                          </a:lnTo>
                          <a:lnTo>
                            <a:pt x="916" y="2596"/>
                          </a:lnTo>
                          <a:lnTo>
                            <a:pt x="910" y="2598"/>
                          </a:lnTo>
                          <a:lnTo>
                            <a:pt x="906" y="2599"/>
                          </a:lnTo>
                          <a:lnTo>
                            <a:pt x="901" y="2600"/>
                          </a:lnTo>
                          <a:lnTo>
                            <a:pt x="896" y="2600"/>
                          </a:lnTo>
                          <a:lnTo>
                            <a:pt x="890" y="2599"/>
                          </a:lnTo>
                          <a:lnTo>
                            <a:pt x="885" y="2597"/>
                          </a:lnTo>
                          <a:lnTo>
                            <a:pt x="878" y="2594"/>
                          </a:lnTo>
                          <a:lnTo>
                            <a:pt x="872" y="2591"/>
                          </a:lnTo>
                          <a:lnTo>
                            <a:pt x="856" y="2583"/>
                          </a:lnTo>
                          <a:lnTo>
                            <a:pt x="837" y="2574"/>
                          </a:lnTo>
                          <a:lnTo>
                            <a:pt x="826" y="2568"/>
                          </a:lnTo>
                          <a:lnTo>
                            <a:pt x="818" y="2564"/>
                          </a:lnTo>
                          <a:lnTo>
                            <a:pt x="811" y="2560"/>
                          </a:lnTo>
                          <a:lnTo>
                            <a:pt x="807" y="2556"/>
                          </a:lnTo>
                          <a:lnTo>
                            <a:pt x="805" y="2552"/>
                          </a:lnTo>
                          <a:lnTo>
                            <a:pt x="804" y="2547"/>
                          </a:lnTo>
                          <a:lnTo>
                            <a:pt x="804" y="2539"/>
                          </a:lnTo>
                          <a:lnTo>
                            <a:pt x="804" y="2531"/>
                          </a:lnTo>
                          <a:lnTo>
                            <a:pt x="805" y="2510"/>
                          </a:lnTo>
                          <a:lnTo>
                            <a:pt x="805" y="2490"/>
                          </a:lnTo>
                          <a:lnTo>
                            <a:pt x="805" y="2479"/>
                          </a:lnTo>
                          <a:lnTo>
                            <a:pt x="804" y="2471"/>
                          </a:lnTo>
                          <a:lnTo>
                            <a:pt x="802" y="2464"/>
                          </a:lnTo>
                          <a:lnTo>
                            <a:pt x="799" y="2459"/>
                          </a:lnTo>
                          <a:lnTo>
                            <a:pt x="797" y="2457"/>
                          </a:lnTo>
                          <a:lnTo>
                            <a:pt x="795" y="2455"/>
                          </a:lnTo>
                          <a:lnTo>
                            <a:pt x="793" y="2455"/>
                          </a:lnTo>
                          <a:lnTo>
                            <a:pt x="790" y="2455"/>
                          </a:lnTo>
                          <a:lnTo>
                            <a:pt x="786" y="2456"/>
                          </a:lnTo>
                          <a:lnTo>
                            <a:pt x="782" y="2457"/>
                          </a:lnTo>
                          <a:lnTo>
                            <a:pt x="778" y="2459"/>
                          </a:lnTo>
                          <a:lnTo>
                            <a:pt x="773" y="2462"/>
                          </a:lnTo>
                          <a:lnTo>
                            <a:pt x="769" y="2465"/>
                          </a:lnTo>
                          <a:lnTo>
                            <a:pt x="764" y="2465"/>
                          </a:lnTo>
                          <a:lnTo>
                            <a:pt x="759" y="2464"/>
                          </a:lnTo>
                          <a:lnTo>
                            <a:pt x="753" y="2462"/>
                          </a:lnTo>
                          <a:lnTo>
                            <a:pt x="748" y="2459"/>
                          </a:lnTo>
                          <a:lnTo>
                            <a:pt x="742" y="2455"/>
                          </a:lnTo>
                          <a:lnTo>
                            <a:pt x="735" y="2450"/>
                          </a:lnTo>
                          <a:lnTo>
                            <a:pt x="730" y="2445"/>
                          </a:lnTo>
                          <a:lnTo>
                            <a:pt x="719" y="2433"/>
                          </a:lnTo>
                          <a:lnTo>
                            <a:pt x="710" y="2421"/>
                          </a:lnTo>
                          <a:lnTo>
                            <a:pt x="702" y="2411"/>
                          </a:lnTo>
                          <a:lnTo>
                            <a:pt x="696" y="2403"/>
                          </a:lnTo>
                          <a:lnTo>
                            <a:pt x="688" y="2386"/>
                          </a:lnTo>
                          <a:lnTo>
                            <a:pt x="678" y="2367"/>
                          </a:lnTo>
                          <a:lnTo>
                            <a:pt x="669" y="2343"/>
                          </a:lnTo>
                          <a:lnTo>
                            <a:pt x="660" y="2320"/>
                          </a:lnTo>
                          <a:lnTo>
                            <a:pt x="650" y="2295"/>
                          </a:lnTo>
                          <a:lnTo>
                            <a:pt x="643" y="2272"/>
                          </a:lnTo>
                          <a:lnTo>
                            <a:pt x="638" y="2250"/>
                          </a:lnTo>
                          <a:lnTo>
                            <a:pt x="634" y="2232"/>
                          </a:lnTo>
                          <a:lnTo>
                            <a:pt x="633" y="2224"/>
                          </a:lnTo>
                          <a:lnTo>
                            <a:pt x="631" y="2217"/>
                          </a:lnTo>
                          <a:lnTo>
                            <a:pt x="630" y="2211"/>
                          </a:lnTo>
                          <a:lnTo>
                            <a:pt x="627" y="2205"/>
                          </a:lnTo>
                          <a:lnTo>
                            <a:pt x="622" y="2196"/>
                          </a:lnTo>
                          <a:lnTo>
                            <a:pt x="616" y="2188"/>
                          </a:lnTo>
                          <a:lnTo>
                            <a:pt x="608" y="2181"/>
                          </a:lnTo>
                          <a:lnTo>
                            <a:pt x="600" y="2176"/>
                          </a:lnTo>
                          <a:lnTo>
                            <a:pt x="592" y="2172"/>
                          </a:lnTo>
                          <a:lnTo>
                            <a:pt x="584" y="2168"/>
                          </a:lnTo>
                          <a:lnTo>
                            <a:pt x="576" y="2163"/>
                          </a:lnTo>
                          <a:lnTo>
                            <a:pt x="569" y="2158"/>
                          </a:lnTo>
                          <a:lnTo>
                            <a:pt x="561" y="2152"/>
                          </a:lnTo>
                          <a:lnTo>
                            <a:pt x="555" y="2145"/>
                          </a:lnTo>
                          <a:lnTo>
                            <a:pt x="550" y="2135"/>
                          </a:lnTo>
                          <a:lnTo>
                            <a:pt x="546" y="2124"/>
                          </a:lnTo>
                          <a:lnTo>
                            <a:pt x="543" y="2110"/>
                          </a:lnTo>
                          <a:lnTo>
                            <a:pt x="542" y="2092"/>
                          </a:lnTo>
                          <a:lnTo>
                            <a:pt x="542" y="2092"/>
                          </a:lnTo>
                          <a:lnTo>
                            <a:pt x="548" y="2079"/>
                          </a:lnTo>
                          <a:lnTo>
                            <a:pt x="554" y="2066"/>
                          </a:lnTo>
                          <a:lnTo>
                            <a:pt x="558" y="2052"/>
                          </a:lnTo>
                          <a:lnTo>
                            <a:pt x="562" y="2040"/>
                          </a:lnTo>
                          <a:lnTo>
                            <a:pt x="564" y="2028"/>
                          </a:lnTo>
                          <a:lnTo>
                            <a:pt x="566" y="2017"/>
                          </a:lnTo>
                          <a:lnTo>
                            <a:pt x="566" y="2006"/>
                          </a:lnTo>
                          <a:lnTo>
                            <a:pt x="564" y="1997"/>
                          </a:lnTo>
                          <a:lnTo>
                            <a:pt x="563" y="1992"/>
                          </a:lnTo>
                          <a:lnTo>
                            <a:pt x="561" y="1988"/>
                          </a:lnTo>
                          <a:lnTo>
                            <a:pt x="559" y="1984"/>
                          </a:lnTo>
                          <a:lnTo>
                            <a:pt x="556" y="1980"/>
                          </a:lnTo>
                          <a:lnTo>
                            <a:pt x="553" y="1977"/>
                          </a:lnTo>
                          <a:lnTo>
                            <a:pt x="549" y="1974"/>
                          </a:lnTo>
                          <a:lnTo>
                            <a:pt x="544" y="1971"/>
                          </a:lnTo>
                          <a:lnTo>
                            <a:pt x="540" y="1967"/>
                          </a:lnTo>
                          <a:lnTo>
                            <a:pt x="528" y="1962"/>
                          </a:lnTo>
                          <a:lnTo>
                            <a:pt x="513" y="1959"/>
                          </a:lnTo>
                          <a:lnTo>
                            <a:pt x="497" y="1957"/>
                          </a:lnTo>
                          <a:lnTo>
                            <a:pt x="476" y="1956"/>
                          </a:lnTo>
                          <a:lnTo>
                            <a:pt x="466" y="1956"/>
                          </a:lnTo>
                          <a:lnTo>
                            <a:pt x="457" y="1955"/>
                          </a:lnTo>
                          <a:lnTo>
                            <a:pt x="449" y="1954"/>
                          </a:lnTo>
                          <a:lnTo>
                            <a:pt x="442" y="1952"/>
                          </a:lnTo>
                          <a:lnTo>
                            <a:pt x="436" y="1950"/>
                          </a:lnTo>
                          <a:lnTo>
                            <a:pt x="431" y="1948"/>
                          </a:lnTo>
                          <a:lnTo>
                            <a:pt x="427" y="1945"/>
                          </a:lnTo>
                          <a:lnTo>
                            <a:pt x="425" y="1942"/>
                          </a:lnTo>
                          <a:lnTo>
                            <a:pt x="423" y="1938"/>
                          </a:lnTo>
                          <a:lnTo>
                            <a:pt x="422" y="1934"/>
                          </a:lnTo>
                          <a:lnTo>
                            <a:pt x="422" y="1930"/>
                          </a:lnTo>
                          <a:lnTo>
                            <a:pt x="422" y="1925"/>
                          </a:lnTo>
                          <a:lnTo>
                            <a:pt x="425" y="1916"/>
                          </a:lnTo>
                          <a:lnTo>
                            <a:pt x="430" y="1906"/>
                          </a:lnTo>
                          <a:lnTo>
                            <a:pt x="436" y="1896"/>
                          </a:lnTo>
                          <a:lnTo>
                            <a:pt x="445" y="1886"/>
                          </a:lnTo>
                          <a:lnTo>
                            <a:pt x="453" y="1875"/>
                          </a:lnTo>
                          <a:lnTo>
                            <a:pt x="462" y="1865"/>
                          </a:lnTo>
                          <a:lnTo>
                            <a:pt x="478" y="1848"/>
                          </a:lnTo>
                          <a:lnTo>
                            <a:pt x="490" y="1834"/>
                          </a:lnTo>
                          <a:lnTo>
                            <a:pt x="494" y="1828"/>
                          </a:lnTo>
                          <a:lnTo>
                            <a:pt x="497" y="1822"/>
                          </a:lnTo>
                          <a:lnTo>
                            <a:pt x="500" y="1816"/>
                          </a:lnTo>
                          <a:lnTo>
                            <a:pt x="502" y="1809"/>
                          </a:lnTo>
                          <a:lnTo>
                            <a:pt x="503" y="1803"/>
                          </a:lnTo>
                          <a:lnTo>
                            <a:pt x="505" y="1795"/>
                          </a:lnTo>
                          <a:lnTo>
                            <a:pt x="505" y="1788"/>
                          </a:lnTo>
                          <a:lnTo>
                            <a:pt x="505" y="1780"/>
                          </a:lnTo>
                          <a:lnTo>
                            <a:pt x="504" y="1766"/>
                          </a:lnTo>
                          <a:lnTo>
                            <a:pt x="501" y="1751"/>
                          </a:lnTo>
                          <a:lnTo>
                            <a:pt x="496" y="1738"/>
                          </a:lnTo>
                          <a:lnTo>
                            <a:pt x="490" y="1725"/>
                          </a:lnTo>
                          <a:lnTo>
                            <a:pt x="488" y="1722"/>
                          </a:lnTo>
                          <a:lnTo>
                            <a:pt x="484" y="1719"/>
                          </a:lnTo>
                          <a:lnTo>
                            <a:pt x="480" y="1717"/>
                          </a:lnTo>
                          <a:lnTo>
                            <a:pt x="475" y="1715"/>
                          </a:lnTo>
                          <a:lnTo>
                            <a:pt x="466" y="1713"/>
                          </a:lnTo>
                          <a:lnTo>
                            <a:pt x="454" y="1713"/>
                          </a:lnTo>
                          <a:lnTo>
                            <a:pt x="441" y="1714"/>
                          </a:lnTo>
                          <a:lnTo>
                            <a:pt x="426" y="1716"/>
                          </a:lnTo>
                          <a:lnTo>
                            <a:pt x="411" y="1718"/>
                          </a:lnTo>
                          <a:lnTo>
                            <a:pt x="395" y="1722"/>
                          </a:lnTo>
                          <a:lnTo>
                            <a:pt x="379" y="1725"/>
                          </a:lnTo>
                          <a:lnTo>
                            <a:pt x="364" y="1727"/>
                          </a:lnTo>
                          <a:lnTo>
                            <a:pt x="348" y="1729"/>
                          </a:lnTo>
                          <a:lnTo>
                            <a:pt x="334" y="1730"/>
                          </a:lnTo>
                          <a:lnTo>
                            <a:pt x="320" y="1730"/>
                          </a:lnTo>
                          <a:lnTo>
                            <a:pt x="307" y="1728"/>
                          </a:lnTo>
                          <a:lnTo>
                            <a:pt x="301" y="1726"/>
                          </a:lnTo>
                          <a:lnTo>
                            <a:pt x="296" y="1724"/>
                          </a:lnTo>
                          <a:lnTo>
                            <a:pt x="291" y="1721"/>
                          </a:lnTo>
                          <a:lnTo>
                            <a:pt x="287" y="1717"/>
                          </a:lnTo>
                          <a:lnTo>
                            <a:pt x="284" y="1713"/>
                          </a:lnTo>
                          <a:lnTo>
                            <a:pt x="282" y="1708"/>
                          </a:lnTo>
                          <a:lnTo>
                            <a:pt x="281" y="1702"/>
                          </a:lnTo>
                          <a:lnTo>
                            <a:pt x="279" y="1696"/>
                          </a:lnTo>
                          <a:lnTo>
                            <a:pt x="279" y="1682"/>
                          </a:lnTo>
                          <a:lnTo>
                            <a:pt x="280" y="1666"/>
                          </a:lnTo>
                          <a:lnTo>
                            <a:pt x="283" y="1635"/>
                          </a:lnTo>
                          <a:lnTo>
                            <a:pt x="287" y="1610"/>
                          </a:lnTo>
                          <a:lnTo>
                            <a:pt x="288" y="1599"/>
                          </a:lnTo>
                          <a:lnTo>
                            <a:pt x="289" y="1590"/>
                          </a:lnTo>
                          <a:lnTo>
                            <a:pt x="289" y="1582"/>
                          </a:lnTo>
                          <a:lnTo>
                            <a:pt x="289" y="1573"/>
                          </a:lnTo>
                          <a:lnTo>
                            <a:pt x="288" y="1567"/>
                          </a:lnTo>
                          <a:lnTo>
                            <a:pt x="286" y="1561"/>
                          </a:lnTo>
                          <a:lnTo>
                            <a:pt x="283" y="1556"/>
                          </a:lnTo>
                          <a:lnTo>
                            <a:pt x="280" y="1552"/>
                          </a:lnTo>
                          <a:lnTo>
                            <a:pt x="276" y="1548"/>
                          </a:lnTo>
                          <a:lnTo>
                            <a:pt x="272" y="1545"/>
                          </a:lnTo>
                          <a:lnTo>
                            <a:pt x="265" y="1542"/>
                          </a:lnTo>
                          <a:lnTo>
                            <a:pt x="259" y="1539"/>
                          </a:lnTo>
                          <a:lnTo>
                            <a:pt x="244" y="1531"/>
                          </a:lnTo>
                          <a:lnTo>
                            <a:pt x="225" y="1524"/>
                          </a:lnTo>
                          <a:lnTo>
                            <a:pt x="210" y="1530"/>
                          </a:lnTo>
                          <a:lnTo>
                            <a:pt x="195" y="1536"/>
                          </a:lnTo>
                          <a:lnTo>
                            <a:pt x="188" y="1540"/>
                          </a:lnTo>
                          <a:lnTo>
                            <a:pt x="180" y="1542"/>
                          </a:lnTo>
                          <a:lnTo>
                            <a:pt x="172" y="1542"/>
                          </a:lnTo>
                          <a:lnTo>
                            <a:pt x="164" y="1541"/>
                          </a:lnTo>
                          <a:lnTo>
                            <a:pt x="147" y="1535"/>
                          </a:lnTo>
                          <a:lnTo>
                            <a:pt x="123" y="1526"/>
                          </a:lnTo>
                          <a:lnTo>
                            <a:pt x="112" y="1521"/>
                          </a:lnTo>
                          <a:lnTo>
                            <a:pt x="102" y="1516"/>
                          </a:lnTo>
                          <a:lnTo>
                            <a:pt x="99" y="1513"/>
                          </a:lnTo>
                          <a:lnTo>
                            <a:pt x="96" y="1511"/>
                          </a:lnTo>
                          <a:lnTo>
                            <a:pt x="93" y="1509"/>
                          </a:lnTo>
                          <a:lnTo>
                            <a:pt x="92" y="1507"/>
                          </a:lnTo>
                          <a:lnTo>
                            <a:pt x="104" y="1500"/>
                          </a:lnTo>
                          <a:lnTo>
                            <a:pt x="115" y="1492"/>
                          </a:lnTo>
                          <a:lnTo>
                            <a:pt x="124" y="1483"/>
                          </a:lnTo>
                          <a:lnTo>
                            <a:pt x="133" y="1474"/>
                          </a:lnTo>
                          <a:lnTo>
                            <a:pt x="140" y="1464"/>
                          </a:lnTo>
                          <a:lnTo>
                            <a:pt x="146" y="1451"/>
                          </a:lnTo>
                          <a:lnTo>
                            <a:pt x="148" y="1445"/>
                          </a:lnTo>
                          <a:lnTo>
                            <a:pt x="149" y="1439"/>
                          </a:lnTo>
                          <a:lnTo>
                            <a:pt x="150" y="1432"/>
                          </a:lnTo>
                          <a:lnTo>
                            <a:pt x="150" y="1425"/>
                          </a:lnTo>
                          <a:lnTo>
                            <a:pt x="150" y="1406"/>
                          </a:lnTo>
                          <a:lnTo>
                            <a:pt x="149" y="1391"/>
                          </a:lnTo>
                          <a:lnTo>
                            <a:pt x="147" y="1379"/>
                          </a:lnTo>
                          <a:lnTo>
                            <a:pt x="145" y="1370"/>
                          </a:lnTo>
                          <a:lnTo>
                            <a:pt x="142" y="1362"/>
                          </a:lnTo>
                          <a:lnTo>
                            <a:pt x="138" y="1358"/>
                          </a:lnTo>
                          <a:lnTo>
                            <a:pt x="133" y="1355"/>
                          </a:lnTo>
                          <a:lnTo>
                            <a:pt x="128" y="1354"/>
                          </a:lnTo>
                          <a:lnTo>
                            <a:pt x="116" y="1355"/>
                          </a:lnTo>
                          <a:lnTo>
                            <a:pt x="101" y="1358"/>
                          </a:lnTo>
                          <a:lnTo>
                            <a:pt x="91" y="1359"/>
                          </a:lnTo>
                          <a:lnTo>
                            <a:pt x="81" y="1360"/>
                          </a:lnTo>
                          <a:lnTo>
                            <a:pt x="71" y="1360"/>
                          </a:lnTo>
                          <a:lnTo>
                            <a:pt x="60" y="1358"/>
                          </a:lnTo>
                          <a:lnTo>
                            <a:pt x="54" y="1357"/>
                          </a:lnTo>
                          <a:lnTo>
                            <a:pt x="46" y="1354"/>
                          </a:lnTo>
                          <a:lnTo>
                            <a:pt x="38" y="1349"/>
                          </a:lnTo>
                          <a:lnTo>
                            <a:pt x="30" y="1345"/>
                          </a:lnTo>
                          <a:lnTo>
                            <a:pt x="16" y="1334"/>
                          </a:lnTo>
                          <a:lnTo>
                            <a:pt x="4" y="1325"/>
                          </a:lnTo>
                          <a:lnTo>
                            <a:pt x="2" y="1322"/>
                          </a:lnTo>
                          <a:lnTo>
                            <a:pt x="1" y="1319"/>
                          </a:lnTo>
                          <a:lnTo>
                            <a:pt x="0" y="1315"/>
                          </a:lnTo>
                          <a:lnTo>
                            <a:pt x="1" y="1312"/>
                          </a:lnTo>
                          <a:lnTo>
                            <a:pt x="4" y="1306"/>
                          </a:lnTo>
                          <a:lnTo>
                            <a:pt x="10" y="1300"/>
                          </a:lnTo>
                          <a:lnTo>
                            <a:pt x="22" y="1288"/>
                          </a:lnTo>
                          <a:lnTo>
                            <a:pt x="33" y="1275"/>
                          </a:lnTo>
                          <a:lnTo>
                            <a:pt x="38" y="1266"/>
                          </a:lnTo>
                          <a:lnTo>
                            <a:pt x="43" y="1255"/>
                          </a:lnTo>
                          <a:lnTo>
                            <a:pt x="47" y="1242"/>
                          </a:lnTo>
                          <a:lnTo>
                            <a:pt x="50" y="1228"/>
                          </a:lnTo>
                          <a:lnTo>
                            <a:pt x="57" y="1199"/>
                          </a:lnTo>
                          <a:lnTo>
                            <a:pt x="62" y="1169"/>
                          </a:lnTo>
                          <a:lnTo>
                            <a:pt x="65" y="1154"/>
                          </a:lnTo>
                          <a:lnTo>
                            <a:pt x="68" y="1139"/>
                          </a:lnTo>
                          <a:lnTo>
                            <a:pt x="72" y="1126"/>
                          </a:lnTo>
                          <a:lnTo>
                            <a:pt x="77" y="1114"/>
                          </a:lnTo>
                          <a:lnTo>
                            <a:pt x="83" y="1102"/>
                          </a:lnTo>
                          <a:lnTo>
                            <a:pt x="90" y="1093"/>
                          </a:lnTo>
                          <a:lnTo>
                            <a:pt x="95" y="1089"/>
                          </a:lnTo>
                          <a:lnTo>
                            <a:pt x="99" y="1086"/>
                          </a:lnTo>
                          <a:lnTo>
                            <a:pt x="104" y="1083"/>
                          </a:lnTo>
                          <a:lnTo>
                            <a:pt x="109" y="1081"/>
                          </a:lnTo>
                          <a:lnTo>
                            <a:pt x="132" y="1076"/>
                          </a:lnTo>
                          <a:lnTo>
                            <a:pt x="154" y="1072"/>
                          </a:lnTo>
                          <a:lnTo>
                            <a:pt x="159" y="1071"/>
                          </a:lnTo>
                          <a:lnTo>
                            <a:pt x="163" y="1069"/>
                          </a:lnTo>
                          <a:lnTo>
                            <a:pt x="167" y="1066"/>
                          </a:lnTo>
                          <a:lnTo>
                            <a:pt x="170" y="1062"/>
                          </a:lnTo>
                          <a:lnTo>
                            <a:pt x="172" y="1058"/>
                          </a:lnTo>
                          <a:lnTo>
                            <a:pt x="173" y="1053"/>
                          </a:lnTo>
                          <a:lnTo>
                            <a:pt x="174" y="1046"/>
                          </a:lnTo>
                          <a:lnTo>
                            <a:pt x="173" y="1039"/>
                          </a:lnTo>
                          <a:lnTo>
                            <a:pt x="172" y="1031"/>
                          </a:lnTo>
                          <a:lnTo>
                            <a:pt x="172" y="1023"/>
                          </a:lnTo>
                          <a:lnTo>
                            <a:pt x="173" y="1015"/>
                          </a:lnTo>
                          <a:lnTo>
                            <a:pt x="175" y="1008"/>
                          </a:lnTo>
                          <a:lnTo>
                            <a:pt x="179" y="995"/>
                          </a:lnTo>
                          <a:lnTo>
                            <a:pt x="187" y="982"/>
                          </a:lnTo>
                          <a:lnTo>
                            <a:pt x="194" y="969"/>
                          </a:lnTo>
                          <a:lnTo>
                            <a:pt x="202" y="956"/>
                          </a:lnTo>
                          <a:lnTo>
                            <a:pt x="210" y="943"/>
                          </a:lnTo>
                          <a:lnTo>
                            <a:pt x="216" y="928"/>
                          </a:lnTo>
                          <a:lnTo>
                            <a:pt x="229" y="922"/>
                          </a:lnTo>
                          <a:lnTo>
                            <a:pt x="236" y="918"/>
                          </a:lnTo>
                          <a:lnTo>
                            <a:pt x="240" y="917"/>
                          </a:lnTo>
                          <a:lnTo>
                            <a:pt x="244" y="917"/>
                          </a:lnTo>
                          <a:lnTo>
                            <a:pt x="249" y="917"/>
                          </a:lnTo>
                          <a:lnTo>
                            <a:pt x="257" y="917"/>
                          </a:lnTo>
                          <a:lnTo>
                            <a:pt x="266" y="910"/>
                          </a:lnTo>
                          <a:lnTo>
                            <a:pt x="282" y="895"/>
                          </a:lnTo>
                          <a:lnTo>
                            <a:pt x="292" y="886"/>
                          </a:lnTo>
                          <a:lnTo>
                            <a:pt x="302" y="879"/>
                          </a:lnTo>
                          <a:lnTo>
                            <a:pt x="307" y="875"/>
                          </a:lnTo>
                          <a:lnTo>
                            <a:pt x="313" y="873"/>
                          </a:lnTo>
                          <a:lnTo>
                            <a:pt x="318" y="871"/>
                          </a:lnTo>
                          <a:lnTo>
                            <a:pt x="323" y="869"/>
                          </a:lnTo>
                          <a:lnTo>
                            <a:pt x="332" y="867"/>
                          </a:lnTo>
                          <a:lnTo>
                            <a:pt x="341" y="865"/>
                          </a:lnTo>
                          <a:lnTo>
                            <a:pt x="350" y="861"/>
                          </a:lnTo>
                          <a:lnTo>
                            <a:pt x="360" y="856"/>
                          </a:lnTo>
                          <a:lnTo>
                            <a:pt x="368" y="849"/>
                          </a:lnTo>
                          <a:lnTo>
                            <a:pt x="375" y="842"/>
                          </a:lnTo>
                          <a:lnTo>
                            <a:pt x="378" y="838"/>
                          </a:lnTo>
                          <a:lnTo>
                            <a:pt x="380" y="834"/>
                          </a:lnTo>
                          <a:lnTo>
                            <a:pt x="382" y="830"/>
                          </a:lnTo>
                          <a:lnTo>
                            <a:pt x="384" y="826"/>
                          </a:lnTo>
                          <a:lnTo>
                            <a:pt x="384" y="821"/>
                          </a:lnTo>
                          <a:lnTo>
                            <a:pt x="383" y="817"/>
                          </a:lnTo>
                          <a:lnTo>
                            <a:pt x="380" y="814"/>
                          </a:lnTo>
                          <a:lnTo>
                            <a:pt x="377" y="811"/>
                          </a:lnTo>
                          <a:lnTo>
                            <a:pt x="369" y="806"/>
                          </a:lnTo>
                          <a:lnTo>
                            <a:pt x="363" y="801"/>
                          </a:lnTo>
                          <a:lnTo>
                            <a:pt x="362" y="799"/>
                          </a:lnTo>
                          <a:lnTo>
                            <a:pt x="362" y="797"/>
                          </a:lnTo>
                          <a:lnTo>
                            <a:pt x="362" y="795"/>
                          </a:lnTo>
                          <a:lnTo>
                            <a:pt x="362" y="793"/>
                          </a:lnTo>
                          <a:lnTo>
                            <a:pt x="365" y="789"/>
                          </a:lnTo>
                          <a:lnTo>
                            <a:pt x="370" y="783"/>
                          </a:lnTo>
                          <a:lnTo>
                            <a:pt x="383" y="772"/>
                          </a:lnTo>
                          <a:lnTo>
                            <a:pt x="400" y="759"/>
                          </a:lnTo>
                          <a:lnTo>
                            <a:pt x="435" y="737"/>
                          </a:lnTo>
                          <a:lnTo>
                            <a:pt x="456" y="723"/>
                          </a:lnTo>
                          <a:lnTo>
                            <a:pt x="465" y="712"/>
                          </a:lnTo>
                          <a:lnTo>
                            <a:pt x="475" y="702"/>
                          </a:lnTo>
                          <a:lnTo>
                            <a:pt x="479" y="697"/>
                          </a:lnTo>
                          <a:lnTo>
                            <a:pt x="483" y="691"/>
                          </a:lnTo>
                          <a:lnTo>
                            <a:pt x="485" y="685"/>
                          </a:lnTo>
                          <a:lnTo>
                            <a:pt x="486" y="677"/>
                          </a:lnTo>
                          <a:lnTo>
                            <a:pt x="485" y="675"/>
                          </a:lnTo>
                          <a:lnTo>
                            <a:pt x="485" y="674"/>
                          </a:lnTo>
                          <a:lnTo>
                            <a:pt x="483" y="673"/>
                          </a:lnTo>
                          <a:lnTo>
                            <a:pt x="481" y="673"/>
                          </a:lnTo>
                          <a:lnTo>
                            <a:pt x="477" y="673"/>
                          </a:lnTo>
                          <a:lnTo>
                            <a:pt x="472" y="674"/>
                          </a:lnTo>
                          <a:lnTo>
                            <a:pt x="461" y="677"/>
                          </a:lnTo>
                          <a:lnTo>
                            <a:pt x="453" y="680"/>
                          </a:lnTo>
                          <a:lnTo>
                            <a:pt x="441" y="679"/>
                          </a:lnTo>
                          <a:lnTo>
                            <a:pt x="428" y="677"/>
                          </a:lnTo>
                          <a:lnTo>
                            <a:pt x="415" y="674"/>
                          </a:lnTo>
                          <a:lnTo>
                            <a:pt x="404" y="670"/>
                          </a:lnTo>
                          <a:lnTo>
                            <a:pt x="392" y="665"/>
                          </a:lnTo>
                          <a:lnTo>
                            <a:pt x="382" y="658"/>
                          </a:lnTo>
                          <a:lnTo>
                            <a:pt x="378" y="654"/>
                          </a:lnTo>
                          <a:lnTo>
                            <a:pt x="374" y="650"/>
                          </a:lnTo>
                          <a:lnTo>
                            <a:pt x="371" y="645"/>
                          </a:lnTo>
                          <a:lnTo>
                            <a:pt x="368" y="640"/>
                          </a:lnTo>
                          <a:lnTo>
                            <a:pt x="361" y="627"/>
                          </a:lnTo>
                          <a:lnTo>
                            <a:pt x="348" y="613"/>
                          </a:lnTo>
                          <a:lnTo>
                            <a:pt x="343" y="606"/>
                          </a:lnTo>
                          <a:lnTo>
                            <a:pt x="339" y="600"/>
                          </a:lnTo>
                          <a:lnTo>
                            <a:pt x="338" y="597"/>
                          </a:lnTo>
                          <a:lnTo>
                            <a:pt x="338" y="595"/>
                          </a:lnTo>
                          <a:lnTo>
                            <a:pt x="338" y="594"/>
                          </a:lnTo>
                          <a:lnTo>
                            <a:pt x="340" y="593"/>
                          </a:lnTo>
                          <a:lnTo>
                            <a:pt x="392" y="583"/>
                          </a:lnTo>
                          <a:lnTo>
                            <a:pt x="404" y="580"/>
                          </a:lnTo>
                          <a:lnTo>
                            <a:pt x="414" y="577"/>
                          </a:lnTo>
                          <a:lnTo>
                            <a:pt x="421" y="573"/>
                          </a:lnTo>
                          <a:lnTo>
                            <a:pt x="428" y="568"/>
                          </a:lnTo>
                          <a:lnTo>
                            <a:pt x="433" y="563"/>
                          </a:lnTo>
                          <a:lnTo>
                            <a:pt x="437" y="558"/>
                          </a:lnTo>
                          <a:lnTo>
                            <a:pt x="441" y="551"/>
                          </a:lnTo>
                          <a:lnTo>
                            <a:pt x="443" y="544"/>
                          </a:lnTo>
                          <a:lnTo>
                            <a:pt x="447" y="530"/>
                          </a:lnTo>
                          <a:lnTo>
                            <a:pt x="450" y="515"/>
                          </a:lnTo>
                          <a:lnTo>
                            <a:pt x="451" y="507"/>
                          </a:lnTo>
                          <a:lnTo>
                            <a:pt x="453" y="498"/>
                          </a:lnTo>
                          <a:lnTo>
                            <a:pt x="456" y="490"/>
                          </a:lnTo>
                          <a:lnTo>
                            <a:pt x="459" y="482"/>
                          </a:lnTo>
                          <a:lnTo>
                            <a:pt x="462" y="469"/>
                          </a:lnTo>
                          <a:lnTo>
                            <a:pt x="466" y="455"/>
                          </a:lnTo>
                          <a:lnTo>
                            <a:pt x="472" y="454"/>
                          </a:lnTo>
                          <a:lnTo>
                            <a:pt x="477" y="454"/>
                          </a:lnTo>
                          <a:lnTo>
                            <a:pt x="484" y="454"/>
                          </a:lnTo>
                          <a:lnTo>
                            <a:pt x="489" y="455"/>
                          </a:lnTo>
                          <a:lnTo>
                            <a:pt x="500" y="458"/>
                          </a:lnTo>
                          <a:lnTo>
                            <a:pt x="511" y="461"/>
                          </a:lnTo>
                          <a:lnTo>
                            <a:pt x="522" y="465"/>
                          </a:lnTo>
                          <a:lnTo>
                            <a:pt x="534" y="465"/>
                          </a:lnTo>
                          <a:lnTo>
                            <a:pt x="540" y="465"/>
                          </a:lnTo>
                          <a:lnTo>
                            <a:pt x="545" y="462"/>
                          </a:lnTo>
                          <a:lnTo>
                            <a:pt x="551" y="460"/>
                          </a:lnTo>
                          <a:lnTo>
                            <a:pt x="556" y="456"/>
                          </a:lnTo>
                          <a:lnTo>
                            <a:pt x="561" y="452"/>
                          </a:lnTo>
                          <a:lnTo>
                            <a:pt x="565" y="447"/>
                          </a:lnTo>
                          <a:lnTo>
                            <a:pt x="570" y="442"/>
                          </a:lnTo>
                          <a:lnTo>
                            <a:pt x="572" y="438"/>
                          </a:lnTo>
                          <a:lnTo>
                            <a:pt x="573" y="433"/>
                          </a:lnTo>
                          <a:lnTo>
                            <a:pt x="573" y="428"/>
                          </a:lnTo>
                          <a:lnTo>
                            <a:pt x="573" y="424"/>
                          </a:lnTo>
                          <a:lnTo>
                            <a:pt x="572" y="418"/>
                          </a:lnTo>
                          <a:lnTo>
                            <a:pt x="564" y="398"/>
                          </a:lnTo>
                          <a:lnTo>
                            <a:pt x="557" y="378"/>
                          </a:lnTo>
                          <a:lnTo>
                            <a:pt x="557" y="373"/>
                          </a:lnTo>
                          <a:lnTo>
                            <a:pt x="558" y="367"/>
                          </a:lnTo>
                          <a:lnTo>
                            <a:pt x="559" y="360"/>
                          </a:lnTo>
                          <a:lnTo>
                            <a:pt x="562" y="351"/>
                          </a:lnTo>
                          <a:lnTo>
                            <a:pt x="571" y="330"/>
                          </a:lnTo>
                          <a:lnTo>
                            <a:pt x="581" y="307"/>
                          </a:lnTo>
                          <a:lnTo>
                            <a:pt x="592" y="285"/>
                          </a:lnTo>
                          <a:lnTo>
                            <a:pt x="603" y="267"/>
                          </a:lnTo>
                          <a:lnTo>
                            <a:pt x="608" y="260"/>
                          </a:lnTo>
                          <a:lnTo>
                            <a:pt x="614" y="255"/>
                          </a:lnTo>
                          <a:lnTo>
                            <a:pt x="618" y="252"/>
                          </a:lnTo>
                          <a:lnTo>
                            <a:pt x="622" y="251"/>
                          </a:lnTo>
                          <a:lnTo>
                            <a:pt x="659" y="260"/>
                          </a:lnTo>
                          <a:lnTo>
                            <a:pt x="690" y="267"/>
                          </a:lnTo>
                          <a:lnTo>
                            <a:pt x="699" y="268"/>
                          </a:lnTo>
                          <a:lnTo>
                            <a:pt x="706" y="269"/>
                          </a:lnTo>
                          <a:lnTo>
                            <a:pt x="714" y="269"/>
                          </a:lnTo>
                          <a:lnTo>
                            <a:pt x="722" y="268"/>
                          </a:lnTo>
                          <a:lnTo>
                            <a:pt x="731" y="267"/>
                          </a:lnTo>
                          <a:lnTo>
                            <a:pt x="740" y="265"/>
                          </a:lnTo>
                          <a:lnTo>
                            <a:pt x="750" y="263"/>
                          </a:lnTo>
                          <a:lnTo>
                            <a:pt x="760" y="259"/>
                          </a:lnTo>
                          <a:lnTo>
                            <a:pt x="773" y="253"/>
                          </a:lnTo>
                          <a:lnTo>
                            <a:pt x="786" y="246"/>
                          </a:lnTo>
                          <a:lnTo>
                            <a:pt x="798" y="240"/>
                          </a:lnTo>
                          <a:lnTo>
                            <a:pt x="810" y="232"/>
                          </a:lnTo>
                          <a:lnTo>
                            <a:pt x="834" y="218"/>
                          </a:lnTo>
                          <a:lnTo>
                            <a:pt x="856" y="202"/>
                          </a:lnTo>
                          <a:lnTo>
                            <a:pt x="867" y="195"/>
                          </a:lnTo>
                          <a:lnTo>
                            <a:pt x="880" y="189"/>
                          </a:lnTo>
                          <a:lnTo>
                            <a:pt x="892" y="183"/>
                          </a:lnTo>
                          <a:lnTo>
                            <a:pt x="904" y="178"/>
                          </a:lnTo>
                          <a:lnTo>
                            <a:pt x="918" y="174"/>
                          </a:lnTo>
                          <a:lnTo>
                            <a:pt x="931" y="170"/>
                          </a:lnTo>
                          <a:lnTo>
                            <a:pt x="945" y="168"/>
                          </a:lnTo>
                          <a:lnTo>
                            <a:pt x="961" y="168"/>
                          </a:lnTo>
                          <a:lnTo>
                            <a:pt x="975" y="168"/>
                          </a:lnTo>
                          <a:lnTo>
                            <a:pt x="988" y="170"/>
                          </a:lnTo>
                          <a:lnTo>
                            <a:pt x="1001" y="172"/>
                          </a:lnTo>
                          <a:lnTo>
                            <a:pt x="1013" y="174"/>
                          </a:lnTo>
                          <a:lnTo>
                            <a:pt x="1034" y="179"/>
                          </a:lnTo>
                          <a:lnTo>
                            <a:pt x="1056" y="183"/>
                          </a:lnTo>
                          <a:lnTo>
                            <a:pt x="1066" y="184"/>
                          </a:lnTo>
                          <a:lnTo>
                            <a:pt x="1077" y="184"/>
                          </a:lnTo>
                          <a:lnTo>
                            <a:pt x="1089" y="183"/>
                          </a:lnTo>
                          <a:lnTo>
                            <a:pt x="1100" y="181"/>
                          </a:lnTo>
                          <a:lnTo>
                            <a:pt x="1113" y="177"/>
                          </a:lnTo>
                          <a:lnTo>
                            <a:pt x="1126" y="172"/>
                          </a:lnTo>
                          <a:lnTo>
                            <a:pt x="1141" y="164"/>
                          </a:lnTo>
                          <a:lnTo>
                            <a:pt x="1156" y="153"/>
                          </a:lnTo>
                          <a:lnTo>
                            <a:pt x="1162" y="146"/>
                          </a:lnTo>
                          <a:lnTo>
                            <a:pt x="1166" y="139"/>
                          </a:lnTo>
                          <a:lnTo>
                            <a:pt x="1168" y="136"/>
                          </a:lnTo>
                          <a:lnTo>
                            <a:pt x="1171" y="133"/>
                          </a:lnTo>
                          <a:lnTo>
                            <a:pt x="1175" y="130"/>
                          </a:lnTo>
                          <a:lnTo>
                            <a:pt x="1180" y="128"/>
                          </a:lnTo>
                          <a:lnTo>
                            <a:pt x="1190" y="125"/>
                          </a:lnTo>
                          <a:lnTo>
                            <a:pt x="1200" y="122"/>
                          </a:lnTo>
                          <a:lnTo>
                            <a:pt x="1210" y="118"/>
                          </a:lnTo>
                          <a:lnTo>
                            <a:pt x="1220" y="114"/>
                          </a:lnTo>
                          <a:lnTo>
                            <a:pt x="1234" y="108"/>
                          </a:lnTo>
                          <a:lnTo>
                            <a:pt x="1247" y="102"/>
                          </a:lnTo>
                          <a:lnTo>
                            <a:pt x="1252" y="97"/>
                          </a:lnTo>
                          <a:lnTo>
                            <a:pt x="1256" y="92"/>
                          </a:lnTo>
                          <a:lnTo>
                            <a:pt x="1260" y="87"/>
                          </a:lnTo>
                          <a:lnTo>
                            <a:pt x="1263" y="82"/>
                          </a:lnTo>
                          <a:lnTo>
                            <a:pt x="1259" y="51"/>
                          </a:lnTo>
                          <a:lnTo>
                            <a:pt x="1259" y="51"/>
                          </a:lnTo>
                          <a:close/>
                        </a:path>
                      </a:pathLst>
                    </a:custGeom>
                    <a:solidFill>
                      <a:srgbClr val="3468A2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30" name="Podkarpackie_0"/>
                    <xdr:cNvSpPr>
                      <a:spLocks/>
                    </xdr:cNvSpPr>
                  </xdr:nvSpPr>
                  <xdr:spPr bwMode="auto">
                    <a:xfrm>
                      <a:off x="16853637" y="6946071"/>
                      <a:ext cx="979935" cy="1146847"/>
                    </a:xfrm>
                    <a:custGeom>
                      <a:avLst/>
                      <a:gdLst/>
                      <a:ahLst/>
                      <a:cxnLst>
                        <a:cxn ang="0">
                          <a:pos x="383" y="871"/>
                        </a:cxn>
                        <a:cxn ang="0">
                          <a:pos x="533" y="728"/>
                        </a:cxn>
                        <a:cxn ang="0">
                          <a:pos x="756" y="588"/>
                        </a:cxn>
                        <a:cxn ang="0">
                          <a:pos x="953" y="368"/>
                        </a:cxn>
                        <a:cxn ang="0">
                          <a:pos x="1029" y="157"/>
                        </a:cxn>
                        <a:cxn ang="0">
                          <a:pos x="1133" y="96"/>
                        </a:cxn>
                        <a:cxn ang="0">
                          <a:pos x="1404" y="9"/>
                        </a:cxn>
                        <a:cxn ang="0">
                          <a:pos x="1556" y="126"/>
                        </a:cxn>
                        <a:cxn ang="0">
                          <a:pos x="1504" y="350"/>
                        </a:cxn>
                        <a:cxn ang="0">
                          <a:pos x="1653" y="447"/>
                        </a:cxn>
                        <a:cxn ang="0">
                          <a:pos x="1888" y="539"/>
                        </a:cxn>
                        <a:cxn ang="0">
                          <a:pos x="2059" y="573"/>
                        </a:cxn>
                        <a:cxn ang="0">
                          <a:pos x="2062" y="705"/>
                        </a:cxn>
                        <a:cxn ang="0">
                          <a:pos x="2066" y="860"/>
                        </a:cxn>
                        <a:cxn ang="0">
                          <a:pos x="1890" y="921"/>
                        </a:cxn>
                        <a:cxn ang="0">
                          <a:pos x="1955" y="1052"/>
                        </a:cxn>
                        <a:cxn ang="0">
                          <a:pos x="2174" y="1126"/>
                        </a:cxn>
                        <a:cxn ang="0">
                          <a:pos x="2412" y="1204"/>
                        </a:cxn>
                        <a:cxn ang="0">
                          <a:pos x="2963" y="1055"/>
                        </a:cxn>
                        <a:cxn ang="0">
                          <a:pos x="3125" y="1050"/>
                        </a:cxn>
                        <a:cxn ang="0">
                          <a:pos x="3319" y="1040"/>
                        </a:cxn>
                        <a:cxn ang="0">
                          <a:pos x="3398" y="1194"/>
                        </a:cxn>
                        <a:cxn ang="0">
                          <a:pos x="3518" y="1276"/>
                        </a:cxn>
                        <a:cxn ang="0">
                          <a:pos x="3150" y="1680"/>
                        </a:cxn>
                        <a:cxn ang="0">
                          <a:pos x="3021" y="1887"/>
                        </a:cxn>
                        <a:cxn ang="0">
                          <a:pos x="2785" y="2202"/>
                        </a:cxn>
                        <a:cxn ang="0">
                          <a:pos x="2640" y="2379"/>
                        </a:cxn>
                        <a:cxn ang="0">
                          <a:pos x="2516" y="2545"/>
                        </a:cxn>
                        <a:cxn ang="0">
                          <a:pos x="2374" y="2759"/>
                        </a:cxn>
                        <a:cxn ang="0">
                          <a:pos x="2248" y="3028"/>
                        </a:cxn>
                        <a:cxn ang="0">
                          <a:pos x="2368" y="3344"/>
                        </a:cxn>
                        <a:cxn ang="0">
                          <a:pos x="2332" y="3668"/>
                        </a:cxn>
                        <a:cxn ang="0">
                          <a:pos x="2362" y="3790"/>
                        </a:cxn>
                        <a:cxn ang="0">
                          <a:pos x="2411" y="3839"/>
                        </a:cxn>
                        <a:cxn ang="0">
                          <a:pos x="2543" y="3931"/>
                        </a:cxn>
                        <a:cxn ang="0">
                          <a:pos x="2566" y="4084"/>
                        </a:cxn>
                        <a:cxn ang="0">
                          <a:pos x="2426" y="4070"/>
                        </a:cxn>
                        <a:cxn ang="0">
                          <a:pos x="2268" y="4085"/>
                        </a:cxn>
                        <a:cxn ang="0">
                          <a:pos x="2088" y="3982"/>
                        </a:cxn>
                        <a:cxn ang="0">
                          <a:pos x="1910" y="3953"/>
                        </a:cxn>
                        <a:cxn ang="0">
                          <a:pos x="1756" y="3846"/>
                        </a:cxn>
                        <a:cxn ang="0">
                          <a:pos x="1610" y="3778"/>
                        </a:cxn>
                        <a:cxn ang="0">
                          <a:pos x="1430" y="3707"/>
                        </a:cxn>
                        <a:cxn ang="0">
                          <a:pos x="1286" y="3499"/>
                        </a:cxn>
                        <a:cxn ang="0">
                          <a:pos x="1105" y="3349"/>
                        </a:cxn>
                        <a:cxn ang="0">
                          <a:pos x="1015" y="3286"/>
                        </a:cxn>
                        <a:cxn ang="0">
                          <a:pos x="910" y="3316"/>
                        </a:cxn>
                        <a:cxn ang="0">
                          <a:pos x="774" y="3232"/>
                        </a:cxn>
                        <a:cxn ang="0">
                          <a:pos x="593" y="3198"/>
                        </a:cxn>
                        <a:cxn ang="0">
                          <a:pos x="443" y="3242"/>
                        </a:cxn>
                        <a:cxn ang="0">
                          <a:pos x="368" y="3102"/>
                        </a:cxn>
                        <a:cxn ang="0">
                          <a:pos x="320" y="2946"/>
                        </a:cxn>
                        <a:cxn ang="0">
                          <a:pos x="274" y="2782"/>
                        </a:cxn>
                        <a:cxn ang="0">
                          <a:pos x="261" y="2560"/>
                        </a:cxn>
                        <a:cxn ang="0">
                          <a:pos x="142" y="2413"/>
                        </a:cxn>
                        <a:cxn ang="0">
                          <a:pos x="300" y="2328"/>
                        </a:cxn>
                        <a:cxn ang="0">
                          <a:pos x="114" y="2209"/>
                        </a:cxn>
                        <a:cxn ang="0">
                          <a:pos x="137" y="2062"/>
                        </a:cxn>
                        <a:cxn ang="0">
                          <a:pos x="16" y="1877"/>
                        </a:cxn>
                        <a:cxn ang="0">
                          <a:pos x="11" y="1743"/>
                        </a:cxn>
                        <a:cxn ang="0">
                          <a:pos x="24" y="1524"/>
                        </a:cxn>
                        <a:cxn ang="0">
                          <a:pos x="25" y="1327"/>
                        </a:cxn>
                        <a:cxn ang="0">
                          <a:pos x="106" y="1167"/>
                        </a:cxn>
                      </a:cxnLst>
                      <a:rect l="0" t="0" r="r" b="b"/>
                      <a:pathLst>
                        <a:path w="3555" h="4163">
                          <a:moveTo>
                            <a:pt x="97" y="1080"/>
                          </a:moveTo>
                          <a:lnTo>
                            <a:pt x="132" y="1032"/>
                          </a:lnTo>
                          <a:lnTo>
                            <a:pt x="152" y="1019"/>
                          </a:lnTo>
                          <a:lnTo>
                            <a:pt x="173" y="1007"/>
                          </a:lnTo>
                          <a:lnTo>
                            <a:pt x="182" y="1001"/>
                          </a:lnTo>
                          <a:lnTo>
                            <a:pt x="190" y="994"/>
                          </a:lnTo>
                          <a:lnTo>
                            <a:pt x="198" y="986"/>
                          </a:lnTo>
                          <a:lnTo>
                            <a:pt x="205" y="974"/>
                          </a:lnTo>
                          <a:lnTo>
                            <a:pt x="213" y="962"/>
                          </a:lnTo>
                          <a:lnTo>
                            <a:pt x="221" y="951"/>
                          </a:lnTo>
                          <a:lnTo>
                            <a:pt x="229" y="941"/>
                          </a:lnTo>
                          <a:lnTo>
                            <a:pt x="237" y="931"/>
                          </a:lnTo>
                          <a:lnTo>
                            <a:pt x="246" y="923"/>
                          </a:lnTo>
                          <a:lnTo>
                            <a:pt x="256" y="915"/>
                          </a:lnTo>
                          <a:lnTo>
                            <a:pt x="266" y="909"/>
                          </a:lnTo>
                          <a:lnTo>
                            <a:pt x="276" y="903"/>
                          </a:lnTo>
                          <a:lnTo>
                            <a:pt x="286" y="897"/>
                          </a:lnTo>
                          <a:lnTo>
                            <a:pt x="297" y="892"/>
                          </a:lnTo>
                          <a:lnTo>
                            <a:pt x="308" y="888"/>
                          </a:lnTo>
                          <a:lnTo>
                            <a:pt x="320" y="884"/>
                          </a:lnTo>
                          <a:lnTo>
                            <a:pt x="345" y="878"/>
                          </a:lnTo>
                          <a:lnTo>
                            <a:pt x="370" y="874"/>
                          </a:lnTo>
                          <a:lnTo>
                            <a:pt x="383" y="871"/>
                          </a:lnTo>
                          <a:lnTo>
                            <a:pt x="395" y="869"/>
                          </a:lnTo>
                          <a:lnTo>
                            <a:pt x="404" y="866"/>
                          </a:lnTo>
                          <a:lnTo>
                            <a:pt x="413" y="862"/>
                          </a:lnTo>
                          <a:lnTo>
                            <a:pt x="421" y="858"/>
                          </a:lnTo>
                          <a:lnTo>
                            <a:pt x="428" y="853"/>
                          </a:lnTo>
                          <a:lnTo>
                            <a:pt x="434" y="847"/>
                          </a:lnTo>
                          <a:lnTo>
                            <a:pt x="438" y="841"/>
                          </a:lnTo>
                          <a:lnTo>
                            <a:pt x="442" y="835"/>
                          </a:lnTo>
                          <a:lnTo>
                            <a:pt x="444" y="828"/>
                          </a:lnTo>
                          <a:lnTo>
                            <a:pt x="446" y="820"/>
                          </a:lnTo>
                          <a:lnTo>
                            <a:pt x="447" y="812"/>
                          </a:lnTo>
                          <a:lnTo>
                            <a:pt x="447" y="802"/>
                          </a:lnTo>
                          <a:lnTo>
                            <a:pt x="447" y="792"/>
                          </a:lnTo>
                          <a:lnTo>
                            <a:pt x="446" y="782"/>
                          </a:lnTo>
                          <a:lnTo>
                            <a:pt x="444" y="770"/>
                          </a:lnTo>
                          <a:lnTo>
                            <a:pt x="445" y="768"/>
                          </a:lnTo>
                          <a:lnTo>
                            <a:pt x="448" y="765"/>
                          </a:lnTo>
                          <a:lnTo>
                            <a:pt x="452" y="762"/>
                          </a:lnTo>
                          <a:lnTo>
                            <a:pt x="458" y="759"/>
                          </a:lnTo>
                          <a:lnTo>
                            <a:pt x="475" y="752"/>
                          </a:lnTo>
                          <a:lnTo>
                            <a:pt x="494" y="745"/>
                          </a:lnTo>
                          <a:lnTo>
                            <a:pt x="514" y="736"/>
                          </a:lnTo>
                          <a:lnTo>
                            <a:pt x="533" y="728"/>
                          </a:lnTo>
                          <a:lnTo>
                            <a:pt x="549" y="720"/>
                          </a:lnTo>
                          <a:lnTo>
                            <a:pt x="561" y="713"/>
                          </a:lnTo>
                          <a:lnTo>
                            <a:pt x="567" y="709"/>
                          </a:lnTo>
                          <a:lnTo>
                            <a:pt x="574" y="706"/>
                          </a:lnTo>
                          <a:lnTo>
                            <a:pt x="583" y="703"/>
                          </a:lnTo>
                          <a:lnTo>
                            <a:pt x="592" y="700"/>
                          </a:lnTo>
                          <a:lnTo>
                            <a:pt x="614" y="696"/>
                          </a:lnTo>
                          <a:lnTo>
                            <a:pt x="635" y="693"/>
                          </a:lnTo>
                          <a:lnTo>
                            <a:pt x="657" y="689"/>
                          </a:lnTo>
                          <a:lnTo>
                            <a:pt x="674" y="684"/>
                          </a:lnTo>
                          <a:lnTo>
                            <a:pt x="683" y="681"/>
                          </a:lnTo>
                          <a:lnTo>
                            <a:pt x="689" y="677"/>
                          </a:lnTo>
                          <a:lnTo>
                            <a:pt x="693" y="673"/>
                          </a:lnTo>
                          <a:lnTo>
                            <a:pt x="696" y="668"/>
                          </a:lnTo>
                          <a:lnTo>
                            <a:pt x="701" y="657"/>
                          </a:lnTo>
                          <a:lnTo>
                            <a:pt x="706" y="647"/>
                          </a:lnTo>
                          <a:lnTo>
                            <a:pt x="711" y="639"/>
                          </a:lnTo>
                          <a:lnTo>
                            <a:pt x="717" y="630"/>
                          </a:lnTo>
                          <a:lnTo>
                            <a:pt x="729" y="618"/>
                          </a:lnTo>
                          <a:lnTo>
                            <a:pt x="740" y="607"/>
                          </a:lnTo>
                          <a:lnTo>
                            <a:pt x="746" y="602"/>
                          </a:lnTo>
                          <a:lnTo>
                            <a:pt x="751" y="596"/>
                          </a:lnTo>
                          <a:lnTo>
                            <a:pt x="756" y="588"/>
                          </a:lnTo>
                          <a:lnTo>
                            <a:pt x="760" y="580"/>
                          </a:lnTo>
                          <a:lnTo>
                            <a:pt x="764" y="571"/>
                          </a:lnTo>
                          <a:lnTo>
                            <a:pt x="769" y="561"/>
                          </a:lnTo>
                          <a:lnTo>
                            <a:pt x="771" y="548"/>
                          </a:lnTo>
                          <a:lnTo>
                            <a:pt x="774" y="534"/>
                          </a:lnTo>
                          <a:lnTo>
                            <a:pt x="780" y="517"/>
                          </a:lnTo>
                          <a:lnTo>
                            <a:pt x="787" y="499"/>
                          </a:lnTo>
                          <a:lnTo>
                            <a:pt x="794" y="482"/>
                          </a:lnTo>
                          <a:lnTo>
                            <a:pt x="803" y="466"/>
                          </a:lnTo>
                          <a:lnTo>
                            <a:pt x="808" y="457"/>
                          </a:lnTo>
                          <a:lnTo>
                            <a:pt x="814" y="450"/>
                          </a:lnTo>
                          <a:lnTo>
                            <a:pt x="819" y="443"/>
                          </a:lnTo>
                          <a:lnTo>
                            <a:pt x="825" y="436"/>
                          </a:lnTo>
                          <a:lnTo>
                            <a:pt x="832" y="430"/>
                          </a:lnTo>
                          <a:lnTo>
                            <a:pt x="839" y="424"/>
                          </a:lnTo>
                          <a:lnTo>
                            <a:pt x="846" y="418"/>
                          </a:lnTo>
                          <a:lnTo>
                            <a:pt x="855" y="414"/>
                          </a:lnTo>
                          <a:lnTo>
                            <a:pt x="878" y="405"/>
                          </a:lnTo>
                          <a:lnTo>
                            <a:pt x="912" y="392"/>
                          </a:lnTo>
                          <a:lnTo>
                            <a:pt x="928" y="384"/>
                          </a:lnTo>
                          <a:lnTo>
                            <a:pt x="943" y="375"/>
                          </a:lnTo>
                          <a:lnTo>
                            <a:pt x="949" y="372"/>
                          </a:lnTo>
                          <a:lnTo>
                            <a:pt x="953" y="368"/>
                          </a:lnTo>
                          <a:lnTo>
                            <a:pt x="956" y="364"/>
                          </a:lnTo>
                          <a:lnTo>
                            <a:pt x="957" y="360"/>
                          </a:lnTo>
                          <a:lnTo>
                            <a:pt x="958" y="346"/>
                          </a:lnTo>
                          <a:lnTo>
                            <a:pt x="959" y="334"/>
                          </a:lnTo>
                          <a:lnTo>
                            <a:pt x="962" y="324"/>
                          </a:lnTo>
                          <a:lnTo>
                            <a:pt x="966" y="316"/>
                          </a:lnTo>
                          <a:lnTo>
                            <a:pt x="972" y="308"/>
                          </a:lnTo>
                          <a:lnTo>
                            <a:pt x="980" y="301"/>
                          </a:lnTo>
                          <a:lnTo>
                            <a:pt x="991" y="294"/>
                          </a:lnTo>
                          <a:lnTo>
                            <a:pt x="1003" y="285"/>
                          </a:lnTo>
                          <a:lnTo>
                            <a:pt x="1009" y="280"/>
                          </a:lnTo>
                          <a:lnTo>
                            <a:pt x="1015" y="273"/>
                          </a:lnTo>
                          <a:lnTo>
                            <a:pt x="1019" y="267"/>
                          </a:lnTo>
                          <a:lnTo>
                            <a:pt x="1022" y="259"/>
                          </a:lnTo>
                          <a:lnTo>
                            <a:pt x="1024" y="251"/>
                          </a:lnTo>
                          <a:lnTo>
                            <a:pt x="1026" y="241"/>
                          </a:lnTo>
                          <a:lnTo>
                            <a:pt x="1027" y="232"/>
                          </a:lnTo>
                          <a:lnTo>
                            <a:pt x="1027" y="223"/>
                          </a:lnTo>
                          <a:lnTo>
                            <a:pt x="1027" y="203"/>
                          </a:lnTo>
                          <a:lnTo>
                            <a:pt x="1027" y="184"/>
                          </a:lnTo>
                          <a:lnTo>
                            <a:pt x="1027" y="175"/>
                          </a:lnTo>
                          <a:lnTo>
                            <a:pt x="1027" y="166"/>
                          </a:lnTo>
                          <a:lnTo>
                            <a:pt x="1029" y="157"/>
                          </a:lnTo>
                          <a:lnTo>
                            <a:pt x="1030" y="149"/>
                          </a:lnTo>
                          <a:lnTo>
                            <a:pt x="1038" y="121"/>
                          </a:lnTo>
                          <a:lnTo>
                            <a:pt x="1047" y="87"/>
                          </a:lnTo>
                          <a:lnTo>
                            <a:pt x="1049" y="80"/>
                          </a:lnTo>
                          <a:lnTo>
                            <a:pt x="1053" y="71"/>
                          </a:lnTo>
                          <a:lnTo>
                            <a:pt x="1056" y="64"/>
                          </a:lnTo>
                          <a:lnTo>
                            <a:pt x="1060" y="58"/>
                          </a:lnTo>
                          <a:lnTo>
                            <a:pt x="1065" y="53"/>
                          </a:lnTo>
                          <a:lnTo>
                            <a:pt x="1071" y="48"/>
                          </a:lnTo>
                          <a:lnTo>
                            <a:pt x="1077" y="44"/>
                          </a:lnTo>
                          <a:lnTo>
                            <a:pt x="1083" y="42"/>
                          </a:lnTo>
                          <a:lnTo>
                            <a:pt x="1083" y="42"/>
                          </a:lnTo>
                          <a:lnTo>
                            <a:pt x="1084" y="50"/>
                          </a:lnTo>
                          <a:lnTo>
                            <a:pt x="1085" y="58"/>
                          </a:lnTo>
                          <a:lnTo>
                            <a:pt x="1088" y="65"/>
                          </a:lnTo>
                          <a:lnTo>
                            <a:pt x="1091" y="72"/>
                          </a:lnTo>
                          <a:lnTo>
                            <a:pt x="1095" y="78"/>
                          </a:lnTo>
                          <a:lnTo>
                            <a:pt x="1100" y="83"/>
                          </a:lnTo>
                          <a:lnTo>
                            <a:pt x="1105" y="87"/>
                          </a:lnTo>
                          <a:lnTo>
                            <a:pt x="1112" y="90"/>
                          </a:lnTo>
                          <a:lnTo>
                            <a:pt x="1119" y="93"/>
                          </a:lnTo>
                          <a:lnTo>
                            <a:pt x="1126" y="95"/>
                          </a:lnTo>
                          <a:lnTo>
                            <a:pt x="1133" y="96"/>
                          </a:lnTo>
                          <a:lnTo>
                            <a:pt x="1142" y="97"/>
                          </a:lnTo>
                          <a:lnTo>
                            <a:pt x="1160" y="97"/>
                          </a:lnTo>
                          <a:lnTo>
                            <a:pt x="1178" y="95"/>
                          </a:lnTo>
                          <a:lnTo>
                            <a:pt x="1196" y="92"/>
                          </a:lnTo>
                          <a:lnTo>
                            <a:pt x="1216" y="87"/>
                          </a:lnTo>
                          <a:lnTo>
                            <a:pt x="1234" y="81"/>
                          </a:lnTo>
                          <a:lnTo>
                            <a:pt x="1253" y="73"/>
                          </a:lnTo>
                          <a:lnTo>
                            <a:pt x="1269" y="65"/>
                          </a:lnTo>
                          <a:lnTo>
                            <a:pt x="1285" y="57"/>
                          </a:lnTo>
                          <a:lnTo>
                            <a:pt x="1298" y="48"/>
                          </a:lnTo>
                          <a:lnTo>
                            <a:pt x="1308" y="40"/>
                          </a:lnTo>
                          <a:lnTo>
                            <a:pt x="1319" y="28"/>
                          </a:lnTo>
                          <a:lnTo>
                            <a:pt x="1331" y="18"/>
                          </a:lnTo>
                          <a:lnTo>
                            <a:pt x="1341" y="10"/>
                          </a:lnTo>
                          <a:lnTo>
                            <a:pt x="1352" y="4"/>
                          </a:lnTo>
                          <a:lnTo>
                            <a:pt x="1357" y="2"/>
                          </a:lnTo>
                          <a:lnTo>
                            <a:pt x="1363" y="1"/>
                          </a:lnTo>
                          <a:lnTo>
                            <a:pt x="1369" y="0"/>
                          </a:lnTo>
                          <a:lnTo>
                            <a:pt x="1376" y="0"/>
                          </a:lnTo>
                          <a:lnTo>
                            <a:pt x="1382" y="1"/>
                          </a:lnTo>
                          <a:lnTo>
                            <a:pt x="1389" y="3"/>
                          </a:lnTo>
                          <a:lnTo>
                            <a:pt x="1396" y="6"/>
                          </a:lnTo>
                          <a:lnTo>
                            <a:pt x="1404" y="9"/>
                          </a:lnTo>
                          <a:lnTo>
                            <a:pt x="1422" y="17"/>
                          </a:lnTo>
                          <a:lnTo>
                            <a:pt x="1445" y="25"/>
                          </a:lnTo>
                          <a:lnTo>
                            <a:pt x="1455" y="30"/>
                          </a:lnTo>
                          <a:lnTo>
                            <a:pt x="1466" y="36"/>
                          </a:lnTo>
                          <a:lnTo>
                            <a:pt x="1470" y="39"/>
                          </a:lnTo>
                          <a:lnTo>
                            <a:pt x="1473" y="42"/>
                          </a:lnTo>
                          <a:lnTo>
                            <a:pt x="1475" y="45"/>
                          </a:lnTo>
                          <a:lnTo>
                            <a:pt x="1476" y="48"/>
                          </a:lnTo>
                          <a:lnTo>
                            <a:pt x="1480" y="68"/>
                          </a:lnTo>
                          <a:lnTo>
                            <a:pt x="1482" y="85"/>
                          </a:lnTo>
                          <a:lnTo>
                            <a:pt x="1483" y="89"/>
                          </a:lnTo>
                          <a:lnTo>
                            <a:pt x="1485" y="92"/>
                          </a:lnTo>
                          <a:lnTo>
                            <a:pt x="1487" y="95"/>
                          </a:lnTo>
                          <a:lnTo>
                            <a:pt x="1490" y="98"/>
                          </a:lnTo>
                          <a:lnTo>
                            <a:pt x="1494" y="100"/>
                          </a:lnTo>
                          <a:lnTo>
                            <a:pt x="1498" y="103"/>
                          </a:lnTo>
                          <a:lnTo>
                            <a:pt x="1505" y="105"/>
                          </a:lnTo>
                          <a:lnTo>
                            <a:pt x="1512" y="107"/>
                          </a:lnTo>
                          <a:lnTo>
                            <a:pt x="1524" y="110"/>
                          </a:lnTo>
                          <a:lnTo>
                            <a:pt x="1534" y="113"/>
                          </a:lnTo>
                          <a:lnTo>
                            <a:pt x="1544" y="117"/>
                          </a:lnTo>
                          <a:lnTo>
                            <a:pt x="1551" y="121"/>
                          </a:lnTo>
                          <a:lnTo>
                            <a:pt x="1556" y="126"/>
                          </a:lnTo>
                          <a:lnTo>
                            <a:pt x="1560" y="130"/>
                          </a:lnTo>
                          <a:lnTo>
                            <a:pt x="1563" y="135"/>
                          </a:lnTo>
                          <a:lnTo>
                            <a:pt x="1564" y="140"/>
                          </a:lnTo>
                          <a:lnTo>
                            <a:pt x="1564" y="146"/>
                          </a:lnTo>
                          <a:lnTo>
                            <a:pt x="1563" y="152"/>
                          </a:lnTo>
                          <a:lnTo>
                            <a:pt x="1561" y="159"/>
                          </a:lnTo>
                          <a:lnTo>
                            <a:pt x="1558" y="168"/>
                          </a:lnTo>
                          <a:lnTo>
                            <a:pt x="1550" y="186"/>
                          </a:lnTo>
                          <a:lnTo>
                            <a:pt x="1537" y="207"/>
                          </a:lnTo>
                          <a:lnTo>
                            <a:pt x="1524" y="233"/>
                          </a:lnTo>
                          <a:lnTo>
                            <a:pt x="1511" y="263"/>
                          </a:lnTo>
                          <a:lnTo>
                            <a:pt x="1505" y="277"/>
                          </a:lnTo>
                          <a:lnTo>
                            <a:pt x="1500" y="292"/>
                          </a:lnTo>
                          <a:lnTo>
                            <a:pt x="1495" y="307"/>
                          </a:lnTo>
                          <a:lnTo>
                            <a:pt x="1492" y="321"/>
                          </a:lnTo>
                          <a:lnTo>
                            <a:pt x="1492" y="327"/>
                          </a:lnTo>
                          <a:lnTo>
                            <a:pt x="1492" y="332"/>
                          </a:lnTo>
                          <a:lnTo>
                            <a:pt x="1492" y="337"/>
                          </a:lnTo>
                          <a:lnTo>
                            <a:pt x="1493" y="341"/>
                          </a:lnTo>
                          <a:lnTo>
                            <a:pt x="1495" y="344"/>
                          </a:lnTo>
                          <a:lnTo>
                            <a:pt x="1497" y="347"/>
                          </a:lnTo>
                          <a:lnTo>
                            <a:pt x="1501" y="349"/>
                          </a:lnTo>
                          <a:lnTo>
                            <a:pt x="1504" y="350"/>
                          </a:lnTo>
                          <a:lnTo>
                            <a:pt x="1512" y="352"/>
                          </a:lnTo>
                          <a:lnTo>
                            <a:pt x="1520" y="353"/>
                          </a:lnTo>
                          <a:lnTo>
                            <a:pt x="1530" y="352"/>
                          </a:lnTo>
                          <a:lnTo>
                            <a:pt x="1540" y="352"/>
                          </a:lnTo>
                          <a:lnTo>
                            <a:pt x="1551" y="351"/>
                          </a:lnTo>
                          <a:lnTo>
                            <a:pt x="1561" y="351"/>
                          </a:lnTo>
                          <a:lnTo>
                            <a:pt x="1571" y="352"/>
                          </a:lnTo>
                          <a:lnTo>
                            <a:pt x="1580" y="354"/>
                          </a:lnTo>
                          <a:lnTo>
                            <a:pt x="1584" y="355"/>
                          </a:lnTo>
                          <a:lnTo>
                            <a:pt x="1589" y="358"/>
                          </a:lnTo>
                          <a:lnTo>
                            <a:pt x="1593" y="360"/>
                          </a:lnTo>
                          <a:lnTo>
                            <a:pt x="1596" y="363"/>
                          </a:lnTo>
                          <a:lnTo>
                            <a:pt x="1599" y="367"/>
                          </a:lnTo>
                          <a:lnTo>
                            <a:pt x="1602" y="372"/>
                          </a:lnTo>
                          <a:lnTo>
                            <a:pt x="1604" y="377"/>
                          </a:lnTo>
                          <a:lnTo>
                            <a:pt x="1605" y="384"/>
                          </a:lnTo>
                          <a:lnTo>
                            <a:pt x="1608" y="398"/>
                          </a:lnTo>
                          <a:lnTo>
                            <a:pt x="1613" y="410"/>
                          </a:lnTo>
                          <a:lnTo>
                            <a:pt x="1619" y="420"/>
                          </a:lnTo>
                          <a:lnTo>
                            <a:pt x="1626" y="429"/>
                          </a:lnTo>
                          <a:lnTo>
                            <a:pt x="1635" y="436"/>
                          </a:lnTo>
                          <a:lnTo>
                            <a:pt x="1644" y="442"/>
                          </a:lnTo>
                          <a:lnTo>
                            <a:pt x="1653" y="447"/>
                          </a:lnTo>
                          <a:lnTo>
                            <a:pt x="1663" y="450"/>
                          </a:lnTo>
                          <a:lnTo>
                            <a:pt x="1675" y="453"/>
                          </a:lnTo>
                          <a:lnTo>
                            <a:pt x="1686" y="455"/>
                          </a:lnTo>
                          <a:lnTo>
                            <a:pt x="1698" y="456"/>
                          </a:lnTo>
                          <a:lnTo>
                            <a:pt x="1710" y="457"/>
                          </a:lnTo>
                          <a:lnTo>
                            <a:pt x="1735" y="459"/>
                          </a:lnTo>
                          <a:lnTo>
                            <a:pt x="1759" y="461"/>
                          </a:lnTo>
                          <a:lnTo>
                            <a:pt x="1775" y="466"/>
                          </a:lnTo>
                          <a:lnTo>
                            <a:pt x="1788" y="470"/>
                          </a:lnTo>
                          <a:lnTo>
                            <a:pt x="1798" y="474"/>
                          </a:lnTo>
                          <a:lnTo>
                            <a:pt x="1807" y="478"/>
                          </a:lnTo>
                          <a:lnTo>
                            <a:pt x="1815" y="483"/>
                          </a:lnTo>
                          <a:lnTo>
                            <a:pt x="1823" y="489"/>
                          </a:lnTo>
                          <a:lnTo>
                            <a:pt x="1832" y="497"/>
                          </a:lnTo>
                          <a:lnTo>
                            <a:pt x="1845" y="509"/>
                          </a:lnTo>
                          <a:lnTo>
                            <a:pt x="1857" y="522"/>
                          </a:lnTo>
                          <a:lnTo>
                            <a:pt x="1867" y="533"/>
                          </a:lnTo>
                          <a:lnTo>
                            <a:pt x="1869" y="535"/>
                          </a:lnTo>
                          <a:lnTo>
                            <a:pt x="1872" y="537"/>
                          </a:lnTo>
                          <a:lnTo>
                            <a:pt x="1875" y="538"/>
                          </a:lnTo>
                          <a:lnTo>
                            <a:pt x="1879" y="539"/>
                          </a:lnTo>
                          <a:lnTo>
                            <a:pt x="1883" y="539"/>
                          </a:lnTo>
                          <a:lnTo>
                            <a:pt x="1888" y="539"/>
                          </a:lnTo>
                          <a:lnTo>
                            <a:pt x="1893" y="538"/>
                          </a:lnTo>
                          <a:lnTo>
                            <a:pt x="1898" y="536"/>
                          </a:lnTo>
                          <a:lnTo>
                            <a:pt x="1908" y="533"/>
                          </a:lnTo>
                          <a:lnTo>
                            <a:pt x="1916" y="532"/>
                          </a:lnTo>
                          <a:lnTo>
                            <a:pt x="1924" y="531"/>
                          </a:lnTo>
                          <a:lnTo>
                            <a:pt x="1932" y="532"/>
                          </a:lnTo>
                          <a:lnTo>
                            <a:pt x="1939" y="534"/>
                          </a:lnTo>
                          <a:lnTo>
                            <a:pt x="1945" y="537"/>
                          </a:lnTo>
                          <a:lnTo>
                            <a:pt x="1953" y="541"/>
                          </a:lnTo>
                          <a:lnTo>
                            <a:pt x="1960" y="545"/>
                          </a:lnTo>
                          <a:lnTo>
                            <a:pt x="1966" y="547"/>
                          </a:lnTo>
                          <a:lnTo>
                            <a:pt x="1972" y="549"/>
                          </a:lnTo>
                          <a:lnTo>
                            <a:pt x="1979" y="550"/>
                          </a:lnTo>
                          <a:lnTo>
                            <a:pt x="1986" y="550"/>
                          </a:lnTo>
                          <a:lnTo>
                            <a:pt x="2001" y="550"/>
                          </a:lnTo>
                          <a:lnTo>
                            <a:pt x="2017" y="549"/>
                          </a:lnTo>
                          <a:lnTo>
                            <a:pt x="2031" y="550"/>
                          </a:lnTo>
                          <a:lnTo>
                            <a:pt x="2044" y="552"/>
                          </a:lnTo>
                          <a:lnTo>
                            <a:pt x="2049" y="554"/>
                          </a:lnTo>
                          <a:lnTo>
                            <a:pt x="2053" y="557"/>
                          </a:lnTo>
                          <a:lnTo>
                            <a:pt x="2056" y="560"/>
                          </a:lnTo>
                          <a:lnTo>
                            <a:pt x="2058" y="565"/>
                          </a:lnTo>
                          <a:lnTo>
                            <a:pt x="2059" y="573"/>
                          </a:lnTo>
                          <a:lnTo>
                            <a:pt x="2061" y="579"/>
                          </a:lnTo>
                          <a:lnTo>
                            <a:pt x="2061" y="585"/>
                          </a:lnTo>
                          <a:lnTo>
                            <a:pt x="2059" y="590"/>
                          </a:lnTo>
                          <a:lnTo>
                            <a:pt x="2057" y="600"/>
                          </a:lnTo>
                          <a:lnTo>
                            <a:pt x="2053" y="607"/>
                          </a:lnTo>
                          <a:lnTo>
                            <a:pt x="2049" y="614"/>
                          </a:lnTo>
                          <a:lnTo>
                            <a:pt x="2045" y="622"/>
                          </a:lnTo>
                          <a:lnTo>
                            <a:pt x="2043" y="626"/>
                          </a:lnTo>
                          <a:lnTo>
                            <a:pt x="2042" y="630"/>
                          </a:lnTo>
                          <a:lnTo>
                            <a:pt x="2041" y="635"/>
                          </a:lnTo>
                          <a:lnTo>
                            <a:pt x="2041" y="642"/>
                          </a:lnTo>
                          <a:lnTo>
                            <a:pt x="2042" y="649"/>
                          </a:lnTo>
                          <a:lnTo>
                            <a:pt x="2044" y="655"/>
                          </a:lnTo>
                          <a:lnTo>
                            <a:pt x="2048" y="660"/>
                          </a:lnTo>
                          <a:lnTo>
                            <a:pt x="2052" y="665"/>
                          </a:lnTo>
                          <a:lnTo>
                            <a:pt x="2056" y="670"/>
                          </a:lnTo>
                          <a:lnTo>
                            <a:pt x="2059" y="675"/>
                          </a:lnTo>
                          <a:lnTo>
                            <a:pt x="2063" y="681"/>
                          </a:lnTo>
                          <a:lnTo>
                            <a:pt x="2065" y="687"/>
                          </a:lnTo>
                          <a:lnTo>
                            <a:pt x="2065" y="692"/>
                          </a:lnTo>
                          <a:lnTo>
                            <a:pt x="2064" y="696"/>
                          </a:lnTo>
                          <a:lnTo>
                            <a:pt x="2063" y="700"/>
                          </a:lnTo>
                          <a:lnTo>
                            <a:pt x="2062" y="705"/>
                          </a:lnTo>
                          <a:lnTo>
                            <a:pt x="2057" y="713"/>
                          </a:lnTo>
                          <a:lnTo>
                            <a:pt x="2052" y="722"/>
                          </a:lnTo>
                          <a:lnTo>
                            <a:pt x="2048" y="732"/>
                          </a:lnTo>
                          <a:lnTo>
                            <a:pt x="2044" y="740"/>
                          </a:lnTo>
                          <a:lnTo>
                            <a:pt x="2042" y="745"/>
                          </a:lnTo>
                          <a:lnTo>
                            <a:pt x="2041" y="750"/>
                          </a:lnTo>
                          <a:lnTo>
                            <a:pt x="2040" y="754"/>
                          </a:lnTo>
                          <a:lnTo>
                            <a:pt x="2040" y="759"/>
                          </a:lnTo>
                          <a:lnTo>
                            <a:pt x="2041" y="763"/>
                          </a:lnTo>
                          <a:lnTo>
                            <a:pt x="2043" y="768"/>
                          </a:lnTo>
                          <a:lnTo>
                            <a:pt x="2046" y="770"/>
                          </a:lnTo>
                          <a:lnTo>
                            <a:pt x="2050" y="772"/>
                          </a:lnTo>
                          <a:lnTo>
                            <a:pt x="2062" y="775"/>
                          </a:lnTo>
                          <a:lnTo>
                            <a:pt x="2074" y="777"/>
                          </a:lnTo>
                          <a:lnTo>
                            <a:pt x="2100" y="778"/>
                          </a:lnTo>
                          <a:lnTo>
                            <a:pt x="2120" y="781"/>
                          </a:lnTo>
                          <a:lnTo>
                            <a:pt x="2115" y="788"/>
                          </a:lnTo>
                          <a:lnTo>
                            <a:pt x="2106" y="797"/>
                          </a:lnTo>
                          <a:lnTo>
                            <a:pt x="2096" y="806"/>
                          </a:lnTo>
                          <a:lnTo>
                            <a:pt x="2089" y="815"/>
                          </a:lnTo>
                          <a:lnTo>
                            <a:pt x="2081" y="828"/>
                          </a:lnTo>
                          <a:lnTo>
                            <a:pt x="2073" y="843"/>
                          </a:lnTo>
                          <a:lnTo>
                            <a:pt x="2066" y="860"/>
                          </a:lnTo>
                          <a:lnTo>
                            <a:pt x="2058" y="874"/>
                          </a:lnTo>
                          <a:lnTo>
                            <a:pt x="2054" y="872"/>
                          </a:lnTo>
                          <a:lnTo>
                            <a:pt x="2051" y="869"/>
                          </a:lnTo>
                          <a:lnTo>
                            <a:pt x="2047" y="866"/>
                          </a:lnTo>
                          <a:lnTo>
                            <a:pt x="2043" y="862"/>
                          </a:lnTo>
                          <a:lnTo>
                            <a:pt x="2037" y="855"/>
                          </a:lnTo>
                          <a:lnTo>
                            <a:pt x="2030" y="846"/>
                          </a:lnTo>
                          <a:lnTo>
                            <a:pt x="2026" y="842"/>
                          </a:lnTo>
                          <a:lnTo>
                            <a:pt x="2022" y="839"/>
                          </a:lnTo>
                          <a:lnTo>
                            <a:pt x="2018" y="837"/>
                          </a:lnTo>
                          <a:lnTo>
                            <a:pt x="2013" y="834"/>
                          </a:lnTo>
                          <a:lnTo>
                            <a:pt x="2008" y="833"/>
                          </a:lnTo>
                          <a:lnTo>
                            <a:pt x="2002" y="833"/>
                          </a:lnTo>
                          <a:lnTo>
                            <a:pt x="1996" y="833"/>
                          </a:lnTo>
                          <a:lnTo>
                            <a:pt x="1990" y="835"/>
                          </a:lnTo>
                          <a:lnTo>
                            <a:pt x="1981" y="840"/>
                          </a:lnTo>
                          <a:lnTo>
                            <a:pt x="1968" y="849"/>
                          </a:lnTo>
                          <a:lnTo>
                            <a:pt x="1953" y="862"/>
                          </a:lnTo>
                          <a:lnTo>
                            <a:pt x="1936" y="876"/>
                          </a:lnTo>
                          <a:lnTo>
                            <a:pt x="1919" y="891"/>
                          </a:lnTo>
                          <a:lnTo>
                            <a:pt x="1905" y="905"/>
                          </a:lnTo>
                          <a:lnTo>
                            <a:pt x="1895" y="915"/>
                          </a:lnTo>
                          <a:lnTo>
                            <a:pt x="1890" y="921"/>
                          </a:lnTo>
                          <a:lnTo>
                            <a:pt x="1886" y="929"/>
                          </a:lnTo>
                          <a:lnTo>
                            <a:pt x="1885" y="936"/>
                          </a:lnTo>
                          <a:lnTo>
                            <a:pt x="1885" y="943"/>
                          </a:lnTo>
                          <a:lnTo>
                            <a:pt x="1886" y="948"/>
                          </a:lnTo>
                          <a:lnTo>
                            <a:pt x="1889" y="953"/>
                          </a:lnTo>
                          <a:lnTo>
                            <a:pt x="1893" y="957"/>
                          </a:lnTo>
                          <a:lnTo>
                            <a:pt x="1897" y="961"/>
                          </a:lnTo>
                          <a:lnTo>
                            <a:pt x="1901" y="965"/>
                          </a:lnTo>
                          <a:lnTo>
                            <a:pt x="1911" y="972"/>
                          </a:lnTo>
                          <a:lnTo>
                            <a:pt x="1921" y="980"/>
                          </a:lnTo>
                          <a:lnTo>
                            <a:pt x="1926" y="986"/>
                          </a:lnTo>
                          <a:lnTo>
                            <a:pt x="1931" y="991"/>
                          </a:lnTo>
                          <a:lnTo>
                            <a:pt x="1934" y="997"/>
                          </a:lnTo>
                          <a:lnTo>
                            <a:pt x="1936" y="1004"/>
                          </a:lnTo>
                          <a:lnTo>
                            <a:pt x="1937" y="1022"/>
                          </a:lnTo>
                          <a:lnTo>
                            <a:pt x="1936" y="1037"/>
                          </a:lnTo>
                          <a:lnTo>
                            <a:pt x="1937" y="1040"/>
                          </a:lnTo>
                          <a:lnTo>
                            <a:pt x="1938" y="1043"/>
                          </a:lnTo>
                          <a:lnTo>
                            <a:pt x="1939" y="1045"/>
                          </a:lnTo>
                          <a:lnTo>
                            <a:pt x="1942" y="1047"/>
                          </a:lnTo>
                          <a:lnTo>
                            <a:pt x="1945" y="1049"/>
                          </a:lnTo>
                          <a:lnTo>
                            <a:pt x="1949" y="1050"/>
                          </a:lnTo>
                          <a:lnTo>
                            <a:pt x="1955" y="1052"/>
                          </a:lnTo>
                          <a:lnTo>
                            <a:pt x="1961" y="1053"/>
                          </a:lnTo>
                          <a:lnTo>
                            <a:pt x="1980" y="1054"/>
                          </a:lnTo>
                          <a:lnTo>
                            <a:pt x="1997" y="1055"/>
                          </a:lnTo>
                          <a:lnTo>
                            <a:pt x="2015" y="1055"/>
                          </a:lnTo>
                          <a:lnTo>
                            <a:pt x="2033" y="1055"/>
                          </a:lnTo>
                          <a:lnTo>
                            <a:pt x="2051" y="1056"/>
                          </a:lnTo>
                          <a:lnTo>
                            <a:pt x="2069" y="1056"/>
                          </a:lnTo>
                          <a:lnTo>
                            <a:pt x="2087" y="1058"/>
                          </a:lnTo>
                          <a:lnTo>
                            <a:pt x="2105" y="1060"/>
                          </a:lnTo>
                          <a:lnTo>
                            <a:pt x="2128" y="1065"/>
                          </a:lnTo>
                          <a:lnTo>
                            <a:pt x="2161" y="1074"/>
                          </a:lnTo>
                          <a:lnTo>
                            <a:pt x="2178" y="1079"/>
                          </a:lnTo>
                          <a:lnTo>
                            <a:pt x="2194" y="1084"/>
                          </a:lnTo>
                          <a:lnTo>
                            <a:pt x="2206" y="1089"/>
                          </a:lnTo>
                          <a:lnTo>
                            <a:pt x="2214" y="1093"/>
                          </a:lnTo>
                          <a:lnTo>
                            <a:pt x="2214" y="1096"/>
                          </a:lnTo>
                          <a:lnTo>
                            <a:pt x="2215" y="1098"/>
                          </a:lnTo>
                          <a:lnTo>
                            <a:pt x="2214" y="1099"/>
                          </a:lnTo>
                          <a:lnTo>
                            <a:pt x="2213" y="1100"/>
                          </a:lnTo>
                          <a:lnTo>
                            <a:pt x="2202" y="1106"/>
                          </a:lnTo>
                          <a:lnTo>
                            <a:pt x="2187" y="1115"/>
                          </a:lnTo>
                          <a:lnTo>
                            <a:pt x="2180" y="1121"/>
                          </a:lnTo>
                          <a:lnTo>
                            <a:pt x="2174" y="1126"/>
                          </a:lnTo>
                          <a:lnTo>
                            <a:pt x="2168" y="1132"/>
                          </a:lnTo>
                          <a:lnTo>
                            <a:pt x="2163" y="1139"/>
                          </a:lnTo>
                          <a:lnTo>
                            <a:pt x="2158" y="1145"/>
                          </a:lnTo>
                          <a:lnTo>
                            <a:pt x="2155" y="1151"/>
                          </a:lnTo>
                          <a:lnTo>
                            <a:pt x="2154" y="1159"/>
                          </a:lnTo>
                          <a:lnTo>
                            <a:pt x="2154" y="1165"/>
                          </a:lnTo>
                          <a:lnTo>
                            <a:pt x="2155" y="1168"/>
                          </a:lnTo>
                          <a:lnTo>
                            <a:pt x="2156" y="1171"/>
                          </a:lnTo>
                          <a:lnTo>
                            <a:pt x="2158" y="1174"/>
                          </a:lnTo>
                          <a:lnTo>
                            <a:pt x="2160" y="1177"/>
                          </a:lnTo>
                          <a:lnTo>
                            <a:pt x="2167" y="1182"/>
                          </a:lnTo>
                          <a:lnTo>
                            <a:pt x="2176" y="1186"/>
                          </a:lnTo>
                          <a:lnTo>
                            <a:pt x="2201" y="1194"/>
                          </a:lnTo>
                          <a:lnTo>
                            <a:pt x="2223" y="1201"/>
                          </a:lnTo>
                          <a:lnTo>
                            <a:pt x="2246" y="1205"/>
                          </a:lnTo>
                          <a:lnTo>
                            <a:pt x="2268" y="1207"/>
                          </a:lnTo>
                          <a:lnTo>
                            <a:pt x="2290" y="1208"/>
                          </a:lnTo>
                          <a:lnTo>
                            <a:pt x="2312" y="1207"/>
                          </a:lnTo>
                          <a:lnTo>
                            <a:pt x="2336" y="1205"/>
                          </a:lnTo>
                          <a:lnTo>
                            <a:pt x="2360" y="1202"/>
                          </a:lnTo>
                          <a:lnTo>
                            <a:pt x="2378" y="1203"/>
                          </a:lnTo>
                          <a:lnTo>
                            <a:pt x="2394" y="1204"/>
                          </a:lnTo>
                          <a:lnTo>
                            <a:pt x="2412" y="1204"/>
                          </a:lnTo>
                          <a:lnTo>
                            <a:pt x="2429" y="1204"/>
                          </a:lnTo>
                          <a:lnTo>
                            <a:pt x="2464" y="1204"/>
                          </a:lnTo>
                          <a:lnTo>
                            <a:pt x="2500" y="1202"/>
                          </a:lnTo>
                          <a:lnTo>
                            <a:pt x="2536" y="1202"/>
                          </a:lnTo>
                          <a:lnTo>
                            <a:pt x="2570" y="1203"/>
                          </a:lnTo>
                          <a:lnTo>
                            <a:pt x="2587" y="1204"/>
                          </a:lnTo>
                          <a:lnTo>
                            <a:pt x="2604" y="1206"/>
                          </a:lnTo>
                          <a:lnTo>
                            <a:pt x="2621" y="1209"/>
                          </a:lnTo>
                          <a:lnTo>
                            <a:pt x="2636" y="1213"/>
                          </a:lnTo>
                          <a:lnTo>
                            <a:pt x="2659" y="1220"/>
                          </a:lnTo>
                          <a:lnTo>
                            <a:pt x="2681" y="1225"/>
                          </a:lnTo>
                          <a:lnTo>
                            <a:pt x="2701" y="1230"/>
                          </a:lnTo>
                          <a:lnTo>
                            <a:pt x="2721" y="1232"/>
                          </a:lnTo>
                          <a:lnTo>
                            <a:pt x="2730" y="1233"/>
                          </a:lnTo>
                          <a:lnTo>
                            <a:pt x="2740" y="1232"/>
                          </a:lnTo>
                          <a:lnTo>
                            <a:pt x="2750" y="1230"/>
                          </a:lnTo>
                          <a:lnTo>
                            <a:pt x="2759" y="1228"/>
                          </a:lnTo>
                          <a:lnTo>
                            <a:pt x="2768" y="1224"/>
                          </a:lnTo>
                          <a:lnTo>
                            <a:pt x="2777" y="1220"/>
                          </a:lnTo>
                          <a:lnTo>
                            <a:pt x="2786" y="1214"/>
                          </a:lnTo>
                          <a:lnTo>
                            <a:pt x="2796" y="1206"/>
                          </a:lnTo>
                          <a:lnTo>
                            <a:pt x="2944" y="1074"/>
                          </a:lnTo>
                          <a:lnTo>
                            <a:pt x="2963" y="1055"/>
                          </a:lnTo>
                          <a:lnTo>
                            <a:pt x="2979" y="1037"/>
                          </a:lnTo>
                          <a:lnTo>
                            <a:pt x="2987" y="1028"/>
                          </a:lnTo>
                          <a:lnTo>
                            <a:pt x="2994" y="1019"/>
                          </a:lnTo>
                          <a:lnTo>
                            <a:pt x="3001" y="1013"/>
                          </a:lnTo>
                          <a:lnTo>
                            <a:pt x="3009" y="1007"/>
                          </a:lnTo>
                          <a:lnTo>
                            <a:pt x="3016" y="1002"/>
                          </a:lnTo>
                          <a:lnTo>
                            <a:pt x="3023" y="1000"/>
                          </a:lnTo>
                          <a:lnTo>
                            <a:pt x="3027" y="999"/>
                          </a:lnTo>
                          <a:lnTo>
                            <a:pt x="3031" y="999"/>
                          </a:lnTo>
                          <a:lnTo>
                            <a:pt x="3035" y="999"/>
                          </a:lnTo>
                          <a:lnTo>
                            <a:pt x="3039" y="1000"/>
                          </a:lnTo>
                          <a:lnTo>
                            <a:pt x="3048" y="1003"/>
                          </a:lnTo>
                          <a:lnTo>
                            <a:pt x="3059" y="1009"/>
                          </a:lnTo>
                          <a:lnTo>
                            <a:pt x="3070" y="1017"/>
                          </a:lnTo>
                          <a:lnTo>
                            <a:pt x="3081" y="1030"/>
                          </a:lnTo>
                          <a:lnTo>
                            <a:pt x="3087" y="1035"/>
                          </a:lnTo>
                          <a:lnTo>
                            <a:pt x="3092" y="1039"/>
                          </a:lnTo>
                          <a:lnTo>
                            <a:pt x="3098" y="1043"/>
                          </a:lnTo>
                          <a:lnTo>
                            <a:pt x="3103" y="1045"/>
                          </a:lnTo>
                          <a:lnTo>
                            <a:pt x="3109" y="1048"/>
                          </a:lnTo>
                          <a:lnTo>
                            <a:pt x="3114" y="1049"/>
                          </a:lnTo>
                          <a:lnTo>
                            <a:pt x="3120" y="1050"/>
                          </a:lnTo>
                          <a:lnTo>
                            <a:pt x="3125" y="1050"/>
                          </a:lnTo>
                          <a:lnTo>
                            <a:pt x="3136" y="1049"/>
                          </a:lnTo>
                          <a:lnTo>
                            <a:pt x="3148" y="1046"/>
                          </a:lnTo>
                          <a:lnTo>
                            <a:pt x="3159" y="1041"/>
                          </a:lnTo>
                          <a:lnTo>
                            <a:pt x="3170" y="1035"/>
                          </a:lnTo>
                          <a:lnTo>
                            <a:pt x="3193" y="1019"/>
                          </a:lnTo>
                          <a:lnTo>
                            <a:pt x="3215" y="1002"/>
                          </a:lnTo>
                          <a:lnTo>
                            <a:pt x="3227" y="994"/>
                          </a:lnTo>
                          <a:lnTo>
                            <a:pt x="3238" y="986"/>
                          </a:lnTo>
                          <a:lnTo>
                            <a:pt x="3249" y="978"/>
                          </a:lnTo>
                          <a:lnTo>
                            <a:pt x="3260" y="971"/>
                          </a:lnTo>
                          <a:lnTo>
                            <a:pt x="3275" y="968"/>
                          </a:lnTo>
                          <a:lnTo>
                            <a:pt x="3286" y="968"/>
                          </a:lnTo>
                          <a:lnTo>
                            <a:pt x="3294" y="968"/>
                          </a:lnTo>
                          <a:lnTo>
                            <a:pt x="3300" y="970"/>
                          </a:lnTo>
                          <a:lnTo>
                            <a:pt x="3304" y="973"/>
                          </a:lnTo>
                          <a:lnTo>
                            <a:pt x="3306" y="978"/>
                          </a:lnTo>
                          <a:lnTo>
                            <a:pt x="3307" y="984"/>
                          </a:lnTo>
                          <a:lnTo>
                            <a:pt x="3308" y="990"/>
                          </a:lnTo>
                          <a:lnTo>
                            <a:pt x="3307" y="1003"/>
                          </a:lnTo>
                          <a:lnTo>
                            <a:pt x="3308" y="1018"/>
                          </a:lnTo>
                          <a:lnTo>
                            <a:pt x="3311" y="1026"/>
                          </a:lnTo>
                          <a:lnTo>
                            <a:pt x="3314" y="1033"/>
                          </a:lnTo>
                          <a:lnTo>
                            <a:pt x="3319" y="1040"/>
                          </a:lnTo>
                          <a:lnTo>
                            <a:pt x="3327" y="1046"/>
                          </a:lnTo>
                          <a:lnTo>
                            <a:pt x="3349" y="1058"/>
                          </a:lnTo>
                          <a:lnTo>
                            <a:pt x="3370" y="1071"/>
                          </a:lnTo>
                          <a:lnTo>
                            <a:pt x="3375" y="1075"/>
                          </a:lnTo>
                          <a:lnTo>
                            <a:pt x="3378" y="1078"/>
                          </a:lnTo>
                          <a:lnTo>
                            <a:pt x="3381" y="1083"/>
                          </a:lnTo>
                          <a:lnTo>
                            <a:pt x="3383" y="1087"/>
                          </a:lnTo>
                          <a:lnTo>
                            <a:pt x="3384" y="1092"/>
                          </a:lnTo>
                          <a:lnTo>
                            <a:pt x="3384" y="1098"/>
                          </a:lnTo>
                          <a:lnTo>
                            <a:pt x="3382" y="1104"/>
                          </a:lnTo>
                          <a:lnTo>
                            <a:pt x="3379" y="1113"/>
                          </a:lnTo>
                          <a:lnTo>
                            <a:pt x="3375" y="1123"/>
                          </a:lnTo>
                          <a:lnTo>
                            <a:pt x="3372" y="1132"/>
                          </a:lnTo>
                          <a:lnTo>
                            <a:pt x="3370" y="1142"/>
                          </a:lnTo>
                          <a:lnTo>
                            <a:pt x="3369" y="1151"/>
                          </a:lnTo>
                          <a:lnTo>
                            <a:pt x="3370" y="1161"/>
                          </a:lnTo>
                          <a:lnTo>
                            <a:pt x="3373" y="1170"/>
                          </a:lnTo>
                          <a:lnTo>
                            <a:pt x="3375" y="1174"/>
                          </a:lnTo>
                          <a:lnTo>
                            <a:pt x="3378" y="1179"/>
                          </a:lnTo>
                          <a:lnTo>
                            <a:pt x="3381" y="1183"/>
                          </a:lnTo>
                          <a:lnTo>
                            <a:pt x="3385" y="1187"/>
                          </a:lnTo>
                          <a:lnTo>
                            <a:pt x="3391" y="1191"/>
                          </a:lnTo>
                          <a:lnTo>
                            <a:pt x="3398" y="1194"/>
                          </a:lnTo>
                          <a:lnTo>
                            <a:pt x="3405" y="1195"/>
                          </a:lnTo>
                          <a:lnTo>
                            <a:pt x="3412" y="1197"/>
                          </a:lnTo>
                          <a:lnTo>
                            <a:pt x="3427" y="1194"/>
                          </a:lnTo>
                          <a:lnTo>
                            <a:pt x="3444" y="1191"/>
                          </a:lnTo>
                          <a:lnTo>
                            <a:pt x="3451" y="1190"/>
                          </a:lnTo>
                          <a:lnTo>
                            <a:pt x="3459" y="1189"/>
                          </a:lnTo>
                          <a:lnTo>
                            <a:pt x="3466" y="1188"/>
                          </a:lnTo>
                          <a:lnTo>
                            <a:pt x="3473" y="1189"/>
                          </a:lnTo>
                          <a:lnTo>
                            <a:pt x="3480" y="1190"/>
                          </a:lnTo>
                          <a:lnTo>
                            <a:pt x="3487" y="1194"/>
                          </a:lnTo>
                          <a:lnTo>
                            <a:pt x="3492" y="1199"/>
                          </a:lnTo>
                          <a:lnTo>
                            <a:pt x="3497" y="1206"/>
                          </a:lnTo>
                          <a:lnTo>
                            <a:pt x="3499" y="1211"/>
                          </a:lnTo>
                          <a:lnTo>
                            <a:pt x="3500" y="1217"/>
                          </a:lnTo>
                          <a:lnTo>
                            <a:pt x="3500" y="1223"/>
                          </a:lnTo>
                          <a:lnTo>
                            <a:pt x="3500" y="1229"/>
                          </a:lnTo>
                          <a:lnTo>
                            <a:pt x="3500" y="1235"/>
                          </a:lnTo>
                          <a:lnTo>
                            <a:pt x="3500" y="1242"/>
                          </a:lnTo>
                          <a:lnTo>
                            <a:pt x="3501" y="1248"/>
                          </a:lnTo>
                          <a:lnTo>
                            <a:pt x="3502" y="1253"/>
                          </a:lnTo>
                          <a:lnTo>
                            <a:pt x="3505" y="1259"/>
                          </a:lnTo>
                          <a:lnTo>
                            <a:pt x="3511" y="1267"/>
                          </a:lnTo>
                          <a:lnTo>
                            <a:pt x="3518" y="1276"/>
                          </a:lnTo>
                          <a:lnTo>
                            <a:pt x="3528" y="1287"/>
                          </a:lnTo>
                          <a:lnTo>
                            <a:pt x="3544" y="1306"/>
                          </a:lnTo>
                          <a:lnTo>
                            <a:pt x="3555" y="1318"/>
                          </a:lnTo>
                          <a:lnTo>
                            <a:pt x="3555" y="1318"/>
                          </a:lnTo>
                          <a:lnTo>
                            <a:pt x="3544" y="1322"/>
                          </a:lnTo>
                          <a:lnTo>
                            <a:pt x="3534" y="1328"/>
                          </a:lnTo>
                          <a:lnTo>
                            <a:pt x="3523" y="1333"/>
                          </a:lnTo>
                          <a:lnTo>
                            <a:pt x="3512" y="1338"/>
                          </a:lnTo>
                          <a:lnTo>
                            <a:pt x="3492" y="1351"/>
                          </a:lnTo>
                          <a:lnTo>
                            <a:pt x="3471" y="1366"/>
                          </a:lnTo>
                          <a:lnTo>
                            <a:pt x="3451" y="1384"/>
                          </a:lnTo>
                          <a:lnTo>
                            <a:pt x="3430" y="1402"/>
                          </a:lnTo>
                          <a:lnTo>
                            <a:pt x="3410" y="1422"/>
                          </a:lnTo>
                          <a:lnTo>
                            <a:pt x="3390" y="1442"/>
                          </a:lnTo>
                          <a:lnTo>
                            <a:pt x="3352" y="1483"/>
                          </a:lnTo>
                          <a:lnTo>
                            <a:pt x="3315" y="1524"/>
                          </a:lnTo>
                          <a:lnTo>
                            <a:pt x="3296" y="1544"/>
                          </a:lnTo>
                          <a:lnTo>
                            <a:pt x="3279" y="1562"/>
                          </a:lnTo>
                          <a:lnTo>
                            <a:pt x="3260" y="1579"/>
                          </a:lnTo>
                          <a:lnTo>
                            <a:pt x="3243" y="1595"/>
                          </a:lnTo>
                          <a:lnTo>
                            <a:pt x="3156" y="1670"/>
                          </a:lnTo>
                          <a:lnTo>
                            <a:pt x="3152" y="1675"/>
                          </a:lnTo>
                          <a:lnTo>
                            <a:pt x="3150" y="1680"/>
                          </a:lnTo>
                          <a:lnTo>
                            <a:pt x="3149" y="1685"/>
                          </a:lnTo>
                          <a:lnTo>
                            <a:pt x="3148" y="1691"/>
                          </a:lnTo>
                          <a:lnTo>
                            <a:pt x="3148" y="1697"/>
                          </a:lnTo>
                          <a:lnTo>
                            <a:pt x="3147" y="1703"/>
                          </a:lnTo>
                          <a:lnTo>
                            <a:pt x="3144" y="1709"/>
                          </a:lnTo>
                          <a:lnTo>
                            <a:pt x="3141" y="1716"/>
                          </a:lnTo>
                          <a:lnTo>
                            <a:pt x="3128" y="1730"/>
                          </a:lnTo>
                          <a:lnTo>
                            <a:pt x="3115" y="1745"/>
                          </a:lnTo>
                          <a:lnTo>
                            <a:pt x="3109" y="1752"/>
                          </a:lnTo>
                          <a:lnTo>
                            <a:pt x="3102" y="1759"/>
                          </a:lnTo>
                          <a:lnTo>
                            <a:pt x="3095" y="1765"/>
                          </a:lnTo>
                          <a:lnTo>
                            <a:pt x="3087" y="1771"/>
                          </a:lnTo>
                          <a:lnTo>
                            <a:pt x="3079" y="1777"/>
                          </a:lnTo>
                          <a:lnTo>
                            <a:pt x="3072" y="1784"/>
                          </a:lnTo>
                          <a:lnTo>
                            <a:pt x="3067" y="1791"/>
                          </a:lnTo>
                          <a:lnTo>
                            <a:pt x="3062" y="1801"/>
                          </a:lnTo>
                          <a:lnTo>
                            <a:pt x="3055" y="1819"/>
                          </a:lnTo>
                          <a:lnTo>
                            <a:pt x="3047" y="1838"/>
                          </a:lnTo>
                          <a:lnTo>
                            <a:pt x="3043" y="1849"/>
                          </a:lnTo>
                          <a:lnTo>
                            <a:pt x="3039" y="1858"/>
                          </a:lnTo>
                          <a:lnTo>
                            <a:pt x="3034" y="1868"/>
                          </a:lnTo>
                          <a:lnTo>
                            <a:pt x="3028" y="1877"/>
                          </a:lnTo>
                          <a:lnTo>
                            <a:pt x="3021" y="1887"/>
                          </a:lnTo>
                          <a:lnTo>
                            <a:pt x="3012" y="1895"/>
                          </a:lnTo>
                          <a:lnTo>
                            <a:pt x="3001" y="1903"/>
                          </a:lnTo>
                          <a:lnTo>
                            <a:pt x="2989" y="1910"/>
                          </a:lnTo>
                          <a:lnTo>
                            <a:pt x="2982" y="1923"/>
                          </a:lnTo>
                          <a:lnTo>
                            <a:pt x="2973" y="1935"/>
                          </a:lnTo>
                          <a:lnTo>
                            <a:pt x="2963" y="1945"/>
                          </a:lnTo>
                          <a:lnTo>
                            <a:pt x="2954" y="1955"/>
                          </a:lnTo>
                          <a:lnTo>
                            <a:pt x="2934" y="1975"/>
                          </a:lnTo>
                          <a:lnTo>
                            <a:pt x="2915" y="1995"/>
                          </a:lnTo>
                          <a:lnTo>
                            <a:pt x="2910" y="2002"/>
                          </a:lnTo>
                          <a:lnTo>
                            <a:pt x="2907" y="2010"/>
                          </a:lnTo>
                          <a:lnTo>
                            <a:pt x="2903" y="2020"/>
                          </a:lnTo>
                          <a:lnTo>
                            <a:pt x="2900" y="2030"/>
                          </a:lnTo>
                          <a:lnTo>
                            <a:pt x="2897" y="2039"/>
                          </a:lnTo>
                          <a:lnTo>
                            <a:pt x="2894" y="2049"/>
                          </a:lnTo>
                          <a:lnTo>
                            <a:pt x="2890" y="2060"/>
                          </a:lnTo>
                          <a:lnTo>
                            <a:pt x="2886" y="2068"/>
                          </a:lnTo>
                          <a:lnTo>
                            <a:pt x="2872" y="2090"/>
                          </a:lnTo>
                          <a:lnTo>
                            <a:pt x="2857" y="2113"/>
                          </a:lnTo>
                          <a:lnTo>
                            <a:pt x="2840" y="2135"/>
                          </a:lnTo>
                          <a:lnTo>
                            <a:pt x="2822" y="2158"/>
                          </a:lnTo>
                          <a:lnTo>
                            <a:pt x="2804" y="2180"/>
                          </a:lnTo>
                          <a:lnTo>
                            <a:pt x="2785" y="2202"/>
                          </a:lnTo>
                          <a:lnTo>
                            <a:pt x="2767" y="2222"/>
                          </a:lnTo>
                          <a:lnTo>
                            <a:pt x="2750" y="2243"/>
                          </a:lnTo>
                          <a:lnTo>
                            <a:pt x="2740" y="2251"/>
                          </a:lnTo>
                          <a:lnTo>
                            <a:pt x="2730" y="2258"/>
                          </a:lnTo>
                          <a:lnTo>
                            <a:pt x="2720" y="2264"/>
                          </a:lnTo>
                          <a:lnTo>
                            <a:pt x="2710" y="2270"/>
                          </a:lnTo>
                          <a:lnTo>
                            <a:pt x="2700" y="2277"/>
                          </a:lnTo>
                          <a:lnTo>
                            <a:pt x="2692" y="2284"/>
                          </a:lnTo>
                          <a:lnTo>
                            <a:pt x="2689" y="2288"/>
                          </a:lnTo>
                          <a:lnTo>
                            <a:pt x="2687" y="2292"/>
                          </a:lnTo>
                          <a:lnTo>
                            <a:pt x="2686" y="2297"/>
                          </a:lnTo>
                          <a:lnTo>
                            <a:pt x="2686" y="2302"/>
                          </a:lnTo>
                          <a:lnTo>
                            <a:pt x="2686" y="2316"/>
                          </a:lnTo>
                          <a:lnTo>
                            <a:pt x="2686" y="2327"/>
                          </a:lnTo>
                          <a:lnTo>
                            <a:pt x="2684" y="2335"/>
                          </a:lnTo>
                          <a:lnTo>
                            <a:pt x="2682" y="2342"/>
                          </a:lnTo>
                          <a:lnTo>
                            <a:pt x="2679" y="2348"/>
                          </a:lnTo>
                          <a:lnTo>
                            <a:pt x="2676" y="2352"/>
                          </a:lnTo>
                          <a:lnTo>
                            <a:pt x="2672" y="2356"/>
                          </a:lnTo>
                          <a:lnTo>
                            <a:pt x="2668" y="2360"/>
                          </a:lnTo>
                          <a:lnTo>
                            <a:pt x="2657" y="2366"/>
                          </a:lnTo>
                          <a:lnTo>
                            <a:pt x="2646" y="2374"/>
                          </a:lnTo>
                          <a:lnTo>
                            <a:pt x="2640" y="2379"/>
                          </a:lnTo>
                          <a:lnTo>
                            <a:pt x="2634" y="2385"/>
                          </a:lnTo>
                          <a:lnTo>
                            <a:pt x="2628" y="2393"/>
                          </a:lnTo>
                          <a:lnTo>
                            <a:pt x="2622" y="2403"/>
                          </a:lnTo>
                          <a:lnTo>
                            <a:pt x="2615" y="2414"/>
                          </a:lnTo>
                          <a:lnTo>
                            <a:pt x="2610" y="2424"/>
                          </a:lnTo>
                          <a:lnTo>
                            <a:pt x="2605" y="2435"/>
                          </a:lnTo>
                          <a:lnTo>
                            <a:pt x="2601" y="2446"/>
                          </a:lnTo>
                          <a:lnTo>
                            <a:pt x="2593" y="2466"/>
                          </a:lnTo>
                          <a:lnTo>
                            <a:pt x="2584" y="2488"/>
                          </a:lnTo>
                          <a:lnTo>
                            <a:pt x="2582" y="2491"/>
                          </a:lnTo>
                          <a:lnTo>
                            <a:pt x="2580" y="2494"/>
                          </a:lnTo>
                          <a:lnTo>
                            <a:pt x="2576" y="2497"/>
                          </a:lnTo>
                          <a:lnTo>
                            <a:pt x="2573" y="2499"/>
                          </a:lnTo>
                          <a:lnTo>
                            <a:pt x="2567" y="2502"/>
                          </a:lnTo>
                          <a:lnTo>
                            <a:pt x="2560" y="2504"/>
                          </a:lnTo>
                          <a:lnTo>
                            <a:pt x="2553" y="2506"/>
                          </a:lnTo>
                          <a:lnTo>
                            <a:pt x="2547" y="2508"/>
                          </a:lnTo>
                          <a:lnTo>
                            <a:pt x="2541" y="2511"/>
                          </a:lnTo>
                          <a:lnTo>
                            <a:pt x="2536" y="2515"/>
                          </a:lnTo>
                          <a:lnTo>
                            <a:pt x="2529" y="2523"/>
                          </a:lnTo>
                          <a:lnTo>
                            <a:pt x="2524" y="2531"/>
                          </a:lnTo>
                          <a:lnTo>
                            <a:pt x="2520" y="2538"/>
                          </a:lnTo>
                          <a:lnTo>
                            <a:pt x="2516" y="2545"/>
                          </a:lnTo>
                          <a:lnTo>
                            <a:pt x="2511" y="2558"/>
                          </a:lnTo>
                          <a:lnTo>
                            <a:pt x="2505" y="2570"/>
                          </a:lnTo>
                          <a:lnTo>
                            <a:pt x="2503" y="2577"/>
                          </a:lnTo>
                          <a:lnTo>
                            <a:pt x="2499" y="2582"/>
                          </a:lnTo>
                          <a:lnTo>
                            <a:pt x="2495" y="2587"/>
                          </a:lnTo>
                          <a:lnTo>
                            <a:pt x="2489" y="2592"/>
                          </a:lnTo>
                          <a:lnTo>
                            <a:pt x="2483" y="2596"/>
                          </a:lnTo>
                          <a:lnTo>
                            <a:pt x="2475" y="2600"/>
                          </a:lnTo>
                          <a:lnTo>
                            <a:pt x="2466" y="2603"/>
                          </a:lnTo>
                          <a:lnTo>
                            <a:pt x="2455" y="2606"/>
                          </a:lnTo>
                          <a:lnTo>
                            <a:pt x="2450" y="2607"/>
                          </a:lnTo>
                          <a:lnTo>
                            <a:pt x="2445" y="2610"/>
                          </a:lnTo>
                          <a:lnTo>
                            <a:pt x="2442" y="2614"/>
                          </a:lnTo>
                          <a:lnTo>
                            <a:pt x="2438" y="2619"/>
                          </a:lnTo>
                          <a:lnTo>
                            <a:pt x="2434" y="2630"/>
                          </a:lnTo>
                          <a:lnTo>
                            <a:pt x="2430" y="2643"/>
                          </a:lnTo>
                          <a:lnTo>
                            <a:pt x="2425" y="2670"/>
                          </a:lnTo>
                          <a:lnTo>
                            <a:pt x="2420" y="2692"/>
                          </a:lnTo>
                          <a:lnTo>
                            <a:pt x="2414" y="2707"/>
                          </a:lnTo>
                          <a:lnTo>
                            <a:pt x="2405" y="2720"/>
                          </a:lnTo>
                          <a:lnTo>
                            <a:pt x="2395" y="2733"/>
                          </a:lnTo>
                          <a:lnTo>
                            <a:pt x="2384" y="2746"/>
                          </a:lnTo>
                          <a:lnTo>
                            <a:pt x="2374" y="2759"/>
                          </a:lnTo>
                          <a:lnTo>
                            <a:pt x="2363" y="2771"/>
                          </a:lnTo>
                          <a:lnTo>
                            <a:pt x="2352" y="2784"/>
                          </a:lnTo>
                          <a:lnTo>
                            <a:pt x="2344" y="2798"/>
                          </a:lnTo>
                          <a:lnTo>
                            <a:pt x="2255" y="2945"/>
                          </a:lnTo>
                          <a:lnTo>
                            <a:pt x="2252" y="2950"/>
                          </a:lnTo>
                          <a:lnTo>
                            <a:pt x="2248" y="2954"/>
                          </a:lnTo>
                          <a:lnTo>
                            <a:pt x="2244" y="2957"/>
                          </a:lnTo>
                          <a:lnTo>
                            <a:pt x="2240" y="2961"/>
                          </a:lnTo>
                          <a:lnTo>
                            <a:pt x="2233" y="2966"/>
                          </a:lnTo>
                          <a:lnTo>
                            <a:pt x="2226" y="2970"/>
                          </a:lnTo>
                          <a:lnTo>
                            <a:pt x="2223" y="2972"/>
                          </a:lnTo>
                          <a:lnTo>
                            <a:pt x="2221" y="2974"/>
                          </a:lnTo>
                          <a:lnTo>
                            <a:pt x="2220" y="2977"/>
                          </a:lnTo>
                          <a:lnTo>
                            <a:pt x="2220" y="2979"/>
                          </a:lnTo>
                          <a:lnTo>
                            <a:pt x="2221" y="2983"/>
                          </a:lnTo>
                          <a:lnTo>
                            <a:pt x="2222" y="2987"/>
                          </a:lnTo>
                          <a:lnTo>
                            <a:pt x="2226" y="2991"/>
                          </a:lnTo>
                          <a:lnTo>
                            <a:pt x="2230" y="2997"/>
                          </a:lnTo>
                          <a:lnTo>
                            <a:pt x="2236" y="3002"/>
                          </a:lnTo>
                          <a:lnTo>
                            <a:pt x="2239" y="3009"/>
                          </a:lnTo>
                          <a:lnTo>
                            <a:pt x="2242" y="3014"/>
                          </a:lnTo>
                          <a:lnTo>
                            <a:pt x="2245" y="3019"/>
                          </a:lnTo>
                          <a:lnTo>
                            <a:pt x="2248" y="3028"/>
                          </a:lnTo>
                          <a:lnTo>
                            <a:pt x="2251" y="3035"/>
                          </a:lnTo>
                          <a:lnTo>
                            <a:pt x="2254" y="3039"/>
                          </a:lnTo>
                          <a:lnTo>
                            <a:pt x="2256" y="3042"/>
                          </a:lnTo>
                          <a:lnTo>
                            <a:pt x="2260" y="3044"/>
                          </a:lnTo>
                          <a:lnTo>
                            <a:pt x="2264" y="3047"/>
                          </a:lnTo>
                          <a:lnTo>
                            <a:pt x="2269" y="3049"/>
                          </a:lnTo>
                          <a:lnTo>
                            <a:pt x="2277" y="3050"/>
                          </a:lnTo>
                          <a:lnTo>
                            <a:pt x="2285" y="3051"/>
                          </a:lnTo>
                          <a:lnTo>
                            <a:pt x="2295" y="3051"/>
                          </a:lnTo>
                          <a:lnTo>
                            <a:pt x="2301" y="3070"/>
                          </a:lnTo>
                          <a:lnTo>
                            <a:pt x="2307" y="3091"/>
                          </a:lnTo>
                          <a:lnTo>
                            <a:pt x="2313" y="3112"/>
                          </a:lnTo>
                          <a:lnTo>
                            <a:pt x="2320" y="3133"/>
                          </a:lnTo>
                          <a:lnTo>
                            <a:pt x="2326" y="3154"/>
                          </a:lnTo>
                          <a:lnTo>
                            <a:pt x="2331" y="3174"/>
                          </a:lnTo>
                          <a:lnTo>
                            <a:pt x="2335" y="3195"/>
                          </a:lnTo>
                          <a:lnTo>
                            <a:pt x="2339" y="3215"/>
                          </a:lnTo>
                          <a:lnTo>
                            <a:pt x="2346" y="3247"/>
                          </a:lnTo>
                          <a:lnTo>
                            <a:pt x="2354" y="3280"/>
                          </a:lnTo>
                          <a:lnTo>
                            <a:pt x="2359" y="3296"/>
                          </a:lnTo>
                          <a:lnTo>
                            <a:pt x="2363" y="3312"/>
                          </a:lnTo>
                          <a:lnTo>
                            <a:pt x="2366" y="3328"/>
                          </a:lnTo>
                          <a:lnTo>
                            <a:pt x="2368" y="3344"/>
                          </a:lnTo>
                          <a:lnTo>
                            <a:pt x="2370" y="3369"/>
                          </a:lnTo>
                          <a:lnTo>
                            <a:pt x="2373" y="3405"/>
                          </a:lnTo>
                          <a:lnTo>
                            <a:pt x="2375" y="3447"/>
                          </a:lnTo>
                          <a:lnTo>
                            <a:pt x="2376" y="3493"/>
                          </a:lnTo>
                          <a:lnTo>
                            <a:pt x="2375" y="3515"/>
                          </a:lnTo>
                          <a:lnTo>
                            <a:pt x="2374" y="3537"/>
                          </a:lnTo>
                          <a:lnTo>
                            <a:pt x="2372" y="3556"/>
                          </a:lnTo>
                          <a:lnTo>
                            <a:pt x="2368" y="3575"/>
                          </a:lnTo>
                          <a:lnTo>
                            <a:pt x="2366" y="3583"/>
                          </a:lnTo>
                          <a:lnTo>
                            <a:pt x="2364" y="3590"/>
                          </a:lnTo>
                          <a:lnTo>
                            <a:pt x="2360" y="3597"/>
                          </a:lnTo>
                          <a:lnTo>
                            <a:pt x="2357" y="3603"/>
                          </a:lnTo>
                          <a:lnTo>
                            <a:pt x="2354" y="3609"/>
                          </a:lnTo>
                          <a:lnTo>
                            <a:pt x="2351" y="3613"/>
                          </a:lnTo>
                          <a:lnTo>
                            <a:pt x="2346" y="3616"/>
                          </a:lnTo>
                          <a:lnTo>
                            <a:pt x="2342" y="3619"/>
                          </a:lnTo>
                          <a:lnTo>
                            <a:pt x="2335" y="3628"/>
                          </a:lnTo>
                          <a:lnTo>
                            <a:pt x="2330" y="3636"/>
                          </a:lnTo>
                          <a:lnTo>
                            <a:pt x="2328" y="3643"/>
                          </a:lnTo>
                          <a:lnTo>
                            <a:pt x="2327" y="3651"/>
                          </a:lnTo>
                          <a:lnTo>
                            <a:pt x="2328" y="3657"/>
                          </a:lnTo>
                          <a:lnTo>
                            <a:pt x="2330" y="3663"/>
                          </a:lnTo>
                          <a:lnTo>
                            <a:pt x="2332" y="3668"/>
                          </a:lnTo>
                          <a:lnTo>
                            <a:pt x="2336" y="3673"/>
                          </a:lnTo>
                          <a:lnTo>
                            <a:pt x="2344" y="3681"/>
                          </a:lnTo>
                          <a:lnTo>
                            <a:pt x="2352" y="3690"/>
                          </a:lnTo>
                          <a:lnTo>
                            <a:pt x="2354" y="3695"/>
                          </a:lnTo>
                          <a:lnTo>
                            <a:pt x="2356" y="3699"/>
                          </a:lnTo>
                          <a:lnTo>
                            <a:pt x="2357" y="3704"/>
                          </a:lnTo>
                          <a:lnTo>
                            <a:pt x="2356" y="3708"/>
                          </a:lnTo>
                          <a:lnTo>
                            <a:pt x="2344" y="3731"/>
                          </a:lnTo>
                          <a:lnTo>
                            <a:pt x="2329" y="3759"/>
                          </a:lnTo>
                          <a:lnTo>
                            <a:pt x="2327" y="3766"/>
                          </a:lnTo>
                          <a:lnTo>
                            <a:pt x="2325" y="3772"/>
                          </a:lnTo>
                          <a:lnTo>
                            <a:pt x="2323" y="3779"/>
                          </a:lnTo>
                          <a:lnTo>
                            <a:pt x="2323" y="3785"/>
                          </a:lnTo>
                          <a:lnTo>
                            <a:pt x="2324" y="3790"/>
                          </a:lnTo>
                          <a:lnTo>
                            <a:pt x="2327" y="3794"/>
                          </a:lnTo>
                          <a:lnTo>
                            <a:pt x="2330" y="3798"/>
                          </a:lnTo>
                          <a:lnTo>
                            <a:pt x="2336" y="3801"/>
                          </a:lnTo>
                          <a:lnTo>
                            <a:pt x="2341" y="3803"/>
                          </a:lnTo>
                          <a:lnTo>
                            <a:pt x="2345" y="3803"/>
                          </a:lnTo>
                          <a:lnTo>
                            <a:pt x="2349" y="3803"/>
                          </a:lnTo>
                          <a:lnTo>
                            <a:pt x="2352" y="3801"/>
                          </a:lnTo>
                          <a:lnTo>
                            <a:pt x="2357" y="3797"/>
                          </a:lnTo>
                          <a:lnTo>
                            <a:pt x="2362" y="3790"/>
                          </a:lnTo>
                          <a:lnTo>
                            <a:pt x="2365" y="3784"/>
                          </a:lnTo>
                          <a:lnTo>
                            <a:pt x="2368" y="3779"/>
                          </a:lnTo>
                          <a:lnTo>
                            <a:pt x="2369" y="3776"/>
                          </a:lnTo>
                          <a:lnTo>
                            <a:pt x="2371" y="3775"/>
                          </a:lnTo>
                          <a:lnTo>
                            <a:pt x="2372" y="3774"/>
                          </a:lnTo>
                          <a:lnTo>
                            <a:pt x="2374" y="3775"/>
                          </a:lnTo>
                          <a:lnTo>
                            <a:pt x="2377" y="3778"/>
                          </a:lnTo>
                          <a:lnTo>
                            <a:pt x="2380" y="3782"/>
                          </a:lnTo>
                          <a:lnTo>
                            <a:pt x="2382" y="3786"/>
                          </a:lnTo>
                          <a:lnTo>
                            <a:pt x="2383" y="3791"/>
                          </a:lnTo>
                          <a:lnTo>
                            <a:pt x="2384" y="3795"/>
                          </a:lnTo>
                          <a:lnTo>
                            <a:pt x="2385" y="3800"/>
                          </a:lnTo>
                          <a:lnTo>
                            <a:pt x="2385" y="3804"/>
                          </a:lnTo>
                          <a:lnTo>
                            <a:pt x="2384" y="3808"/>
                          </a:lnTo>
                          <a:lnTo>
                            <a:pt x="2382" y="3818"/>
                          </a:lnTo>
                          <a:lnTo>
                            <a:pt x="2381" y="3826"/>
                          </a:lnTo>
                          <a:lnTo>
                            <a:pt x="2382" y="3831"/>
                          </a:lnTo>
                          <a:lnTo>
                            <a:pt x="2383" y="3835"/>
                          </a:lnTo>
                          <a:lnTo>
                            <a:pt x="2386" y="3838"/>
                          </a:lnTo>
                          <a:lnTo>
                            <a:pt x="2390" y="3839"/>
                          </a:lnTo>
                          <a:lnTo>
                            <a:pt x="2394" y="3840"/>
                          </a:lnTo>
                          <a:lnTo>
                            <a:pt x="2399" y="3840"/>
                          </a:lnTo>
                          <a:lnTo>
                            <a:pt x="2411" y="3839"/>
                          </a:lnTo>
                          <a:lnTo>
                            <a:pt x="2421" y="3838"/>
                          </a:lnTo>
                          <a:lnTo>
                            <a:pt x="2425" y="3838"/>
                          </a:lnTo>
                          <a:lnTo>
                            <a:pt x="2429" y="3839"/>
                          </a:lnTo>
                          <a:lnTo>
                            <a:pt x="2433" y="3841"/>
                          </a:lnTo>
                          <a:lnTo>
                            <a:pt x="2435" y="3844"/>
                          </a:lnTo>
                          <a:lnTo>
                            <a:pt x="2442" y="3859"/>
                          </a:lnTo>
                          <a:lnTo>
                            <a:pt x="2452" y="3874"/>
                          </a:lnTo>
                          <a:lnTo>
                            <a:pt x="2457" y="3881"/>
                          </a:lnTo>
                          <a:lnTo>
                            <a:pt x="2463" y="3888"/>
                          </a:lnTo>
                          <a:lnTo>
                            <a:pt x="2469" y="3895"/>
                          </a:lnTo>
                          <a:lnTo>
                            <a:pt x="2475" y="3900"/>
                          </a:lnTo>
                          <a:lnTo>
                            <a:pt x="2482" y="3907"/>
                          </a:lnTo>
                          <a:lnTo>
                            <a:pt x="2489" y="3912"/>
                          </a:lnTo>
                          <a:lnTo>
                            <a:pt x="2497" y="3916"/>
                          </a:lnTo>
                          <a:lnTo>
                            <a:pt x="2505" y="3920"/>
                          </a:lnTo>
                          <a:lnTo>
                            <a:pt x="2512" y="3923"/>
                          </a:lnTo>
                          <a:lnTo>
                            <a:pt x="2520" y="3925"/>
                          </a:lnTo>
                          <a:lnTo>
                            <a:pt x="2528" y="3926"/>
                          </a:lnTo>
                          <a:lnTo>
                            <a:pt x="2537" y="3926"/>
                          </a:lnTo>
                          <a:lnTo>
                            <a:pt x="2539" y="3926"/>
                          </a:lnTo>
                          <a:lnTo>
                            <a:pt x="2541" y="3927"/>
                          </a:lnTo>
                          <a:lnTo>
                            <a:pt x="2542" y="3928"/>
                          </a:lnTo>
                          <a:lnTo>
                            <a:pt x="2543" y="3931"/>
                          </a:lnTo>
                          <a:lnTo>
                            <a:pt x="2545" y="3936"/>
                          </a:lnTo>
                          <a:lnTo>
                            <a:pt x="2548" y="3942"/>
                          </a:lnTo>
                          <a:lnTo>
                            <a:pt x="2551" y="3948"/>
                          </a:lnTo>
                          <a:lnTo>
                            <a:pt x="2556" y="3955"/>
                          </a:lnTo>
                          <a:lnTo>
                            <a:pt x="2560" y="3957"/>
                          </a:lnTo>
                          <a:lnTo>
                            <a:pt x="2564" y="3959"/>
                          </a:lnTo>
                          <a:lnTo>
                            <a:pt x="2568" y="3960"/>
                          </a:lnTo>
                          <a:lnTo>
                            <a:pt x="2574" y="3960"/>
                          </a:lnTo>
                          <a:lnTo>
                            <a:pt x="2574" y="3968"/>
                          </a:lnTo>
                          <a:lnTo>
                            <a:pt x="2573" y="3975"/>
                          </a:lnTo>
                          <a:lnTo>
                            <a:pt x="2571" y="3980"/>
                          </a:lnTo>
                          <a:lnTo>
                            <a:pt x="2569" y="3985"/>
                          </a:lnTo>
                          <a:lnTo>
                            <a:pt x="2564" y="3994"/>
                          </a:lnTo>
                          <a:lnTo>
                            <a:pt x="2557" y="4006"/>
                          </a:lnTo>
                          <a:lnTo>
                            <a:pt x="2555" y="4012"/>
                          </a:lnTo>
                          <a:lnTo>
                            <a:pt x="2554" y="4018"/>
                          </a:lnTo>
                          <a:lnTo>
                            <a:pt x="2555" y="4025"/>
                          </a:lnTo>
                          <a:lnTo>
                            <a:pt x="2556" y="4033"/>
                          </a:lnTo>
                          <a:lnTo>
                            <a:pt x="2559" y="4049"/>
                          </a:lnTo>
                          <a:lnTo>
                            <a:pt x="2561" y="4063"/>
                          </a:lnTo>
                          <a:lnTo>
                            <a:pt x="2562" y="4069"/>
                          </a:lnTo>
                          <a:lnTo>
                            <a:pt x="2563" y="4076"/>
                          </a:lnTo>
                          <a:lnTo>
                            <a:pt x="2566" y="4084"/>
                          </a:lnTo>
                          <a:lnTo>
                            <a:pt x="2568" y="4092"/>
                          </a:lnTo>
                          <a:lnTo>
                            <a:pt x="2575" y="4108"/>
                          </a:lnTo>
                          <a:lnTo>
                            <a:pt x="2583" y="4124"/>
                          </a:lnTo>
                          <a:lnTo>
                            <a:pt x="2585" y="4131"/>
                          </a:lnTo>
                          <a:lnTo>
                            <a:pt x="2587" y="4138"/>
                          </a:lnTo>
                          <a:lnTo>
                            <a:pt x="2589" y="4145"/>
                          </a:lnTo>
                          <a:lnTo>
                            <a:pt x="2589" y="4150"/>
                          </a:lnTo>
                          <a:lnTo>
                            <a:pt x="2588" y="4155"/>
                          </a:lnTo>
                          <a:lnTo>
                            <a:pt x="2585" y="4159"/>
                          </a:lnTo>
                          <a:lnTo>
                            <a:pt x="2581" y="4161"/>
                          </a:lnTo>
                          <a:lnTo>
                            <a:pt x="2574" y="4163"/>
                          </a:lnTo>
                          <a:lnTo>
                            <a:pt x="2568" y="4163"/>
                          </a:lnTo>
                          <a:lnTo>
                            <a:pt x="2562" y="4163"/>
                          </a:lnTo>
                          <a:lnTo>
                            <a:pt x="2555" y="4161"/>
                          </a:lnTo>
                          <a:lnTo>
                            <a:pt x="2549" y="4160"/>
                          </a:lnTo>
                          <a:lnTo>
                            <a:pt x="2537" y="4154"/>
                          </a:lnTo>
                          <a:lnTo>
                            <a:pt x="2524" y="4147"/>
                          </a:lnTo>
                          <a:lnTo>
                            <a:pt x="2500" y="4128"/>
                          </a:lnTo>
                          <a:lnTo>
                            <a:pt x="2476" y="4106"/>
                          </a:lnTo>
                          <a:lnTo>
                            <a:pt x="2464" y="4096"/>
                          </a:lnTo>
                          <a:lnTo>
                            <a:pt x="2452" y="4086"/>
                          </a:lnTo>
                          <a:lnTo>
                            <a:pt x="2439" y="4077"/>
                          </a:lnTo>
                          <a:lnTo>
                            <a:pt x="2426" y="4070"/>
                          </a:lnTo>
                          <a:lnTo>
                            <a:pt x="2420" y="4068"/>
                          </a:lnTo>
                          <a:lnTo>
                            <a:pt x="2414" y="4066"/>
                          </a:lnTo>
                          <a:lnTo>
                            <a:pt x="2407" y="4064"/>
                          </a:lnTo>
                          <a:lnTo>
                            <a:pt x="2400" y="4063"/>
                          </a:lnTo>
                          <a:lnTo>
                            <a:pt x="2393" y="4063"/>
                          </a:lnTo>
                          <a:lnTo>
                            <a:pt x="2387" y="4064"/>
                          </a:lnTo>
                          <a:lnTo>
                            <a:pt x="2380" y="4066"/>
                          </a:lnTo>
                          <a:lnTo>
                            <a:pt x="2374" y="4068"/>
                          </a:lnTo>
                          <a:lnTo>
                            <a:pt x="2368" y="4070"/>
                          </a:lnTo>
                          <a:lnTo>
                            <a:pt x="2363" y="4072"/>
                          </a:lnTo>
                          <a:lnTo>
                            <a:pt x="2357" y="4072"/>
                          </a:lnTo>
                          <a:lnTo>
                            <a:pt x="2352" y="4072"/>
                          </a:lnTo>
                          <a:lnTo>
                            <a:pt x="2343" y="4071"/>
                          </a:lnTo>
                          <a:lnTo>
                            <a:pt x="2334" y="4069"/>
                          </a:lnTo>
                          <a:lnTo>
                            <a:pt x="2326" y="4066"/>
                          </a:lnTo>
                          <a:lnTo>
                            <a:pt x="2316" y="4065"/>
                          </a:lnTo>
                          <a:lnTo>
                            <a:pt x="2312" y="4064"/>
                          </a:lnTo>
                          <a:lnTo>
                            <a:pt x="2308" y="4064"/>
                          </a:lnTo>
                          <a:lnTo>
                            <a:pt x="2303" y="4065"/>
                          </a:lnTo>
                          <a:lnTo>
                            <a:pt x="2299" y="4066"/>
                          </a:lnTo>
                          <a:lnTo>
                            <a:pt x="2285" y="4079"/>
                          </a:lnTo>
                          <a:lnTo>
                            <a:pt x="2273" y="4087"/>
                          </a:lnTo>
                          <a:lnTo>
                            <a:pt x="2268" y="4085"/>
                          </a:lnTo>
                          <a:lnTo>
                            <a:pt x="2263" y="4083"/>
                          </a:lnTo>
                          <a:lnTo>
                            <a:pt x="2258" y="4080"/>
                          </a:lnTo>
                          <a:lnTo>
                            <a:pt x="2253" y="4076"/>
                          </a:lnTo>
                          <a:lnTo>
                            <a:pt x="2245" y="4069"/>
                          </a:lnTo>
                          <a:lnTo>
                            <a:pt x="2238" y="4061"/>
                          </a:lnTo>
                          <a:lnTo>
                            <a:pt x="2225" y="4042"/>
                          </a:lnTo>
                          <a:lnTo>
                            <a:pt x="2214" y="4022"/>
                          </a:lnTo>
                          <a:lnTo>
                            <a:pt x="2210" y="4016"/>
                          </a:lnTo>
                          <a:lnTo>
                            <a:pt x="2202" y="4008"/>
                          </a:lnTo>
                          <a:lnTo>
                            <a:pt x="2192" y="3999"/>
                          </a:lnTo>
                          <a:lnTo>
                            <a:pt x="2181" y="3988"/>
                          </a:lnTo>
                          <a:lnTo>
                            <a:pt x="2169" y="3979"/>
                          </a:lnTo>
                          <a:lnTo>
                            <a:pt x="2159" y="3971"/>
                          </a:lnTo>
                          <a:lnTo>
                            <a:pt x="2149" y="3966"/>
                          </a:lnTo>
                          <a:lnTo>
                            <a:pt x="2141" y="3964"/>
                          </a:lnTo>
                          <a:lnTo>
                            <a:pt x="2135" y="3965"/>
                          </a:lnTo>
                          <a:lnTo>
                            <a:pt x="2129" y="3967"/>
                          </a:lnTo>
                          <a:lnTo>
                            <a:pt x="2123" y="3970"/>
                          </a:lnTo>
                          <a:lnTo>
                            <a:pt x="2117" y="3974"/>
                          </a:lnTo>
                          <a:lnTo>
                            <a:pt x="2111" y="3977"/>
                          </a:lnTo>
                          <a:lnTo>
                            <a:pt x="2104" y="3980"/>
                          </a:lnTo>
                          <a:lnTo>
                            <a:pt x="2096" y="3982"/>
                          </a:lnTo>
                          <a:lnTo>
                            <a:pt x="2088" y="3982"/>
                          </a:lnTo>
                          <a:lnTo>
                            <a:pt x="2088" y="3982"/>
                          </a:lnTo>
                          <a:lnTo>
                            <a:pt x="2052" y="3966"/>
                          </a:lnTo>
                          <a:lnTo>
                            <a:pt x="2045" y="3965"/>
                          </a:lnTo>
                          <a:lnTo>
                            <a:pt x="2039" y="3964"/>
                          </a:lnTo>
                          <a:lnTo>
                            <a:pt x="2033" y="3965"/>
                          </a:lnTo>
                          <a:lnTo>
                            <a:pt x="2027" y="3966"/>
                          </a:lnTo>
                          <a:lnTo>
                            <a:pt x="2015" y="3968"/>
                          </a:lnTo>
                          <a:lnTo>
                            <a:pt x="2004" y="3971"/>
                          </a:lnTo>
                          <a:lnTo>
                            <a:pt x="1999" y="3973"/>
                          </a:lnTo>
                          <a:lnTo>
                            <a:pt x="1994" y="3973"/>
                          </a:lnTo>
                          <a:lnTo>
                            <a:pt x="1989" y="3974"/>
                          </a:lnTo>
                          <a:lnTo>
                            <a:pt x="1983" y="3973"/>
                          </a:lnTo>
                          <a:lnTo>
                            <a:pt x="1978" y="3972"/>
                          </a:lnTo>
                          <a:lnTo>
                            <a:pt x="1971" y="3970"/>
                          </a:lnTo>
                          <a:lnTo>
                            <a:pt x="1966" y="3966"/>
                          </a:lnTo>
                          <a:lnTo>
                            <a:pt x="1960" y="3961"/>
                          </a:lnTo>
                          <a:lnTo>
                            <a:pt x="1955" y="3957"/>
                          </a:lnTo>
                          <a:lnTo>
                            <a:pt x="1950" y="3954"/>
                          </a:lnTo>
                          <a:lnTo>
                            <a:pt x="1945" y="3952"/>
                          </a:lnTo>
                          <a:lnTo>
                            <a:pt x="1940" y="3951"/>
                          </a:lnTo>
                          <a:lnTo>
                            <a:pt x="1929" y="3950"/>
                          </a:lnTo>
                          <a:lnTo>
                            <a:pt x="1920" y="3951"/>
                          </a:lnTo>
                          <a:lnTo>
                            <a:pt x="1910" y="3953"/>
                          </a:lnTo>
                          <a:lnTo>
                            <a:pt x="1901" y="3952"/>
                          </a:lnTo>
                          <a:lnTo>
                            <a:pt x="1897" y="3952"/>
                          </a:lnTo>
                          <a:lnTo>
                            <a:pt x="1892" y="3950"/>
                          </a:lnTo>
                          <a:lnTo>
                            <a:pt x="1888" y="3946"/>
                          </a:lnTo>
                          <a:lnTo>
                            <a:pt x="1882" y="3942"/>
                          </a:lnTo>
                          <a:lnTo>
                            <a:pt x="1873" y="3932"/>
                          </a:lnTo>
                          <a:lnTo>
                            <a:pt x="1864" y="3921"/>
                          </a:lnTo>
                          <a:lnTo>
                            <a:pt x="1856" y="3910"/>
                          </a:lnTo>
                          <a:lnTo>
                            <a:pt x="1848" y="3898"/>
                          </a:lnTo>
                          <a:lnTo>
                            <a:pt x="1839" y="3888"/>
                          </a:lnTo>
                          <a:lnTo>
                            <a:pt x="1832" y="3878"/>
                          </a:lnTo>
                          <a:lnTo>
                            <a:pt x="1825" y="3868"/>
                          </a:lnTo>
                          <a:lnTo>
                            <a:pt x="1817" y="3859"/>
                          </a:lnTo>
                          <a:lnTo>
                            <a:pt x="1809" y="3852"/>
                          </a:lnTo>
                          <a:lnTo>
                            <a:pt x="1800" y="3847"/>
                          </a:lnTo>
                          <a:lnTo>
                            <a:pt x="1795" y="3845"/>
                          </a:lnTo>
                          <a:lnTo>
                            <a:pt x="1791" y="3843"/>
                          </a:lnTo>
                          <a:lnTo>
                            <a:pt x="1786" y="3842"/>
                          </a:lnTo>
                          <a:lnTo>
                            <a:pt x="1780" y="3842"/>
                          </a:lnTo>
                          <a:lnTo>
                            <a:pt x="1775" y="3842"/>
                          </a:lnTo>
                          <a:lnTo>
                            <a:pt x="1769" y="3842"/>
                          </a:lnTo>
                          <a:lnTo>
                            <a:pt x="1763" y="3844"/>
                          </a:lnTo>
                          <a:lnTo>
                            <a:pt x="1756" y="3846"/>
                          </a:lnTo>
                          <a:lnTo>
                            <a:pt x="1742" y="3851"/>
                          </a:lnTo>
                          <a:lnTo>
                            <a:pt x="1726" y="3860"/>
                          </a:lnTo>
                          <a:lnTo>
                            <a:pt x="1722" y="3861"/>
                          </a:lnTo>
                          <a:lnTo>
                            <a:pt x="1717" y="3861"/>
                          </a:lnTo>
                          <a:lnTo>
                            <a:pt x="1709" y="3860"/>
                          </a:lnTo>
                          <a:lnTo>
                            <a:pt x="1700" y="3859"/>
                          </a:lnTo>
                          <a:lnTo>
                            <a:pt x="1680" y="3853"/>
                          </a:lnTo>
                          <a:lnTo>
                            <a:pt x="1657" y="3846"/>
                          </a:lnTo>
                          <a:lnTo>
                            <a:pt x="1637" y="3838"/>
                          </a:lnTo>
                          <a:lnTo>
                            <a:pt x="1618" y="3830"/>
                          </a:lnTo>
                          <a:lnTo>
                            <a:pt x="1611" y="3826"/>
                          </a:lnTo>
                          <a:lnTo>
                            <a:pt x="1605" y="3823"/>
                          </a:lnTo>
                          <a:lnTo>
                            <a:pt x="1602" y="3819"/>
                          </a:lnTo>
                          <a:lnTo>
                            <a:pt x="1600" y="3816"/>
                          </a:lnTo>
                          <a:lnTo>
                            <a:pt x="1601" y="3810"/>
                          </a:lnTo>
                          <a:lnTo>
                            <a:pt x="1604" y="3804"/>
                          </a:lnTo>
                          <a:lnTo>
                            <a:pt x="1607" y="3798"/>
                          </a:lnTo>
                          <a:lnTo>
                            <a:pt x="1610" y="3793"/>
                          </a:lnTo>
                          <a:lnTo>
                            <a:pt x="1611" y="3790"/>
                          </a:lnTo>
                          <a:lnTo>
                            <a:pt x="1612" y="3787"/>
                          </a:lnTo>
                          <a:lnTo>
                            <a:pt x="1612" y="3784"/>
                          </a:lnTo>
                          <a:lnTo>
                            <a:pt x="1611" y="3781"/>
                          </a:lnTo>
                          <a:lnTo>
                            <a:pt x="1610" y="3778"/>
                          </a:lnTo>
                          <a:lnTo>
                            <a:pt x="1608" y="3774"/>
                          </a:lnTo>
                          <a:lnTo>
                            <a:pt x="1605" y="3770"/>
                          </a:lnTo>
                          <a:lnTo>
                            <a:pt x="1601" y="3767"/>
                          </a:lnTo>
                          <a:lnTo>
                            <a:pt x="1597" y="3764"/>
                          </a:lnTo>
                          <a:lnTo>
                            <a:pt x="1593" y="3762"/>
                          </a:lnTo>
                          <a:lnTo>
                            <a:pt x="1589" y="3762"/>
                          </a:lnTo>
                          <a:lnTo>
                            <a:pt x="1584" y="3762"/>
                          </a:lnTo>
                          <a:lnTo>
                            <a:pt x="1576" y="3764"/>
                          </a:lnTo>
                          <a:lnTo>
                            <a:pt x="1568" y="3768"/>
                          </a:lnTo>
                          <a:lnTo>
                            <a:pt x="1560" y="3771"/>
                          </a:lnTo>
                          <a:lnTo>
                            <a:pt x="1550" y="3774"/>
                          </a:lnTo>
                          <a:lnTo>
                            <a:pt x="1545" y="3775"/>
                          </a:lnTo>
                          <a:lnTo>
                            <a:pt x="1539" y="3774"/>
                          </a:lnTo>
                          <a:lnTo>
                            <a:pt x="1533" y="3773"/>
                          </a:lnTo>
                          <a:lnTo>
                            <a:pt x="1528" y="3771"/>
                          </a:lnTo>
                          <a:lnTo>
                            <a:pt x="1514" y="3764"/>
                          </a:lnTo>
                          <a:lnTo>
                            <a:pt x="1503" y="3756"/>
                          </a:lnTo>
                          <a:lnTo>
                            <a:pt x="1491" y="3748"/>
                          </a:lnTo>
                          <a:lnTo>
                            <a:pt x="1481" y="3739"/>
                          </a:lnTo>
                          <a:lnTo>
                            <a:pt x="1470" y="3729"/>
                          </a:lnTo>
                          <a:lnTo>
                            <a:pt x="1458" y="3721"/>
                          </a:lnTo>
                          <a:lnTo>
                            <a:pt x="1444" y="3713"/>
                          </a:lnTo>
                          <a:lnTo>
                            <a:pt x="1430" y="3707"/>
                          </a:lnTo>
                          <a:lnTo>
                            <a:pt x="1397" y="3700"/>
                          </a:lnTo>
                          <a:lnTo>
                            <a:pt x="1363" y="3693"/>
                          </a:lnTo>
                          <a:lnTo>
                            <a:pt x="1355" y="3690"/>
                          </a:lnTo>
                          <a:lnTo>
                            <a:pt x="1348" y="3687"/>
                          </a:lnTo>
                          <a:lnTo>
                            <a:pt x="1341" y="3683"/>
                          </a:lnTo>
                          <a:lnTo>
                            <a:pt x="1334" y="3678"/>
                          </a:lnTo>
                          <a:lnTo>
                            <a:pt x="1329" y="3673"/>
                          </a:lnTo>
                          <a:lnTo>
                            <a:pt x="1323" y="3666"/>
                          </a:lnTo>
                          <a:lnTo>
                            <a:pt x="1320" y="3658"/>
                          </a:lnTo>
                          <a:lnTo>
                            <a:pt x="1318" y="3649"/>
                          </a:lnTo>
                          <a:lnTo>
                            <a:pt x="1321" y="3636"/>
                          </a:lnTo>
                          <a:lnTo>
                            <a:pt x="1324" y="3623"/>
                          </a:lnTo>
                          <a:lnTo>
                            <a:pt x="1326" y="3608"/>
                          </a:lnTo>
                          <a:lnTo>
                            <a:pt x="1328" y="3592"/>
                          </a:lnTo>
                          <a:lnTo>
                            <a:pt x="1328" y="3577"/>
                          </a:lnTo>
                          <a:lnTo>
                            <a:pt x="1326" y="3563"/>
                          </a:lnTo>
                          <a:lnTo>
                            <a:pt x="1323" y="3548"/>
                          </a:lnTo>
                          <a:lnTo>
                            <a:pt x="1319" y="3537"/>
                          </a:lnTo>
                          <a:lnTo>
                            <a:pt x="1315" y="3530"/>
                          </a:lnTo>
                          <a:lnTo>
                            <a:pt x="1310" y="3523"/>
                          </a:lnTo>
                          <a:lnTo>
                            <a:pt x="1305" y="3515"/>
                          </a:lnTo>
                          <a:lnTo>
                            <a:pt x="1299" y="3510"/>
                          </a:lnTo>
                          <a:lnTo>
                            <a:pt x="1286" y="3499"/>
                          </a:lnTo>
                          <a:lnTo>
                            <a:pt x="1272" y="3489"/>
                          </a:lnTo>
                          <a:lnTo>
                            <a:pt x="1258" y="3479"/>
                          </a:lnTo>
                          <a:lnTo>
                            <a:pt x="1245" y="3467"/>
                          </a:lnTo>
                          <a:lnTo>
                            <a:pt x="1238" y="3461"/>
                          </a:lnTo>
                          <a:lnTo>
                            <a:pt x="1232" y="3455"/>
                          </a:lnTo>
                          <a:lnTo>
                            <a:pt x="1227" y="3448"/>
                          </a:lnTo>
                          <a:lnTo>
                            <a:pt x="1222" y="3440"/>
                          </a:lnTo>
                          <a:lnTo>
                            <a:pt x="1216" y="3427"/>
                          </a:lnTo>
                          <a:lnTo>
                            <a:pt x="1206" y="3406"/>
                          </a:lnTo>
                          <a:lnTo>
                            <a:pt x="1196" y="3386"/>
                          </a:lnTo>
                          <a:lnTo>
                            <a:pt x="1190" y="3377"/>
                          </a:lnTo>
                          <a:lnTo>
                            <a:pt x="1176" y="3375"/>
                          </a:lnTo>
                          <a:lnTo>
                            <a:pt x="1164" y="3375"/>
                          </a:lnTo>
                          <a:lnTo>
                            <a:pt x="1153" y="3375"/>
                          </a:lnTo>
                          <a:lnTo>
                            <a:pt x="1144" y="3375"/>
                          </a:lnTo>
                          <a:lnTo>
                            <a:pt x="1140" y="3375"/>
                          </a:lnTo>
                          <a:lnTo>
                            <a:pt x="1135" y="3374"/>
                          </a:lnTo>
                          <a:lnTo>
                            <a:pt x="1131" y="3373"/>
                          </a:lnTo>
                          <a:lnTo>
                            <a:pt x="1126" y="3370"/>
                          </a:lnTo>
                          <a:lnTo>
                            <a:pt x="1121" y="3367"/>
                          </a:lnTo>
                          <a:lnTo>
                            <a:pt x="1117" y="3362"/>
                          </a:lnTo>
                          <a:lnTo>
                            <a:pt x="1110" y="3356"/>
                          </a:lnTo>
                          <a:lnTo>
                            <a:pt x="1105" y="3349"/>
                          </a:lnTo>
                          <a:lnTo>
                            <a:pt x="1102" y="3345"/>
                          </a:lnTo>
                          <a:lnTo>
                            <a:pt x="1099" y="3342"/>
                          </a:lnTo>
                          <a:lnTo>
                            <a:pt x="1095" y="3340"/>
                          </a:lnTo>
                          <a:lnTo>
                            <a:pt x="1092" y="3338"/>
                          </a:lnTo>
                          <a:lnTo>
                            <a:pt x="1086" y="3336"/>
                          </a:lnTo>
                          <a:lnTo>
                            <a:pt x="1079" y="3336"/>
                          </a:lnTo>
                          <a:lnTo>
                            <a:pt x="1072" y="3336"/>
                          </a:lnTo>
                          <a:lnTo>
                            <a:pt x="1064" y="3336"/>
                          </a:lnTo>
                          <a:lnTo>
                            <a:pt x="1058" y="3336"/>
                          </a:lnTo>
                          <a:lnTo>
                            <a:pt x="1051" y="3334"/>
                          </a:lnTo>
                          <a:lnTo>
                            <a:pt x="1048" y="3332"/>
                          </a:lnTo>
                          <a:lnTo>
                            <a:pt x="1045" y="3329"/>
                          </a:lnTo>
                          <a:lnTo>
                            <a:pt x="1042" y="3327"/>
                          </a:lnTo>
                          <a:lnTo>
                            <a:pt x="1040" y="3323"/>
                          </a:lnTo>
                          <a:lnTo>
                            <a:pt x="1037" y="3317"/>
                          </a:lnTo>
                          <a:lnTo>
                            <a:pt x="1034" y="3309"/>
                          </a:lnTo>
                          <a:lnTo>
                            <a:pt x="1031" y="3301"/>
                          </a:lnTo>
                          <a:lnTo>
                            <a:pt x="1028" y="3295"/>
                          </a:lnTo>
                          <a:lnTo>
                            <a:pt x="1026" y="3292"/>
                          </a:lnTo>
                          <a:lnTo>
                            <a:pt x="1023" y="3290"/>
                          </a:lnTo>
                          <a:lnTo>
                            <a:pt x="1021" y="3288"/>
                          </a:lnTo>
                          <a:lnTo>
                            <a:pt x="1019" y="3287"/>
                          </a:lnTo>
                          <a:lnTo>
                            <a:pt x="1015" y="3286"/>
                          </a:lnTo>
                          <a:lnTo>
                            <a:pt x="1010" y="3286"/>
                          </a:lnTo>
                          <a:lnTo>
                            <a:pt x="1006" y="3286"/>
                          </a:lnTo>
                          <a:lnTo>
                            <a:pt x="1002" y="3288"/>
                          </a:lnTo>
                          <a:lnTo>
                            <a:pt x="994" y="3293"/>
                          </a:lnTo>
                          <a:lnTo>
                            <a:pt x="987" y="3300"/>
                          </a:lnTo>
                          <a:lnTo>
                            <a:pt x="979" y="3310"/>
                          </a:lnTo>
                          <a:lnTo>
                            <a:pt x="972" y="3319"/>
                          </a:lnTo>
                          <a:lnTo>
                            <a:pt x="965" y="3329"/>
                          </a:lnTo>
                          <a:lnTo>
                            <a:pt x="959" y="3339"/>
                          </a:lnTo>
                          <a:lnTo>
                            <a:pt x="953" y="3349"/>
                          </a:lnTo>
                          <a:lnTo>
                            <a:pt x="948" y="3357"/>
                          </a:lnTo>
                          <a:lnTo>
                            <a:pt x="943" y="3363"/>
                          </a:lnTo>
                          <a:lnTo>
                            <a:pt x="937" y="3366"/>
                          </a:lnTo>
                          <a:lnTo>
                            <a:pt x="935" y="3367"/>
                          </a:lnTo>
                          <a:lnTo>
                            <a:pt x="933" y="3367"/>
                          </a:lnTo>
                          <a:lnTo>
                            <a:pt x="931" y="3366"/>
                          </a:lnTo>
                          <a:lnTo>
                            <a:pt x="929" y="3364"/>
                          </a:lnTo>
                          <a:lnTo>
                            <a:pt x="926" y="3356"/>
                          </a:lnTo>
                          <a:lnTo>
                            <a:pt x="923" y="3343"/>
                          </a:lnTo>
                          <a:lnTo>
                            <a:pt x="921" y="3335"/>
                          </a:lnTo>
                          <a:lnTo>
                            <a:pt x="918" y="3329"/>
                          </a:lnTo>
                          <a:lnTo>
                            <a:pt x="914" y="3322"/>
                          </a:lnTo>
                          <a:lnTo>
                            <a:pt x="910" y="3316"/>
                          </a:lnTo>
                          <a:lnTo>
                            <a:pt x="905" y="3310"/>
                          </a:lnTo>
                          <a:lnTo>
                            <a:pt x="901" y="3302"/>
                          </a:lnTo>
                          <a:lnTo>
                            <a:pt x="897" y="3296"/>
                          </a:lnTo>
                          <a:lnTo>
                            <a:pt x="894" y="3288"/>
                          </a:lnTo>
                          <a:lnTo>
                            <a:pt x="886" y="3282"/>
                          </a:lnTo>
                          <a:lnTo>
                            <a:pt x="878" y="3276"/>
                          </a:lnTo>
                          <a:lnTo>
                            <a:pt x="871" y="3268"/>
                          </a:lnTo>
                          <a:lnTo>
                            <a:pt x="863" y="3259"/>
                          </a:lnTo>
                          <a:lnTo>
                            <a:pt x="856" y="3251"/>
                          </a:lnTo>
                          <a:lnTo>
                            <a:pt x="847" y="3244"/>
                          </a:lnTo>
                          <a:lnTo>
                            <a:pt x="839" y="3238"/>
                          </a:lnTo>
                          <a:lnTo>
                            <a:pt x="831" y="3234"/>
                          </a:lnTo>
                          <a:lnTo>
                            <a:pt x="826" y="3232"/>
                          </a:lnTo>
                          <a:lnTo>
                            <a:pt x="821" y="3231"/>
                          </a:lnTo>
                          <a:lnTo>
                            <a:pt x="817" y="3231"/>
                          </a:lnTo>
                          <a:lnTo>
                            <a:pt x="812" y="3232"/>
                          </a:lnTo>
                          <a:lnTo>
                            <a:pt x="803" y="3233"/>
                          </a:lnTo>
                          <a:lnTo>
                            <a:pt x="794" y="3235"/>
                          </a:lnTo>
                          <a:lnTo>
                            <a:pt x="790" y="3236"/>
                          </a:lnTo>
                          <a:lnTo>
                            <a:pt x="786" y="3236"/>
                          </a:lnTo>
                          <a:lnTo>
                            <a:pt x="782" y="3236"/>
                          </a:lnTo>
                          <a:lnTo>
                            <a:pt x="778" y="3235"/>
                          </a:lnTo>
                          <a:lnTo>
                            <a:pt x="774" y="3232"/>
                          </a:lnTo>
                          <a:lnTo>
                            <a:pt x="769" y="3229"/>
                          </a:lnTo>
                          <a:lnTo>
                            <a:pt x="764" y="3225"/>
                          </a:lnTo>
                          <a:lnTo>
                            <a:pt x="760" y="3219"/>
                          </a:lnTo>
                          <a:lnTo>
                            <a:pt x="748" y="3202"/>
                          </a:lnTo>
                          <a:lnTo>
                            <a:pt x="739" y="3190"/>
                          </a:lnTo>
                          <a:lnTo>
                            <a:pt x="731" y="3182"/>
                          </a:lnTo>
                          <a:lnTo>
                            <a:pt x="724" y="3176"/>
                          </a:lnTo>
                          <a:lnTo>
                            <a:pt x="717" y="3172"/>
                          </a:lnTo>
                          <a:lnTo>
                            <a:pt x="712" y="3172"/>
                          </a:lnTo>
                          <a:lnTo>
                            <a:pt x="707" y="3173"/>
                          </a:lnTo>
                          <a:lnTo>
                            <a:pt x="702" y="3176"/>
                          </a:lnTo>
                          <a:lnTo>
                            <a:pt x="692" y="3183"/>
                          </a:lnTo>
                          <a:lnTo>
                            <a:pt x="678" y="3190"/>
                          </a:lnTo>
                          <a:lnTo>
                            <a:pt x="670" y="3193"/>
                          </a:lnTo>
                          <a:lnTo>
                            <a:pt x="660" y="3194"/>
                          </a:lnTo>
                          <a:lnTo>
                            <a:pt x="648" y="3194"/>
                          </a:lnTo>
                          <a:lnTo>
                            <a:pt x="633" y="3192"/>
                          </a:lnTo>
                          <a:lnTo>
                            <a:pt x="625" y="3190"/>
                          </a:lnTo>
                          <a:lnTo>
                            <a:pt x="618" y="3190"/>
                          </a:lnTo>
                          <a:lnTo>
                            <a:pt x="611" y="3191"/>
                          </a:lnTo>
                          <a:lnTo>
                            <a:pt x="605" y="3193"/>
                          </a:lnTo>
                          <a:lnTo>
                            <a:pt x="599" y="3195"/>
                          </a:lnTo>
                          <a:lnTo>
                            <a:pt x="593" y="3198"/>
                          </a:lnTo>
                          <a:lnTo>
                            <a:pt x="588" y="3201"/>
                          </a:lnTo>
                          <a:lnTo>
                            <a:pt x="583" y="3205"/>
                          </a:lnTo>
                          <a:lnTo>
                            <a:pt x="574" y="3212"/>
                          </a:lnTo>
                          <a:lnTo>
                            <a:pt x="567" y="3220"/>
                          </a:lnTo>
                          <a:lnTo>
                            <a:pt x="563" y="3223"/>
                          </a:lnTo>
                          <a:lnTo>
                            <a:pt x="559" y="3225"/>
                          </a:lnTo>
                          <a:lnTo>
                            <a:pt x="556" y="3226"/>
                          </a:lnTo>
                          <a:lnTo>
                            <a:pt x="552" y="3226"/>
                          </a:lnTo>
                          <a:lnTo>
                            <a:pt x="544" y="3225"/>
                          </a:lnTo>
                          <a:lnTo>
                            <a:pt x="538" y="3223"/>
                          </a:lnTo>
                          <a:lnTo>
                            <a:pt x="532" y="3220"/>
                          </a:lnTo>
                          <a:lnTo>
                            <a:pt x="527" y="3216"/>
                          </a:lnTo>
                          <a:lnTo>
                            <a:pt x="522" y="3215"/>
                          </a:lnTo>
                          <a:lnTo>
                            <a:pt x="516" y="3214"/>
                          </a:lnTo>
                          <a:lnTo>
                            <a:pt x="509" y="3216"/>
                          </a:lnTo>
                          <a:lnTo>
                            <a:pt x="501" y="3221"/>
                          </a:lnTo>
                          <a:lnTo>
                            <a:pt x="484" y="3234"/>
                          </a:lnTo>
                          <a:lnTo>
                            <a:pt x="471" y="3243"/>
                          </a:lnTo>
                          <a:lnTo>
                            <a:pt x="467" y="3244"/>
                          </a:lnTo>
                          <a:lnTo>
                            <a:pt x="463" y="3245"/>
                          </a:lnTo>
                          <a:lnTo>
                            <a:pt x="459" y="3245"/>
                          </a:lnTo>
                          <a:lnTo>
                            <a:pt x="454" y="3245"/>
                          </a:lnTo>
                          <a:lnTo>
                            <a:pt x="443" y="3242"/>
                          </a:lnTo>
                          <a:lnTo>
                            <a:pt x="429" y="3238"/>
                          </a:lnTo>
                          <a:lnTo>
                            <a:pt x="419" y="3233"/>
                          </a:lnTo>
                          <a:lnTo>
                            <a:pt x="412" y="3228"/>
                          </a:lnTo>
                          <a:lnTo>
                            <a:pt x="405" y="3221"/>
                          </a:lnTo>
                          <a:lnTo>
                            <a:pt x="399" y="3213"/>
                          </a:lnTo>
                          <a:lnTo>
                            <a:pt x="393" y="3207"/>
                          </a:lnTo>
                          <a:lnTo>
                            <a:pt x="386" y="3201"/>
                          </a:lnTo>
                          <a:lnTo>
                            <a:pt x="382" y="3198"/>
                          </a:lnTo>
                          <a:lnTo>
                            <a:pt x="377" y="3196"/>
                          </a:lnTo>
                          <a:lnTo>
                            <a:pt x="373" y="3194"/>
                          </a:lnTo>
                          <a:lnTo>
                            <a:pt x="368" y="3193"/>
                          </a:lnTo>
                          <a:lnTo>
                            <a:pt x="368" y="3193"/>
                          </a:lnTo>
                          <a:lnTo>
                            <a:pt x="368" y="3185"/>
                          </a:lnTo>
                          <a:lnTo>
                            <a:pt x="367" y="3171"/>
                          </a:lnTo>
                          <a:lnTo>
                            <a:pt x="367" y="3159"/>
                          </a:lnTo>
                          <a:lnTo>
                            <a:pt x="367" y="3151"/>
                          </a:lnTo>
                          <a:lnTo>
                            <a:pt x="370" y="3142"/>
                          </a:lnTo>
                          <a:lnTo>
                            <a:pt x="373" y="3133"/>
                          </a:lnTo>
                          <a:lnTo>
                            <a:pt x="374" y="3123"/>
                          </a:lnTo>
                          <a:lnTo>
                            <a:pt x="373" y="3114"/>
                          </a:lnTo>
                          <a:lnTo>
                            <a:pt x="372" y="3110"/>
                          </a:lnTo>
                          <a:lnTo>
                            <a:pt x="370" y="3105"/>
                          </a:lnTo>
                          <a:lnTo>
                            <a:pt x="368" y="3102"/>
                          </a:lnTo>
                          <a:lnTo>
                            <a:pt x="364" y="3098"/>
                          </a:lnTo>
                          <a:lnTo>
                            <a:pt x="361" y="3095"/>
                          </a:lnTo>
                          <a:lnTo>
                            <a:pt x="359" y="3092"/>
                          </a:lnTo>
                          <a:lnTo>
                            <a:pt x="357" y="3088"/>
                          </a:lnTo>
                          <a:lnTo>
                            <a:pt x="355" y="3083"/>
                          </a:lnTo>
                          <a:lnTo>
                            <a:pt x="361" y="3073"/>
                          </a:lnTo>
                          <a:lnTo>
                            <a:pt x="366" y="3065"/>
                          </a:lnTo>
                          <a:lnTo>
                            <a:pt x="372" y="3058"/>
                          </a:lnTo>
                          <a:lnTo>
                            <a:pt x="377" y="3053"/>
                          </a:lnTo>
                          <a:lnTo>
                            <a:pt x="385" y="3044"/>
                          </a:lnTo>
                          <a:lnTo>
                            <a:pt x="390" y="3039"/>
                          </a:lnTo>
                          <a:lnTo>
                            <a:pt x="391" y="3037"/>
                          </a:lnTo>
                          <a:lnTo>
                            <a:pt x="390" y="3034"/>
                          </a:lnTo>
                          <a:lnTo>
                            <a:pt x="388" y="3030"/>
                          </a:lnTo>
                          <a:lnTo>
                            <a:pt x="385" y="3026"/>
                          </a:lnTo>
                          <a:lnTo>
                            <a:pt x="372" y="3013"/>
                          </a:lnTo>
                          <a:lnTo>
                            <a:pt x="352" y="2993"/>
                          </a:lnTo>
                          <a:lnTo>
                            <a:pt x="341" y="2981"/>
                          </a:lnTo>
                          <a:lnTo>
                            <a:pt x="331" y="2970"/>
                          </a:lnTo>
                          <a:lnTo>
                            <a:pt x="328" y="2964"/>
                          </a:lnTo>
                          <a:lnTo>
                            <a:pt x="325" y="2957"/>
                          </a:lnTo>
                          <a:lnTo>
                            <a:pt x="322" y="2952"/>
                          </a:lnTo>
                          <a:lnTo>
                            <a:pt x="320" y="2946"/>
                          </a:lnTo>
                          <a:lnTo>
                            <a:pt x="319" y="2940"/>
                          </a:lnTo>
                          <a:lnTo>
                            <a:pt x="318" y="2934"/>
                          </a:lnTo>
                          <a:lnTo>
                            <a:pt x="318" y="2928"/>
                          </a:lnTo>
                          <a:lnTo>
                            <a:pt x="318" y="2922"/>
                          </a:lnTo>
                          <a:lnTo>
                            <a:pt x="320" y="2914"/>
                          </a:lnTo>
                          <a:lnTo>
                            <a:pt x="321" y="2907"/>
                          </a:lnTo>
                          <a:lnTo>
                            <a:pt x="324" y="2900"/>
                          </a:lnTo>
                          <a:lnTo>
                            <a:pt x="327" y="2892"/>
                          </a:lnTo>
                          <a:lnTo>
                            <a:pt x="328" y="2888"/>
                          </a:lnTo>
                          <a:lnTo>
                            <a:pt x="328" y="2883"/>
                          </a:lnTo>
                          <a:lnTo>
                            <a:pt x="327" y="2878"/>
                          </a:lnTo>
                          <a:lnTo>
                            <a:pt x="325" y="2873"/>
                          </a:lnTo>
                          <a:lnTo>
                            <a:pt x="317" y="2864"/>
                          </a:lnTo>
                          <a:lnTo>
                            <a:pt x="308" y="2855"/>
                          </a:lnTo>
                          <a:lnTo>
                            <a:pt x="287" y="2839"/>
                          </a:lnTo>
                          <a:lnTo>
                            <a:pt x="273" y="2825"/>
                          </a:lnTo>
                          <a:lnTo>
                            <a:pt x="269" y="2819"/>
                          </a:lnTo>
                          <a:lnTo>
                            <a:pt x="267" y="2813"/>
                          </a:lnTo>
                          <a:lnTo>
                            <a:pt x="266" y="2806"/>
                          </a:lnTo>
                          <a:lnTo>
                            <a:pt x="267" y="2800"/>
                          </a:lnTo>
                          <a:lnTo>
                            <a:pt x="269" y="2794"/>
                          </a:lnTo>
                          <a:lnTo>
                            <a:pt x="271" y="2789"/>
                          </a:lnTo>
                          <a:lnTo>
                            <a:pt x="274" y="2782"/>
                          </a:lnTo>
                          <a:lnTo>
                            <a:pt x="278" y="2776"/>
                          </a:lnTo>
                          <a:lnTo>
                            <a:pt x="286" y="2765"/>
                          </a:lnTo>
                          <a:lnTo>
                            <a:pt x="295" y="2754"/>
                          </a:lnTo>
                          <a:lnTo>
                            <a:pt x="299" y="2748"/>
                          </a:lnTo>
                          <a:lnTo>
                            <a:pt x="302" y="2742"/>
                          </a:lnTo>
                          <a:lnTo>
                            <a:pt x="305" y="2736"/>
                          </a:lnTo>
                          <a:lnTo>
                            <a:pt x="306" y="2730"/>
                          </a:lnTo>
                          <a:lnTo>
                            <a:pt x="307" y="2724"/>
                          </a:lnTo>
                          <a:lnTo>
                            <a:pt x="307" y="2717"/>
                          </a:lnTo>
                          <a:lnTo>
                            <a:pt x="307" y="2709"/>
                          </a:lnTo>
                          <a:lnTo>
                            <a:pt x="306" y="2700"/>
                          </a:lnTo>
                          <a:lnTo>
                            <a:pt x="303" y="2680"/>
                          </a:lnTo>
                          <a:lnTo>
                            <a:pt x="299" y="2660"/>
                          </a:lnTo>
                          <a:lnTo>
                            <a:pt x="294" y="2639"/>
                          </a:lnTo>
                          <a:lnTo>
                            <a:pt x="287" y="2620"/>
                          </a:lnTo>
                          <a:lnTo>
                            <a:pt x="283" y="2611"/>
                          </a:lnTo>
                          <a:lnTo>
                            <a:pt x="280" y="2604"/>
                          </a:lnTo>
                          <a:lnTo>
                            <a:pt x="277" y="2598"/>
                          </a:lnTo>
                          <a:lnTo>
                            <a:pt x="273" y="2594"/>
                          </a:lnTo>
                          <a:lnTo>
                            <a:pt x="268" y="2586"/>
                          </a:lnTo>
                          <a:lnTo>
                            <a:pt x="264" y="2578"/>
                          </a:lnTo>
                          <a:lnTo>
                            <a:pt x="262" y="2569"/>
                          </a:lnTo>
                          <a:lnTo>
                            <a:pt x="261" y="2560"/>
                          </a:lnTo>
                          <a:lnTo>
                            <a:pt x="261" y="2552"/>
                          </a:lnTo>
                          <a:lnTo>
                            <a:pt x="260" y="2543"/>
                          </a:lnTo>
                          <a:lnTo>
                            <a:pt x="259" y="2534"/>
                          </a:lnTo>
                          <a:lnTo>
                            <a:pt x="257" y="2524"/>
                          </a:lnTo>
                          <a:lnTo>
                            <a:pt x="254" y="2514"/>
                          </a:lnTo>
                          <a:lnTo>
                            <a:pt x="252" y="2505"/>
                          </a:lnTo>
                          <a:lnTo>
                            <a:pt x="248" y="2498"/>
                          </a:lnTo>
                          <a:lnTo>
                            <a:pt x="245" y="2492"/>
                          </a:lnTo>
                          <a:lnTo>
                            <a:pt x="241" y="2485"/>
                          </a:lnTo>
                          <a:lnTo>
                            <a:pt x="235" y="2481"/>
                          </a:lnTo>
                          <a:lnTo>
                            <a:pt x="227" y="2477"/>
                          </a:lnTo>
                          <a:lnTo>
                            <a:pt x="217" y="2473"/>
                          </a:lnTo>
                          <a:lnTo>
                            <a:pt x="203" y="2469"/>
                          </a:lnTo>
                          <a:lnTo>
                            <a:pt x="190" y="2464"/>
                          </a:lnTo>
                          <a:lnTo>
                            <a:pt x="178" y="2458"/>
                          </a:lnTo>
                          <a:lnTo>
                            <a:pt x="167" y="2451"/>
                          </a:lnTo>
                          <a:lnTo>
                            <a:pt x="161" y="2447"/>
                          </a:lnTo>
                          <a:lnTo>
                            <a:pt x="156" y="2442"/>
                          </a:lnTo>
                          <a:lnTo>
                            <a:pt x="152" y="2437"/>
                          </a:lnTo>
                          <a:lnTo>
                            <a:pt x="148" y="2431"/>
                          </a:lnTo>
                          <a:lnTo>
                            <a:pt x="145" y="2426"/>
                          </a:lnTo>
                          <a:lnTo>
                            <a:pt x="143" y="2419"/>
                          </a:lnTo>
                          <a:lnTo>
                            <a:pt x="142" y="2413"/>
                          </a:lnTo>
                          <a:lnTo>
                            <a:pt x="142" y="2406"/>
                          </a:lnTo>
                          <a:lnTo>
                            <a:pt x="142" y="2397"/>
                          </a:lnTo>
                          <a:lnTo>
                            <a:pt x="143" y="2391"/>
                          </a:lnTo>
                          <a:lnTo>
                            <a:pt x="144" y="2385"/>
                          </a:lnTo>
                          <a:lnTo>
                            <a:pt x="146" y="2380"/>
                          </a:lnTo>
                          <a:lnTo>
                            <a:pt x="148" y="2375"/>
                          </a:lnTo>
                          <a:lnTo>
                            <a:pt x="151" y="2371"/>
                          </a:lnTo>
                          <a:lnTo>
                            <a:pt x="154" y="2367"/>
                          </a:lnTo>
                          <a:lnTo>
                            <a:pt x="158" y="2364"/>
                          </a:lnTo>
                          <a:lnTo>
                            <a:pt x="167" y="2359"/>
                          </a:lnTo>
                          <a:lnTo>
                            <a:pt x="176" y="2354"/>
                          </a:lnTo>
                          <a:lnTo>
                            <a:pt x="186" y="2352"/>
                          </a:lnTo>
                          <a:lnTo>
                            <a:pt x="197" y="2350"/>
                          </a:lnTo>
                          <a:lnTo>
                            <a:pt x="222" y="2350"/>
                          </a:lnTo>
                          <a:lnTo>
                            <a:pt x="245" y="2350"/>
                          </a:lnTo>
                          <a:lnTo>
                            <a:pt x="258" y="2350"/>
                          </a:lnTo>
                          <a:lnTo>
                            <a:pt x="268" y="2349"/>
                          </a:lnTo>
                          <a:lnTo>
                            <a:pt x="278" y="2347"/>
                          </a:lnTo>
                          <a:lnTo>
                            <a:pt x="287" y="2345"/>
                          </a:lnTo>
                          <a:lnTo>
                            <a:pt x="294" y="2341"/>
                          </a:lnTo>
                          <a:lnTo>
                            <a:pt x="298" y="2337"/>
                          </a:lnTo>
                          <a:lnTo>
                            <a:pt x="300" y="2333"/>
                          </a:lnTo>
                          <a:lnTo>
                            <a:pt x="300" y="2328"/>
                          </a:lnTo>
                          <a:lnTo>
                            <a:pt x="298" y="2322"/>
                          </a:lnTo>
                          <a:lnTo>
                            <a:pt x="295" y="2317"/>
                          </a:lnTo>
                          <a:lnTo>
                            <a:pt x="289" y="2310"/>
                          </a:lnTo>
                          <a:lnTo>
                            <a:pt x="284" y="2304"/>
                          </a:lnTo>
                          <a:lnTo>
                            <a:pt x="272" y="2294"/>
                          </a:lnTo>
                          <a:lnTo>
                            <a:pt x="259" y="2284"/>
                          </a:lnTo>
                          <a:lnTo>
                            <a:pt x="248" y="2277"/>
                          </a:lnTo>
                          <a:lnTo>
                            <a:pt x="241" y="2273"/>
                          </a:lnTo>
                          <a:lnTo>
                            <a:pt x="233" y="2268"/>
                          </a:lnTo>
                          <a:lnTo>
                            <a:pt x="224" y="2265"/>
                          </a:lnTo>
                          <a:lnTo>
                            <a:pt x="214" y="2262"/>
                          </a:lnTo>
                          <a:lnTo>
                            <a:pt x="202" y="2259"/>
                          </a:lnTo>
                          <a:lnTo>
                            <a:pt x="180" y="2255"/>
                          </a:lnTo>
                          <a:lnTo>
                            <a:pt x="157" y="2250"/>
                          </a:lnTo>
                          <a:lnTo>
                            <a:pt x="147" y="2246"/>
                          </a:lnTo>
                          <a:lnTo>
                            <a:pt x="138" y="2242"/>
                          </a:lnTo>
                          <a:lnTo>
                            <a:pt x="130" y="2237"/>
                          </a:lnTo>
                          <a:lnTo>
                            <a:pt x="124" y="2231"/>
                          </a:lnTo>
                          <a:lnTo>
                            <a:pt x="121" y="2227"/>
                          </a:lnTo>
                          <a:lnTo>
                            <a:pt x="118" y="2223"/>
                          </a:lnTo>
                          <a:lnTo>
                            <a:pt x="116" y="2219"/>
                          </a:lnTo>
                          <a:lnTo>
                            <a:pt x="114" y="2214"/>
                          </a:lnTo>
                          <a:lnTo>
                            <a:pt x="114" y="2209"/>
                          </a:lnTo>
                          <a:lnTo>
                            <a:pt x="113" y="2204"/>
                          </a:lnTo>
                          <a:lnTo>
                            <a:pt x="114" y="2198"/>
                          </a:lnTo>
                          <a:lnTo>
                            <a:pt x="115" y="2192"/>
                          </a:lnTo>
                          <a:lnTo>
                            <a:pt x="117" y="2186"/>
                          </a:lnTo>
                          <a:lnTo>
                            <a:pt x="122" y="2177"/>
                          </a:lnTo>
                          <a:lnTo>
                            <a:pt x="129" y="2169"/>
                          </a:lnTo>
                          <a:lnTo>
                            <a:pt x="136" y="2160"/>
                          </a:lnTo>
                          <a:lnTo>
                            <a:pt x="153" y="2140"/>
                          </a:lnTo>
                          <a:lnTo>
                            <a:pt x="172" y="2121"/>
                          </a:lnTo>
                          <a:lnTo>
                            <a:pt x="179" y="2111"/>
                          </a:lnTo>
                          <a:lnTo>
                            <a:pt x="185" y="2102"/>
                          </a:lnTo>
                          <a:lnTo>
                            <a:pt x="189" y="2092"/>
                          </a:lnTo>
                          <a:lnTo>
                            <a:pt x="191" y="2084"/>
                          </a:lnTo>
                          <a:lnTo>
                            <a:pt x="191" y="2081"/>
                          </a:lnTo>
                          <a:lnTo>
                            <a:pt x="191" y="2077"/>
                          </a:lnTo>
                          <a:lnTo>
                            <a:pt x="189" y="2074"/>
                          </a:lnTo>
                          <a:lnTo>
                            <a:pt x="187" y="2071"/>
                          </a:lnTo>
                          <a:lnTo>
                            <a:pt x="184" y="2069"/>
                          </a:lnTo>
                          <a:lnTo>
                            <a:pt x="180" y="2066"/>
                          </a:lnTo>
                          <a:lnTo>
                            <a:pt x="175" y="2065"/>
                          </a:lnTo>
                          <a:lnTo>
                            <a:pt x="168" y="2063"/>
                          </a:lnTo>
                          <a:lnTo>
                            <a:pt x="153" y="2062"/>
                          </a:lnTo>
                          <a:lnTo>
                            <a:pt x="137" y="2062"/>
                          </a:lnTo>
                          <a:lnTo>
                            <a:pt x="118" y="2063"/>
                          </a:lnTo>
                          <a:lnTo>
                            <a:pt x="101" y="2064"/>
                          </a:lnTo>
                          <a:lnTo>
                            <a:pt x="93" y="2064"/>
                          </a:lnTo>
                          <a:lnTo>
                            <a:pt x="84" y="2064"/>
                          </a:lnTo>
                          <a:lnTo>
                            <a:pt x="76" y="2062"/>
                          </a:lnTo>
                          <a:lnTo>
                            <a:pt x="68" y="2061"/>
                          </a:lnTo>
                          <a:lnTo>
                            <a:pt x="62" y="2058"/>
                          </a:lnTo>
                          <a:lnTo>
                            <a:pt x="55" y="2053"/>
                          </a:lnTo>
                          <a:lnTo>
                            <a:pt x="50" y="2048"/>
                          </a:lnTo>
                          <a:lnTo>
                            <a:pt x="46" y="2042"/>
                          </a:lnTo>
                          <a:lnTo>
                            <a:pt x="30" y="2010"/>
                          </a:lnTo>
                          <a:lnTo>
                            <a:pt x="16" y="1980"/>
                          </a:lnTo>
                          <a:lnTo>
                            <a:pt x="10" y="1964"/>
                          </a:lnTo>
                          <a:lnTo>
                            <a:pt x="5" y="1948"/>
                          </a:lnTo>
                          <a:lnTo>
                            <a:pt x="4" y="1940"/>
                          </a:lnTo>
                          <a:lnTo>
                            <a:pt x="2" y="1931"/>
                          </a:lnTo>
                          <a:lnTo>
                            <a:pt x="2" y="1921"/>
                          </a:lnTo>
                          <a:lnTo>
                            <a:pt x="1" y="1912"/>
                          </a:lnTo>
                          <a:lnTo>
                            <a:pt x="2" y="1904"/>
                          </a:lnTo>
                          <a:lnTo>
                            <a:pt x="4" y="1897"/>
                          </a:lnTo>
                          <a:lnTo>
                            <a:pt x="7" y="1890"/>
                          </a:lnTo>
                          <a:lnTo>
                            <a:pt x="11" y="1882"/>
                          </a:lnTo>
                          <a:lnTo>
                            <a:pt x="16" y="1877"/>
                          </a:lnTo>
                          <a:lnTo>
                            <a:pt x="21" y="1871"/>
                          </a:lnTo>
                          <a:lnTo>
                            <a:pt x="26" y="1866"/>
                          </a:lnTo>
                          <a:lnTo>
                            <a:pt x="32" y="1861"/>
                          </a:lnTo>
                          <a:lnTo>
                            <a:pt x="44" y="1853"/>
                          </a:lnTo>
                          <a:lnTo>
                            <a:pt x="54" y="1844"/>
                          </a:lnTo>
                          <a:lnTo>
                            <a:pt x="58" y="1839"/>
                          </a:lnTo>
                          <a:lnTo>
                            <a:pt x="60" y="1834"/>
                          </a:lnTo>
                          <a:lnTo>
                            <a:pt x="62" y="1829"/>
                          </a:lnTo>
                          <a:lnTo>
                            <a:pt x="63" y="1824"/>
                          </a:lnTo>
                          <a:lnTo>
                            <a:pt x="62" y="1819"/>
                          </a:lnTo>
                          <a:lnTo>
                            <a:pt x="59" y="1815"/>
                          </a:lnTo>
                          <a:lnTo>
                            <a:pt x="56" y="1812"/>
                          </a:lnTo>
                          <a:lnTo>
                            <a:pt x="52" y="1808"/>
                          </a:lnTo>
                          <a:lnTo>
                            <a:pt x="42" y="1802"/>
                          </a:lnTo>
                          <a:lnTo>
                            <a:pt x="30" y="1796"/>
                          </a:lnTo>
                          <a:lnTo>
                            <a:pt x="19" y="1790"/>
                          </a:lnTo>
                          <a:lnTo>
                            <a:pt x="10" y="1783"/>
                          </a:lnTo>
                          <a:lnTo>
                            <a:pt x="7" y="1779"/>
                          </a:lnTo>
                          <a:lnTo>
                            <a:pt x="5" y="1775"/>
                          </a:lnTo>
                          <a:lnTo>
                            <a:pt x="3" y="1770"/>
                          </a:lnTo>
                          <a:lnTo>
                            <a:pt x="4" y="1764"/>
                          </a:lnTo>
                          <a:lnTo>
                            <a:pt x="7" y="1753"/>
                          </a:lnTo>
                          <a:lnTo>
                            <a:pt x="11" y="1743"/>
                          </a:lnTo>
                          <a:lnTo>
                            <a:pt x="17" y="1733"/>
                          </a:lnTo>
                          <a:lnTo>
                            <a:pt x="24" y="1723"/>
                          </a:lnTo>
                          <a:lnTo>
                            <a:pt x="30" y="1713"/>
                          </a:lnTo>
                          <a:lnTo>
                            <a:pt x="37" y="1701"/>
                          </a:lnTo>
                          <a:lnTo>
                            <a:pt x="39" y="1695"/>
                          </a:lnTo>
                          <a:lnTo>
                            <a:pt x="41" y="1689"/>
                          </a:lnTo>
                          <a:lnTo>
                            <a:pt x="42" y="1683"/>
                          </a:lnTo>
                          <a:lnTo>
                            <a:pt x="43" y="1676"/>
                          </a:lnTo>
                          <a:lnTo>
                            <a:pt x="47" y="1640"/>
                          </a:lnTo>
                          <a:lnTo>
                            <a:pt x="51" y="1614"/>
                          </a:lnTo>
                          <a:lnTo>
                            <a:pt x="51" y="1608"/>
                          </a:lnTo>
                          <a:lnTo>
                            <a:pt x="51" y="1602"/>
                          </a:lnTo>
                          <a:lnTo>
                            <a:pt x="50" y="1595"/>
                          </a:lnTo>
                          <a:lnTo>
                            <a:pt x="48" y="1588"/>
                          </a:lnTo>
                          <a:lnTo>
                            <a:pt x="45" y="1580"/>
                          </a:lnTo>
                          <a:lnTo>
                            <a:pt x="41" y="1572"/>
                          </a:lnTo>
                          <a:lnTo>
                            <a:pt x="36" y="1563"/>
                          </a:lnTo>
                          <a:lnTo>
                            <a:pt x="29" y="1552"/>
                          </a:lnTo>
                          <a:lnTo>
                            <a:pt x="27" y="1549"/>
                          </a:lnTo>
                          <a:lnTo>
                            <a:pt x="25" y="1544"/>
                          </a:lnTo>
                          <a:lnTo>
                            <a:pt x="24" y="1539"/>
                          </a:lnTo>
                          <a:lnTo>
                            <a:pt x="24" y="1534"/>
                          </a:lnTo>
                          <a:lnTo>
                            <a:pt x="24" y="1524"/>
                          </a:lnTo>
                          <a:lnTo>
                            <a:pt x="25" y="1513"/>
                          </a:lnTo>
                          <a:lnTo>
                            <a:pt x="28" y="1490"/>
                          </a:lnTo>
                          <a:lnTo>
                            <a:pt x="30" y="1471"/>
                          </a:lnTo>
                          <a:lnTo>
                            <a:pt x="31" y="1449"/>
                          </a:lnTo>
                          <a:lnTo>
                            <a:pt x="31" y="1428"/>
                          </a:lnTo>
                          <a:lnTo>
                            <a:pt x="31" y="1418"/>
                          </a:lnTo>
                          <a:lnTo>
                            <a:pt x="29" y="1407"/>
                          </a:lnTo>
                          <a:lnTo>
                            <a:pt x="26" y="1398"/>
                          </a:lnTo>
                          <a:lnTo>
                            <a:pt x="21" y="1388"/>
                          </a:lnTo>
                          <a:lnTo>
                            <a:pt x="11" y="1374"/>
                          </a:lnTo>
                          <a:lnTo>
                            <a:pt x="1" y="1359"/>
                          </a:lnTo>
                          <a:lnTo>
                            <a:pt x="0" y="1356"/>
                          </a:lnTo>
                          <a:lnTo>
                            <a:pt x="0" y="1353"/>
                          </a:lnTo>
                          <a:lnTo>
                            <a:pt x="0" y="1350"/>
                          </a:lnTo>
                          <a:lnTo>
                            <a:pt x="1" y="1346"/>
                          </a:lnTo>
                          <a:lnTo>
                            <a:pt x="4" y="1343"/>
                          </a:lnTo>
                          <a:lnTo>
                            <a:pt x="7" y="1340"/>
                          </a:lnTo>
                          <a:lnTo>
                            <a:pt x="12" y="1337"/>
                          </a:lnTo>
                          <a:lnTo>
                            <a:pt x="18" y="1334"/>
                          </a:lnTo>
                          <a:lnTo>
                            <a:pt x="21" y="1333"/>
                          </a:lnTo>
                          <a:lnTo>
                            <a:pt x="23" y="1331"/>
                          </a:lnTo>
                          <a:lnTo>
                            <a:pt x="25" y="1329"/>
                          </a:lnTo>
                          <a:lnTo>
                            <a:pt x="25" y="1327"/>
                          </a:lnTo>
                          <a:lnTo>
                            <a:pt x="25" y="1322"/>
                          </a:lnTo>
                          <a:lnTo>
                            <a:pt x="22" y="1318"/>
                          </a:lnTo>
                          <a:lnTo>
                            <a:pt x="14" y="1309"/>
                          </a:lnTo>
                          <a:lnTo>
                            <a:pt x="7" y="1302"/>
                          </a:lnTo>
                          <a:lnTo>
                            <a:pt x="5" y="1300"/>
                          </a:lnTo>
                          <a:lnTo>
                            <a:pt x="4" y="1297"/>
                          </a:lnTo>
                          <a:lnTo>
                            <a:pt x="4" y="1295"/>
                          </a:lnTo>
                          <a:lnTo>
                            <a:pt x="5" y="1291"/>
                          </a:lnTo>
                          <a:lnTo>
                            <a:pt x="7" y="1284"/>
                          </a:lnTo>
                          <a:lnTo>
                            <a:pt x="11" y="1276"/>
                          </a:lnTo>
                          <a:lnTo>
                            <a:pt x="21" y="1262"/>
                          </a:lnTo>
                          <a:lnTo>
                            <a:pt x="28" y="1252"/>
                          </a:lnTo>
                          <a:lnTo>
                            <a:pt x="39" y="1232"/>
                          </a:lnTo>
                          <a:lnTo>
                            <a:pt x="49" y="1216"/>
                          </a:lnTo>
                          <a:lnTo>
                            <a:pt x="55" y="1208"/>
                          </a:lnTo>
                          <a:lnTo>
                            <a:pt x="62" y="1202"/>
                          </a:lnTo>
                          <a:lnTo>
                            <a:pt x="70" y="1197"/>
                          </a:lnTo>
                          <a:lnTo>
                            <a:pt x="81" y="1191"/>
                          </a:lnTo>
                          <a:lnTo>
                            <a:pt x="89" y="1188"/>
                          </a:lnTo>
                          <a:lnTo>
                            <a:pt x="95" y="1184"/>
                          </a:lnTo>
                          <a:lnTo>
                            <a:pt x="100" y="1179"/>
                          </a:lnTo>
                          <a:lnTo>
                            <a:pt x="103" y="1173"/>
                          </a:lnTo>
                          <a:lnTo>
                            <a:pt x="106" y="1167"/>
                          </a:lnTo>
                          <a:lnTo>
                            <a:pt x="107" y="1160"/>
                          </a:lnTo>
                          <a:lnTo>
                            <a:pt x="108" y="1151"/>
                          </a:lnTo>
                          <a:lnTo>
                            <a:pt x="108" y="1143"/>
                          </a:lnTo>
                          <a:lnTo>
                            <a:pt x="103" y="1111"/>
                          </a:lnTo>
                          <a:lnTo>
                            <a:pt x="97" y="1080"/>
                          </a:lnTo>
                          <a:lnTo>
                            <a:pt x="97" y="1080"/>
                          </a:lnTo>
                          <a:close/>
                        </a:path>
                      </a:pathLst>
                    </a:custGeom>
                    <a:solidFill>
                      <a:srgbClr val="7CA0E8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31" name="Lubelskie_0"/>
                    <xdr:cNvSpPr>
                      <a:spLocks/>
                    </xdr:cNvSpPr>
                  </xdr:nvSpPr>
                  <xdr:spPr bwMode="auto">
                    <a:xfrm>
                      <a:off x="17056361" y="5981143"/>
                      <a:ext cx="1007003" cy="1331252"/>
                    </a:xfrm>
                    <a:custGeom>
                      <a:avLst/>
                      <a:gdLst/>
                      <a:ahLst/>
                      <a:cxnLst>
                        <a:cxn ang="0">
                          <a:pos x="2344" y="165"/>
                        </a:cxn>
                        <a:cxn ang="0">
                          <a:pos x="2541" y="192"/>
                        </a:cxn>
                        <a:cxn ang="0">
                          <a:pos x="2801" y="393"/>
                        </a:cxn>
                        <a:cxn ang="0">
                          <a:pos x="2979" y="659"/>
                        </a:cxn>
                        <a:cxn ang="0">
                          <a:pos x="2957" y="841"/>
                        </a:cxn>
                        <a:cxn ang="0">
                          <a:pos x="2905" y="1008"/>
                        </a:cxn>
                        <a:cxn ang="0">
                          <a:pos x="2926" y="1207"/>
                        </a:cxn>
                        <a:cxn ang="0">
                          <a:pos x="2827" y="1442"/>
                        </a:cxn>
                        <a:cxn ang="0">
                          <a:pos x="2836" y="1780"/>
                        </a:cxn>
                        <a:cxn ang="0">
                          <a:pos x="2949" y="1905"/>
                        </a:cxn>
                        <a:cxn ang="0">
                          <a:pos x="3002" y="2012"/>
                        </a:cxn>
                        <a:cxn ang="0">
                          <a:pos x="2969" y="2211"/>
                        </a:cxn>
                        <a:cxn ang="0">
                          <a:pos x="3072" y="2442"/>
                        </a:cxn>
                        <a:cxn ang="0">
                          <a:pos x="3269" y="2778"/>
                        </a:cxn>
                        <a:cxn ang="0">
                          <a:pos x="3356" y="3008"/>
                        </a:cxn>
                        <a:cxn ang="0">
                          <a:pos x="3450" y="3201"/>
                        </a:cxn>
                        <a:cxn ang="0">
                          <a:pos x="3676" y="3414"/>
                        </a:cxn>
                        <a:cxn ang="0">
                          <a:pos x="3432" y="3477"/>
                        </a:cxn>
                        <a:cxn ang="0">
                          <a:pos x="3519" y="3601"/>
                        </a:cxn>
                        <a:cxn ang="0">
                          <a:pos x="3617" y="3884"/>
                        </a:cxn>
                        <a:cxn ang="0">
                          <a:pos x="3558" y="4314"/>
                        </a:cxn>
                        <a:cxn ang="0">
                          <a:pos x="3221" y="4454"/>
                        </a:cxn>
                        <a:cxn ang="0">
                          <a:pos x="2936" y="4679"/>
                        </a:cxn>
                        <a:cxn ang="0">
                          <a:pos x="2763" y="4745"/>
                        </a:cxn>
                        <a:cxn ang="0">
                          <a:pos x="2633" y="4645"/>
                        </a:cxn>
                        <a:cxn ang="0">
                          <a:pos x="2523" y="4474"/>
                        </a:cxn>
                        <a:cxn ang="0">
                          <a:pos x="2279" y="4505"/>
                        </a:cxn>
                        <a:cxn ang="0">
                          <a:pos x="1727" y="4707"/>
                        </a:cxn>
                        <a:cxn ang="0">
                          <a:pos x="1450" y="4618"/>
                        </a:cxn>
                        <a:cxn ang="0">
                          <a:pos x="1200" y="4543"/>
                        </a:cxn>
                        <a:cxn ang="0">
                          <a:pos x="1265" y="4336"/>
                        </a:cxn>
                        <a:cxn ang="0">
                          <a:pos x="1304" y="4266"/>
                        </a:cxn>
                        <a:cxn ang="0">
                          <a:pos x="1316" y="4110"/>
                        </a:cxn>
                        <a:cxn ang="0">
                          <a:pos x="1156" y="4041"/>
                        </a:cxn>
                        <a:cxn ang="0">
                          <a:pos x="889" y="3932"/>
                        </a:cxn>
                        <a:cxn ang="0">
                          <a:pos x="755" y="3830"/>
                        </a:cxn>
                        <a:cxn ang="0">
                          <a:pos x="748" y="3595"/>
                        </a:cxn>
                        <a:cxn ang="0">
                          <a:pos x="532" y="3568"/>
                        </a:cxn>
                        <a:cxn ang="0">
                          <a:pos x="319" y="3469"/>
                        </a:cxn>
                        <a:cxn ang="0">
                          <a:pos x="248" y="3179"/>
                        </a:cxn>
                        <a:cxn ang="0">
                          <a:pos x="227" y="2896"/>
                        </a:cxn>
                        <a:cxn ang="0">
                          <a:pos x="249" y="2513"/>
                        </a:cxn>
                        <a:cxn ang="0">
                          <a:pos x="239" y="2400"/>
                        </a:cxn>
                        <a:cxn ang="0">
                          <a:pos x="216" y="2157"/>
                        </a:cxn>
                        <a:cxn ang="0">
                          <a:pos x="333" y="1999"/>
                        </a:cxn>
                        <a:cxn ang="0">
                          <a:pos x="306" y="1785"/>
                        </a:cxn>
                        <a:cxn ang="0">
                          <a:pos x="15" y="1653"/>
                        </a:cxn>
                        <a:cxn ang="0">
                          <a:pos x="109" y="1572"/>
                        </a:cxn>
                        <a:cxn ang="0">
                          <a:pos x="263" y="1544"/>
                        </a:cxn>
                        <a:cxn ang="0">
                          <a:pos x="351" y="1387"/>
                        </a:cxn>
                        <a:cxn ang="0">
                          <a:pos x="419" y="1228"/>
                        </a:cxn>
                        <a:cxn ang="0">
                          <a:pos x="350" y="1092"/>
                        </a:cxn>
                        <a:cxn ang="0">
                          <a:pos x="369" y="889"/>
                        </a:cxn>
                        <a:cxn ang="0">
                          <a:pos x="584" y="651"/>
                        </a:cxn>
                        <a:cxn ang="0">
                          <a:pos x="809" y="649"/>
                        </a:cxn>
                        <a:cxn ang="0">
                          <a:pos x="1017" y="656"/>
                        </a:cxn>
                        <a:cxn ang="0">
                          <a:pos x="1253" y="539"/>
                        </a:cxn>
                        <a:cxn ang="0">
                          <a:pos x="1485" y="605"/>
                        </a:cxn>
                        <a:cxn ang="0">
                          <a:pos x="1554" y="428"/>
                        </a:cxn>
                        <a:cxn ang="0">
                          <a:pos x="1839" y="524"/>
                        </a:cxn>
                        <a:cxn ang="0">
                          <a:pos x="1922" y="374"/>
                        </a:cxn>
                        <a:cxn ang="0">
                          <a:pos x="2059" y="261"/>
                        </a:cxn>
                        <a:cxn ang="0">
                          <a:pos x="2151" y="72"/>
                        </a:cxn>
                      </a:cxnLst>
                      <a:rect l="0" t="0" r="r" b="b"/>
                      <a:pathLst>
                        <a:path w="3676" h="4821">
                          <a:moveTo>
                            <a:pt x="2203" y="0"/>
                          </a:moveTo>
                          <a:lnTo>
                            <a:pt x="2265" y="18"/>
                          </a:lnTo>
                          <a:lnTo>
                            <a:pt x="2265" y="18"/>
                          </a:lnTo>
                          <a:lnTo>
                            <a:pt x="2274" y="19"/>
                          </a:lnTo>
                          <a:lnTo>
                            <a:pt x="2280" y="21"/>
                          </a:lnTo>
                          <a:lnTo>
                            <a:pt x="2286" y="22"/>
                          </a:lnTo>
                          <a:lnTo>
                            <a:pt x="2290" y="24"/>
                          </a:lnTo>
                          <a:lnTo>
                            <a:pt x="2295" y="27"/>
                          </a:lnTo>
                          <a:lnTo>
                            <a:pt x="2298" y="30"/>
                          </a:lnTo>
                          <a:lnTo>
                            <a:pt x="2301" y="33"/>
                          </a:lnTo>
                          <a:lnTo>
                            <a:pt x="2303" y="37"/>
                          </a:lnTo>
                          <a:lnTo>
                            <a:pt x="2304" y="42"/>
                          </a:lnTo>
                          <a:lnTo>
                            <a:pt x="2305" y="47"/>
                          </a:lnTo>
                          <a:lnTo>
                            <a:pt x="2305" y="54"/>
                          </a:lnTo>
                          <a:lnTo>
                            <a:pt x="2305" y="60"/>
                          </a:lnTo>
                          <a:lnTo>
                            <a:pt x="2302" y="76"/>
                          </a:lnTo>
                          <a:lnTo>
                            <a:pt x="2297" y="95"/>
                          </a:lnTo>
                          <a:lnTo>
                            <a:pt x="2295" y="105"/>
                          </a:lnTo>
                          <a:lnTo>
                            <a:pt x="2295" y="114"/>
                          </a:lnTo>
                          <a:lnTo>
                            <a:pt x="2297" y="123"/>
                          </a:lnTo>
                          <a:lnTo>
                            <a:pt x="2300" y="130"/>
                          </a:lnTo>
                          <a:lnTo>
                            <a:pt x="2305" y="138"/>
                          </a:lnTo>
                          <a:lnTo>
                            <a:pt x="2311" y="145"/>
                          </a:lnTo>
                          <a:lnTo>
                            <a:pt x="2319" y="151"/>
                          </a:lnTo>
                          <a:lnTo>
                            <a:pt x="2327" y="157"/>
                          </a:lnTo>
                          <a:lnTo>
                            <a:pt x="2335" y="161"/>
                          </a:lnTo>
                          <a:lnTo>
                            <a:pt x="2344" y="165"/>
                          </a:lnTo>
                          <a:lnTo>
                            <a:pt x="2354" y="169"/>
                          </a:lnTo>
                          <a:lnTo>
                            <a:pt x="2364" y="171"/>
                          </a:lnTo>
                          <a:lnTo>
                            <a:pt x="2373" y="173"/>
                          </a:lnTo>
                          <a:lnTo>
                            <a:pt x="2383" y="174"/>
                          </a:lnTo>
                          <a:lnTo>
                            <a:pt x="2391" y="174"/>
                          </a:lnTo>
                          <a:lnTo>
                            <a:pt x="2399" y="174"/>
                          </a:lnTo>
                          <a:lnTo>
                            <a:pt x="2413" y="170"/>
                          </a:lnTo>
                          <a:lnTo>
                            <a:pt x="2430" y="164"/>
                          </a:lnTo>
                          <a:lnTo>
                            <a:pt x="2439" y="162"/>
                          </a:lnTo>
                          <a:lnTo>
                            <a:pt x="2447" y="160"/>
                          </a:lnTo>
                          <a:lnTo>
                            <a:pt x="2451" y="160"/>
                          </a:lnTo>
                          <a:lnTo>
                            <a:pt x="2453" y="161"/>
                          </a:lnTo>
                          <a:lnTo>
                            <a:pt x="2456" y="162"/>
                          </a:lnTo>
                          <a:lnTo>
                            <a:pt x="2457" y="164"/>
                          </a:lnTo>
                          <a:lnTo>
                            <a:pt x="2461" y="170"/>
                          </a:lnTo>
                          <a:lnTo>
                            <a:pt x="2465" y="176"/>
                          </a:lnTo>
                          <a:lnTo>
                            <a:pt x="2468" y="180"/>
                          </a:lnTo>
                          <a:lnTo>
                            <a:pt x="2472" y="184"/>
                          </a:lnTo>
                          <a:lnTo>
                            <a:pt x="2475" y="186"/>
                          </a:lnTo>
                          <a:lnTo>
                            <a:pt x="2479" y="187"/>
                          </a:lnTo>
                          <a:lnTo>
                            <a:pt x="2483" y="187"/>
                          </a:lnTo>
                          <a:lnTo>
                            <a:pt x="2488" y="188"/>
                          </a:lnTo>
                          <a:lnTo>
                            <a:pt x="2497" y="187"/>
                          </a:lnTo>
                          <a:lnTo>
                            <a:pt x="2506" y="186"/>
                          </a:lnTo>
                          <a:lnTo>
                            <a:pt x="2517" y="186"/>
                          </a:lnTo>
                          <a:lnTo>
                            <a:pt x="2531" y="189"/>
                          </a:lnTo>
                          <a:lnTo>
                            <a:pt x="2541" y="192"/>
                          </a:lnTo>
                          <a:lnTo>
                            <a:pt x="2553" y="197"/>
                          </a:lnTo>
                          <a:lnTo>
                            <a:pt x="2566" y="203"/>
                          </a:lnTo>
                          <a:lnTo>
                            <a:pt x="2581" y="210"/>
                          </a:lnTo>
                          <a:lnTo>
                            <a:pt x="2594" y="218"/>
                          </a:lnTo>
                          <a:lnTo>
                            <a:pt x="2607" y="227"/>
                          </a:lnTo>
                          <a:lnTo>
                            <a:pt x="2619" y="234"/>
                          </a:lnTo>
                          <a:lnTo>
                            <a:pt x="2627" y="240"/>
                          </a:lnTo>
                          <a:lnTo>
                            <a:pt x="2638" y="250"/>
                          </a:lnTo>
                          <a:lnTo>
                            <a:pt x="2650" y="263"/>
                          </a:lnTo>
                          <a:lnTo>
                            <a:pt x="2663" y="279"/>
                          </a:lnTo>
                          <a:lnTo>
                            <a:pt x="2676" y="294"/>
                          </a:lnTo>
                          <a:lnTo>
                            <a:pt x="2689" y="308"/>
                          </a:lnTo>
                          <a:lnTo>
                            <a:pt x="2704" y="322"/>
                          </a:lnTo>
                          <a:lnTo>
                            <a:pt x="2711" y="328"/>
                          </a:lnTo>
                          <a:lnTo>
                            <a:pt x="2718" y="332"/>
                          </a:lnTo>
                          <a:lnTo>
                            <a:pt x="2725" y="336"/>
                          </a:lnTo>
                          <a:lnTo>
                            <a:pt x="2733" y="338"/>
                          </a:lnTo>
                          <a:lnTo>
                            <a:pt x="2737" y="340"/>
                          </a:lnTo>
                          <a:lnTo>
                            <a:pt x="2741" y="342"/>
                          </a:lnTo>
                          <a:lnTo>
                            <a:pt x="2747" y="345"/>
                          </a:lnTo>
                          <a:lnTo>
                            <a:pt x="2752" y="349"/>
                          </a:lnTo>
                          <a:lnTo>
                            <a:pt x="2762" y="359"/>
                          </a:lnTo>
                          <a:lnTo>
                            <a:pt x="2772" y="369"/>
                          </a:lnTo>
                          <a:lnTo>
                            <a:pt x="2782" y="379"/>
                          </a:lnTo>
                          <a:lnTo>
                            <a:pt x="2793" y="387"/>
                          </a:lnTo>
                          <a:lnTo>
                            <a:pt x="2797" y="390"/>
                          </a:lnTo>
                          <a:lnTo>
                            <a:pt x="2801" y="393"/>
                          </a:lnTo>
                          <a:lnTo>
                            <a:pt x="2805" y="394"/>
                          </a:lnTo>
                          <a:lnTo>
                            <a:pt x="2808" y="395"/>
                          </a:lnTo>
                          <a:lnTo>
                            <a:pt x="2829" y="396"/>
                          </a:lnTo>
                          <a:lnTo>
                            <a:pt x="2852" y="400"/>
                          </a:lnTo>
                          <a:lnTo>
                            <a:pt x="2864" y="402"/>
                          </a:lnTo>
                          <a:lnTo>
                            <a:pt x="2875" y="405"/>
                          </a:lnTo>
                          <a:lnTo>
                            <a:pt x="2886" y="408"/>
                          </a:lnTo>
                          <a:lnTo>
                            <a:pt x="2896" y="412"/>
                          </a:lnTo>
                          <a:lnTo>
                            <a:pt x="2906" y="417"/>
                          </a:lnTo>
                          <a:lnTo>
                            <a:pt x="2916" y="422"/>
                          </a:lnTo>
                          <a:lnTo>
                            <a:pt x="2926" y="428"/>
                          </a:lnTo>
                          <a:lnTo>
                            <a:pt x="2934" y="435"/>
                          </a:lnTo>
                          <a:lnTo>
                            <a:pt x="2941" y="444"/>
                          </a:lnTo>
                          <a:lnTo>
                            <a:pt x="2948" y="453"/>
                          </a:lnTo>
                          <a:lnTo>
                            <a:pt x="2953" y="462"/>
                          </a:lnTo>
                          <a:lnTo>
                            <a:pt x="2958" y="473"/>
                          </a:lnTo>
                          <a:lnTo>
                            <a:pt x="2963" y="488"/>
                          </a:lnTo>
                          <a:lnTo>
                            <a:pt x="2966" y="503"/>
                          </a:lnTo>
                          <a:lnTo>
                            <a:pt x="2967" y="517"/>
                          </a:lnTo>
                          <a:lnTo>
                            <a:pt x="2966" y="533"/>
                          </a:lnTo>
                          <a:lnTo>
                            <a:pt x="2964" y="561"/>
                          </a:lnTo>
                          <a:lnTo>
                            <a:pt x="2963" y="592"/>
                          </a:lnTo>
                          <a:lnTo>
                            <a:pt x="2963" y="606"/>
                          </a:lnTo>
                          <a:lnTo>
                            <a:pt x="2965" y="619"/>
                          </a:lnTo>
                          <a:lnTo>
                            <a:pt x="2967" y="629"/>
                          </a:lnTo>
                          <a:lnTo>
                            <a:pt x="2970" y="639"/>
                          </a:lnTo>
                          <a:lnTo>
                            <a:pt x="2979" y="659"/>
                          </a:lnTo>
                          <a:lnTo>
                            <a:pt x="2992" y="681"/>
                          </a:lnTo>
                          <a:lnTo>
                            <a:pt x="3000" y="694"/>
                          </a:lnTo>
                          <a:lnTo>
                            <a:pt x="3008" y="707"/>
                          </a:lnTo>
                          <a:lnTo>
                            <a:pt x="3011" y="714"/>
                          </a:lnTo>
                          <a:lnTo>
                            <a:pt x="3013" y="721"/>
                          </a:lnTo>
                          <a:lnTo>
                            <a:pt x="3014" y="728"/>
                          </a:lnTo>
                          <a:lnTo>
                            <a:pt x="3013" y="737"/>
                          </a:lnTo>
                          <a:lnTo>
                            <a:pt x="3012" y="743"/>
                          </a:lnTo>
                          <a:lnTo>
                            <a:pt x="3010" y="748"/>
                          </a:lnTo>
                          <a:lnTo>
                            <a:pt x="3007" y="751"/>
                          </a:lnTo>
                          <a:lnTo>
                            <a:pt x="3003" y="755"/>
                          </a:lnTo>
                          <a:lnTo>
                            <a:pt x="2994" y="760"/>
                          </a:lnTo>
                          <a:lnTo>
                            <a:pt x="2984" y="765"/>
                          </a:lnTo>
                          <a:lnTo>
                            <a:pt x="2974" y="770"/>
                          </a:lnTo>
                          <a:lnTo>
                            <a:pt x="2965" y="776"/>
                          </a:lnTo>
                          <a:lnTo>
                            <a:pt x="2960" y="781"/>
                          </a:lnTo>
                          <a:lnTo>
                            <a:pt x="2956" y="786"/>
                          </a:lnTo>
                          <a:lnTo>
                            <a:pt x="2954" y="792"/>
                          </a:lnTo>
                          <a:lnTo>
                            <a:pt x="2952" y="799"/>
                          </a:lnTo>
                          <a:lnTo>
                            <a:pt x="2952" y="804"/>
                          </a:lnTo>
                          <a:lnTo>
                            <a:pt x="2952" y="809"/>
                          </a:lnTo>
                          <a:lnTo>
                            <a:pt x="2953" y="814"/>
                          </a:lnTo>
                          <a:lnTo>
                            <a:pt x="2955" y="820"/>
                          </a:lnTo>
                          <a:lnTo>
                            <a:pt x="2956" y="825"/>
                          </a:lnTo>
                          <a:lnTo>
                            <a:pt x="2957" y="831"/>
                          </a:lnTo>
                          <a:lnTo>
                            <a:pt x="2958" y="836"/>
                          </a:lnTo>
                          <a:lnTo>
                            <a:pt x="2957" y="841"/>
                          </a:lnTo>
                          <a:lnTo>
                            <a:pt x="2955" y="846"/>
                          </a:lnTo>
                          <a:lnTo>
                            <a:pt x="2949" y="851"/>
                          </a:lnTo>
                          <a:lnTo>
                            <a:pt x="2941" y="856"/>
                          </a:lnTo>
                          <a:lnTo>
                            <a:pt x="2933" y="862"/>
                          </a:lnTo>
                          <a:lnTo>
                            <a:pt x="2924" y="867"/>
                          </a:lnTo>
                          <a:lnTo>
                            <a:pt x="2916" y="874"/>
                          </a:lnTo>
                          <a:lnTo>
                            <a:pt x="2913" y="877"/>
                          </a:lnTo>
                          <a:lnTo>
                            <a:pt x="2910" y="879"/>
                          </a:lnTo>
                          <a:lnTo>
                            <a:pt x="2909" y="882"/>
                          </a:lnTo>
                          <a:lnTo>
                            <a:pt x="2908" y="884"/>
                          </a:lnTo>
                          <a:lnTo>
                            <a:pt x="2909" y="894"/>
                          </a:lnTo>
                          <a:lnTo>
                            <a:pt x="2910" y="904"/>
                          </a:lnTo>
                          <a:lnTo>
                            <a:pt x="2913" y="916"/>
                          </a:lnTo>
                          <a:lnTo>
                            <a:pt x="2918" y="928"/>
                          </a:lnTo>
                          <a:lnTo>
                            <a:pt x="2921" y="939"/>
                          </a:lnTo>
                          <a:lnTo>
                            <a:pt x="2923" y="950"/>
                          </a:lnTo>
                          <a:lnTo>
                            <a:pt x="2924" y="961"/>
                          </a:lnTo>
                          <a:lnTo>
                            <a:pt x="2924" y="970"/>
                          </a:lnTo>
                          <a:lnTo>
                            <a:pt x="2923" y="974"/>
                          </a:lnTo>
                          <a:lnTo>
                            <a:pt x="2921" y="978"/>
                          </a:lnTo>
                          <a:lnTo>
                            <a:pt x="2920" y="980"/>
                          </a:lnTo>
                          <a:lnTo>
                            <a:pt x="2918" y="982"/>
                          </a:lnTo>
                          <a:lnTo>
                            <a:pt x="2912" y="986"/>
                          </a:lnTo>
                          <a:lnTo>
                            <a:pt x="2906" y="992"/>
                          </a:lnTo>
                          <a:lnTo>
                            <a:pt x="2904" y="995"/>
                          </a:lnTo>
                          <a:lnTo>
                            <a:pt x="2904" y="1001"/>
                          </a:lnTo>
                          <a:lnTo>
                            <a:pt x="2905" y="1008"/>
                          </a:lnTo>
                          <a:lnTo>
                            <a:pt x="2906" y="1016"/>
                          </a:lnTo>
                          <a:lnTo>
                            <a:pt x="2907" y="1024"/>
                          </a:lnTo>
                          <a:lnTo>
                            <a:pt x="2908" y="1032"/>
                          </a:lnTo>
                          <a:lnTo>
                            <a:pt x="2907" y="1036"/>
                          </a:lnTo>
                          <a:lnTo>
                            <a:pt x="2906" y="1040"/>
                          </a:lnTo>
                          <a:lnTo>
                            <a:pt x="2905" y="1044"/>
                          </a:lnTo>
                          <a:lnTo>
                            <a:pt x="2903" y="1048"/>
                          </a:lnTo>
                          <a:lnTo>
                            <a:pt x="2900" y="1053"/>
                          </a:lnTo>
                          <a:lnTo>
                            <a:pt x="2899" y="1058"/>
                          </a:lnTo>
                          <a:lnTo>
                            <a:pt x="2899" y="1064"/>
                          </a:lnTo>
                          <a:lnTo>
                            <a:pt x="2900" y="1070"/>
                          </a:lnTo>
                          <a:lnTo>
                            <a:pt x="2904" y="1084"/>
                          </a:lnTo>
                          <a:lnTo>
                            <a:pt x="2910" y="1100"/>
                          </a:lnTo>
                          <a:lnTo>
                            <a:pt x="2919" y="1115"/>
                          </a:lnTo>
                          <a:lnTo>
                            <a:pt x="2926" y="1131"/>
                          </a:lnTo>
                          <a:lnTo>
                            <a:pt x="2929" y="1138"/>
                          </a:lnTo>
                          <a:lnTo>
                            <a:pt x="2932" y="1145"/>
                          </a:lnTo>
                          <a:lnTo>
                            <a:pt x="2934" y="1152"/>
                          </a:lnTo>
                          <a:lnTo>
                            <a:pt x="2935" y="1159"/>
                          </a:lnTo>
                          <a:lnTo>
                            <a:pt x="2936" y="1166"/>
                          </a:lnTo>
                          <a:lnTo>
                            <a:pt x="2936" y="1174"/>
                          </a:lnTo>
                          <a:lnTo>
                            <a:pt x="2935" y="1180"/>
                          </a:lnTo>
                          <a:lnTo>
                            <a:pt x="2934" y="1186"/>
                          </a:lnTo>
                          <a:lnTo>
                            <a:pt x="2933" y="1192"/>
                          </a:lnTo>
                          <a:lnTo>
                            <a:pt x="2931" y="1197"/>
                          </a:lnTo>
                          <a:lnTo>
                            <a:pt x="2929" y="1202"/>
                          </a:lnTo>
                          <a:lnTo>
                            <a:pt x="2926" y="1207"/>
                          </a:lnTo>
                          <a:lnTo>
                            <a:pt x="2919" y="1216"/>
                          </a:lnTo>
                          <a:lnTo>
                            <a:pt x="2910" y="1224"/>
                          </a:lnTo>
                          <a:lnTo>
                            <a:pt x="2901" y="1231"/>
                          </a:lnTo>
                          <a:lnTo>
                            <a:pt x="2891" y="1238"/>
                          </a:lnTo>
                          <a:lnTo>
                            <a:pt x="2869" y="1250"/>
                          </a:lnTo>
                          <a:lnTo>
                            <a:pt x="2847" y="1263"/>
                          </a:lnTo>
                          <a:lnTo>
                            <a:pt x="2836" y="1270"/>
                          </a:lnTo>
                          <a:lnTo>
                            <a:pt x="2824" y="1277"/>
                          </a:lnTo>
                          <a:lnTo>
                            <a:pt x="2814" y="1284"/>
                          </a:lnTo>
                          <a:lnTo>
                            <a:pt x="2806" y="1293"/>
                          </a:lnTo>
                          <a:lnTo>
                            <a:pt x="2798" y="1302"/>
                          </a:lnTo>
                          <a:lnTo>
                            <a:pt x="2792" y="1309"/>
                          </a:lnTo>
                          <a:lnTo>
                            <a:pt x="2787" y="1315"/>
                          </a:lnTo>
                          <a:lnTo>
                            <a:pt x="2783" y="1321"/>
                          </a:lnTo>
                          <a:lnTo>
                            <a:pt x="2781" y="1326"/>
                          </a:lnTo>
                          <a:lnTo>
                            <a:pt x="2780" y="1331"/>
                          </a:lnTo>
                          <a:lnTo>
                            <a:pt x="2780" y="1335"/>
                          </a:lnTo>
                          <a:lnTo>
                            <a:pt x="2781" y="1340"/>
                          </a:lnTo>
                          <a:lnTo>
                            <a:pt x="2785" y="1349"/>
                          </a:lnTo>
                          <a:lnTo>
                            <a:pt x="2792" y="1357"/>
                          </a:lnTo>
                          <a:lnTo>
                            <a:pt x="2800" y="1367"/>
                          </a:lnTo>
                          <a:lnTo>
                            <a:pt x="2809" y="1379"/>
                          </a:lnTo>
                          <a:lnTo>
                            <a:pt x="2815" y="1389"/>
                          </a:lnTo>
                          <a:lnTo>
                            <a:pt x="2820" y="1401"/>
                          </a:lnTo>
                          <a:lnTo>
                            <a:pt x="2824" y="1414"/>
                          </a:lnTo>
                          <a:lnTo>
                            <a:pt x="2826" y="1428"/>
                          </a:lnTo>
                          <a:lnTo>
                            <a:pt x="2827" y="1442"/>
                          </a:lnTo>
                          <a:lnTo>
                            <a:pt x="2827" y="1456"/>
                          </a:lnTo>
                          <a:lnTo>
                            <a:pt x="2825" y="1468"/>
                          </a:lnTo>
                          <a:lnTo>
                            <a:pt x="2822" y="1480"/>
                          </a:lnTo>
                          <a:lnTo>
                            <a:pt x="2815" y="1502"/>
                          </a:lnTo>
                          <a:lnTo>
                            <a:pt x="2811" y="1522"/>
                          </a:lnTo>
                          <a:lnTo>
                            <a:pt x="2808" y="1538"/>
                          </a:lnTo>
                          <a:lnTo>
                            <a:pt x="2808" y="1554"/>
                          </a:lnTo>
                          <a:lnTo>
                            <a:pt x="2809" y="1586"/>
                          </a:lnTo>
                          <a:lnTo>
                            <a:pt x="2810" y="1627"/>
                          </a:lnTo>
                          <a:lnTo>
                            <a:pt x="2811" y="1639"/>
                          </a:lnTo>
                          <a:lnTo>
                            <a:pt x="2812" y="1651"/>
                          </a:lnTo>
                          <a:lnTo>
                            <a:pt x="2813" y="1661"/>
                          </a:lnTo>
                          <a:lnTo>
                            <a:pt x="2816" y="1670"/>
                          </a:lnTo>
                          <a:lnTo>
                            <a:pt x="2819" y="1679"/>
                          </a:lnTo>
                          <a:lnTo>
                            <a:pt x="2823" y="1689"/>
                          </a:lnTo>
                          <a:lnTo>
                            <a:pt x="2827" y="1699"/>
                          </a:lnTo>
                          <a:lnTo>
                            <a:pt x="2834" y="1709"/>
                          </a:lnTo>
                          <a:lnTo>
                            <a:pt x="2836" y="1713"/>
                          </a:lnTo>
                          <a:lnTo>
                            <a:pt x="2838" y="1718"/>
                          </a:lnTo>
                          <a:lnTo>
                            <a:pt x="2839" y="1722"/>
                          </a:lnTo>
                          <a:lnTo>
                            <a:pt x="2839" y="1727"/>
                          </a:lnTo>
                          <a:lnTo>
                            <a:pt x="2838" y="1738"/>
                          </a:lnTo>
                          <a:lnTo>
                            <a:pt x="2837" y="1748"/>
                          </a:lnTo>
                          <a:lnTo>
                            <a:pt x="2835" y="1758"/>
                          </a:lnTo>
                          <a:lnTo>
                            <a:pt x="2835" y="1768"/>
                          </a:lnTo>
                          <a:lnTo>
                            <a:pt x="2835" y="1775"/>
                          </a:lnTo>
                          <a:lnTo>
                            <a:pt x="2836" y="1780"/>
                          </a:lnTo>
                          <a:lnTo>
                            <a:pt x="2837" y="1785"/>
                          </a:lnTo>
                          <a:lnTo>
                            <a:pt x="2839" y="1789"/>
                          </a:lnTo>
                          <a:lnTo>
                            <a:pt x="2842" y="1794"/>
                          </a:lnTo>
                          <a:lnTo>
                            <a:pt x="2846" y="1798"/>
                          </a:lnTo>
                          <a:lnTo>
                            <a:pt x="2851" y="1801"/>
                          </a:lnTo>
                          <a:lnTo>
                            <a:pt x="2856" y="1803"/>
                          </a:lnTo>
                          <a:lnTo>
                            <a:pt x="2868" y="1806"/>
                          </a:lnTo>
                          <a:lnTo>
                            <a:pt x="2882" y="1809"/>
                          </a:lnTo>
                          <a:lnTo>
                            <a:pt x="2889" y="1811"/>
                          </a:lnTo>
                          <a:lnTo>
                            <a:pt x="2895" y="1813"/>
                          </a:lnTo>
                          <a:lnTo>
                            <a:pt x="2900" y="1816"/>
                          </a:lnTo>
                          <a:lnTo>
                            <a:pt x="2905" y="1821"/>
                          </a:lnTo>
                          <a:lnTo>
                            <a:pt x="2910" y="1825"/>
                          </a:lnTo>
                          <a:lnTo>
                            <a:pt x="2913" y="1831"/>
                          </a:lnTo>
                          <a:lnTo>
                            <a:pt x="2915" y="1838"/>
                          </a:lnTo>
                          <a:lnTo>
                            <a:pt x="2918" y="1847"/>
                          </a:lnTo>
                          <a:lnTo>
                            <a:pt x="2919" y="1865"/>
                          </a:lnTo>
                          <a:lnTo>
                            <a:pt x="2920" y="1878"/>
                          </a:lnTo>
                          <a:lnTo>
                            <a:pt x="2921" y="1883"/>
                          </a:lnTo>
                          <a:lnTo>
                            <a:pt x="2923" y="1887"/>
                          </a:lnTo>
                          <a:lnTo>
                            <a:pt x="2924" y="1890"/>
                          </a:lnTo>
                          <a:lnTo>
                            <a:pt x="2926" y="1893"/>
                          </a:lnTo>
                          <a:lnTo>
                            <a:pt x="2926" y="1893"/>
                          </a:lnTo>
                          <a:lnTo>
                            <a:pt x="2930" y="1897"/>
                          </a:lnTo>
                          <a:lnTo>
                            <a:pt x="2935" y="1899"/>
                          </a:lnTo>
                          <a:lnTo>
                            <a:pt x="2941" y="1902"/>
                          </a:lnTo>
                          <a:lnTo>
                            <a:pt x="2949" y="1905"/>
                          </a:lnTo>
                          <a:lnTo>
                            <a:pt x="2958" y="1908"/>
                          </a:lnTo>
                          <a:lnTo>
                            <a:pt x="2970" y="1911"/>
                          </a:lnTo>
                          <a:lnTo>
                            <a:pt x="2982" y="1916"/>
                          </a:lnTo>
                          <a:lnTo>
                            <a:pt x="2996" y="1922"/>
                          </a:lnTo>
                          <a:lnTo>
                            <a:pt x="2999" y="1923"/>
                          </a:lnTo>
                          <a:lnTo>
                            <a:pt x="3000" y="1925"/>
                          </a:lnTo>
                          <a:lnTo>
                            <a:pt x="3001" y="1927"/>
                          </a:lnTo>
                          <a:lnTo>
                            <a:pt x="3002" y="1929"/>
                          </a:lnTo>
                          <a:lnTo>
                            <a:pt x="3001" y="1933"/>
                          </a:lnTo>
                          <a:lnTo>
                            <a:pt x="2999" y="1938"/>
                          </a:lnTo>
                          <a:lnTo>
                            <a:pt x="2992" y="1950"/>
                          </a:lnTo>
                          <a:lnTo>
                            <a:pt x="2981" y="1963"/>
                          </a:lnTo>
                          <a:lnTo>
                            <a:pt x="2971" y="1976"/>
                          </a:lnTo>
                          <a:lnTo>
                            <a:pt x="2964" y="1990"/>
                          </a:lnTo>
                          <a:lnTo>
                            <a:pt x="2962" y="1996"/>
                          </a:lnTo>
                          <a:lnTo>
                            <a:pt x="2960" y="2001"/>
                          </a:lnTo>
                          <a:lnTo>
                            <a:pt x="2962" y="2004"/>
                          </a:lnTo>
                          <a:lnTo>
                            <a:pt x="2963" y="2007"/>
                          </a:lnTo>
                          <a:lnTo>
                            <a:pt x="2964" y="2009"/>
                          </a:lnTo>
                          <a:lnTo>
                            <a:pt x="2967" y="2011"/>
                          </a:lnTo>
                          <a:lnTo>
                            <a:pt x="2971" y="2013"/>
                          </a:lnTo>
                          <a:lnTo>
                            <a:pt x="2976" y="2014"/>
                          </a:lnTo>
                          <a:lnTo>
                            <a:pt x="2981" y="2013"/>
                          </a:lnTo>
                          <a:lnTo>
                            <a:pt x="2988" y="2012"/>
                          </a:lnTo>
                          <a:lnTo>
                            <a:pt x="2994" y="2011"/>
                          </a:lnTo>
                          <a:lnTo>
                            <a:pt x="2999" y="2011"/>
                          </a:lnTo>
                          <a:lnTo>
                            <a:pt x="3002" y="2012"/>
                          </a:lnTo>
                          <a:lnTo>
                            <a:pt x="3005" y="2013"/>
                          </a:lnTo>
                          <a:lnTo>
                            <a:pt x="3007" y="2014"/>
                          </a:lnTo>
                          <a:lnTo>
                            <a:pt x="3009" y="2016"/>
                          </a:lnTo>
                          <a:lnTo>
                            <a:pt x="3010" y="2018"/>
                          </a:lnTo>
                          <a:lnTo>
                            <a:pt x="3010" y="2021"/>
                          </a:lnTo>
                          <a:lnTo>
                            <a:pt x="3010" y="2025"/>
                          </a:lnTo>
                          <a:lnTo>
                            <a:pt x="3009" y="2029"/>
                          </a:lnTo>
                          <a:lnTo>
                            <a:pt x="3007" y="2037"/>
                          </a:lnTo>
                          <a:lnTo>
                            <a:pt x="3007" y="2044"/>
                          </a:lnTo>
                          <a:lnTo>
                            <a:pt x="3009" y="2051"/>
                          </a:lnTo>
                          <a:lnTo>
                            <a:pt x="3014" y="2059"/>
                          </a:lnTo>
                          <a:lnTo>
                            <a:pt x="3020" y="2067"/>
                          </a:lnTo>
                          <a:lnTo>
                            <a:pt x="3026" y="2077"/>
                          </a:lnTo>
                          <a:lnTo>
                            <a:pt x="3031" y="2085"/>
                          </a:lnTo>
                          <a:lnTo>
                            <a:pt x="3034" y="2094"/>
                          </a:lnTo>
                          <a:lnTo>
                            <a:pt x="3035" y="2098"/>
                          </a:lnTo>
                          <a:lnTo>
                            <a:pt x="3034" y="2102"/>
                          </a:lnTo>
                          <a:lnTo>
                            <a:pt x="3032" y="2106"/>
                          </a:lnTo>
                          <a:lnTo>
                            <a:pt x="3029" y="2109"/>
                          </a:lnTo>
                          <a:lnTo>
                            <a:pt x="3020" y="2121"/>
                          </a:lnTo>
                          <a:lnTo>
                            <a:pt x="3012" y="2133"/>
                          </a:lnTo>
                          <a:lnTo>
                            <a:pt x="3005" y="2146"/>
                          </a:lnTo>
                          <a:lnTo>
                            <a:pt x="2997" y="2159"/>
                          </a:lnTo>
                          <a:lnTo>
                            <a:pt x="2991" y="2173"/>
                          </a:lnTo>
                          <a:lnTo>
                            <a:pt x="2985" y="2185"/>
                          </a:lnTo>
                          <a:lnTo>
                            <a:pt x="2977" y="2198"/>
                          </a:lnTo>
                          <a:lnTo>
                            <a:pt x="2969" y="2211"/>
                          </a:lnTo>
                          <a:lnTo>
                            <a:pt x="2959" y="2222"/>
                          </a:lnTo>
                          <a:lnTo>
                            <a:pt x="2952" y="2233"/>
                          </a:lnTo>
                          <a:lnTo>
                            <a:pt x="2946" y="2244"/>
                          </a:lnTo>
                          <a:lnTo>
                            <a:pt x="2940" y="2256"/>
                          </a:lnTo>
                          <a:lnTo>
                            <a:pt x="2937" y="2268"/>
                          </a:lnTo>
                          <a:lnTo>
                            <a:pt x="2935" y="2280"/>
                          </a:lnTo>
                          <a:lnTo>
                            <a:pt x="2935" y="2294"/>
                          </a:lnTo>
                          <a:lnTo>
                            <a:pt x="2937" y="2308"/>
                          </a:lnTo>
                          <a:lnTo>
                            <a:pt x="2941" y="2326"/>
                          </a:lnTo>
                          <a:lnTo>
                            <a:pt x="2945" y="2341"/>
                          </a:lnTo>
                          <a:lnTo>
                            <a:pt x="2950" y="2352"/>
                          </a:lnTo>
                          <a:lnTo>
                            <a:pt x="2955" y="2360"/>
                          </a:lnTo>
                          <a:lnTo>
                            <a:pt x="2962" y="2366"/>
                          </a:lnTo>
                          <a:lnTo>
                            <a:pt x="2968" y="2370"/>
                          </a:lnTo>
                          <a:lnTo>
                            <a:pt x="2975" y="2372"/>
                          </a:lnTo>
                          <a:lnTo>
                            <a:pt x="2982" y="2373"/>
                          </a:lnTo>
                          <a:lnTo>
                            <a:pt x="2997" y="2374"/>
                          </a:lnTo>
                          <a:lnTo>
                            <a:pt x="3015" y="2377"/>
                          </a:lnTo>
                          <a:lnTo>
                            <a:pt x="3024" y="2379"/>
                          </a:lnTo>
                          <a:lnTo>
                            <a:pt x="3034" y="2383"/>
                          </a:lnTo>
                          <a:lnTo>
                            <a:pt x="3044" y="2389"/>
                          </a:lnTo>
                          <a:lnTo>
                            <a:pt x="3055" y="2397"/>
                          </a:lnTo>
                          <a:lnTo>
                            <a:pt x="3058" y="2402"/>
                          </a:lnTo>
                          <a:lnTo>
                            <a:pt x="3061" y="2407"/>
                          </a:lnTo>
                          <a:lnTo>
                            <a:pt x="3064" y="2414"/>
                          </a:lnTo>
                          <a:lnTo>
                            <a:pt x="3067" y="2423"/>
                          </a:lnTo>
                          <a:lnTo>
                            <a:pt x="3072" y="2442"/>
                          </a:lnTo>
                          <a:lnTo>
                            <a:pt x="3075" y="2464"/>
                          </a:lnTo>
                          <a:lnTo>
                            <a:pt x="3080" y="2506"/>
                          </a:lnTo>
                          <a:lnTo>
                            <a:pt x="3083" y="2536"/>
                          </a:lnTo>
                          <a:lnTo>
                            <a:pt x="3084" y="2542"/>
                          </a:lnTo>
                          <a:lnTo>
                            <a:pt x="3088" y="2550"/>
                          </a:lnTo>
                          <a:lnTo>
                            <a:pt x="3094" y="2558"/>
                          </a:lnTo>
                          <a:lnTo>
                            <a:pt x="3101" y="2567"/>
                          </a:lnTo>
                          <a:lnTo>
                            <a:pt x="3119" y="2585"/>
                          </a:lnTo>
                          <a:lnTo>
                            <a:pt x="3141" y="2605"/>
                          </a:lnTo>
                          <a:lnTo>
                            <a:pt x="3185" y="2641"/>
                          </a:lnTo>
                          <a:lnTo>
                            <a:pt x="3218" y="2665"/>
                          </a:lnTo>
                          <a:lnTo>
                            <a:pt x="3231" y="2674"/>
                          </a:lnTo>
                          <a:lnTo>
                            <a:pt x="3245" y="2684"/>
                          </a:lnTo>
                          <a:lnTo>
                            <a:pt x="3260" y="2695"/>
                          </a:lnTo>
                          <a:lnTo>
                            <a:pt x="3275" y="2707"/>
                          </a:lnTo>
                          <a:lnTo>
                            <a:pt x="3280" y="2713"/>
                          </a:lnTo>
                          <a:lnTo>
                            <a:pt x="3285" y="2719"/>
                          </a:lnTo>
                          <a:lnTo>
                            <a:pt x="3289" y="2727"/>
                          </a:lnTo>
                          <a:lnTo>
                            <a:pt x="3291" y="2733"/>
                          </a:lnTo>
                          <a:lnTo>
                            <a:pt x="3291" y="2740"/>
                          </a:lnTo>
                          <a:lnTo>
                            <a:pt x="3289" y="2746"/>
                          </a:lnTo>
                          <a:lnTo>
                            <a:pt x="3285" y="2753"/>
                          </a:lnTo>
                          <a:lnTo>
                            <a:pt x="3279" y="2760"/>
                          </a:lnTo>
                          <a:lnTo>
                            <a:pt x="3275" y="2765"/>
                          </a:lnTo>
                          <a:lnTo>
                            <a:pt x="3272" y="2769"/>
                          </a:lnTo>
                          <a:lnTo>
                            <a:pt x="3270" y="2774"/>
                          </a:lnTo>
                          <a:lnTo>
                            <a:pt x="3269" y="2778"/>
                          </a:lnTo>
                          <a:lnTo>
                            <a:pt x="3268" y="2783"/>
                          </a:lnTo>
                          <a:lnTo>
                            <a:pt x="3268" y="2788"/>
                          </a:lnTo>
                          <a:lnTo>
                            <a:pt x="3268" y="2793"/>
                          </a:lnTo>
                          <a:lnTo>
                            <a:pt x="3269" y="2799"/>
                          </a:lnTo>
                          <a:lnTo>
                            <a:pt x="3275" y="2821"/>
                          </a:lnTo>
                          <a:lnTo>
                            <a:pt x="3281" y="2843"/>
                          </a:lnTo>
                          <a:lnTo>
                            <a:pt x="3282" y="2851"/>
                          </a:lnTo>
                          <a:lnTo>
                            <a:pt x="3285" y="2856"/>
                          </a:lnTo>
                          <a:lnTo>
                            <a:pt x="3288" y="2861"/>
                          </a:lnTo>
                          <a:lnTo>
                            <a:pt x="3291" y="2865"/>
                          </a:lnTo>
                          <a:lnTo>
                            <a:pt x="3294" y="2867"/>
                          </a:lnTo>
                          <a:lnTo>
                            <a:pt x="3298" y="2870"/>
                          </a:lnTo>
                          <a:lnTo>
                            <a:pt x="3302" y="2871"/>
                          </a:lnTo>
                          <a:lnTo>
                            <a:pt x="3308" y="2872"/>
                          </a:lnTo>
                          <a:lnTo>
                            <a:pt x="3317" y="2874"/>
                          </a:lnTo>
                          <a:lnTo>
                            <a:pt x="3326" y="2876"/>
                          </a:lnTo>
                          <a:lnTo>
                            <a:pt x="3330" y="2878"/>
                          </a:lnTo>
                          <a:lnTo>
                            <a:pt x="3334" y="2880"/>
                          </a:lnTo>
                          <a:lnTo>
                            <a:pt x="3338" y="2883"/>
                          </a:lnTo>
                          <a:lnTo>
                            <a:pt x="3342" y="2886"/>
                          </a:lnTo>
                          <a:lnTo>
                            <a:pt x="3345" y="2893"/>
                          </a:lnTo>
                          <a:lnTo>
                            <a:pt x="3349" y="2903"/>
                          </a:lnTo>
                          <a:lnTo>
                            <a:pt x="3352" y="2916"/>
                          </a:lnTo>
                          <a:lnTo>
                            <a:pt x="3354" y="2931"/>
                          </a:lnTo>
                          <a:lnTo>
                            <a:pt x="3358" y="2960"/>
                          </a:lnTo>
                          <a:lnTo>
                            <a:pt x="3360" y="2979"/>
                          </a:lnTo>
                          <a:lnTo>
                            <a:pt x="3356" y="3008"/>
                          </a:lnTo>
                          <a:lnTo>
                            <a:pt x="3353" y="3033"/>
                          </a:lnTo>
                          <a:lnTo>
                            <a:pt x="3354" y="3039"/>
                          </a:lnTo>
                          <a:lnTo>
                            <a:pt x="3355" y="3044"/>
                          </a:lnTo>
                          <a:lnTo>
                            <a:pt x="3358" y="3049"/>
                          </a:lnTo>
                          <a:lnTo>
                            <a:pt x="3361" y="3054"/>
                          </a:lnTo>
                          <a:lnTo>
                            <a:pt x="3366" y="3059"/>
                          </a:lnTo>
                          <a:lnTo>
                            <a:pt x="3372" y="3066"/>
                          </a:lnTo>
                          <a:lnTo>
                            <a:pt x="3380" y="3071"/>
                          </a:lnTo>
                          <a:lnTo>
                            <a:pt x="3389" y="3076"/>
                          </a:lnTo>
                          <a:lnTo>
                            <a:pt x="3398" y="3081"/>
                          </a:lnTo>
                          <a:lnTo>
                            <a:pt x="3405" y="3085"/>
                          </a:lnTo>
                          <a:lnTo>
                            <a:pt x="3410" y="3090"/>
                          </a:lnTo>
                          <a:lnTo>
                            <a:pt x="3413" y="3094"/>
                          </a:lnTo>
                          <a:lnTo>
                            <a:pt x="3416" y="3099"/>
                          </a:lnTo>
                          <a:lnTo>
                            <a:pt x="3418" y="3104"/>
                          </a:lnTo>
                          <a:lnTo>
                            <a:pt x="3420" y="3111"/>
                          </a:lnTo>
                          <a:lnTo>
                            <a:pt x="3421" y="3116"/>
                          </a:lnTo>
                          <a:lnTo>
                            <a:pt x="3422" y="3128"/>
                          </a:lnTo>
                          <a:lnTo>
                            <a:pt x="3423" y="3140"/>
                          </a:lnTo>
                          <a:lnTo>
                            <a:pt x="3423" y="3147"/>
                          </a:lnTo>
                          <a:lnTo>
                            <a:pt x="3425" y="3155"/>
                          </a:lnTo>
                          <a:lnTo>
                            <a:pt x="3427" y="3162"/>
                          </a:lnTo>
                          <a:lnTo>
                            <a:pt x="3429" y="3170"/>
                          </a:lnTo>
                          <a:lnTo>
                            <a:pt x="3433" y="3177"/>
                          </a:lnTo>
                          <a:lnTo>
                            <a:pt x="3438" y="3184"/>
                          </a:lnTo>
                          <a:lnTo>
                            <a:pt x="3444" y="3192"/>
                          </a:lnTo>
                          <a:lnTo>
                            <a:pt x="3450" y="3201"/>
                          </a:lnTo>
                          <a:lnTo>
                            <a:pt x="3464" y="3216"/>
                          </a:lnTo>
                          <a:lnTo>
                            <a:pt x="3475" y="3228"/>
                          </a:lnTo>
                          <a:lnTo>
                            <a:pt x="3499" y="3255"/>
                          </a:lnTo>
                          <a:lnTo>
                            <a:pt x="3523" y="3280"/>
                          </a:lnTo>
                          <a:lnTo>
                            <a:pt x="3528" y="3285"/>
                          </a:lnTo>
                          <a:lnTo>
                            <a:pt x="3535" y="3289"/>
                          </a:lnTo>
                          <a:lnTo>
                            <a:pt x="3541" y="3294"/>
                          </a:lnTo>
                          <a:lnTo>
                            <a:pt x="3548" y="3298"/>
                          </a:lnTo>
                          <a:lnTo>
                            <a:pt x="3556" y="3301"/>
                          </a:lnTo>
                          <a:lnTo>
                            <a:pt x="3565" y="3305"/>
                          </a:lnTo>
                          <a:lnTo>
                            <a:pt x="3574" y="3307"/>
                          </a:lnTo>
                          <a:lnTo>
                            <a:pt x="3583" y="3309"/>
                          </a:lnTo>
                          <a:lnTo>
                            <a:pt x="3594" y="3312"/>
                          </a:lnTo>
                          <a:lnTo>
                            <a:pt x="3604" y="3315"/>
                          </a:lnTo>
                          <a:lnTo>
                            <a:pt x="3614" y="3318"/>
                          </a:lnTo>
                          <a:lnTo>
                            <a:pt x="3622" y="3323"/>
                          </a:lnTo>
                          <a:lnTo>
                            <a:pt x="3629" y="3327"/>
                          </a:lnTo>
                          <a:lnTo>
                            <a:pt x="3636" y="3332"/>
                          </a:lnTo>
                          <a:lnTo>
                            <a:pt x="3642" y="3337"/>
                          </a:lnTo>
                          <a:lnTo>
                            <a:pt x="3647" y="3342"/>
                          </a:lnTo>
                          <a:lnTo>
                            <a:pt x="3653" y="3348"/>
                          </a:lnTo>
                          <a:lnTo>
                            <a:pt x="3657" y="3355"/>
                          </a:lnTo>
                          <a:lnTo>
                            <a:pt x="3661" y="3362"/>
                          </a:lnTo>
                          <a:lnTo>
                            <a:pt x="3665" y="3370"/>
                          </a:lnTo>
                          <a:lnTo>
                            <a:pt x="3670" y="3387"/>
                          </a:lnTo>
                          <a:lnTo>
                            <a:pt x="3675" y="3405"/>
                          </a:lnTo>
                          <a:lnTo>
                            <a:pt x="3676" y="3414"/>
                          </a:lnTo>
                          <a:lnTo>
                            <a:pt x="3676" y="3422"/>
                          </a:lnTo>
                          <a:lnTo>
                            <a:pt x="3673" y="3428"/>
                          </a:lnTo>
                          <a:lnTo>
                            <a:pt x="3670" y="3434"/>
                          </a:lnTo>
                          <a:lnTo>
                            <a:pt x="3665" y="3439"/>
                          </a:lnTo>
                          <a:lnTo>
                            <a:pt x="3659" y="3444"/>
                          </a:lnTo>
                          <a:lnTo>
                            <a:pt x="3652" y="3448"/>
                          </a:lnTo>
                          <a:lnTo>
                            <a:pt x="3643" y="3452"/>
                          </a:lnTo>
                          <a:lnTo>
                            <a:pt x="3635" y="3455"/>
                          </a:lnTo>
                          <a:lnTo>
                            <a:pt x="3627" y="3457"/>
                          </a:lnTo>
                          <a:lnTo>
                            <a:pt x="3618" y="3458"/>
                          </a:lnTo>
                          <a:lnTo>
                            <a:pt x="3609" y="3459"/>
                          </a:lnTo>
                          <a:lnTo>
                            <a:pt x="3599" y="3459"/>
                          </a:lnTo>
                          <a:lnTo>
                            <a:pt x="3591" y="3459"/>
                          </a:lnTo>
                          <a:lnTo>
                            <a:pt x="3583" y="3458"/>
                          </a:lnTo>
                          <a:lnTo>
                            <a:pt x="3576" y="3457"/>
                          </a:lnTo>
                          <a:lnTo>
                            <a:pt x="3553" y="3452"/>
                          </a:lnTo>
                          <a:lnTo>
                            <a:pt x="3533" y="3446"/>
                          </a:lnTo>
                          <a:lnTo>
                            <a:pt x="3522" y="3445"/>
                          </a:lnTo>
                          <a:lnTo>
                            <a:pt x="3510" y="3445"/>
                          </a:lnTo>
                          <a:lnTo>
                            <a:pt x="3499" y="3446"/>
                          </a:lnTo>
                          <a:lnTo>
                            <a:pt x="3486" y="3449"/>
                          </a:lnTo>
                          <a:lnTo>
                            <a:pt x="3474" y="3453"/>
                          </a:lnTo>
                          <a:lnTo>
                            <a:pt x="3464" y="3457"/>
                          </a:lnTo>
                          <a:lnTo>
                            <a:pt x="3455" y="3461"/>
                          </a:lnTo>
                          <a:lnTo>
                            <a:pt x="3447" y="3466"/>
                          </a:lnTo>
                          <a:lnTo>
                            <a:pt x="3440" y="3472"/>
                          </a:lnTo>
                          <a:lnTo>
                            <a:pt x="3432" y="3477"/>
                          </a:lnTo>
                          <a:lnTo>
                            <a:pt x="3426" y="3484"/>
                          </a:lnTo>
                          <a:lnTo>
                            <a:pt x="3421" y="3491"/>
                          </a:lnTo>
                          <a:lnTo>
                            <a:pt x="3417" y="3500"/>
                          </a:lnTo>
                          <a:lnTo>
                            <a:pt x="3414" y="3508"/>
                          </a:lnTo>
                          <a:lnTo>
                            <a:pt x="3411" y="3516"/>
                          </a:lnTo>
                          <a:lnTo>
                            <a:pt x="3409" y="3525"/>
                          </a:lnTo>
                          <a:lnTo>
                            <a:pt x="3409" y="3535"/>
                          </a:lnTo>
                          <a:lnTo>
                            <a:pt x="3409" y="3546"/>
                          </a:lnTo>
                          <a:lnTo>
                            <a:pt x="3409" y="3557"/>
                          </a:lnTo>
                          <a:lnTo>
                            <a:pt x="3411" y="3568"/>
                          </a:lnTo>
                          <a:lnTo>
                            <a:pt x="3413" y="3575"/>
                          </a:lnTo>
                          <a:lnTo>
                            <a:pt x="3417" y="3583"/>
                          </a:lnTo>
                          <a:lnTo>
                            <a:pt x="3422" y="3590"/>
                          </a:lnTo>
                          <a:lnTo>
                            <a:pt x="3428" y="3596"/>
                          </a:lnTo>
                          <a:lnTo>
                            <a:pt x="3434" y="3601"/>
                          </a:lnTo>
                          <a:lnTo>
                            <a:pt x="3443" y="3604"/>
                          </a:lnTo>
                          <a:lnTo>
                            <a:pt x="3446" y="3606"/>
                          </a:lnTo>
                          <a:lnTo>
                            <a:pt x="3450" y="3606"/>
                          </a:lnTo>
                          <a:lnTo>
                            <a:pt x="3454" y="3606"/>
                          </a:lnTo>
                          <a:lnTo>
                            <a:pt x="3458" y="3606"/>
                          </a:lnTo>
                          <a:lnTo>
                            <a:pt x="3469" y="3603"/>
                          </a:lnTo>
                          <a:lnTo>
                            <a:pt x="3483" y="3601"/>
                          </a:lnTo>
                          <a:lnTo>
                            <a:pt x="3495" y="3599"/>
                          </a:lnTo>
                          <a:lnTo>
                            <a:pt x="3506" y="3598"/>
                          </a:lnTo>
                          <a:lnTo>
                            <a:pt x="3511" y="3599"/>
                          </a:lnTo>
                          <a:lnTo>
                            <a:pt x="3515" y="3600"/>
                          </a:lnTo>
                          <a:lnTo>
                            <a:pt x="3519" y="3601"/>
                          </a:lnTo>
                          <a:lnTo>
                            <a:pt x="3524" y="3603"/>
                          </a:lnTo>
                          <a:lnTo>
                            <a:pt x="3526" y="3606"/>
                          </a:lnTo>
                          <a:lnTo>
                            <a:pt x="3528" y="3610"/>
                          </a:lnTo>
                          <a:lnTo>
                            <a:pt x="3529" y="3614"/>
                          </a:lnTo>
                          <a:lnTo>
                            <a:pt x="3528" y="3620"/>
                          </a:lnTo>
                          <a:lnTo>
                            <a:pt x="3527" y="3639"/>
                          </a:lnTo>
                          <a:lnTo>
                            <a:pt x="3526" y="3654"/>
                          </a:lnTo>
                          <a:lnTo>
                            <a:pt x="3528" y="3669"/>
                          </a:lnTo>
                          <a:lnTo>
                            <a:pt x="3530" y="3682"/>
                          </a:lnTo>
                          <a:lnTo>
                            <a:pt x="3534" y="3692"/>
                          </a:lnTo>
                          <a:lnTo>
                            <a:pt x="3539" y="3702"/>
                          </a:lnTo>
                          <a:lnTo>
                            <a:pt x="3544" y="3712"/>
                          </a:lnTo>
                          <a:lnTo>
                            <a:pt x="3549" y="3720"/>
                          </a:lnTo>
                          <a:lnTo>
                            <a:pt x="3561" y="3736"/>
                          </a:lnTo>
                          <a:lnTo>
                            <a:pt x="3573" y="3754"/>
                          </a:lnTo>
                          <a:lnTo>
                            <a:pt x="3578" y="3764"/>
                          </a:lnTo>
                          <a:lnTo>
                            <a:pt x="3582" y="3775"/>
                          </a:lnTo>
                          <a:lnTo>
                            <a:pt x="3585" y="3786"/>
                          </a:lnTo>
                          <a:lnTo>
                            <a:pt x="3586" y="3801"/>
                          </a:lnTo>
                          <a:lnTo>
                            <a:pt x="3589" y="3822"/>
                          </a:lnTo>
                          <a:lnTo>
                            <a:pt x="3591" y="3841"/>
                          </a:lnTo>
                          <a:lnTo>
                            <a:pt x="3594" y="3854"/>
                          </a:lnTo>
                          <a:lnTo>
                            <a:pt x="3598" y="3865"/>
                          </a:lnTo>
                          <a:lnTo>
                            <a:pt x="3602" y="3873"/>
                          </a:lnTo>
                          <a:lnTo>
                            <a:pt x="3606" y="3878"/>
                          </a:lnTo>
                          <a:lnTo>
                            <a:pt x="3612" y="3883"/>
                          </a:lnTo>
                          <a:lnTo>
                            <a:pt x="3617" y="3884"/>
                          </a:lnTo>
                          <a:lnTo>
                            <a:pt x="3624" y="3956"/>
                          </a:lnTo>
                          <a:lnTo>
                            <a:pt x="3626" y="3974"/>
                          </a:lnTo>
                          <a:lnTo>
                            <a:pt x="3629" y="3996"/>
                          </a:lnTo>
                          <a:lnTo>
                            <a:pt x="3630" y="4023"/>
                          </a:lnTo>
                          <a:lnTo>
                            <a:pt x="3631" y="4051"/>
                          </a:lnTo>
                          <a:lnTo>
                            <a:pt x="3630" y="4079"/>
                          </a:lnTo>
                          <a:lnTo>
                            <a:pt x="3628" y="4106"/>
                          </a:lnTo>
                          <a:lnTo>
                            <a:pt x="3627" y="4117"/>
                          </a:lnTo>
                          <a:lnTo>
                            <a:pt x="3624" y="4127"/>
                          </a:lnTo>
                          <a:lnTo>
                            <a:pt x="3622" y="4136"/>
                          </a:lnTo>
                          <a:lnTo>
                            <a:pt x="3619" y="4143"/>
                          </a:lnTo>
                          <a:lnTo>
                            <a:pt x="3618" y="4153"/>
                          </a:lnTo>
                          <a:lnTo>
                            <a:pt x="3616" y="4164"/>
                          </a:lnTo>
                          <a:lnTo>
                            <a:pt x="3612" y="4177"/>
                          </a:lnTo>
                          <a:lnTo>
                            <a:pt x="3608" y="4192"/>
                          </a:lnTo>
                          <a:lnTo>
                            <a:pt x="3602" y="4205"/>
                          </a:lnTo>
                          <a:lnTo>
                            <a:pt x="3597" y="4217"/>
                          </a:lnTo>
                          <a:lnTo>
                            <a:pt x="3592" y="4229"/>
                          </a:lnTo>
                          <a:lnTo>
                            <a:pt x="3586" y="4236"/>
                          </a:lnTo>
                          <a:lnTo>
                            <a:pt x="3584" y="4243"/>
                          </a:lnTo>
                          <a:lnTo>
                            <a:pt x="3580" y="4249"/>
                          </a:lnTo>
                          <a:lnTo>
                            <a:pt x="3578" y="4259"/>
                          </a:lnTo>
                          <a:lnTo>
                            <a:pt x="3573" y="4272"/>
                          </a:lnTo>
                          <a:lnTo>
                            <a:pt x="3567" y="4283"/>
                          </a:lnTo>
                          <a:lnTo>
                            <a:pt x="3560" y="4292"/>
                          </a:lnTo>
                          <a:lnTo>
                            <a:pt x="3560" y="4303"/>
                          </a:lnTo>
                          <a:lnTo>
                            <a:pt x="3558" y="4314"/>
                          </a:lnTo>
                          <a:lnTo>
                            <a:pt x="3556" y="4323"/>
                          </a:lnTo>
                          <a:lnTo>
                            <a:pt x="3552" y="4331"/>
                          </a:lnTo>
                          <a:lnTo>
                            <a:pt x="3548" y="4339"/>
                          </a:lnTo>
                          <a:lnTo>
                            <a:pt x="3544" y="4347"/>
                          </a:lnTo>
                          <a:lnTo>
                            <a:pt x="3538" y="4354"/>
                          </a:lnTo>
                          <a:lnTo>
                            <a:pt x="3533" y="4362"/>
                          </a:lnTo>
                          <a:lnTo>
                            <a:pt x="3520" y="4376"/>
                          </a:lnTo>
                          <a:lnTo>
                            <a:pt x="3508" y="4388"/>
                          </a:lnTo>
                          <a:lnTo>
                            <a:pt x="3496" y="4402"/>
                          </a:lnTo>
                          <a:lnTo>
                            <a:pt x="3486" y="4416"/>
                          </a:lnTo>
                          <a:lnTo>
                            <a:pt x="3480" y="4425"/>
                          </a:lnTo>
                          <a:lnTo>
                            <a:pt x="3471" y="4432"/>
                          </a:lnTo>
                          <a:lnTo>
                            <a:pt x="3463" y="4438"/>
                          </a:lnTo>
                          <a:lnTo>
                            <a:pt x="3455" y="4443"/>
                          </a:lnTo>
                          <a:lnTo>
                            <a:pt x="3446" y="4446"/>
                          </a:lnTo>
                          <a:lnTo>
                            <a:pt x="3437" y="4449"/>
                          </a:lnTo>
                          <a:lnTo>
                            <a:pt x="3426" y="4450"/>
                          </a:lnTo>
                          <a:lnTo>
                            <a:pt x="3416" y="4451"/>
                          </a:lnTo>
                          <a:lnTo>
                            <a:pt x="3396" y="4450"/>
                          </a:lnTo>
                          <a:lnTo>
                            <a:pt x="3374" y="4448"/>
                          </a:lnTo>
                          <a:lnTo>
                            <a:pt x="3353" y="4446"/>
                          </a:lnTo>
                          <a:lnTo>
                            <a:pt x="3332" y="4444"/>
                          </a:lnTo>
                          <a:lnTo>
                            <a:pt x="3313" y="4444"/>
                          </a:lnTo>
                          <a:lnTo>
                            <a:pt x="3291" y="4445"/>
                          </a:lnTo>
                          <a:lnTo>
                            <a:pt x="3269" y="4447"/>
                          </a:lnTo>
                          <a:lnTo>
                            <a:pt x="3244" y="4450"/>
                          </a:lnTo>
                          <a:lnTo>
                            <a:pt x="3221" y="4454"/>
                          </a:lnTo>
                          <a:lnTo>
                            <a:pt x="3196" y="4459"/>
                          </a:lnTo>
                          <a:lnTo>
                            <a:pt x="3171" y="4466"/>
                          </a:lnTo>
                          <a:lnTo>
                            <a:pt x="3148" y="4474"/>
                          </a:lnTo>
                          <a:lnTo>
                            <a:pt x="3124" y="4483"/>
                          </a:lnTo>
                          <a:lnTo>
                            <a:pt x="3103" y="4495"/>
                          </a:lnTo>
                          <a:lnTo>
                            <a:pt x="3094" y="4501"/>
                          </a:lnTo>
                          <a:lnTo>
                            <a:pt x="3083" y="4508"/>
                          </a:lnTo>
                          <a:lnTo>
                            <a:pt x="3074" y="4514"/>
                          </a:lnTo>
                          <a:lnTo>
                            <a:pt x="3066" y="4522"/>
                          </a:lnTo>
                          <a:lnTo>
                            <a:pt x="3058" y="4530"/>
                          </a:lnTo>
                          <a:lnTo>
                            <a:pt x="3052" y="4538"/>
                          </a:lnTo>
                          <a:lnTo>
                            <a:pt x="3044" y="4547"/>
                          </a:lnTo>
                          <a:lnTo>
                            <a:pt x="3039" y="4556"/>
                          </a:lnTo>
                          <a:lnTo>
                            <a:pt x="3034" y="4566"/>
                          </a:lnTo>
                          <a:lnTo>
                            <a:pt x="3030" y="4576"/>
                          </a:lnTo>
                          <a:lnTo>
                            <a:pt x="3027" y="4587"/>
                          </a:lnTo>
                          <a:lnTo>
                            <a:pt x="3026" y="4598"/>
                          </a:lnTo>
                          <a:lnTo>
                            <a:pt x="3024" y="4606"/>
                          </a:lnTo>
                          <a:lnTo>
                            <a:pt x="3020" y="4615"/>
                          </a:lnTo>
                          <a:lnTo>
                            <a:pt x="3015" y="4623"/>
                          </a:lnTo>
                          <a:lnTo>
                            <a:pt x="3009" y="4630"/>
                          </a:lnTo>
                          <a:lnTo>
                            <a:pt x="3000" y="4637"/>
                          </a:lnTo>
                          <a:lnTo>
                            <a:pt x="2992" y="4644"/>
                          </a:lnTo>
                          <a:lnTo>
                            <a:pt x="2983" y="4650"/>
                          </a:lnTo>
                          <a:lnTo>
                            <a:pt x="2974" y="4657"/>
                          </a:lnTo>
                          <a:lnTo>
                            <a:pt x="2954" y="4669"/>
                          </a:lnTo>
                          <a:lnTo>
                            <a:pt x="2936" y="4679"/>
                          </a:lnTo>
                          <a:lnTo>
                            <a:pt x="2927" y="4685"/>
                          </a:lnTo>
                          <a:lnTo>
                            <a:pt x="2919" y="4690"/>
                          </a:lnTo>
                          <a:lnTo>
                            <a:pt x="2911" y="4695"/>
                          </a:lnTo>
                          <a:lnTo>
                            <a:pt x="2905" y="4702"/>
                          </a:lnTo>
                          <a:lnTo>
                            <a:pt x="2899" y="4709"/>
                          </a:lnTo>
                          <a:lnTo>
                            <a:pt x="2894" y="4716"/>
                          </a:lnTo>
                          <a:lnTo>
                            <a:pt x="2889" y="4724"/>
                          </a:lnTo>
                          <a:lnTo>
                            <a:pt x="2885" y="4731"/>
                          </a:lnTo>
                          <a:lnTo>
                            <a:pt x="2878" y="4748"/>
                          </a:lnTo>
                          <a:lnTo>
                            <a:pt x="2870" y="4764"/>
                          </a:lnTo>
                          <a:lnTo>
                            <a:pt x="2867" y="4772"/>
                          </a:lnTo>
                          <a:lnTo>
                            <a:pt x="2863" y="4780"/>
                          </a:lnTo>
                          <a:lnTo>
                            <a:pt x="2858" y="4788"/>
                          </a:lnTo>
                          <a:lnTo>
                            <a:pt x="2852" y="4796"/>
                          </a:lnTo>
                          <a:lnTo>
                            <a:pt x="2846" y="4803"/>
                          </a:lnTo>
                          <a:lnTo>
                            <a:pt x="2838" y="4809"/>
                          </a:lnTo>
                          <a:lnTo>
                            <a:pt x="2828" y="4815"/>
                          </a:lnTo>
                          <a:lnTo>
                            <a:pt x="2818" y="4821"/>
                          </a:lnTo>
                          <a:lnTo>
                            <a:pt x="2818" y="4821"/>
                          </a:lnTo>
                          <a:lnTo>
                            <a:pt x="2807" y="4809"/>
                          </a:lnTo>
                          <a:lnTo>
                            <a:pt x="2791" y="4790"/>
                          </a:lnTo>
                          <a:lnTo>
                            <a:pt x="2781" y="4779"/>
                          </a:lnTo>
                          <a:lnTo>
                            <a:pt x="2774" y="4770"/>
                          </a:lnTo>
                          <a:lnTo>
                            <a:pt x="2768" y="4762"/>
                          </a:lnTo>
                          <a:lnTo>
                            <a:pt x="2765" y="4756"/>
                          </a:lnTo>
                          <a:lnTo>
                            <a:pt x="2764" y="4751"/>
                          </a:lnTo>
                          <a:lnTo>
                            <a:pt x="2763" y="4745"/>
                          </a:lnTo>
                          <a:lnTo>
                            <a:pt x="2763" y="4738"/>
                          </a:lnTo>
                          <a:lnTo>
                            <a:pt x="2763" y="4732"/>
                          </a:lnTo>
                          <a:lnTo>
                            <a:pt x="2763" y="4726"/>
                          </a:lnTo>
                          <a:lnTo>
                            <a:pt x="2763" y="4720"/>
                          </a:lnTo>
                          <a:lnTo>
                            <a:pt x="2762" y="4714"/>
                          </a:lnTo>
                          <a:lnTo>
                            <a:pt x="2760" y="4709"/>
                          </a:lnTo>
                          <a:lnTo>
                            <a:pt x="2755" y="4702"/>
                          </a:lnTo>
                          <a:lnTo>
                            <a:pt x="2750" y="4697"/>
                          </a:lnTo>
                          <a:lnTo>
                            <a:pt x="2743" y="4693"/>
                          </a:lnTo>
                          <a:lnTo>
                            <a:pt x="2736" y="4692"/>
                          </a:lnTo>
                          <a:lnTo>
                            <a:pt x="2729" y="4691"/>
                          </a:lnTo>
                          <a:lnTo>
                            <a:pt x="2722" y="4692"/>
                          </a:lnTo>
                          <a:lnTo>
                            <a:pt x="2714" y="4693"/>
                          </a:lnTo>
                          <a:lnTo>
                            <a:pt x="2707" y="4694"/>
                          </a:lnTo>
                          <a:lnTo>
                            <a:pt x="2690" y="4697"/>
                          </a:lnTo>
                          <a:lnTo>
                            <a:pt x="2675" y="4700"/>
                          </a:lnTo>
                          <a:lnTo>
                            <a:pt x="2668" y="4698"/>
                          </a:lnTo>
                          <a:lnTo>
                            <a:pt x="2661" y="4697"/>
                          </a:lnTo>
                          <a:lnTo>
                            <a:pt x="2654" y="4694"/>
                          </a:lnTo>
                          <a:lnTo>
                            <a:pt x="2648" y="4690"/>
                          </a:lnTo>
                          <a:lnTo>
                            <a:pt x="2644" y="4686"/>
                          </a:lnTo>
                          <a:lnTo>
                            <a:pt x="2641" y="4682"/>
                          </a:lnTo>
                          <a:lnTo>
                            <a:pt x="2638" y="4677"/>
                          </a:lnTo>
                          <a:lnTo>
                            <a:pt x="2636" y="4673"/>
                          </a:lnTo>
                          <a:lnTo>
                            <a:pt x="2633" y="4664"/>
                          </a:lnTo>
                          <a:lnTo>
                            <a:pt x="2632" y="4654"/>
                          </a:lnTo>
                          <a:lnTo>
                            <a:pt x="2633" y="4645"/>
                          </a:lnTo>
                          <a:lnTo>
                            <a:pt x="2635" y="4635"/>
                          </a:lnTo>
                          <a:lnTo>
                            <a:pt x="2638" y="4626"/>
                          </a:lnTo>
                          <a:lnTo>
                            <a:pt x="2642" y="4616"/>
                          </a:lnTo>
                          <a:lnTo>
                            <a:pt x="2645" y="4607"/>
                          </a:lnTo>
                          <a:lnTo>
                            <a:pt x="2647" y="4601"/>
                          </a:lnTo>
                          <a:lnTo>
                            <a:pt x="2647" y="4595"/>
                          </a:lnTo>
                          <a:lnTo>
                            <a:pt x="2646" y="4590"/>
                          </a:lnTo>
                          <a:lnTo>
                            <a:pt x="2644" y="4586"/>
                          </a:lnTo>
                          <a:lnTo>
                            <a:pt x="2641" y="4581"/>
                          </a:lnTo>
                          <a:lnTo>
                            <a:pt x="2638" y="4578"/>
                          </a:lnTo>
                          <a:lnTo>
                            <a:pt x="2633" y="4574"/>
                          </a:lnTo>
                          <a:lnTo>
                            <a:pt x="2612" y="4561"/>
                          </a:lnTo>
                          <a:lnTo>
                            <a:pt x="2590" y="4549"/>
                          </a:lnTo>
                          <a:lnTo>
                            <a:pt x="2582" y="4543"/>
                          </a:lnTo>
                          <a:lnTo>
                            <a:pt x="2577" y="4536"/>
                          </a:lnTo>
                          <a:lnTo>
                            <a:pt x="2574" y="4529"/>
                          </a:lnTo>
                          <a:lnTo>
                            <a:pt x="2571" y="4521"/>
                          </a:lnTo>
                          <a:lnTo>
                            <a:pt x="2570" y="4506"/>
                          </a:lnTo>
                          <a:lnTo>
                            <a:pt x="2571" y="4493"/>
                          </a:lnTo>
                          <a:lnTo>
                            <a:pt x="2570" y="4487"/>
                          </a:lnTo>
                          <a:lnTo>
                            <a:pt x="2569" y="4481"/>
                          </a:lnTo>
                          <a:lnTo>
                            <a:pt x="2567" y="4476"/>
                          </a:lnTo>
                          <a:lnTo>
                            <a:pt x="2563" y="4473"/>
                          </a:lnTo>
                          <a:lnTo>
                            <a:pt x="2557" y="4471"/>
                          </a:lnTo>
                          <a:lnTo>
                            <a:pt x="2549" y="4471"/>
                          </a:lnTo>
                          <a:lnTo>
                            <a:pt x="2538" y="4471"/>
                          </a:lnTo>
                          <a:lnTo>
                            <a:pt x="2523" y="4474"/>
                          </a:lnTo>
                          <a:lnTo>
                            <a:pt x="2512" y="4481"/>
                          </a:lnTo>
                          <a:lnTo>
                            <a:pt x="2501" y="4489"/>
                          </a:lnTo>
                          <a:lnTo>
                            <a:pt x="2490" y="4497"/>
                          </a:lnTo>
                          <a:lnTo>
                            <a:pt x="2478" y="4505"/>
                          </a:lnTo>
                          <a:lnTo>
                            <a:pt x="2456" y="4522"/>
                          </a:lnTo>
                          <a:lnTo>
                            <a:pt x="2433" y="4538"/>
                          </a:lnTo>
                          <a:lnTo>
                            <a:pt x="2422" y="4544"/>
                          </a:lnTo>
                          <a:lnTo>
                            <a:pt x="2411" y="4549"/>
                          </a:lnTo>
                          <a:lnTo>
                            <a:pt x="2399" y="4552"/>
                          </a:lnTo>
                          <a:lnTo>
                            <a:pt x="2388" y="4553"/>
                          </a:lnTo>
                          <a:lnTo>
                            <a:pt x="2383" y="4553"/>
                          </a:lnTo>
                          <a:lnTo>
                            <a:pt x="2377" y="4552"/>
                          </a:lnTo>
                          <a:lnTo>
                            <a:pt x="2372" y="4551"/>
                          </a:lnTo>
                          <a:lnTo>
                            <a:pt x="2366" y="4548"/>
                          </a:lnTo>
                          <a:lnTo>
                            <a:pt x="2361" y="4546"/>
                          </a:lnTo>
                          <a:lnTo>
                            <a:pt x="2355" y="4542"/>
                          </a:lnTo>
                          <a:lnTo>
                            <a:pt x="2350" y="4538"/>
                          </a:lnTo>
                          <a:lnTo>
                            <a:pt x="2344" y="4533"/>
                          </a:lnTo>
                          <a:lnTo>
                            <a:pt x="2333" y="4520"/>
                          </a:lnTo>
                          <a:lnTo>
                            <a:pt x="2322" y="4512"/>
                          </a:lnTo>
                          <a:lnTo>
                            <a:pt x="2311" y="4506"/>
                          </a:lnTo>
                          <a:lnTo>
                            <a:pt x="2302" y="4503"/>
                          </a:lnTo>
                          <a:lnTo>
                            <a:pt x="2298" y="4502"/>
                          </a:lnTo>
                          <a:lnTo>
                            <a:pt x="2294" y="4502"/>
                          </a:lnTo>
                          <a:lnTo>
                            <a:pt x="2290" y="4502"/>
                          </a:lnTo>
                          <a:lnTo>
                            <a:pt x="2286" y="4503"/>
                          </a:lnTo>
                          <a:lnTo>
                            <a:pt x="2279" y="4505"/>
                          </a:lnTo>
                          <a:lnTo>
                            <a:pt x="2272" y="4510"/>
                          </a:lnTo>
                          <a:lnTo>
                            <a:pt x="2264" y="4516"/>
                          </a:lnTo>
                          <a:lnTo>
                            <a:pt x="2257" y="4522"/>
                          </a:lnTo>
                          <a:lnTo>
                            <a:pt x="2250" y="4531"/>
                          </a:lnTo>
                          <a:lnTo>
                            <a:pt x="2242" y="4540"/>
                          </a:lnTo>
                          <a:lnTo>
                            <a:pt x="2226" y="4558"/>
                          </a:lnTo>
                          <a:lnTo>
                            <a:pt x="2207" y="4577"/>
                          </a:lnTo>
                          <a:lnTo>
                            <a:pt x="2059" y="4709"/>
                          </a:lnTo>
                          <a:lnTo>
                            <a:pt x="2049" y="4717"/>
                          </a:lnTo>
                          <a:lnTo>
                            <a:pt x="2040" y="4723"/>
                          </a:lnTo>
                          <a:lnTo>
                            <a:pt x="2031" y="4727"/>
                          </a:lnTo>
                          <a:lnTo>
                            <a:pt x="2022" y="4731"/>
                          </a:lnTo>
                          <a:lnTo>
                            <a:pt x="2013" y="4733"/>
                          </a:lnTo>
                          <a:lnTo>
                            <a:pt x="2003" y="4735"/>
                          </a:lnTo>
                          <a:lnTo>
                            <a:pt x="1993" y="4736"/>
                          </a:lnTo>
                          <a:lnTo>
                            <a:pt x="1984" y="4735"/>
                          </a:lnTo>
                          <a:lnTo>
                            <a:pt x="1964" y="4733"/>
                          </a:lnTo>
                          <a:lnTo>
                            <a:pt x="1944" y="4728"/>
                          </a:lnTo>
                          <a:lnTo>
                            <a:pt x="1922" y="4723"/>
                          </a:lnTo>
                          <a:lnTo>
                            <a:pt x="1899" y="4716"/>
                          </a:lnTo>
                          <a:lnTo>
                            <a:pt x="1884" y="4712"/>
                          </a:lnTo>
                          <a:lnTo>
                            <a:pt x="1867" y="4709"/>
                          </a:lnTo>
                          <a:lnTo>
                            <a:pt x="1850" y="4707"/>
                          </a:lnTo>
                          <a:lnTo>
                            <a:pt x="1833" y="4706"/>
                          </a:lnTo>
                          <a:lnTo>
                            <a:pt x="1799" y="4705"/>
                          </a:lnTo>
                          <a:lnTo>
                            <a:pt x="1763" y="4705"/>
                          </a:lnTo>
                          <a:lnTo>
                            <a:pt x="1727" y="4707"/>
                          </a:lnTo>
                          <a:lnTo>
                            <a:pt x="1692" y="4707"/>
                          </a:lnTo>
                          <a:lnTo>
                            <a:pt x="1675" y="4707"/>
                          </a:lnTo>
                          <a:lnTo>
                            <a:pt x="1657" y="4707"/>
                          </a:lnTo>
                          <a:lnTo>
                            <a:pt x="1641" y="4706"/>
                          </a:lnTo>
                          <a:lnTo>
                            <a:pt x="1623" y="4705"/>
                          </a:lnTo>
                          <a:lnTo>
                            <a:pt x="1599" y="4708"/>
                          </a:lnTo>
                          <a:lnTo>
                            <a:pt x="1575" y="4710"/>
                          </a:lnTo>
                          <a:lnTo>
                            <a:pt x="1553" y="4711"/>
                          </a:lnTo>
                          <a:lnTo>
                            <a:pt x="1531" y="4710"/>
                          </a:lnTo>
                          <a:lnTo>
                            <a:pt x="1509" y="4708"/>
                          </a:lnTo>
                          <a:lnTo>
                            <a:pt x="1486" y="4704"/>
                          </a:lnTo>
                          <a:lnTo>
                            <a:pt x="1464" y="4697"/>
                          </a:lnTo>
                          <a:lnTo>
                            <a:pt x="1439" y="4689"/>
                          </a:lnTo>
                          <a:lnTo>
                            <a:pt x="1430" y="4685"/>
                          </a:lnTo>
                          <a:lnTo>
                            <a:pt x="1423" y="4680"/>
                          </a:lnTo>
                          <a:lnTo>
                            <a:pt x="1421" y="4677"/>
                          </a:lnTo>
                          <a:lnTo>
                            <a:pt x="1419" y="4674"/>
                          </a:lnTo>
                          <a:lnTo>
                            <a:pt x="1418" y="4671"/>
                          </a:lnTo>
                          <a:lnTo>
                            <a:pt x="1417" y="4668"/>
                          </a:lnTo>
                          <a:lnTo>
                            <a:pt x="1417" y="4662"/>
                          </a:lnTo>
                          <a:lnTo>
                            <a:pt x="1418" y="4654"/>
                          </a:lnTo>
                          <a:lnTo>
                            <a:pt x="1421" y="4648"/>
                          </a:lnTo>
                          <a:lnTo>
                            <a:pt x="1426" y="4642"/>
                          </a:lnTo>
                          <a:lnTo>
                            <a:pt x="1431" y="4635"/>
                          </a:lnTo>
                          <a:lnTo>
                            <a:pt x="1437" y="4629"/>
                          </a:lnTo>
                          <a:lnTo>
                            <a:pt x="1443" y="4624"/>
                          </a:lnTo>
                          <a:lnTo>
                            <a:pt x="1450" y="4618"/>
                          </a:lnTo>
                          <a:lnTo>
                            <a:pt x="1465" y="4609"/>
                          </a:lnTo>
                          <a:lnTo>
                            <a:pt x="1476" y="4603"/>
                          </a:lnTo>
                          <a:lnTo>
                            <a:pt x="1477" y="4602"/>
                          </a:lnTo>
                          <a:lnTo>
                            <a:pt x="1478" y="4601"/>
                          </a:lnTo>
                          <a:lnTo>
                            <a:pt x="1477" y="4599"/>
                          </a:lnTo>
                          <a:lnTo>
                            <a:pt x="1477" y="4596"/>
                          </a:lnTo>
                          <a:lnTo>
                            <a:pt x="1469" y="4592"/>
                          </a:lnTo>
                          <a:lnTo>
                            <a:pt x="1457" y="4587"/>
                          </a:lnTo>
                          <a:lnTo>
                            <a:pt x="1441" y="4582"/>
                          </a:lnTo>
                          <a:lnTo>
                            <a:pt x="1424" y="4577"/>
                          </a:lnTo>
                          <a:lnTo>
                            <a:pt x="1391" y="4568"/>
                          </a:lnTo>
                          <a:lnTo>
                            <a:pt x="1368" y="4563"/>
                          </a:lnTo>
                          <a:lnTo>
                            <a:pt x="1350" y="4561"/>
                          </a:lnTo>
                          <a:lnTo>
                            <a:pt x="1332" y="4559"/>
                          </a:lnTo>
                          <a:lnTo>
                            <a:pt x="1314" y="4559"/>
                          </a:lnTo>
                          <a:lnTo>
                            <a:pt x="1296" y="4558"/>
                          </a:lnTo>
                          <a:lnTo>
                            <a:pt x="1278" y="4558"/>
                          </a:lnTo>
                          <a:lnTo>
                            <a:pt x="1260" y="4558"/>
                          </a:lnTo>
                          <a:lnTo>
                            <a:pt x="1243" y="4557"/>
                          </a:lnTo>
                          <a:lnTo>
                            <a:pt x="1224" y="4556"/>
                          </a:lnTo>
                          <a:lnTo>
                            <a:pt x="1218" y="4555"/>
                          </a:lnTo>
                          <a:lnTo>
                            <a:pt x="1212" y="4553"/>
                          </a:lnTo>
                          <a:lnTo>
                            <a:pt x="1208" y="4552"/>
                          </a:lnTo>
                          <a:lnTo>
                            <a:pt x="1205" y="4550"/>
                          </a:lnTo>
                          <a:lnTo>
                            <a:pt x="1202" y="4548"/>
                          </a:lnTo>
                          <a:lnTo>
                            <a:pt x="1201" y="4546"/>
                          </a:lnTo>
                          <a:lnTo>
                            <a:pt x="1200" y="4543"/>
                          </a:lnTo>
                          <a:lnTo>
                            <a:pt x="1199" y="4540"/>
                          </a:lnTo>
                          <a:lnTo>
                            <a:pt x="1200" y="4525"/>
                          </a:lnTo>
                          <a:lnTo>
                            <a:pt x="1199" y="4507"/>
                          </a:lnTo>
                          <a:lnTo>
                            <a:pt x="1197" y="4500"/>
                          </a:lnTo>
                          <a:lnTo>
                            <a:pt x="1194" y="4494"/>
                          </a:lnTo>
                          <a:lnTo>
                            <a:pt x="1189" y="4489"/>
                          </a:lnTo>
                          <a:lnTo>
                            <a:pt x="1184" y="4483"/>
                          </a:lnTo>
                          <a:lnTo>
                            <a:pt x="1174" y="4475"/>
                          </a:lnTo>
                          <a:lnTo>
                            <a:pt x="1164" y="4468"/>
                          </a:lnTo>
                          <a:lnTo>
                            <a:pt x="1160" y="4464"/>
                          </a:lnTo>
                          <a:lnTo>
                            <a:pt x="1156" y="4460"/>
                          </a:lnTo>
                          <a:lnTo>
                            <a:pt x="1152" y="4456"/>
                          </a:lnTo>
                          <a:lnTo>
                            <a:pt x="1149" y="4451"/>
                          </a:lnTo>
                          <a:lnTo>
                            <a:pt x="1148" y="4446"/>
                          </a:lnTo>
                          <a:lnTo>
                            <a:pt x="1148" y="4439"/>
                          </a:lnTo>
                          <a:lnTo>
                            <a:pt x="1149" y="4432"/>
                          </a:lnTo>
                          <a:lnTo>
                            <a:pt x="1153" y="4424"/>
                          </a:lnTo>
                          <a:lnTo>
                            <a:pt x="1158" y="4418"/>
                          </a:lnTo>
                          <a:lnTo>
                            <a:pt x="1168" y="4408"/>
                          </a:lnTo>
                          <a:lnTo>
                            <a:pt x="1182" y="4394"/>
                          </a:lnTo>
                          <a:lnTo>
                            <a:pt x="1199" y="4379"/>
                          </a:lnTo>
                          <a:lnTo>
                            <a:pt x="1216" y="4365"/>
                          </a:lnTo>
                          <a:lnTo>
                            <a:pt x="1231" y="4352"/>
                          </a:lnTo>
                          <a:lnTo>
                            <a:pt x="1244" y="4343"/>
                          </a:lnTo>
                          <a:lnTo>
                            <a:pt x="1253" y="4338"/>
                          </a:lnTo>
                          <a:lnTo>
                            <a:pt x="1259" y="4336"/>
                          </a:lnTo>
                          <a:lnTo>
                            <a:pt x="1265" y="4336"/>
                          </a:lnTo>
                          <a:lnTo>
                            <a:pt x="1271" y="4336"/>
                          </a:lnTo>
                          <a:lnTo>
                            <a:pt x="1276" y="4337"/>
                          </a:lnTo>
                          <a:lnTo>
                            <a:pt x="1281" y="4340"/>
                          </a:lnTo>
                          <a:lnTo>
                            <a:pt x="1285" y="4342"/>
                          </a:lnTo>
                          <a:lnTo>
                            <a:pt x="1289" y="4345"/>
                          </a:lnTo>
                          <a:lnTo>
                            <a:pt x="1293" y="4349"/>
                          </a:lnTo>
                          <a:lnTo>
                            <a:pt x="1300" y="4358"/>
                          </a:lnTo>
                          <a:lnTo>
                            <a:pt x="1306" y="4365"/>
                          </a:lnTo>
                          <a:lnTo>
                            <a:pt x="1310" y="4369"/>
                          </a:lnTo>
                          <a:lnTo>
                            <a:pt x="1314" y="4372"/>
                          </a:lnTo>
                          <a:lnTo>
                            <a:pt x="1317" y="4375"/>
                          </a:lnTo>
                          <a:lnTo>
                            <a:pt x="1321" y="4377"/>
                          </a:lnTo>
                          <a:lnTo>
                            <a:pt x="1329" y="4363"/>
                          </a:lnTo>
                          <a:lnTo>
                            <a:pt x="1336" y="4346"/>
                          </a:lnTo>
                          <a:lnTo>
                            <a:pt x="1344" y="4331"/>
                          </a:lnTo>
                          <a:lnTo>
                            <a:pt x="1352" y="4318"/>
                          </a:lnTo>
                          <a:lnTo>
                            <a:pt x="1359" y="4309"/>
                          </a:lnTo>
                          <a:lnTo>
                            <a:pt x="1369" y="4300"/>
                          </a:lnTo>
                          <a:lnTo>
                            <a:pt x="1378" y="4291"/>
                          </a:lnTo>
                          <a:lnTo>
                            <a:pt x="1383" y="4284"/>
                          </a:lnTo>
                          <a:lnTo>
                            <a:pt x="1363" y="4281"/>
                          </a:lnTo>
                          <a:lnTo>
                            <a:pt x="1337" y="4280"/>
                          </a:lnTo>
                          <a:lnTo>
                            <a:pt x="1325" y="4278"/>
                          </a:lnTo>
                          <a:lnTo>
                            <a:pt x="1313" y="4275"/>
                          </a:lnTo>
                          <a:lnTo>
                            <a:pt x="1309" y="4273"/>
                          </a:lnTo>
                          <a:lnTo>
                            <a:pt x="1306" y="4271"/>
                          </a:lnTo>
                          <a:lnTo>
                            <a:pt x="1304" y="4266"/>
                          </a:lnTo>
                          <a:lnTo>
                            <a:pt x="1303" y="4262"/>
                          </a:lnTo>
                          <a:lnTo>
                            <a:pt x="1303" y="4257"/>
                          </a:lnTo>
                          <a:lnTo>
                            <a:pt x="1304" y="4253"/>
                          </a:lnTo>
                          <a:lnTo>
                            <a:pt x="1305" y="4248"/>
                          </a:lnTo>
                          <a:lnTo>
                            <a:pt x="1307" y="4243"/>
                          </a:lnTo>
                          <a:lnTo>
                            <a:pt x="1311" y="4235"/>
                          </a:lnTo>
                          <a:lnTo>
                            <a:pt x="1315" y="4225"/>
                          </a:lnTo>
                          <a:lnTo>
                            <a:pt x="1320" y="4216"/>
                          </a:lnTo>
                          <a:lnTo>
                            <a:pt x="1325" y="4208"/>
                          </a:lnTo>
                          <a:lnTo>
                            <a:pt x="1326" y="4203"/>
                          </a:lnTo>
                          <a:lnTo>
                            <a:pt x="1327" y="4199"/>
                          </a:lnTo>
                          <a:lnTo>
                            <a:pt x="1328" y="4195"/>
                          </a:lnTo>
                          <a:lnTo>
                            <a:pt x="1328" y="4190"/>
                          </a:lnTo>
                          <a:lnTo>
                            <a:pt x="1326" y="4184"/>
                          </a:lnTo>
                          <a:lnTo>
                            <a:pt x="1322" y="4178"/>
                          </a:lnTo>
                          <a:lnTo>
                            <a:pt x="1319" y="4173"/>
                          </a:lnTo>
                          <a:lnTo>
                            <a:pt x="1315" y="4168"/>
                          </a:lnTo>
                          <a:lnTo>
                            <a:pt x="1311" y="4163"/>
                          </a:lnTo>
                          <a:lnTo>
                            <a:pt x="1307" y="4158"/>
                          </a:lnTo>
                          <a:lnTo>
                            <a:pt x="1305" y="4152"/>
                          </a:lnTo>
                          <a:lnTo>
                            <a:pt x="1304" y="4145"/>
                          </a:lnTo>
                          <a:lnTo>
                            <a:pt x="1304" y="4138"/>
                          </a:lnTo>
                          <a:lnTo>
                            <a:pt x="1305" y="4133"/>
                          </a:lnTo>
                          <a:lnTo>
                            <a:pt x="1306" y="4129"/>
                          </a:lnTo>
                          <a:lnTo>
                            <a:pt x="1308" y="4125"/>
                          </a:lnTo>
                          <a:lnTo>
                            <a:pt x="1312" y="4117"/>
                          </a:lnTo>
                          <a:lnTo>
                            <a:pt x="1316" y="4110"/>
                          </a:lnTo>
                          <a:lnTo>
                            <a:pt x="1320" y="4103"/>
                          </a:lnTo>
                          <a:lnTo>
                            <a:pt x="1322" y="4093"/>
                          </a:lnTo>
                          <a:lnTo>
                            <a:pt x="1324" y="4088"/>
                          </a:lnTo>
                          <a:lnTo>
                            <a:pt x="1324" y="4082"/>
                          </a:lnTo>
                          <a:lnTo>
                            <a:pt x="1322" y="4076"/>
                          </a:lnTo>
                          <a:lnTo>
                            <a:pt x="1321" y="4068"/>
                          </a:lnTo>
                          <a:lnTo>
                            <a:pt x="1319" y="4063"/>
                          </a:lnTo>
                          <a:lnTo>
                            <a:pt x="1316" y="4060"/>
                          </a:lnTo>
                          <a:lnTo>
                            <a:pt x="1312" y="4057"/>
                          </a:lnTo>
                          <a:lnTo>
                            <a:pt x="1307" y="4055"/>
                          </a:lnTo>
                          <a:lnTo>
                            <a:pt x="1294" y="4053"/>
                          </a:lnTo>
                          <a:lnTo>
                            <a:pt x="1280" y="4052"/>
                          </a:lnTo>
                          <a:lnTo>
                            <a:pt x="1264" y="4053"/>
                          </a:lnTo>
                          <a:lnTo>
                            <a:pt x="1249" y="4053"/>
                          </a:lnTo>
                          <a:lnTo>
                            <a:pt x="1242" y="4053"/>
                          </a:lnTo>
                          <a:lnTo>
                            <a:pt x="1235" y="4052"/>
                          </a:lnTo>
                          <a:lnTo>
                            <a:pt x="1229" y="4050"/>
                          </a:lnTo>
                          <a:lnTo>
                            <a:pt x="1223" y="4048"/>
                          </a:lnTo>
                          <a:lnTo>
                            <a:pt x="1216" y="4044"/>
                          </a:lnTo>
                          <a:lnTo>
                            <a:pt x="1208" y="4040"/>
                          </a:lnTo>
                          <a:lnTo>
                            <a:pt x="1202" y="4037"/>
                          </a:lnTo>
                          <a:lnTo>
                            <a:pt x="1195" y="4035"/>
                          </a:lnTo>
                          <a:lnTo>
                            <a:pt x="1187" y="4034"/>
                          </a:lnTo>
                          <a:lnTo>
                            <a:pt x="1179" y="4035"/>
                          </a:lnTo>
                          <a:lnTo>
                            <a:pt x="1171" y="4036"/>
                          </a:lnTo>
                          <a:lnTo>
                            <a:pt x="1161" y="4039"/>
                          </a:lnTo>
                          <a:lnTo>
                            <a:pt x="1156" y="4041"/>
                          </a:lnTo>
                          <a:lnTo>
                            <a:pt x="1151" y="4042"/>
                          </a:lnTo>
                          <a:lnTo>
                            <a:pt x="1146" y="4042"/>
                          </a:lnTo>
                          <a:lnTo>
                            <a:pt x="1142" y="4042"/>
                          </a:lnTo>
                          <a:lnTo>
                            <a:pt x="1138" y="4041"/>
                          </a:lnTo>
                          <a:lnTo>
                            <a:pt x="1135" y="4040"/>
                          </a:lnTo>
                          <a:lnTo>
                            <a:pt x="1132" y="4038"/>
                          </a:lnTo>
                          <a:lnTo>
                            <a:pt x="1130" y="4036"/>
                          </a:lnTo>
                          <a:lnTo>
                            <a:pt x="1120" y="4025"/>
                          </a:lnTo>
                          <a:lnTo>
                            <a:pt x="1108" y="4012"/>
                          </a:lnTo>
                          <a:lnTo>
                            <a:pt x="1095" y="4000"/>
                          </a:lnTo>
                          <a:lnTo>
                            <a:pt x="1086" y="3992"/>
                          </a:lnTo>
                          <a:lnTo>
                            <a:pt x="1078" y="3986"/>
                          </a:lnTo>
                          <a:lnTo>
                            <a:pt x="1070" y="3981"/>
                          </a:lnTo>
                          <a:lnTo>
                            <a:pt x="1061" y="3977"/>
                          </a:lnTo>
                          <a:lnTo>
                            <a:pt x="1051" y="3973"/>
                          </a:lnTo>
                          <a:lnTo>
                            <a:pt x="1038" y="3969"/>
                          </a:lnTo>
                          <a:lnTo>
                            <a:pt x="1022" y="3964"/>
                          </a:lnTo>
                          <a:lnTo>
                            <a:pt x="998" y="3962"/>
                          </a:lnTo>
                          <a:lnTo>
                            <a:pt x="973" y="3960"/>
                          </a:lnTo>
                          <a:lnTo>
                            <a:pt x="961" y="3959"/>
                          </a:lnTo>
                          <a:lnTo>
                            <a:pt x="949" y="3958"/>
                          </a:lnTo>
                          <a:lnTo>
                            <a:pt x="938" y="3956"/>
                          </a:lnTo>
                          <a:lnTo>
                            <a:pt x="926" y="3953"/>
                          </a:lnTo>
                          <a:lnTo>
                            <a:pt x="916" y="3950"/>
                          </a:lnTo>
                          <a:lnTo>
                            <a:pt x="907" y="3945"/>
                          </a:lnTo>
                          <a:lnTo>
                            <a:pt x="898" y="3939"/>
                          </a:lnTo>
                          <a:lnTo>
                            <a:pt x="889" y="3932"/>
                          </a:lnTo>
                          <a:lnTo>
                            <a:pt x="882" y="3923"/>
                          </a:lnTo>
                          <a:lnTo>
                            <a:pt x="876" y="3913"/>
                          </a:lnTo>
                          <a:lnTo>
                            <a:pt x="871" y="3901"/>
                          </a:lnTo>
                          <a:lnTo>
                            <a:pt x="868" y="3887"/>
                          </a:lnTo>
                          <a:lnTo>
                            <a:pt x="867" y="3880"/>
                          </a:lnTo>
                          <a:lnTo>
                            <a:pt x="865" y="3875"/>
                          </a:lnTo>
                          <a:lnTo>
                            <a:pt x="862" y="3870"/>
                          </a:lnTo>
                          <a:lnTo>
                            <a:pt x="859" y="3866"/>
                          </a:lnTo>
                          <a:lnTo>
                            <a:pt x="856" y="3863"/>
                          </a:lnTo>
                          <a:lnTo>
                            <a:pt x="852" y="3861"/>
                          </a:lnTo>
                          <a:lnTo>
                            <a:pt x="847" y="3858"/>
                          </a:lnTo>
                          <a:lnTo>
                            <a:pt x="843" y="3857"/>
                          </a:lnTo>
                          <a:lnTo>
                            <a:pt x="834" y="3855"/>
                          </a:lnTo>
                          <a:lnTo>
                            <a:pt x="824" y="3854"/>
                          </a:lnTo>
                          <a:lnTo>
                            <a:pt x="814" y="3854"/>
                          </a:lnTo>
                          <a:lnTo>
                            <a:pt x="803" y="3855"/>
                          </a:lnTo>
                          <a:lnTo>
                            <a:pt x="793" y="3855"/>
                          </a:lnTo>
                          <a:lnTo>
                            <a:pt x="783" y="3856"/>
                          </a:lnTo>
                          <a:lnTo>
                            <a:pt x="775" y="3855"/>
                          </a:lnTo>
                          <a:lnTo>
                            <a:pt x="767" y="3853"/>
                          </a:lnTo>
                          <a:lnTo>
                            <a:pt x="764" y="3852"/>
                          </a:lnTo>
                          <a:lnTo>
                            <a:pt x="760" y="3850"/>
                          </a:lnTo>
                          <a:lnTo>
                            <a:pt x="758" y="3847"/>
                          </a:lnTo>
                          <a:lnTo>
                            <a:pt x="756" y="3844"/>
                          </a:lnTo>
                          <a:lnTo>
                            <a:pt x="755" y="3840"/>
                          </a:lnTo>
                          <a:lnTo>
                            <a:pt x="755" y="3835"/>
                          </a:lnTo>
                          <a:lnTo>
                            <a:pt x="755" y="3830"/>
                          </a:lnTo>
                          <a:lnTo>
                            <a:pt x="755" y="3824"/>
                          </a:lnTo>
                          <a:lnTo>
                            <a:pt x="758" y="3810"/>
                          </a:lnTo>
                          <a:lnTo>
                            <a:pt x="763" y="3795"/>
                          </a:lnTo>
                          <a:lnTo>
                            <a:pt x="768" y="3780"/>
                          </a:lnTo>
                          <a:lnTo>
                            <a:pt x="774" y="3766"/>
                          </a:lnTo>
                          <a:lnTo>
                            <a:pt x="787" y="3736"/>
                          </a:lnTo>
                          <a:lnTo>
                            <a:pt x="800" y="3710"/>
                          </a:lnTo>
                          <a:lnTo>
                            <a:pt x="813" y="3689"/>
                          </a:lnTo>
                          <a:lnTo>
                            <a:pt x="821" y="3671"/>
                          </a:lnTo>
                          <a:lnTo>
                            <a:pt x="824" y="3662"/>
                          </a:lnTo>
                          <a:lnTo>
                            <a:pt x="826" y="3655"/>
                          </a:lnTo>
                          <a:lnTo>
                            <a:pt x="827" y="3649"/>
                          </a:lnTo>
                          <a:lnTo>
                            <a:pt x="827" y="3643"/>
                          </a:lnTo>
                          <a:lnTo>
                            <a:pt x="826" y="3638"/>
                          </a:lnTo>
                          <a:lnTo>
                            <a:pt x="823" y="3633"/>
                          </a:lnTo>
                          <a:lnTo>
                            <a:pt x="819" y="3629"/>
                          </a:lnTo>
                          <a:lnTo>
                            <a:pt x="814" y="3624"/>
                          </a:lnTo>
                          <a:lnTo>
                            <a:pt x="807" y="3620"/>
                          </a:lnTo>
                          <a:lnTo>
                            <a:pt x="797" y="3616"/>
                          </a:lnTo>
                          <a:lnTo>
                            <a:pt x="787" y="3613"/>
                          </a:lnTo>
                          <a:lnTo>
                            <a:pt x="775" y="3610"/>
                          </a:lnTo>
                          <a:lnTo>
                            <a:pt x="768" y="3608"/>
                          </a:lnTo>
                          <a:lnTo>
                            <a:pt x="761" y="3606"/>
                          </a:lnTo>
                          <a:lnTo>
                            <a:pt x="757" y="3603"/>
                          </a:lnTo>
                          <a:lnTo>
                            <a:pt x="753" y="3601"/>
                          </a:lnTo>
                          <a:lnTo>
                            <a:pt x="750" y="3598"/>
                          </a:lnTo>
                          <a:lnTo>
                            <a:pt x="748" y="3595"/>
                          </a:lnTo>
                          <a:lnTo>
                            <a:pt x="746" y="3592"/>
                          </a:lnTo>
                          <a:lnTo>
                            <a:pt x="745" y="3588"/>
                          </a:lnTo>
                          <a:lnTo>
                            <a:pt x="743" y="3571"/>
                          </a:lnTo>
                          <a:lnTo>
                            <a:pt x="739" y="3551"/>
                          </a:lnTo>
                          <a:lnTo>
                            <a:pt x="738" y="3548"/>
                          </a:lnTo>
                          <a:lnTo>
                            <a:pt x="736" y="3545"/>
                          </a:lnTo>
                          <a:lnTo>
                            <a:pt x="733" y="3542"/>
                          </a:lnTo>
                          <a:lnTo>
                            <a:pt x="729" y="3539"/>
                          </a:lnTo>
                          <a:lnTo>
                            <a:pt x="718" y="3533"/>
                          </a:lnTo>
                          <a:lnTo>
                            <a:pt x="708" y="3528"/>
                          </a:lnTo>
                          <a:lnTo>
                            <a:pt x="685" y="3520"/>
                          </a:lnTo>
                          <a:lnTo>
                            <a:pt x="667" y="3512"/>
                          </a:lnTo>
                          <a:lnTo>
                            <a:pt x="659" y="3509"/>
                          </a:lnTo>
                          <a:lnTo>
                            <a:pt x="652" y="3506"/>
                          </a:lnTo>
                          <a:lnTo>
                            <a:pt x="645" y="3504"/>
                          </a:lnTo>
                          <a:lnTo>
                            <a:pt x="639" y="3503"/>
                          </a:lnTo>
                          <a:lnTo>
                            <a:pt x="632" y="3503"/>
                          </a:lnTo>
                          <a:lnTo>
                            <a:pt x="626" y="3504"/>
                          </a:lnTo>
                          <a:lnTo>
                            <a:pt x="620" y="3505"/>
                          </a:lnTo>
                          <a:lnTo>
                            <a:pt x="615" y="3507"/>
                          </a:lnTo>
                          <a:lnTo>
                            <a:pt x="604" y="3513"/>
                          </a:lnTo>
                          <a:lnTo>
                            <a:pt x="594" y="3521"/>
                          </a:lnTo>
                          <a:lnTo>
                            <a:pt x="582" y="3531"/>
                          </a:lnTo>
                          <a:lnTo>
                            <a:pt x="571" y="3543"/>
                          </a:lnTo>
                          <a:lnTo>
                            <a:pt x="561" y="3551"/>
                          </a:lnTo>
                          <a:lnTo>
                            <a:pt x="548" y="3560"/>
                          </a:lnTo>
                          <a:lnTo>
                            <a:pt x="532" y="3568"/>
                          </a:lnTo>
                          <a:lnTo>
                            <a:pt x="516" y="3576"/>
                          </a:lnTo>
                          <a:lnTo>
                            <a:pt x="497" y="3584"/>
                          </a:lnTo>
                          <a:lnTo>
                            <a:pt x="479" y="3590"/>
                          </a:lnTo>
                          <a:lnTo>
                            <a:pt x="459" y="3595"/>
                          </a:lnTo>
                          <a:lnTo>
                            <a:pt x="441" y="3598"/>
                          </a:lnTo>
                          <a:lnTo>
                            <a:pt x="423" y="3600"/>
                          </a:lnTo>
                          <a:lnTo>
                            <a:pt x="405" y="3600"/>
                          </a:lnTo>
                          <a:lnTo>
                            <a:pt x="396" y="3599"/>
                          </a:lnTo>
                          <a:lnTo>
                            <a:pt x="389" y="3598"/>
                          </a:lnTo>
                          <a:lnTo>
                            <a:pt x="382" y="3596"/>
                          </a:lnTo>
                          <a:lnTo>
                            <a:pt x="375" y="3593"/>
                          </a:lnTo>
                          <a:lnTo>
                            <a:pt x="368" y="3590"/>
                          </a:lnTo>
                          <a:lnTo>
                            <a:pt x="363" y="3586"/>
                          </a:lnTo>
                          <a:lnTo>
                            <a:pt x="358" y="3581"/>
                          </a:lnTo>
                          <a:lnTo>
                            <a:pt x="354" y="3575"/>
                          </a:lnTo>
                          <a:lnTo>
                            <a:pt x="351" y="3568"/>
                          </a:lnTo>
                          <a:lnTo>
                            <a:pt x="348" y="3561"/>
                          </a:lnTo>
                          <a:lnTo>
                            <a:pt x="347" y="3553"/>
                          </a:lnTo>
                          <a:lnTo>
                            <a:pt x="346" y="3545"/>
                          </a:lnTo>
                          <a:lnTo>
                            <a:pt x="346" y="3545"/>
                          </a:lnTo>
                          <a:lnTo>
                            <a:pt x="342" y="3503"/>
                          </a:lnTo>
                          <a:lnTo>
                            <a:pt x="341" y="3497"/>
                          </a:lnTo>
                          <a:lnTo>
                            <a:pt x="339" y="3491"/>
                          </a:lnTo>
                          <a:lnTo>
                            <a:pt x="337" y="3487"/>
                          </a:lnTo>
                          <a:lnTo>
                            <a:pt x="334" y="3483"/>
                          </a:lnTo>
                          <a:lnTo>
                            <a:pt x="327" y="3475"/>
                          </a:lnTo>
                          <a:lnTo>
                            <a:pt x="319" y="3469"/>
                          </a:lnTo>
                          <a:lnTo>
                            <a:pt x="312" y="3462"/>
                          </a:lnTo>
                          <a:lnTo>
                            <a:pt x="306" y="3454"/>
                          </a:lnTo>
                          <a:lnTo>
                            <a:pt x="304" y="3448"/>
                          </a:lnTo>
                          <a:lnTo>
                            <a:pt x="302" y="3443"/>
                          </a:lnTo>
                          <a:lnTo>
                            <a:pt x="301" y="3437"/>
                          </a:lnTo>
                          <a:lnTo>
                            <a:pt x="300" y="3431"/>
                          </a:lnTo>
                          <a:lnTo>
                            <a:pt x="300" y="3409"/>
                          </a:lnTo>
                          <a:lnTo>
                            <a:pt x="299" y="3389"/>
                          </a:lnTo>
                          <a:lnTo>
                            <a:pt x="297" y="3380"/>
                          </a:lnTo>
                          <a:lnTo>
                            <a:pt x="294" y="3371"/>
                          </a:lnTo>
                          <a:lnTo>
                            <a:pt x="290" y="3361"/>
                          </a:lnTo>
                          <a:lnTo>
                            <a:pt x="283" y="3351"/>
                          </a:lnTo>
                          <a:lnTo>
                            <a:pt x="279" y="3344"/>
                          </a:lnTo>
                          <a:lnTo>
                            <a:pt x="277" y="3337"/>
                          </a:lnTo>
                          <a:lnTo>
                            <a:pt x="276" y="3329"/>
                          </a:lnTo>
                          <a:lnTo>
                            <a:pt x="275" y="3321"/>
                          </a:lnTo>
                          <a:lnTo>
                            <a:pt x="276" y="3305"/>
                          </a:lnTo>
                          <a:lnTo>
                            <a:pt x="276" y="3290"/>
                          </a:lnTo>
                          <a:lnTo>
                            <a:pt x="274" y="3276"/>
                          </a:lnTo>
                          <a:lnTo>
                            <a:pt x="271" y="3265"/>
                          </a:lnTo>
                          <a:lnTo>
                            <a:pt x="267" y="3255"/>
                          </a:lnTo>
                          <a:lnTo>
                            <a:pt x="262" y="3244"/>
                          </a:lnTo>
                          <a:lnTo>
                            <a:pt x="258" y="3233"/>
                          </a:lnTo>
                          <a:lnTo>
                            <a:pt x="254" y="3223"/>
                          </a:lnTo>
                          <a:lnTo>
                            <a:pt x="251" y="3213"/>
                          </a:lnTo>
                          <a:lnTo>
                            <a:pt x="249" y="3201"/>
                          </a:lnTo>
                          <a:lnTo>
                            <a:pt x="248" y="3179"/>
                          </a:lnTo>
                          <a:lnTo>
                            <a:pt x="248" y="3156"/>
                          </a:lnTo>
                          <a:lnTo>
                            <a:pt x="249" y="3143"/>
                          </a:lnTo>
                          <a:lnTo>
                            <a:pt x="250" y="3132"/>
                          </a:lnTo>
                          <a:lnTo>
                            <a:pt x="253" y="3121"/>
                          </a:lnTo>
                          <a:lnTo>
                            <a:pt x="256" y="3112"/>
                          </a:lnTo>
                          <a:lnTo>
                            <a:pt x="259" y="3101"/>
                          </a:lnTo>
                          <a:lnTo>
                            <a:pt x="260" y="3092"/>
                          </a:lnTo>
                          <a:lnTo>
                            <a:pt x="260" y="3084"/>
                          </a:lnTo>
                          <a:lnTo>
                            <a:pt x="259" y="3076"/>
                          </a:lnTo>
                          <a:lnTo>
                            <a:pt x="255" y="3059"/>
                          </a:lnTo>
                          <a:lnTo>
                            <a:pt x="250" y="3044"/>
                          </a:lnTo>
                          <a:lnTo>
                            <a:pt x="247" y="3037"/>
                          </a:lnTo>
                          <a:lnTo>
                            <a:pt x="244" y="3029"/>
                          </a:lnTo>
                          <a:lnTo>
                            <a:pt x="243" y="3022"/>
                          </a:lnTo>
                          <a:lnTo>
                            <a:pt x="242" y="3013"/>
                          </a:lnTo>
                          <a:lnTo>
                            <a:pt x="243" y="3004"/>
                          </a:lnTo>
                          <a:lnTo>
                            <a:pt x="246" y="2996"/>
                          </a:lnTo>
                          <a:lnTo>
                            <a:pt x="250" y="2987"/>
                          </a:lnTo>
                          <a:lnTo>
                            <a:pt x="255" y="2976"/>
                          </a:lnTo>
                          <a:lnTo>
                            <a:pt x="258" y="2971"/>
                          </a:lnTo>
                          <a:lnTo>
                            <a:pt x="259" y="2967"/>
                          </a:lnTo>
                          <a:lnTo>
                            <a:pt x="260" y="2963"/>
                          </a:lnTo>
                          <a:lnTo>
                            <a:pt x="261" y="2960"/>
                          </a:lnTo>
                          <a:lnTo>
                            <a:pt x="260" y="2951"/>
                          </a:lnTo>
                          <a:lnTo>
                            <a:pt x="260" y="2941"/>
                          </a:lnTo>
                          <a:lnTo>
                            <a:pt x="224" y="2891"/>
                          </a:lnTo>
                          <a:lnTo>
                            <a:pt x="227" y="2896"/>
                          </a:lnTo>
                          <a:lnTo>
                            <a:pt x="225" y="2884"/>
                          </a:lnTo>
                          <a:lnTo>
                            <a:pt x="225" y="2871"/>
                          </a:lnTo>
                          <a:lnTo>
                            <a:pt x="226" y="2856"/>
                          </a:lnTo>
                          <a:lnTo>
                            <a:pt x="228" y="2839"/>
                          </a:lnTo>
                          <a:lnTo>
                            <a:pt x="231" y="2807"/>
                          </a:lnTo>
                          <a:lnTo>
                            <a:pt x="233" y="2779"/>
                          </a:lnTo>
                          <a:lnTo>
                            <a:pt x="232" y="2755"/>
                          </a:lnTo>
                          <a:lnTo>
                            <a:pt x="230" y="2732"/>
                          </a:lnTo>
                          <a:lnTo>
                            <a:pt x="226" y="2707"/>
                          </a:lnTo>
                          <a:lnTo>
                            <a:pt x="223" y="2684"/>
                          </a:lnTo>
                          <a:lnTo>
                            <a:pt x="220" y="2659"/>
                          </a:lnTo>
                          <a:lnTo>
                            <a:pt x="218" y="2635"/>
                          </a:lnTo>
                          <a:lnTo>
                            <a:pt x="218" y="2622"/>
                          </a:lnTo>
                          <a:lnTo>
                            <a:pt x="219" y="2610"/>
                          </a:lnTo>
                          <a:lnTo>
                            <a:pt x="221" y="2598"/>
                          </a:lnTo>
                          <a:lnTo>
                            <a:pt x="223" y="2585"/>
                          </a:lnTo>
                          <a:lnTo>
                            <a:pt x="225" y="2579"/>
                          </a:lnTo>
                          <a:lnTo>
                            <a:pt x="228" y="2574"/>
                          </a:lnTo>
                          <a:lnTo>
                            <a:pt x="232" y="2569"/>
                          </a:lnTo>
                          <a:lnTo>
                            <a:pt x="236" y="2564"/>
                          </a:lnTo>
                          <a:lnTo>
                            <a:pt x="240" y="2559"/>
                          </a:lnTo>
                          <a:lnTo>
                            <a:pt x="244" y="2554"/>
                          </a:lnTo>
                          <a:lnTo>
                            <a:pt x="248" y="2547"/>
                          </a:lnTo>
                          <a:lnTo>
                            <a:pt x="250" y="2541"/>
                          </a:lnTo>
                          <a:lnTo>
                            <a:pt x="251" y="2532"/>
                          </a:lnTo>
                          <a:lnTo>
                            <a:pt x="250" y="2522"/>
                          </a:lnTo>
                          <a:lnTo>
                            <a:pt x="249" y="2513"/>
                          </a:lnTo>
                          <a:lnTo>
                            <a:pt x="247" y="2502"/>
                          </a:lnTo>
                          <a:lnTo>
                            <a:pt x="246" y="2492"/>
                          </a:lnTo>
                          <a:lnTo>
                            <a:pt x="244" y="2483"/>
                          </a:lnTo>
                          <a:lnTo>
                            <a:pt x="244" y="2479"/>
                          </a:lnTo>
                          <a:lnTo>
                            <a:pt x="246" y="2474"/>
                          </a:lnTo>
                          <a:lnTo>
                            <a:pt x="247" y="2470"/>
                          </a:lnTo>
                          <a:lnTo>
                            <a:pt x="248" y="2467"/>
                          </a:lnTo>
                          <a:lnTo>
                            <a:pt x="250" y="2464"/>
                          </a:lnTo>
                          <a:lnTo>
                            <a:pt x="253" y="2460"/>
                          </a:lnTo>
                          <a:lnTo>
                            <a:pt x="257" y="2457"/>
                          </a:lnTo>
                          <a:lnTo>
                            <a:pt x="261" y="2455"/>
                          </a:lnTo>
                          <a:lnTo>
                            <a:pt x="271" y="2450"/>
                          </a:lnTo>
                          <a:lnTo>
                            <a:pt x="282" y="2446"/>
                          </a:lnTo>
                          <a:lnTo>
                            <a:pt x="293" y="2441"/>
                          </a:lnTo>
                          <a:lnTo>
                            <a:pt x="302" y="2436"/>
                          </a:lnTo>
                          <a:lnTo>
                            <a:pt x="305" y="2434"/>
                          </a:lnTo>
                          <a:lnTo>
                            <a:pt x="308" y="2431"/>
                          </a:lnTo>
                          <a:lnTo>
                            <a:pt x="310" y="2428"/>
                          </a:lnTo>
                          <a:lnTo>
                            <a:pt x="311" y="2425"/>
                          </a:lnTo>
                          <a:lnTo>
                            <a:pt x="306" y="2421"/>
                          </a:lnTo>
                          <a:lnTo>
                            <a:pt x="300" y="2416"/>
                          </a:lnTo>
                          <a:lnTo>
                            <a:pt x="295" y="2413"/>
                          </a:lnTo>
                          <a:lnTo>
                            <a:pt x="289" y="2411"/>
                          </a:lnTo>
                          <a:lnTo>
                            <a:pt x="276" y="2407"/>
                          </a:lnTo>
                          <a:lnTo>
                            <a:pt x="263" y="2405"/>
                          </a:lnTo>
                          <a:lnTo>
                            <a:pt x="250" y="2403"/>
                          </a:lnTo>
                          <a:lnTo>
                            <a:pt x="239" y="2400"/>
                          </a:lnTo>
                          <a:lnTo>
                            <a:pt x="232" y="2397"/>
                          </a:lnTo>
                          <a:lnTo>
                            <a:pt x="226" y="2394"/>
                          </a:lnTo>
                          <a:lnTo>
                            <a:pt x="223" y="2391"/>
                          </a:lnTo>
                          <a:lnTo>
                            <a:pt x="222" y="2388"/>
                          </a:lnTo>
                          <a:lnTo>
                            <a:pt x="222" y="2384"/>
                          </a:lnTo>
                          <a:lnTo>
                            <a:pt x="223" y="2380"/>
                          </a:lnTo>
                          <a:lnTo>
                            <a:pt x="238" y="2362"/>
                          </a:lnTo>
                          <a:lnTo>
                            <a:pt x="258" y="2341"/>
                          </a:lnTo>
                          <a:lnTo>
                            <a:pt x="264" y="2332"/>
                          </a:lnTo>
                          <a:lnTo>
                            <a:pt x="268" y="2323"/>
                          </a:lnTo>
                          <a:lnTo>
                            <a:pt x="273" y="2314"/>
                          </a:lnTo>
                          <a:lnTo>
                            <a:pt x="277" y="2304"/>
                          </a:lnTo>
                          <a:lnTo>
                            <a:pt x="281" y="2293"/>
                          </a:lnTo>
                          <a:lnTo>
                            <a:pt x="286" y="2282"/>
                          </a:lnTo>
                          <a:lnTo>
                            <a:pt x="292" y="2272"/>
                          </a:lnTo>
                          <a:lnTo>
                            <a:pt x="298" y="2262"/>
                          </a:lnTo>
                          <a:lnTo>
                            <a:pt x="302" y="2254"/>
                          </a:lnTo>
                          <a:lnTo>
                            <a:pt x="305" y="2245"/>
                          </a:lnTo>
                          <a:lnTo>
                            <a:pt x="305" y="2236"/>
                          </a:lnTo>
                          <a:lnTo>
                            <a:pt x="304" y="2227"/>
                          </a:lnTo>
                          <a:lnTo>
                            <a:pt x="301" y="2219"/>
                          </a:lnTo>
                          <a:lnTo>
                            <a:pt x="297" y="2211"/>
                          </a:lnTo>
                          <a:lnTo>
                            <a:pt x="291" y="2205"/>
                          </a:lnTo>
                          <a:lnTo>
                            <a:pt x="282" y="2198"/>
                          </a:lnTo>
                          <a:lnTo>
                            <a:pt x="260" y="2185"/>
                          </a:lnTo>
                          <a:lnTo>
                            <a:pt x="230" y="2167"/>
                          </a:lnTo>
                          <a:lnTo>
                            <a:pt x="216" y="2157"/>
                          </a:lnTo>
                          <a:lnTo>
                            <a:pt x="203" y="2147"/>
                          </a:lnTo>
                          <a:lnTo>
                            <a:pt x="191" y="2138"/>
                          </a:lnTo>
                          <a:lnTo>
                            <a:pt x="184" y="2130"/>
                          </a:lnTo>
                          <a:lnTo>
                            <a:pt x="183" y="2126"/>
                          </a:lnTo>
                          <a:lnTo>
                            <a:pt x="182" y="2122"/>
                          </a:lnTo>
                          <a:lnTo>
                            <a:pt x="183" y="2116"/>
                          </a:lnTo>
                          <a:lnTo>
                            <a:pt x="185" y="2112"/>
                          </a:lnTo>
                          <a:lnTo>
                            <a:pt x="187" y="2107"/>
                          </a:lnTo>
                          <a:lnTo>
                            <a:pt x="191" y="2102"/>
                          </a:lnTo>
                          <a:lnTo>
                            <a:pt x="195" y="2097"/>
                          </a:lnTo>
                          <a:lnTo>
                            <a:pt x="200" y="2092"/>
                          </a:lnTo>
                          <a:lnTo>
                            <a:pt x="211" y="2084"/>
                          </a:lnTo>
                          <a:lnTo>
                            <a:pt x="223" y="2078"/>
                          </a:lnTo>
                          <a:lnTo>
                            <a:pt x="228" y="2076"/>
                          </a:lnTo>
                          <a:lnTo>
                            <a:pt x="234" y="2073"/>
                          </a:lnTo>
                          <a:lnTo>
                            <a:pt x="239" y="2072"/>
                          </a:lnTo>
                          <a:lnTo>
                            <a:pt x="243" y="2073"/>
                          </a:lnTo>
                          <a:lnTo>
                            <a:pt x="256" y="2074"/>
                          </a:lnTo>
                          <a:lnTo>
                            <a:pt x="266" y="2073"/>
                          </a:lnTo>
                          <a:lnTo>
                            <a:pt x="274" y="2070"/>
                          </a:lnTo>
                          <a:lnTo>
                            <a:pt x="282" y="2066"/>
                          </a:lnTo>
                          <a:lnTo>
                            <a:pt x="289" y="2061"/>
                          </a:lnTo>
                          <a:lnTo>
                            <a:pt x="295" y="2054"/>
                          </a:lnTo>
                          <a:lnTo>
                            <a:pt x="300" y="2046"/>
                          </a:lnTo>
                          <a:lnTo>
                            <a:pt x="306" y="2037"/>
                          </a:lnTo>
                          <a:lnTo>
                            <a:pt x="318" y="2019"/>
                          </a:lnTo>
                          <a:lnTo>
                            <a:pt x="333" y="1999"/>
                          </a:lnTo>
                          <a:lnTo>
                            <a:pt x="336" y="1994"/>
                          </a:lnTo>
                          <a:lnTo>
                            <a:pt x="338" y="1987"/>
                          </a:lnTo>
                          <a:lnTo>
                            <a:pt x="339" y="1982"/>
                          </a:lnTo>
                          <a:lnTo>
                            <a:pt x="339" y="1978"/>
                          </a:lnTo>
                          <a:lnTo>
                            <a:pt x="339" y="1973"/>
                          </a:lnTo>
                          <a:lnTo>
                            <a:pt x="337" y="1969"/>
                          </a:lnTo>
                          <a:lnTo>
                            <a:pt x="333" y="1965"/>
                          </a:lnTo>
                          <a:lnTo>
                            <a:pt x="328" y="1961"/>
                          </a:lnTo>
                          <a:lnTo>
                            <a:pt x="321" y="1957"/>
                          </a:lnTo>
                          <a:lnTo>
                            <a:pt x="316" y="1951"/>
                          </a:lnTo>
                          <a:lnTo>
                            <a:pt x="312" y="1945"/>
                          </a:lnTo>
                          <a:lnTo>
                            <a:pt x="310" y="1938"/>
                          </a:lnTo>
                          <a:lnTo>
                            <a:pt x="308" y="1931"/>
                          </a:lnTo>
                          <a:lnTo>
                            <a:pt x="307" y="1924"/>
                          </a:lnTo>
                          <a:lnTo>
                            <a:pt x="307" y="1916"/>
                          </a:lnTo>
                          <a:lnTo>
                            <a:pt x="307" y="1909"/>
                          </a:lnTo>
                          <a:lnTo>
                            <a:pt x="309" y="1892"/>
                          </a:lnTo>
                          <a:lnTo>
                            <a:pt x="311" y="1875"/>
                          </a:lnTo>
                          <a:lnTo>
                            <a:pt x="313" y="1859"/>
                          </a:lnTo>
                          <a:lnTo>
                            <a:pt x="312" y="1844"/>
                          </a:lnTo>
                          <a:lnTo>
                            <a:pt x="313" y="1837"/>
                          </a:lnTo>
                          <a:lnTo>
                            <a:pt x="314" y="1829"/>
                          </a:lnTo>
                          <a:lnTo>
                            <a:pt x="313" y="1820"/>
                          </a:lnTo>
                          <a:lnTo>
                            <a:pt x="312" y="1811"/>
                          </a:lnTo>
                          <a:lnTo>
                            <a:pt x="311" y="1802"/>
                          </a:lnTo>
                          <a:lnTo>
                            <a:pt x="309" y="1793"/>
                          </a:lnTo>
                          <a:lnTo>
                            <a:pt x="306" y="1785"/>
                          </a:lnTo>
                          <a:lnTo>
                            <a:pt x="302" y="1776"/>
                          </a:lnTo>
                          <a:lnTo>
                            <a:pt x="298" y="1767"/>
                          </a:lnTo>
                          <a:lnTo>
                            <a:pt x="294" y="1760"/>
                          </a:lnTo>
                          <a:lnTo>
                            <a:pt x="287" y="1753"/>
                          </a:lnTo>
                          <a:lnTo>
                            <a:pt x="282" y="1748"/>
                          </a:lnTo>
                          <a:lnTo>
                            <a:pt x="275" y="1743"/>
                          </a:lnTo>
                          <a:lnTo>
                            <a:pt x="268" y="1739"/>
                          </a:lnTo>
                          <a:lnTo>
                            <a:pt x="261" y="1737"/>
                          </a:lnTo>
                          <a:lnTo>
                            <a:pt x="253" y="1736"/>
                          </a:lnTo>
                          <a:lnTo>
                            <a:pt x="225" y="1737"/>
                          </a:lnTo>
                          <a:lnTo>
                            <a:pt x="200" y="1739"/>
                          </a:lnTo>
                          <a:lnTo>
                            <a:pt x="180" y="1740"/>
                          </a:lnTo>
                          <a:lnTo>
                            <a:pt x="160" y="1740"/>
                          </a:lnTo>
                          <a:lnTo>
                            <a:pt x="149" y="1740"/>
                          </a:lnTo>
                          <a:lnTo>
                            <a:pt x="139" y="1739"/>
                          </a:lnTo>
                          <a:lnTo>
                            <a:pt x="129" y="1737"/>
                          </a:lnTo>
                          <a:lnTo>
                            <a:pt x="118" y="1735"/>
                          </a:lnTo>
                          <a:lnTo>
                            <a:pt x="106" y="1730"/>
                          </a:lnTo>
                          <a:lnTo>
                            <a:pt x="94" y="1726"/>
                          </a:lnTo>
                          <a:lnTo>
                            <a:pt x="81" y="1720"/>
                          </a:lnTo>
                          <a:lnTo>
                            <a:pt x="66" y="1713"/>
                          </a:lnTo>
                          <a:lnTo>
                            <a:pt x="54" y="1706"/>
                          </a:lnTo>
                          <a:lnTo>
                            <a:pt x="44" y="1698"/>
                          </a:lnTo>
                          <a:lnTo>
                            <a:pt x="35" y="1687"/>
                          </a:lnTo>
                          <a:lnTo>
                            <a:pt x="26" y="1677"/>
                          </a:lnTo>
                          <a:lnTo>
                            <a:pt x="20" y="1665"/>
                          </a:lnTo>
                          <a:lnTo>
                            <a:pt x="15" y="1653"/>
                          </a:lnTo>
                          <a:lnTo>
                            <a:pt x="10" y="1640"/>
                          </a:lnTo>
                          <a:lnTo>
                            <a:pt x="7" y="1627"/>
                          </a:lnTo>
                          <a:lnTo>
                            <a:pt x="4" y="1614"/>
                          </a:lnTo>
                          <a:lnTo>
                            <a:pt x="3" y="1599"/>
                          </a:lnTo>
                          <a:lnTo>
                            <a:pt x="1" y="1585"/>
                          </a:lnTo>
                          <a:lnTo>
                            <a:pt x="1" y="1572"/>
                          </a:lnTo>
                          <a:lnTo>
                            <a:pt x="0" y="1544"/>
                          </a:lnTo>
                          <a:lnTo>
                            <a:pt x="0" y="1519"/>
                          </a:lnTo>
                          <a:lnTo>
                            <a:pt x="1" y="1519"/>
                          </a:lnTo>
                          <a:lnTo>
                            <a:pt x="1" y="1518"/>
                          </a:lnTo>
                          <a:lnTo>
                            <a:pt x="5" y="1519"/>
                          </a:lnTo>
                          <a:lnTo>
                            <a:pt x="10" y="1521"/>
                          </a:lnTo>
                          <a:lnTo>
                            <a:pt x="15" y="1524"/>
                          </a:lnTo>
                          <a:lnTo>
                            <a:pt x="20" y="1529"/>
                          </a:lnTo>
                          <a:lnTo>
                            <a:pt x="32" y="1537"/>
                          </a:lnTo>
                          <a:lnTo>
                            <a:pt x="42" y="1544"/>
                          </a:lnTo>
                          <a:lnTo>
                            <a:pt x="52" y="1547"/>
                          </a:lnTo>
                          <a:lnTo>
                            <a:pt x="63" y="1549"/>
                          </a:lnTo>
                          <a:lnTo>
                            <a:pt x="74" y="1550"/>
                          </a:lnTo>
                          <a:lnTo>
                            <a:pt x="84" y="1552"/>
                          </a:lnTo>
                          <a:lnTo>
                            <a:pt x="89" y="1553"/>
                          </a:lnTo>
                          <a:lnTo>
                            <a:pt x="93" y="1554"/>
                          </a:lnTo>
                          <a:lnTo>
                            <a:pt x="97" y="1556"/>
                          </a:lnTo>
                          <a:lnTo>
                            <a:pt x="101" y="1560"/>
                          </a:lnTo>
                          <a:lnTo>
                            <a:pt x="104" y="1563"/>
                          </a:lnTo>
                          <a:lnTo>
                            <a:pt x="107" y="1567"/>
                          </a:lnTo>
                          <a:lnTo>
                            <a:pt x="109" y="1572"/>
                          </a:lnTo>
                          <a:lnTo>
                            <a:pt x="111" y="1578"/>
                          </a:lnTo>
                          <a:lnTo>
                            <a:pt x="115" y="1595"/>
                          </a:lnTo>
                          <a:lnTo>
                            <a:pt x="121" y="1609"/>
                          </a:lnTo>
                          <a:lnTo>
                            <a:pt x="124" y="1613"/>
                          </a:lnTo>
                          <a:lnTo>
                            <a:pt x="127" y="1617"/>
                          </a:lnTo>
                          <a:lnTo>
                            <a:pt x="130" y="1619"/>
                          </a:lnTo>
                          <a:lnTo>
                            <a:pt x="133" y="1621"/>
                          </a:lnTo>
                          <a:lnTo>
                            <a:pt x="136" y="1622"/>
                          </a:lnTo>
                          <a:lnTo>
                            <a:pt x="139" y="1622"/>
                          </a:lnTo>
                          <a:lnTo>
                            <a:pt x="142" y="1622"/>
                          </a:lnTo>
                          <a:lnTo>
                            <a:pt x="145" y="1621"/>
                          </a:lnTo>
                          <a:lnTo>
                            <a:pt x="152" y="1617"/>
                          </a:lnTo>
                          <a:lnTo>
                            <a:pt x="158" y="1611"/>
                          </a:lnTo>
                          <a:lnTo>
                            <a:pt x="173" y="1595"/>
                          </a:lnTo>
                          <a:lnTo>
                            <a:pt x="186" y="1578"/>
                          </a:lnTo>
                          <a:lnTo>
                            <a:pt x="192" y="1569"/>
                          </a:lnTo>
                          <a:lnTo>
                            <a:pt x="198" y="1562"/>
                          </a:lnTo>
                          <a:lnTo>
                            <a:pt x="205" y="1555"/>
                          </a:lnTo>
                          <a:lnTo>
                            <a:pt x="210" y="1551"/>
                          </a:lnTo>
                          <a:lnTo>
                            <a:pt x="216" y="1548"/>
                          </a:lnTo>
                          <a:lnTo>
                            <a:pt x="223" y="1547"/>
                          </a:lnTo>
                          <a:lnTo>
                            <a:pt x="230" y="1547"/>
                          </a:lnTo>
                          <a:lnTo>
                            <a:pt x="237" y="1547"/>
                          </a:lnTo>
                          <a:lnTo>
                            <a:pt x="244" y="1547"/>
                          </a:lnTo>
                          <a:lnTo>
                            <a:pt x="251" y="1547"/>
                          </a:lnTo>
                          <a:lnTo>
                            <a:pt x="257" y="1546"/>
                          </a:lnTo>
                          <a:lnTo>
                            <a:pt x="263" y="1544"/>
                          </a:lnTo>
                          <a:lnTo>
                            <a:pt x="268" y="1541"/>
                          </a:lnTo>
                          <a:lnTo>
                            <a:pt x="271" y="1537"/>
                          </a:lnTo>
                          <a:lnTo>
                            <a:pt x="274" y="1532"/>
                          </a:lnTo>
                          <a:lnTo>
                            <a:pt x="276" y="1527"/>
                          </a:lnTo>
                          <a:lnTo>
                            <a:pt x="279" y="1521"/>
                          </a:lnTo>
                          <a:lnTo>
                            <a:pt x="281" y="1515"/>
                          </a:lnTo>
                          <a:lnTo>
                            <a:pt x="285" y="1510"/>
                          </a:lnTo>
                          <a:lnTo>
                            <a:pt x="290" y="1505"/>
                          </a:lnTo>
                          <a:lnTo>
                            <a:pt x="299" y="1498"/>
                          </a:lnTo>
                          <a:lnTo>
                            <a:pt x="307" y="1494"/>
                          </a:lnTo>
                          <a:lnTo>
                            <a:pt x="314" y="1491"/>
                          </a:lnTo>
                          <a:lnTo>
                            <a:pt x="321" y="1489"/>
                          </a:lnTo>
                          <a:lnTo>
                            <a:pt x="326" y="1486"/>
                          </a:lnTo>
                          <a:lnTo>
                            <a:pt x="333" y="1480"/>
                          </a:lnTo>
                          <a:lnTo>
                            <a:pt x="338" y="1471"/>
                          </a:lnTo>
                          <a:lnTo>
                            <a:pt x="344" y="1459"/>
                          </a:lnTo>
                          <a:lnTo>
                            <a:pt x="350" y="1450"/>
                          </a:lnTo>
                          <a:lnTo>
                            <a:pt x="358" y="1439"/>
                          </a:lnTo>
                          <a:lnTo>
                            <a:pt x="362" y="1434"/>
                          </a:lnTo>
                          <a:lnTo>
                            <a:pt x="364" y="1427"/>
                          </a:lnTo>
                          <a:lnTo>
                            <a:pt x="364" y="1424"/>
                          </a:lnTo>
                          <a:lnTo>
                            <a:pt x="364" y="1422"/>
                          </a:lnTo>
                          <a:lnTo>
                            <a:pt x="364" y="1419"/>
                          </a:lnTo>
                          <a:lnTo>
                            <a:pt x="362" y="1416"/>
                          </a:lnTo>
                          <a:lnTo>
                            <a:pt x="358" y="1408"/>
                          </a:lnTo>
                          <a:lnTo>
                            <a:pt x="354" y="1398"/>
                          </a:lnTo>
                          <a:lnTo>
                            <a:pt x="351" y="1387"/>
                          </a:lnTo>
                          <a:lnTo>
                            <a:pt x="348" y="1376"/>
                          </a:lnTo>
                          <a:lnTo>
                            <a:pt x="345" y="1365"/>
                          </a:lnTo>
                          <a:lnTo>
                            <a:pt x="342" y="1356"/>
                          </a:lnTo>
                          <a:lnTo>
                            <a:pt x="339" y="1349"/>
                          </a:lnTo>
                          <a:lnTo>
                            <a:pt x="336" y="1344"/>
                          </a:lnTo>
                          <a:lnTo>
                            <a:pt x="332" y="1339"/>
                          </a:lnTo>
                          <a:lnTo>
                            <a:pt x="326" y="1336"/>
                          </a:lnTo>
                          <a:lnTo>
                            <a:pt x="322" y="1334"/>
                          </a:lnTo>
                          <a:lnTo>
                            <a:pt x="317" y="1332"/>
                          </a:lnTo>
                          <a:lnTo>
                            <a:pt x="309" y="1330"/>
                          </a:lnTo>
                          <a:lnTo>
                            <a:pt x="302" y="1328"/>
                          </a:lnTo>
                          <a:lnTo>
                            <a:pt x="299" y="1326"/>
                          </a:lnTo>
                          <a:lnTo>
                            <a:pt x="297" y="1323"/>
                          </a:lnTo>
                          <a:lnTo>
                            <a:pt x="295" y="1320"/>
                          </a:lnTo>
                          <a:lnTo>
                            <a:pt x="293" y="1315"/>
                          </a:lnTo>
                          <a:lnTo>
                            <a:pt x="292" y="1309"/>
                          </a:lnTo>
                          <a:lnTo>
                            <a:pt x="291" y="1302"/>
                          </a:lnTo>
                          <a:lnTo>
                            <a:pt x="291" y="1292"/>
                          </a:lnTo>
                          <a:lnTo>
                            <a:pt x="291" y="1280"/>
                          </a:lnTo>
                          <a:lnTo>
                            <a:pt x="297" y="1276"/>
                          </a:lnTo>
                          <a:lnTo>
                            <a:pt x="305" y="1271"/>
                          </a:lnTo>
                          <a:lnTo>
                            <a:pt x="316" y="1267"/>
                          </a:lnTo>
                          <a:lnTo>
                            <a:pt x="328" y="1262"/>
                          </a:lnTo>
                          <a:lnTo>
                            <a:pt x="359" y="1251"/>
                          </a:lnTo>
                          <a:lnTo>
                            <a:pt x="390" y="1240"/>
                          </a:lnTo>
                          <a:lnTo>
                            <a:pt x="405" y="1234"/>
                          </a:lnTo>
                          <a:lnTo>
                            <a:pt x="419" y="1228"/>
                          </a:lnTo>
                          <a:lnTo>
                            <a:pt x="431" y="1221"/>
                          </a:lnTo>
                          <a:lnTo>
                            <a:pt x="441" y="1212"/>
                          </a:lnTo>
                          <a:lnTo>
                            <a:pt x="445" y="1208"/>
                          </a:lnTo>
                          <a:lnTo>
                            <a:pt x="448" y="1204"/>
                          </a:lnTo>
                          <a:lnTo>
                            <a:pt x="450" y="1200"/>
                          </a:lnTo>
                          <a:lnTo>
                            <a:pt x="451" y="1196"/>
                          </a:lnTo>
                          <a:lnTo>
                            <a:pt x="452" y="1192"/>
                          </a:lnTo>
                          <a:lnTo>
                            <a:pt x="451" y="1187"/>
                          </a:lnTo>
                          <a:lnTo>
                            <a:pt x="450" y="1182"/>
                          </a:lnTo>
                          <a:lnTo>
                            <a:pt x="447" y="1178"/>
                          </a:lnTo>
                          <a:lnTo>
                            <a:pt x="444" y="1172"/>
                          </a:lnTo>
                          <a:lnTo>
                            <a:pt x="442" y="1165"/>
                          </a:lnTo>
                          <a:lnTo>
                            <a:pt x="440" y="1159"/>
                          </a:lnTo>
                          <a:lnTo>
                            <a:pt x="439" y="1152"/>
                          </a:lnTo>
                          <a:lnTo>
                            <a:pt x="437" y="1138"/>
                          </a:lnTo>
                          <a:lnTo>
                            <a:pt x="435" y="1123"/>
                          </a:lnTo>
                          <a:lnTo>
                            <a:pt x="433" y="1117"/>
                          </a:lnTo>
                          <a:lnTo>
                            <a:pt x="432" y="1111"/>
                          </a:lnTo>
                          <a:lnTo>
                            <a:pt x="429" y="1105"/>
                          </a:lnTo>
                          <a:lnTo>
                            <a:pt x="427" y="1100"/>
                          </a:lnTo>
                          <a:lnTo>
                            <a:pt x="423" y="1096"/>
                          </a:lnTo>
                          <a:lnTo>
                            <a:pt x="419" y="1094"/>
                          </a:lnTo>
                          <a:lnTo>
                            <a:pt x="413" y="1092"/>
                          </a:lnTo>
                          <a:lnTo>
                            <a:pt x="407" y="1092"/>
                          </a:lnTo>
                          <a:lnTo>
                            <a:pt x="384" y="1093"/>
                          </a:lnTo>
                          <a:lnTo>
                            <a:pt x="357" y="1093"/>
                          </a:lnTo>
                          <a:lnTo>
                            <a:pt x="350" y="1092"/>
                          </a:lnTo>
                          <a:lnTo>
                            <a:pt x="344" y="1090"/>
                          </a:lnTo>
                          <a:lnTo>
                            <a:pt x="338" y="1088"/>
                          </a:lnTo>
                          <a:lnTo>
                            <a:pt x="333" y="1086"/>
                          </a:lnTo>
                          <a:lnTo>
                            <a:pt x="328" y="1081"/>
                          </a:lnTo>
                          <a:lnTo>
                            <a:pt x="324" y="1077"/>
                          </a:lnTo>
                          <a:lnTo>
                            <a:pt x="321" y="1072"/>
                          </a:lnTo>
                          <a:lnTo>
                            <a:pt x="319" y="1065"/>
                          </a:lnTo>
                          <a:lnTo>
                            <a:pt x="324" y="1062"/>
                          </a:lnTo>
                          <a:lnTo>
                            <a:pt x="330" y="1060"/>
                          </a:lnTo>
                          <a:lnTo>
                            <a:pt x="337" y="1059"/>
                          </a:lnTo>
                          <a:lnTo>
                            <a:pt x="342" y="1058"/>
                          </a:lnTo>
                          <a:lnTo>
                            <a:pt x="347" y="1056"/>
                          </a:lnTo>
                          <a:lnTo>
                            <a:pt x="353" y="1053"/>
                          </a:lnTo>
                          <a:lnTo>
                            <a:pt x="357" y="1048"/>
                          </a:lnTo>
                          <a:lnTo>
                            <a:pt x="362" y="1039"/>
                          </a:lnTo>
                          <a:lnTo>
                            <a:pt x="370" y="1019"/>
                          </a:lnTo>
                          <a:lnTo>
                            <a:pt x="380" y="988"/>
                          </a:lnTo>
                          <a:lnTo>
                            <a:pt x="384" y="972"/>
                          </a:lnTo>
                          <a:lnTo>
                            <a:pt x="387" y="958"/>
                          </a:lnTo>
                          <a:lnTo>
                            <a:pt x="390" y="945"/>
                          </a:lnTo>
                          <a:lnTo>
                            <a:pt x="390" y="937"/>
                          </a:lnTo>
                          <a:lnTo>
                            <a:pt x="388" y="929"/>
                          </a:lnTo>
                          <a:lnTo>
                            <a:pt x="385" y="921"/>
                          </a:lnTo>
                          <a:lnTo>
                            <a:pt x="382" y="914"/>
                          </a:lnTo>
                          <a:lnTo>
                            <a:pt x="378" y="905"/>
                          </a:lnTo>
                          <a:lnTo>
                            <a:pt x="373" y="897"/>
                          </a:lnTo>
                          <a:lnTo>
                            <a:pt x="369" y="889"/>
                          </a:lnTo>
                          <a:lnTo>
                            <a:pt x="366" y="880"/>
                          </a:lnTo>
                          <a:lnTo>
                            <a:pt x="364" y="871"/>
                          </a:lnTo>
                          <a:lnTo>
                            <a:pt x="360" y="843"/>
                          </a:lnTo>
                          <a:lnTo>
                            <a:pt x="355" y="811"/>
                          </a:lnTo>
                          <a:lnTo>
                            <a:pt x="354" y="803"/>
                          </a:lnTo>
                          <a:lnTo>
                            <a:pt x="354" y="795"/>
                          </a:lnTo>
                          <a:lnTo>
                            <a:pt x="354" y="788"/>
                          </a:lnTo>
                          <a:lnTo>
                            <a:pt x="355" y="780"/>
                          </a:lnTo>
                          <a:lnTo>
                            <a:pt x="357" y="774"/>
                          </a:lnTo>
                          <a:lnTo>
                            <a:pt x="360" y="768"/>
                          </a:lnTo>
                          <a:lnTo>
                            <a:pt x="363" y="763"/>
                          </a:lnTo>
                          <a:lnTo>
                            <a:pt x="368" y="759"/>
                          </a:lnTo>
                          <a:lnTo>
                            <a:pt x="382" y="750"/>
                          </a:lnTo>
                          <a:lnTo>
                            <a:pt x="396" y="739"/>
                          </a:lnTo>
                          <a:lnTo>
                            <a:pt x="412" y="730"/>
                          </a:lnTo>
                          <a:lnTo>
                            <a:pt x="430" y="722"/>
                          </a:lnTo>
                          <a:lnTo>
                            <a:pt x="464" y="706"/>
                          </a:lnTo>
                          <a:lnTo>
                            <a:pt x="495" y="692"/>
                          </a:lnTo>
                          <a:lnTo>
                            <a:pt x="511" y="685"/>
                          </a:lnTo>
                          <a:lnTo>
                            <a:pt x="524" y="677"/>
                          </a:lnTo>
                          <a:lnTo>
                            <a:pt x="537" y="668"/>
                          </a:lnTo>
                          <a:lnTo>
                            <a:pt x="551" y="660"/>
                          </a:lnTo>
                          <a:lnTo>
                            <a:pt x="557" y="657"/>
                          </a:lnTo>
                          <a:lnTo>
                            <a:pt x="563" y="653"/>
                          </a:lnTo>
                          <a:lnTo>
                            <a:pt x="570" y="651"/>
                          </a:lnTo>
                          <a:lnTo>
                            <a:pt x="577" y="650"/>
                          </a:lnTo>
                          <a:lnTo>
                            <a:pt x="584" y="651"/>
                          </a:lnTo>
                          <a:lnTo>
                            <a:pt x="592" y="652"/>
                          </a:lnTo>
                          <a:lnTo>
                            <a:pt x="600" y="656"/>
                          </a:lnTo>
                          <a:lnTo>
                            <a:pt x="609" y="661"/>
                          </a:lnTo>
                          <a:lnTo>
                            <a:pt x="632" y="675"/>
                          </a:lnTo>
                          <a:lnTo>
                            <a:pt x="656" y="687"/>
                          </a:lnTo>
                          <a:lnTo>
                            <a:pt x="668" y="691"/>
                          </a:lnTo>
                          <a:lnTo>
                            <a:pt x="682" y="694"/>
                          </a:lnTo>
                          <a:lnTo>
                            <a:pt x="689" y="695"/>
                          </a:lnTo>
                          <a:lnTo>
                            <a:pt x="695" y="695"/>
                          </a:lnTo>
                          <a:lnTo>
                            <a:pt x="702" y="695"/>
                          </a:lnTo>
                          <a:lnTo>
                            <a:pt x="709" y="694"/>
                          </a:lnTo>
                          <a:lnTo>
                            <a:pt x="714" y="692"/>
                          </a:lnTo>
                          <a:lnTo>
                            <a:pt x="720" y="689"/>
                          </a:lnTo>
                          <a:lnTo>
                            <a:pt x="725" y="686"/>
                          </a:lnTo>
                          <a:lnTo>
                            <a:pt x="729" y="681"/>
                          </a:lnTo>
                          <a:lnTo>
                            <a:pt x="736" y="671"/>
                          </a:lnTo>
                          <a:lnTo>
                            <a:pt x="743" y="660"/>
                          </a:lnTo>
                          <a:lnTo>
                            <a:pt x="750" y="649"/>
                          </a:lnTo>
                          <a:lnTo>
                            <a:pt x="757" y="640"/>
                          </a:lnTo>
                          <a:lnTo>
                            <a:pt x="760" y="637"/>
                          </a:lnTo>
                          <a:lnTo>
                            <a:pt x="765" y="634"/>
                          </a:lnTo>
                          <a:lnTo>
                            <a:pt x="768" y="633"/>
                          </a:lnTo>
                          <a:lnTo>
                            <a:pt x="772" y="633"/>
                          </a:lnTo>
                          <a:lnTo>
                            <a:pt x="781" y="635"/>
                          </a:lnTo>
                          <a:lnTo>
                            <a:pt x="789" y="639"/>
                          </a:lnTo>
                          <a:lnTo>
                            <a:pt x="799" y="644"/>
                          </a:lnTo>
                          <a:lnTo>
                            <a:pt x="809" y="649"/>
                          </a:lnTo>
                          <a:lnTo>
                            <a:pt x="828" y="662"/>
                          </a:lnTo>
                          <a:lnTo>
                            <a:pt x="849" y="672"/>
                          </a:lnTo>
                          <a:lnTo>
                            <a:pt x="859" y="677"/>
                          </a:lnTo>
                          <a:lnTo>
                            <a:pt x="869" y="680"/>
                          </a:lnTo>
                          <a:lnTo>
                            <a:pt x="879" y="682"/>
                          </a:lnTo>
                          <a:lnTo>
                            <a:pt x="889" y="683"/>
                          </a:lnTo>
                          <a:lnTo>
                            <a:pt x="895" y="682"/>
                          </a:lnTo>
                          <a:lnTo>
                            <a:pt x="900" y="681"/>
                          </a:lnTo>
                          <a:lnTo>
                            <a:pt x="904" y="679"/>
                          </a:lnTo>
                          <a:lnTo>
                            <a:pt x="909" y="677"/>
                          </a:lnTo>
                          <a:lnTo>
                            <a:pt x="914" y="674"/>
                          </a:lnTo>
                          <a:lnTo>
                            <a:pt x="918" y="671"/>
                          </a:lnTo>
                          <a:lnTo>
                            <a:pt x="923" y="667"/>
                          </a:lnTo>
                          <a:lnTo>
                            <a:pt x="927" y="662"/>
                          </a:lnTo>
                          <a:lnTo>
                            <a:pt x="942" y="642"/>
                          </a:lnTo>
                          <a:lnTo>
                            <a:pt x="952" y="627"/>
                          </a:lnTo>
                          <a:lnTo>
                            <a:pt x="956" y="621"/>
                          </a:lnTo>
                          <a:lnTo>
                            <a:pt x="960" y="617"/>
                          </a:lnTo>
                          <a:lnTo>
                            <a:pt x="963" y="613"/>
                          </a:lnTo>
                          <a:lnTo>
                            <a:pt x="966" y="610"/>
                          </a:lnTo>
                          <a:lnTo>
                            <a:pt x="969" y="609"/>
                          </a:lnTo>
                          <a:lnTo>
                            <a:pt x="973" y="610"/>
                          </a:lnTo>
                          <a:lnTo>
                            <a:pt x="977" y="613"/>
                          </a:lnTo>
                          <a:lnTo>
                            <a:pt x="982" y="616"/>
                          </a:lnTo>
                          <a:lnTo>
                            <a:pt x="993" y="628"/>
                          </a:lnTo>
                          <a:lnTo>
                            <a:pt x="1009" y="646"/>
                          </a:lnTo>
                          <a:lnTo>
                            <a:pt x="1017" y="656"/>
                          </a:lnTo>
                          <a:lnTo>
                            <a:pt x="1027" y="663"/>
                          </a:lnTo>
                          <a:lnTo>
                            <a:pt x="1037" y="669"/>
                          </a:lnTo>
                          <a:lnTo>
                            <a:pt x="1047" y="673"/>
                          </a:lnTo>
                          <a:lnTo>
                            <a:pt x="1057" y="675"/>
                          </a:lnTo>
                          <a:lnTo>
                            <a:pt x="1069" y="676"/>
                          </a:lnTo>
                          <a:lnTo>
                            <a:pt x="1080" y="677"/>
                          </a:lnTo>
                          <a:lnTo>
                            <a:pt x="1092" y="676"/>
                          </a:lnTo>
                          <a:lnTo>
                            <a:pt x="1103" y="674"/>
                          </a:lnTo>
                          <a:lnTo>
                            <a:pt x="1116" y="671"/>
                          </a:lnTo>
                          <a:lnTo>
                            <a:pt x="1128" y="668"/>
                          </a:lnTo>
                          <a:lnTo>
                            <a:pt x="1140" y="664"/>
                          </a:lnTo>
                          <a:lnTo>
                            <a:pt x="1164" y="656"/>
                          </a:lnTo>
                          <a:lnTo>
                            <a:pt x="1187" y="645"/>
                          </a:lnTo>
                          <a:lnTo>
                            <a:pt x="1192" y="643"/>
                          </a:lnTo>
                          <a:lnTo>
                            <a:pt x="1198" y="639"/>
                          </a:lnTo>
                          <a:lnTo>
                            <a:pt x="1202" y="636"/>
                          </a:lnTo>
                          <a:lnTo>
                            <a:pt x="1205" y="632"/>
                          </a:lnTo>
                          <a:lnTo>
                            <a:pt x="1211" y="623"/>
                          </a:lnTo>
                          <a:lnTo>
                            <a:pt x="1216" y="613"/>
                          </a:lnTo>
                          <a:lnTo>
                            <a:pt x="1222" y="591"/>
                          </a:lnTo>
                          <a:lnTo>
                            <a:pt x="1228" y="570"/>
                          </a:lnTo>
                          <a:lnTo>
                            <a:pt x="1232" y="559"/>
                          </a:lnTo>
                          <a:lnTo>
                            <a:pt x="1238" y="551"/>
                          </a:lnTo>
                          <a:lnTo>
                            <a:pt x="1241" y="547"/>
                          </a:lnTo>
                          <a:lnTo>
                            <a:pt x="1244" y="544"/>
                          </a:lnTo>
                          <a:lnTo>
                            <a:pt x="1248" y="541"/>
                          </a:lnTo>
                          <a:lnTo>
                            <a:pt x="1253" y="539"/>
                          </a:lnTo>
                          <a:lnTo>
                            <a:pt x="1258" y="538"/>
                          </a:lnTo>
                          <a:lnTo>
                            <a:pt x="1264" y="536"/>
                          </a:lnTo>
                          <a:lnTo>
                            <a:pt x="1270" y="536"/>
                          </a:lnTo>
                          <a:lnTo>
                            <a:pt x="1278" y="536"/>
                          </a:lnTo>
                          <a:lnTo>
                            <a:pt x="1287" y="537"/>
                          </a:lnTo>
                          <a:lnTo>
                            <a:pt x="1296" y="539"/>
                          </a:lnTo>
                          <a:lnTo>
                            <a:pt x="1306" y="541"/>
                          </a:lnTo>
                          <a:lnTo>
                            <a:pt x="1317" y="545"/>
                          </a:lnTo>
                          <a:lnTo>
                            <a:pt x="1340" y="552"/>
                          </a:lnTo>
                          <a:lnTo>
                            <a:pt x="1358" y="559"/>
                          </a:lnTo>
                          <a:lnTo>
                            <a:pt x="1375" y="567"/>
                          </a:lnTo>
                          <a:lnTo>
                            <a:pt x="1389" y="576"/>
                          </a:lnTo>
                          <a:lnTo>
                            <a:pt x="1402" y="586"/>
                          </a:lnTo>
                          <a:lnTo>
                            <a:pt x="1415" y="599"/>
                          </a:lnTo>
                          <a:lnTo>
                            <a:pt x="1427" y="614"/>
                          </a:lnTo>
                          <a:lnTo>
                            <a:pt x="1439" y="632"/>
                          </a:lnTo>
                          <a:lnTo>
                            <a:pt x="1441" y="634"/>
                          </a:lnTo>
                          <a:lnTo>
                            <a:pt x="1443" y="635"/>
                          </a:lnTo>
                          <a:lnTo>
                            <a:pt x="1445" y="636"/>
                          </a:lnTo>
                          <a:lnTo>
                            <a:pt x="1447" y="637"/>
                          </a:lnTo>
                          <a:lnTo>
                            <a:pt x="1453" y="636"/>
                          </a:lnTo>
                          <a:lnTo>
                            <a:pt x="1458" y="634"/>
                          </a:lnTo>
                          <a:lnTo>
                            <a:pt x="1464" y="631"/>
                          </a:lnTo>
                          <a:lnTo>
                            <a:pt x="1469" y="626"/>
                          </a:lnTo>
                          <a:lnTo>
                            <a:pt x="1475" y="620"/>
                          </a:lnTo>
                          <a:lnTo>
                            <a:pt x="1480" y="614"/>
                          </a:lnTo>
                          <a:lnTo>
                            <a:pt x="1485" y="605"/>
                          </a:lnTo>
                          <a:lnTo>
                            <a:pt x="1490" y="598"/>
                          </a:lnTo>
                          <a:lnTo>
                            <a:pt x="1494" y="590"/>
                          </a:lnTo>
                          <a:lnTo>
                            <a:pt x="1499" y="583"/>
                          </a:lnTo>
                          <a:lnTo>
                            <a:pt x="1502" y="575"/>
                          </a:lnTo>
                          <a:lnTo>
                            <a:pt x="1504" y="567"/>
                          </a:lnTo>
                          <a:lnTo>
                            <a:pt x="1505" y="561"/>
                          </a:lnTo>
                          <a:lnTo>
                            <a:pt x="1505" y="556"/>
                          </a:lnTo>
                          <a:lnTo>
                            <a:pt x="1502" y="542"/>
                          </a:lnTo>
                          <a:lnTo>
                            <a:pt x="1498" y="530"/>
                          </a:lnTo>
                          <a:lnTo>
                            <a:pt x="1492" y="519"/>
                          </a:lnTo>
                          <a:lnTo>
                            <a:pt x="1489" y="510"/>
                          </a:lnTo>
                          <a:lnTo>
                            <a:pt x="1488" y="506"/>
                          </a:lnTo>
                          <a:lnTo>
                            <a:pt x="1488" y="501"/>
                          </a:lnTo>
                          <a:lnTo>
                            <a:pt x="1488" y="497"/>
                          </a:lnTo>
                          <a:lnTo>
                            <a:pt x="1489" y="492"/>
                          </a:lnTo>
                          <a:lnTo>
                            <a:pt x="1492" y="486"/>
                          </a:lnTo>
                          <a:lnTo>
                            <a:pt x="1496" y="479"/>
                          </a:lnTo>
                          <a:lnTo>
                            <a:pt x="1500" y="473"/>
                          </a:lnTo>
                          <a:lnTo>
                            <a:pt x="1505" y="466"/>
                          </a:lnTo>
                          <a:lnTo>
                            <a:pt x="1515" y="454"/>
                          </a:lnTo>
                          <a:lnTo>
                            <a:pt x="1523" y="444"/>
                          </a:lnTo>
                          <a:lnTo>
                            <a:pt x="1530" y="435"/>
                          </a:lnTo>
                          <a:lnTo>
                            <a:pt x="1537" y="430"/>
                          </a:lnTo>
                          <a:lnTo>
                            <a:pt x="1542" y="428"/>
                          </a:lnTo>
                          <a:lnTo>
                            <a:pt x="1546" y="427"/>
                          </a:lnTo>
                          <a:lnTo>
                            <a:pt x="1550" y="427"/>
                          </a:lnTo>
                          <a:lnTo>
                            <a:pt x="1554" y="428"/>
                          </a:lnTo>
                          <a:lnTo>
                            <a:pt x="1559" y="430"/>
                          </a:lnTo>
                          <a:lnTo>
                            <a:pt x="1564" y="433"/>
                          </a:lnTo>
                          <a:lnTo>
                            <a:pt x="1570" y="437"/>
                          </a:lnTo>
                          <a:lnTo>
                            <a:pt x="1577" y="443"/>
                          </a:lnTo>
                          <a:lnTo>
                            <a:pt x="1603" y="462"/>
                          </a:lnTo>
                          <a:lnTo>
                            <a:pt x="1643" y="490"/>
                          </a:lnTo>
                          <a:lnTo>
                            <a:pt x="1664" y="503"/>
                          </a:lnTo>
                          <a:lnTo>
                            <a:pt x="1683" y="513"/>
                          </a:lnTo>
                          <a:lnTo>
                            <a:pt x="1690" y="516"/>
                          </a:lnTo>
                          <a:lnTo>
                            <a:pt x="1696" y="519"/>
                          </a:lnTo>
                          <a:lnTo>
                            <a:pt x="1701" y="519"/>
                          </a:lnTo>
                          <a:lnTo>
                            <a:pt x="1705" y="519"/>
                          </a:lnTo>
                          <a:lnTo>
                            <a:pt x="1716" y="512"/>
                          </a:lnTo>
                          <a:lnTo>
                            <a:pt x="1725" y="507"/>
                          </a:lnTo>
                          <a:lnTo>
                            <a:pt x="1733" y="505"/>
                          </a:lnTo>
                          <a:lnTo>
                            <a:pt x="1741" y="504"/>
                          </a:lnTo>
                          <a:lnTo>
                            <a:pt x="1749" y="504"/>
                          </a:lnTo>
                          <a:lnTo>
                            <a:pt x="1757" y="506"/>
                          </a:lnTo>
                          <a:lnTo>
                            <a:pt x="1764" y="508"/>
                          </a:lnTo>
                          <a:lnTo>
                            <a:pt x="1771" y="511"/>
                          </a:lnTo>
                          <a:lnTo>
                            <a:pt x="1784" y="518"/>
                          </a:lnTo>
                          <a:lnTo>
                            <a:pt x="1800" y="525"/>
                          </a:lnTo>
                          <a:lnTo>
                            <a:pt x="1807" y="528"/>
                          </a:lnTo>
                          <a:lnTo>
                            <a:pt x="1816" y="529"/>
                          </a:lnTo>
                          <a:lnTo>
                            <a:pt x="1824" y="529"/>
                          </a:lnTo>
                          <a:lnTo>
                            <a:pt x="1834" y="527"/>
                          </a:lnTo>
                          <a:lnTo>
                            <a:pt x="1839" y="524"/>
                          </a:lnTo>
                          <a:lnTo>
                            <a:pt x="1844" y="521"/>
                          </a:lnTo>
                          <a:lnTo>
                            <a:pt x="1847" y="516"/>
                          </a:lnTo>
                          <a:lnTo>
                            <a:pt x="1850" y="510"/>
                          </a:lnTo>
                          <a:lnTo>
                            <a:pt x="1853" y="497"/>
                          </a:lnTo>
                          <a:lnTo>
                            <a:pt x="1855" y="482"/>
                          </a:lnTo>
                          <a:lnTo>
                            <a:pt x="1857" y="468"/>
                          </a:lnTo>
                          <a:lnTo>
                            <a:pt x="1861" y="456"/>
                          </a:lnTo>
                          <a:lnTo>
                            <a:pt x="1864" y="451"/>
                          </a:lnTo>
                          <a:lnTo>
                            <a:pt x="1868" y="447"/>
                          </a:lnTo>
                          <a:lnTo>
                            <a:pt x="1873" y="445"/>
                          </a:lnTo>
                          <a:lnTo>
                            <a:pt x="1878" y="444"/>
                          </a:lnTo>
                          <a:lnTo>
                            <a:pt x="1897" y="444"/>
                          </a:lnTo>
                          <a:lnTo>
                            <a:pt x="1921" y="443"/>
                          </a:lnTo>
                          <a:lnTo>
                            <a:pt x="1933" y="441"/>
                          </a:lnTo>
                          <a:lnTo>
                            <a:pt x="1944" y="438"/>
                          </a:lnTo>
                          <a:lnTo>
                            <a:pt x="1952" y="436"/>
                          </a:lnTo>
                          <a:lnTo>
                            <a:pt x="1958" y="432"/>
                          </a:lnTo>
                          <a:lnTo>
                            <a:pt x="1962" y="427"/>
                          </a:lnTo>
                          <a:lnTo>
                            <a:pt x="1963" y="423"/>
                          </a:lnTo>
                          <a:lnTo>
                            <a:pt x="1962" y="419"/>
                          </a:lnTo>
                          <a:lnTo>
                            <a:pt x="1960" y="414"/>
                          </a:lnTo>
                          <a:lnTo>
                            <a:pt x="1952" y="405"/>
                          </a:lnTo>
                          <a:lnTo>
                            <a:pt x="1941" y="395"/>
                          </a:lnTo>
                          <a:lnTo>
                            <a:pt x="1936" y="390"/>
                          </a:lnTo>
                          <a:lnTo>
                            <a:pt x="1931" y="385"/>
                          </a:lnTo>
                          <a:lnTo>
                            <a:pt x="1925" y="379"/>
                          </a:lnTo>
                          <a:lnTo>
                            <a:pt x="1922" y="374"/>
                          </a:lnTo>
                          <a:lnTo>
                            <a:pt x="1919" y="368"/>
                          </a:lnTo>
                          <a:lnTo>
                            <a:pt x="1918" y="362"/>
                          </a:lnTo>
                          <a:lnTo>
                            <a:pt x="1919" y="355"/>
                          </a:lnTo>
                          <a:lnTo>
                            <a:pt x="1922" y="347"/>
                          </a:lnTo>
                          <a:lnTo>
                            <a:pt x="1925" y="344"/>
                          </a:lnTo>
                          <a:lnTo>
                            <a:pt x="1931" y="341"/>
                          </a:lnTo>
                          <a:lnTo>
                            <a:pt x="1937" y="337"/>
                          </a:lnTo>
                          <a:lnTo>
                            <a:pt x="1944" y="333"/>
                          </a:lnTo>
                          <a:lnTo>
                            <a:pt x="1959" y="325"/>
                          </a:lnTo>
                          <a:lnTo>
                            <a:pt x="1971" y="318"/>
                          </a:lnTo>
                          <a:lnTo>
                            <a:pt x="1975" y="313"/>
                          </a:lnTo>
                          <a:lnTo>
                            <a:pt x="1978" y="307"/>
                          </a:lnTo>
                          <a:lnTo>
                            <a:pt x="1979" y="303"/>
                          </a:lnTo>
                          <a:lnTo>
                            <a:pt x="1979" y="299"/>
                          </a:lnTo>
                          <a:lnTo>
                            <a:pt x="1978" y="294"/>
                          </a:lnTo>
                          <a:lnTo>
                            <a:pt x="1978" y="290"/>
                          </a:lnTo>
                          <a:lnTo>
                            <a:pt x="1978" y="285"/>
                          </a:lnTo>
                          <a:lnTo>
                            <a:pt x="1979" y="279"/>
                          </a:lnTo>
                          <a:lnTo>
                            <a:pt x="2000" y="278"/>
                          </a:lnTo>
                          <a:lnTo>
                            <a:pt x="2026" y="277"/>
                          </a:lnTo>
                          <a:lnTo>
                            <a:pt x="2032" y="276"/>
                          </a:lnTo>
                          <a:lnTo>
                            <a:pt x="2038" y="275"/>
                          </a:lnTo>
                          <a:lnTo>
                            <a:pt x="2043" y="274"/>
                          </a:lnTo>
                          <a:lnTo>
                            <a:pt x="2048" y="272"/>
                          </a:lnTo>
                          <a:lnTo>
                            <a:pt x="2052" y="269"/>
                          </a:lnTo>
                          <a:lnTo>
                            <a:pt x="2057" y="265"/>
                          </a:lnTo>
                          <a:lnTo>
                            <a:pt x="2059" y="261"/>
                          </a:lnTo>
                          <a:lnTo>
                            <a:pt x="2061" y="256"/>
                          </a:lnTo>
                          <a:lnTo>
                            <a:pt x="2063" y="245"/>
                          </a:lnTo>
                          <a:lnTo>
                            <a:pt x="2062" y="233"/>
                          </a:lnTo>
                          <a:lnTo>
                            <a:pt x="2061" y="220"/>
                          </a:lnTo>
                          <a:lnTo>
                            <a:pt x="2059" y="208"/>
                          </a:lnTo>
                          <a:lnTo>
                            <a:pt x="2058" y="197"/>
                          </a:lnTo>
                          <a:lnTo>
                            <a:pt x="2058" y="185"/>
                          </a:lnTo>
                          <a:lnTo>
                            <a:pt x="2059" y="179"/>
                          </a:lnTo>
                          <a:lnTo>
                            <a:pt x="2060" y="173"/>
                          </a:lnTo>
                          <a:lnTo>
                            <a:pt x="2062" y="168"/>
                          </a:lnTo>
                          <a:lnTo>
                            <a:pt x="2065" y="163"/>
                          </a:lnTo>
                          <a:lnTo>
                            <a:pt x="2067" y="156"/>
                          </a:lnTo>
                          <a:lnTo>
                            <a:pt x="2070" y="150"/>
                          </a:lnTo>
                          <a:lnTo>
                            <a:pt x="2075" y="145"/>
                          </a:lnTo>
                          <a:lnTo>
                            <a:pt x="2080" y="141"/>
                          </a:lnTo>
                          <a:lnTo>
                            <a:pt x="2093" y="133"/>
                          </a:lnTo>
                          <a:lnTo>
                            <a:pt x="2108" y="126"/>
                          </a:lnTo>
                          <a:lnTo>
                            <a:pt x="2115" y="123"/>
                          </a:lnTo>
                          <a:lnTo>
                            <a:pt x="2122" y="120"/>
                          </a:lnTo>
                          <a:lnTo>
                            <a:pt x="2128" y="116"/>
                          </a:lnTo>
                          <a:lnTo>
                            <a:pt x="2134" y="112"/>
                          </a:lnTo>
                          <a:lnTo>
                            <a:pt x="2139" y="107"/>
                          </a:lnTo>
                          <a:lnTo>
                            <a:pt x="2144" y="101"/>
                          </a:lnTo>
                          <a:lnTo>
                            <a:pt x="2147" y="93"/>
                          </a:lnTo>
                          <a:lnTo>
                            <a:pt x="2148" y="86"/>
                          </a:lnTo>
                          <a:lnTo>
                            <a:pt x="2149" y="78"/>
                          </a:lnTo>
                          <a:lnTo>
                            <a:pt x="2151" y="72"/>
                          </a:lnTo>
                          <a:lnTo>
                            <a:pt x="2154" y="67"/>
                          </a:lnTo>
                          <a:lnTo>
                            <a:pt x="2157" y="63"/>
                          </a:lnTo>
                          <a:lnTo>
                            <a:pt x="2165" y="55"/>
                          </a:lnTo>
                          <a:lnTo>
                            <a:pt x="2177" y="45"/>
                          </a:lnTo>
                          <a:lnTo>
                            <a:pt x="2182" y="40"/>
                          </a:lnTo>
                          <a:lnTo>
                            <a:pt x="2187" y="35"/>
                          </a:lnTo>
                          <a:lnTo>
                            <a:pt x="2190" y="30"/>
                          </a:lnTo>
                          <a:lnTo>
                            <a:pt x="2193" y="24"/>
                          </a:lnTo>
                          <a:lnTo>
                            <a:pt x="2198" y="13"/>
                          </a:lnTo>
                          <a:lnTo>
                            <a:pt x="2203" y="0"/>
                          </a:lnTo>
                          <a:lnTo>
                            <a:pt x="2203" y="0"/>
                          </a:lnTo>
                          <a:close/>
                        </a:path>
                      </a:pathLst>
                    </a:custGeom>
                    <a:solidFill>
                      <a:srgbClr val="7CA0E8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  <xdr:sp macro="" textlink="">
                  <xdr:nvSpPr>
                    <xdr:cNvPr id="232" name="Podlaskie_0"/>
                    <xdr:cNvSpPr>
                      <a:spLocks/>
                    </xdr:cNvSpPr>
                  </xdr:nvSpPr>
                  <xdr:spPr bwMode="auto">
                    <a:xfrm>
                      <a:off x="17037219" y="4534994"/>
                      <a:ext cx="949554" cy="1455724"/>
                    </a:xfrm>
                    <a:custGeom>
                      <a:avLst/>
                      <a:gdLst/>
                      <a:ahLst/>
                      <a:cxnLst>
                        <a:cxn ang="0">
                          <a:pos x="3125" y="4472"/>
                        </a:cxn>
                        <a:cxn ang="0">
                          <a:pos x="3358" y="4316"/>
                        </a:cxn>
                        <a:cxn ang="0">
                          <a:pos x="3438" y="3805"/>
                        </a:cxn>
                        <a:cxn ang="0">
                          <a:pos x="3464" y="3616"/>
                        </a:cxn>
                        <a:cxn ang="0">
                          <a:pos x="3377" y="3355"/>
                        </a:cxn>
                        <a:cxn ang="0">
                          <a:pos x="3413" y="3106"/>
                        </a:cxn>
                        <a:cxn ang="0">
                          <a:pos x="3293" y="2939"/>
                        </a:cxn>
                        <a:cxn ang="0">
                          <a:pos x="2961" y="1840"/>
                        </a:cxn>
                        <a:cxn ang="0">
                          <a:pos x="2885" y="1500"/>
                        </a:cxn>
                        <a:cxn ang="0">
                          <a:pos x="2795" y="1106"/>
                        </a:cxn>
                        <a:cxn ang="0">
                          <a:pos x="2847" y="944"/>
                        </a:cxn>
                        <a:cxn ang="0">
                          <a:pos x="2772" y="625"/>
                        </a:cxn>
                        <a:cxn ang="0">
                          <a:pos x="2642" y="478"/>
                        </a:cxn>
                        <a:cxn ang="0">
                          <a:pos x="2453" y="384"/>
                        </a:cxn>
                        <a:cxn ang="0">
                          <a:pos x="2286" y="268"/>
                        </a:cxn>
                        <a:cxn ang="0">
                          <a:pos x="2148" y="243"/>
                        </a:cxn>
                        <a:cxn ang="0">
                          <a:pos x="2063" y="121"/>
                        </a:cxn>
                        <a:cxn ang="0">
                          <a:pos x="1904" y="26"/>
                        </a:cxn>
                        <a:cxn ang="0">
                          <a:pos x="1811" y="45"/>
                        </a:cxn>
                        <a:cxn ang="0">
                          <a:pos x="1734" y="212"/>
                        </a:cxn>
                        <a:cxn ang="0">
                          <a:pos x="1650" y="317"/>
                        </a:cxn>
                        <a:cxn ang="0">
                          <a:pos x="1523" y="342"/>
                        </a:cxn>
                        <a:cxn ang="0">
                          <a:pos x="1417" y="403"/>
                        </a:cxn>
                        <a:cxn ang="0">
                          <a:pos x="1306" y="520"/>
                        </a:cxn>
                        <a:cxn ang="0">
                          <a:pos x="1472" y="718"/>
                        </a:cxn>
                        <a:cxn ang="0">
                          <a:pos x="1599" y="1010"/>
                        </a:cxn>
                        <a:cxn ang="0">
                          <a:pos x="1756" y="1285"/>
                        </a:cxn>
                        <a:cxn ang="0">
                          <a:pos x="1670" y="1522"/>
                        </a:cxn>
                        <a:cxn ang="0">
                          <a:pos x="1535" y="1664"/>
                        </a:cxn>
                        <a:cxn ang="0">
                          <a:pos x="1390" y="1768"/>
                        </a:cxn>
                        <a:cxn ang="0">
                          <a:pos x="1267" y="1832"/>
                        </a:cxn>
                        <a:cxn ang="0">
                          <a:pos x="1065" y="1968"/>
                        </a:cxn>
                        <a:cxn ang="0">
                          <a:pos x="752" y="2210"/>
                        </a:cxn>
                        <a:cxn ang="0">
                          <a:pos x="611" y="2286"/>
                        </a:cxn>
                        <a:cxn ang="0">
                          <a:pos x="448" y="2323"/>
                        </a:cxn>
                        <a:cxn ang="0">
                          <a:pos x="176" y="2314"/>
                        </a:cxn>
                        <a:cxn ang="0">
                          <a:pos x="14" y="2435"/>
                        </a:cxn>
                        <a:cxn ang="0">
                          <a:pos x="94" y="2609"/>
                        </a:cxn>
                        <a:cxn ang="0">
                          <a:pos x="156" y="2747"/>
                        </a:cxn>
                        <a:cxn ang="0">
                          <a:pos x="85" y="2863"/>
                        </a:cxn>
                        <a:cxn ang="0">
                          <a:pos x="110" y="3048"/>
                        </a:cxn>
                        <a:cxn ang="0">
                          <a:pos x="228" y="3258"/>
                        </a:cxn>
                        <a:cxn ang="0">
                          <a:pos x="433" y="3372"/>
                        </a:cxn>
                        <a:cxn ang="0">
                          <a:pos x="472" y="3432"/>
                        </a:cxn>
                        <a:cxn ang="0">
                          <a:pos x="471" y="3536"/>
                        </a:cxn>
                        <a:cxn ang="0">
                          <a:pos x="601" y="3722"/>
                        </a:cxn>
                        <a:cxn ang="0">
                          <a:pos x="692" y="3913"/>
                        </a:cxn>
                        <a:cxn ang="0">
                          <a:pos x="850" y="3885"/>
                        </a:cxn>
                        <a:cxn ang="0">
                          <a:pos x="1019" y="3818"/>
                        </a:cxn>
                        <a:cxn ang="0">
                          <a:pos x="981" y="3986"/>
                        </a:cxn>
                        <a:cxn ang="0">
                          <a:pos x="1067" y="4181"/>
                        </a:cxn>
                        <a:cxn ang="0">
                          <a:pos x="1154" y="4047"/>
                        </a:cxn>
                        <a:cxn ang="0">
                          <a:pos x="1266" y="4085"/>
                        </a:cxn>
                        <a:cxn ang="0">
                          <a:pos x="1249" y="4319"/>
                        </a:cxn>
                        <a:cxn ang="0">
                          <a:pos x="1212" y="4483"/>
                        </a:cxn>
                        <a:cxn ang="0">
                          <a:pos x="1358" y="4664"/>
                        </a:cxn>
                        <a:cxn ang="0">
                          <a:pos x="1395" y="4851"/>
                        </a:cxn>
                        <a:cxn ang="0">
                          <a:pos x="1508" y="5022"/>
                        </a:cxn>
                        <a:cxn ang="0">
                          <a:pos x="1816" y="5078"/>
                        </a:cxn>
                        <a:cxn ang="0">
                          <a:pos x="2030" y="5095"/>
                        </a:cxn>
                        <a:cxn ang="0">
                          <a:pos x="2165" y="5268"/>
                        </a:cxn>
                      </a:cxnLst>
                      <a:rect l="0" t="0" r="r" b="b"/>
                      <a:pathLst>
                        <a:path w="3468" h="5283">
                          <a:moveTo>
                            <a:pt x="2269" y="5265"/>
                          </a:moveTo>
                          <a:lnTo>
                            <a:pt x="2331" y="5283"/>
                          </a:lnTo>
                          <a:lnTo>
                            <a:pt x="2331" y="5283"/>
                          </a:lnTo>
                          <a:lnTo>
                            <a:pt x="2589" y="4836"/>
                          </a:lnTo>
                          <a:lnTo>
                            <a:pt x="2787" y="4601"/>
                          </a:lnTo>
                          <a:lnTo>
                            <a:pt x="2945" y="4519"/>
                          </a:lnTo>
                          <a:lnTo>
                            <a:pt x="2955" y="4517"/>
                          </a:lnTo>
                          <a:lnTo>
                            <a:pt x="2964" y="4514"/>
                          </a:lnTo>
                          <a:lnTo>
                            <a:pt x="2974" y="4511"/>
                          </a:lnTo>
                          <a:lnTo>
                            <a:pt x="2985" y="4506"/>
                          </a:lnTo>
                          <a:lnTo>
                            <a:pt x="3005" y="4496"/>
                          </a:lnTo>
                          <a:lnTo>
                            <a:pt x="3025" y="4486"/>
                          </a:lnTo>
                          <a:lnTo>
                            <a:pt x="3047" y="4478"/>
                          </a:lnTo>
                          <a:lnTo>
                            <a:pt x="3067" y="4471"/>
                          </a:lnTo>
                          <a:lnTo>
                            <a:pt x="3078" y="4468"/>
                          </a:lnTo>
                          <a:lnTo>
                            <a:pt x="3088" y="4467"/>
                          </a:lnTo>
                          <a:lnTo>
                            <a:pt x="3097" y="4466"/>
                          </a:lnTo>
                          <a:lnTo>
                            <a:pt x="3107" y="4467"/>
                          </a:lnTo>
                          <a:lnTo>
                            <a:pt x="3114" y="4468"/>
                          </a:lnTo>
                          <a:lnTo>
                            <a:pt x="3120" y="4470"/>
                          </a:lnTo>
                          <a:lnTo>
                            <a:pt x="3125" y="4472"/>
                          </a:lnTo>
                          <a:lnTo>
                            <a:pt x="3129" y="4475"/>
                          </a:lnTo>
                          <a:lnTo>
                            <a:pt x="3136" y="4480"/>
                          </a:lnTo>
                          <a:lnTo>
                            <a:pt x="3141" y="4484"/>
                          </a:lnTo>
                          <a:lnTo>
                            <a:pt x="3144" y="4486"/>
                          </a:lnTo>
                          <a:lnTo>
                            <a:pt x="3147" y="4487"/>
                          </a:lnTo>
                          <a:lnTo>
                            <a:pt x="3151" y="4487"/>
                          </a:lnTo>
                          <a:lnTo>
                            <a:pt x="3154" y="4487"/>
                          </a:lnTo>
                          <a:lnTo>
                            <a:pt x="3160" y="4486"/>
                          </a:lnTo>
                          <a:lnTo>
                            <a:pt x="3165" y="4484"/>
                          </a:lnTo>
                          <a:lnTo>
                            <a:pt x="3170" y="4480"/>
                          </a:lnTo>
                          <a:lnTo>
                            <a:pt x="3177" y="4475"/>
                          </a:lnTo>
                          <a:lnTo>
                            <a:pt x="3198" y="4460"/>
                          </a:lnTo>
                          <a:lnTo>
                            <a:pt x="3221" y="4443"/>
                          </a:lnTo>
                          <a:lnTo>
                            <a:pt x="3243" y="4425"/>
                          </a:lnTo>
                          <a:lnTo>
                            <a:pt x="3264" y="4407"/>
                          </a:lnTo>
                          <a:lnTo>
                            <a:pt x="3286" y="4388"/>
                          </a:lnTo>
                          <a:lnTo>
                            <a:pt x="3306" y="4369"/>
                          </a:lnTo>
                          <a:lnTo>
                            <a:pt x="3325" y="4350"/>
                          </a:lnTo>
                          <a:lnTo>
                            <a:pt x="3344" y="4330"/>
                          </a:lnTo>
                          <a:lnTo>
                            <a:pt x="3351" y="4322"/>
                          </a:lnTo>
                          <a:lnTo>
                            <a:pt x="3358" y="4316"/>
                          </a:lnTo>
                          <a:lnTo>
                            <a:pt x="3365" y="4311"/>
                          </a:lnTo>
                          <a:lnTo>
                            <a:pt x="3374" y="4306"/>
                          </a:lnTo>
                          <a:lnTo>
                            <a:pt x="3390" y="4297"/>
                          </a:lnTo>
                          <a:lnTo>
                            <a:pt x="3406" y="4288"/>
                          </a:lnTo>
                          <a:lnTo>
                            <a:pt x="3415" y="4282"/>
                          </a:lnTo>
                          <a:lnTo>
                            <a:pt x="3423" y="4277"/>
                          </a:lnTo>
                          <a:lnTo>
                            <a:pt x="3430" y="4272"/>
                          </a:lnTo>
                          <a:lnTo>
                            <a:pt x="3438" y="4265"/>
                          </a:lnTo>
                          <a:lnTo>
                            <a:pt x="3444" y="4258"/>
                          </a:lnTo>
                          <a:lnTo>
                            <a:pt x="3451" y="4250"/>
                          </a:lnTo>
                          <a:lnTo>
                            <a:pt x="3456" y="4239"/>
                          </a:lnTo>
                          <a:lnTo>
                            <a:pt x="3462" y="4228"/>
                          </a:lnTo>
                          <a:lnTo>
                            <a:pt x="3461" y="3983"/>
                          </a:lnTo>
                          <a:lnTo>
                            <a:pt x="3436" y="3943"/>
                          </a:lnTo>
                          <a:lnTo>
                            <a:pt x="3434" y="3923"/>
                          </a:lnTo>
                          <a:lnTo>
                            <a:pt x="3433" y="3904"/>
                          </a:lnTo>
                          <a:lnTo>
                            <a:pt x="3433" y="3884"/>
                          </a:lnTo>
                          <a:lnTo>
                            <a:pt x="3434" y="3865"/>
                          </a:lnTo>
                          <a:lnTo>
                            <a:pt x="3436" y="3845"/>
                          </a:lnTo>
                          <a:lnTo>
                            <a:pt x="3437" y="3825"/>
                          </a:lnTo>
                          <a:lnTo>
                            <a:pt x="3438" y="3805"/>
                          </a:lnTo>
                          <a:lnTo>
                            <a:pt x="3439" y="3787"/>
                          </a:lnTo>
                          <a:lnTo>
                            <a:pt x="3436" y="3756"/>
                          </a:lnTo>
                          <a:lnTo>
                            <a:pt x="3431" y="3720"/>
                          </a:lnTo>
                          <a:lnTo>
                            <a:pt x="3429" y="3703"/>
                          </a:lnTo>
                          <a:lnTo>
                            <a:pt x="3429" y="3686"/>
                          </a:lnTo>
                          <a:lnTo>
                            <a:pt x="3429" y="3678"/>
                          </a:lnTo>
                          <a:lnTo>
                            <a:pt x="3430" y="3671"/>
                          </a:lnTo>
                          <a:lnTo>
                            <a:pt x="3432" y="3665"/>
                          </a:lnTo>
                          <a:lnTo>
                            <a:pt x="3434" y="3659"/>
                          </a:lnTo>
                          <a:lnTo>
                            <a:pt x="3436" y="3659"/>
                          </a:lnTo>
                          <a:lnTo>
                            <a:pt x="3444" y="3653"/>
                          </a:lnTo>
                          <a:lnTo>
                            <a:pt x="3451" y="3647"/>
                          </a:lnTo>
                          <a:lnTo>
                            <a:pt x="3455" y="3646"/>
                          </a:lnTo>
                          <a:lnTo>
                            <a:pt x="3460" y="3644"/>
                          </a:lnTo>
                          <a:lnTo>
                            <a:pt x="3463" y="3642"/>
                          </a:lnTo>
                          <a:lnTo>
                            <a:pt x="3467" y="3638"/>
                          </a:lnTo>
                          <a:lnTo>
                            <a:pt x="3468" y="3634"/>
                          </a:lnTo>
                          <a:lnTo>
                            <a:pt x="3468" y="3629"/>
                          </a:lnTo>
                          <a:lnTo>
                            <a:pt x="3468" y="3625"/>
                          </a:lnTo>
                          <a:lnTo>
                            <a:pt x="3467" y="3622"/>
                          </a:lnTo>
                          <a:lnTo>
                            <a:pt x="3464" y="3616"/>
                          </a:lnTo>
                          <a:lnTo>
                            <a:pt x="3460" y="3610"/>
                          </a:lnTo>
                          <a:lnTo>
                            <a:pt x="3454" y="3605"/>
                          </a:lnTo>
                          <a:lnTo>
                            <a:pt x="3450" y="3599"/>
                          </a:lnTo>
                          <a:lnTo>
                            <a:pt x="3449" y="3595"/>
                          </a:lnTo>
                          <a:lnTo>
                            <a:pt x="3447" y="3592"/>
                          </a:lnTo>
                          <a:lnTo>
                            <a:pt x="3447" y="3588"/>
                          </a:lnTo>
                          <a:lnTo>
                            <a:pt x="3446" y="3584"/>
                          </a:lnTo>
                          <a:lnTo>
                            <a:pt x="3446" y="3569"/>
                          </a:lnTo>
                          <a:lnTo>
                            <a:pt x="3445" y="3551"/>
                          </a:lnTo>
                          <a:lnTo>
                            <a:pt x="3443" y="3532"/>
                          </a:lnTo>
                          <a:lnTo>
                            <a:pt x="3441" y="3513"/>
                          </a:lnTo>
                          <a:lnTo>
                            <a:pt x="3437" y="3493"/>
                          </a:lnTo>
                          <a:lnTo>
                            <a:pt x="3433" y="3475"/>
                          </a:lnTo>
                          <a:lnTo>
                            <a:pt x="3428" y="3458"/>
                          </a:lnTo>
                          <a:lnTo>
                            <a:pt x="3423" y="3445"/>
                          </a:lnTo>
                          <a:lnTo>
                            <a:pt x="3411" y="3421"/>
                          </a:lnTo>
                          <a:lnTo>
                            <a:pt x="3402" y="3400"/>
                          </a:lnTo>
                          <a:lnTo>
                            <a:pt x="3397" y="3390"/>
                          </a:lnTo>
                          <a:lnTo>
                            <a:pt x="3392" y="3378"/>
                          </a:lnTo>
                          <a:lnTo>
                            <a:pt x="3386" y="3367"/>
                          </a:lnTo>
                          <a:lnTo>
                            <a:pt x="3377" y="3355"/>
                          </a:lnTo>
                          <a:lnTo>
                            <a:pt x="3374" y="3350"/>
                          </a:lnTo>
                          <a:lnTo>
                            <a:pt x="3370" y="3345"/>
                          </a:lnTo>
                          <a:lnTo>
                            <a:pt x="3368" y="3340"/>
                          </a:lnTo>
                          <a:lnTo>
                            <a:pt x="3367" y="3334"/>
                          </a:lnTo>
                          <a:lnTo>
                            <a:pt x="3365" y="3323"/>
                          </a:lnTo>
                          <a:lnTo>
                            <a:pt x="3364" y="3312"/>
                          </a:lnTo>
                          <a:lnTo>
                            <a:pt x="3365" y="3301"/>
                          </a:lnTo>
                          <a:lnTo>
                            <a:pt x="3368" y="3289"/>
                          </a:lnTo>
                          <a:lnTo>
                            <a:pt x="3372" y="3278"/>
                          </a:lnTo>
                          <a:lnTo>
                            <a:pt x="3376" y="3266"/>
                          </a:lnTo>
                          <a:lnTo>
                            <a:pt x="3387" y="3243"/>
                          </a:lnTo>
                          <a:lnTo>
                            <a:pt x="3398" y="3222"/>
                          </a:lnTo>
                          <a:lnTo>
                            <a:pt x="3408" y="3201"/>
                          </a:lnTo>
                          <a:lnTo>
                            <a:pt x="3417" y="3183"/>
                          </a:lnTo>
                          <a:lnTo>
                            <a:pt x="3423" y="3165"/>
                          </a:lnTo>
                          <a:lnTo>
                            <a:pt x="3426" y="3151"/>
                          </a:lnTo>
                          <a:lnTo>
                            <a:pt x="3427" y="3139"/>
                          </a:lnTo>
                          <a:lnTo>
                            <a:pt x="3426" y="3129"/>
                          </a:lnTo>
                          <a:lnTo>
                            <a:pt x="3423" y="3119"/>
                          </a:lnTo>
                          <a:lnTo>
                            <a:pt x="3419" y="3112"/>
                          </a:lnTo>
                          <a:lnTo>
                            <a:pt x="3413" y="3106"/>
                          </a:lnTo>
                          <a:lnTo>
                            <a:pt x="3406" y="3101"/>
                          </a:lnTo>
                          <a:lnTo>
                            <a:pt x="3391" y="3091"/>
                          </a:lnTo>
                          <a:lnTo>
                            <a:pt x="3374" y="3079"/>
                          </a:lnTo>
                          <a:lnTo>
                            <a:pt x="3365" y="3072"/>
                          </a:lnTo>
                          <a:lnTo>
                            <a:pt x="3356" y="3065"/>
                          </a:lnTo>
                          <a:lnTo>
                            <a:pt x="3349" y="3056"/>
                          </a:lnTo>
                          <a:lnTo>
                            <a:pt x="3341" y="3045"/>
                          </a:lnTo>
                          <a:lnTo>
                            <a:pt x="3343" y="3027"/>
                          </a:lnTo>
                          <a:lnTo>
                            <a:pt x="3343" y="3008"/>
                          </a:lnTo>
                          <a:lnTo>
                            <a:pt x="3342" y="2988"/>
                          </a:lnTo>
                          <a:lnTo>
                            <a:pt x="3341" y="2971"/>
                          </a:lnTo>
                          <a:lnTo>
                            <a:pt x="3340" y="2965"/>
                          </a:lnTo>
                          <a:lnTo>
                            <a:pt x="3339" y="2962"/>
                          </a:lnTo>
                          <a:lnTo>
                            <a:pt x="3337" y="2959"/>
                          </a:lnTo>
                          <a:lnTo>
                            <a:pt x="3336" y="2957"/>
                          </a:lnTo>
                          <a:lnTo>
                            <a:pt x="3330" y="2955"/>
                          </a:lnTo>
                          <a:lnTo>
                            <a:pt x="3320" y="2951"/>
                          </a:lnTo>
                          <a:lnTo>
                            <a:pt x="3313" y="2949"/>
                          </a:lnTo>
                          <a:lnTo>
                            <a:pt x="3306" y="2946"/>
                          </a:lnTo>
                          <a:lnTo>
                            <a:pt x="3300" y="2943"/>
                          </a:lnTo>
                          <a:lnTo>
                            <a:pt x="3293" y="2939"/>
                          </a:lnTo>
                          <a:lnTo>
                            <a:pt x="3288" y="2934"/>
                          </a:lnTo>
                          <a:lnTo>
                            <a:pt x="3282" y="2928"/>
                          </a:lnTo>
                          <a:lnTo>
                            <a:pt x="3278" y="2922"/>
                          </a:lnTo>
                          <a:lnTo>
                            <a:pt x="3275" y="2915"/>
                          </a:lnTo>
                          <a:lnTo>
                            <a:pt x="3273" y="2907"/>
                          </a:lnTo>
                          <a:lnTo>
                            <a:pt x="3269" y="2899"/>
                          </a:lnTo>
                          <a:lnTo>
                            <a:pt x="3264" y="2891"/>
                          </a:lnTo>
                          <a:lnTo>
                            <a:pt x="3259" y="2884"/>
                          </a:lnTo>
                          <a:lnTo>
                            <a:pt x="3257" y="2879"/>
                          </a:lnTo>
                          <a:lnTo>
                            <a:pt x="3255" y="2874"/>
                          </a:lnTo>
                          <a:lnTo>
                            <a:pt x="3254" y="2869"/>
                          </a:lnTo>
                          <a:lnTo>
                            <a:pt x="3253" y="2862"/>
                          </a:lnTo>
                          <a:lnTo>
                            <a:pt x="3251" y="2852"/>
                          </a:lnTo>
                          <a:lnTo>
                            <a:pt x="3248" y="2842"/>
                          </a:lnTo>
                          <a:lnTo>
                            <a:pt x="3127" y="2466"/>
                          </a:lnTo>
                          <a:lnTo>
                            <a:pt x="3042" y="2224"/>
                          </a:lnTo>
                          <a:lnTo>
                            <a:pt x="2971" y="1923"/>
                          </a:lnTo>
                          <a:lnTo>
                            <a:pt x="2970" y="1902"/>
                          </a:lnTo>
                          <a:lnTo>
                            <a:pt x="2968" y="1882"/>
                          </a:lnTo>
                          <a:lnTo>
                            <a:pt x="2965" y="1860"/>
                          </a:lnTo>
                          <a:lnTo>
                            <a:pt x="2961" y="1840"/>
                          </a:lnTo>
                          <a:lnTo>
                            <a:pt x="2957" y="1818"/>
                          </a:lnTo>
                          <a:lnTo>
                            <a:pt x="2953" y="1798"/>
                          </a:lnTo>
                          <a:lnTo>
                            <a:pt x="2949" y="1777"/>
                          </a:lnTo>
                          <a:lnTo>
                            <a:pt x="2945" y="1758"/>
                          </a:lnTo>
                          <a:lnTo>
                            <a:pt x="2939" y="1729"/>
                          </a:lnTo>
                          <a:lnTo>
                            <a:pt x="2933" y="1700"/>
                          </a:lnTo>
                          <a:lnTo>
                            <a:pt x="2929" y="1687"/>
                          </a:lnTo>
                          <a:lnTo>
                            <a:pt x="2923" y="1674"/>
                          </a:lnTo>
                          <a:lnTo>
                            <a:pt x="2919" y="1668"/>
                          </a:lnTo>
                          <a:lnTo>
                            <a:pt x="2915" y="1662"/>
                          </a:lnTo>
                          <a:lnTo>
                            <a:pt x="2911" y="1656"/>
                          </a:lnTo>
                          <a:lnTo>
                            <a:pt x="2905" y="1651"/>
                          </a:lnTo>
                          <a:lnTo>
                            <a:pt x="2896" y="1644"/>
                          </a:lnTo>
                          <a:lnTo>
                            <a:pt x="2890" y="1637"/>
                          </a:lnTo>
                          <a:lnTo>
                            <a:pt x="2886" y="1632"/>
                          </a:lnTo>
                          <a:lnTo>
                            <a:pt x="2885" y="1626"/>
                          </a:lnTo>
                          <a:lnTo>
                            <a:pt x="2885" y="1612"/>
                          </a:lnTo>
                          <a:lnTo>
                            <a:pt x="2886" y="1591"/>
                          </a:lnTo>
                          <a:lnTo>
                            <a:pt x="2886" y="1554"/>
                          </a:lnTo>
                          <a:lnTo>
                            <a:pt x="2885" y="1518"/>
                          </a:lnTo>
                          <a:lnTo>
                            <a:pt x="2885" y="1500"/>
                          </a:lnTo>
                          <a:lnTo>
                            <a:pt x="2886" y="1481"/>
                          </a:lnTo>
                          <a:lnTo>
                            <a:pt x="2887" y="1463"/>
                          </a:lnTo>
                          <a:lnTo>
                            <a:pt x="2889" y="1445"/>
                          </a:lnTo>
                          <a:lnTo>
                            <a:pt x="2890" y="1436"/>
                          </a:lnTo>
                          <a:lnTo>
                            <a:pt x="2891" y="1429"/>
                          </a:lnTo>
                          <a:lnTo>
                            <a:pt x="2890" y="1423"/>
                          </a:lnTo>
                          <a:lnTo>
                            <a:pt x="2889" y="1418"/>
                          </a:lnTo>
                          <a:lnTo>
                            <a:pt x="2886" y="1413"/>
                          </a:lnTo>
                          <a:lnTo>
                            <a:pt x="2883" y="1408"/>
                          </a:lnTo>
                          <a:lnTo>
                            <a:pt x="2879" y="1402"/>
                          </a:lnTo>
                          <a:lnTo>
                            <a:pt x="2873" y="1397"/>
                          </a:lnTo>
                          <a:lnTo>
                            <a:pt x="2866" y="1389"/>
                          </a:lnTo>
                          <a:lnTo>
                            <a:pt x="2860" y="1383"/>
                          </a:lnTo>
                          <a:lnTo>
                            <a:pt x="2856" y="1378"/>
                          </a:lnTo>
                          <a:lnTo>
                            <a:pt x="2852" y="1372"/>
                          </a:lnTo>
                          <a:lnTo>
                            <a:pt x="2847" y="1359"/>
                          </a:lnTo>
                          <a:lnTo>
                            <a:pt x="2840" y="1340"/>
                          </a:lnTo>
                          <a:lnTo>
                            <a:pt x="2828" y="1144"/>
                          </a:lnTo>
                          <a:lnTo>
                            <a:pt x="2828" y="1144"/>
                          </a:lnTo>
                          <a:lnTo>
                            <a:pt x="2800" y="1113"/>
                          </a:lnTo>
                          <a:lnTo>
                            <a:pt x="2795" y="1106"/>
                          </a:lnTo>
                          <a:lnTo>
                            <a:pt x="2791" y="1097"/>
                          </a:lnTo>
                          <a:lnTo>
                            <a:pt x="2786" y="1087"/>
                          </a:lnTo>
                          <a:lnTo>
                            <a:pt x="2782" y="1076"/>
                          </a:lnTo>
                          <a:lnTo>
                            <a:pt x="2780" y="1066"/>
                          </a:lnTo>
                          <a:lnTo>
                            <a:pt x="2779" y="1054"/>
                          </a:lnTo>
                          <a:lnTo>
                            <a:pt x="2780" y="1050"/>
                          </a:lnTo>
                          <a:lnTo>
                            <a:pt x="2781" y="1045"/>
                          </a:lnTo>
                          <a:lnTo>
                            <a:pt x="2782" y="1041"/>
                          </a:lnTo>
                          <a:lnTo>
                            <a:pt x="2784" y="1037"/>
                          </a:lnTo>
                          <a:lnTo>
                            <a:pt x="2790" y="1031"/>
                          </a:lnTo>
                          <a:lnTo>
                            <a:pt x="2796" y="1025"/>
                          </a:lnTo>
                          <a:lnTo>
                            <a:pt x="2803" y="1019"/>
                          </a:lnTo>
                          <a:lnTo>
                            <a:pt x="2809" y="1012"/>
                          </a:lnTo>
                          <a:lnTo>
                            <a:pt x="2817" y="1006"/>
                          </a:lnTo>
                          <a:lnTo>
                            <a:pt x="2823" y="1000"/>
                          </a:lnTo>
                          <a:lnTo>
                            <a:pt x="2829" y="993"/>
                          </a:lnTo>
                          <a:lnTo>
                            <a:pt x="2834" y="985"/>
                          </a:lnTo>
                          <a:lnTo>
                            <a:pt x="2838" y="976"/>
                          </a:lnTo>
                          <a:lnTo>
                            <a:pt x="2842" y="966"/>
                          </a:lnTo>
                          <a:lnTo>
                            <a:pt x="2845" y="955"/>
                          </a:lnTo>
                          <a:lnTo>
                            <a:pt x="2847" y="944"/>
                          </a:lnTo>
                          <a:lnTo>
                            <a:pt x="2848" y="932"/>
                          </a:lnTo>
                          <a:lnTo>
                            <a:pt x="2849" y="919"/>
                          </a:lnTo>
                          <a:lnTo>
                            <a:pt x="2849" y="906"/>
                          </a:lnTo>
                          <a:lnTo>
                            <a:pt x="2849" y="894"/>
                          </a:lnTo>
                          <a:lnTo>
                            <a:pt x="2847" y="867"/>
                          </a:lnTo>
                          <a:lnTo>
                            <a:pt x="2844" y="842"/>
                          </a:lnTo>
                          <a:lnTo>
                            <a:pt x="2839" y="820"/>
                          </a:lnTo>
                          <a:lnTo>
                            <a:pt x="2833" y="800"/>
                          </a:lnTo>
                          <a:lnTo>
                            <a:pt x="2827" y="789"/>
                          </a:lnTo>
                          <a:lnTo>
                            <a:pt x="2822" y="779"/>
                          </a:lnTo>
                          <a:lnTo>
                            <a:pt x="2818" y="769"/>
                          </a:lnTo>
                          <a:lnTo>
                            <a:pt x="2815" y="757"/>
                          </a:lnTo>
                          <a:lnTo>
                            <a:pt x="2809" y="737"/>
                          </a:lnTo>
                          <a:lnTo>
                            <a:pt x="2806" y="717"/>
                          </a:lnTo>
                          <a:lnTo>
                            <a:pt x="2803" y="696"/>
                          </a:lnTo>
                          <a:lnTo>
                            <a:pt x="2798" y="676"/>
                          </a:lnTo>
                          <a:lnTo>
                            <a:pt x="2794" y="665"/>
                          </a:lnTo>
                          <a:lnTo>
                            <a:pt x="2790" y="656"/>
                          </a:lnTo>
                          <a:lnTo>
                            <a:pt x="2785" y="646"/>
                          </a:lnTo>
                          <a:lnTo>
                            <a:pt x="2779" y="636"/>
                          </a:lnTo>
                          <a:lnTo>
                            <a:pt x="2772" y="625"/>
                          </a:lnTo>
                          <a:lnTo>
                            <a:pt x="2764" y="617"/>
                          </a:lnTo>
                          <a:lnTo>
                            <a:pt x="2756" y="611"/>
                          </a:lnTo>
                          <a:lnTo>
                            <a:pt x="2749" y="605"/>
                          </a:lnTo>
                          <a:lnTo>
                            <a:pt x="2734" y="596"/>
                          </a:lnTo>
                          <a:lnTo>
                            <a:pt x="2719" y="588"/>
                          </a:lnTo>
                          <a:lnTo>
                            <a:pt x="2712" y="583"/>
                          </a:lnTo>
                          <a:lnTo>
                            <a:pt x="2705" y="578"/>
                          </a:lnTo>
                          <a:lnTo>
                            <a:pt x="2699" y="573"/>
                          </a:lnTo>
                          <a:lnTo>
                            <a:pt x="2693" y="566"/>
                          </a:lnTo>
                          <a:lnTo>
                            <a:pt x="2687" y="559"/>
                          </a:lnTo>
                          <a:lnTo>
                            <a:pt x="2681" y="550"/>
                          </a:lnTo>
                          <a:lnTo>
                            <a:pt x="2676" y="538"/>
                          </a:lnTo>
                          <a:lnTo>
                            <a:pt x="2672" y="525"/>
                          </a:lnTo>
                          <a:lnTo>
                            <a:pt x="2669" y="516"/>
                          </a:lnTo>
                          <a:lnTo>
                            <a:pt x="2665" y="508"/>
                          </a:lnTo>
                          <a:lnTo>
                            <a:pt x="2662" y="501"/>
                          </a:lnTo>
                          <a:lnTo>
                            <a:pt x="2658" y="494"/>
                          </a:lnTo>
                          <a:lnTo>
                            <a:pt x="2654" y="490"/>
                          </a:lnTo>
                          <a:lnTo>
                            <a:pt x="2650" y="485"/>
                          </a:lnTo>
                          <a:lnTo>
                            <a:pt x="2646" y="482"/>
                          </a:lnTo>
                          <a:lnTo>
                            <a:pt x="2642" y="478"/>
                          </a:lnTo>
                          <a:lnTo>
                            <a:pt x="2632" y="473"/>
                          </a:lnTo>
                          <a:lnTo>
                            <a:pt x="2622" y="467"/>
                          </a:lnTo>
                          <a:lnTo>
                            <a:pt x="2612" y="460"/>
                          </a:lnTo>
                          <a:lnTo>
                            <a:pt x="2601" y="449"/>
                          </a:lnTo>
                          <a:lnTo>
                            <a:pt x="2596" y="443"/>
                          </a:lnTo>
                          <a:lnTo>
                            <a:pt x="2591" y="436"/>
                          </a:lnTo>
                          <a:lnTo>
                            <a:pt x="2587" y="429"/>
                          </a:lnTo>
                          <a:lnTo>
                            <a:pt x="2583" y="422"/>
                          </a:lnTo>
                          <a:lnTo>
                            <a:pt x="2578" y="415"/>
                          </a:lnTo>
                          <a:lnTo>
                            <a:pt x="2573" y="408"/>
                          </a:lnTo>
                          <a:lnTo>
                            <a:pt x="2569" y="406"/>
                          </a:lnTo>
                          <a:lnTo>
                            <a:pt x="2566" y="403"/>
                          </a:lnTo>
                          <a:lnTo>
                            <a:pt x="2561" y="401"/>
                          </a:lnTo>
                          <a:lnTo>
                            <a:pt x="2556" y="399"/>
                          </a:lnTo>
                          <a:lnTo>
                            <a:pt x="2544" y="396"/>
                          </a:lnTo>
                          <a:lnTo>
                            <a:pt x="2533" y="394"/>
                          </a:lnTo>
                          <a:lnTo>
                            <a:pt x="2521" y="392"/>
                          </a:lnTo>
                          <a:lnTo>
                            <a:pt x="2510" y="391"/>
                          </a:lnTo>
                          <a:lnTo>
                            <a:pt x="2487" y="389"/>
                          </a:lnTo>
                          <a:lnTo>
                            <a:pt x="2464" y="386"/>
                          </a:lnTo>
                          <a:lnTo>
                            <a:pt x="2453" y="384"/>
                          </a:lnTo>
                          <a:lnTo>
                            <a:pt x="2443" y="381"/>
                          </a:lnTo>
                          <a:lnTo>
                            <a:pt x="2433" y="378"/>
                          </a:lnTo>
                          <a:lnTo>
                            <a:pt x="2422" y="373"/>
                          </a:lnTo>
                          <a:lnTo>
                            <a:pt x="2413" y="367"/>
                          </a:lnTo>
                          <a:lnTo>
                            <a:pt x="2405" y="360"/>
                          </a:lnTo>
                          <a:lnTo>
                            <a:pt x="2397" y="352"/>
                          </a:lnTo>
                          <a:lnTo>
                            <a:pt x="2390" y="343"/>
                          </a:lnTo>
                          <a:lnTo>
                            <a:pt x="2379" y="330"/>
                          </a:lnTo>
                          <a:lnTo>
                            <a:pt x="2371" y="319"/>
                          </a:lnTo>
                          <a:lnTo>
                            <a:pt x="2365" y="313"/>
                          </a:lnTo>
                          <a:lnTo>
                            <a:pt x="2358" y="308"/>
                          </a:lnTo>
                          <a:lnTo>
                            <a:pt x="2350" y="306"/>
                          </a:lnTo>
                          <a:lnTo>
                            <a:pt x="2341" y="305"/>
                          </a:lnTo>
                          <a:lnTo>
                            <a:pt x="2328" y="305"/>
                          </a:lnTo>
                          <a:lnTo>
                            <a:pt x="2312" y="305"/>
                          </a:lnTo>
                          <a:lnTo>
                            <a:pt x="2305" y="304"/>
                          </a:lnTo>
                          <a:lnTo>
                            <a:pt x="2300" y="301"/>
                          </a:lnTo>
                          <a:lnTo>
                            <a:pt x="2295" y="298"/>
                          </a:lnTo>
                          <a:lnTo>
                            <a:pt x="2291" y="293"/>
                          </a:lnTo>
                          <a:lnTo>
                            <a:pt x="2288" y="280"/>
                          </a:lnTo>
                          <a:lnTo>
                            <a:pt x="2286" y="268"/>
                          </a:lnTo>
                          <a:lnTo>
                            <a:pt x="2284" y="262"/>
                          </a:lnTo>
                          <a:lnTo>
                            <a:pt x="2283" y="257"/>
                          </a:lnTo>
                          <a:lnTo>
                            <a:pt x="2281" y="253"/>
                          </a:lnTo>
                          <a:lnTo>
                            <a:pt x="2278" y="251"/>
                          </a:lnTo>
                          <a:lnTo>
                            <a:pt x="2275" y="250"/>
                          </a:lnTo>
                          <a:lnTo>
                            <a:pt x="2270" y="251"/>
                          </a:lnTo>
                          <a:lnTo>
                            <a:pt x="2263" y="254"/>
                          </a:lnTo>
                          <a:lnTo>
                            <a:pt x="2255" y="260"/>
                          </a:lnTo>
                          <a:lnTo>
                            <a:pt x="2240" y="271"/>
                          </a:lnTo>
                          <a:lnTo>
                            <a:pt x="2230" y="276"/>
                          </a:lnTo>
                          <a:lnTo>
                            <a:pt x="2226" y="278"/>
                          </a:lnTo>
                          <a:lnTo>
                            <a:pt x="2223" y="278"/>
                          </a:lnTo>
                          <a:lnTo>
                            <a:pt x="2220" y="278"/>
                          </a:lnTo>
                          <a:lnTo>
                            <a:pt x="2217" y="277"/>
                          </a:lnTo>
                          <a:lnTo>
                            <a:pt x="2211" y="273"/>
                          </a:lnTo>
                          <a:lnTo>
                            <a:pt x="2202" y="268"/>
                          </a:lnTo>
                          <a:lnTo>
                            <a:pt x="2192" y="262"/>
                          </a:lnTo>
                          <a:lnTo>
                            <a:pt x="2177" y="257"/>
                          </a:lnTo>
                          <a:lnTo>
                            <a:pt x="2162" y="251"/>
                          </a:lnTo>
                          <a:lnTo>
                            <a:pt x="2152" y="246"/>
                          </a:lnTo>
                          <a:lnTo>
                            <a:pt x="2148" y="243"/>
                          </a:lnTo>
                          <a:lnTo>
                            <a:pt x="2145" y="239"/>
                          </a:lnTo>
                          <a:lnTo>
                            <a:pt x="2142" y="236"/>
                          </a:lnTo>
                          <a:lnTo>
                            <a:pt x="2141" y="233"/>
                          </a:lnTo>
                          <a:lnTo>
                            <a:pt x="2139" y="229"/>
                          </a:lnTo>
                          <a:lnTo>
                            <a:pt x="2139" y="225"/>
                          </a:lnTo>
                          <a:lnTo>
                            <a:pt x="2139" y="220"/>
                          </a:lnTo>
                          <a:lnTo>
                            <a:pt x="2139" y="216"/>
                          </a:lnTo>
                          <a:lnTo>
                            <a:pt x="2142" y="205"/>
                          </a:lnTo>
                          <a:lnTo>
                            <a:pt x="2145" y="190"/>
                          </a:lnTo>
                          <a:lnTo>
                            <a:pt x="2147" y="182"/>
                          </a:lnTo>
                          <a:lnTo>
                            <a:pt x="2147" y="175"/>
                          </a:lnTo>
                          <a:lnTo>
                            <a:pt x="2146" y="169"/>
                          </a:lnTo>
                          <a:lnTo>
                            <a:pt x="2144" y="163"/>
                          </a:lnTo>
                          <a:lnTo>
                            <a:pt x="2141" y="158"/>
                          </a:lnTo>
                          <a:lnTo>
                            <a:pt x="2136" y="153"/>
                          </a:lnTo>
                          <a:lnTo>
                            <a:pt x="2131" y="150"/>
                          </a:lnTo>
                          <a:lnTo>
                            <a:pt x="2125" y="147"/>
                          </a:lnTo>
                          <a:lnTo>
                            <a:pt x="2110" y="141"/>
                          </a:lnTo>
                          <a:lnTo>
                            <a:pt x="2095" y="136"/>
                          </a:lnTo>
                          <a:lnTo>
                            <a:pt x="2080" y="129"/>
                          </a:lnTo>
                          <a:lnTo>
                            <a:pt x="2063" y="121"/>
                          </a:lnTo>
                          <a:lnTo>
                            <a:pt x="2061" y="120"/>
                          </a:lnTo>
                          <a:lnTo>
                            <a:pt x="2060" y="117"/>
                          </a:lnTo>
                          <a:lnTo>
                            <a:pt x="2060" y="115"/>
                          </a:lnTo>
                          <a:lnTo>
                            <a:pt x="2060" y="111"/>
                          </a:lnTo>
                          <a:lnTo>
                            <a:pt x="2063" y="104"/>
                          </a:lnTo>
                          <a:lnTo>
                            <a:pt x="2067" y="97"/>
                          </a:lnTo>
                          <a:lnTo>
                            <a:pt x="2077" y="84"/>
                          </a:lnTo>
                          <a:lnTo>
                            <a:pt x="2083" y="75"/>
                          </a:lnTo>
                          <a:lnTo>
                            <a:pt x="2082" y="73"/>
                          </a:lnTo>
                          <a:lnTo>
                            <a:pt x="2081" y="71"/>
                          </a:lnTo>
                          <a:lnTo>
                            <a:pt x="2077" y="67"/>
                          </a:lnTo>
                          <a:lnTo>
                            <a:pt x="2074" y="65"/>
                          </a:lnTo>
                          <a:lnTo>
                            <a:pt x="2066" y="61"/>
                          </a:lnTo>
                          <a:lnTo>
                            <a:pt x="2055" y="57"/>
                          </a:lnTo>
                          <a:lnTo>
                            <a:pt x="2026" y="50"/>
                          </a:lnTo>
                          <a:lnTo>
                            <a:pt x="1995" y="44"/>
                          </a:lnTo>
                          <a:lnTo>
                            <a:pt x="1962" y="38"/>
                          </a:lnTo>
                          <a:lnTo>
                            <a:pt x="1932" y="34"/>
                          </a:lnTo>
                          <a:lnTo>
                            <a:pt x="1920" y="31"/>
                          </a:lnTo>
                          <a:lnTo>
                            <a:pt x="1911" y="29"/>
                          </a:lnTo>
                          <a:lnTo>
                            <a:pt x="1904" y="26"/>
                          </a:lnTo>
                          <a:lnTo>
                            <a:pt x="1901" y="24"/>
                          </a:lnTo>
                          <a:lnTo>
                            <a:pt x="1900" y="20"/>
                          </a:lnTo>
                          <a:lnTo>
                            <a:pt x="1900" y="16"/>
                          </a:lnTo>
                          <a:lnTo>
                            <a:pt x="1901" y="11"/>
                          </a:lnTo>
                          <a:lnTo>
                            <a:pt x="1902" y="7"/>
                          </a:lnTo>
                          <a:lnTo>
                            <a:pt x="1903" y="4"/>
                          </a:lnTo>
                          <a:lnTo>
                            <a:pt x="1901" y="1"/>
                          </a:lnTo>
                          <a:lnTo>
                            <a:pt x="1898" y="0"/>
                          </a:lnTo>
                          <a:lnTo>
                            <a:pt x="1892" y="1"/>
                          </a:lnTo>
                          <a:lnTo>
                            <a:pt x="1881" y="4"/>
                          </a:lnTo>
                          <a:lnTo>
                            <a:pt x="1870" y="7"/>
                          </a:lnTo>
                          <a:lnTo>
                            <a:pt x="1858" y="9"/>
                          </a:lnTo>
                          <a:lnTo>
                            <a:pt x="1846" y="10"/>
                          </a:lnTo>
                          <a:lnTo>
                            <a:pt x="1840" y="11"/>
                          </a:lnTo>
                          <a:lnTo>
                            <a:pt x="1836" y="13"/>
                          </a:lnTo>
                          <a:lnTo>
                            <a:pt x="1831" y="16"/>
                          </a:lnTo>
                          <a:lnTo>
                            <a:pt x="1827" y="20"/>
                          </a:lnTo>
                          <a:lnTo>
                            <a:pt x="1822" y="25"/>
                          </a:lnTo>
                          <a:lnTo>
                            <a:pt x="1818" y="32"/>
                          </a:lnTo>
                          <a:lnTo>
                            <a:pt x="1814" y="38"/>
                          </a:lnTo>
                          <a:lnTo>
                            <a:pt x="1811" y="45"/>
                          </a:lnTo>
                          <a:lnTo>
                            <a:pt x="1800" y="73"/>
                          </a:lnTo>
                          <a:lnTo>
                            <a:pt x="1794" y="96"/>
                          </a:lnTo>
                          <a:lnTo>
                            <a:pt x="1757" y="125"/>
                          </a:lnTo>
                          <a:lnTo>
                            <a:pt x="1757" y="125"/>
                          </a:lnTo>
                          <a:lnTo>
                            <a:pt x="1760" y="131"/>
                          </a:lnTo>
                          <a:lnTo>
                            <a:pt x="1763" y="137"/>
                          </a:lnTo>
                          <a:lnTo>
                            <a:pt x="1765" y="144"/>
                          </a:lnTo>
                          <a:lnTo>
                            <a:pt x="1767" y="150"/>
                          </a:lnTo>
                          <a:lnTo>
                            <a:pt x="1768" y="157"/>
                          </a:lnTo>
                          <a:lnTo>
                            <a:pt x="1768" y="163"/>
                          </a:lnTo>
                          <a:lnTo>
                            <a:pt x="1768" y="168"/>
                          </a:lnTo>
                          <a:lnTo>
                            <a:pt x="1767" y="173"/>
                          </a:lnTo>
                          <a:lnTo>
                            <a:pt x="1765" y="177"/>
                          </a:lnTo>
                          <a:lnTo>
                            <a:pt x="1762" y="181"/>
                          </a:lnTo>
                          <a:lnTo>
                            <a:pt x="1758" y="184"/>
                          </a:lnTo>
                          <a:lnTo>
                            <a:pt x="1754" y="186"/>
                          </a:lnTo>
                          <a:lnTo>
                            <a:pt x="1746" y="192"/>
                          </a:lnTo>
                          <a:lnTo>
                            <a:pt x="1739" y="198"/>
                          </a:lnTo>
                          <a:lnTo>
                            <a:pt x="1736" y="204"/>
                          </a:lnTo>
                          <a:lnTo>
                            <a:pt x="1734" y="208"/>
                          </a:lnTo>
                          <a:lnTo>
                            <a:pt x="1734" y="212"/>
                          </a:lnTo>
                          <a:lnTo>
                            <a:pt x="1735" y="216"/>
                          </a:lnTo>
                          <a:lnTo>
                            <a:pt x="1739" y="223"/>
                          </a:lnTo>
                          <a:lnTo>
                            <a:pt x="1745" y="230"/>
                          </a:lnTo>
                          <a:lnTo>
                            <a:pt x="1752" y="237"/>
                          </a:lnTo>
                          <a:lnTo>
                            <a:pt x="1757" y="246"/>
                          </a:lnTo>
                          <a:lnTo>
                            <a:pt x="1759" y="250"/>
                          </a:lnTo>
                          <a:lnTo>
                            <a:pt x="1759" y="255"/>
                          </a:lnTo>
                          <a:lnTo>
                            <a:pt x="1758" y="261"/>
                          </a:lnTo>
                          <a:lnTo>
                            <a:pt x="1756" y="267"/>
                          </a:lnTo>
                          <a:lnTo>
                            <a:pt x="1753" y="273"/>
                          </a:lnTo>
                          <a:lnTo>
                            <a:pt x="1748" y="279"/>
                          </a:lnTo>
                          <a:lnTo>
                            <a:pt x="1743" y="284"/>
                          </a:lnTo>
                          <a:lnTo>
                            <a:pt x="1737" y="290"/>
                          </a:lnTo>
                          <a:lnTo>
                            <a:pt x="1729" y="294"/>
                          </a:lnTo>
                          <a:lnTo>
                            <a:pt x="1722" y="298"/>
                          </a:lnTo>
                          <a:lnTo>
                            <a:pt x="1715" y="301"/>
                          </a:lnTo>
                          <a:lnTo>
                            <a:pt x="1709" y="303"/>
                          </a:lnTo>
                          <a:lnTo>
                            <a:pt x="1686" y="307"/>
                          </a:lnTo>
                          <a:lnTo>
                            <a:pt x="1668" y="311"/>
                          </a:lnTo>
                          <a:lnTo>
                            <a:pt x="1659" y="313"/>
                          </a:lnTo>
                          <a:lnTo>
                            <a:pt x="1650" y="317"/>
                          </a:lnTo>
                          <a:lnTo>
                            <a:pt x="1640" y="322"/>
                          </a:lnTo>
                          <a:lnTo>
                            <a:pt x="1630" y="330"/>
                          </a:lnTo>
                          <a:lnTo>
                            <a:pt x="1621" y="336"/>
                          </a:lnTo>
                          <a:lnTo>
                            <a:pt x="1613" y="342"/>
                          </a:lnTo>
                          <a:lnTo>
                            <a:pt x="1608" y="344"/>
                          </a:lnTo>
                          <a:lnTo>
                            <a:pt x="1602" y="345"/>
                          </a:lnTo>
                          <a:lnTo>
                            <a:pt x="1597" y="345"/>
                          </a:lnTo>
                          <a:lnTo>
                            <a:pt x="1591" y="343"/>
                          </a:lnTo>
                          <a:lnTo>
                            <a:pt x="1580" y="338"/>
                          </a:lnTo>
                          <a:lnTo>
                            <a:pt x="1569" y="331"/>
                          </a:lnTo>
                          <a:lnTo>
                            <a:pt x="1564" y="326"/>
                          </a:lnTo>
                          <a:lnTo>
                            <a:pt x="1558" y="323"/>
                          </a:lnTo>
                          <a:lnTo>
                            <a:pt x="1553" y="321"/>
                          </a:lnTo>
                          <a:lnTo>
                            <a:pt x="1548" y="320"/>
                          </a:lnTo>
                          <a:lnTo>
                            <a:pt x="1543" y="320"/>
                          </a:lnTo>
                          <a:lnTo>
                            <a:pt x="1540" y="321"/>
                          </a:lnTo>
                          <a:lnTo>
                            <a:pt x="1536" y="323"/>
                          </a:lnTo>
                          <a:lnTo>
                            <a:pt x="1534" y="325"/>
                          </a:lnTo>
                          <a:lnTo>
                            <a:pt x="1529" y="330"/>
                          </a:lnTo>
                          <a:lnTo>
                            <a:pt x="1526" y="336"/>
                          </a:lnTo>
                          <a:lnTo>
                            <a:pt x="1523" y="342"/>
                          </a:lnTo>
                          <a:lnTo>
                            <a:pt x="1519" y="347"/>
                          </a:lnTo>
                          <a:lnTo>
                            <a:pt x="1516" y="350"/>
                          </a:lnTo>
                          <a:lnTo>
                            <a:pt x="1514" y="352"/>
                          </a:lnTo>
                          <a:lnTo>
                            <a:pt x="1511" y="353"/>
                          </a:lnTo>
                          <a:lnTo>
                            <a:pt x="1508" y="355"/>
                          </a:lnTo>
                          <a:lnTo>
                            <a:pt x="1501" y="361"/>
                          </a:lnTo>
                          <a:lnTo>
                            <a:pt x="1495" y="365"/>
                          </a:lnTo>
                          <a:lnTo>
                            <a:pt x="1489" y="367"/>
                          </a:lnTo>
                          <a:lnTo>
                            <a:pt x="1483" y="368"/>
                          </a:lnTo>
                          <a:lnTo>
                            <a:pt x="1470" y="368"/>
                          </a:lnTo>
                          <a:lnTo>
                            <a:pt x="1455" y="368"/>
                          </a:lnTo>
                          <a:lnTo>
                            <a:pt x="1451" y="368"/>
                          </a:lnTo>
                          <a:lnTo>
                            <a:pt x="1448" y="369"/>
                          </a:lnTo>
                          <a:lnTo>
                            <a:pt x="1444" y="370"/>
                          </a:lnTo>
                          <a:lnTo>
                            <a:pt x="1442" y="373"/>
                          </a:lnTo>
                          <a:lnTo>
                            <a:pt x="1437" y="377"/>
                          </a:lnTo>
                          <a:lnTo>
                            <a:pt x="1434" y="382"/>
                          </a:lnTo>
                          <a:lnTo>
                            <a:pt x="1430" y="388"/>
                          </a:lnTo>
                          <a:lnTo>
                            <a:pt x="1426" y="394"/>
                          </a:lnTo>
                          <a:lnTo>
                            <a:pt x="1422" y="399"/>
                          </a:lnTo>
                          <a:lnTo>
                            <a:pt x="1417" y="403"/>
                          </a:lnTo>
                          <a:lnTo>
                            <a:pt x="1402" y="409"/>
                          </a:lnTo>
                          <a:lnTo>
                            <a:pt x="1388" y="415"/>
                          </a:lnTo>
                          <a:lnTo>
                            <a:pt x="1385" y="419"/>
                          </a:lnTo>
                          <a:lnTo>
                            <a:pt x="1382" y="422"/>
                          </a:lnTo>
                          <a:lnTo>
                            <a:pt x="1380" y="426"/>
                          </a:lnTo>
                          <a:lnTo>
                            <a:pt x="1378" y="430"/>
                          </a:lnTo>
                          <a:lnTo>
                            <a:pt x="1375" y="439"/>
                          </a:lnTo>
                          <a:lnTo>
                            <a:pt x="1371" y="448"/>
                          </a:lnTo>
                          <a:lnTo>
                            <a:pt x="1366" y="460"/>
                          </a:lnTo>
                          <a:lnTo>
                            <a:pt x="1360" y="468"/>
                          </a:lnTo>
                          <a:lnTo>
                            <a:pt x="1354" y="474"/>
                          </a:lnTo>
                          <a:lnTo>
                            <a:pt x="1347" y="478"/>
                          </a:lnTo>
                          <a:lnTo>
                            <a:pt x="1331" y="485"/>
                          </a:lnTo>
                          <a:lnTo>
                            <a:pt x="1312" y="491"/>
                          </a:lnTo>
                          <a:lnTo>
                            <a:pt x="1308" y="492"/>
                          </a:lnTo>
                          <a:lnTo>
                            <a:pt x="1306" y="495"/>
                          </a:lnTo>
                          <a:lnTo>
                            <a:pt x="1304" y="498"/>
                          </a:lnTo>
                          <a:lnTo>
                            <a:pt x="1303" y="503"/>
                          </a:lnTo>
                          <a:lnTo>
                            <a:pt x="1303" y="508"/>
                          </a:lnTo>
                          <a:lnTo>
                            <a:pt x="1304" y="514"/>
                          </a:lnTo>
                          <a:lnTo>
                            <a:pt x="1306" y="520"/>
                          </a:lnTo>
                          <a:lnTo>
                            <a:pt x="1308" y="526"/>
                          </a:lnTo>
                          <a:lnTo>
                            <a:pt x="1313" y="541"/>
                          </a:lnTo>
                          <a:lnTo>
                            <a:pt x="1321" y="558"/>
                          </a:lnTo>
                          <a:lnTo>
                            <a:pt x="1330" y="574"/>
                          </a:lnTo>
                          <a:lnTo>
                            <a:pt x="1340" y="592"/>
                          </a:lnTo>
                          <a:lnTo>
                            <a:pt x="1352" y="609"/>
                          </a:lnTo>
                          <a:lnTo>
                            <a:pt x="1364" y="626"/>
                          </a:lnTo>
                          <a:lnTo>
                            <a:pt x="1375" y="642"/>
                          </a:lnTo>
                          <a:lnTo>
                            <a:pt x="1386" y="657"/>
                          </a:lnTo>
                          <a:lnTo>
                            <a:pt x="1397" y="669"/>
                          </a:lnTo>
                          <a:lnTo>
                            <a:pt x="1406" y="680"/>
                          </a:lnTo>
                          <a:lnTo>
                            <a:pt x="1414" y="687"/>
                          </a:lnTo>
                          <a:lnTo>
                            <a:pt x="1419" y="690"/>
                          </a:lnTo>
                          <a:lnTo>
                            <a:pt x="1429" y="694"/>
                          </a:lnTo>
                          <a:lnTo>
                            <a:pt x="1437" y="696"/>
                          </a:lnTo>
                          <a:lnTo>
                            <a:pt x="1444" y="696"/>
                          </a:lnTo>
                          <a:lnTo>
                            <a:pt x="1449" y="697"/>
                          </a:lnTo>
                          <a:lnTo>
                            <a:pt x="1454" y="699"/>
                          </a:lnTo>
                          <a:lnTo>
                            <a:pt x="1459" y="702"/>
                          </a:lnTo>
                          <a:lnTo>
                            <a:pt x="1465" y="708"/>
                          </a:lnTo>
                          <a:lnTo>
                            <a:pt x="1472" y="718"/>
                          </a:lnTo>
                          <a:lnTo>
                            <a:pt x="1486" y="738"/>
                          </a:lnTo>
                          <a:lnTo>
                            <a:pt x="1499" y="763"/>
                          </a:lnTo>
                          <a:lnTo>
                            <a:pt x="1506" y="775"/>
                          </a:lnTo>
                          <a:lnTo>
                            <a:pt x="1511" y="787"/>
                          </a:lnTo>
                          <a:lnTo>
                            <a:pt x="1516" y="799"/>
                          </a:lnTo>
                          <a:lnTo>
                            <a:pt x="1520" y="810"/>
                          </a:lnTo>
                          <a:lnTo>
                            <a:pt x="1524" y="826"/>
                          </a:lnTo>
                          <a:lnTo>
                            <a:pt x="1526" y="840"/>
                          </a:lnTo>
                          <a:lnTo>
                            <a:pt x="1527" y="855"/>
                          </a:lnTo>
                          <a:lnTo>
                            <a:pt x="1527" y="868"/>
                          </a:lnTo>
                          <a:lnTo>
                            <a:pt x="1526" y="896"/>
                          </a:lnTo>
                          <a:lnTo>
                            <a:pt x="1526" y="926"/>
                          </a:lnTo>
                          <a:lnTo>
                            <a:pt x="1537" y="938"/>
                          </a:lnTo>
                          <a:lnTo>
                            <a:pt x="1550" y="949"/>
                          </a:lnTo>
                          <a:lnTo>
                            <a:pt x="1564" y="959"/>
                          </a:lnTo>
                          <a:lnTo>
                            <a:pt x="1577" y="970"/>
                          </a:lnTo>
                          <a:lnTo>
                            <a:pt x="1582" y="977"/>
                          </a:lnTo>
                          <a:lnTo>
                            <a:pt x="1586" y="983"/>
                          </a:lnTo>
                          <a:lnTo>
                            <a:pt x="1590" y="989"/>
                          </a:lnTo>
                          <a:lnTo>
                            <a:pt x="1594" y="996"/>
                          </a:lnTo>
                          <a:lnTo>
                            <a:pt x="1599" y="1010"/>
                          </a:lnTo>
                          <a:lnTo>
                            <a:pt x="1605" y="1026"/>
                          </a:lnTo>
                          <a:lnTo>
                            <a:pt x="1614" y="1061"/>
                          </a:lnTo>
                          <a:lnTo>
                            <a:pt x="1622" y="1099"/>
                          </a:lnTo>
                          <a:lnTo>
                            <a:pt x="1624" y="1109"/>
                          </a:lnTo>
                          <a:lnTo>
                            <a:pt x="1627" y="1118"/>
                          </a:lnTo>
                          <a:lnTo>
                            <a:pt x="1631" y="1127"/>
                          </a:lnTo>
                          <a:lnTo>
                            <a:pt x="1635" y="1135"/>
                          </a:lnTo>
                          <a:lnTo>
                            <a:pt x="1639" y="1142"/>
                          </a:lnTo>
                          <a:lnTo>
                            <a:pt x="1644" y="1150"/>
                          </a:lnTo>
                          <a:lnTo>
                            <a:pt x="1651" y="1156"/>
                          </a:lnTo>
                          <a:lnTo>
                            <a:pt x="1658" y="1161"/>
                          </a:lnTo>
                          <a:lnTo>
                            <a:pt x="1675" y="1172"/>
                          </a:lnTo>
                          <a:lnTo>
                            <a:pt x="1692" y="1183"/>
                          </a:lnTo>
                          <a:lnTo>
                            <a:pt x="1707" y="1196"/>
                          </a:lnTo>
                          <a:lnTo>
                            <a:pt x="1722" y="1209"/>
                          </a:lnTo>
                          <a:lnTo>
                            <a:pt x="1731" y="1220"/>
                          </a:lnTo>
                          <a:lnTo>
                            <a:pt x="1740" y="1233"/>
                          </a:lnTo>
                          <a:lnTo>
                            <a:pt x="1747" y="1245"/>
                          </a:lnTo>
                          <a:lnTo>
                            <a:pt x="1751" y="1257"/>
                          </a:lnTo>
                          <a:lnTo>
                            <a:pt x="1755" y="1270"/>
                          </a:lnTo>
                          <a:lnTo>
                            <a:pt x="1756" y="1285"/>
                          </a:lnTo>
                          <a:lnTo>
                            <a:pt x="1757" y="1300"/>
                          </a:lnTo>
                          <a:lnTo>
                            <a:pt x="1755" y="1314"/>
                          </a:lnTo>
                          <a:lnTo>
                            <a:pt x="1752" y="1331"/>
                          </a:lnTo>
                          <a:lnTo>
                            <a:pt x="1750" y="1345"/>
                          </a:lnTo>
                          <a:lnTo>
                            <a:pt x="1747" y="1357"/>
                          </a:lnTo>
                          <a:lnTo>
                            <a:pt x="1743" y="1370"/>
                          </a:lnTo>
                          <a:lnTo>
                            <a:pt x="1738" y="1380"/>
                          </a:lnTo>
                          <a:lnTo>
                            <a:pt x="1730" y="1391"/>
                          </a:lnTo>
                          <a:lnTo>
                            <a:pt x="1720" y="1402"/>
                          </a:lnTo>
                          <a:lnTo>
                            <a:pt x="1708" y="1414"/>
                          </a:lnTo>
                          <a:lnTo>
                            <a:pt x="1695" y="1423"/>
                          </a:lnTo>
                          <a:lnTo>
                            <a:pt x="1685" y="1431"/>
                          </a:lnTo>
                          <a:lnTo>
                            <a:pt x="1678" y="1436"/>
                          </a:lnTo>
                          <a:lnTo>
                            <a:pt x="1674" y="1441"/>
                          </a:lnTo>
                          <a:lnTo>
                            <a:pt x="1672" y="1448"/>
                          </a:lnTo>
                          <a:lnTo>
                            <a:pt x="1671" y="1456"/>
                          </a:lnTo>
                          <a:lnTo>
                            <a:pt x="1671" y="1467"/>
                          </a:lnTo>
                          <a:lnTo>
                            <a:pt x="1672" y="1483"/>
                          </a:lnTo>
                          <a:lnTo>
                            <a:pt x="1672" y="1497"/>
                          </a:lnTo>
                          <a:lnTo>
                            <a:pt x="1671" y="1510"/>
                          </a:lnTo>
                          <a:lnTo>
                            <a:pt x="1670" y="1522"/>
                          </a:lnTo>
                          <a:lnTo>
                            <a:pt x="1668" y="1536"/>
                          </a:lnTo>
                          <a:lnTo>
                            <a:pt x="1666" y="1547"/>
                          </a:lnTo>
                          <a:lnTo>
                            <a:pt x="1662" y="1559"/>
                          </a:lnTo>
                          <a:lnTo>
                            <a:pt x="1658" y="1570"/>
                          </a:lnTo>
                          <a:lnTo>
                            <a:pt x="1654" y="1581"/>
                          </a:lnTo>
                          <a:lnTo>
                            <a:pt x="1648" y="1592"/>
                          </a:lnTo>
                          <a:lnTo>
                            <a:pt x="1641" y="1602"/>
                          </a:lnTo>
                          <a:lnTo>
                            <a:pt x="1633" y="1611"/>
                          </a:lnTo>
                          <a:lnTo>
                            <a:pt x="1625" y="1621"/>
                          </a:lnTo>
                          <a:lnTo>
                            <a:pt x="1616" y="1630"/>
                          </a:lnTo>
                          <a:lnTo>
                            <a:pt x="1607" y="1639"/>
                          </a:lnTo>
                          <a:lnTo>
                            <a:pt x="1595" y="1647"/>
                          </a:lnTo>
                          <a:lnTo>
                            <a:pt x="1584" y="1655"/>
                          </a:lnTo>
                          <a:lnTo>
                            <a:pt x="1576" y="1659"/>
                          </a:lnTo>
                          <a:lnTo>
                            <a:pt x="1569" y="1663"/>
                          </a:lnTo>
                          <a:lnTo>
                            <a:pt x="1563" y="1664"/>
                          </a:lnTo>
                          <a:lnTo>
                            <a:pt x="1557" y="1664"/>
                          </a:lnTo>
                          <a:lnTo>
                            <a:pt x="1549" y="1664"/>
                          </a:lnTo>
                          <a:lnTo>
                            <a:pt x="1542" y="1663"/>
                          </a:lnTo>
                          <a:lnTo>
                            <a:pt x="1539" y="1663"/>
                          </a:lnTo>
                          <a:lnTo>
                            <a:pt x="1535" y="1664"/>
                          </a:lnTo>
                          <a:lnTo>
                            <a:pt x="1532" y="1667"/>
                          </a:lnTo>
                          <a:lnTo>
                            <a:pt x="1529" y="1671"/>
                          </a:lnTo>
                          <a:lnTo>
                            <a:pt x="1525" y="1677"/>
                          </a:lnTo>
                          <a:lnTo>
                            <a:pt x="1521" y="1685"/>
                          </a:lnTo>
                          <a:lnTo>
                            <a:pt x="1516" y="1696"/>
                          </a:lnTo>
                          <a:lnTo>
                            <a:pt x="1511" y="1711"/>
                          </a:lnTo>
                          <a:lnTo>
                            <a:pt x="1506" y="1721"/>
                          </a:lnTo>
                          <a:lnTo>
                            <a:pt x="1501" y="1730"/>
                          </a:lnTo>
                          <a:lnTo>
                            <a:pt x="1495" y="1735"/>
                          </a:lnTo>
                          <a:lnTo>
                            <a:pt x="1489" y="1739"/>
                          </a:lnTo>
                          <a:lnTo>
                            <a:pt x="1482" y="1741"/>
                          </a:lnTo>
                          <a:lnTo>
                            <a:pt x="1474" y="1742"/>
                          </a:lnTo>
                          <a:lnTo>
                            <a:pt x="1466" y="1742"/>
                          </a:lnTo>
                          <a:lnTo>
                            <a:pt x="1459" y="1741"/>
                          </a:lnTo>
                          <a:lnTo>
                            <a:pt x="1443" y="1740"/>
                          </a:lnTo>
                          <a:lnTo>
                            <a:pt x="1427" y="1740"/>
                          </a:lnTo>
                          <a:lnTo>
                            <a:pt x="1419" y="1742"/>
                          </a:lnTo>
                          <a:lnTo>
                            <a:pt x="1412" y="1745"/>
                          </a:lnTo>
                          <a:lnTo>
                            <a:pt x="1405" y="1751"/>
                          </a:lnTo>
                          <a:lnTo>
                            <a:pt x="1398" y="1758"/>
                          </a:lnTo>
                          <a:lnTo>
                            <a:pt x="1390" y="1768"/>
                          </a:lnTo>
                          <a:lnTo>
                            <a:pt x="1380" y="1776"/>
                          </a:lnTo>
                          <a:lnTo>
                            <a:pt x="1370" y="1783"/>
                          </a:lnTo>
                          <a:lnTo>
                            <a:pt x="1360" y="1789"/>
                          </a:lnTo>
                          <a:lnTo>
                            <a:pt x="1349" y="1794"/>
                          </a:lnTo>
                          <a:lnTo>
                            <a:pt x="1337" y="1797"/>
                          </a:lnTo>
                          <a:lnTo>
                            <a:pt x="1324" y="1799"/>
                          </a:lnTo>
                          <a:lnTo>
                            <a:pt x="1312" y="1800"/>
                          </a:lnTo>
                          <a:lnTo>
                            <a:pt x="1303" y="1797"/>
                          </a:lnTo>
                          <a:lnTo>
                            <a:pt x="1295" y="1795"/>
                          </a:lnTo>
                          <a:lnTo>
                            <a:pt x="1289" y="1794"/>
                          </a:lnTo>
                          <a:lnTo>
                            <a:pt x="1284" y="1794"/>
                          </a:lnTo>
                          <a:lnTo>
                            <a:pt x="1281" y="1795"/>
                          </a:lnTo>
                          <a:lnTo>
                            <a:pt x="1278" y="1796"/>
                          </a:lnTo>
                          <a:lnTo>
                            <a:pt x="1276" y="1799"/>
                          </a:lnTo>
                          <a:lnTo>
                            <a:pt x="1275" y="1801"/>
                          </a:lnTo>
                          <a:lnTo>
                            <a:pt x="1274" y="1808"/>
                          </a:lnTo>
                          <a:lnTo>
                            <a:pt x="1273" y="1816"/>
                          </a:lnTo>
                          <a:lnTo>
                            <a:pt x="1272" y="1820"/>
                          </a:lnTo>
                          <a:lnTo>
                            <a:pt x="1271" y="1824"/>
                          </a:lnTo>
                          <a:lnTo>
                            <a:pt x="1270" y="1828"/>
                          </a:lnTo>
                          <a:lnTo>
                            <a:pt x="1267" y="1832"/>
                          </a:lnTo>
                          <a:lnTo>
                            <a:pt x="1264" y="1837"/>
                          </a:lnTo>
                          <a:lnTo>
                            <a:pt x="1258" y="1841"/>
                          </a:lnTo>
                          <a:lnTo>
                            <a:pt x="1254" y="1844"/>
                          </a:lnTo>
                          <a:lnTo>
                            <a:pt x="1249" y="1846"/>
                          </a:lnTo>
                          <a:lnTo>
                            <a:pt x="1238" y="1849"/>
                          </a:lnTo>
                          <a:lnTo>
                            <a:pt x="1226" y="1851"/>
                          </a:lnTo>
                          <a:lnTo>
                            <a:pt x="1214" y="1852"/>
                          </a:lnTo>
                          <a:lnTo>
                            <a:pt x="1202" y="1854"/>
                          </a:lnTo>
                          <a:lnTo>
                            <a:pt x="1196" y="1855"/>
                          </a:lnTo>
                          <a:lnTo>
                            <a:pt x="1191" y="1857"/>
                          </a:lnTo>
                          <a:lnTo>
                            <a:pt x="1186" y="1859"/>
                          </a:lnTo>
                          <a:lnTo>
                            <a:pt x="1181" y="1862"/>
                          </a:lnTo>
                          <a:lnTo>
                            <a:pt x="1170" y="1869"/>
                          </a:lnTo>
                          <a:lnTo>
                            <a:pt x="1161" y="1877"/>
                          </a:lnTo>
                          <a:lnTo>
                            <a:pt x="1152" y="1885"/>
                          </a:lnTo>
                          <a:lnTo>
                            <a:pt x="1143" y="1893"/>
                          </a:lnTo>
                          <a:lnTo>
                            <a:pt x="1126" y="1910"/>
                          </a:lnTo>
                          <a:lnTo>
                            <a:pt x="1110" y="1928"/>
                          </a:lnTo>
                          <a:lnTo>
                            <a:pt x="1093" y="1944"/>
                          </a:lnTo>
                          <a:lnTo>
                            <a:pt x="1074" y="1960"/>
                          </a:lnTo>
                          <a:lnTo>
                            <a:pt x="1065" y="1968"/>
                          </a:lnTo>
                          <a:lnTo>
                            <a:pt x="1055" y="1975"/>
                          </a:lnTo>
                          <a:lnTo>
                            <a:pt x="1045" y="1981"/>
                          </a:lnTo>
                          <a:lnTo>
                            <a:pt x="1033" y="1986"/>
                          </a:lnTo>
                          <a:lnTo>
                            <a:pt x="1025" y="1990"/>
                          </a:lnTo>
                          <a:lnTo>
                            <a:pt x="1016" y="1995"/>
                          </a:lnTo>
                          <a:lnTo>
                            <a:pt x="1008" y="2001"/>
                          </a:lnTo>
                          <a:lnTo>
                            <a:pt x="998" y="2009"/>
                          </a:lnTo>
                          <a:lnTo>
                            <a:pt x="979" y="2024"/>
                          </a:lnTo>
                          <a:lnTo>
                            <a:pt x="960" y="2042"/>
                          </a:lnTo>
                          <a:lnTo>
                            <a:pt x="920" y="2082"/>
                          </a:lnTo>
                          <a:lnTo>
                            <a:pt x="878" y="2124"/>
                          </a:lnTo>
                          <a:lnTo>
                            <a:pt x="856" y="2145"/>
                          </a:lnTo>
                          <a:lnTo>
                            <a:pt x="835" y="2163"/>
                          </a:lnTo>
                          <a:lnTo>
                            <a:pt x="824" y="2172"/>
                          </a:lnTo>
                          <a:lnTo>
                            <a:pt x="813" y="2180"/>
                          </a:lnTo>
                          <a:lnTo>
                            <a:pt x="803" y="2187"/>
                          </a:lnTo>
                          <a:lnTo>
                            <a:pt x="793" y="2194"/>
                          </a:lnTo>
                          <a:lnTo>
                            <a:pt x="782" y="2199"/>
                          </a:lnTo>
                          <a:lnTo>
                            <a:pt x="772" y="2204"/>
                          </a:lnTo>
                          <a:lnTo>
                            <a:pt x="762" y="2208"/>
                          </a:lnTo>
                          <a:lnTo>
                            <a:pt x="752" y="2210"/>
                          </a:lnTo>
                          <a:lnTo>
                            <a:pt x="741" y="2212"/>
                          </a:lnTo>
                          <a:lnTo>
                            <a:pt x="732" y="2212"/>
                          </a:lnTo>
                          <a:lnTo>
                            <a:pt x="722" y="2211"/>
                          </a:lnTo>
                          <a:lnTo>
                            <a:pt x="713" y="2209"/>
                          </a:lnTo>
                          <a:lnTo>
                            <a:pt x="693" y="2217"/>
                          </a:lnTo>
                          <a:lnTo>
                            <a:pt x="680" y="2225"/>
                          </a:lnTo>
                          <a:lnTo>
                            <a:pt x="675" y="2228"/>
                          </a:lnTo>
                          <a:lnTo>
                            <a:pt x="671" y="2231"/>
                          </a:lnTo>
                          <a:lnTo>
                            <a:pt x="668" y="2235"/>
                          </a:lnTo>
                          <a:lnTo>
                            <a:pt x="665" y="2238"/>
                          </a:lnTo>
                          <a:lnTo>
                            <a:pt x="658" y="2256"/>
                          </a:lnTo>
                          <a:lnTo>
                            <a:pt x="647" y="2284"/>
                          </a:lnTo>
                          <a:lnTo>
                            <a:pt x="643" y="2291"/>
                          </a:lnTo>
                          <a:lnTo>
                            <a:pt x="639" y="2297"/>
                          </a:lnTo>
                          <a:lnTo>
                            <a:pt x="635" y="2300"/>
                          </a:lnTo>
                          <a:lnTo>
                            <a:pt x="632" y="2302"/>
                          </a:lnTo>
                          <a:lnTo>
                            <a:pt x="628" y="2302"/>
                          </a:lnTo>
                          <a:lnTo>
                            <a:pt x="625" y="2300"/>
                          </a:lnTo>
                          <a:lnTo>
                            <a:pt x="621" y="2298"/>
                          </a:lnTo>
                          <a:lnTo>
                            <a:pt x="618" y="2294"/>
                          </a:lnTo>
                          <a:lnTo>
                            <a:pt x="611" y="2286"/>
                          </a:lnTo>
                          <a:lnTo>
                            <a:pt x="606" y="2275"/>
                          </a:lnTo>
                          <a:lnTo>
                            <a:pt x="602" y="2265"/>
                          </a:lnTo>
                          <a:lnTo>
                            <a:pt x="599" y="2256"/>
                          </a:lnTo>
                          <a:lnTo>
                            <a:pt x="598" y="2253"/>
                          </a:lnTo>
                          <a:lnTo>
                            <a:pt x="595" y="2250"/>
                          </a:lnTo>
                          <a:lnTo>
                            <a:pt x="592" y="2248"/>
                          </a:lnTo>
                          <a:lnTo>
                            <a:pt x="589" y="2247"/>
                          </a:lnTo>
                          <a:lnTo>
                            <a:pt x="585" y="2247"/>
                          </a:lnTo>
                          <a:lnTo>
                            <a:pt x="581" y="2247"/>
                          </a:lnTo>
                          <a:lnTo>
                            <a:pt x="576" y="2247"/>
                          </a:lnTo>
                          <a:lnTo>
                            <a:pt x="571" y="2248"/>
                          </a:lnTo>
                          <a:lnTo>
                            <a:pt x="558" y="2251"/>
                          </a:lnTo>
                          <a:lnTo>
                            <a:pt x="546" y="2256"/>
                          </a:lnTo>
                          <a:lnTo>
                            <a:pt x="532" y="2263"/>
                          </a:lnTo>
                          <a:lnTo>
                            <a:pt x="518" y="2271"/>
                          </a:lnTo>
                          <a:lnTo>
                            <a:pt x="504" y="2279"/>
                          </a:lnTo>
                          <a:lnTo>
                            <a:pt x="491" y="2288"/>
                          </a:lnTo>
                          <a:lnTo>
                            <a:pt x="477" y="2297"/>
                          </a:lnTo>
                          <a:lnTo>
                            <a:pt x="466" y="2306"/>
                          </a:lnTo>
                          <a:lnTo>
                            <a:pt x="456" y="2315"/>
                          </a:lnTo>
                          <a:lnTo>
                            <a:pt x="448" y="2323"/>
                          </a:lnTo>
                          <a:lnTo>
                            <a:pt x="441" y="2330"/>
                          </a:lnTo>
                          <a:lnTo>
                            <a:pt x="437" y="2336"/>
                          </a:lnTo>
                          <a:lnTo>
                            <a:pt x="427" y="2357"/>
                          </a:lnTo>
                          <a:lnTo>
                            <a:pt x="419" y="2372"/>
                          </a:lnTo>
                          <a:lnTo>
                            <a:pt x="415" y="2377"/>
                          </a:lnTo>
                          <a:lnTo>
                            <a:pt x="411" y="2381"/>
                          </a:lnTo>
                          <a:lnTo>
                            <a:pt x="406" y="2385"/>
                          </a:lnTo>
                          <a:lnTo>
                            <a:pt x="402" y="2387"/>
                          </a:lnTo>
                          <a:lnTo>
                            <a:pt x="396" y="2388"/>
                          </a:lnTo>
                          <a:lnTo>
                            <a:pt x="390" y="2388"/>
                          </a:lnTo>
                          <a:lnTo>
                            <a:pt x="384" y="2387"/>
                          </a:lnTo>
                          <a:lnTo>
                            <a:pt x="378" y="2385"/>
                          </a:lnTo>
                          <a:lnTo>
                            <a:pt x="362" y="2378"/>
                          </a:lnTo>
                          <a:lnTo>
                            <a:pt x="342" y="2367"/>
                          </a:lnTo>
                          <a:lnTo>
                            <a:pt x="322" y="2356"/>
                          </a:lnTo>
                          <a:lnTo>
                            <a:pt x="299" y="2345"/>
                          </a:lnTo>
                          <a:lnTo>
                            <a:pt x="276" y="2337"/>
                          </a:lnTo>
                          <a:lnTo>
                            <a:pt x="251" y="2330"/>
                          </a:lnTo>
                          <a:lnTo>
                            <a:pt x="227" y="2323"/>
                          </a:lnTo>
                          <a:lnTo>
                            <a:pt x="201" y="2318"/>
                          </a:lnTo>
                          <a:lnTo>
                            <a:pt x="176" y="2314"/>
                          </a:lnTo>
                          <a:lnTo>
                            <a:pt x="153" y="2310"/>
                          </a:lnTo>
                          <a:lnTo>
                            <a:pt x="146" y="2310"/>
                          </a:lnTo>
                          <a:lnTo>
                            <a:pt x="140" y="2310"/>
                          </a:lnTo>
                          <a:lnTo>
                            <a:pt x="133" y="2311"/>
                          </a:lnTo>
                          <a:lnTo>
                            <a:pt x="127" y="2312"/>
                          </a:lnTo>
                          <a:lnTo>
                            <a:pt x="117" y="2316"/>
                          </a:lnTo>
                          <a:lnTo>
                            <a:pt x="107" y="2321"/>
                          </a:lnTo>
                          <a:lnTo>
                            <a:pt x="98" y="2326"/>
                          </a:lnTo>
                          <a:lnTo>
                            <a:pt x="88" y="2331"/>
                          </a:lnTo>
                          <a:lnTo>
                            <a:pt x="83" y="2333"/>
                          </a:lnTo>
                          <a:lnTo>
                            <a:pt x="77" y="2335"/>
                          </a:lnTo>
                          <a:lnTo>
                            <a:pt x="72" y="2336"/>
                          </a:lnTo>
                          <a:lnTo>
                            <a:pt x="66" y="2337"/>
                          </a:lnTo>
                          <a:lnTo>
                            <a:pt x="0" y="2337"/>
                          </a:lnTo>
                          <a:lnTo>
                            <a:pt x="0" y="2337"/>
                          </a:lnTo>
                          <a:lnTo>
                            <a:pt x="0" y="2365"/>
                          </a:lnTo>
                          <a:lnTo>
                            <a:pt x="2" y="2387"/>
                          </a:lnTo>
                          <a:lnTo>
                            <a:pt x="3" y="2398"/>
                          </a:lnTo>
                          <a:lnTo>
                            <a:pt x="5" y="2410"/>
                          </a:lnTo>
                          <a:lnTo>
                            <a:pt x="10" y="2422"/>
                          </a:lnTo>
                          <a:lnTo>
                            <a:pt x="14" y="2435"/>
                          </a:lnTo>
                          <a:lnTo>
                            <a:pt x="18" y="2445"/>
                          </a:lnTo>
                          <a:lnTo>
                            <a:pt x="22" y="2453"/>
                          </a:lnTo>
                          <a:lnTo>
                            <a:pt x="28" y="2462"/>
                          </a:lnTo>
                          <a:lnTo>
                            <a:pt x="33" y="2470"/>
                          </a:lnTo>
                          <a:lnTo>
                            <a:pt x="38" y="2478"/>
                          </a:lnTo>
                          <a:lnTo>
                            <a:pt x="42" y="2487"/>
                          </a:lnTo>
                          <a:lnTo>
                            <a:pt x="43" y="2492"/>
                          </a:lnTo>
                          <a:lnTo>
                            <a:pt x="44" y="2496"/>
                          </a:lnTo>
                          <a:lnTo>
                            <a:pt x="44" y="2501"/>
                          </a:lnTo>
                          <a:lnTo>
                            <a:pt x="44" y="2506"/>
                          </a:lnTo>
                          <a:lnTo>
                            <a:pt x="43" y="2512"/>
                          </a:lnTo>
                          <a:lnTo>
                            <a:pt x="45" y="2518"/>
                          </a:lnTo>
                          <a:lnTo>
                            <a:pt x="47" y="2526"/>
                          </a:lnTo>
                          <a:lnTo>
                            <a:pt x="51" y="2532"/>
                          </a:lnTo>
                          <a:lnTo>
                            <a:pt x="61" y="2545"/>
                          </a:lnTo>
                          <a:lnTo>
                            <a:pt x="71" y="2558"/>
                          </a:lnTo>
                          <a:lnTo>
                            <a:pt x="81" y="2572"/>
                          </a:lnTo>
                          <a:lnTo>
                            <a:pt x="89" y="2586"/>
                          </a:lnTo>
                          <a:lnTo>
                            <a:pt x="92" y="2593"/>
                          </a:lnTo>
                          <a:lnTo>
                            <a:pt x="94" y="2600"/>
                          </a:lnTo>
                          <a:lnTo>
                            <a:pt x="94" y="2609"/>
                          </a:lnTo>
                          <a:lnTo>
                            <a:pt x="93" y="2617"/>
                          </a:lnTo>
                          <a:lnTo>
                            <a:pt x="89" y="2636"/>
                          </a:lnTo>
                          <a:lnTo>
                            <a:pt x="86" y="2653"/>
                          </a:lnTo>
                          <a:lnTo>
                            <a:pt x="86" y="2660"/>
                          </a:lnTo>
                          <a:lnTo>
                            <a:pt x="86" y="2666"/>
                          </a:lnTo>
                          <a:lnTo>
                            <a:pt x="87" y="2672"/>
                          </a:lnTo>
                          <a:lnTo>
                            <a:pt x="89" y="2677"/>
                          </a:lnTo>
                          <a:lnTo>
                            <a:pt x="92" y="2682"/>
                          </a:lnTo>
                          <a:lnTo>
                            <a:pt x="96" y="2686"/>
                          </a:lnTo>
                          <a:lnTo>
                            <a:pt x="101" y="2691"/>
                          </a:lnTo>
                          <a:lnTo>
                            <a:pt x="106" y="2696"/>
                          </a:lnTo>
                          <a:lnTo>
                            <a:pt x="120" y="2704"/>
                          </a:lnTo>
                          <a:lnTo>
                            <a:pt x="140" y="2713"/>
                          </a:lnTo>
                          <a:lnTo>
                            <a:pt x="143" y="2718"/>
                          </a:lnTo>
                          <a:lnTo>
                            <a:pt x="149" y="2724"/>
                          </a:lnTo>
                          <a:lnTo>
                            <a:pt x="155" y="2729"/>
                          </a:lnTo>
                          <a:lnTo>
                            <a:pt x="159" y="2733"/>
                          </a:lnTo>
                          <a:lnTo>
                            <a:pt x="159" y="2738"/>
                          </a:lnTo>
                          <a:lnTo>
                            <a:pt x="159" y="2741"/>
                          </a:lnTo>
                          <a:lnTo>
                            <a:pt x="158" y="2744"/>
                          </a:lnTo>
                          <a:lnTo>
                            <a:pt x="156" y="2747"/>
                          </a:lnTo>
                          <a:lnTo>
                            <a:pt x="151" y="2752"/>
                          </a:lnTo>
                          <a:lnTo>
                            <a:pt x="145" y="2757"/>
                          </a:lnTo>
                          <a:lnTo>
                            <a:pt x="131" y="2766"/>
                          </a:lnTo>
                          <a:lnTo>
                            <a:pt x="119" y="2774"/>
                          </a:lnTo>
                          <a:lnTo>
                            <a:pt x="114" y="2778"/>
                          </a:lnTo>
                          <a:lnTo>
                            <a:pt x="109" y="2781"/>
                          </a:lnTo>
                          <a:lnTo>
                            <a:pt x="105" y="2783"/>
                          </a:lnTo>
                          <a:lnTo>
                            <a:pt x="101" y="2784"/>
                          </a:lnTo>
                          <a:lnTo>
                            <a:pt x="93" y="2786"/>
                          </a:lnTo>
                          <a:lnTo>
                            <a:pt x="87" y="2787"/>
                          </a:lnTo>
                          <a:lnTo>
                            <a:pt x="85" y="2789"/>
                          </a:lnTo>
                          <a:lnTo>
                            <a:pt x="84" y="2790"/>
                          </a:lnTo>
                          <a:lnTo>
                            <a:pt x="83" y="2793"/>
                          </a:lnTo>
                          <a:lnTo>
                            <a:pt x="82" y="2797"/>
                          </a:lnTo>
                          <a:lnTo>
                            <a:pt x="83" y="2809"/>
                          </a:lnTo>
                          <a:lnTo>
                            <a:pt x="86" y="2828"/>
                          </a:lnTo>
                          <a:lnTo>
                            <a:pt x="89" y="2839"/>
                          </a:lnTo>
                          <a:lnTo>
                            <a:pt x="90" y="2847"/>
                          </a:lnTo>
                          <a:lnTo>
                            <a:pt x="90" y="2854"/>
                          </a:lnTo>
                          <a:lnTo>
                            <a:pt x="88" y="2859"/>
                          </a:lnTo>
                          <a:lnTo>
                            <a:pt x="85" y="2863"/>
                          </a:lnTo>
                          <a:lnTo>
                            <a:pt x="81" y="2868"/>
                          </a:lnTo>
                          <a:lnTo>
                            <a:pt x="75" y="2873"/>
                          </a:lnTo>
                          <a:lnTo>
                            <a:pt x="67" y="2878"/>
                          </a:lnTo>
                          <a:lnTo>
                            <a:pt x="65" y="2880"/>
                          </a:lnTo>
                          <a:lnTo>
                            <a:pt x="64" y="2882"/>
                          </a:lnTo>
                          <a:lnTo>
                            <a:pt x="63" y="2884"/>
                          </a:lnTo>
                          <a:lnTo>
                            <a:pt x="63" y="2886"/>
                          </a:lnTo>
                          <a:lnTo>
                            <a:pt x="64" y="2891"/>
                          </a:lnTo>
                          <a:lnTo>
                            <a:pt x="65" y="2897"/>
                          </a:lnTo>
                          <a:lnTo>
                            <a:pt x="72" y="2912"/>
                          </a:lnTo>
                          <a:lnTo>
                            <a:pt x="81" y="2927"/>
                          </a:lnTo>
                          <a:lnTo>
                            <a:pt x="91" y="2943"/>
                          </a:lnTo>
                          <a:lnTo>
                            <a:pt x="102" y="2959"/>
                          </a:lnTo>
                          <a:lnTo>
                            <a:pt x="105" y="2966"/>
                          </a:lnTo>
                          <a:lnTo>
                            <a:pt x="108" y="2973"/>
                          </a:lnTo>
                          <a:lnTo>
                            <a:pt x="110" y="2979"/>
                          </a:lnTo>
                          <a:lnTo>
                            <a:pt x="111" y="2984"/>
                          </a:lnTo>
                          <a:lnTo>
                            <a:pt x="110" y="3006"/>
                          </a:lnTo>
                          <a:lnTo>
                            <a:pt x="109" y="3027"/>
                          </a:lnTo>
                          <a:lnTo>
                            <a:pt x="109" y="3037"/>
                          </a:lnTo>
                          <a:lnTo>
                            <a:pt x="110" y="3048"/>
                          </a:lnTo>
                          <a:lnTo>
                            <a:pt x="113" y="3059"/>
                          </a:lnTo>
                          <a:lnTo>
                            <a:pt x="117" y="3070"/>
                          </a:lnTo>
                          <a:lnTo>
                            <a:pt x="126" y="3089"/>
                          </a:lnTo>
                          <a:lnTo>
                            <a:pt x="132" y="3102"/>
                          </a:lnTo>
                          <a:lnTo>
                            <a:pt x="134" y="3108"/>
                          </a:lnTo>
                          <a:lnTo>
                            <a:pt x="136" y="3116"/>
                          </a:lnTo>
                          <a:lnTo>
                            <a:pt x="139" y="3126"/>
                          </a:lnTo>
                          <a:lnTo>
                            <a:pt x="140" y="3137"/>
                          </a:lnTo>
                          <a:lnTo>
                            <a:pt x="142" y="3148"/>
                          </a:lnTo>
                          <a:lnTo>
                            <a:pt x="147" y="3161"/>
                          </a:lnTo>
                          <a:lnTo>
                            <a:pt x="153" y="3178"/>
                          </a:lnTo>
                          <a:lnTo>
                            <a:pt x="160" y="3193"/>
                          </a:lnTo>
                          <a:lnTo>
                            <a:pt x="168" y="3209"/>
                          </a:lnTo>
                          <a:lnTo>
                            <a:pt x="176" y="3224"/>
                          </a:lnTo>
                          <a:lnTo>
                            <a:pt x="185" y="3236"/>
                          </a:lnTo>
                          <a:lnTo>
                            <a:pt x="192" y="3244"/>
                          </a:lnTo>
                          <a:lnTo>
                            <a:pt x="199" y="3249"/>
                          </a:lnTo>
                          <a:lnTo>
                            <a:pt x="206" y="3254"/>
                          </a:lnTo>
                          <a:lnTo>
                            <a:pt x="213" y="3257"/>
                          </a:lnTo>
                          <a:lnTo>
                            <a:pt x="220" y="3258"/>
                          </a:lnTo>
                          <a:lnTo>
                            <a:pt x="228" y="3258"/>
                          </a:lnTo>
                          <a:lnTo>
                            <a:pt x="235" y="3258"/>
                          </a:lnTo>
                          <a:lnTo>
                            <a:pt x="242" y="3256"/>
                          </a:lnTo>
                          <a:lnTo>
                            <a:pt x="249" y="3255"/>
                          </a:lnTo>
                          <a:lnTo>
                            <a:pt x="263" y="3251"/>
                          </a:lnTo>
                          <a:lnTo>
                            <a:pt x="278" y="3248"/>
                          </a:lnTo>
                          <a:lnTo>
                            <a:pt x="286" y="3248"/>
                          </a:lnTo>
                          <a:lnTo>
                            <a:pt x="293" y="3248"/>
                          </a:lnTo>
                          <a:lnTo>
                            <a:pt x="300" y="3250"/>
                          </a:lnTo>
                          <a:lnTo>
                            <a:pt x="307" y="3254"/>
                          </a:lnTo>
                          <a:lnTo>
                            <a:pt x="323" y="3279"/>
                          </a:lnTo>
                          <a:lnTo>
                            <a:pt x="343" y="3315"/>
                          </a:lnTo>
                          <a:lnTo>
                            <a:pt x="355" y="3332"/>
                          </a:lnTo>
                          <a:lnTo>
                            <a:pt x="366" y="3348"/>
                          </a:lnTo>
                          <a:lnTo>
                            <a:pt x="376" y="3361"/>
                          </a:lnTo>
                          <a:lnTo>
                            <a:pt x="384" y="3368"/>
                          </a:lnTo>
                          <a:lnTo>
                            <a:pt x="394" y="3374"/>
                          </a:lnTo>
                          <a:lnTo>
                            <a:pt x="404" y="3377"/>
                          </a:lnTo>
                          <a:lnTo>
                            <a:pt x="412" y="3378"/>
                          </a:lnTo>
                          <a:lnTo>
                            <a:pt x="420" y="3378"/>
                          </a:lnTo>
                          <a:lnTo>
                            <a:pt x="427" y="3375"/>
                          </a:lnTo>
                          <a:lnTo>
                            <a:pt x="433" y="3372"/>
                          </a:lnTo>
                          <a:lnTo>
                            <a:pt x="439" y="3367"/>
                          </a:lnTo>
                          <a:lnTo>
                            <a:pt x="445" y="3362"/>
                          </a:lnTo>
                          <a:lnTo>
                            <a:pt x="454" y="3351"/>
                          </a:lnTo>
                          <a:lnTo>
                            <a:pt x="462" y="3340"/>
                          </a:lnTo>
                          <a:lnTo>
                            <a:pt x="465" y="3335"/>
                          </a:lnTo>
                          <a:lnTo>
                            <a:pt x="469" y="3332"/>
                          </a:lnTo>
                          <a:lnTo>
                            <a:pt x="472" y="3331"/>
                          </a:lnTo>
                          <a:lnTo>
                            <a:pt x="475" y="3331"/>
                          </a:lnTo>
                          <a:lnTo>
                            <a:pt x="488" y="3369"/>
                          </a:lnTo>
                          <a:lnTo>
                            <a:pt x="501" y="3405"/>
                          </a:lnTo>
                          <a:lnTo>
                            <a:pt x="502" y="3412"/>
                          </a:lnTo>
                          <a:lnTo>
                            <a:pt x="502" y="3419"/>
                          </a:lnTo>
                          <a:lnTo>
                            <a:pt x="501" y="3421"/>
                          </a:lnTo>
                          <a:lnTo>
                            <a:pt x="500" y="3424"/>
                          </a:lnTo>
                          <a:lnTo>
                            <a:pt x="499" y="3427"/>
                          </a:lnTo>
                          <a:lnTo>
                            <a:pt x="497" y="3429"/>
                          </a:lnTo>
                          <a:lnTo>
                            <a:pt x="494" y="3430"/>
                          </a:lnTo>
                          <a:lnTo>
                            <a:pt x="491" y="3431"/>
                          </a:lnTo>
                          <a:lnTo>
                            <a:pt x="488" y="3432"/>
                          </a:lnTo>
                          <a:lnTo>
                            <a:pt x="482" y="3432"/>
                          </a:lnTo>
                          <a:lnTo>
                            <a:pt x="472" y="3432"/>
                          </a:lnTo>
                          <a:lnTo>
                            <a:pt x="458" y="3429"/>
                          </a:lnTo>
                          <a:lnTo>
                            <a:pt x="455" y="3429"/>
                          </a:lnTo>
                          <a:lnTo>
                            <a:pt x="452" y="3430"/>
                          </a:lnTo>
                          <a:lnTo>
                            <a:pt x="448" y="3433"/>
                          </a:lnTo>
                          <a:lnTo>
                            <a:pt x="443" y="3436"/>
                          </a:lnTo>
                          <a:lnTo>
                            <a:pt x="438" y="3440"/>
                          </a:lnTo>
                          <a:lnTo>
                            <a:pt x="433" y="3445"/>
                          </a:lnTo>
                          <a:lnTo>
                            <a:pt x="428" y="3451"/>
                          </a:lnTo>
                          <a:lnTo>
                            <a:pt x="424" y="3456"/>
                          </a:lnTo>
                          <a:lnTo>
                            <a:pt x="421" y="3463"/>
                          </a:lnTo>
                          <a:lnTo>
                            <a:pt x="418" y="3470"/>
                          </a:lnTo>
                          <a:lnTo>
                            <a:pt x="416" y="3476"/>
                          </a:lnTo>
                          <a:lnTo>
                            <a:pt x="416" y="3483"/>
                          </a:lnTo>
                          <a:lnTo>
                            <a:pt x="417" y="3489"/>
                          </a:lnTo>
                          <a:lnTo>
                            <a:pt x="420" y="3495"/>
                          </a:lnTo>
                          <a:lnTo>
                            <a:pt x="425" y="3500"/>
                          </a:lnTo>
                          <a:lnTo>
                            <a:pt x="432" y="3505"/>
                          </a:lnTo>
                          <a:lnTo>
                            <a:pt x="444" y="3513"/>
                          </a:lnTo>
                          <a:lnTo>
                            <a:pt x="453" y="3520"/>
                          </a:lnTo>
                          <a:lnTo>
                            <a:pt x="462" y="3528"/>
                          </a:lnTo>
                          <a:lnTo>
                            <a:pt x="471" y="3536"/>
                          </a:lnTo>
                          <a:lnTo>
                            <a:pt x="480" y="3545"/>
                          </a:lnTo>
                          <a:lnTo>
                            <a:pt x="490" y="3553"/>
                          </a:lnTo>
                          <a:lnTo>
                            <a:pt x="500" y="3561"/>
                          </a:lnTo>
                          <a:lnTo>
                            <a:pt x="513" y="3569"/>
                          </a:lnTo>
                          <a:lnTo>
                            <a:pt x="529" y="3577"/>
                          </a:lnTo>
                          <a:lnTo>
                            <a:pt x="543" y="3586"/>
                          </a:lnTo>
                          <a:lnTo>
                            <a:pt x="556" y="3596"/>
                          </a:lnTo>
                          <a:lnTo>
                            <a:pt x="568" y="3607"/>
                          </a:lnTo>
                          <a:lnTo>
                            <a:pt x="593" y="3629"/>
                          </a:lnTo>
                          <a:lnTo>
                            <a:pt x="618" y="3655"/>
                          </a:lnTo>
                          <a:lnTo>
                            <a:pt x="624" y="3661"/>
                          </a:lnTo>
                          <a:lnTo>
                            <a:pt x="629" y="3667"/>
                          </a:lnTo>
                          <a:lnTo>
                            <a:pt x="632" y="3673"/>
                          </a:lnTo>
                          <a:lnTo>
                            <a:pt x="633" y="3678"/>
                          </a:lnTo>
                          <a:lnTo>
                            <a:pt x="632" y="3684"/>
                          </a:lnTo>
                          <a:lnTo>
                            <a:pt x="630" y="3690"/>
                          </a:lnTo>
                          <a:lnTo>
                            <a:pt x="626" y="3695"/>
                          </a:lnTo>
                          <a:lnTo>
                            <a:pt x="619" y="3702"/>
                          </a:lnTo>
                          <a:lnTo>
                            <a:pt x="610" y="3709"/>
                          </a:lnTo>
                          <a:lnTo>
                            <a:pt x="605" y="3716"/>
                          </a:lnTo>
                          <a:lnTo>
                            <a:pt x="601" y="3722"/>
                          </a:lnTo>
                          <a:lnTo>
                            <a:pt x="600" y="3729"/>
                          </a:lnTo>
                          <a:lnTo>
                            <a:pt x="599" y="3742"/>
                          </a:lnTo>
                          <a:lnTo>
                            <a:pt x="600" y="3761"/>
                          </a:lnTo>
                          <a:lnTo>
                            <a:pt x="601" y="3768"/>
                          </a:lnTo>
                          <a:lnTo>
                            <a:pt x="602" y="3775"/>
                          </a:lnTo>
                          <a:lnTo>
                            <a:pt x="604" y="3781"/>
                          </a:lnTo>
                          <a:lnTo>
                            <a:pt x="606" y="3785"/>
                          </a:lnTo>
                          <a:lnTo>
                            <a:pt x="610" y="3792"/>
                          </a:lnTo>
                          <a:lnTo>
                            <a:pt x="617" y="3798"/>
                          </a:lnTo>
                          <a:lnTo>
                            <a:pt x="622" y="3803"/>
                          </a:lnTo>
                          <a:lnTo>
                            <a:pt x="628" y="3809"/>
                          </a:lnTo>
                          <a:lnTo>
                            <a:pt x="634" y="3817"/>
                          </a:lnTo>
                          <a:lnTo>
                            <a:pt x="639" y="3826"/>
                          </a:lnTo>
                          <a:lnTo>
                            <a:pt x="647" y="3842"/>
                          </a:lnTo>
                          <a:lnTo>
                            <a:pt x="657" y="3859"/>
                          </a:lnTo>
                          <a:lnTo>
                            <a:pt x="666" y="3875"/>
                          </a:lnTo>
                          <a:lnTo>
                            <a:pt x="675" y="3890"/>
                          </a:lnTo>
                          <a:lnTo>
                            <a:pt x="681" y="3902"/>
                          </a:lnTo>
                          <a:lnTo>
                            <a:pt x="687" y="3909"/>
                          </a:lnTo>
                          <a:lnTo>
                            <a:pt x="689" y="3912"/>
                          </a:lnTo>
                          <a:lnTo>
                            <a:pt x="692" y="3913"/>
                          </a:lnTo>
                          <a:lnTo>
                            <a:pt x="694" y="3915"/>
                          </a:lnTo>
                          <a:lnTo>
                            <a:pt x="696" y="3915"/>
                          </a:lnTo>
                          <a:lnTo>
                            <a:pt x="702" y="3914"/>
                          </a:lnTo>
                          <a:lnTo>
                            <a:pt x="707" y="3911"/>
                          </a:lnTo>
                          <a:lnTo>
                            <a:pt x="713" y="3906"/>
                          </a:lnTo>
                          <a:lnTo>
                            <a:pt x="720" y="3897"/>
                          </a:lnTo>
                          <a:lnTo>
                            <a:pt x="726" y="3892"/>
                          </a:lnTo>
                          <a:lnTo>
                            <a:pt x="732" y="3889"/>
                          </a:lnTo>
                          <a:lnTo>
                            <a:pt x="737" y="3888"/>
                          </a:lnTo>
                          <a:lnTo>
                            <a:pt x="744" y="3889"/>
                          </a:lnTo>
                          <a:lnTo>
                            <a:pt x="755" y="3893"/>
                          </a:lnTo>
                          <a:lnTo>
                            <a:pt x="767" y="3897"/>
                          </a:lnTo>
                          <a:lnTo>
                            <a:pt x="773" y="3899"/>
                          </a:lnTo>
                          <a:lnTo>
                            <a:pt x="779" y="3900"/>
                          </a:lnTo>
                          <a:lnTo>
                            <a:pt x="786" y="3900"/>
                          </a:lnTo>
                          <a:lnTo>
                            <a:pt x="791" y="3899"/>
                          </a:lnTo>
                          <a:lnTo>
                            <a:pt x="802" y="3896"/>
                          </a:lnTo>
                          <a:lnTo>
                            <a:pt x="813" y="3893"/>
                          </a:lnTo>
                          <a:lnTo>
                            <a:pt x="825" y="3890"/>
                          </a:lnTo>
                          <a:lnTo>
                            <a:pt x="837" y="3887"/>
                          </a:lnTo>
                          <a:lnTo>
                            <a:pt x="850" y="3885"/>
                          </a:lnTo>
                          <a:lnTo>
                            <a:pt x="863" y="3886"/>
                          </a:lnTo>
                          <a:lnTo>
                            <a:pt x="869" y="3886"/>
                          </a:lnTo>
                          <a:lnTo>
                            <a:pt x="875" y="3886"/>
                          </a:lnTo>
                          <a:lnTo>
                            <a:pt x="879" y="3885"/>
                          </a:lnTo>
                          <a:lnTo>
                            <a:pt x="883" y="3883"/>
                          </a:lnTo>
                          <a:lnTo>
                            <a:pt x="887" y="3881"/>
                          </a:lnTo>
                          <a:lnTo>
                            <a:pt x="890" y="3879"/>
                          </a:lnTo>
                          <a:lnTo>
                            <a:pt x="893" y="3876"/>
                          </a:lnTo>
                          <a:lnTo>
                            <a:pt x="895" y="3873"/>
                          </a:lnTo>
                          <a:lnTo>
                            <a:pt x="903" y="3858"/>
                          </a:lnTo>
                          <a:lnTo>
                            <a:pt x="909" y="3840"/>
                          </a:lnTo>
                          <a:lnTo>
                            <a:pt x="912" y="3835"/>
                          </a:lnTo>
                          <a:lnTo>
                            <a:pt x="917" y="3832"/>
                          </a:lnTo>
                          <a:lnTo>
                            <a:pt x="921" y="3829"/>
                          </a:lnTo>
                          <a:lnTo>
                            <a:pt x="927" y="3826"/>
                          </a:lnTo>
                          <a:lnTo>
                            <a:pt x="939" y="3823"/>
                          </a:lnTo>
                          <a:lnTo>
                            <a:pt x="953" y="3821"/>
                          </a:lnTo>
                          <a:lnTo>
                            <a:pt x="983" y="3819"/>
                          </a:lnTo>
                          <a:lnTo>
                            <a:pt x="1008" y="3818"/>
                          </a:lnTo>
                          <a:lnTo>
                            <a:pt x="1014" y="3817"/>
                          </a:lnTo>
                          <a:lnTo>
                            <a:pt x="1019" y="3818"/>
                          </a:lnTo>
                          <a:lnTo>
                            <a:pt x="1022" y="3820"/>
                          </a:lnTo>
                          <a:lnTo>
                            <a:pt x="1025" y="3822"/>
                          </a:lnTo>
                          <a:lnTo>
                            <a:pt x="1027" y="3826"/>
                          </a:lnTo>
                          <a:lnTo>
                            <a:pt x="1027" y="3830"/>
                          </a:lnTo>
                          <a:lnTo>
                            <a:pt x="1027" y="3835"/>
                          </a:lnTo>
                          <a:lnTo>
                            <a:pt x="1027" y="3840"/>
                          </a:lnTo>
                          <a:lnTo>
                            <a:pt x="1021" y="3863"/>
                          </a:lnTo>
                          <a:lnTo>
                            <a:pt x="1014" y="3880"/>
                          </a:lnTo>
                          <a:lnTo>
                            <a:pt x="1006" y="3889"/>
                          </a:lnTo>
                          <a:lnTo>
                            <a:pt x="997" y="3897"/>
                          </a:lnTo>
                          <a:lnTo>
                            <a:pt x="991" y="3906"/>
                          </a:lnTo>
                          <a:lnTo>
                            <a:pt x="986" y="3913"/>
                          </a:lnTo>
                          <a:lnTo>
                            <a:pt x="981" y="3921"/>
                          </a:lnTo>
                          <a:lnTo>
                            <a:pt x="978" y="3928"/>
                          </a:lnTo>
                          <a:lnTo>
                            <a:pt x="975" y="3936"/>
                          </a:lnTo>
                          <a:lnTo>
                            <a:pt x="974" y="3944"/>
                          </a:lnTo>
                          <a:lnTo>
                            <a:pt x="973" y="3952"/>
                          </a:lnTo>
                          <a:lnTo>
                            <a:pt x="974" y="3960"/>
                          </a:lnTo>
                          <a:lnTo>
                            <a:pt x="975" y="3968"/>
                          </a:lnTo>
                          <a:lnTo>
                            <a:pt x="977" y="3976"/>
                          </a:lnTo>
                          <a:lnTo>
                            <a:pt x="981" y="3986"/>
                          </a:lnTo>
                          <a:lnTo>
                            <a:pt x="985" y="3995"/>
                          </a:lnTo>
                          <a:lnTo>
                            <a:pt x="990" y="4004"/>
                          </a:lnTo>
                          <a:lnTo>
                            <a:pt x="997" y="4014"/>
                          </a:lnTo>
                          <a:lnTo>
                            <a:pt x="1012" y="4036"/>
                          </a:lnTo>
                          <a:lnTo>
                            <a:pt x="1024" y="4053"/>
                          </a:lnTo>
                          <a:lnTo>
                            <a:pt x="1028" y="4062"/>
                          </a:lnTo>
                          <a:lnTo>
                            <a:pt x="1032" y="4073"/>
                          </a:lnTo>
                          <a:lnTo>
                            <a:pt x="1034" y="4084"/>
                          </a:lnTo>
                          <a:lnTo>
                            <a:pt x="1035" y="4098"/>
                          </a:lnTo>
                          <a:lnTo>
                            <a:pt x="1036" y="4114"/>
                          </a:lnTo>
                          <a:lnTo>
                            <a:pt x="1038" y="4135"/>
                          </a:lnTo>
                          <a:lnTo>
                            <a:pt x="1039" y="4145"/>
                          </a:lnTo>
                          <a:lnTo>
                            <a:pt x="1041" y="4155"/>
                          </a:lnTo>
                          <a:lnTo>
                            <a:pt x="1043" y="4164"/>
                          </a:lnTo>
                          <a:lnTo>
                            <a:pt x="1047" y="4170"/>
                          </a:lnTo>
                          <a:lnTo>
                            <a:pt x="1051" y="4176"/>
                          </a:lnTo>
                          <a:lnTo>
                            <a:pt x="1054" y="4180"/>
                          </a:lnTo>
                          <a:lnTo>
                            <a:pt x="1058" y="4182"/>
                          </a:lnTo>
                          <a:lnTo>
                            <a:pt x="1061" y="4183"/>
                          </a:lnTo>
                          <a:lnTo>
                            <a:pt x="1064" y="4183"/>
                          </a:lnTo>
                          <a:lnTo>
                            <a:pt x="1067" y="4181"/>
                          </a:lnTo>
                          <a:lnTo>
                            <a:pt x="1069" y="4178"/>
                          </a:lnTo>
                          <a:lnTo>
                            <a:pt x="1072" y="4175"/>
                          </a:lnTo>
                          <a:lnTo>
                            <a:pt x="1076" y="4166"/>
                          </a:lnTo>
                          <a:lnTo>
                            <a:pt x="1079" y="4155"/>
                          </a:lnTo>
                          <a:lnTo>
                            <a:pt x="1081" y="4146"/>
                          </a:lnTo>
                          <a:lnTo>
                            <a:pt x="1083" y="4138"/>
                          </a:lnTo>
                          <a:lnTo>
                            <a:pt x="1084" y="4130"/>
                          </a:lnTo>
                          <a:lnTo>
                            <a:pt x="1088" y="4123"/>
                          </a:lnTo>
                          <a:lnTo>
                            <a:pt x="1091" y="4115"/>
                          </a:lnTo>
                          <a:lnTo>
                            <a:pt x="1094" y="4107"/>
                          </a:lnTo>
                          <a:lnTo>
                            <a:pt x="1103" y="4094"/>
                          </a:lnTo>
                          <a:lnTo>
                            <a:pt x="1112" y="4081"/>
                          </a:lnTo>
                          <a:lnTo>
                            <a:pt x="1117" y="4077"/>
                          </a:lnTo>
                          <a:lnTo>
                            <a:pt x="1122" y="4074"/>
                          </a:lnTo>
                          <a:lnTo>
                            <a:pt x="1128" y="4071"/>
                          </a:lnTo>
                          <a:lnTo>
                            <a:pt x="1135" y="4067"/>
                          </a:lnTo>
                          <a:lnTo>
                            <a:pt x="1141" y="4065"/>
                          </a:lnTo>
                          <a:lnTo>
                            <a:pt x="1146" y="4061"/>
                          </a:lnTo>
                          <a:lnTo>
                            <a:pt x="1150" y="4058"/>
                          </a:lnTo>
                          <a:lnTo>
                            <a:pt x="1152" y="4053"/>
                          </a:lnTo>
                          <a:lnTo>
                            <a:pt x="1154" y="4047"/>
                          </a:lnTo>
                          <a:lnTo>
                            <a:pt x="1157" y="4043"/>
                          </a:lnTo>
                          <a:lnTo>
                            <a:pt x="1160" y="4040"/>
                          </a:lnTo>
                          <a:lnTo>
                            <a:pt x="1164" y="4037"/>
                          </a:lnTo>
                          <a:lnTo>
                            <a:pt x="1169" y="4036"/>
                          </a:lnTo>
                          <a:lnTo>
                            <a:pt x="1175" y="4035"/>
                          </a:lnTo>
                          <a:lnTo>
                            <a:pt x="1181" y="4035"/>
                          </a:lnTo>
                          <a:lnTo>
                            <a:pt x="1186" y="4036"/>
                          </a:lnTo>
                          <a:lnTo>
                            <a:pt x="1211" y="4041"/>
                          </a:lnTo>
                          <a:lnTo>
                            <a:pt x="1234" y="4044"/>
                          </a:lnTo>
                          <a:lnTo>
                            <a:pt x="1247" y="4045"/>
                          </a:lnTo>
                          <a:lnTo>
                            <a:pt x="1257" y="4047"/>
                          </a:lnTo>
                          <a:lnTo>
                            <a:pt x="1262" y="4049"/>
                          </a:lnTo>
                          <a:lnTo>
                            <a:pt x="1265" y="4051"/>
                          </a:lnTo>
                          <a:lnTo>
                            <a:pt x="1267" y="4053"/>
                          </a:lnTo>
                          <a:lnTo>
                            <a:pt x="1269" y="4055"/>
                          </a:lnTo>
                          <a:lnTo>
                            <a:pt x="1270" y="4058"/>
                          </a:lnTo>
                          <a:lnTo>
                            <a:pt x="1271" y="4061"/>
                          </a:lnTo>
                          <a:lnTo>
                            <a:pt x="1271" y="4065"/>
                          </a:lnTo>
                          <a:lnTo>
                            <a:pt x="1271" y="4068"/>
                          </a:lnTo>
                          <a:lnTo>
                            <a:pt x="1269" y="4077"/>
                          </a:lnTo>
                          <a:lnTo>
                            <a:pt x="1266" y="4085"/>
                          </a:lnTo>
                          <a:lnTo>
                            <a:pt x="1260" y="4103"/>
                          </a:lnTo>
                          <a:lnTo>
                            <a:pt x="1252" y="4124"/>
                          </a:lnTo>
                          <a:lnTo>
                            <a:pt x="1250" y="4134"/>
                          </a:lnTo>
                          <a:lnTo>
                            <a:pt x="1249" y="4144"/>
                          </a:lnTo>
                          <a:lnTo>
                            <a:pt x="1250" y="4149"/>
                          </a:lnTo>
                          <a:lnTo>
                            <a:pt x="1250" y="4153"/>
                          </a:lnTo>
                          <a:lnTo>
                            <a:pt x="1252" y="4159"/>
                          </a:lnTo>
                          <a:lnTo>
                            <a:pt x="1253" y="4164"/>
                          </a:lnTo>
                          <a:lnTo>
                            <a:pt x="1258" y="4175"/>
                          </a:lnTo>
                          <a:lnTo>
                            <a:pt x="1262" y="4186"/>
                          </a:lnTo>
                          <a:lnTo>
                            <a:pt x="1264" y="4196"/>
                          </a:lnTo>
                          <a:lnTo>
                            <a:pt x="1266" y="4207"/>
                          </a:lnTo>
                          <a:lnTo>
                            <a:pt x="1266" y="4216"/>
                          </a:lnTo>
                          <a:lnTo>
                            <a:pt x="1265" y="4226"/>
                          </a:lnTo>
                          <a:lnTo>
                            <a:pt x="1264" y="4235"/>
                          </a:lnTo>
                          <a:lnTo>
                            <a:pt x="1263" y="4246"/>
                          </a:lnTo>
                          <a:lnTo>
                            <a:pt x="1258" y="4265"/>
                          </a:lnTo>
                          <a:lnTo>
                            <a:pt x="1254" y="4286"/>
                          </a:lnTo>
                          <a:lnTo>
                            <a:pt x="1252" y="4296"/>
                          </a:lnTo>
                          <a:lnTo>
                            <a:pt x="1250" y="4307"/>
                          </a:lnTo>
                          <a:lnTo>
                            <a:pt x="1249" y="4319"/>
                          </a:lnTo>
                          <a:lnTo>
                            <a:pt x="1249" y="4332"/>
                          </a:lnTo>
                          <a:lnTo>
                            <a:pt x="1250" y="4341"/>
                          </a:lnTo>
                          <a:lnTo>
                            <a:pt x="1252" y="4350"/>
                          </a:lnTo>
                          <a:lnTo>
                            <a:pt x="1255" y="4357"/>
                          </a:lnTo>
                          <a:lnTo>
                            <a:pt x="1258" y="4363"/>
                          </a:lnTo>
                          <a:lnTo>
                            <a:pt x="1266" y="4375"/>
                          </a:lnTo>
                          <a:lnTo>
                            <a:pt x="1272" y="4386"/>
                          </a:lnTo>
                          <a:lnTo>
                            <a:pt x="1274" y="4391"/>
                          </a:lnTo>
                          <a:lnTo>
                            <a:pt x="1276" y="4396"/>
                          </a:lnTo>
                          <a:lnTo>
                            <a:pt x="1276" y="4402"/>
                          </a:lnTo>
                          <a:lnTo>
                            <a:pt x="1276" y="4409"/>
                          </a:lnTo>
                          <a:lnTo>
                            <a:pt x="1275" y="4417"/>
                          </a:lnTo>
                          <a:lnTo>
                            <a:pt x="1272" y="4425"/>
                          </a:lnTo>
                          <a:lnTo>
                            <a:pt x="1268" y="4435"/>
                          </a:lnTo>
                          <a:lnTo>
                            <a:pt x="1262" y="4446"/>
                          </a:lnTo>
                          <a:lnTo>
                            <a:pt x="1255" y="4454"/>
                          </a:lnTo>
                          <a:lnTo>
                            <a:pt x="1248" y="4461"/>
                          </a:lnTo>
                          <a:lnTo>
                            <a:pt x="1239" y="4467"/>
                          </a:lnTo>
                          <a:lnTo>
                            <a:pt x="1230" y="4473"/>
                          </a:lnTo>
                          <a:lnTo>
                            <a:pt x="1221" y="4478"/>
                          </a:lnTo>
                          <a:lnTo>
                            <a:pt x="1212" y="4483"/>
                          </a:lnTo>
                          <a:lnTo>
                            <a:pt x="1204" y="4489"/>
                          </a:lnTo>
                          <a:lnTo>
                            <a:pt x="1198" y="4495"/>
                          </a:lnTo>
                          <a:lnTo>
                            <a:pt x="1209" y="4499"/>
                          </a:lnTo>
                          <a:lnTo>
                            <a:pt x="1223" y="4507"/>
                          </a:lnTo>
                          <a:lnTo>
                            <a:pt x="1237" y="4515"/>
                          </a:lnTo>
                          <a:lnTo>
                            <a:pt x="1251" y="4526"/>
                          </a:lnTo>
                          <a:lnTo>
                            <a:pt x="1265" y="4537"/>
                          </a:lnTo>
                          <a:lnTo>
                            <a:pt x="1276" y="4550"/>
                          </a:lnTo>
                          <a:lnTo>
                            <a:pt x="1280" y="4555"/>
                          </a:lnTo>
                          <a:lnTo>
                            <a:pt x="1284" y="4561"/>
                          </a:lnTo>
                          <a:lnTo>
                            <a:pt x="1287" y="4567"/>
                          </a:lnTo>
                          <a:lnTo>
                            <a:pt x="1289" y="4572"/>
                          </a:lnTo>
                          <a:lnTo>
                            <a:pt x="1291" y="4580"/>
                          </a:lnTo>
                          <a:lnTo>
                            <a:pt x="1296" y="4590"/>
                          </a:lnTo>
                          <a:lnTo>
                            <a:pt x="1301" y="4598"/>
                          </a:lnTo>
                          <a:lnTo>
                            <a:pt x="1308" y="4606"/>
                          </a:lnTo>
                          <a:lnTo>
                            <a:pt x="1323" y="4622"/>
                          </a:lnTo>
                          <a:lnTo>
                            <a:pt x="1338" y="4639"/>
                          </a:lnTo>
                          <a:lnTo>
                            <a:pt x="1346" y="4647"/>
                          </a:lnTo>
                          <a:lnTo>
                            <a:pt x="1352" y="4656"/>
                          </a:lnTo>
                          <a:lnTo>
                            <a:pt x="1358" y="4664"/>
                          </a:lnTo>
                          <a:lnTo>
                            <a:pt x="1362" y="4674"/>
                          </a:lnTo>
                          <a:lnTo>
                            <a:pt x="1366" y="4683"/>
                          </a:lnTo>
                          <a:lnTo>
                            <a:pt x="1367" y="4692"/>
                          </a:lnTo>
                          <a:lnTo>
                            <a:pt x="1368" y="4696"/>
                          </a:lnTo>
                          <a:lnTo>
                            <a:pt x="1367" y="4701"/>
                          </a:lnTo>
                          <a:lnTo>
                            <a:pt x="1367" y="4705"/>
                          </a:lnTo>
                          <a:lnTo>
                            <a:pt x="1365" y="4710"/>
                          </a:lnTo>
                          <a:lnTo>
                            <a:pt x="1362" y="4722"/>
                          </a:lnTo>
                          <a:lnTo>
                            <a:pt x="1358" y="4733"/>
                          </a:lnTo>
                          <a:lnTo>
                            <a:pt x="1355" y="4744"/>
                          </a:lnTo>
                          <a:lnTo>
                            <a:pt x="1352" y="4755"/>
                          </a:lnTo>
                          <a:lnTo>
                            <a:pt x="1351" y="4768"/>
                          </a:lnTo>
                          <a:lnTo>
                            <a:pt x="1353" y="4778"/>
                          </a:lnTo>
                          <a:lnTo>
                            <a:pt x="1354" y="4784"/>
                          </a:lnTo>
                          <a:lnTo>
                            <a:pt x="1356" y="4789"/>
                          </a:lnTo>
                          <a:lnTo>
                            <a:pt x="1359" y="4794"/>
                          </a:lnTo>
                          <a:lnTo>
                            <a:pt x="1363" y="4799"/>
                          </a:lnTo>
                          <a:lnTo>
                            <a:pt x="1377" y="4817"/>
                          </a:lnTo>
                          <a:lnTo>
                            <a:pt x="1388" y="4833"/>
                          </a:lnTo>
                          <a:lnTo>
                            <a:pt x="1393" y="4841"/>
                          </a:lnTo>
                          <a:lnTo>
                            <a:pt x="1395" y="4851"/>
                          </a:lnTo>
                          <a:lnTo>
                            <a:pt x="1397" y="4861"/>
                          </a:lnTo>
                          <a:lnTo>
                            <a:pt x="1398" y="4874"/>
                          </a:lnTo>
                          <a:lnTo>
                            <a:pt x="1396" y="4879"/>
                          </a:lnTo>
                          <a:lnTo>
                            <a:pt x="1396" y="4885"/>
                          </a:lnTo>
                          <a:lnTo>
                            <a:pt x="1397" y="4892"/>
                          </a:lnTo>
                          <a:lnTo>
                            <a:pt x="1399" y="4899"/>
                          </a:lnTo>
                          <a:lnTo>
                            <a:pt x="1403" y="4913"/>
                          </a:lnTo>
                          <a:lnTo>
                            <a:pt x="1410" y="4927"/>
                          </a:lnTo>
                          <a:lnTo>
                            <a:pt x="1426" y="4955"/>
                          </a:lnTo>
                          <a:lnTo>
                            <a:pt x="1442" y="4978"/>
                          </a:lnTo>
                          <a:lnTo>
                            <a:pt x="1448" y="4986"/>
                          </a:lnTo>
                          <a:lnTo>
                            <a:pt x="1454" y="4993"/>
                          </a:lnTo>
                          <a:lnTo>
                            <a:pt x="1460" y="4999"/>
                          </a:lnTo>
                          <a:lnTo>
                            <a:pt x="1466" y="5005"/>
                          </a:lnTo>
                          <a:lnTo>
                            <a:pt x="1472" y="5009"/>
                          </a:lnTo>
                          <a:lnTo>
                            <a:pt x="1478" y="5013"/>
                          </a:lnTo>
                          <a:lnTo>
                            <a:pt x="1484" y="5016"/>
                          </a:lnTo>
                          <a:lnTo>
                            <a:pt x="1490" y="5019"/>
                          </a:lnTo>
                          <a:lnTo>
                            <a:pt x="1496" y="5021"/>
                          </a:lnTo>
                          <a:lnTo>
                            <a:pt x="1502" y="5022"/>
                          </a:lnTo>
                          <a:lnTo>
                            <a:pt x="1508" y="5022"/>
                          </a:lnTo>
                          <a:lnTo>
                            <a:pt x="1514" y="5022"/>
                          </a:lnTo>
                          <a:lnTo>
                            <a:pt x="1526" y="5021"/>
                          </a:lnTo>
                          <a:lnTo>
                            <a:pt x="1539" y="5019"/>
                          </a:lnTo>
                          <a:lnTo>
                            <a:pt x="1565" y="5012"/>
                          </a:lnTo>
                          <a:lnTo>
                            <a:pt x="1592" y="5006"/>
                          </a:lnTo>
                          <a:lnTo>
                            <a:pt x="1608" y="5004"/>
                          </a:lnTo>
                          <a:lnTo>
                            <a:pt x="1623" y="5005"/>
                          </a:lnTo>
                          <a:lnTo>
                            <a:pt x="1630" y="5005"/>
                          </a:lnTo>
                          <a:lnTo>
                            <a:pt x="1638" y="5007"/>
                          </a:lnTo>
                          <a:lnTo>
                            <a:pt x="1646" y="5009"/>
                          </a:lnTo>
                          <a:lnTo>
                            <a:pt x="1656" y="5011"/>
                          </a:lnTo>
                          <a:lnTo>
                            <a:pt x="1687" y="5023"/>
                          </a:lnTo>
                          <a:lnTo>
                            <a:pt x="1723" y="5036"/>
                          </a:lnTo>
                          <a:lnTo>
                            <a:pt x="1742" y="5042"/>
                          </a:lnTo>
                          <a:lnTo>
                            <a:pt x="1758" y="5050"/>
                          </a:lnTo>
                          <a:lnTo>
                            <a:pt x="1774" y="5057"/>
                          </a:lnTo>
                          <a:lnTo>
                            <a:pt x="1788" y="5066"/>
                          </a:lnTo>
                          <a:lnTo>
                            <a:pt x="1795" y="5070"/>
                          </a:lnTo>
                          <a:lnTo>
                            <a:pt x="1802" y="5074"/>
                          </a:lnTo>
                          <a:lnTo>
                            <a:pt x="1809" y="5076"/>
                          </a:lnTo>
                          <a:lnTo>
                            <a:pt x="1816" y="5078"/>
                          </a:lnTo>
                          <a:lnTo>
                            <a:pt x="1825" y="5080"/>
                          </a:lnTo>
                          <a:lnTo>
                            <a:pt x="1832" y="5080"/>
                          </a:lnTo>
                          <a:lnTo>
                            <a:pt x="1840" y="5080"/>
                          </a:lnTo>
                          <a:lnTo>
                            <a:pt x="1847" y="5080"/>
                          </a:lnTo>
                          <a:lnTo>
                            <a:pt x="1862" y="5078"/>
                          </a:lnTo>
                          <a:lnTo>
                            <a:pt x="1879" y="5075"/>
                          </a:lnTo>
                          <a:lnTo>
                            <a:pt x="1894" y="5071"/>
                          </a:lnTo>
                          <a:lnTo>
                            <a:pt x="1910" y="5067"/>
                          </a:lnTo>
                          <a:lnTo>
                            <a:pt x="1925" y="5064"/>
                          </a:lnTo>
                          <a:lnTo>
                            <a:pt x="1939" y="5061"/>
                          </a:lnTo>
                          <a:lnTo>
                            <a:pt x="1954" y="5058"/>
                          </a:lnTo>
                          <a:lnTo>
                            <a:pt x="1968" y="5058"/>
                          </a:lnTo>
                          <a:lnTo>
                            <a:pt x="1975" y="5058"/>
                          </a:lnTo>
                          <a:lnTo>
                            <a:pt x="1982" y="5061"/>
                          </a:lnTo>
                          <a:lnTo>
                            <a:pt x="1988" y="5063"/>
                          </a:lnTo>
                          <a:lnTo>
                            <a:pt x="1996" y="5065"/>
                          </a:lnTo>
                          <a:lnTo>
                            <a:pt x="2002" y="5069"/>
                          </a:lnTo>
                          <a:lnTo>
                            <a:pt x="2008" y="5073"/>
                          </a:lnTo>
                          <a:lnTo>
                            <a:pt x="2014" y="5078"/>
                          </a:lnTo>
                          <a:lnTo>
                            <a:pt x="2020" y="5084"/>
                          </a:lnTo>
                          <a:lnTo>
                            <a:pt x="2030" y="5095"/>
                          </a:lnTo>
                          <a:lnTo>
                            <a:pt x="2041" y="5105"/>
                          </a:lnTo>
                          <a:lnTo>
                            <a:pt x="2052" y="5113"/>
                          </a:lnTo>
                          <a:lnTo>
                            <a:pt x="2062" y="5120"/>
                          </a:lnTo>
                          <a:lnTo>
                            <a:pt x="2084" y="5131"/>
                          </a:lnTo>
                          <a:lnTo>
                            <a:pt x="2102" y="5141"/>
                          </a:lnTo>
                          <a:lnTo>
                            <a:pt x="2111" y="5148"/>
                          </a:lnTo>
                          <a:lnTo>
                            <a:pt x="2119" y="5155"/>
                          </a:lnTo>
                          <a:lnTo>
                            <a:pt x="2127" y="5163"/>
                          </a:lnTo>
                          <a:lnTo>
                            <a:pt x="2132" y="5172"/>
                          </a:lnTo>
                          <a:lnTo>
                            <a:pt x="2137" y="5183"/>
                          </a:lnTo>
                          <a:lnTo>
                            <a:pt x="2141" y="5197"/>
                          </a:lnTo>
                          <a:lnTo>
                            <a:pt x="2143" y="5213"/>
                          </a:lnTo>
                          <a:lnTo>
                            <a:pt x="2144" y="5231"/>
                          </a:lnTo>
                          <a:lnTo>
                            <a:pt x="2141" y="5239"/>
                          </a:lnTo>
                          <a:lnTo>
                            <a:pt x="2141" y="5244"/>
                          </a:lnTo>
                          <a:lnTo>
                            <a:pt x="2142" y="5248"/>
                          </a:lnTo>
                          <a:lnTo>
                            <a:pt x="2146" y="5254"/>
                          </a:lnTo>
                          <a:lnTo>
                            <a:pt x="2151" y="5260"/>
                          </a:lnTo>
                          <a:lnTo>
                            <a:pt x="2157" y="5265"/>
                          </a:lnTo>
                          <a:lnTo>
                            <a:pt x="2160" y="5266"/>
                          </a:lnTo>
                          <a:lnTo>
                            <a:pt x="2165" y="5268"/>
                          </a:lnTo>
                          <a:lnTo>
                            <a:pt x="2168" y="5269"/>
                          </a:lnTo>
                          <a:lnTo>
                            <a:pt x="2172" y="5269"/>
                          </a:lnTo>
                          <a:lnTo>
                            <a:pt x="2177" y="5269"/>
                          </a:lnTo>
                          <a:lnTo>
                            <a:pt x="2182" y="5267"/>
                          </a:lnTo>
                          <a:lnTo>
                            <a:pt x="2185" y="5265"/>
                          </a:lnTo>
                          <a:lnTo>
                            <a:pt x="2189" y="5262"/>
                          </a:lnTo>
                          <a:lnTo>
                            <a:pt x="2195" y="5254"/>
                          </a:lnTo>
                          <a:lnTo>
                            <a:pt x="2202" y="5248"/>
                          </a:lnTo>
                          <a:lnTo>
                            <a:pt x="2206" y="5246"/>
                          </a:lnTo>
                          <a:lnTo>
                            <a:pt x="2211" y="5244"/>
                          </a:lnTo>
                          <a:lnTo>
                            <a:pt x="2216" y="5242"/>
                          </a:lnTo>
                          <a:lnTo>
                            <a:pt x="2222" y="5241"/>
                          </a:lnTo>
                          <a:lnTo>
                            <a:pt x="2227" y="5240"/>
                          </a:lnTo>
                          <a:lnTo>
                            <a:pt x="2233" y="5240"/>
                          </a:lnTo>
                          <a:lnTo>
                            <a:pt x="2238" y="5240"/>
                          </a:lnTo>
                          <a:lnTo>
                            <a:pt x="2243" y="5241"/>
                          </a:lnTo>
                          <a:lnTo>
                            <a:pt x="2269" y="5265"/>
                          </a:lnTo>
                          <a:lnTo>
                            <a:pt x="2269" y="5265"/>
                          </a:lnTo>
                          <a:close/>
                        </a:path>
                      </a:pathLst>
                    </a:custGeom>
                    <a:solidFill>
                      <a:srgbClr val="C5CFED"/>
                    </a:solidFill>
                    <a:ln w="12700" cap="flat" cmpd="sng" algn="ctr">
                      <a:solidFill>
                        <a:srgbClr val="00000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/>
                    <a:lstStyle/>
                    <a:p>
                      <a:endParaRPr lang="pl-PL"/>
                    </a:p>
                  </xdr:txBody>
                </xdr:sp>
              </xdr:grpSp>
              <xdr:grpSp>
                <xdr:nvGrpSpPr>
                  <xdr:cNvPr id="199" name="Grupa 310"/>
                  <xdr:cNvGrpSpPr/>
                </xdr:nvGrpSpPr>
                <xdr:grpSpPr>
                  <a:xfrm>
                    <a:off x="13980721" y="9919532"/>
                    <a:ext cx="4334118" cy="3741081"/>
                    <a:chOff x="13889955" y="4119322"/>
                    <a:chExt cx="4345818" cy="3767301"/>
                  </a:xfrm>
                </xdr:grpSpPr>
                <xdr:sp macro="" textlink="$C$161">
                  <xdr:nvSpPr>
                    <xdr:cNvPr id="200" name="Mazowieckie_0_text"/>
                    <xdr:cNvSpPr txBox="1"/>
                  </xdr:nvSpPr>
                  <xdr:spPr>
                    <a:xfrm>
                      <a:off x="16522706" y="5474770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391AE828-798C-4632-AC68-F1E1E7EEF51C}" type="TxLink">
                        <a:rPr lang="en-US" sz="1000" b="1" i="0" u="none" strike="noStrike">
                          <a:solidFill>
                            <a:schemeClr val="bg1"/>
                          </a:solidFill>
                          <a:latin typeface="Calibri"/>
                          <a:cs typeface="Calibri"/>
                        </a:rPr>
                        <a:pPr algn="ctr"/>
                        <a:t>272 901</a:t>
                      </a:fld>
                      <a:endParaRPr lang="pl-PL" sz="900" b="1">
                        <a:solidFill>
                          <a:schemeClr val="bg1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414">
                  <xdr:nvSpPr>
                    <xdr:cNvPr id="201" name="Kujawsko-Pomorskie_0_text"/>
                    <xdr:cNvSpPr txBox="1"/>
                  </xdr:nvSpPr>
                  <xdr:spPr>
                    <a:xfrm>
                      <a:off x="15320912" y="5008500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C2D93DC0-AA38-4FA2-B820-87DBCBD032A6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106 195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261">
                  <xdr:nvSpPr>
                    <xdr:cNvPr id="202" name="Pomorskie_0_text"/>
                    <xdr:cNvSpPr txBox="1"/>
                  </xdr:nvSpPr>
                  <xdr:spPr>
                    <a:xfrm>
                      <a:off x="15028630" y="4119322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F9BA5EFC-31DC-4B37-AAAE-B51811330032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117 756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334">
                  <xdr:nvSpPr>
                    <xdr:cNvPr id="203" name="Warmińsko-Mazurskie_0_text"/>
                    <xdr:cNvSpPr txBox="1"/>
                  </xdr:nvSpPr>
                  <xdr:spPr>
                    <a:xfrm>
                      <a:off x="16310446" y="4372709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F3616F11-829A-42B4-89A4-AF6BD8A1F039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73 248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243">
                  <xdr:nvSpPr>
                    <xdr:cNvPr id="204" name="Podlaskie_0_text"/>
                    <xdr:cNvSpPr txBox="1"/>
                  </xdr:nvSpPr>
                  <xdr:spPr>
                    <a:xfrm>
                      <a:off x="17528041" y="4823390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3CC39BEC-89DE-4C60-90CC-EC9205CBEF20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60 501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73">
                  <xdr:nvSpPr>
                    <xdr:cNvPr id="205" name="Lubelskie_0_text"/>
                    <xdr:cNvSpPr txBox="1"/>
                  </xdr:nvSpPr>
                  <xdr:spPr>
                    <a:xfrm>
                      <a:off x="17461407" y="6441435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BC7D6E9D-79C0-4FD2-A237-7D527F2C7A43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108 803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356">
                  <xdr:nvSpPr>
                    <xdr:cNvPr id="206" name="Wielkopolskie_0_text"/>
                    <xdr:cNvSpPr txBox="1"/>
                  </xdr:nvSpPr>
                  <xdr:spPr>
                    <a:xfrm>
                      <a:off x="14620105" y="5549418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E3AFEB8E-FBEE-4BE5-9F1D-0268D38FD4CE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177 172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392">
                  <xdr:nvSpPr>
                    <xdr:cNvPr id="207" name="Zachodniopomorskie_0_text"/>
                    <xdr:cNvSpPr txBox="1"/>
                  </xdr:nvSpPr>
                  <xdr:spPr>
                    <a:xfrm>
                      <a:off x="14210557" y="4491093"/>
                      <a:ext cx="707732" cy="419695"/>
                    </a:xfrm>
                    <a:prstGeom prst="rect">
                      <a:avLst/>
                    </a:prstGeom>
                    <a:noFill/>
                    <a:ln w="12700" cap="flat" cmpd="sng" algn="ctr">
                      <a:noFill/>
                      <a:prstDash val="solid"/>
                      <a:round/>
                      <a:headEnd type="none" w="med" len="med"/>
                      <a:tailEnd type="none" w="med" len="med"/>
                    </a:ln>
                  </xdr:spPr>
                  <xdr:txBody>
                    <a:bodyPr anchor="ctr"/>
                    <a:lstStyle/>
                    <a:p>
                      <a:pPr marL="0" indent="0" algn="ctr"/>
                      <a:fld id="{93AA13BD-0F64-4C08-AA0D-F6155A996D87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ea typeface="+mn-ea"/>
                          <a:cs typeface="Calibri"/>
                        </a:rPr>
                        <a:pPr marL="0" indent="0" algn="ctr"/>
                        <a:t>87 058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ea typeface="+mn-ea"/>
                        <a:cs typeface="+mn-cs"/>
                      </a:endParaRPr>
                    </a:p>
                  </xdr:txBody>
                </xdr:sp>
                <xdr:sp macro="" textlink="$C$98">
                  <xdr:nvSpPr>
                    <xdr:cNvPr id="208" name="Lubuskie_0_text"/>
                    <xdr:cNvSpPr txBox="1"/>
                  </xdr:nvSpPr>
                  <xdr:spPr>
                    <a:xfrm>
                      <a:off x="13889955" y="5671825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B48F93A4-3CAF-4F57-8FCD-8EF96E906942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51 833</a:t>
                      </a:fld>
                      <a:endParaRPr lang="pl-PL" sz="900" b="1">
                        <a:solidFill>
                          <a:schemeClr val="bg1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138">
                  <xdr:nvSpPr>
                    <xdr:cNvPr id="209" name="Małopolskie_0_text"/>
                    <xdr:cNvSpPr txBox="1"/>
                  </xdr:nvSpPr>
                  <xdr:spPr>
                    <a:xfrm>
                      <a:off x="16247308" y="7466928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A5007A58-8AF5-4D81-B47D-494450A693D4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172 005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204">
                  <xdr:nvSpPr>
                    <xdr:cNvPr id="210" name="Opolskie_0_text"/>
                    <xdr:cNvSpPr txBox="1"/>
                  </xdr:nvSpPr>
                  <xdr:spPr>
                    <a:xfrm>
                      <a:off x="15152792" y="6862843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8D0B0B83-5EB8-4878-AEFD-647DB4E4B1E0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50 664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42">
                  <xdr:nvSpPr>
                    <xdr:cNvPr id="211" name="Dolnośląskie_0_text"/>
                    <xdr:cNvSpPr txBox="1"/>
                  </xdr:nvSpPr>
                  <xdr:spPr>
                    <a:xfrm>
                      <a:off x="14409188" y="6537700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48265823-EC68-42CB-B405-8D19001A6F50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147 933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319">
                  <xdr:nvSpPr>
                    <xdr:cNvPr id="212" name="Świętokrzyskie_0_text"/>
                    <xdr:cNvSpPr txBox="1"/>
                  </xdr:nvSpPr>
                  <xdr:spPr>
                    <a:xfrm>
                      <a:off x="16452050" y="6821659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4EC7DC9D-E86B-4474-BBB8-47757E329106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63 910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113">
                  <xdr:nvSpPr>
                    <xdr:cNvPr id="213" name="Łódzkie_0_text"/>
                    <xdr:cNvSpPr txBox="1"/>
                  </xdr:nvSpPr>
                  <xdr:spPr>
                    <a:xfrm>
                      <a:off x="15847329" y="6096699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308E9AD3-63AC-484F-851C-F8E50734D341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126 771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  <xdr:sp macro="" textlink="$C$217">
                  <xdr:nvSpPr>
                    <xdr:cNvPr id="214" name="Podkarpackie_0_text"/>
                    <xdr:cNvSpPr txBox="1"/>
                  </xdr:nvSpPr>
                  <xdr:spPr>
                    <a:xfrm>
                      <a:off x="17103380" y="7366568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98B4CD84-701D-45E9-BF25-A15B710C4D84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108 350</a:t>
                      </a:fld>
                      <a:endParaRPr lang="en-US" b="1"/>
                    </a:p>
                  </xdr:txBody>
                </xdr:sp>
                <xdr:sp macro="" textlink="$C$282">
                  <xdr:nvSpPr>
                    <xdr:cNvPr id="215" name="Śląskie_0_text"/>
                    <xdr:cNvSpPr txBox="1"/>
                  </xdr:nvSpPr>
                  <xdr:spPr>
                    <a:xfrm>
                      <a:off x="15595358" y="7127711"/>
                      <a:ext cx="707732" cy="419695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wrap="square" rtlCol="0" anchor="ctr"/>
                    <a:lstStyle/>
                    <a:p>
                      <a:pPr algn="ctr"/>
                      <a:fld id="{04166787-7AC3-44FF-98EF-988CB601D7C9}" type="TxLink">
                        <a:rPr lang="en-US" sz="1000" b="1" i="0" u="none" strike="noStrike">
                          <a:solidFill>
                            <a:srgbClr val="000000"/>
                          </a:solidFill>
                          <a:latin typeface="Calibri"/>
                          <a:cs typeface="Calibri"/>
                        </a:rPr>
                        <a:pPr algn="ctr"/>
                        <a:t>232 530</a:t>
                      </a:fld>
                      <a:endParaRPr lang="pl-PL" sz="900" b="1">
                        <a:solidFill>
                          <a:srgbClr val="FF0000"/>
                        </a:solidFill>
                        <a:latin typeface="Arial Narrow" pitchFamily="34" charset="0"/>
                        <a:cs typeface="Arial" pitchFamily="34" charset="0"/>
                      </a:endParaRPr>
                    </a:p>
                  </xdr:txBody>
                </xdr:sp>
              </xdr:grpSp>
            </xdr:grpSp>
            <xdr:grpSp>
              <xdr:nvGrpSpPr>
                <xdr:cNvPr id="188" name="Grupa 187"/>
                <xdr:cNvGrpSpPr/>
              </xdr:nvGrpSpPr>
              <xdr:grpSpPr>
                <a:xfrm>
                  <a:off x="6490391" y="4800599"/>
                  <a:ext cx="3253685" cy="542925"/>
                  <a:chOff x="2671793" y="3233839"/>
                  <a:chExt cx="3233349" cy="542925"/>
                </a:xfrm>
              </xdr:grpSpPr>
              <xdr:sp macro="" textlink="">
                <xdr:nvSpPr>
                  <xdr:cNvPr id="189" name="Prostokąt 188"/>
                  <xdr:cNvSpPr/>
                </xdr:nvSpPr>
                <xdr:spPr>
                  <a:xfrm>
                    <a:off x="2819400" y="3454406"/>
                    <a:ext cx="77153" cy="73719"/>
                  </a:xfrm>
                  <a:prstGeom prst="rect">
                    <a:avLst/>
                  </a:prstGeom>
                  <a:solidFill>
                    <a:srgbClr val="F0F4FA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rtlCol="0" anchor="ctr"/>
                  <a:lstStyle/>
                  <a:p>
                    <a:pPr algn="ctr"/>
                    <a:endParaRPr lang="pl-PL" sz="1100"/>
                  </a:p>
                </xdr:txBody>
              </xdr:sp>
              <xdr:sp macro="" textlink="">
                <xdr:nvSpPr>
                  <xdr:cNvPr id="190" name="Prostokąt 189"/>
                  <xdr:cNvSpPr/>
                </xdr:nvSpPr>
                <xdr:spPr>
                  <a:xfrm>
                    <a:off x="2917091" y="3454406"/>
                    <a:ext cx="77153" cy="73719"/>
                  </a:xfrm>
                  <a:prstGeom prst="rect">
                    <a:avLst/>
                  </a:prstGeom>
                  <a:solidFill>
                    <a:srgbClr val="C5CFED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rtlCol="0" anchor="ctr"/>
                  <a:lstStyle/>
                  <a:p>
                    <a:pPr algn="ctr"/>
                    <a:endParaRPr lang="pl-PL" sz="1100"/>
                  </a:p>
                </xdr:txBody>
              </xdr:sp>
              <xdr:sp macro="" textlink="">
                <xdr:nvSpPr>
                  <xdr:cNvPr id="191" name="Prostokąt 190"/>
                  <xdr:cNvSpPr/>
                </xdr:nvSpPr>
                <xdr:spPr>
                  <a:xfrm>
                    <a:off x="3014784" y="3454406"/>
                    <a:ext cx="77153" cy="73719"/>
                  </a:xfrm>
                  <a:prstGeom prst="rect">
                    <a:avLst/>
                  </a:prstGeom>
                  <a:solidFill>
                    <a:srgbClr val="7CA0E8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rtlCol="0" anchor="ctr"/>
                  <a:lstStyle/>
                  <a:p>
                    <a:pPr algn="ctr"/>
                    <a:endParaRPr lang="pl-PL" sz="1100"/>
                  </a:p>
                </xdr:txBody>
              </xdr:sp>
              <xdr:sp macro="" textlink="">
                <xdr:nvSpPr>
                  <xdr:cNvPr id="192" name="Prostokąt 191"/>
                  <xdr:cNvSpPr/>
                </xdr:nvSpPr>
                <xdr:spPr>
                  <a:xfrm>
                    <a:off x="3112475" y="3454406"/>
                    <a:ext cx="77153" cy="73719"/>
                  </a:xfrm>
                  <a:prstGeom prst="rect">
                    <a:avLst/>
                  </a:prstGeom>
                  <a:solidFill>
                    <a:srgbClr val="3468A2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rtlCol="0" anchor="ctr"/>
                  <a:lstStyle/>
                  <a:p>
                    <a:pPr algn="ctr"/>
                    <a:endParaRPr lang="pl-PL" sz="1100"/>
                  </a:p>
                </xdr:txBody>
              </xdr:sp>
              <xdr:sp macro="" textlink="">
                <xdr:nvSpPr>
                  <xdr:cNvPr id="193" name="Prostokąt 192"/>
                  <xdr:cNvSpPr/>
                </xdr:nvSpPr>
                <xdr:spPr>
                  <a:xfrm>
                    <a:off x="3220373" y="3454406"/>
                    <a:ext cx="77153" cy="73719"/>
                  </a:xfrm>
                  <a:prstGeom prst="rect">
                    <a:avLst/>
                  </a:prstGeom>
                  <a:solidFill>
                    <a:srgbClr val="0E4D74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rtlCol="0" anchor="ctr"/>
                  <a:lstStyle/>
                  <a:p>
                    <a:pPr algn="ctr"/>
                    <a:endParaRPr lang="pl-PL" sz="1100"/>
                  </a:p>
                </xdr:txBody>
              </xdr:sp>
              <xdr:sp macro="" textlink="">
                <xdr:nvSpPr>
                  <xdr:cNvPr id="194" name="Prostokąt 193"/>
                  <xdr:cNvSpPr/>
                </xdr:nvSpPr>
                <xdr:spPr>
                  <a:xfrm>
                    <a:off x="3318315" y="3454650"/>
                    <a:ext cx="77153" cy="73719"/>
                  </a:xfrm>
                  <a:prstGeom prst="rect">
                    <a:avLst/>
                  </a:prstGeom>
                  <a:solidFill>
                    <a:srgbClr val="0A1C4E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rtlCol="0" anchor="ctr"/>
                  <a:lstStyle/>
                  <a:p>
                    <a:pPr algn="ctr"/>
                    <a:endParaRPr lang="pl-PL" sz="1100"/>
                  </a:p>
                </xdr:txBody>
              </xdr:sp>
              <xdr:sp macro="" textlink="">
                <xdr:nvSpPr>
                  <xdr:cNvPr id="195" name="pole tekstowe 194"/>
                  <xdr:cNvSpPr txBox="1"/>
                </xdr:nvSpPr>
                <xdr:spPr>
                  <a:xfrm>
                    <a:off x="3546417" y="3233839"/>
                    <a:ext cx="2358725" cy="54292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marL="0" marR="0" lvl="0" indent="0" algn="l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r>
                      <a:rPr kumimoji="0" lang="pl-PL" sz="800" b="0" i="0" u="none" strike="noStrike" kern="0" cap="none" spc="0" normalizeH="0" baseline="0" noProof="0">
                        <a:ln>
                          <a:noFill/>
                        </a:ln>
                        <a:solidFill>
                          <a:prstClr val="black"/>
                        </a:solidFill>
                        <a:effectLst/>
                        <a:uLnTx/>
                        <a:uFillTx/>
                        <a:latin typeface="Arial" pitchFamily="34" charset="0"/>
                        <a:ea typeface="+mn-ea"/>
                        <a:cs typeface="Arial" pitchFamily="34" charset="0"/>
                      </a:rPr>
                      <a:t>Liczba pacjentów będących w danej grupie ryzyka.</a:t>
                    </a:r>
                  </a:p>
                </xdr:txBody>
              </xdr:sp>
              <xdr:sp macro="" textlink="$C$217">
                <xdr:nvSpPr>
                  <xdr:cNvPr id="196" name="pole tekstowe 195"/>
                  <xdr:cNvSpPr txBox="1"/>
                </xdr:nvSpPr>
                <xdr:spPr>
                  <a:xfrm>
                    <a:off x="2671793" y="3257551"/>
                    <a:ext cx="884859" cy="16676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36521783-C068-4FCF-B47E-F28AE6AFCF37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108 350</a:t>
                    </a:fld>
                    <a:endParaRPr lang="pl-PL" sz="1100" b="1">
                      <a:solidFill>
                        <a:sysClr val="windowText" lastClr="00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cxnSp macro="">
                <xdr:nvCxnSpPr>
                  <xdr:cNvPr id="197" name="Łącznik prosty ze strzałką 196"/>
                  <xdr:cNvCxnSpPr/>
                </xdr:nvCxnSpPr>
                <xdr:spPr>
                  <a:xfrm>
                    <a:off x="2901052" y="3588984"/>
                    <a:ext cx="501489" cy="0"/>
                  </a:xfrm>
                  <a:prstGeom prst="straightConnector1">
                    <a:avLst/>
                  </a:prstGeom>
                  <a:ln w="6350">
                    <a:solidFill>
                      <a:sysClr val="windowText" lastClr="000000"/>
                    </a:solidFill>
                    <a:headEnd type="none" w="med" len="med"/>
                    <a:tailEnd type="triangle" w="med" len="med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sp macro="" textlink="$D$217">
            <xdr:nvSpPr>
              <xdr:cNvPr id="185" name="pole tekstowe 184"/>
              <xdr:cNvSpPr txBox="1"/>
            </xdr:nvSpPr>
            <xdr:spPr>
              <a:xfrm>
                <a:off x="6619874" y="5305425"/>
                <a:ext cx="676275" cy="1809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fld id="{C3C65C17-DD6A-4FE4-A37B-B8BC093D350A}" type="TxLink">
                  <a:rPr lang="en-US" sz="1000" b="1" i="0" u="none" strike="noStrike">
                    <a:solidFill>
                      <a:srgbClr val="FF0000"/>
                    </a:solidFill>
                    <a:latin typeface="Calibri"/>
                    <a:cs typeface="Calibri"/>
                  </a:rPr>
                  <a:pPr algn="ctr"/>
                  <a:t>70 004</a:t>
                </a:fld>
                <a:endParaRPr lang="pl-PL" sz="900" b="1">
                  <a:solidFill>
                    <a:srgbClr val="FF0000"/>
                  </a:solidFill>
                  <a:latin typeface="Arial Narrow" pitchFamily="34" charset="0"/>
                  <a:cs typeface="Arial" pitchFamily="34" charset="0"/>
                </a:endParaRPr>
              </a:p>
            </xdr:txBody>
          </xdr:sp>
          <xdr:sp macro="" textlink="">
            <xdr:nvSpPr>
              <xdr:cNvPr id="186" name="pole tekstowe 185"/>
              <xdr:cNvSpPr txBox="1"/>
            </xdr:nvSpPr>
            <xdr:spPr>
              <a:xfrm>
                <a:off x="7362825" y="5238749"/>
                <a:ext cx="2373560" cy="371475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800" b="0" i="0" u="none" strike="noStrike" kern="0" cap="none" spc="0" normalizeH="0" baseline="0" noProof="0">
                    <a:ln>
                      <a:noFill/>
                    </a:ln>
                    <a:solidFill>
                      <a:srgbClr val="FF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Zapadalność na grypę  w danym wojedztwie w  2016  roku.</a:t>
                </a:r>
              </a:p>
            </xdr:txBody>
          </xdr:sp>
        </xdr:grpSp>
        <xdr:sp macro="" textlink="$D$217">
          <xdr:nvSpPr>
            <xdr:cNvPr id="170" name="Podkarpackie_0_text"/>
            <xdr:cNvSpPr txBox="1"/>
          </xdr:nvSpPr>
          <xdr:spPr>
            <a:xfrm>
              <a:off x="10382250" y="8534400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83B687E7-9C64-4020-B2FB-EDE5B723A513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70 004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138">
          <xdr:nvSpPr>
            <xdr:cNvPr id="171" name="Podkarpackie_0_text"/>
            <xdr:cNvSpPr txBox="1"/>
          </xdr:nvSpPr>
          <xdr:spPr>
            <a:xfrm>
              <a:off x="9382125" y="8629650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C27C72AC-11DB-4975-B13F-5EE2B87D18BC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425 668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282">
          <xdr:nvSpPr>
            <xdr:cNvPr id="172" name="Podkarpackie_0_text"/>
            <xdr:cNvSpPr txBox="1"/>
          </xdr:nvSpPr>
          <xdr:spPr>
            <a:xfrm>
              <a:off x="8591550" y="829627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D181CBFE-BE3A-488D-8A1F-A3C908E93DF8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287 108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204">
          <xdr:nvSpPr>
            <xdr:cNvPr id="173" name="Podkarpackie_0_text"/>
            <xdr:cNvSpPr txBox="1"/>
          </xdr:nvSpPr>
          <xdr:spPr>
            <a:xfrm>
              <a:off x="8153400" y="797242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F0B47EF0-CA15-4AC4-AB40-54AA399A3F37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52 098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42">
          <xdr:nvSpPr>
            <xdr:cNvPr id="174" name="Podkarpackie_0_text"/>
            <xdr:cNvSpPr txBox="1"/>
          </xdr:nvSpPr>
          <xdr:spPr>
            <a:xfrm>
              <a:off x="7334250" y="774382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B260E4F5-E65F-4B8E-AA2D-781B5B1936E5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192 757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98">
          <xdr:nvSpPr>
            <xdr:cNvPr id="175" name="Podkarpackie_0_text"/>
            <xdr:cNvSpPr txBox="1"/>
          </xdr:nvSpPr>
          <xdr:spPr>
            <a:xfrm>
              <a:off x="6753225" y="698182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61C979F3-0D6A-41A5-BDEA-D91164F73DBF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57 933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356">
          <xdr:nvSpPr>
            <xdr:cNvPr id="176" name="Podkarpackie_0_text"/>
            <xdr:cNvSpPr txBox="1"/>
          </xdr:nvSpPr>
          <xdr:spPr>
            <a:xfrm>
              <a:off x="7953375" y="692467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D3327857-390C-4034-964B-CBBA5C2EE145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605 382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113">
          <xdr:nvSpPr>
            <xdr:cNvPr id="177" name="Podkarpackie_0_text"/>
            <xdr:cNvSpPr txBox="1"/>
          </xdr:nvSpPr>
          <xdr:spPr>
            <a:xfrm>
              <a:off x="8915400" y="7391400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C3A2EF08-6B77-429A-9B17-98C0F688FB5B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238 373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161">
          <xdr:nvSpPr>
            <xdr:cNvPr id="178" name="Podkarpackie_0_text"/>
            <xdr:cNvSpPr txBox="1"/>
          </xdr:nvSpPr>
          <xdr:spPr>
            <a:xfrm>
              <a:off x="9896475" y="692467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50EBB8D0-85C3-4322-9544-66E388D204B8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808 925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243">
          <xdr:nvSpPr>
            <xdr:cNvPr id="179" name="Podkarpackie_0_text"/>
            <xdr:cNvSpPr txBox="1"/>
          </xdr:nvSpPr>
          <xdr:spPr>
            <a:xfrm>
              <a:off x="10801350" y="621982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1B0D4535-9B9D-49B3-BFC1-83AD54384EF1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107 992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334" fLocksText="0">
          <xdr:nvSpPr>
            <xdr:cNvPr id="180" name="Podkarpackie_0_text"/>
            <xdr:cNvSpPr txBox="1"/>
          </xdr:nvSpPr>
          <xdr:spPr>
            <a:xfrm>
              <a:off x="9915525" y="574357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626B5C27-4C63-4045-AB4A-DAC2E3ADC2AF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77 627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414">
          <xdr:nvSpPr>
            <xdr:cNvPr id="181" name="Podkarpackie_0_text"/>
            <xdr:cNvSpPr txBox="1"/>
          </xdr:nvSpPr>
          <xdr:spPr>
            <a:xfrm>
              <a:off x="8543925" y="6353175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86C26C85-375F-4E94-B10C-5F64B7C856A8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280 269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261">
          <xdr:nvSpPr>
            <xdr:cNvPr id="182" name="Podkarpackie_0_text"/>
            <xdr:cNvSpPr txBox="1"/>
          </xdr:nvSpPr>
          <xdr:spPr>
            <a:xfrm>
              <a:off x="8334375" y="5505450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87D0515A-70D7-4DA3-91CC-A0627C9129BF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841 702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sp macro="" textlink="$D$392">
          <xdr:nvSpPr>
            <xdr:cNvPr id="183" name="Podkarpackie_0_text"/>
            <xdr:cNvSpPr txBox="1"/>
          </xdr:nvSpPr>
          <xdr:spPr>
            <a:xfrm>
              <a:off x="6791325" y="5981700"/>
              <a:ext cx="784091" cy="3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D07F23E2-DE61-41EE-B7CC-BACFEFA29EA0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76 012</a:t>
              </a:fld>
              <a:endParaRPr lang="en-US" sz="1000" b="1" i="0" u="none" strike="noStrike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</xdr:grpSp>
      <xdr:sp macro="" textlink="$D$73">
        <xdr:nvSpPr>
          <xdr:cNvPr id="234" name="Podkarpackie_0_text"/>
          <xdr:cNvSpPr txBox="1"/>
        </xdr:nvSpPr>
        <xdr:spPr>
          <a:xfrm>
            <a:off x="7810500" y="3260912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A94F32AA-962D-431A-860F-EC3448D730BD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99 436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319">
        <xdr:nvSpPr>
          <xdr:cNvPr id="235" name="Podkarpackie_0_text"/>
          <xdr:cNvSpPr txBox="1"/>
        </xdr:nvSpPr>
        <xdr:spPr>
          <a:xfrm>
            <a:off x="6618194" y="3446929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AAB120C3-67F9-423D-BE04-E09E9860EC3D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88 789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1933575</xdr:colOff>
      <xdr:row>30</xdr:row>
      <xdr:rowOff>38099</xdr:rowOff>
    </xdr:from>
    <xdr:to>
      <xdr:col>5</xdr:col>
      <xdr:colOff>4981575</xdr:colOff>
      <xdr:row>33</xdr:row>
      <xdr:rowOff>152399</xdr:rowOff>
    </xdr:to>
    <xdr:sp macro="" textlink="$C$72">
      <xdr:nvSpPr>
        <xdr:cNvPr id="176" name="Zachodniopomorskie_0_text"/>
        <xdr:cNvSpPr txBox="1"/>
      </xdr:nvSpPr>
      <xdr:spPr>
        <a:xfrm>
          <a:off x="8848725" y="4895849"/>
          <a:ext cx="3048000" cy="600075"/>
        </a:xfrm>
        <a:prstGeom prst="rect">
          <a:avLst/>
        </a:prstGeom>
        <a:noFill/>
        <a:ln w="12700" cap="flat" cmpd="sng" algn="ctr">
          <a:noFill/>
          <a:prstDash val="solid"/>
          <a:round/>
          <a:headEnd type="none" w="med" len="med"/>
          <a:tailEnd type="none" w="med" len="med"/>
        </a:ln>
      </xdr:spPr>
      <xdr:txBody>
        <a:bodyPr anchor="ctr"/>
        <a:lstStyle/>
        <a:p>
          <a:pPr marL="0" indent="0" algn="ctr"/>
          <a:fld id="{23C87015-DD98-4803-AC2E-5E50FED45F3D}" type="TxLink">
            <a:rPr lang="en-US" sz="1000" b="1" i="0" u="none" strike="noStrike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pPr marL="0" indent="0" algn="ctr"/>
            <a:t>Osoby 65+</a:t>
          </a:fld>
          <a:endParaRPr lang="pl-PL" sz="900" b="1">
            <a:solidFill>
              <a:sysClr val="windowText" lastClr="000000"/>
            </a:solidFill>
            <a:latin typeface="Arial Narrow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2247900</xdr:colOff>
      <xdr:row>62</xdr:row>
      <xdr:rowOff>19050</xdr:rowOff>
    </xdr:from>
    <xdr:to>
      <xdr:col>5</xdr:col>
      <xdr:colOff>3031991</xdr:colOff>
      <xdr:row>64</xdr:row>
      <xdr:rowOff>91200</xdr:rowOff>
    </xdr:to>
    <xdr:sp macro="" textlink="">
      <xdr:nvSpPr>
        <xdr:cNvPr id="177" name="Podkarpackie_0_text"/>
        <xdr:cNvSpPr txBox="1"/>
      </xdr:nvSpPr>
      <xdr:spPr>
        <a:xfrm>
          <a:off x="9163050" y="10067925"/>
          <a:ext cx="784091" cy="39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endParaRPr lang="en-US" sz="1000" b="1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640041</xdr:colOff>
      <xdr:row>31</xdr:row>
      <xdr:rowOff>85725</xdr:rowOff>
    </xdr:from>
    <xdr:to>
      <xdr:col>5</xdr:col>
      <xdr:colOff>4867277</xdr:colOff>
      <xdr:row>60</xdr:row>
      <xdr:rowOff>9549</xdr:rowOff>
    </xdr:to>
    <xdr:grpSp>
      <xdr:nvGrpSpPr>
        <xdr:cNvPr id="2" name="Grupa 1"/>
        <xdr:cNvGrpSpPr/>
      </xdr:nvGrpSpPr>
      <xdr:grpSpPr>
        <a:xfrm>
          <a:off x="6164541" y="5105400"/>
          <a:ext cx="5617886" cy="4619649"/>
          <a:chOff x="6164541" y="5105400"/>
          <a:chExt cx="5617886" cy="4619649"/>
        </a:xfrm>
      </xdr:grpSpPr>
      <xdr:grpSp>
        <xdr:nvGrpSpPr>
          <xdr:cNvPr id="125" name="Grupa 124"/>
          <xdr:cNvGrpSpPr/>
        </xdr:nvGrpSpPr>
        <xdr:grpSpPr>
          <a:xfrm>
            <a:off x="6164541" y="5105400"/>
            <a:ext cx="5617886" cy="4619649"/>
            <a:chOff x="6490390" y="990575"/>
            <a:chExt cx="5158684" cy="4619649"/>
          </a:xfrm>
        </xdr:grpSpPr>
        <xdr:grpSp>
          <xdr:nvGrpSpPr>
            <xdr:cNvPr id="126" name="Grupa 125"/>
            <xdr:cNvGrpSpPr/>
          </xdr:nvGrpSpPr>
          <xdr:grpSpPr>
            <a:xfrm>
              <a:off x="6490390" y="990575"/>
              <a:ext cx="5158684" cy="4352949"/>
              <a:chOff x="6490391" y="990575"/>
              <a:chExt cx="5158684" cy="4352949"/>
            </a:xfrm>
          </xdr:grpSpPr>
          <xdr:grpSp>
            <xdr:nvGrpSpPr>
              <xdr:cNvPr id="129" name="Mapa_Polski_woj_wartosci"/>
              <xdr:cNvGrpSpPr/>
            </xdr:nvGrpSpPr>
            <xdr:grpSpPr>
              <a:xfrm>
                <a:off x="6802778" y="990575"/>
                <a:ext cx="4846297" cy="4126904"/>
                <a:chOff x="13754102" y="9782176"/>
                <a:chExt cx="4750896" cy="4343398"/>
              </a:xfrm>
            </xdr:grpSpPr>
            <xdr:grpSp>
              <xdr:nvGrpSpPr>
                <xdr:cNvPr id="141" name="Mapa_Polski_woj"/>
                <xdr:cNvGrpSpPr/>
              </xdr:nvGrpSpPr>
              <xdr:grpSpPr>
                <a:xfrm>
                  <a:off x="13754102" y="9782176"/>
                  <a:ext cx="4750896" cy="4343398"/>
                  <a:chOff x="14003320" y="4236936"/>
                  <a:chExt cx="4060044" cy="3855982"/>
                </a:xfrm>
              </xdr:grpSpPr>
              <xdr:sp macro="" textlink="">
                <xdr:nvSpPr>
                  <xdr:cNvPr id="159" name="Freeform 117"/>
                  <xdr:cNvSpPr>
                    <a:spLocks/>
                  </xdr:cNvSpPr>
                </xdr:nvSpPr>
                <xdr:spPr bwMode="auto">
                  <a:xfrm>
                    <a:off x="14032043" y="4795996"/>
                    <a:ext cx="241025" cy="154439"/>
                  </a:xfrm>
                  <a:custGeom>
                    <a:avLst/>
                    <a:gdLst/>
                    <a:ahLst/>
                    <a:cxnLst>
                      <a:cxn ang="0">
                        <a:pos x="0" y="398"/>
                      </a:cxn>
                      <a:cxn ang="0">
                        <a:pos x="30" y="417"/>
                      </a:cxn>
                      <a:cxn ang="0">
                        <a:pos x="90" y="491"/>
                      </a:cxn>
                      <a:cxn ang="0">
                        <a:pos x="117" y="511"/>
                      </a:cxn>
                      <a:cxn ang="0">
                        <a:pos x="150" y="524"/>
                      </a:cxn>
                      <a:cxn ang="0">
                        <a:pos x="168" y="543"/>
                      </a:cxn>
                      <a:cxn ang="0">
                        <a:pos x="190" y="562"/>
                      </a:cxn>
                      <a:cxn ang="0">
                        <a:pos x="202" y="562"/>
                      </a:cxn>
                      <a:cxn ang="0">
                        <a:pos x="206" y="546"/>
                      </a:cxn>
                      <a:cxn ang="0">
                        <a:pos x="209" y="518"/>
                      </a:cxn>
                      <a:cxn ang="0">
                        <a:pos x="221" y="501"/>
                      </a:cxn>
                      <a:cxn ang="0">
                        <a:pos x="250" y="498"/>
                      </a:cxn>
                      <a:cxn ang="0">
                        <a:pos x="295" y="489"/>
                      </a:cxn>
                      <a:cxn ang="0">
                        <a:pos x="312" y="469"/>
                      </a:cxn>
                      <a:cxn ang="0">
                        <a:pos x="311" y="435"/>
                      </a:cxn>
                      <a:cxn ang="0">
                        <a:pos x="290" y="380"/>
                      </a:cxn>
                      <a:cxn ang="0">
                        <a:pos x="293" y="354"/>
                      </a:cxn>
                      <a:cxn ang="0">
                        <a:pos x="316" y="344"/>
                      </a:cxn>
                      <a:cxn ang="0">
                        <a:pos x="329" y="370"/>
                      </a:cxn>
                      <a:cxn ang="0">
                        <a:pos x="330" y="413"/>
                      </a:cxn>
                      <a:cxn ang="0">
                        <a:pos x="349" y="425"/>
                      </a:cxn>
                      <a:cxn ang="0">
                        <a:pos x="396" y="418"/>
                      </a:cxn>
                      <a:cxn ang="0">
                        <a:pos x="450" y="419"/>
                      </a:cxn>
                      <a:cxn ang="0">
                        <a:pos x="509" y="431"/>
                      </a:cxn>
                      <a:cxn ang="0">
                        <a:pos x="548" y="455"/>
                      </a:cxn>
                      <a:cxn ang="0">
                        <a:pos x="561" y="475"/>
                      </a:cxn>
                      <a:cxn ang="0">
                        <a:pos x="559" y="497"/>
                      </a:cxn>
                      <a:cxn ang="0">
                        <a:pos x="550" y="514"/>
                      </a:cxn>
                      <a:cxn ang="0">
                        <a:pos x="556" y="545"/>
                      </a:cxn>
                      <a:cxn ang="0">
                        <a:pos x="571" y="568"/>
                      </a:cxn>
                      <a:cxn ang="0">
                        <a:pos x="580" y="546"/>
                      </a:cxn>
                      <a:cxn ang="0">
                        <a:pos x="594" y="515"/>
                      </a:cxn>
                      <a:cxn ang="0">
                        <a:pos x="600" y="495"/>
                      </a:cxn>
                      <a:cxn ang="0">
                        <a:pos x="615" y="433"/>
                      </a:cxn>
                      <a:cxn ang="0">
                        <a:pos x="646" y="361"/>
                      </a:cxn>
                      <a:cxn ang="0">
                        <a:pos x="682" y="295"/>
                      </a:cxn>
                      <a:cxn ang="0">
                        <a:pos x="713" y="257"/>
                      </a:cxn>
                      <a:cxn ang="0">
                        <a:pos x="732" y="230"/>
                      </a:cxn>
                      <a:cxn ang="0">
                        <a:pos x="740" y="193"/>
                      </a:cxn>
                      <a:cxn ang="0">
                        <a:pos x="740" y="126"/>
                      </a:cxn>
                      <a:cxn ang="0">
                        <a:pos x="751" y="86"/>
                      </a:cxn>
                      <a:cxn ang="0">
                        <a:pos x="782" y="68"/>
                      </a:cxn>
                      <a:cxn ang="0">
                        <a:pos x="824" y="49"/>
                      </a:cxn>
                      <a:cxn ang="0">
                        <a:pos x="854" y="16"/>
                      </a:cxn>
                      <a:cxn ang="0">
                        <a:pos x="851" y="1"/>
                      </a:cxn>
                      <a:cxn ang="0">
                        <a:pos x="837" y="1"/>
                      </a:cxn>
                      <a:cxn ang="0">
                        <a:pos x="796" y="21"/>
                      </a:cxn>
                      <a:cxn ang="0">
                        <a:pos x="692" y="73"/>
                      </a:cxn>
                      <a:cxn ang="0">
                        <a:pos x="524" y="146"/>
                      </a:cxn>
                      <a:cxn ang="0">
                        <a:pos x="445" y="195"/>
                      </a:cxn>
                      <a:cxn ang="0">
                        <a:pos x="385" y="239"/>
                      </a:cxn>
                      <a:cxn ang="0">
                        <a:pos x="328" y="270"/>
                      </a:cxn>
                      <a:cxn ang="0">
                        <a:pos x="267" y="299"/>
                      </a:cxn>
                      <a:cxn ang="0">
                        <a:pos x="225" y="308"/>
                      </a:cxn>
                      <a:cxn ang="0">
                        <a:pos x="170" y="301"/>
                      </a:cxn>
                      <a:cxn ang="0">
                        <a:pos x="78" y="268"/>
                      </a:cxn>
                      <a:cxn ang="0">
                        <a:pos x="42" y="252"/>
                      </a:cxn>
                    </a:cxnLst>
                    <a:rect l="0" t="0" r="r" b="b"/>
                    <a:pathLst>
                      <a:path w="855" h="569">
                        <a:moveTo>
                          <a:pt x="42" y="252"/>
                        </a:moveTo>
                        <a:lnTo>
                          <a:pt x="1" y="292"/>
                        </a:lnTo>
                        <a:lnTo>
                          <a:pt x="7" y="344"/>
                        </a:lnTo>
                        <a:lnTo>
                          <a:pt x="0" y="398"/>
                        </a:lnTo>
                        <a:lnTo>
                          <a:pt x="0" y="398"/>
                        </a:lnTo>
                        <a:lnTo>
                          <a:pt x="10" y="403"/>
                        </a:lnTo>
                        <a:lnTo>
                          <a:pt x="20" y="409"/>
                        </a:lnTo>
                        <a:lnTo>
                          <a:pt x="30" y="417"/>
                        </a:lnTo>
                        <a:lnTo>
                          <a:pt x="39" y="427"/>
                        </a:lnTo>
                        <a:lnTo>
                          <a:pt x="62" y="458"/>
                        </a:lnTo>
                        <a:lnTo>
                          <a:pt x="84" y="485"/>
                        </a:lnTo>
                        <a:lnTo>
                          <a:pt x="90" y="491"/>
                        </a:lnTo>
                        <a:lnTo>
                          <a:pt x="96" y="497"/>
                        </a:lnTo>
                        <a:lnTo>
                          <a:pt x="102" y="502"/>
                        </a:lnTo>
                        <a:lnTo>
                          <a:pt x="109" y="507"/>
                        </a:lnTo>
                        <a:lnTo>
                          <a:pt x="117" y="511"/>
                        </a:lnTo>
                        <a:lnTo>
                          <a:pt x="125" y="515"/>
                        </a:lnTo>
                        <a:lnTo>
                          <a:pt x="134" y="518"/>
                        </a:lnTo>
                        <a:lnTo>
                          <a:pt x="143" y="521"/>
                        </a:lnTo>
                        <a:lnTo>
                          <a:pt x="150" y="524"/>
                        </a:lnTo>
                        <a:lnTo>
                          <a:pt x="157" y="528"/>
                        </a:lnTo>
                        <a:lnTo>
                          <a:pt x="161" y="533"/>
                        </a:lnTo>
                        <a:lnTo>
                          <a:pt x="165" y="538"/>
                        </a:lnTo>
                        <a:lnTo>
                          <a:pt x="168" y="543"/>
                        </a:lnTo>
                        <a:lnTo>
                          <a:pt x="172" y="548"/>
                        </a:lnTo>
                        <a:lnTo>
                          <a:pt x="177" y="553"/>
                        </a:lnTo>
                        <a:lnTo>
                          <a:pt x="183" y="558"/>
                        </a:lnTo>
                        <a:lnTo>
                          <a:pt x="190" y="562"/>
                        </a:lnTo>
                        <a:lnTo>
                          <a:pt x="195" y="563"/>
                        </a:lnTo>
                        <a:lnTo>
                          <a:pt x="199" y="563"/>
                        </a:lnTo>
                        <a:lnTo>
                          <a:pt x="200" y="563"/>
                        </a:lnTo>
                        <a:lnTo>
                          <a:pt x="202" y="562"/>
                        </a:lnTo>
                        <a:lnTo>
                          <a:pt x="203" y="561"/>
                        </a:lnTo>
                        <a:lnTo>
                          <a:pt x="205" y="557"/>
                        </a:lnTo>
                        <a:lnTo>
                          <a:pt x="206" y="552"/>
                        </a:lnTo>
                        <a:lnTo>
                          <a:pt x="206" y="546"/>
                        </a:lnTo>
                        <a:lnTo>
                          <a:pt x="207" y="539"/>
                        </a:lnTo>
                        <a:lnTo>
                          <a:pt x="207" y="532"/>
                        </a:lnTo>
                        <a:lnTo>
                          <a:pt x="207" y="525"/>
                        </a:lnTo>
                        <a:lnTo>
                          <a:pt x="209" y="518"/>
                        </a:lnTo>
                        <a:lnTo>
                          <a:pt x="211" y="512"/>
                        </a:lnTo>
                        <a:lnTo>
                          <a:pt x="214" y="507"/>
                        </a:lnTo>
                        <a:lnTo>
                          <a:pt x="218" y="503"/>
                        </a:lnTo>
                        <a:lnTo>
                          <a:pt x="221" y="501"/>
                        </a:lnTo>
                        <a:lnTo>
                          <a:pt x="224" y="500"/>
                        </a:lnTo>
                        <a:lnTo>
                          <a:pt x="228" y="499"/>
                        </a:lnTo>
                        <a:lnTo>
                          <a:pt x="232" y="499"/>
                        </a:lnTo>
                        <a:lnTo>
                          <a:pt x="250" y="498"/>
                        </a:lnTo>
                        <a:lnTo>
                          <a:pt x="263" y="497"/>
                        </a:lnTo>
                        <a:lnTo>
                          <a:pt x="275" y="495"/>
                        </a:lnTo>
                        <a:lnTo>
                          <a:pt x="286" y="492"/>
                        </a:lnTo>
                        <a:lnTo>
                          <a:pt x="295" y="489"/>
                        </a:lnTo>
                        <a:lnTo>
                          <a:pt x="301" y="484"/>
                        </a:lnTo>
                        <a:lnTo>
                          <a:pt x="306" y="479"/>
                        </a:lnTo>
                        <a:lnTo>
                          <a:pt x="310" y="474"/>
                        </a:lnTo>
                        <a:lnTo>
                          <a:pt x="312" y="469"/>
                        </a:lnTo>
                        <a:lnTo>
                          <a:pt x="314" y="463"/>
                        </a:lnTo>
                        <a:lnTo>
                          <a:pt x="314" y="457"/>
                        </a:lnTo>
                        <a:lnTo>
                          <a:pt x="314" y="450"/>
                        </a:lnTo>
                        <a:lnTo>
                          <a:pt x="311" y="435"/>
                        </a:lnTo>
                        <a:lnTo>
                          <a:pt x="306" y="421"/>
                        </a:lnTo>
                        <a:lnTo>
                          <a:pt x="300" y="407"/>
                        </a:lnTo>
                        <a:lnTo>
                          <a:pt x="295" y="393"/>
                        </a:lnTo>
                        <a:lnTo>
                          <a:pt x="290" y="380"/>
                        </a:lnTo>
                        <a:lnTo>
                          <a:pt x="289" y="368"/>
                        </a:lnTo>
                        <a:lnTo>
                          <a:pt x="289" y="363"/>
                        </a:lnTo>
                        <a:lnTo>
                          <a:pt x="290" y="359"/>
                        </a:lnTo>
                        <a:lnTo>
                          <a:pt x="293" y="354"/>
                        </a:lnTo>
                        <a:lnTo>
                          <a:pt x="296" y="350"/>
                        </a:lnTo>
                        <a:lnTo>
                          <a:pt x="301" y="347"/>
                        </a:lnTo>
                        <a:lnTo>
                          <a:pt x="308" y="345"/>
                        </a:lnTo>
                        <a:lnTo>
                          <a:pt x="316" y="344"/>
                        </a:lnTo>
                        <a:lnTo>
                          <a:pt x="327" y="344"/>
                        </a:lnTo>
                        <a:lnTo>
                          <a:pt x="328" y="352"/>
                        </a:lnTo>
                        <a:lnTo>
                          <a:pt x="329" y="362"/>
                        </a:lnTo>
                        <a:lnTo>
                          <a:pt x="329" y="370"/>
                        </a:lnTo>
                        <a:lnTo>
                          <a:pt x="329" y="378"/>
                        </a:lnTo>
                        <a:lnTo>
                          <a:pt x="328" y="393"/>
                        </a:lnTo>
                        <a:lnTo>
                          <a:pt x="328" y="407"/>
                        </a:lnTo>
                        <a:lnTo>
                          <a:pt x="330" y="413"/>
                        </a:lnTo>
                        <a:lnTo>
                          <a:pt x="332" y="417"/>
                        </a:lnTo>
                        <a:lnTo>
                          <a:pt x="336" y="421"/>
                        </a:lnTo>
                        <a:lnTo>
                          <a:pt x="341" y="423"/>
                        </a:lnTo>
                        <a:lnTo>
                          <a:pt x="349" y="425"/>
                        </a:lnTo>
                        <a:lnTo>
                          <a:pt x="358" y="424"/>
                        </a:lnTo>
                        <a:lnTo>
                          <a:pt x="371" y="423"/>
                        </a:lnTo>
                        <a:lnTo>
                          <a:pt x="385" y="420"/>
                        </a:lnTo>
                        <a:lnTo>
                          <a:pt x="396" y="418"/>
                        </a:lnTo>
                        <a:lnTo>
                          <a:pt x="408" y="418"/>
                        </a:lnTo>
                        <a:lnTo>
                          <a:pt x="422" y="417"/>
                        </a:lnTo>
                        <a:lnTo>
                          <a:pt x="435" y="418"/>
                        </a:lnTo>
                        <a:lnTo>
                          <a:pt x="450" y="419"/>
                        </a:lnTo>
                        <a:lnTo>
                          <a:pt x="465" y="420"/>
                        </a:lnTo>
                        <a:lnTo>
                          <a:pt x="480" y="423"/>
                        </a:lnTo>
                        <a:lnTo>
                          <a:pt x="494" y="426"/>
                        </a:lnTo>
                        <a:lnTo>
                          <a:pt x="509" y="431"/>
                        </a:lnTo>
                        <a:lnTo>
                          <a:pt x="521" y="436"/>
                        </a:lnTo>
                        <a:lnTo>
                          <a:pt x="533" y="442"/>
                        </a:lnTo>
                        <a:lnTo>
                          <a:pt x="544" y="451"/>
                        </a:lnTo>
                        <a:lnTo>
                          <a:pt x="548" y="455"/>
                        </a:lnTo>
                        <a:lnTo>
                          <a:pt x="552" y="460"/>
                        </a:lnTo>
                        <a:lnTo>
                          <a:pt x="555" y="465"/>
                        </a:lnTo>
                        <a:lnTo>
                          <a:pt x="558" y="470"/>
                        </a:lnTo>
                        <a:lnTo>
                          <a:pt x="561" y="475"/>
                        </a:lnTo>
                        <a:lnTo>
                          <a:pt x="562" y="481"/>
                        </a:lnTo>
                        <a:lnTo>
                          <a:pt x="563" y="488"/>
                        </a:lnTo>
                        <a:lnTo>
                          <a:pt x="564" y="495"/>
                        </a:lnTo>
                        <a:lnTo>
                          <a:pt x="559" y="497"/>
                        </a:lnTo>
                        <a:lnTo>
                          <a:pt x="555" y="500"/>
                        </a:lnTo>
                        <a:lnTo>
                          <a:pt x="552" y="504"/>
                        </a:lnTo>
                        <a:lnTo>
                          <a:pt x="551" y="509"/>
                        </a:lnTo>
                        <a:lnTo>
                          <a:pt x="550" y="514"/>
                        </a:lnTo>
                        <a:lnTo>
                          <a:pt x="550" y="520"/>
                        </a:lnTo>
                        <a:lnTo>
                          <a:pt x="551" y="526"/>
                        </a:lnTo>
                        <a:lnTo>
                          <a:pt x="552" y="533"/>
                        </a:lnTo>
                        <a:lnTo>
                          <a:pt x="556" y="545"/>
                        </a:lnTo>
                        <a:lnTo>
                          <a:pt x="560" y="556"/>
                        </a:lnTo>
                        <a:lnTo>
                          <a:pt x="565" y="564"/>
                        </a:lnTo>
                        <a:lnTo>
                          <a:pt x="570" y="569"/>
                        </a:lnTo>
                        <a:lnTo>
                          <a:pt x="571" y="568"/>
                        </a:lnTo>
                        <a:lnTo>
                          <a:pt x="573" y="566"/>
                        </a:lnTo>
                        <a:lnTo>
                          <a:pt x="574" y="561"/>
                        </a:lnTo>
                        <a:lnTo>
                          <a:pt x="576" y="556"/>
                        </a:lnTo>
                        <a:lnTo>
                          <a:pt x="580" y="546"/>
                        </a:lnTo>
                        <a:lnTo>
                          <a:pt x="584" y="537"/>
                        </a:lnTo>
                        <a:lnTo>
                          <a:pt x="588" y="531"/>
                        </a:lnTo>
                        <a:lnTo>
                          <a:pt x="592" y="520"/>
                        </a:lnTo>
                        <a:lnTo>
                          <a:pt x="594" y="515"/>
                        </a:lnTo>
                        <a:lnTo>
                          <a:pt x="595" y="510"/>
                        </a:lnTo>
                        <a:lnTo>
                          <a:pt x="597" y="507"/>
                        </a:lnTo>
                        <a:lnTo>
                          <a:pt x="599" y="506"/>
                        </a:lnTo>
                        <a:lnTo>
                          <a:pt x="600" y="495"/>
                        </a:lnTo>
                        <a:lnTo>
                          <a:pt x="602" y="481"/>
                        </a:lnTo>
                        <a:lnTo>
                          <a:pt x="605" y="467"/>
                        </a:lnTo>
                        <a:lnTo>
                          <a:pt x="610" y="451"/>
                        </a:lnTo>
                        <a:lnTo>
                          <a:pt x="615" y="433"/>
                        </a:lnTo>
                        <a:lnTo>
                          <a:pt x="622" y="416"/>
                        </a:lnTo>
                        <a:lnTo>
                          <a:pt x="630" y="397"/>
                        </a:lnTo>
                        <a:lnTo>
                          <a:pt x="638" y="379"/>
                        </a:lnTo>
                        <a:lnTo>
                          <a:pt x="646" y="361"/>
                        </a:lnTo>
                        <a:lnTo>
                          <a:pt x="655" y="342"/>
                        </a:lnTo>
                        <a:lnTo>
                          <a:pt x="664" y="326"/>
                        </a:lnTo>
                        <a:lnTo>
                          <a:pt x="673" y="309"/>
                        </a:lnTo>
                        <a:lnTo>
                          <a:pt x="682" y="295"/>
                        </a:lnTo>
                        <a:lnTo>
                          <a:pt x="691" y="283"/>
                        </a:lnTo>
                        <a:lnTo>
                          <a:pt x="699" y="272"/>
                        </a:lnTo>
                        <a:lnTo>
                          <a:pt x="707" y="263"/>
                        </a:lnTo>
                        <a:lnTo>
                          <a:pt x="713" y="257"/>
                        </a:lnTo>
                        <a:lnTo>
                          <a:pt x="720" y="250"/>
                        </a:lnTo>
                        <a:lnTo>
                          <a:pt x="725" y="243"/>
                        </a:lnTo>
                        <a:lnTo>
                          <a:pt x="729" y="237"/>
                        </a:lnTo>
                        <a:lnTo>
                          <a:pt x="732" y="230"/>
                        </a:lnTo>
                        <a:lnTo>
                          <a:pt x="734" y="222"/>
                        </a:lnTo>
                        <a:lnTo>
                          <a:pt x="736" y="215"/>
                        </a:lnTo>
                        <a:lnTo>
                          <a:pt x="738" y="208"/>
                        </a:lnTo>
                        <a:lnTo>
                          <a:pt x="740" y="193"/>
                        </a:lnTo>
                        <a:lnTo>
                          <a:pt x="740" y="176"/>
                        </a:lnTo>
                        <a:lnTo>
                          <a:pt x="740" y="160"/>
                        </a:lnTo>
                        <a:lnTo>
                          <a:pt x="740" y="143"/>
                        </a:lnTo>
                        <a:lnTo>
                          <a:pt x="740" y="126"/>
                        </a:lnTo>
                        <a:lnTo>
                          <a:pt x="742" y="113"/>
                        </a:lnTo>
                        <a:lnTo>
                          <a:pt x="744" y="103"/>
                        </a:lnTo>
                        <a:lnTo>
                          <a:pt x="747" y="93"/>
                        </a:lnTo>
                        <a:lnTo>
                          <a:pt x="751" y="86"/>
                        </a:lnTo>
                        <a:lnTo>
                          <a:pt x="756" y="81"/>
                        </a:lnTo>
                        <a:lnTo>
                          <a:pt x="762" y="77"/>
                        </a:lnTo>
                        <a:lnTo>
                          <a:pt x="768" y="73"/>
                        </a:lnTo>
                        <a:lnTo>
                          <a:pt x="782" y="68"/>
                        </a:lnTo>
                        <a:lnTo>
                          <a:pt x="797" y="62"/>
                        </a:lnTo>
                        <a:lnTo>
                          <a:pt x="807" y="59"/>
                        </a:lnTo>
                        <a:lnTo>
                          <a:pt x="815" y="54"/>
                        </a:lnTo>
                        <a:lnTo>
                          <a:pt x="824" y="49"/>
                        </a:lnTo>
                        <a:lnTo>
                          <a:pt x="833" y="42"/>
                        </a:lnTo>
                        <a:lnTo>
                          <a:pt x="849" y="27"/>
                        </a:lnTo>
                        <a:lnTo>
                          <a:pt x="852" y="21"/>
                        </a:lnTo>
                        <a:lnTo>
                          <a:pt x="854" y="16"/>
                        </a:lnTo>
                        <a:lnTo>
                          <a:pt x="855" y="9"/>
                        </a:lnTo>
                        <a:lnTo>
                          <a:pt x="853" y="4"/>
                        </a:lnTo>
                        <a:lnTo>
                          <a:pt x="852" y="2"/>
                        </a:lnTo>
                        <a:lnTo>
                          <a:pt x="851" y="1"/>
                        </a:lnTo>
                        <a:lnTo>
                          <a:pt x="849" y="0"/>
                        </a:lnTo>
                        <a:lnTo>
                          <a:pt x="846" y="0"/>
                        </a:lnTo>
                        <a:lnTo>
                          <a:pt x="841" y="1"/>
                        </a:lnTo>
                        <a:lnTo>
                          <a:pt x="837" y="1"/>
                        </a:lnTo>
                        <a:lnTo>
                          <a:pt x="826" y="5"/>
                        </a:lnTo>
                        <a:lnTo>
                          <a:pt x="816" y="10"/>
                        </a:lnTo>
                        <a:lnTo>
                          <a:pt x="807" y="16"/>
                        </a:lnTo>
                        <a:lnTo>
                          <a:pt x="796" y="21"/>
                        </a:lnTo>
                        <a:lnTo>
                          <a:pt x="786" y="27"/>
                        </a:lnTo>
                        <a:lnTo>
                          <a:pt x="776" y="34"/>
                        </a:lnTo>
                        <a:lnTo>
                          <a:pt x="734" y="53"/>
                        </a:lnTo>
                        <a:lnTo>
                          <a:pt x="692" y="73"/>
                        </a:lnTo>
                        <a:lnTo>
                          <a:pt x="650" y="90"/>
                        </a:lnTo>
                        <a:lnTo>
                          <a:pt x="607" y="108"/>
                        </a:lnTo>
                        <a:lnTo>
                          <a:pt x="565" y="126"/>
                        </a:lnTo>
                        <a:lnTo>
                          <a:pt x="524" y="146"/>
                        </a:lnTo>
                        <a:lnTo>
                          <a:pt x="504" y="157"/>
                        </a:lnTo>
                        <a:lnTo>
                          <a:pt x="484" y="168"/>
                        </a:lnTo>
                        <a:lnTo>
                          <a:pt x="465" y="181"/>
                        </a:lnTo>
                        <a:lnTo>
                          <a:pt x="445" y="195"/>
                        </a:lnTo>
                        <a:lnTo>
                          <a:pt x="427" y="209"/>
                        </a:lnTo>
                        <a:lnTo>
                          <a:pt x="405" y="224"/>
                        </a:lnTo>
                        <a:lnTo>
                          <a:pt x="395" y="232"/>
                        </a:lnTo>
                        <a:lnTo>
                          <a:pt x="385" y="239"/>
                        </a:lnTo>
                        <a:lnTo>
                          <a:pt x="375" y="245"/>
                        </a:lnTo>
                        <a:lnTo>
                          <a:pt x="364" y="249"/>
                        </a:lnTo>
                        <a:lnTo>
                          <a:pt x="346" y="260"/>
                        </a:lnTo>
                        <a:lnTo>
                          <a:pt x="328" y="270"/>
                        </a:lnTo>
                        <a:lnTo>
                          <a:pt x="308" y="282"/>
                        </a:lnTo>
                        <a:lnTo>
                          <a:pt x="288" y="291"/>
                        </a:lnTo>
                        <a:lnTo>
                          <a:pt x="277" y="295"/>
                        </a:lnTo>
                        <a:lnTo>
                          <a:pt x="267" y="299"/>
                        </a:lnTo>
                        <a:lnTo>
                          <a:pt x="257" y="302"/>
                        </a:lnTo>
                        <a:lnTo>
                          <a:pt x="247" y="305"/>
                        </a:lnTo>
                        <a:lnTo>
                          <a:pt x="235" y="307"/>
                        </a:lnTo>
                        <a:lnTo>
                          <a:pt x="225" y="308"/>
                        </a:lnTo>
                        <a:lnTo>
                          <a:pt x="214" y="308"/>
                        </a:lnTo>
                        <a:lnTo>
                          <a:pt x="204" y="308"/>
                        </a:lnTo>
                        <a:lnTo>
                          <a:pt x="186" y="305"/>
                        </a:lnTo>
                        <a:lnTo>
                          <a:pt x="170" y="301"/>
                        </a:lnTo>
                        <a:lnTo>
                          <a:pt x="153" y="297"/>
                        </a:lnTo>
                        <a:lnTo>
                          <a:pt x="139" y="291"/>
                        </a:lnTo>
                        <a:lnTo>
                          <a:pt x="109" y="280"/>
                        </a:lnTo>
                        <a:lnTo>
                          <a:pt x="78" y="268"/>
                        </a:lnTo>
                        <a:lnTo>
                          <a:pt x="67" y="265"/>
                        </a:lnTo>
                        <a:lnTo>
                          <a:pt x="59" y="261"/>
                        </a:lnTo>
                        <a:lnTo>
                          <a:pt x="50" y="257"/>
                        </a:lnTo>
                        <a:lnTo>
                          <a:pt x="42" y="252"/>
                        </a:lnTo>
                        <a:lnTo>
                          <a:pt x="42" y="252"/>
                        </a:lnTo>
                        <a:close/>
                      </a:path>
                    </a:pathLst>
                  </a:custGeom>
                  <a:solidFill>
                    <a:srgbClr val="FFFFFF"/>
                  </a:solidFill>
                  <a:ln w="12700">
                    <a:solidFill>
                      <a:srgbClr val="7D7D7D"/>
                    </a:solidFill>
                    <a:prstDash val="solid"/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160" name="Mazowieckie_0"/>
                  <xdr:cNvSpPr>
                    <a:spLocks/>
                  </xdr:cNvSpPr>
                </xdr:nvSpPr>
                <xdr:spPr bwMode="auto">
                  <a:xfrm>
                    <a:off x="16086006" y="5171896"/>
                    <a:ext cx="1573569" cy="1648460"/>
                  </a:xfrm>
                  <a:custGeom>
                    <a:avLst/>
                    <a:gdLst/>
                    <a:ahLst/>
                    <a:cxnLst>
                      <a:cxn ang="0">
                        <a:pos x="962" y="689"/>
                      </a:cxn>
                      <a:cxn ang="0">
                        <a:pos x="1269" y="801"/>
                      </a:cxn>
                      <a:cxn ang="0">
                        <a:pos x="1628" y="750"/>
                      </a:cxn>
                      <a:cxn ang="0">
                        <a:pos x="2124" y="454"/>
                      </a:cxn>
                      <a:cxn ang="0">
                        <a:pos x="2453" y="419"/>
                      </a:cxn>
                      <a:cxn ang="0">
                        <a:pos x="2699" y="342"/>
                      </a:cxn>
                      <a:cxn ang="0">
                        <a:pos x="3216" y="125"/>
                      </a:cxn>
                      <a:cxn ang="0">
                        <a:pos x="3511" y="159"/>
                      </a:cxn>
                      <a:cxn ang="0">
                        <a:pos x="3576" y="444"/>
                      </a:cxn>
                      <a:cxn ang="0">
                        <a:pos x="3599" y="765"/>
                      </a:cxn>
                      <a:cxn ang="0">
                        <a:pos x="3912" y="1025"/>
                      </a:cxn>
                      <a:cxn ang="0">
                        <a:pos x="3938" y="1199"/>
                      </a:cxn>
                      <a:cxn ang="0">
                        <a:pos x="4154" y="1572"/>
                      </a:cxn>
                      <a:cxn ang="0">
                        <a:pos x="4420" y="1484"/>
                      </a:cxn>
                      <a:cxn ang="0">
                        <a:pos x="4514" y="1833"/>
                      </a:cxn>
                      <a:cxn ang="0">
                        <a:pos x="4732" y="1714"/>
                      </a:cxn>
                      <a:cxn ang="0">
                        <a:pos x="4743" y="2072"/>
                      </a:cxn>
                      <a:cxn ang="0">
                        <a:pos x="4825" y="2396"/>
                      </a:cxn>
                      <a:cxn ang="0">
                        <a:pos x="5090" y="2668"/>
                      </a:cxn>
                      <a:cxn ang="0">
                        <a:pos x="5569" y="2804"/>
                      </a:cxn>
                      <a:cxn ang="0">
                        <a:pos x="5710" y="2973"/>
                      </a:cxn>
                      <a:cxn ang="0">
                        <a:pos x="5512" y="3207"/>
                      </a:cxn>
                      <a:cxn ang="0">
                        <a:pos x="5388" y="3410"/>
                      </a:cxn>
                      <a:cxn ang="0">
                        <a:pos x="5038" y="3394"/>
                      </a:cxn>
                      <a:cxn ang="0">
                        <a:pos x="4829" y="3467"/>
                      </a:cxn>
                      <a:cxn ang="0">
                        <a:pos x="4499" y="3538"/>
                      </a:cxn>
                      <a:cxn ang="0">
                        <a:pos x="4215" y="3622"/>
                      </a:cxn>
                      <a:cxn ang="0">
                        <a:pos x="3923" y="3865"/>
                      </a:cxn>
                      <a:cxn ang="0">
                        <a:pos x="3984" y="4115"/>
                      </a:cxn>
                      <a:cxn ang="0">
                        <a:pos x="3897" y="4350"/>
                      </a:cxn>
                      <a:cxn ang="0">
                        <a:pos x="3672" y="4550"/>
                      </a:cxn>
                      <a:cxn ang="0">
                        <a:pos x="3577" y="4626"/>
                      </a:cxn>
                      <a:cxn ang="0">
                        <a:pos x="3849" y="4879"/>
                      </a:cxn>
                      <a:cxn ang="0">
                        <a:pos x="3815" y="5126"/>
                      </a:cxn>
                      <a:cxn ang="0">
                        <a:pos x="3794" y="5383"/>
                      </a:cxn>
                      <a:cxn ang="0">
                        <a:pos x="3752" y="5823"/>
                      </a:cxn>
                      <a:cxn ang="0">
                        <a:pos x="3372" y="5872"/>
                      </a:cxn>
                      <a:cxn ang="0">
                        <a:pos x="3134" y="5865"/>
                      </a:cxn>
                      <a:cxn ang="0">
                        <a:pos x="2758" y="5644"/>
                      </a:cxn>
                      <a:cxn ang="0">
                        <a:pos x="2642" y="5629"/>
                      </a:cxn>
                      <a:cxn ang="0">
                        <a:pos x="2299" y="5602"/>
                      </a:cxn>
                      <a:cxn ang="0">
                        <a:pos x="2013" y="5444"/>
                      </a:cxn>
                      <a:cxn ang="0">
                        <a:pos x="1847" y="5228"/>
                      </a:cxn>
                      <a:cxn ang="0">
                        <a:pos x="1822" y="4981"/>
                      </a:cxn>
                      <a:cxn ang="0">
                        <a:pos x="1783" y="4667"/>
                      </a:cxn>
                      <a:cxn ang="0">
                        <a:pos x="1759" y="4374"/>
                      </a:cxn>
                      <a:cxn ang="0">
                        <a:pos x="2061" y="4389"/>
                      </a:cxn>
                      <a:cxn ang="0">
                        <a:pos x="1952" y="4111"/>
                      </a:cxn>
                      <a:cxn ang="0">
                        <a:pos x="1840" y="3880"/>
                      </a:cxn>
                      <a:cxn ang="0">
                        <a:pos x="1537" y="3818"/>
                      </a:cxn>
                      <a:cxn ang="0">
                        <a:pos x="1404" y="3552"/>
                      </a:cxn>
                      <a:cxn ang="0">
                        <a:pos x="1320" y="3272"/>
                      </a:cxn>
                      <a:cxn ang="0">
                        <a:pos x="1017" y="2944"/>
                      </a:cxn>
                      <a:cxn ang="0">
                        <a:pos x="781" y="2958"/>
                      </a:cxn>
                      <a:cxn ang="0">
                        <a:pos x="365" y="2870"/>
                      </a:cxn>
                      <a:cxn ang="0">
                        <a:pos x="137" y="2793"/>
                      </a:cxn>
                      <a:cxn ang="0">
                        <a:pos x="97" y="2518"/>
                      </a:cxn>
                      <a:cxn ang="0">
                        <a:pos x="147" y="2186"/>
                      </a:cxn>
                      <a:cxn ang="0">
                        <a:pos x="362" y="1902"/>
                      </a:cxn>
                      <a:cxn ang="0">
                        <a:pos x="341" y="1522"/>
                      </a:cxn>
                      <a:cxn ang="0">
                        <a:pos x="461" y="1312"/>
                      </a:cxn>
                      <a:cxn ang="0">
                        <a:pos x="609" y="1102"/>
                      </a:cxn>
                      <a:cxn ang="0">
                        <a:pos x="742" y="809"/>
                      </a:cxn>
                    </a:cxnLst>
                    <a:rect l="0" t="0" r="r" b="b"/>
                    <a:pathLst>
                      <a:path w="5736" h="5959">
                        <a:moveTo>
                          <a:pt x="742" y="809"/>
                        </a:moveTo>
                        <a:lnTo>
                          <a:pt x="757" y="811"/>
                        </a:lnTo>
                        <a:lnTo>
                          <a:pt x="775" y="814"/>
                        </a:lnTo>
                        <a:lnTo>
                          <a:pt x="794" y="819"/>
                        </a:lnTo>
                        <a:lnTo>
                          <a:pt x="814" y="825"/>
                        </a:lnTo>
                        <a:lnTo>
                          <a:pt x="832" y="831"/>
                        </a:lnTo>
                        <a:lnTo>
                          <a:pt x="850" y="836"/>
                        </a:lnTo>
                        <a:lnTo>
                          <a:pt x="857" y="837"/>
                        </a:lnTo>
                        <a:lnTo>
                          <a:pt x="864" y="838"/>
                        </a:lnTo>
                        <a:lnTo>
                          <a:pt x="870" y="838"/>
                        </a:lnTo>
                        <a:lnTo>
                          <a:pt x="874" y="837"/>
                        </a:lnTo>
                        <a:lnTo>
                          <a:pt x="874" y="831"/>
                        </a:lnTo>
                        <a:lnTo>
                          <a:pt x="873" y="824"/>
                        </a:lnTo>
                        <a:lnTo>
                          <a:pt x="870" y="818"/>
                        </a:lnTo>
                        <a:lnTo>
                          <a:pt x="867" y="813"/>
                        </a:lnTo>
                        <a:lnTo>
                          <a:pt x="859" y="801"/>
                        </a:lnTo>
                        <a:lnTo>
                          <a:pt x="851" y="790"/>
                        </a:lnTo>
                        <a:lnTo>
                          <a:pt x="848" y="783"/>
                        </a:lnTo>
                        <a:lnTo>
                          <a:pt x="844" y="778"/>
                        </a:lnTo>
                        <a:lnTo>
                          <a:pt x="842" y="772"/>
                        </a:lnTo>
                        <a:lnTo>
                          <a:pt x="842" y="766"/>
                        </a:lnTo>
                        <a:lnTo>
                          <a:pt x="843" y="760"/>
                        </a:lnTo>
                        <a:lnTo>
                          <a:pt x="846" y="753"/>
                        </a:lnTo>
                        <a:lnTo>
                          <a:pt x="852" y="747"/>
                        </a:lnTo>
                        <a:lnTo>
                          <a:pt x="859" y="739"/>
                        </a:lnTo>
                        <a:lnTo>
                          <a:pt x="874" y="724"/>
                        </a:lnTo>
                        <a:lnTo>
                          <a:pt x="891" y="707"/>
                        </a:lnTo>
                        <a:lnTo>
                          <a:pt x="899" y="698"/>
                        </a:lnTo>
                        <a:lnTo>
                          <a:pt x="908" y="690"/>
                        </a:lnTo>
                        <a:lnTo>
                          <a:pt x="916" y="683"/>
                        </a:lnTo>
                        <a:lnTo>
                          <a:pt x="924" y="678"/>
                        </a:lnTo>
                        <a:lnTo>
                          <a:pt x="941" y="670"/>
                        </a:lnTo>
                        <a:lnTo>
                          <a:pt x="952" y="666"/>
                        </a:lnTo>
                        <a:lnTo>
                          <a:pt x="956" y="665"/>
                        </a:lnTo>
                        <a:lnTo>
                          <a:pt x="959" y="665"/>
                        </a:lnTo>
                        <a:lnTo>
                          <a:pt x="961" y="666"/>
                        </a:lnTo>
                        <a:lnTo>
                          <a:pt x="963" y="668"/>
                        </a:lnTo>
                        <a:lnTo>
                          <a:pt x="964" y="673"/>
                        </a:lnTo>
                        <a:lnTo>
                          <a:pt x="964" y="680"/>
                        </a:lnTo>
                        <a:lnTo>
                          <a:pt x="962" y="689"/>
                        </a:lnTo>
                        <a:lnTo>
                          <a:pt x="961" y="699"/>
                        </a:lnTo>
                        <a:lnTo>
                          <a:pt x="959" y="714"/>
                        </a:lnTo>
                        <a:lnTo>
                          <a:pt x="957" y="725"/>
                        </a:lnTo>
                        <a:lnTo>
                          <a:pt x="957" y="733"/>
                        </a:lnTo>
                        <a:lnTo>
                          <a:pt x="959" y="741"/>
                        </a:lnTo>
                        <a:lnTo>
                          <a:pt x="960" y="745"/>
                        </a:lnTo>
                        <a:lnTo>
                          <a:pt x="962" y="748"/>
                        </a:lnTo>
                        <a:lnTo>
                          <a:pt x="965" y="751"/>
                        </a:lnTo>
                        <a:lnTo>
                          <a:pt x="969" y="754"/>
                        </a:lnTo>
                        <a:lnTo>
                          <a:pt x="979" y="761"/>
                        </a:lnTo>
                        <a:lnTo>
                          <a:pt x="992" y="768"/>
                        </a:lnTo>
                        <a:lnTo>
                          <a:pt x="1001" y="773"/>
                        </a:lnTo>
                        <a:lnTo>
                          <a:pt x="1008" y="779"/>
                        </a:lnTo>
                        <a:lnTo>
                          <a:pt x="1013" y="785"/>
                        </a:lnTo>
                        <a:lnTo>
                          <a:pt x="1018" y="791"/>
                        </a:lnTo>
                        <a:lnTo>
                          <a:pt x="1023" y="797"/>
                        </a:lnTo>
                        <a:lnTo>
                          <a:pt x="1027" y="803"/>
                        </a:lnTo>
                        <a:lnTo>
                          <a:pt x="1032" y="809"/>
                        </a:lnTo>
                        <a:lnTo>
                          <a:pt x="1038" y="815"/>
                        </a:lnTo>
                        <a:lnTo>
                          <a:pt x="1042" y="817"/>
                        </a:lnTo>
                        <a:lnTo>
                          <a:pt x="1048" y="820"/>
                        </a:lnTo>
                        <a:lnTo>
                          <a:pt x="1054" y="821"/>
                        </a:lnTo>
                        <a:lnTo>
                          <a:pt x="1061" y="822"/>
                        </a:lnTo>
                        <a:lnTo>
                          <a:pt x="1077" y="823"/>
                        </a:lnTo>
                        <a:lnTo>
                          <a:pt x="1094" y="823"/>
                        </a:lnTo>
                        <a:lnTo>
                          <a:pt x="1128" y="819"/>
                        </a:lnTo>
                        <a:lnTo>
                          <a:pt x="1154" y="815"/>
                        </a:lnTo>
                        <a:lnTo>
                          <a:pt x="1165" y="812"/>
                        </a:lnTo>
                        <a:lnTo>
                          <a:pt x="1175" y="807"/>
                        </a:lnTo>
                        <a:lnTo>
                          <a:pt x="1184" y="802"/>
                        </a:lnTo>
                        <a:lnTo>
                          <a:pt x="1195" y="796"/>
                        </a:lnTo>
                        <a:lnTo>
                          <a:pt x="1204" y="790"/>
                        </a:lnTo>
                        <a:lnTo>
                          <a:pt x="1212" y="784"/>
                        </a:lnTo>
                        <a:lnTo>
                          <a:pt x="1221" y="781"/>
                        </a:lnTo>
                        <a:lnTo>
                          <a:pt x="1229" y="779"/>
                        </a:lnTo>
                        <a:lnTo>
                          <a:pt x="1237" y="780"/>
                        </a:lnTo>
                        <a:lnTo>
                          <a:pt x="1244" y="782"/>
                        </a:lnTo>
                        <a:lnTo>
                          <a:pt x="1251" y="785"/>
                        </a:lnTo>
                        <a:lnTo>
                          <a:pt x="1257" y="790"/>
                        </a:lnTo>
                        <a:lnTo>
                          <a:pt x="1269" y="801"/>
                        </a:lnTo>
                        <a:lnTo>
                          <a:pt x="1281" y="812"/>
                        </a:lnTo>
                        <a:lnTo>
                          <a:pt x="1286" y="817"/>
                        </a:lnTo>
                        <a:lnTo>
                          <a:pt x="1291" y="823"/>
                        </a:lnTo>
                        <a:lnTo>
                          <a:pt x="1297" y="827"/>
                        </a:lnTo>
                        <a:lnTo>
                          <a:pt x="1302" y="831"/>
                        </a:lnTo>
                        <a:lnTo>
                          <a:pt x="1307" y="834"/>
                        </a:lnTo>
                        <a:lnTo>
                          <a:pt x="1313" y="834"/>
                        </a:lnTo>
                        <a:lnTo>
                          <a:pt x="1318" y="834"/>
                        </a:lnTo>
                        <a:lnTo>
                          <a:pt x="1325" y="831"/>
                        </a:lnTo>
                        <a:lnTo>
                          <a:pt x="1333" y="825"/>
                        </a:lnTo>
                        <a:lnTo>
                          <a:pt x="1342" y="821"/>
                        </a:lnTo>
                        <a:lnTo>
                          <a:pt x="1350" y="818"/>
                        </a:lnTo>
                        <a:lnTo>
                          <a:pt x="1357" y="816"/>
                        </a:lnTo>
                        <a:lnTo>
                          <a:pt x="1365" y="815"/>
                        </a:lnTo>
                        <a:lnTo>
                          <a:pt x="1372" y="815"/>
                        </a:lnTo>
                        <a:lnTo>
                          <a:pt x="1379" y="816"/>
                        </a:lnTo>
                        <a:lnTo>
                          <a:pt x="1386" y="817"/>
                        </a:lnTo>
                        <a:lnTo>
                          <a:pt x="1417" y="827"/>
                        </a:lnTo>
                        <a:lnTo>
                          <a:pt x="1455" y="840"/>
                        </a:lnTo>
                        <a:lnTo>
                          <a:pt x="1463" y="843"/>
                        </a:lnTo>
                        <a:lnTo>
                          <a:pt x="1474" y="846"/>
                        </a:lnTo>
                        <a:lnTo>
                          <a:pt x="1487" y="848"/>
                        </a:lnTo>
                        <a:lnTo>
                          <a:pt x="1501" y="849"/>
                        </a:lnTo>
                        <a:lnTo>
                          <a:pt x="1515" y="850"/>
                        </a:lnTo>
                        <a:lnTo>
                          <a:pt x="1528" y="851"/>
                        </a:lnTo>
                        <a:lnTo>
                          <a:pt x="1541" y="850"/>
                        </a:lnTo>
                        <a:lnTo>
                          <a:pt x="1550" y="849"/>
                        </a:lnTo>
                        <a:lnTo>
                          <a:pt x="1556" y="848"/>
                        </a:lnTo>
                        <a:lnTo>
                          <a:pt x="1561" y="846"/>
                        </a:lnTo>
                        <a:lnTo>
                          <a:pt x="1565" y="844"/>
                        </a:lnTo>
                        <a:lnTo>
                          <a:pt x="1569" y="842"/>
                        </a:lnTo>
                        <a:lnTo>
                          <a:pt x="1575" y="835"/>
                        </a:lnTo>
                        <a:lnTo>
                          <a:pt x="1579" y="827"/>
                        </a:lnTo>
                        <a:lnTo>
                          <a:pt x="1586" y="811"/>
                        </a:lnTo>
                        <a:lnTo>
                          <a:pt x="1592" y="793"/>
                        </a:lnTo>
                        <a:lnTo>
                          <a:pt x="1595" y="786"/>
                        </a:lnTo>
                        <a:lnTo>
                          <a:pt x="1600" y="779"/>
                        </a:lnTo>
                        <a:lnTo>
                          <a:pt x="1605" y="773"/>
                        </a:lnTo>
                        <a:lnTo>
                          <a:pt x="1612" y="765"/>
                        </a:lnTo>
                        <a:lnTo>
                          <a:pt x="1628" y="750"/>
                        </a:lnTo>
                        <a:lnTo>
                          <a:pt x="1646" y="734"/>
                        </a:lnTo>
                        <a:lnTo>
                          <a:pt x="1664" y="718"/>
                        </a:lnTo>
                        <a:lnTo>
                          <a:pt x="1682" y="703"/>
                        </a:lnTo>
                        <a:lnTo>
                          <a:pt x="1698" y="688"/>
                        </a:lnTo>
                        <a:lnTo>
                          <a:pt x="1711" y="676"/>
                        </a:lnTo>
                        <a:lnTo>
                          <a:pt x="1724" y="661"/>
                        </a:lnTo>
                        <a:lnTo>
                          <a:pt x="1735" y="648"/>
                        </a:lnTo>
                        <a:lnTo>
                          <a:pt x="1746" y="637"/>
                        </a:lnTo>
                        <a:lnTo>
                          <a:pt x="1756" y="629"/>
                        </a:lnTo>
                        <a:lnTo>
                          <a:pt x="1766" y="622"/>
                        </a:lnTo>
                        <a:lnTo>
                          <a:pt x="1775" y="616"/>
                        </a:lnTo>
                        <a:lnTo>
                          <a:pt x="1784" y="612"/>
                        </a:lnTo>
                        <a:lnTo>
                          <a:pt x="1793" y="609"/>
                        </a:lnTo>
                        <a:lnTo>
                          <a:pt x="1804" y="608"/>
                        </a:lnTo>
                        <a:lnTo>
                          <a:pt x="1814" y="609"/>
                        </a:lnTo>
                        <a:lnTo>
                          <a:pt x="1825" y="610"/>
                        </a:lnTo>
                        <a:lnTo>
                          <a:pt x="1837" y="612"/>
                        </a:lnTo>
                        <a:lnTo>
                          <a:pt x="1867" y="620"/>
                        </a:lnTo>
                        <a:lnTo>
                          <a:pt x="1903" y="630"/>
                        </a:lnTo>
                        <a:lnTo>
                          <a:pt x="1911" y="631"/>
                        </a:lnTo>
                        <a:lnTo>
                          <a:pt x="1920" y="629"/>
                        </a:lnTo>
                        <a:lnTo>
                          <a:pt x="1933" y="627"/>
                        </a:lnTo>
                        <a:lnTo>
                          <a:pt x="1946" y="623"/>
                        </a:lnTo>
                        <a:lnTo>
                          <a:pt x="1960" y="617"/>
                        </a:lnTo>
                        <a:lnTo>
                          <a:pt x="1977" y="610"/>
                        </a:lnTo>
                        <a:lnTo>
                          <a:pt x="1992" y="603"/>
                        </a:lnTo>
                        <a:lnTo>
                          <a:pt x="2008" y="595"/>
                        </a:lnTo>
                        <a:lnTo>
                          <a:pt x="2025" y="587"/>
                        </a:lnTo>
                        <a:lnTo>
                          <a:pt x="2040" y="578"/>
                        </a:lnTo>
                        <a:lnTo>
                          <a:pt x="2055" y="569"/>
                        </a:lnTo>
                        <a:lnTo>
                          <a:pt x="2068" y="560"/>
                        </a:lnTo>
                        <a:lnTo>
                          <a:pt x="2079" y="552"/>
                        </a:lnTo>
                        <a:lnTo>
                          <a:pt x="2089" y="544"/>
                        </a:lnTo>
                        <a:lnTo>
                          <a:pt x="2096" y="537"/>
                        </a:lnTo>
                        <a:lnTo>
                          <a:pt x="2102" y="531"/>
                        </a:lnTo>
                        <a:lnTo>
                          <a:pt x="2108" y="502"/>
                        </a:lnTo>
                        <a:lnTo>
                          <a:pt x="2115" y="472"/>
                        </a:lnTo>
                        <a:lnTo>
                          <a:pt x="2118" y="465"/>
                        </a:lnTo>
                        <a:lnTo>
                          <a:pt x="2120" y="459"/>
                        </a:lnTo>
                        <a:lnTo>
                          <a:pt x="2124" y="454"/>
                        </a:lnTo>
                        <a:lnTo>
                          <a:pt x="2128" y="450"/>
                        </a:lnTo>
                        <a:lnTo>
                          <a:pt x="2133" y="446"/>
                        </a:lnTo>
                        <a:lnTo>
                          <a:pt x="2138" y="444"/>
                        </a:lnTo>
                        <a:lnTo>
                          <a:pt x="2146" y="442"/>
                        </a:lnTo>
                        <a:lnTo>
                          <a:pt x="2154" y="442"/>
                        </a:lnTo>
                        <a:lnTo>
                          <a:pt x="2162" y="444"/>
                        </a:lnTo>
                        <a:lnTo>
                          <a:pt x="2170" y="444"/>
                        </a:lnTo>
                        <a:lnTo>
                          <a:pt x="2178" y="442"/>
                        </a:lnTo>
                        <a:lnTo>
                          <a:pt x="2186" y="440"/>
                        </a:lnTo>
                        <a:lnTo>
                          <a:pt x="2199" y="435"/>
                        </a:lnTo>
                        <a:lnTo>
                          <a:pt x="2212" y="431"/>
                        </a:lnTo>
                        <a:lnTo>
                          <a:pt x="2218" y="428"/>
                        </a:lnTo>
                        <a:lnTo>
                          <a:pt x="2225" y="427"/>
                        </a:lnTo>
                        <a:lnTo>
                          <a:pt x="2233" y="425"/>
                        </a:lnTo>
                        <a:lnTo>
                          <a:pt x="2240" y="425"/>
                        </a:lnTo>
                        <a:lnTo>
                          <a:pt x="2248" y="425"/>
                        </a:lnTo>
                        <a:lnTo>
                          <a:pt x="2256" y="427"/>
                        </a:lnTo>
                        <a:lnTo>
                          <a:pt x="2264" y="430"/>
                        </a:lnTo>
                        <a:lnTo>
                          <a:pt x="2275" y="434"/>
                        </a:lnTo>
                        <a:lnTo>
                          <a:pt x="2286" y="439"/>
                        </a:lnTo>
                        <a:lnTo>
                          <a:pt x="2296" y="444"/>
                        </a:lnTo>
                        <a:lnTo>
                          <a:pt x="2304" y="447"/>
                        </a:lnTo>
                        <a:lnTo>
                          <a:pt x="2311" y="449"/>
                        </a:lnTo>
                        <a:lnTo>
                          <a:pt x="2318" y="449"/>
                        </a:lnTo>
                        <a:lnTo>
                          <a:pt x="2324" y="449"/>
                        </a:lnTo>
                        <a:lnTo>
                          <a:pt x="2328" y="448"/>
                        </a:lnTo>
                        <a:lnTo>
                          <a:pt x="2333" y="446"/>
                        </a:lnTo>
                        <a:lnTo>
                          <a:pt x="2342" y="440"/>
                        </a:lnTo>
                        <a:lnTo>
                          <a:pt x="2351" y="434"/>
                        </a:lnTo>
                        <a:lnTo>
                          <a:pt x="2358" y="431"/>
                        </a:lnTo>
                        <a:lnTo>
                          <a:pt x="2365" y="428"/>
                        </a:lnTo>
                        <a:lnTo>
                          <a:pt x="2372" y="425"/>
                        </a:lnTo>
                        <a:lnTo>
                          <a:pt x="2381" y="422"/>
                        </a:lnTo>
                        <a:lnTo>
                          <a:pt x="2389" y="421"/>
                        </a:lnTo>
                        <a:lnTo>
                          <a:pt x="2401" y="421"/>
                        </a:lnTo>
                        <a:lnTo>
                          <a:pt x="2413" y="422"/>
                        </a:lnTo>
                        <a:lnTo>
                          <a:pt x="2425" y="422"/>
                        </a:lnTo>
                        <a:lnTo>
                          <a:pt x="2437" y="422"/>
                        </a:lnTo>
                        <a:lnTo>
                          <a:pt x="2449" y="421"/>
                        </a:lnTo>
                        <a:lnTo>
                          <a:pt x="2453" y="419"/>
                        </a:lnTo>
                        <a:lnTo>
                          <a:pt x="2457" y="418"/>
                        </a:lnTo>
                        <a:lnTo>
                          <a:pt x="2459" y="415"/>
                        </a:lnTo>
                        <a:lnTo>
                          <a:pt x="2461" y="412"/>
                        </a:lnTo>
                        <a:lnTo>
                          <a:pt x="2462" y="405"/>
                        </a:lnTo>
                        <a:lnTo>
                          <a:pt x="2461" y="396"/>
                        </a:lnTo>
                        <a:lnTo>
                          <a:pt x="2459" y="388"/>
                        </a:lnTo>
                        <a:lnTo>
                          <a:pt x="2457" y="379"/>
                        </a:lnTo>
                        <a:lnTo>
                          <a:pt x="2454" y="371"/>
                        </a:lnTo>
                        <a:lnTo>
                          <a:pt x="2452" y="362"/>
                        </a:lnTo>
                        <a:lnTo>
                          <a:pt x="2450" y="352"/>
                        </a:lnTo>
                        <a:lnTo>
                          <a:pt x="2450" y="344"/>
                        </a:lnTo>
                        <a:lnTo>
                          <a:pt x="2451" y="340"/>
                        </a:lnTo>
                        <a:lnTo>
                          <a:pt x="2453" y="335"/>
                        </a:lnTo>
                        <a:lnTo>
                          <a:pt x="2457" y="330"/>
                        </a:lnTo>
                        <a:lnTo>
                          <a:pt x="2462" y="324"/>
                        </a:lnTo>
                        <a:lnTo>
                          <a:pt x="2466" y="318"/>
                        </a:lnTo>
                        <a:lnTo>
                          <a:pt x="2471" y="310"/>
                        </a:lnTo>
                        <a:lnTo>
                          <a:pt x="2474" y="303"/>
                        </a:lnTo>
                        <a:lnTo>
                          <a:pt x="2476" y="295"/>
                        </a:lnTo>
                        <a:lnTo>
                          <a:pt x="2478" y="288"/>
                        </a:lnTo>
                        <a:lnTo>
                          <a:pt x="2480" y="283"/>
                        </a:lnTo>
                        <a:lnTo>
                          <a:pt x="2483" y="278"/>
                        </a:lnTo>
                        <a:lnTo>
                          <a:pt x="2488" y="275"/>
                        </a:lnTo>
                        <a:lnTo>
                          <a:pt x="2492" y="273"/>
                        </a:lnTo>
                        <a:lnTo>
                          <a:pt x="2497" y="272"/>
                        </a:lnTo>
                        <a:lnTo>
                          <a:pt x="2503" y="270"/>
                        </a:lnTo>
                        <a:lnTo>
                          <a:pt x="2508" y="272"/>
                        </a:lnTo>
                        <a:lnTo>
                          <a:pt x="2521" y="276"/>
                        </a:lnTo>
                        <a:lnTo>
                          <a:pt x="2537" y="282"/>
                        </a:lnTo>
                        <a:lnTo>
                          <a:pt x="2552" y="290"/>
                        </a:lnTo>
                        <a:lnTo>
                          <a:pt x="2568" y="299"/>
                        </a:lnTo>
                        <a:lnTo>
                          <a:pt x="2600" y="320"/>
                        </a:lnTo>
                        <a:lnTo>
                          <a:pt x="2631" y="340"/>
                        </a:lnTo>
                        <a:lnTo>
                          <a:pt x="2644" y="347"/>
                        </a:lnTo>
                        <a:lnTo>
                          <a:pt x="2655" y="353"/>
                        </a:lnTo>
                        <a:lnTo>
                          <a:pt x="2661" y="354"/>
                        </a:lnTo>
                        <a:lnTo>
                          <a:pt x="2666" y="355"/>
                        </a:lnTo>
                        <a:lnTo>
                          <a:pt x="2669" y="355"/>
                        </a:lnTo>
                        <a:lnTo>
                          <a:pt x="2672" y="355"/>
                        </a:lnTo>
                        <a:lnTo>
                          <a:pt x="2699" y="342"/>
                        </a:lnTo>
                        <a:lnTo>
                          <a:pt x="2734" y="325"/>
                        </a:lnTo>
                        <a:lnTo>
                          <a:pt x="2752" y="315"/>
                        </a:lnTo>
                        <a:lnTo>
                          <a:pt x="2768" y="304"/>
                        </a:lnTo>
                        <a:lnTo>
                          <a:pt x="2774" y="299"/>
                        </a:lnTo>
                        <a:lnTo>
                          <a:pt x="2780" y="295"/>
                        </a:lnTo>
                        <a:lnTo>
                          <a:pt x="2785" y="290"/>
                        </a:lnTo>
                        <a:lnTo>
                          <a:pt x="2790" y="286"/>
                        </a:lnTo>
                        <a:lnTo>
                          <a:pt x="2794" y="280"/>
                        </a:lnTo>
                        <a:lnTo>
                          <a:pt x="2797" y="273"/>
                        </a:lnTo>
                        <a:lnTo>
                          <a:pt x="2799" y="265"/>
                        </a:lnTo>
                        <a:lnTo>
                          <a:pt x="2802" y="259"/>
                        </a:lnTo>
                        <a:lnTo>
                          <a:pt x="2804" y="252"/>
                        </a:lnTo>
                        <a:lnTo>
                          <a:pt x="2808" y="246"/>
                        </a:lnTo>
                        <a:lnTo>
                          <a:pt x="2812" y="240"/>
                        </a:lnTo>
                        <a:lnTo>
                          <a:pt x="2817" y="235"/>
                        </a:lnTo>
                        <a:lnTo>
                          <a:pt x="2835" y="223"/>
                        </a:lnTo>
                        <a:lnTo>
                          <a:pt x="2853" y="213"/>
                        </a:lnTo>
                        <a:lnTo>
                          <a:pt x="2871" y="203"/>
                        </a:lnTo>
                        <a:lnTo>
                          <a:pt x="2889" y="192"/>
                        </a:lnTo>
                        <a:lnTo>
                          <a:pt x="2908" y="181"/>
                        </a:lnTo>
                        <a:lnTo>
                          <a:pt x="2926" y="171"/>
                        </a:lnTo>
                        <a:lnTo>
                          <a:pt x="2944" y="161"/>
                        </a:lnTo>
                        <a:lnTo>
                          <a:pt x="2964" y="152"/>
                        </a:lnTo>
                        <a:lnTo>
                          <a:pt x="2974" y="149"/>
                        </a:lnTo>
                        <a:lnTo>
                          <a:pt x="2983" y="147"/>
                        </a:lnTo>
                        <a:lnTo>
                          <a:pt x="2991" y="146"/>
                        </a:lnTo>
                        <a:lnTo>
                          <a:pt x="2998" y="147"/>
                        </a:lnTo>
                        <a:lnTo>
                          <a:pt x="3014" y="149"/>
                        </a:lnTo>
                        <a:lnTo>
                          <a:pt x="3032" y="151"/>
                        </a:lnTo>
                        <a:lnTo>
                          <a:pt x="3052" y="153"/>
                        </a:lnTo>
                        <a:lnTo>
                          <a:pt x="3071" y="152"/>
                        </a:lnTo>
                        <a:lnTo>
                          <a:pt x="3092" y="150"/>
                        </a:lnTo>
                        <a:lnTo>
                          <a:pt x="3111" y="147"/>
                        </a:lnTo>
                        <a:lnTo>
                          <a:pt x="3132" y="144"/>
                        </a:lnTo>
                        <a:lnTo>
                          <a:pt x="3152" y="139"/>
                        </a:lnTo>
                        <a:lnTo>
                          <a:pt x="3171" y="135"/>
                        </a:lnTo>
                        <a:lnTo>
                          <a:pt x="3190" y="132"/>
                        </a:lnTo>
                        <a:lnTo>
                          <a:pt x="3201" y="130"/>
                        </a:lnTo>
                        <a:lnTo>
                          <a:pt x="3210" y="128"/>
                        </a:lnTo>
                        <a:lnTo>
                          <a:pt x="3216" y="125"/>
                        </a:lnTo>
                        <a:lnTo>
                          <a:pt x="3222" y="121"/>
                        </a:lnTo>
                        <a:lnTo>
                          <a:pt x="3225" y="118"/>
                        </a:lnTo>
                        <a:lnTo>
                          <a:pt x="3227" y="114"/>
                        </a:lnTo>
                        <a:lnTo>
                          <a:pt x="3227" y="109"/>
                        </a:lnTo>
                        <a:lnTo>
                          <a:pt x="3227" y="104"/>
                        </a:lnTo>
                        <a:lnTo>
                          <a:pt x="3225" y="93"/>
                        </a:lnTo>
                        <a:lnTo>
                          <a:pt x="3224" y="82"/>
                        </a:lnTo>
                        <a:lnTo>
                          <a:pt x="3223" y="76"/>
                        </a:lnTo>
                        <a:lnTo>
                          <a:pt x="3223" y="70"/>
                        </a:lnTo>
                        <a:lnTo>
                          <a:pt x="3225" y="65"/>
                        </a:lnTo>
                        <a:lnTo>
                          <a:pt x="3227" y="59"/>
                        </a:lnTo>
                        <a:lnTo>
                          <a:pt x="3230" y="54"/>
                        </a:lnTo>
                        <a:lnTo>
                          <a:pt x="3233" y="50"/>
                        </a:lnTo>
                        <a:lnTo>
                          <a:pt x="3237" y="47"/>
                        </a:lnTo>
                        <a:lnTo>
                          <a:pt x="3241" y="44"/>
                        </a:lnTo>
                        <a:lnTo>
                          <a:pt x="3253" y="37"/>
                        </a:lnTo>
                        <a:lnTo>
                          <a:pt x="3267" y="32"/>
                        </a:lnTo>
                        <a:lnTo>
                          <a:pt x="3282" y="27"/>
                        </a:lnTo>
                        <a:lnTo>
                          <a:pt x="3299" y="22"/>
                        </a:lnTo>
                        <a:lnTo>
                          <a:pt x="3318" y="18"/>
                        </a:lnTo>
                        <a:lnTo>
                          <a:pt x="3337" y="14"/>
                        </a:lnTo>
                        <a:lnTo>
                          <a:pt x="3375" y="7"/>
                        </a:lnTo>
                        <a:lnTo>
                          <a:pt x="3412" y="3"/>
                        </a:lnTo>
                        <a:lnTo>
                          <a:pt x="3444" y="1"/>
                        </a:lnTo>
                        <a:lnTo>
                          <a:pt x="3467" y="0"/>
                        </a:lnTo>
                        <a:lnTo>
                          <a:pt x="3467" y="0"/>
                        </a:lnTo>
                        <a:lnTo>
                          <a:pt x="3467" y="28"/>
                        </a:lnTo>
                        <a:lnTo>
                          <a:pt x="3469" y="50"/>
                        </a:lnTo>
                        <a:lnTo>
                          <a:pt x="3470" y="61"/>
                        </a:lnTo>
                        <a:lnTo>
                          <a:pt x="3472" y="73"/>
                        </a:lnTo>
                        <a:lnTo>
                          <a:pt x="3477" y="85"/>
                        </a:lnTo>
                        <a:lnTo>
                          <a:pt x="3481" y="98"/>
                        </a:lnTo>
                        <a:lnTo>
                          <a:pt x="3485" y="108"/>
                        </a:lnTo>
                        <a:lnTo>
                          <a:pt x="3489" y="116"/>
                        </a:lnTo>
                        <a:lnTo>
                          <a:pt x="3495" y="125"/>
                        </a:lnTo>
                        <a:lnTo>
                          <a:pt x="3500" y="133"/>
                        </a:lnTo>
                        <a:lnTo>
                          <a:pt x="3505" y="141"/>
                        </a:lnTo>
                        <a:lnTo>
                          <a:pt x="3509" y="150"/>
                        </a:lnTo>
                        <a:lnTo>
                          <a:pt x="3510" y="155"/>
                        </a:lnTo>
                        <a:lnTo>
                          <a:pt x="3511" y="159"/>
                        </a:lnTo>
                        <a:lnTo>
                          <a:pt x="3511" y="164"/>
                        </a:lnTo>
                        <a:lnTo>
                          <a:pt x="3511" y="169"/>
                        </a:lnTo>
                        <a:lnTo>
                          <a:pt x="3510" y="175"/>
                        </a:lnTo>
                        <a:lnTo>
                          <a:pt x="3512" y="181"/>
                        </a:lnTo>
                        <a:lnTo>
                          <a:pt x="3514" y="189"/>
                        </a:lnTo>
                        <a:lnTo>
                          <a:pt x="3518" y="195"/>
                        </a:lnTo>
                        <a:lnTo>
                          <a:pt x="3528" y="208"/>
                        </a:lnTo>
                        <a:lnTo>
                          <a:pt x="3538" y="221"/>
                        </a:lnTo>
                        <a:lnTo>
                          <a:pt x="3548" y="235"/>
                        </a:lnTo>
                        <a:lnTo>
                          <a:pt x="3556" y="249"/>
                        </a:lnTo>
                        <a:lnTo>
                          <a:pt x="3559" y="256"/>
                        </a:lnTo>
                        <a:lnTo>
                          <a:pt x="3561" y="263"/>
                        </a:lnTo>
                        <a:lnTo>
                          <a:pt x="3561" y="272"/>
                        </a:lnTo>
                        <a:lnTo>
                          <a:pt x="3560" y="280"/>
                        </a:lnTo>
                        <a:lnTo>
                          <a:pt x="3556" y="299"/>
                        </a:lnTo>
                        <a:lnTo>
                          <a:pt x="3553" y="316"/>
                        </a:lnTo>
                        <a:lnTo>
                          <a:pt x="3553" y="323"/>
                        </a:lnTo>
                        <a:lnTo>
                          <a:pt x="3553" y="329"/>
                        </a:lnTo>
                        <a:lnTo>
                          <a:pt x="3554" y="335"/>
                        </a:lnTo>
                        <a:lnTo>
                          <a:pt x="3556" y="340"/>
                        </a:lnTo>
                        <a:lnTo>
                          <a:pt x="3559" y="345"/>
                        </a:lnTo>
                        <a:lnTo>
                          <a:pt x="3563" y="349"/>
                        </a:lnTo>
                        <a:lnTo>
                          <a:pt x="3568" y="354"/>
                        </a:lnTo>
                        <a:lnTo>
                          <a:pt x="3573" y="359"/>
                        </a:lnTo>
                        <a:lnTo>
                          <a:pt x="3587" y="367"/>
                        </a:lnTo>
                        <a:lnTo>
                          <a:pt x="3607" y="376"/>
                        </a:lnTo>
                        <a:lnTo>
                          <a:pt x="3610" y="381"/>
                        </a:lnTo>
                        <a:lnTo>
                          <a:pt x="3616" y="387"/>
                        </a:lnTo>
                        <a:lnTo>
                          <a:pt x="3622" y="392"/>
                        </a:lnTo>
                        <a:lnTo>
                          <a:pt x="3626" y="396"/>
                        </a:lnTo>
                        <a:lnTo>
                          <a:pt x="3626" y="401"/>
                        </a:lnTo>
                        <a:lnTo>
                          <a:pt x="3626" y="404"/>
                        </a:lnTo>
                        <a:lnTo>
                          <a:pt x="3625" y="407"/>
                        </a:lnTo>
                        <a:lnTo>
                          <a:pt x="3623" y="410"/>
                        </a:lnTo>
                        <a:lnTo>
                          <a:pt x="3618" y="415"/>
                        </a:lnTo>
                        <a:lnTo>
                          <a:pt x="3612" y="420"/>
                        </a:lnTo>
                        <a:lnTo>
                          <a:pt x="3598" y="429"/>
                        </a:lnTo>
                        <a:lnTo>
                          <a:pt x="3586" y="437"/>
                        </a:lnTo>
                        <a:lnTo>
                          <a:pt x="3581" y="441"/>
                        </a:lnTo>
                        <a:lnTo>
                          <a:pt x="3576" y="444"/>
                        </a:lnTo>
                        <a:lnTo>
                          <a:pt x="3572" y="446"/>
                        </a:lnTo>
                        <a:lnTo>
                          <a:pt x="3568" y="447"/>
                        </a:lnTo>
                        <a:lnTo>
                          <a:pt x="3560" y="449"/>
                        </a:lnTo>
                        <a:lnTo>
                          <a:pt x="3554" y="450"/>
                        </a:lnTo>
                        <a:lnTo>
                          <a:pt x="3552" y="452"/>
                        </a:lnTo>
                        <a:lnTo>
                          <a:pt x="3551" y="453"/>
                        </a:lnTo>
                        <a:lnTo>
                          <a:pt x="3550" y="456"/>
                        </a:lnTo>
                        <a:lnTo>
                          <a:pt x="3549" y="460"/>
                        </a:lnTo>
                        <a:lnTo>
                          <a:pt x="3550" y="472"/>
                        </a:lnTo>
                        <a:lnTo>
                          <a:pt x="3553" y="491"/>
                        </a:lnTo>
                        <a:lnTo>
                          <a:pt x="3556" y="502"/>
                        </a:lnTo>
                        <a:lnTo>
                          <a:pt x="3557" y="510"/>
                        </a:lnTo>
                        <a:lnTo>
                          <a:pt x="3557" y="517"/>
                        </a:lnTo>
                        <a:lnTo>
                          <a:pt x="3555" y="522"/>
                        </a:lnTo>
                        <a:lnTo>
                          <a:pt x="3552" y="526"/>
                        </a:lnTo>
                        <a:lnTo>
                          <a:pt x="3548" y="531"/>
                        </a:lnTo>
                        <a:lnTo>
                          <a:pt x="3542" y="536"/>
                        </a:lnTo>
                        <a:lnTo>
                          <a:pt x="3534" y="541"/>
                        </a:lnTo>
                        <a:lnTo>
                          <a:pt x="3532" y="543"/>
                        </a:lnTo>
                        <a:lnTo>
                          <a:pt x="3531" y="545"/>
                        </a:lnTo>
                        <a:lnTo>
                          <a:pt x="3530" y="547"/>
                        </a:lnTo>
                        <a:lnTo>
                          <a:pt x="3530" y="549"/>
                        </a:lnTo>
                        <a:lnTo>
                          <a:pt x="3531" y="554"/>
                        </a:lnTo>
                        <a:lnTo>
                          <a:pt x="3532" y="560"/>
                        </a:lnTo>
                        <a:lnTo>
                          <a:pt x="3539" y="575"/>
                        </a:lnTo>
                        <a:lnTo>
                          <a:pt x="3548" y="590"/>
                        </a:lnTo>
                        <a:lnTo>
                          <a:pt x="3558" y="606"/>
                        </a:lnTo>
                        <a:lnTo>
                          <a:pt x="3569" y="622"/>
                        </a:lnTo>
                        <a:lnTo>
                          <a:pt x="3572" y="629"/>
                        </a:lnTo>
                        <a:lnTo>
                          <a:pt x="3575" y="636"/>
                        </a:lnTo>
                        <a:lnTo>
                          <a:pt x="3577" y="642"/>
                        </a:lnTo>
                        <a:lnTo>
                          <a:pt x="3578" y="647"/>
                        </a:lnTo>
                        <a:lnTo>
                          <a:pt x="3577" y="669"/>
                        </a:lnTo>
                        <a:lnTo>
                          <a:pt x="3576" y="690"/>
                        </a:lnTo>
                        <a:lnTo>
                          <a:pt x="3576" y="700"/>
                        </a:lnTo>
                        <a:lnTo>
                          <a:pt x="3577" y="711"/>
                        </a:lnTo>
                        <a:lnTo>
                          <a:pt x="3580" y="722"/>
                        </a:lnTo>
                        <a:lnTo>
                          <a:pt x="3584" y="733"/>
                        </a:lnTo>
                        <a:lnTo>
                          <a:pt x="3593" y="752"/>
                        </a:lnTo>
                        <a:lnTo>
                          <a:pt x="3599" y="765"/>
                        </a:lnTo>
                        <a:lnTo>
                          <a:pt x="3601" y="771"/>
                        </a:lnTo>
                        <a:lnTo>
                          <a:pt x="3603" y="779"/>
                        </a:lnTo>
                        <a:lnTo>
                          <a:pt x="3606" y="789"/>
                        </a:lnTo>
                        <a:lnTo>
                          <a:pt x="3607" y="800"/>
                        </a:lnTo>
                        <a:lnTo>
                          <a:pt x="3609" y="811"/>
                        </a:lnTo>
                        <a:lnTo>
                          <a:pt x="3614" y="824"/>
                        </a:lnTo>
                        <a:lnTo>
                          <a:pt x="3620" y="841"/>
                        </a:lnTo>
                        <a:lnTo>
                          <a:pt x="3627" y="856"/>
                        </a:lnTo>
                        <a:lnTo>
                          <a:pt x="3635" y="872"/>
                        </a:lnTo>
                        <a:lnTo>
                          <a:pt x="3643" y="887"/>
                        </a:lnTo>
                        <a:lnTo>
                          <a:pt x="3652" y="899"/>
                        </a:lnTo>
                        <a:lnTo>
                          <a:pt x="3659" y="907"/>
                        </a:lnTo>
                        <a:lnTo>
                          <a:pt x="3666" y="912"/>
                        </a:lnTo>
                        <a:lnTo>
                          <a:pt x="3673" y="917"/>
                        </a:lnTo>
                        <a:lnTo>
                          <a:pt x="3680" y="920"/>
                        </a:lnTo>
                        <a:lnTo>
                          <a:pt x="3687" y="921"/>
                        </a:lnTo>
                        <a:lnTo>
                          <a:pt x="3695" y="921"/>
                        </a:lnTo>
                        <a:lnTo>
                          <a:pt x="3702" y="921"/>
                        </a:lnTo>
                        <a:lnTo>
                          <a:pt x="3709" y="919"/>
                        </a:lnTo>
                        <a:lnTo>
                          <a:pt x="3716" y="918"/>
                        </a:lnTo>
                        <a:lnTo>
                          <a:pt x="3730" y="914"/>
                        </a:lnTo>
                        <a:lnTo>
                          <a:pt x="3745" y="911"/>
                        </a:lnTo>
                        <a:lnTo>
                          <a:pt x="3753" y="911"/>
                        </a:lnTo>
                        <a:lnTo>
                          <a:pt x="3760" y="911"/>
                        </a:lnTo>
                        <a:lnTo>
                          <a:pt x="3767" y="913"/>
                        </a:lnTo>
                        <a:lnTo>
                          <a:pt x="3774" y="917"/>
                        </a:lnTo>
                        <a:lnTo>
                          <a:pt x="3790" y="942"/>
                        </a:lnTo>
                        <a:lnTo>
                          <a:pt x="3810" y="978"/>
                        </a:lnTo>
                        <a:lnTo>
                          <a:pt x="3822" y="995"/>
                        </a:lnTo>
                        <a:lnTo>
                          <a:pt x="3833" y="1011"/>
                        </a:lnTo>
                        <a:lnTo>
                          <a:pt x="3843" y="1024"/>
                        </a:lnTo>
                        <a:lnTo>
                          <a:pt x="3851" y="1031"/>
                        </a:lnTo>
                        <a:lnTo>
                          <a:pt x="3861" y="1037"/>
                        </a:lnTo>
                        <a:lnTo>
                          <a:pt x="3871" y="1040"/>
                        </a:lnTo>
                        <a:lnTo>
                          <a:pt x="3879" y="1041"/>
                        </a:lnTo>
                        <a:lnTo>
                          <a:pt x="3887" y="1041"/>
                        </a:lnTo>
                        <a:lnTo>
                          <a:pt x="3894" y="1038"/>
                        </a:lnTo>
                        <a:lnTo>
                          <a:pt x="3900" y="1035"/>
                        </a:lnTo>
                        <a:lnTo>
                          <a:pt x="3906" y="1030"/>
                        </a:lnTo>
                        <a:lnTo>
                          <a:pt x="3912" y="1025"/>
                        </a:lnTo>
                        <a:lnTo>
                          <a:pt x="3921" y="1014"/>
                        </a:lnTo>
                        <a:lnTo>
                          <a:pt x="3929" y="1003"/>
                        </a:lnTo>
                        <a:lnTo>
                          <a:pt x="3932" y="998"/>
                        </a:lnTo>
                        <a:lnTo>
                          <a:pt x="3936" y="995"/>
                        </a:lnTo>
                        <a:lnTo>
                          <a:pt x="3939" y="994"/>
                        </a:lnTo>
                        <a:lnTo>
                          <a:pt x="3942" y="994"/>
                        </a:lnTo>
                        <a:lnTo>
                          <a:pt x="3955" y="1032"/>
                        </a:lnTo>
                        <a:lnTo>
                          <a:pt x="3968" y="1068"/>
                        </a:lnTo>
                        <a:lnTo>
                          <a:pt x="3969" y="1075"/>
                        </a:lnTo>
                        <a:lnTo>
                          <a:pt x="3969" y="1082"/>
                        </a:lnTo>
                        <a:lnTo>
                          <a:pt x="3968" y="1084"/>
                        </a:lnTo>
                        <a:lnTo>
                          <a:pt x="3967" y="1087"/>
                        </a:lnTo>
                        <a:lnTo>
                          <a:pt x="3966" y="1090"/>
                        </a:lnTo>
                        <a:lnTo>
                          <a:pt x="3964" y="1092"/>
                        </a:lnTo>
                        <a:lnTo>
                          <a:pt x="3961" y="1093"/>
                        </a:lnTo>
                        <a:lnTo>
                          <a:pt x="3958" y="1094"/>
                        </a:lnTo>
                        <a:lnTo>
                          <a:pt x="3955" y="1095"/>
                        </a:lnTo>
                        <a:lnTo>
                          <a:pt x="3949" y="1095"/>
                        </a:lnTo>
                        <a:lnTo>
                          <a:pt x="3939" y="1095"/>
                        </a:lnTo>
                        <a:lnTo>
                          <a:pt x="3925" y="1092"/>
                        </a:lnTo>
                        <a:lnTo>
                          <a:pt x="3922" y="1092"/>
                        </a:lnTo>
                        <a:lnTo>
                          <a:pt x="3919" y="1093"/>
                        </a:lnTo>
                        <a:lnTo>
                          <a:pt x="3915" y="1096"/>
                        </a:lnTo>
                        <a:lnTo>
                          <a:pt x="3910" y="1099"/>
                        </a:lnTo>
                        <a:lnTo>
                          <a:pt x="3905" y="1103"/>
                        </a:lnTo>
                        <a:lnTo>
                          <a:pt x="3900" y="1108"/>
                        </a:lnTo>
                        <a:lnTo>
                          <a:pt x="3895" y="1114"/>
                        </a:lnTo>
                        <a:lnTo>
                          <a:pt x="3891" y="1119"/>
                        </a:lnTo>
                        <a:lnTo>
                          <a:pt x="3888" y="1126"/>
                        </a:lnTo>
                        <a:lnTo>
                          <a:pt x="3885" y="1133"/>
                        </a:lnTo>
                        <a:lnTo>
                          <a:pt x="3883" y="1139"/>
                        </a:lnTo>
                        <a:lnTo>
                          <a:pt x="3883" y="1146"/>
                        </a:lnTo>
                        <a:lnTo>
                          <a:pt x="3884" y="1152"/>
                        </a:lnTo>
                        <a:lnTo>
                          <a:pt x="3887" y="1158"/>
                        </a:lnTo>
                        <a:lnTo>
                          <a:pt x="3892" y="1163"/>
                        </a:lnTo>
                        <a:lnTo>
                          <a:pt x="3899" y="1168"/>
                        </a:lnTo>
                        <a:lnTo>
                          <a:pt x="3911" y="1176"/>
                        </a:lnTo>
                        <a:lnTo>
                          <a:pt x="3920" y="1183"/>
                        </a:lnTo>
                        <a:lnTo>
                          <a:pt x="3929" y="1191"/>
                        </a:lnTo>
                        <a:lnTo>
                          <a:pt x="3938" y="1199"/>
                        </a:lnTo>
                        <a:lnTo>
                          <a:pt x="3947" y="1208"/>
                        </a:lnTo>
                        <a:lnTo>
                          <a:pt x="3957" y="1216"/>
                        </a:lnTo>
                        <a:lnTo>
                          <a:pt x="3967" y="1224"/>
                        </a:lnTo>
                        <a:lnTo>
                          <a:pt x="3980" y="1232"/>
                        </a:lnTo>
                        <a:lnTo>
                          <a:pt x="3996" y="1240"/>
                        </a:lnTo>
                        <a:lnTo>
                          <a:pt x="4010" y="1249"/>
                        </a:lnTo>
                        <a:lnTo>
                          <a:pt x="4023" y="1259"/>
                        </a:lnTo>
                        <a:lnTo>
                          <a:pt x="4035" y="1270"/>
                        </a:lnTo>
                        <a:lnTo>
                          <a:pt x="4060" y="1292"/>
                        </a:lnTo>
                        <a:lnTo>
                          <a:pt x="4085" y="1318"/>
                        </a:lnTo>
                        <a:lnTo>
                          <a:pt x="4091" y="1324"/>
                        </a:lnTo>
                        <a:lnTo>
                          <a:pt x="4096" y="1330"/>
                        </a:lnTo>
                        <a:lnTo>
                          <a:pt x="4099" y="1336"/>
                        </a:lnTo>
                        <a:lnTo>
                          <a:pt x="4100" y="1341"/>
                        </a:lnTo>
                        <a:lnTo>
                          <a:pt x="4099" y="1347"/>
                        </a:lnTo>
                        <a:lnTo>
                          <a:pt x="4097" y="1353"/>
                        </a:lnTo>
                        <a:lnTo>
                          <a:pt x="4093" y="1358"/>
                        </a:lnTo>
                        <a:lnTo>
                          <a:pt x="4086" y="1365"/>
                        </a:lnTo>
                        <a:lnTo>
                          <a:pt x="4077" y="1372"/>
                        </a:lnTo>
                        <a:lnTo>
                          <a:pt x="4072" y="1379"/>
                        </a:lnTo>
                        <a:lnTo>
                          <a:pt x="4068" y="1385"/>
                        </a:lnTo>
                        <a:lnTo>
                          <a:pt x="4067" y="1392"/>
                        </a:lnTo>
                        <a:lnTo>
                          <a:pt x="4066" y="1405"/>
                        </a:lnTo>
                        <a:lnTo>
                          <a:pt x="4067" y="1424"/>
                        </a:lnTo>
                        <a:lnTo>
                          <a:pt x="4068" y="1431"/>
                        </a:lnTo>
                        <a:lnTo>
                          <a:pt x="4069" y="1438"/>
                        </a:lnTo>
                        <a:lnTo>
                          <a:pt x="4071" y="1444"/>
                        </a:lnTo>
                        <a:lnTo>
                          <a:pt x="4073" y="1448"/>
                        </a:lnTo>
                        <a:lnTo>
                          <a:pt x="4077" y="1455"/>
                        </a:lnTo>
                        <a:lnTo>
                          <a:pt x="4084" y="1461"/>
                        </a:lnTo>
                        <a:lnTo>
                          <a:pt x="4089" y="1466"/>
                        </a:lnTo>
                        <a:lnTo>
                          <a:pt x="4095" y="1472"/>
                        </a:lnTo>
                        <a:lnTo>
                          <a:pt x="4101" y="1480"/>
                        </a:lnTo>
                        <a:lnTo>
                          <a:pt x="4106" y="1489"/>
                        </a:lnTo>
                        <a:lnTo>
                          <a:pt x="4114" y="1505"/>
                        </a:lnTo>
                        <a:lnTo>
                          <a:pt x="4124" y="1522"/>
                        </a:lnTo>
                        <a:lnTo>
                          <a:pt x="4133" y="1538"/>
                        </a:lnTo>
                        <a:lnTo>
                          <a:pt x="4142" y="1553"/>
                        </a:lnTo>
                        <a:lnTo>
                          <a:pt x="4148" y="1565"/>
                        </a:lnTo>
                        <a:lnTo>
                          <a:pt x="4154" y="1572"/>
                        </a:lnTo>
                        <a:lnTo>
                          <a:pt x="4156" y="1575"/>
                        </a:lnTo>
                        <a:lnTo>
                          <a:pt x="4159" y="1576"/>
                        </a:lnTo>
                        <a:lnTo>
                          <a:pt x="4161" y="1578"/>
                        </a:lnTo>
                        <a:lnTo>
                          <a:pt x="4163" y="1578"/>
                        </a:lnTo>
                        <a:lnTo>
                          <a:pt x="4169" y="1577"/>
                        </a:lnTo>
                        <a:lnTo>
                          <a:pt x="4174" y="1574"/>
                        </a:lnTo>
                        <a:lnTo>
                          <a:pt x="4180" y="1569"/>
                        </a:lnTo>
                        <a:lnTo>
                          <a:pt x="4187" y="1560"/>
                        </a:lnTo>
                        <a:lnTo>
                          <a:pt x="4193" y="1555"/>
                        </a:lnTo>
                        <a:lnTo>
                          <a:pt x="4199" y="1552"/>
                        </a:lnTo>
                        <a:lnTo>
                          <a:pt x="4204" y="1551"/>
                        </a:lnTo>
                        <a:lnTo>
                          <a:pt x="4211" y="1552"/>
                        </a:lnTo>
                        <a:lnTo>
                          <a:pt x="4222" y="1556"/>
                        </a:lnTo>
                        <a:lnTo>
                          <a:pt x="4234" y="1560"/>
                        </a:lnTo>
                        <a:lnTo>
                          <a:pt x="4240" y="1562"/>
                        </a:lnTo>
                        <a:lnTo>
                          <a:pt x="4246" y="1563"/>
                        </a:lnTo>
                        <a:lnTo>
                          <a:pt x="4253" y="1563"/>
                        </a:lnTo>
                        <a:lnTo>
                          <a:pt x="4258" y="1562"/>
                        </a:lnTo>
                        <a:lnTo>
                          <a:pt x="4269" y="1559"/>
                        </a:lnTo>
                        <a:lnTo>
                          <a:pt x="4280" y="1556"/>
                        </a:lnTo>
                        <a:lnTo>
                          <a:pt x="4292" y="1553"/>
                        </a:lnTo>
                        <a:lnTo>
                          <a:pt x="4304" y="1550"/>
                        </a:lnTo>
                        <a:lnTo>
                          <a:pt x="4317" y="1548"/>
                        </a:lnTo>
                        <a:lnTo>
                          <a:pt x="4330" y="1549"/>
                        </a:lnTo>
                        <a:lnTo>
                          <a:pt x="4336" y="1549"/>
                        </a:lnTo>
                        <a:lnTo>
                          <a:pt x="4342" y="1549"/>
                        </a:lnTo>
                        <a:lnTo>
                          <a:pt x="4346" y="1548"/>
                        </a:lnTo>
                        <a:lnTo>
                          <a:pt x="4350" y="1546"/>
                        </a:lnTo>
                        <a:lnTo>
                          <a:pt x="4354" y="1544"/>
                        </a:lnTo>
                        <a:lnTo>
                          <a:pt x="4357" y="1542"/>
                        </a:lnTo>
                        <a:lnTo>
                          <a:pt x="4360" y="1539"/>
                        </a:lnTo>
                        <a:lnTo>
                          <a:pt x="4362" y="1536"/>
                        </a:lnTo>
                        <a:lnTo>
                          <a:pt x="4370" y="1521"/>
                        </a:lnTo>
                        <a:lnTo>
                          <a:pt x="4376" y="1503"/>
                        </a:lnTo>
                        <a:lnTo>
                          <a:pt x="4379" y="1498"/>
                        </a:lnTo>
                        <a:lnTo>
                          <a:pt x="4384" y="1495"/>
                        </a:lnTo>
                        <a:lnTo>
                          <a:pt x="4388" y="1492"/>
                        </a:lnTo>
                        <a:lnTo>
                          <a:pt x="4394" y="1489"/>
                        </a:lnTo>
                        <a:lnTo>
                          <a:pt x="4406" y="1486"/>
                        </a:lnTo>
                        <a:lnTo>
                          <a:pt x="4420" y="1484"/>
                        </a:lnTo>
                        <a:lnTo>
                          <a:pt x="4450" y="1482"/>
                        </a:lnTo>
                        <a:lnTo>
                          <a:pt x="4475" y="1481"/>
                        </a:lnTo>
                        <a:lnTo>
                          <a:pt x="4481" y="1480"/>
                        </a:lnTo>
                        <a:lnTo>
                          <a:pt x="4486" y="1481"/>
                        </a:lnTo>
                        <a:lnTo>
                          <a:pt x="4489" y="1483"/>
                        </a:lnTo>
                        <a:lnTo>
                          <a:pt x="4492" y="1485"/>
                        </a:lnTo>
                        <a:lnTo>
                          <a:pt x="4494" y="1489"/>
                        </a:lnTo>
                        <a:lnTo>
                          <a:pt x="4494" y="1493"/>
                        </a:lnTo>
                        <a:lnTo>
                          <a:pt x="4494" y="1498"/>
                        </a:lnTo>
                        <a:lnTo>
                          <a:pt x="4494" y="1503"/>
                        </a:lnTo>
                        <a:lnTo>
                          <a:pt x="4488" y="1526"/>
                        </a:lnTo>
                        <a:lnTo>
                          <a:pt x="4481" y="1543"/>
                        </a:lnTo>
                        <a:lnTo>
                          <a:pt x="4473" y="1552"/>
                        </a:lnTo>
                        <a:lnTo>
                          <a:pt x="4464" y="1560"/>
                        </a:lnTo>
                        <a:lnTo>
                          <a:pt x="4458" y="1569"/>
                        </a:lnTo>
                        <a:lnTo>
                          <a:pt x="4453" y="1576"/>
                        </a:lnTo>
                        <a:lnTo>
                          <a:pt x="4448" y="1584"/>
                        </a:lnTo>
                        <a:lnTo>
                          <a:pt x="4445" y="1591"/>
                        </a:lnTo>
                        <a:lnTo>
                          <a:pt x="4442" y="1599"/>
                        </a:lnTo>
                        <a:lnTo>
                          <a:pt x="4441" y="1607"/>
                        </a:lnTo>
                        <a:lnTo>
                          <a:pt x="4440" y="1615"/>
                        </a:lnTo>
                        <a:lnTo>
                          <a:pt x="4441" y="1623"/>
                        </a:lnTo>
                        <a:lnTo>
                          <a:pt x="4442" y="1631"/>
                        </a:lnTo>
                        <a:lnTo>
                          <a:pt x="4444" y="1639"/>
                        </a:lnTo>
                        <a:lnTo>
                          <a:pt x="4448" y="1649"/>
                        </a:lnTo>
                        <a:lnTo>
                          <a:pt x="4452" y="1658"/>
                        </a:lnTo>
                        <a:lnTo>
                          <a:pt x="4457" y="1667"/>
                        </a:lnTo>
                        <a:lnTo>
                          <a:pt x="4464" y="1677"/>
                        </a:lnTo>
                        <a:lnTo>
                          <a:pt x="4479" y="1699"/>
                        </a:lnTo>
                        <a:lnTo>
                          <a:pt x="4491" y="1716"/>
                        </a:lnTo>
                        <a:lnTo>
                          <a:pt x="4495" y="1725"/>
                        </a:lnTo>
                        <a:lnTo>
                          <a:pt x="4499" y="1736"/>
                        </a:lnTo>
                        <a:lnTo>
                          <a:pt x="4501" y="1747"/>
                        </a:lnTo>
                        <a:lnTo>
                          <a:pt x="4502" y="1761"/>
                        </a:lnTo>
                        <a:lnTo>
                          <a:pt x="4503" y="1777"/>
                        </a:lnTo>
                        <a:lnTo>
                          <a:pt x="4505" y="1798"/>
                        </a:lnTo>
                        <a:lnTo>
                          <a:pt x="4506" y="1808"/>
                        </a:lnTo>
                        <a:lnTo>
                          <a:pt x="4508" y="1818"/>
                        </a:lnTo>
                        <a:lnTo>
                          <a:pt x="4510" y="1827"/>
                        </a:lnTo>
                        <a:lnTo>
                          <a:pt x="4514" y="1833"/>
                        </a:lnTo>
                        <a:lnTo>
                          <a:pt x="4518" y="1839"/>
                        </a:lnTo>
                        <a:lnTo>
                          <a:pt x="4521" y="1843"/>
                        </a:lnTo>
                        <a:lnTo>
                          <a:pt x="4525" y="1845"/>
                        </a:lnTo>
                        <a:lnTo>
                          <a:pt x="4528" y="1846"/>
                        </a:lnTo>
                        <a:lnTo>
                          <a:pt x="4531" y="1846"/>
                        </a:lnTo>
                        <a:lnTo>
                          <a:pt x="4534" y="1844"/>
                        </a:lnTo>
                        <a:lnTo>
                          <a:pt x="4536" y="1841"/>
                        </a:lnTo>
                        <a:lnTo>
                          <a:pt x="4539" y="1838"/>
                        </a:lnTo>
                        <a:lnTo>
                          <a:pt x="4543" y="1829"/>
                        </a:lnTo>
                        <a:lnTo>
                          <a:pt x="4546" y="1818"/>
                        </a:lnTo>
                        <a:lnTo>
                          <a:pt x="4548" y="1809"/>
                        </a:lnTo>
                        <a:lnTo>
                          <a:pt x="4550" y="1801"/>
                        </a:lnTo>
                        <a:lnTo>
                          <a:pt x="4551" y="1793"/>
                        </a:lnTo>
                        <a:lnTo>
                          <a:pt x="4555" y="1786"/>
                        </a:lnTo>
                        <a:lnTo>
                          <a:pt x="4558" y="1778"/>
                        </a:lnTo>
                        <a:lnTo>
                          <a:pt x="4561" y="1770"/>
                        </a:lnTo>
                        <a:lnTo>
                          <a:pt x="4570" y="1757"/>
                        </a:lnTo>
                        <a:lnTo>
                          <a:pt x="4579" y="1744"/>
                        </a:lnTo>
                        <a:lnTo>
                          <a:pt x="4584" y="1740"/>
                        </a:lnTo>
                        <a:lnTo>
                          <a:pt x="4589" y="1737"/>
                        </a:lnTo>
                        <a:lnTo>
                          <a:pt x="4595" y="1734"/>
                        </a:lnTo>
                        <a:lnTo>
                          <a:pt x="4602" y="1730"/>
                        </a:lnTo>
                        <a:lnTo>
                          <a:pt x="4608" y="1728"/>
                        </a:lnTo>
                        <a:lnTo>
                          <a:pt x="4613" y="1724"/>
                        </a:lnTo>
                        <a:lnTo>
                          <a:pt x="4617" y="1721"/>
                        </a:lnTo>
                        <a:lnTo>
                          <a:pt x="4619" y="1716"/>
                        </a:lnTo>
                        <a:lnTo>
                          <a:pt x="4621" y="1710"/>
                        </a:lnTo>
                        <a:lnTo>
                          <a:pt x="4624" y="1706"/>
                        </a:lnTo>
                        <a:lnTo>
                          <a:pt x="4627" y="1703"/>
                        </a:lnTo>
                        <a:lnTo>
                          <a:pt x="4631" y="1700"/>
                        </a:lnTo>
                        <a:lnTo>
                          <a:pt x="4636" y="1699"/>
                        </a:lnTo>
                        <a:lnTo>
                          <a:pt x="4642" y="1698"/>
                        </a:lnTo>
                        <a:lnTo>
                          <a:pt x="4648" y="1698"/>
                        </a:lnTo>
                        <a:lnTo>
                          <a:pt x="4653" y="1699"/>
                        </a:lnTo>
                        <a:lnTo>
                          <a:pt x="4678" y="1704"/>
                        </a:lnTo>
                        <a:lnTo>
                          <a:pt x="4701" y="1707"/>
                        </a:lnTo>
                        <a:lnTo>
                          <a:pt x="4714" y="1708"/>
                        </a:lnTo>
                        <a:lnTo>
                          <a:pt x="4724" y="1710"/>
                        </a:lnTo>
                        <a:lnTo>
                          <a:pt x="4729" y="1712"/>
                        </a:lnTo>
                        <a:lnTo>
                          <a:pt x="4732" y="1714"/>
                        </a:lnTo>
                        <a:lnTo>
                          <a:pt x="4734" y="1716"/>
                        </a:lnTo>
                        <a:lnTo>
                          <a:pt x="4736" y="1718"/>
                        </a:lnTo>
                        <a:lnTo>
                          <a:pt x="4737" y="1721"/>
                        </a:lnTo>
                        <a:lnTo>
                          <a:pt x="4738" y="1724"/>
                        </a:lnTo>
                        <a:lnTo>
                          <a:pt x="4738" y="1728"/>
                        </a:lnTo>
                        <a:lnTo>
                          <a:pt x="4738" y="1731"/>
                        </a:lnTo>
                        <a:lnTo>
                          <a:pt x="4736" y="1740"/>
                        </a:lnTo>
                        <a:lnTo>
                          <a:pt x="4733" y="1748"/>
                        </a:lnTo>
                        <a:lnTo>
                          <a:pt x="4727" y="1766"/>
                        </a:lnTo>
                        <a:lnTo>
                          <a:pt x="4719" y="1787"/>
                        </a:lnTo>
                        <a:lnTo>
                          <a:pt x="4717" y="1797"/>
                        </a:lnTo>
                        <a:lnTo>
                          <a:pt x="4716" y="1807"/>
                        </a:lnTo>
                        <a:lnTo>
                          <a:pt x="4717" y="1812"/>
                        </a:lnTo>
                        <a:lnTo>
                          <a:pt x="4717" y="1816"/>
                        </a:lnTo>
                        <a:lnTo>
                          <a:pt x="4719" y="1822"/>
                        </a:lnTo>
                        <a:lnTo>
                          <a:pt x="4720" y="1827"/>
                        </a:lnTo>
                        <a:lnTo>
                          <a:pt x="4725" y="1838"/>
                        </a:lnTo>
                        <a:lnTo>
                          <a:pt x="4729" y="1849"/>
                        </a:lnTo>
                        <a:lnTo>
                          <a:pt x="4731" y="1859"/>
                        </a:lnTo>
                        <a:lnTo>
                          <a:pt x="4733" y="1870"/>
                        </a:lnTo>
                        <a:lnTo>
                          <a:pt x="4733" y="1879"/>
                        </a:lnTo>
                        <a:lnTo>
                          <a:pt x="4732" y="1889"/>
                        </a:lnTo>
                        <a:lnTo>
                          <a:pt x="4731" y="1898"/>
                        </a:lnTo>
                        <a:lnTo>
                          <a:pt x="4730" y="1909"/>
                        </a:lnTo>
                        <a:lnTo>
                          <a:pt x="4725" y="1928"/>
                        </a:lnTo>
                        <a:lnTo>
                          <a:pt x="4721" y="1949"/>
                        </a:lnTo>
                        <a:lnTo>
                          <a:pt x="4719" y="1959"/>
                        </a:lnTo>
                        <a:lnTo>
                          <a:pt x="4717" y="1970"/>
                        </a:lnTo>
                        <a:lnTo>
                          <a:pt x="4716" y="1982"/>
                        </a:lnTo>
                        <a:lnTo>
                          <a:pt x="4716" y="1995"/>
                        </a:lnTo>
                        <a:lnTo>
                          <a:pt x="4717" y="2004"/>
                        </a:lnTo>
                        <a:lnTo>
                          <a:pt x="4719" y="2013"/>
                        </a:lnTo>
                        <a:lnTo>
                          <a:pt x="4722" y="2020"/>
                        </a:lnTo>
                        <a:lnTo>
                          <a:pt x="4725" y="2026"/>
                        </a:lnTo>
                        <a:lnTo>
                          <a:pt x="4733" y="2038"/>
                        </a:lnTo>
                        <a:lnTo>
                          <a:pt x="4739" y="2049"/>
                        </a:lnTo>
                        <a:lnTo>
                          <a:pt x="4741" y="2054"/>
                        </a:lnTo>
                        <a:lnTo>
                          <a:pt x="4743" y="2059"/>
                        </a:lnTo>
                        <a:lnTo>
                          <a:pt x="4743" y="2065"/>
                        </a:lnTo>
                        <a:lnTo>
                          <a:pt x="4743" y="2072"/>
                        </a:lnTo>
                        <a:lnTo>
                          <a:pt x="4742" y="2080"/>
                        </a:lnTo>
                        <a:lnTo>
                          <a:pt x="4739" y="2088"/>
                        </a:lnTo>
                        <a:lnTo>
                          <a:pt x="4735" y="2098"/>
                        </a:lnTo>
                        <a:lnTo>
                          <a:pt x="4729" y="2109"/>
                        </a:lnTo>
                        <a:lnTo>
                          <a:pt x="4722" y="2117"/>
                        </a:lnTo>
                        <a:lnTo>
                          <a:pt x="4715" y="2124"/>
                        </a:lnTo>
                        <a:lnTo>
                          <a:pt x="4706" y="2130"/>
                        </a:lnTo>
                        <a:lnTo>
                          <a:pt x="4697" y="2136"/>
                        </a:lnTo>
                        <a:lnTo>
                          <a:pt x="4688" y="2141"/>
                        </a:lnTo>
                        <a:lnTo>
                          <a:pt x="4679" y="2146"/>
                        </a:lnTo>
                        <a:lnTo>
                          <a:pt x="4671" y="2152"/>
                        </a:lnTo>
                        <a:lnTo>
                          <a:pt x="4665" y="2158"/>
                        </a:lnTo>
                        <a:lnTo>
                          <a:pt x="4676" y="2162"/>
                        </a:lnTo>
                        <a:lnTo>
                          <a:pt x="4690" y="2170"/>
                        </a:lnTo>
                        <a:lnTo>
                          <a:pt x="4704" y="2178"/>
                        </a:lnTo>
                        <a:lnTo>
                          <a:pt x="4718" y="2189"/>
                        </a:lnTo>
                        <a:lnTo>
                          <a:pt x="4732" y="2200"/>
                        </a:lnTo>
                        <a:lnTo>
                          <a:pt x="4743" y="2213"/>
                        </a:lnTo>
                        <a:lnTo>
                          <a:pt x="4747" y="2218"/>
                        </a:lnTo>
                        <a:lnTo>
                          <a:pt x="4751" y="2224"/>
                        </a:lnTo>
                        <a:lnTo>
                          <a:pt x="4754" y="2230"/>
                        </a:lnTo>
                        <a:lnTo>
                          <a:pt x="4756" y="2235"/>
                        </a:lnTo>
                        <a:lnTo>
                          <a:pt x="4758" y="2243"/>
                        </a:lnTo>
                        <a:lnTo>
                          <a:pt x="4763" y="2253"/>
                        </a:lnTo>
                        <a:lnTo>
                          <a:pt x="4768" y="2261"/>
                        </a:lnTo>
                        <a:lnTo>
                          <a:pt x="4775" y="2269"/>
                        </a:lnTo>
                        <a:lnTo>
                          <a:pt x="4790" y="2285"/>
                        </a:lnTo>
                        <a:lnTo>
                          <a:pt x="4805" y="2302"/>
                        </a:lnTo>
                        <a:lnTo>
                          <a:pt x="4813" y="2310"/>
                        </a:lnTo>
                        <a:lnTo>
                          <a:pt x="4819" y="2319"/>
                        </a:lnTo>
                        <a:lnTo>
                          <a:pt x="4825" y="2327"/>
                        </a:lnTo>
                        <a:lnTo>
                          <a:pt x="4829" y="2337"/>
                        </a:lnTo>
                        <a:lnTo>
                          <a:pt x="4833" y="2346"/>
                        </a:lnTo>
                        <a:lnTo>
                          <a:pt x="4834" y="2355"/>
                        </a:lnTo>
                        <a:lnTo>
                          <a:pt x="4835" y="2359"/>
                        </a:lnTo>
                        <a:lnTo>
                          <a:pt x="4834" y="2364"/>
                        </a:lnTo>
                        <a:lnTo>
                          <a:pt x="4834" y="2368"/>
                        </a:lnTo>
                        <a:lnTo>
                          <a:pt x="4832" y="2373"/>
                        </a:lnTo>
                        <a:lnTo>
                          <a:pt x="4829" y="2385"/>
                        </a:lnTo>
                        <a:lnTo>
                          <a:pt x="4825" y="2396"/>
                        </a:lnTo>
                        <a:lnTo>
                          <a:pt x="4822" y="2407"/>
                        </a:lnTo>
                        <a:lnTo>
                          <a:pt x="4819" y="2418"/>
                        </a:lnTo>
                        <a:lnTo>
                          <a:pt x="4818" y="2431"/>
                        </a:lnTo>
                        <a:lnTo>
                          <a:pt x="4820" y="2441"/>
                        </a:lnTo>
                        <a:lnTo>
                          <a:pt x="4821" y="2447"/>
                        </a:lnTo>
                        <a:lnTo>
                          <a:pt x="4823" y="2452"/>
                        </a:lnTo>
                        <a:lnTo>
                          <a:pt x="4826" y="2457"/>
                        </a:lnTo>
                        <a:lnTo>
                          <a:pt x="4830" y="2462"/>
                        </a:lnTo>
                        <a:lnTo>
                          <a:pt x="4844" y="2480"/>
                        </a:lnTo>
                        <a:lnTo>
                          <a:pt x="4855" y="2496"/>
                        </a:lnTo>
                        <a:lnTo>
                          <a:pt x="4860" y="2504"/>
                        </a:lnTo>
                        <a:lnTo>
                          <a:pt x="4862" y="2514"/>
                        </a:lnTo>
                        <a:lnTo>
                          <a:pt x="4864" y="2524"/>
                        </a:lnTo>
                        <a:lnTo>
                          <a:pt x="4865" y="2537"/>
                        </a:lnTo>
                        <a:lnTo>
                          <a:pt x="4863" y="2542"/>
                        </a:lnTo>
                        <a:lnTo>
                          <a:pt x="4863" y="2548"/>
                        </a:lnTo>
                        <a:lnTo>
                          <a:pt x="4864" y="2555"/>
                        </a:lnTo>
                        <a:lnTo>
                          <a:pt x="4866" y="2562"/>
                        </a:lnTo>
                        <a:lnTo>
                          <a:pt x="4870" y="2576"/>
                        </a:lnTo>
                        <a:lnTo>
                          <a:pt x="4877" y="2590"/>
                        </a:lnTo>
                        <a:lnTo>
                          <a:pt x="4893" y="2618"/>
                        </a:lnTo>
                        <a:lnTo>
                          <a:pt x="4909" y="2641"/>
                        </a:lnTo>
                        <a:lnTo>
                          <a:pt x="4915" y="2649"/>
                        </a:lnTo>
                        <a:lnTo>
                          <a:pt x="4921" y="2656"/>
                        </a:lnTo>
                        <a:lnTo>
                          <a:pt x="4927" y="2662"/>
                        </a:lnTo>
                        <a:lnTo>
                          <a:pt x="4933" y="2668"/>
                        </a:lnTo>
                        <a:lnTo>
                          <a:pt x="4939" y="2672"/>
                        </a:lnTo>
                        <a:lnTo>
                          <a:pt x="4945" y="2676"/>
                        </a:lnTo>
                        <a:lnTo>
                          <a:pt x="4951" y="2679"/>
                        </a:lnTo>
                        <a:lnTo>
                          <a:pt x="4957" y="2682"/>
                        </a:lnTo>
                        <a:lnTo>
                          <a:pt x="4963" y="2684"/>
                        </a:lnTo>
                        <a:lnTo>
                          <a:pt x="4969" y="2685"/>
                        </a:lnTo>
                        <a:lnTo>
                          <a:pt x="4975" y="2685"/>
                        </a:lnTo>
                        <a:lnTo>
                          <a:pt x="4981" y="2685"/>
                        </a:lnTo>
                        <a:lnTo>
                          <a:pt x="4993" y="2684"/>
                        </a:lnTo>
                        <a:lnTo>
                          <a:pt x="5006" y="2682"/>
                        </a:lnTo>
                        <a:lnTo>
                          <a:pt x="5032" y="2675"/>
                        </a:lnTo>
                        <a:lnTo>
                          <a:pt x="5059" y="2669"/>
                        </a:lnTo>
                        <a:lnTo>
                          <a:pt x="5075" y="2667"/>
                        </a:lnTo>
                        <a:lnTo>
                          <a:pt x="5090" y="2668"/>
                        </a:lnTo>
                        <a:lnTo>
                          <a:pt x="5097" y="2668"/>
                        </a:lnTo>
                        <a:lnTo>
                          <a:pt x="5105" y="2670"/>
                        </a:lnTo>
                        <a:lnTo>
                          <a:pt x="5113" y="2672"/>
                        </a:lnTo>
                        <a:lnTo>
                          <a:pt x="5123" y="2674"/>
                        </a:lnTo>
                        <a:lnTo>
                          <a:pt x="5154" y="2686"/>
                        </a:lnTo>
                        <a:lnTo>
                          <a:pt x="5190" y="2699"/>
                        </a:lnTo>
                        <a:lnTo>
                          <a:pt x="5209" y="2705"/>
                        </a:lnTo>
                        <a:lnTo>
                          <a:pt x="5225" y="2713"/>
                        </a:lnTo>
                        <a:lnTo>
                          <a:pt x="5241" y="2720"/>
                        </a:lnTo>
                        <a:lnTo>
                          <a:pt x="5255" y="2729"/>
                        </a:lnTo>
                        <a:lnTo>
                          <a:pt x="5262" y="2733"/>
                        </a:lnTo>
                        <a:lnTo>
                          <a:pt x="5269" y="2737"/>
                        </a:lnTo>
                        <a:lnTo>
                          <a:pt x="5276" y="2739"/>
                        </a:lnTo>
                        <a:lnTo>
                          <a:pt x="5283" y="2741"/>
                        </a:lnTo>
                        <a:lnTo>
                          <a:pt x="5292" y="2743"/>
                        </a:lnTo>
                        <a:lnTo>
                          <a:pt x="5299" y="2743"/>
                        </a:lnTo>
                        <a:lnTo>
                          <a:pt x="5307" y="2743"/>
                        </a:lnTo>
                        <a:lnTo>
                          <a:pt x="5314" y="2743"/>
                        </a:lnTo>
                        <a:lnTo>
                          <a:pt x="5329" y="2741"/>
                        </a:lnTo>
                        <a:lnTo>
                          <a:pt x="5346" y="2738"/>
                        </a:lnTo>
                        <a:lnTo>
                          <a:pt x="5361" y="2734"/>
                        </a:lnTo>
                        <a:lnTo>
                          <a:pt x="5377" y="2730"/>
                        </a:lnTo>
                        <a:lnTo>
                          <a:pt x="5392" y="2727"/>
                        </a:lnTo>
                        <a:lnTo>
                          <a:pt x="5406" y="2724"/>
                        </a:lnTo>
                        <a:lnTo>
                          <a:pt x="5421" y="2721"/>
                        </a:lnTo>
                        <a:lnTo>
                          <a:pt x="5435" y="2721"/>
                        </a:lnTo>
                        <a:lnTo>
                          <a:pt x="5442" y="2721"/>
                        </a:lnTo>
                        <a:lnTo>
                          <a:pt x="5449" y="2724"/>
                        </a:lnTo>
                        <a:lnTo>
                          <a:pt x="5455" y="2726"/>
                        </a:lnTo>
                        <a:lnTo>
                          <a:pt x="5463" y="2728"/>
                        </a:lnTo>
                        <a:lnTo>
                          <a:pt x="5469" y="2732"/>
                        </a:lnTo>
                        <a:lnTo>
                          <a:pt x="5475" y="2736"/>
                        </a:lnTo>
                        <a:lnTo>
                          <a:pt x="5481" y="2741"/>
                        </a:lnTo>
                        <a:lnTo>
                          <a:pt x="5487" y="2747"/>
                        </a:lnTo>
                        <a:lnTo>
                          <a:pt x="5497" y="2758"/>
                        </a:lnTo>
                        <a:lnTo>
                          <a:pt x="5508" y="2768"/>
                        </a:lnTo>
                        <a:lnTo>
                          <a:pt x="5519" y="2776"/>
                        </a:lnTo>
                        <a:lnTo>
                          <a:pt x="5529" y="2783"/>
                        </a:lnTo>
                        <a:lnTo>
                          <a:pt x="5551" y="2794"/>
                        </a:lnTo>
                        <a:lnTo>
                          <a:pt x="5569" y="2804"/>
                        </a:lnTo>
                        <a:lnTo>
                          <a:pt x="5578" y="2811"/>
                        </a:lnTo>
                        <a:lnTo>
                          <a:pt x="5586" y="2818"/>
                        </a:lnTo>
                        <a:lnTo>
                          <a:pt x="5594" y="2826"/>
                        </a:lnTo>
                        <a:lnTo>
                          <a:pt x="5599" y="2835"/>
                        </a:lnTo>
                        <a:lnTo>
                          <a:pt x="5604" y="2846"/>
                        </a:lnTo>
                        <a:lnTo>
                          <a:pt x="5608" y="2860"/>
                        </a:lnTo>
                        <a:lnTo>
                          <a:pt x="5610" y="2876"/>
                        </a:lnTo>
                        <a:lnTo>
                          <a:pt x="5611" y="2894"/>
                        </a:lnTo>
                        <a:lnTo>
                          <a:pt x="5608" y="2902"/>
                        </a:lnTo>
                        <a:lnTo>
                          <a:pt x="5608" y="2907"/>
                        </a:lnTo>
                        <a:lnTo>
                          <a:pt x="5609" y="2911"/>
                        </a:lnTo>
                        <a:lnTo>
                          <a:pt x="5613" y="2917"/>
                        </a:lnTo>
                        <a:lnTo>
                          <a:pt x="5618" y="2923"/>
                        </a:lnTo>
                        <a:lnTo>
                          <a:pt x="5624" y="2928"/>
                        </a:lnTo>
                        <a:lnTo>
                          <a:pt x="5627" y="2929"/>
                        </a:lnTo>
                        <a:lnTo>
                          <a:pt x="5632" y="2931"/>
                        </a:lnTo>
                        <a:lnTo>
                          <a:pt x="5635" y="2932"/>
                        </a:lnTo>
                        <a:lnTo>
                          <a:pt x="5639" y="2932"/>
                        </a:lnTo>
                        <a:lnTo>
                          <a:pt x="5644" y="2932"/>
                        </a:lnTo>
                        <a:lnTo>
                          <a:pt x="5649" y="2930"/>
                        </a:lnTo>
                        <a:lnTo>
                          <a:pt x="5652" y="2928"/>
                        </a:lnTo>
                        <a:lnTo>
                          <a:pt x="5656" y="2925"/>
                        </a:lnTo>
                        <a:lnTo>
                          <a:pt x="5662" y="2917"/>
                        </a:lnTo>
                        <a:lnTo>
                          <a:pt x="5669" y="2911"/>
                        </a:lnTo>
                        <a:lnTo>
                          <a:pt x="5673" y="2909"/>
                        </a:lnTo>
                        <a:lnTo>
                          <a:pt x="5678" y="2907"/>
                        </a:lnTo>
                        <a:lnTo>
                          <a:pt x="5683" y="2905"/>
                        </a:lnTo>
                        <a:lnTo>
                          <a:pt x="5689" y="2904"/>
                        </a:lnTo>
                        <a:lnTo>
                          <a:pt x="5694" y="2903"/>
                        </a:lnTo>
                        <a:lnTo>
                          <a:pt x="5700" y="2903"/>
                        </a:lnTo>
                        <a:lnTo>
                          <a:pt x="5705" y="2903"/>
                        </a:lnTo>
                        <a:lnTo>
                          <a:pt x="5710" y="2904"/>
                        </a:lnTo>
                        <a:lnTo>
                          <a:pt x="5736" y="2928"/>
                        </a:lnTo>
                        <a:lnTo>
                          <a:pt x="5736" y="2928"/>
                        </a:lnTo>
                        <a:lnTo>
                          <a:pt x="5731" y="2941"/>
                        </a:lnTo>
                        <a:lnTo>
                          <a:pt x="5726" y="2952"/>
                        </a:lnTo>
                        <a:lnTo>
                          <a:pt x="5723" y="2958"/>
                        </a:lnTo>
                        <a:lnTo>
                          <a:pt x="5720" y="2963"/>
                        </a:lnTo>
                        <a:lnTo>
                          <a:pt x="5715" y="2968"/>
                        </a:lnTo>
                        <a:lnTo>
                          <a:pt x="5710" y="2973"/>
                        </a:lnTo>
                        <a:lnTo>
                          <a:pt x="5698" y="2983"/>
                        </a:lnTo>
                        <a:lnTo>
                          <a:pt x="5690" y="2991"/>
                        </a:lnTo>
                        <a:lnTo>
                          <a:pt x="5687" y="2995"/>
                        </a:lnTo>
                        <a:lnTo>
                          <a:pt x="5684" y="3000"/>
                        </a:lnTo>
                        <a:lnTo>
                          <a:pt x="5682" y="3006"/>
                        </a:lnTo>
                        <a:lnTo>
                          <a:pt x="5681" y="3014"/>
                        </a:lnTo>
                        <a:lnTo>
                          <a:pt x="5680" y="3021"/>
                        </a:lnTo>
                        <a:lnTo>
                          <a:pt x="5677" y="3029"/>
                        </a:lnTo>
                        <a:lnTo>
                          <a:pt x="5672" y="3035"/>
                        </a:lnTo>
                        <a:lnTo>
                          <a:pt x="5667" y="3040"/>
                        </a:lnTo>
                        <a:lnTo>
                          <a:pt x="5661" y="3044"/>
                        </a:lnTo>
                        <a:lnTo>
                          <a:pt x="5655" y="3048"/>
                        </a:lnTo>
                        <a:lnTo>
                          <a:pt x="5648" y="3051"/>
                        </a:lnTo>
                        <a:lnTo>
                          <a:pt x="5641" y="3054"/>
                        </a:lnTo>
                        <a:lnTo>
                          <a:pt x="5626" y="3061"/>
                        </a:lnTo>
                        <a:lnTo>
                          <a:pt x="5613" y="3069"/>
                        </a:lnTo>
                        <a:lnTo>
                          <a:pt x="5608" y="3073"/>
                        </a:lnTo>
                        <a:lnTo>
                          <a:pt x="5603" y="3078"/>
                        </a:lnTo>
                        <a:lnTo>
                          <a:pt x="5600" y="3084"/>
                        </a:lnTo>
                        <a:lnTo>
                          <a:pt x="5598" y="3091"/>
                        </a:lnTo>
                        <a:lnTo>
                          <a:pt x="5595" y="3096"/>
                        </a:lnTo>
                        <a:lnTo>
                          <a:pt x="5593" y="3101"/>
                        </a:lnTo>
                        <a:lnTo>
                          <a:pt x="5592" y="3107"/>
                        </a:lnTo>
                        <a:lnTo>
                          <a:pt x="5591" y="3113"/>
                        </a:lnTo>
                        <a:lnTo>
                          <a:pt x="5591" y="3125"/>
                        </a:lnTo>
                        <a:lnTo>
                          <a:pt x="5592" y="3136"/>
                        </a:lnTo>
                        <a:lnTo>
                          <a:pt x="5594" y="3148"/>
                        </a:lnTo>
                        <a:lnTo>
                          <a:pt x="5595" y="3161"/>
                        </a:lnTo>
                        <a:lnTo>
                          <a:pt x="5596" y="3173"/>
                        </a:lnTo>
                        <a:lnTo>
                          <a:pt x="5594" y="3184"/>
                        </a:lnTo>
                        <a:lnTo>
                          <a:pt x="5592" y="3189"/>
                        </a:lnTo>
                        <a:lnTo>
                          <a:pt x="5590" y="3193"/>
                        </a:lnTo>
                        <a:lnTo>
                          <a:pt x="5585" y="3197"/>
                        </a:lnTo>
                        <a:lnTo>
                          <a:pt x="5581" y="3200"/>
                        </a:lnTo>
                        <a:lnTo>
                          <a:pt x="5576" y="3202"/>
                        </a:lnTo>
                        <a:lnTo>
                          <a:pt x="5571" y="3203"/>
                        </a:lnTo>
                        <a:lnTo>
                          <a:pt x="5565" y="3204"/>
                        </a:lnTo>
                        <a:lnTo>
                          <a:pt x="5559" y="3205"/>
                        </a:lnTo>
                        <a:lnTo>
                          <a:pt x="5533" y="3206"/>
                        </a:lnTo>
                        <a:lnTo>
                          <a:pt x="5512" y="3207"/>
                        </a:lnTo>
                        <a:lnTo>
                          <a:pt x="5511" y="3213"/>
                        </a:lnTo>
                        <a:lnTo>
                          <a:pt x="5511" y="3218"/>
                        </a:lnTo>
                        <a:lnTo>
                          <a:pt x="5511" y="3222"/>
                        </a:lnTo>
                        <a:lnTo>
                          <a:pt x="5512" y="3227"/>
                        </a:lnTo>
                        <a:lnTo>
                          <a:pt x="5512" y="3231"/>
                        </a:lnTo>
                        <a:lnTo>
                          <a:pt x="5511" y="3235"/>
                        </a:lnTo>
                        <a:lnTo>
                          <a:pt x="5508" y="3241"/>
                        </a:lnTo>
                        <a:lnTo>
                          <a:pt x="5504" y="3246"/>
                        </a:lnTo>
                        <a:lnTo>
                          <a:pt x="5492" y="3253"/>
                        </a:lnTo>
                        <a:lnTo>
                          <a:pt x="5477" y="3261"/>
                        </a:lnTo>
                        <a:lnTo>
                          <a:pt x="5470" y="3265"/>
                        </a:lnTo>
                        <a:lnTo>
                          <a:pt x="5464" y="3269"/>
                        </a:lnTo>
                        <a:lnTo>
                          <a:pt x="5458" y="3272"/>
                        </a:lnTo>
                        <a:lnTo>
                          <a:pt x="5455" y="3275"/>
                        </a:lnTo>
                        <a:lnTo>
                          <a:pt x="5452" y="3283"/>
                        </a:lnTo>
                        <a:lnTo>
                          <a:pt x="5451" y="3290"/>
                        </a:lnTo>
                        <a:lnTo>
                          <a:pt x="5452" y="3296"/>
                        </a:lnTo>
                        <a:lnTo>
                          <a:pt x="5455" y="3302"/>
                        </a:lnTo>
                        <a:lnTo>
                          <a:pt x="5458" y="3307"/>
                        </a:lnTo>
                        <a:lnTo>
                          <a:pt x="5464" y="3313"/>
                        </a:lnTo>
                        <a:lnTo>
                          <a:pt x="5469" y="3318"/>
                        </a:lnTo>
                        <a:lnTo>
                          <a:pt x="5474" y="3323"/>
                        </a:lnTo>
                        <a:lnTo>
                          <a:pt x="5485" y="3333"/>
                        </a:lnTo>
                        <a:lnTo>
                          <a:pt x="5493" y="3342"/>
                        </a:lnTo>
                        <a:lnTo>
                          <a:pt x="5495" y="3347"/>
                        </a:lnTo>
                        <a:lnTo>
                          <a:pt x="5496" y="3351"/>
                        </a:lnTo>
                        <a:lnTo>
                          <a:pt x="5495" y="3355"/>
                        </a:lnTo>
                        <a:lnTo>
                          <a:pt x="5491" y="3360"/>
                        </a:lnTo>
                        <a:lnTo>
                          <a:pt x="5485" y="3364"/>
                        </a:lnTo>
                        <a:lnTo>
                          <a:pt x="5477" y="3366"/>
                        </a:lnTo>
                        <a:lnTo>
                          <a:pt x="5466" y="3369"/>
                        </a:lnTo>
                        <a:lnTo>
                          <a:pt x="5454" y="3371"/>
                        </a:lnTo>
                        <a:lnTo>
                          <a:pt x="5430" y="3372"/>
                        </a:lnTo>
                        <a:lnTo>
                          <a:pt x="5411" y="3372"/>
                        </a:lnTo>
                        <a:lnTo>
                          <a:pt x="5406" y="3373"/>
                        </a:lnTo>
                        <a:lnTo>
                          <a:pt x="5401" y="3375"/>
                        </a:lnTo>
                        <a:lnTo>
                          <a:pt x="5397" y="3379"/>
                        </a:lnTo>
                        <a:lnTo>
                          <a:pt x="5394" y="3384"/>
                        </a:lnTo>
                        <a:lnTo>
                          <a:pt x="5390" y="3396"/>
                        </a:lnTo>
                        <a:lnTo>
                          <a:pt x="5388" y="3410"/>
                        </a:lnTo>
                        <a:lnTo>
                          <a:pt x="5386" y="3425"/>
                        </a:lnTo>
                        <a:lnTo>
                          <a:pt x="5383" y="3438"/>
                        </a:lnTo>
                        <a:lnTo>
                          <a:pt x="5380" y="3444"/>
                        </a:lnTo>
                        <a:lnTo>
                          <a:pt x="5377" y="3449"/>
                        </a:lnTo>
                        <a:lnTo>
                          <a:pt x="5372" y="3452"/>
                        </a:lnTo>
                        <a:lnTo>
                          <a:pt x="5367" y="3455"/>
                        </a:lnTo>
                        <a:lnTo>
                          <a:pt x="5357" y="3457"/>
                        </a:lnTo>
                        <a:lnTo>
                          <a:pt x="5349" y="3457"/>
                        </a:lnTo>
                        <a:lnTo>
                          <a:pt x="5340" y="3456"/>
                        </a:lnTo>
                        <a:lnTo>
                          <a:pt x="5333" y="3453"/>
                        </a:lnTo>
                        <a:lnTo>
                          <a:pt x="5317" y="3446"/>
                        </a:lnTo>
                        <a:lnTo>
                          <a:pt x="5304" y="3439"/>
                        </a:lnTo>
                        <a:lnTo>
                          <a:pt x="5297" y="3436"/>
                        </a:lnTo>
                        <a:lnTo>
                          <a:pt x="5290" y="3434"/>
                        </a:lnTo>
                        <a:lnTo>
                          <a:pt x="5282" y="3432"/>
                        </a:lnTo>
                        <a:lnTo>
                          <a:pt x="5274" y="3432"/>
                        </a:lnTo>
                        <a:lnTo>
                          <a:pt x="5266" y="3433"/>
                        </a:lnTo>
                        <a:lnTo>
                          <a:pt x="5258" y="3435"/>
                        </a:lnTo>
                        <a:lnTo>
                          <a:pt x="5249" y="3440"/>
                        </a:lnTo>
                        <a:lnTo>
                          <a:pt x="5238" y="3447"/>
                        </a:lnTo>
                        <a:lnTo>
                          <a:pt x="5234" y="3447"/>
                        </a:lnTo>
                        <a:lnTo>
                          <a:pt x="5229" y="3447"/>
                        </a:lnTo>
                        <a:lnTo>
                          <a:pt x="5223" y="3444"/>
                        </a:lnTo>
                        <a:lnTo>
                          <a:pt x="5216" y="3441"/>
                        </a:lnTo>
                        <a:lnTo>
                          <a:pt x="5197" y="3431"/>
                        </a:lnTo>
                        <a:lnTo>
                          <a:pt x="5176" y="3418"/>
                        </a:lnTo>
                        <a:lnTo>
                          <a:pt x="5136" y="3390"/>
                        </a:lnTo>
                        <a:lnTo>
                          <a:pt x="5110" y="3371"/>
                        </a:lnTo>
                        <a:lnTo>
                          <a:pt x="5103" y="3365"/>
                        </a:lnTo>
                        <a:lnTo>
                          <a:pt x="5097" y="3361"/>
                        </a:lnTo>
                        <a:lnTo>
                          <a:pt x="5092" y="3358"/>
                        </a:lnTo>
                        <a:lnTo>
                          <a:pt x="5087" y="3356"/>
                        </a:lnTo>
                        <a:lnTo>
                          <a:pt x="5083" y="3355"/>
                        </a:lnTo>
                        <a:lnTo>
                          <a:pt x="5079" y="3355"/>
                        </a:lnTo>
                        <a:lnTo>
                          <a:pt x="5075" y="3356"/>
                        </a:lnTo>
                        <a:lnTo>
                          <a:pt x="5070" y="3358"/>
                        </a:lnTo>
                        <a:lnTo>
                          <a:pt x="5063" y="3363"/>
                        </a:lnTo>
                        <a:lnTo>
                          <a:pt x="5056" y="3372"/>
                        </a:lnTo>
                        <a:lnTo>
                          <a:pt x="5048" y="3382"/>
                        </a:lnTo>
                        <a:lnTo>
                          <a:pt x="5038" y="3394"/>
                        </a:lnTo>
                        <a:lnTo>
                          <a:pt x="5033" y="3401"/>
                        </a:lnTo>
                        <a:lnTo>
                          <a:pt x="5029" y="3407"/>
                        </a:lnTo>
                        <a:lnTo>
                          <a:pt x="5025" y="3414"/>
                        </a:lnTo>
                        <a:lnTo>
                          <a:pt x="5022" y="3420"/>
                        </a:lnTo>
                        <a:lnTo>
                          <a:pt x="5021" y="3425"/>
                        </a:lnTo>
                        <a:lnTo>
                          <a:pt x="5021" y="3429"/>
                        </a:lnTo>
                        <a:lnTo>
                          <a:pt x="5021" y="3434"/>
                        </a:lnTo>
                        <a:lnTo>
                          <a:pt x="5022" y="3438"/>
                        </a:lnTo>
                        <a:lnTo>
                          <a:pt x="5025" y="3447"/>
                        </a:lnTo>
                        <a:lnTo>
                          <a:pt x="5031" y="3458"/>
                        </a:lnTo>
                        <a:lnTo>
                          <a:pt x="5035" y="3470"/>
                        </a:lnTo>
                        <a:lnTo>
                          <a:pt x="5038" y="3484"/>
                        </a:lnTo>
                        <a:lnTo>
                          <a:pt x="5038" y="3489"/>
                        </a:lnTo>
                        <a:lnTo>
                          <a:pt x="5037" y="3495"/>
                        </a:lnTo>
                        <a:lnTo>
                          <a:pt x="5035" y="3503"/>
                        </a:lnTo>
                        <a:lnTo>
                          <a:pt x="5032" y="3511"/>
                        </a:lnTo>
                        <a:lnTo>
                          <a:pt x="5027" y="3518"/>
                        </a:lnTo>
                        <a:lnTo>
                          <a:pt x="5023" y="3526"/>
                        </a:lnTo>
                        <a:lnTo>
                          <a:pt x="5018" y="3533"/>
                        </a:lnTo>
                        <a:lnTo>
                          <a:pt x="5013" y="3542"/>
                        </a:lnTo>
                        <a:lnTo>
                          <a:pt x="5008" y="3548"/>
                        </a:lnTo>
                        <a:lnTo>
                          <a:pt x="5002" y="3554"/>
                        </a:lnTo>
                        <a:lnTo>
                          <a:pt x="4997" y="3559"/>
                        </a:lnTo>
                        <a:lnTo>
                          <a:pt x="4991" y="3562"/>
                        </a:lnTo>
                        <a:lnTo>
                          <a:pt x="4986" y="3564"/>
                        </a:lnTo>
                        <a:lnTo>
                          <a:pt x="4980" y="3565"/>
                        </a:lnTo>
                        <a:lnTo>
                          <a:pt x="4978" y="3564"/>
                        </a:lnTo>
                        <a:lnTo>
                          <a:pt x="4976" y="3563"/>
                        </a:lnTo>
                        <a:lnTo>
                          <a:pt x="4974" y="3562"/>
                        </a:lnTo>
                        <a:lnTo>
                          <a:pt x="4972" y="3560"/>
                        </a:lnTo>
                        <a:lnTo>
                          <a:pt x="4960" y="3542"/>
                        </a:lnTo>
                        <a:lnTo>
                          <a:pt x="4948" y="3527"/>
                        </a:lnTo>
                        <a:lnTo>
                          <a:pt x="4935" y="3514"/>
                        </a:lnTo>
                        <a:lnTo>
                          <a:pt x="4922" y="3504"/>
                        </a:lnTo>
                        <a:lnTo>
                          <a:pt x="4908" y="3495"/>
                        </a:lnTo>
                        <a:lnTo>
                          <a:pt x="4891" y="3487"/>
                        </a:lnTo>
                        <a:lnTo>
                          <a:pt x="4873" y="3480"/>
                        </a:lnTo>
                        <a:lnTo>
                          <a:pt x="4850" y="3473"/>
                        </a:lnTo>
                        <a:lnTo>
                          <a:pt x="4839" y="3469"/>
                        </a:lnTo>
                        <a:lnTo>
                          <a:pt x="4829" y="3467"/>
                        </a:lnTo>
                        <a:lnTo>
                          <a:pt x="4820" y="3465"/>
                        </a:lnTo>
                        <a:lnTo>
                          <a:pt x="4811" y="3464"/>
                        </a:lnTo>
                        <a:lnTo>
                          <a:pt x="4803" y="3464"/>
                        </a:lnTo>
                        <a:lnTo>
                          <a:pt x="4797" y="3464"/>
                        </a:lnTo>
                        <a:lnTo>
                          <a:pt x="4791" y="3466"/>
                        </a:lnTo>
                        <a:lnTo>
                          <a:pt x="4786" y="3467"/>
                        </a:lnTo>
                        <a:lnTo>
                          <a:pt x="4781" y="3469"/>
                        </a:lnTo>
                        <a:lnTo>
                          <a:pt x="4777" y="3472"/>
                        </a:lnTo>
                        <a:lnTo>
                          <a:pt x="4774" y="3475"/>
                        </a:lnTo>
                        <a:lnTo>
                          <a:pt x="4771" y="3479"/>
                        </a:lnTo>
                        <a:lnTo>
                          <a:pt x="4765" y="3487"/>
                        </a:lnTo>
                        <a:lnTo>
                          <a:pt x="4761" y="3498"/>
                        </a:lnTo>
                        <a:lnTo>
                          <a:pt x="4755" y="3519"/>
                        </a:lnTo>
                        <a:lnTo>
                          <a:pt x="4749" y="3541"/>
                        </a:lnTo>
                        <a:lnTo>
                          <a:pt x="4744" y="3551"/>
                        </a:lnTo>
                        <a:lnTo>
                          <a:pt x="4738" y="3560"/>
                        </a:lnTo>
                        <a:lnTo>
                          <a:pt x="4735" y="3564"/>
                        </a:lnTo>
                        <a:lnTo>
                          <a:pt x="4731" y="3567"/>
                        </a:lnTo>
                        <a:lnTo>
                          <a:pt x="4725" y="3571"/>
                        </a:lnTo>
                        <a:lnTo>
                          <a:pt x="4720" y="3573"/>
                        </a:lnTo>
                        <a:lnTo>
                          <a:pt x="4697" y="3584"/>
                        </a:lnTo>
                        <a:lnTo>
                          <a:pt x="4673" y="3592"/>
                        </a:lnTo>
                        <a:lnTo>
                          <a:pt x="4661" y="3596"/>
                        </a:lnTo>
                        <a:lnTo>
                          <a:pt x="4649" y="3599"/>
                        </a:lnTo>
                        <a:lnTo>
                          <a:pt x="4636" y="3602"/>
                        </a:lnTo>
                        <a:lnTo>
                          <a:pt x="4625" y="3604"/>
                        </a:lnTo>
                        <a:lnTo>
                          <a:pt x="4613" y="3605"/>
                        </a:lnTo>
                        <a:lnTo>
                          <a:pt x="4602" y="3604"/>
                        </a:lnTo>
                        <a:lnTo>
                          <a:pt x="4590" y="3603"/>
                        </a:lnTo>
                        <a:lnTo>
                          <a:pt x="4580" y="3601"/>
                        </a:lnTo>
                        <a:lnTo>
                          <a:pt x="4570" y="3597"/>
                        </a:lnTo>
                        <a:lnTo>
                          <a:pt x="4560" y="3591"/>
                        </a:lnTo>
                        <a:lnTo>
                          <a:pt x="4550" y="3584"/>
                        </a:lnTo>
                        <a:lnTo>
                          <a:pt x="4542" y="3574"/>
                        </a:lnTo>
                        <a:lnTo>
                          <a:pt x="4526" y="3556"/>
                        </a:lnTo>
                        <a:lnTo>
                          <a:pt x="4515" y="3544"/>
                        </a:lnTo>
                        <a:lnTo>
                          <a:pt x="4510" y="3541"/>
                        </a:lnTo>
                        <a:lnTo>
                          <a:pt x="4506" y="3538"/>
                        </a:lnTo>
                        <a:lnTo>
                          <a:pt x="4502" y="3537"/>
                        </a:lnTo>
                        <a:lnTo>
                          <a:pt x="4499" y="3538"/>
                        </a:lnTo>
                        <a:lnTo>
                          <a:pt x="4496" y="3541"/>
                        </a:lnTo>
                        <a:lnTo>
                          <a:pt x="4493" y="3545"/>
                        </a:lnTo>
                        <a:lnTo>
                          <a:pt x="4489" y="3549"/>
                        </a:lnTo>
                        <a:lnTo>
                          <a:pt x="4485" y="3555"/>
                        </a:lnTo>
                        <a:lnTo>
                          <a:pt x="4475" y="3570"/>
                        </a:lnTo>
                        <a:lnTo>
                          <a:pt x="4460" y="3590"/>
                        </a:lnTo>
                        <a:lnTo>
                          <a:pt x="4456" y="3595"/>
                        </a:lnTo>
                        <a:lnTo>
                          <a:pt x="4451" y="3599"/>
                        </a:lnTo>
                        <a:lnTo>
                          <a:pt x="4447" y="3602"/>
                        </a:lnTo>
                        <a:lnTo>
                          <a:pt x="4442" y="3605"/>
                        </a:lnTo>
                        <a:lnTo>
                          <a:pt x="4437" y="3607"/>
                        </a:lnTo>
                        <a:lnTo>
                          <a:pt x="4433" y="3609"/>
                        </a:lnTo>
                        <a:lnTo>
                          <a:pt x="4428" y="3610"/>
                        </a:lnTo>
                        <a:lnTo>
                          <a:pt x="4422" y="3611"/>
                        </a:lnTo>
                        <a:lnTo>
                          <a:pt x="4412" y="3610"/>
                        </a:lnTo>
                        <a:lnTo>
                          <a:pt x="4402" y="3608"/>
                        </a:lnTo>
                        <a:lnTo>
                          <a:pt x="4392" y="3605"/>
                        </a:lnTo>
                        <a:lnTo>
                          <a:pt x="4382" y="3600"/>
                        </a:lnTo>
                        <a:lnTo>
                          <a:pt x="4361" y="3590"/>
                        </a:lnTo>
                        <a:lnTo>
                          <a:pt x="4342" y="3577"/>
                        </a:lnTo>
                        <a:lnTo>
                          <a:pt x="4332" y="3572"/>
                        </a:lnTo>
                        <a:lnTo>
                          <a:pt x="4322" y="3567"/>
                        </a:lnTo>
                        <a:lnTo>
                          <a:pt x="4314" y="3563"/>
                        </a:lnTo>
                        <a:lnTo>
                          <a:pt x="4305" y="3561"/>
                        </a:lnTo>
                        <a:lnTo>
                          <a:pt x="4301" y="3561"/>
                        </a:lnTo>
                        <a:lnTo>
                          <a:pt x="4298" y="3562"/>
                        </a:lnTo>
                        <a:lnTo>
                          <a:pt x="4293" y="3565"/>
                        </a:lnTo>
                        <a:lnTo>
                          <a:pt x="4290" y="3568"/>
                        </a:lnTo>
                        <a:lnTo>
                          <a:pt x="4283" y="3577"/>
                        </a:lnTo>
                        <a:lnTo>
                          <a:pt x="4276" y="3588"/>
                        </a:lnTo>
                        <a:lnTo>
                          <a:pt x="4269" y="3599"/>
                        </a:lnTo>
                        <a:lnTo>
                          <a:pt x="4262" y="3609"/>
                        </a:lnTo>
                        <a:lnTo>
                          <a:pt x="4258" y="3614"/>
                        </a:lnTo>
                        <a:lnTo>
                          <a:pt x="4253" y="3617"/>
                        </a:lnTo>
                        <a:lnTo>
                          <a:pt x="4247" y="3620"/>
                        </a:lnTo>
                        <a:lnTo>
                          <a:pt x="4242" y="3622"/>
                        </a:lnTo>
                        <a:lnTo>
                          <a:pt x="4235" y="3623"/>
                        </a:lnTo>
                        <a:lnTo>
                          <a:pt x="4228" y="3623"/>
                        </a:lnTo>
                        <a:lnTo>
                          <a:pt x="4222" y="3623"/>
                        </a:lnTo>
                        <a:lnTo>
                          <a:pt x="4215" y="3622"/>
                        </a:lnTo>
                        <a:lnTo>
                          <a:pt x="4201" y="3619"/>
                        </a:lnTo>
                        <a:lnTo>
                          <a:pt x="4189" y="3615"/>
                        </a:lnTo>
                        <a:lnTo>
                          <a:pt x="4165" y="3603"/>
                        </a:lnTo>
                        <a:lnTo>
                          <a:pt x="4142" y="3589"/>
                        </a:lnTo>
                        <a:lnTo>
                          <a:pt x="4133" y="3584"/>
                        </a:lnTo>
                        <a:lnTo>
                          <a:pt x="4125" y="3580"/>
                        </a:lnTo>
                        <a:lnTo>
                          <a:pt x="4117" y="3579"/>
                        </a:lnTo>
                        <a:lnTo>
                          <a:pt x="4110" y="3578"/>
                        </a:lnTo>
                        <a:lnTo>
                          <a:pt x="4103" y="3579"/>
                        </a:lnTo>
                        <a:lnTo>
                          <a:pt x="4096" y="3581"/>
                        </a:lnTo>
                        <a:lnTo>
                          <a:pt x="4090" y="3585"/>
                        </a:lnTo>
                        <a:lnTo>
                          <a:pt x="4084" y="3588"/>
                        </a:lnTo>
                        <a:lnTo>
                          <a:pt x="4070" y="3596"/>
                        </a:lnTo>
                        <a:lnTo>
                          <a:pt x="4057" y="3605"/>
                        </a:lnTo>
                        <a:lnTo>
                          <a:pt x="4044" y="3613"/>
                        </a:lnTo>
                        <a:lnTo>
                          <a:pt x="4028" y="3620"/>
                        </a:lnTo>
                        <a:lnTo>
                          <a:pt x="3997" y="3634"/>
                        </a:lnTo>
                        <a:lnTo>
                          <a:pt x="3963" y="3650"/>
                        </a:lnTo>
                        <a:lnTo>
                          <a:pt x="3945" y="3658"/>
                        </a:lnTo>
                        <a:lnTo>
                          <a:pt x="3929" y="3667"/>
                        </a:lnTo>
                        <a:lnTo>
                          <a:pt x="3915" y="3678"/>
                        </a:lnTo>
                        <a:lnTo>
                          <a:pt x="3901" y="3687"/>
                        </a:lnTo>
                        <a:lnTo>
                          <a:pt x="3896" y="3691"/>
                        </a:lnTo>
                        <a:lnTo>
                          <a:pt x="3893" y="3696"/>
                        </a:lnTo>
                        <a:lnTo>
                          <a:pt x="3890" y="3702"/>
                        </a:lnTo>
                        <a:lnTo>
                          <a:pt x="3888" y="3708"/>
                        </a:lnTo>
                        <a:lnTo>
                          <a:pt x="3887" y="3716"/>
                        </a:lnTo>
                        <a:lnTo>
                          <a:pt x="3887" y="3723"/>
                        </a:lnTo>
                        <a:lnTo>
                          <a:pt x="3887" y="3731"/>
                        </a:lnTo>
                        <a:lnTo>
                          <a:pt x="3888" y="3739"/>
                        </a:lnTo>
                        <a:lnTo>
                          <a:pt x="3893" y="3771"/>
                        </a:lnTo>
                        <a:lnTo>
                          <a:pt x="3897" y="3799"/>
                        </a:lnTo>
                        <a:lnTo>
                          <a:pt x="3899" y="3808"/>
                        </a:lnTo>
                        <a:lnTo>
                          <a:pt x="3902" y="3817"/>
                        </a:lnTo>
                        <a:lnTo>
                          <a:pt x="3906" y="3825"/>
                        </a:lnTo>
                        <a:lnTo>
                          <a:pt x="3911" y="3833"/>
                        </a:lnTo>
                        <a:lnTo>
                          <a:pt x="3915" y="3842"/>
                        </a:lnTo>
                        <a:lnTo>
                          <a:pt x="3918" y="3849"/>
                        </a:lnTo>
                        <a:lnTo>
                          <a:pt x="3921" y="3857"/>
                        </a:lnTo>
                        <a:lnTo>
                          <a:pt x="3923" y="3865"/>
                        </a:lnTo>
                        <a:lnTo>
                          <a:pt x="3923" y="3873"/>
                        </a:lnTo>
                        <a:lnTo>
                          <a:pt x="3920" y="3886"/>
                        </a:lnTo>
                        <a:lnTo>
                          <a:pt x="3917" y="3900"/>
                        </a:lnTo>
                        <a:lnTo>
                          <a:pt x="3913" y="3916"/>
                        </a:lnTo>
                        <a:lnTo>
                          <a:pt x="3903" y="3947"/>
                        </a:lnTo>
                        <a:lnTo>
                          <a:pt x="3895" y="3967"/>
                        </a:lnTo>
                        <a:lnTo>
                          <a:pt x="3890" y="3976"/>
                        </a:lnTo>
                        <a:lnTo>
                          <a:pt x="3886" y="3981"/>
                        </a:lnTo>
                        <a:lnTo>
                          <a:pt x="3880" y="3984"/>
                        </a:lnTo>
                        <a:lnTo>
                          <a:pt x="3875" y="3986"/>
                        </a:lnTo>
                        <a:lnTo>
                          <a:pt x="3870" y="3987"/>
                        </a:lnTo>
                        <a:lnTo>
                          <a:pt x="3863" y="3988"/>
                        </a:lnTo>
                        <a:lnTo>
                          <a:pt x="3857" y="3990"/>
                        </a:lnTo>
                        <a:lnTo>
                          <a:pt x="3852" y="3993"/>
                        </a:lnTo>
                        <a:lnTo>
                          <a:pt x="3854" y="4000"/>
                        </a:lnTo>
                        <a:lnTo>
                          <a:pt x="3857" y="4005"/>
                        </a:lnTo>
                        <a:lnTo>
                          <a:pt x="3861" y="4009"/>
                        </a:lnTo>
                        <a:lnTo>
                          <a:pt x="3866" y="4014"/>
                        </a:lnTo>
                        <a:lnTo>
                          <a:pt x="3871" y="4016"/>
                        </a:lnTo>
                        <a:lnTo>
                          <a:pt x="3877" y="4018"/>
                        </a:lnTo>
                        <a:lnTo>
                          <a:pt x="3883" y="4020"/>
                        </a:lnTo>
                        <a:lnTo>
                          <a:pt x="3890" y="4021"/>
                        </a:lnTo>
                        <a:lnTo>
                          <a:pt x="3917" y="4021"/>
                        </a:lnTo>
                        <a:lnTo>
                          <a:pt x="3940" y="4020"/>
                        </a:lnTo>
                        <a:lnTo>
                          <a:pt x="3946" y="4020"/>
                        </a:lnTo>
                        <a:lnTo>
                          <a:pt x="3952" y="4022"/>
                        </a:lnTo>
                        <a:lnTo>
                          <a:pt x="3956" y="4024"/>
                        </a:lnTo>
                        <a:lnTo>
                          <a:pt x="3960" y="4028"/>
                        </a:lnTo>
                        <a:lnTo>
                          <a:pt x="3962" y="4033"/>
                        </a:lnTo>
                        <a:lnTo>
                          <a:pt x="3965" y="4039"/>
                        </a:lnTo>
                        <a:lnTo>
                          <a:pt x="3966" y="4045"/>
                        </a:lnTo>
                        <a:lnTo>
                          <a:pt x="3968" y="4051"/>
                        </a:lnTo>
                        <a:lnTo>
                          <a:pt x="3970" y="4066"/>
                        </a:lnTo>
                        <a:lnTo>
                          <a:pt x="3972" y="4080"/>
                        </a:lnTo>
                        <a:lnTo>
                          <a:pt x="3973" y="4087"/>
                        </a:lnTo>
                        <a:lnTo>
                          <a:pt x="3975" y="4093"/>
                        </a:lnTo>
                        <a:lnTo>
                          <a:pt x="3977" y="4100"/>
                        </a:lnTo>
                        <a:lnTo>
                          <a:pt x="3980" y="4106"/>
                        </a:lnTo>
                        <a:lnTo>
                          <a:pt x="3983" y="4110"/>
                        </a:lnTo>
                        <a:lnTo>
                          <a:pt x="3984" y="4115"/>
                        </a:lnTo>
                        <a:lnTo>
                          <a:pt x="3985" y="4120"/>
                        </a:lnTo>
                        <a:lnTo>
                          <a:pt x="3984" y="4124"/>
                        </a:lnTo>
                        <a:lnTo>
                          <a:pt x="3983" y="4128"/>
                        </a:lnTo>
                        <a:lnTo>
                          <a:pt x="3981" y="4132"/>
                        </a:lnTo>
                        <a:lnTo>
                          <a:pt x="3978" y="4136"/>
                        </a:lnTo>
                        <a:lnTo>
                          <a:pt x="3974" y="4140"/>
                        </a:lnTo>
                        <a:lnTo>
                          <a:pt x="3964" y="4149"/>
                        </a:lnTo>
                        <a:lnTo>
                          <a:pt x="3952" y="4156"/>
                        </a:lnTo>
                        <a:lnTo>
                          <a:pt x="3938" y="4162"/>
                        </a:lnTo>
                        <a:lnTo>
                          <a:pt x="3923" y="4168"/>
                        </a:lnTo>
                        <a:lnTo>
                          <a:pt x="3892" y="4179"/>
                        </a:lnTo>
                        <a:lnTo>
                          <a:pt x="3861" y="4190"/>
                        </a:lnTo>
                        <a:lnTo>
                          <a:pt x="3849" y="4195"/>
                        </a:lnTo>
                        <a:lnTo>
                          <a:pt x="3838" y="4199"/>
                        </a:lnTo>
                        <a:lnTo>
                          <a:pt x="3830" y="4204"/>
                        </a:lnTo>
                        <a:lnTo>
                          <a:pt x="3824" y="4208"/>
                        </a:lnTo>
                        <a:lnTo>
                          <a:pt x="3824" y="4220"/>
                        </a:lnTo>
                        <a:lnTo>
                          <a:pt x="3824" y="4230"/>
                        </a:lnTo>
                        <a:lnTo>
                          <a:pt x="3825" y="4237"/>
                        </a:lnTo>
                        <a:lnTo>
                          <a:pt x="3826" y="4243"/>
                        </a:lnTo>
                        <a:lnTo>
                          <a:pt x="3828" y="4248"/>
                        </a:lnTo>
                        <a:lnTo>
                          <a:pt x="3830" y="4251"/>
                        </a:lnTo>
                        <a:lnTo>
                          <a:pt x="3832" y="4254"/>
                        </a:lnTo>
                        <a:lnTo>
                          <a:pt x="3835" y="4256"/>
                        </a:lnTo>
                        <a:lnTo>
                          <a:pt x="3842" y="4258"/>
                        </a:lnTo>
                        <a:lnTo>
                          <a:pt x="3850" y="4260"/>
                        </a:lnTo>
                        <a:lnTo>
                          <a:pt x="3855" y="4262"/>
                        </a:lnTo>
                        <a:lnTo>
                          <a:pt x="3859" y="4264"/>
                        </a:lnTo>
                        <a:lnTo>
                          <a:pt x="3865" y="4267"/>
                        </a:lnTo>
                        <a:lnTo>
                          <a:pt x="3869" y="4272"/>
                        </a:lnTo>
                        <a:lnTo>
                          <a:pt x="3872" y="4277"/>
                        </a:lnTo>
                        <a:lnTo>
                          <a:pt x="3875" y="4284"/>
                        </a:lnTo>
                        <a:lnTo>
                          <a:pt x="3878" y="4293"/>
                        </a:lnTo>
                        <a:lnTo>
                          <a:pt x="3881" y="4304"/>
                        </a:lnTo>
                        <a:lnTo>
                          <a:pt x="3884" y="4315"/>
                        </a:lnTo>
                        <a:lnTo>
                          <a:pt x="3887" y="4326"/>
                        </a:lnTo>
                        <a:lnTo>
                          <a:pt x="3891" y="4336"/>
                        </a:lnTo>
                        <a:lnTo>
                          <a:pt x="3895" y="4344"/>
                        </a:lnTo>
                        <a:lnTo>
                          <a:pt x="3897" y="4347"/>
                        </a:lnTo>
                        <a:lnTo>
                          <a:pt x="3897" y="4350"/>
                        </a:lnTo>
                        <a:lnTo>
                          <a:pt x="3897" y="4352"/>
                        </a:lnTo>
                        <a:lnTo>
                          <a:pt x="3897" y="4355"/>
                        </a:lnTo>
                        <a:lnTo>
                          <a:pt x="3895" y="4362"/>
                        </a:lnTo>
                        <a:lnTo>
                          <a:pt x="3891" y="4367"/>
                        </a:lnTo>
                        <a:lnTo>
                          <a:pt x="3883" y="4378"/>
                        </a:lnTo>
                        <a:lnTo>
                          <a:pt x="3877" y="4387"/>
                        </a:lnTo>
                        <a:lnTo>
                          <a:pt x="3871" y="4399"/>
                        </a:lnTo>
                        <a:lnTo>
                          <a:pt x="3866" y="4408"/>
                        </a:lnTo>
                        <a:lnTo>
                          <a:pt x="3859" y="4414"/>
                        </a:lnTo>
                        <a:lnTo>
                          <a:pt x="3854" y="4417"/>
                        </a:lnTo>
                        <a:lnTo>
                          <a:pt x="3847" y="4419"/>
                        </a:lnTo>
                        <a:lnTo>
                          <a:pt x="3840" y="4422"/>
                        </a:lnTo>
                        <a:lnTo>
                          <a:pt x="3832" y="4426"/>
                        </a:lnTo>
                        <a:lnTo>
                          <a:pt x="3823" y="4433"/>
                        </a:lnTo>
                        <a:lnTo>
                          <a:pt x="3818" y="4438"/>
                        </a:lnTo>
                        <a:lnTo>
                          <a:pt x="3814" y="4443"/>
                        </a:lnTo>
                        <a:lnTo>
                          <a:pt x="3812" y="4449"/>
                        </a:lnTo>
                        <a:lnTo>
                          <a:pt x="3809" y="4455"/>
                        </a:lnTo>
                        <a:lnTo>
                          <a:pt x="3807" y="4460"/>
                        </a:lnTo>
                        <a:lnTo>
                          <a:pt x="3804" y="4465"/>
                        </a:lnTo>
                        <a:lnTo>
                          <a:pt x="3801" y="4469"/>
                        </a:lnTo>
                        <a:lnTo>
                          <a:pt x="3796" y="4472"/>
                        </a:lnTo>
                        <a:lnTo>
                          <a:pt x="3790" y="4474"/>
                        </a:lnTo>
                        <a:lnTo>
                          <a:pt x="3784" y="4475"/>
                        </a:lnTo>
                        <a:lnTo>
                          <a:pt x="3777" y="4475"/>
                        </a:lnTo>
                        <a:lnTo>
                          <a:pt x="3770" y="4475"/>
                        </a:lnTo>
                        <a:lnTo>
                          <a:pt x="3763" y="4475"/>
                        </a:lnTo>
                        <a:lnTo>
                          <a:pt x="3756" y="4475"/>
                        </a:lnTo>
                        <a:lnTo>
                          <a:pt x="3749" y="4476"/>
                        </a:lnTo>
                        <a:lnTo>
                          <a:pt x="3743" y="4479"/>
                        </a:lnTo>
                        <a:lnTo>
                          <a:pt x="3738" y="4483"/>
                        </a:lnTo>
                        <a:lnTo>
                          <a:pt x="3731" y="4490"/>
                        </a:lnTo>
                        <a:lnTo>
                          <a:pt x="3725" y="4497"/>
                        </a:lnTo>
                        <a:lnTo>
                          <a:pt x="3719" y="4506"/>
                        </a:lnTo>
                        <a:lnTo>
                          <a:pt x="3706" y="4523"/>
                        </a:lnTo>
                        <a:lnTo>
                          <a:pt x="3691" y="4539"/>
                        </a:lnTo>
                        <a:lnTo>
                          <a:pt x="3685" y="4545"/>
                        </a:lnTo>
                        <a:lnTo>
                          <a:pt x="3678" y="4549"/>
                        </a:lnTo>
                        <a:lnTo>
                          <a:pt x="3675" y="4550"/>
                        </a:lnTo>
                        <a:lnTo>
                          <a:pt x="3672" y="4550"/>
                        </a:lnTo>
                        <a:lnTo>
                          <a:pt x="3669" y="4550"/>
                        </a:lnTo>
                        <a:lnTo>
                          <a:pt x="3666" y="4549"/>
                        </a:lnTo>
                        <a:lnTo>
                          <a:pt x="3663" y="4547"/>
                        </a:lnTo>
                        <a:lnTo>
                          <a:pt x="3660" y="4545"/>
                        </a:lnTo>
                        <a:lnTo>
                          <a:pt x="3657" y="4541"/>
                        </a:lnTo>
                        <a:lnTo>
                          <a:pt x="3654" y="4537"/>
                        </a:lnTo>
                        <a:lnTo>
                          <a:pt x="3648" y="4523"/>
                        </a:lnTo>
                        <a:lnTo>
                          <a:pt x="3644" y="4506"/>
                        </a:lnTo>
                        <a:lnTo>
                          <a:pt x="3642" y="4500"/>
                        </a:lnTo>
                        <a:lnTo>
                          <a:pt x="3640" y="4495"/>
                        </a:lnTo>
                        <a:lnTo>
                          <a:pt x="3637" y="4491"/>
                        </a:lnTo>
                        <a:lnTo>
                          <a:pt x="3634" y="4488"/>
                        </a:lnTo>
                        <a:lnTo>
                          <a:pt x="3630" y="4484"/>
                        </a:lnTo>
                        <a:lnTo>
                          <a:pt x="3626" y="4482"/>
                        </a:lnTo>
                        <a:lnTo>
                          <a:pt x="3622" y="4481"/>
                        </a:lnTo>
                        <a:lnTo>
                          <a:pt x="3617" y="4480"/>
                        </a:lnTo>
                        <a:lnTo>
                          <a:pt x="3607" y="4478"/>
                        </a:lnTo>
                        <a:lnTo>
                          <a:pt x="3596" y="4477"/>
                        </a:lnTo>
                        <a:lnTo>
                          <a:pt x="3585" y="4475"/>
                        </a:lnTo>
                        <a:lnTo>
                          <a:pt x="3575" y="4472"/>
                        </a:lnTo>
                        <a:lnTo>
                          <a:pt x="3565" y="4465"/>
                        </a:lnTo>
                        <a:lnTo>
                          <a:pt x="3553" y="4457"/>
                        </a:lnTo>
                        <a:lnTo>
                          <a:pt x="3548" y="4452"/>
                        </a:lnTo>
                        <a:lnTo>
                          <a:pt x="3543" y="4449"/>
                        </a:lnTo>
                        <a:lnTo>
                          <a:pt x="3538" y="4447"/>
                        </a:lnTo>
                        <a:lnTo>
                          <a:pt x="3534" y="4446"/>
                        </a:lnTo>
                        <a:lnTo>
                          <a:pt x="3534" y="4447"/>
                        </a:lnTo>
                        <a:lnTo>
                          <a:pt x="3533" y="4447"/>
                        </a:lnTo>
                        <a:lnTo>
                          <a:pt x="3533" y="4472"/>
                        </a:lnTo>
                        <a:lnTo>
                          <a:pt x="3534" y="4500"/>
                        </a:lnTo>
                        <a:lnTo>
                          <a:pt x="3534" y="4513"/>
                        </a:lnTo>
                        <a:lnTo>
                          <a:pt x="3536" y="4527"/>
                        </a:lnTo>
                        <a:lnTo>
                          <a:pt x="3537" y="4542"/>
                        </a:lnTo>
                        <a:lnTo>
                          <a:pt x="3540" y="4555"/>
                        </a:lnTo>
                        <a:lnTo>
                          <a:pt x="3543" y="4568"/>
                        </a:lnTo>
                        <a:lnTo>
                          <a:pt x="3548" y="4581"/>
                        </a:lnTo>
                        <a:lnTo>
                          <a:pt x="3553" y="4593"/>
                        </a:lnTo>
                        <a:lnTo>
                          <a:pt x="3559" y="4605"/>
                        </a:lnTo>
                        <a:lnTo>
                          <a:pt x="3568" y="4615"/>
                        </a:lnTo>
                        <a:lnTo>
                          <a:pt x="3577" y="4626"/>
                        </a:lnTo>
                        <a:lnTo>
                          <a:pt x="3587" y="4634"/>
                        </a:lnTo>
                        <a:lnTo>
                          <a:pt x="3599" y="4641"/>
                        </a:lnTo>
                        <a:lnTo>
                          <a:pt x="3614" y="4648"/>
                        </a:lnTo>
                        <a:lnTo>
                          <a:pt x="3627" y="4654"/>
                        </a:lnTo>
                        <a:lnTo>
                          <a:pt x="3639" y="4658"/>
                        </a:lnTo>
                        <a:lnTo>
                          <a:pt x="3651" y="4663"/>
                        </a:lnTo>
                        <a:lnTo>
                          <a:pt x="3662" y="4665"/>
                        </a:lnTo>
                        <a:lnTo>
                          <a:pt x="3672" y="4667"/>
                        </a:lnTo>
                        <a:lnTo>
                          <a:pt x="3682" y="4668"/>
                        </a:lnTo>
                        <a:lnTo>
                          <a:pt x="3693" y="4668"/>
                        </a:lnTo>
                        <a:lnTo>
                          <a:pt x="3713" y="4668"/>
                        </a:lnTo>
                        <a:lnTo>
                          <a:pt x="3733" y="4667"/>
                        </a:lnTo>
                        <a:lnTo>
                          <a:pt x="3758" y="4665"/>
                        </a:lnTo>
                        <a:lnTo>
                          <a:pt x="3786" y="4664"/>
                        </a:lnTo>
                        <a:lnTo>
                          <a:pt x="3794" y="4665"/>
                        </a:lnTo>
                        <a:lnTo>
                          <a:pt x="3801" y="4667"/>
                        </a:lnTo>
                        <a:lnTo>
                          <a:pt x="3808" y="4671"/>
                        </a:lnTo>
                        <a:lnTo>
                          <a:pt x="3815" y="4676"/>
                        </a:lnTo>
                        <a:lnTo>
                          <a:pt x="3820" y="4681"/>
                        </a:lnTo>
                        <a:lnTo>
                          <a:pt x="3827" y="4688"/>
                        </a:lnTo>
                        <a:lnTo>
                          <a:pt x="3831" y="4695"/>
                        </a:lnTo>
                        <a:lnTo>
                          <a:pt x="3835" y="4704"/>
                        </a:lnTo>
                        <a:lnTo>
                          <a:pt x="3839" y="4713"/>
                        </a:lnTo>
                        <a:lnTo>
                          <a:pt x="3842" y="4721"/>
                        </a:lnTo>
                        <a:lnTo>
                          <a:pt x="3844" y="4730"/>
                        </a:lnTo>
                        <a:lnTo>
                          <a:pt x="3845" y="4739"/>
                        </a:lnTo>
                        <a:lnTo>
                          <a:pt x="3846" y="4748"/>
                        </a:lnTo>
                        <a:lnTo>
                          <a:pt x="3847" y="4757"/>
                        </a:lnTo>
                        <a:lnTo>
                          <a:pt x="3846" y="4765"/>
                        </a:lnTo>
                        <a:lnTo>
                          <a:pt x="3845" y="4772"/>
                        </a:lnTo>
                        <a:lnTo>
                          <a:pt x="3846" y="4787"/>
                        </a:lnTo>
                        <a:lnTo>
                          <a:pt x="3844" y="4803"/>
                        </a:lnTo>
                        <a:lnTo>
                          <a:pt x="3842" y="4820"/>
                        </a:lnTo>
                        <a:lnTo>
                          <a:pt x="3840" y="4837"/>
                        </a:lnTo>
                        <a:lnTo>
                          <a:pt x="3840" y="4844"/>
                        </a:lnTo>
                        <a:lnTo>
                          <a:pt x="3840" y="4852"/>
                        </a:lnTo>
                        <a:lnTo>
                          <a:pt x="3841" y="4859"/>
                        </a:lnTo>
                        <a:lnTo>
                          <a:pt x="3843" y="4866"/>
                        </a:lnTo>
                        <a:lnTo>
                          <a:pt x="3845" y="4873"/>
                        </a:lnTo>
                        <a:lnTo>
                          <a:pt x="3849" y="4879"/>
                        </a:lnTo>
                        <a:lnTo>
                          <a:pt x="3854" y="4885"/>
                        </a:lnTo>
                        <a:lnTo>
                          <a:pt x="3861" y="4889"/>
                        </a:lnTo>
                        <a:lnTo>
                          <a:pt x="3866" y="4893"/>
                        </a:lnTo>
                        <a:lnTo>
                          <a:pt x="3870" y="4897"/>
                        </a:lnTo>
                        <a:lnTo>
                          <a:pt x="3872" y="4901"/>
                        </a:lnTo>
                        <a:lnTo>
                          <a:pt x="3872" y="4906"/>
                        </a:lnTo>
                        <a:lnTo>
                          <a:pt x="3872" y="4910"/>
                        </a:lnTo>
                        <a:lnTo>
                          <a:pt x="3871" y="4915"/>
                        </a:lnTo>
                        <a:lnTo>
                          <a:pt x="3869" y="4922"/>
                        </a:lnTo>
                        <a:lnTo>
                          <a:pt x="3866" y="4927"/>
                        </a:lnTo>
                        <a:lnTo>
                          <a:pt x="3851" y="4947"/>
                        </a:lnTo>
                        <a:lnTo>
                          <a:pt x="3839" y="4965"/>
                        </a:lnTo>
                        <a:lnTo>
                          <a:pt x="3833" y="4974"/>
                        </a:lnTo>
                        <a:lnTo>
                          <a:pt x="3828" y="4982"/>
                        </a:lnTo>
                        <a:lnTo>
                          <a:pt x="3822" y="4989"/>
                        </a:lnTo>
                        <a:lnTo>
                          <a:pt x="3815" y="4994"/>
                        </a:lnTo>
                        <a:lnTo>
                          <a:pt x="3807" y="4998"/>
                        </a:lnTo>
                        <a:lnTo>
                          <a:pt x="3799" y="5001"/>
                        </a:lnTo>
                        <a:lnTo>
                          <a:pt x="3789" y="5002"/>
                        </a:lnTo>
                        <a:lnTo>
                          <a:pt x="3776" y="5001"/>
                        </a:lnTo>
                        <a:lnTo>
                          <a:pt x="3772" y="5000"/>
                        </a:lnTo>
                        <a:lnTo>
                          <a:pt x="3767" y="5001"/>
                        </a:lnTo>
                        <a:lnTo>
                          <a:pt x="3761" y="5004"/>
                        </a:lnTo>
                        <a:lnTo>
                          <a:pt x="3756" y="5006"/>
                        </a:lnTo>
                        <a:lnTo>
                          <a:pt x="3744" y="5012"/>
                        </a:lnTo>
                        <a:lnTo>
                          <a:pt x="3733" y="5020"/>
                        </a:lnTo>
                        <a:lnTo>
                          <a:pt x="3728" y="5025"/>
                        </a:lnTo>
                        <a:lnTo>
                          <a:pt x="3724" y="5030"/>
                        </a:lnTo>
                        <a:lnTo>
                          <a:pt x="3720" y="5035"/>
                        </a:lnTo>
                        <a:lnTo>
                          <a:pt x="3718" y="5040"/>
                        </a:lnTo>
                        <a:lnTo>
                          <a:pt x="3716" y="5044"/>
                        </a:lnTo>
                        <a:lnTo>
                          <a:pt x="3715" y="5050"/>
                        </a:lnTo>
                        <a:lnTo>
                          <a:pt x="3716" y="5054"/>
                        </a:lnTo>
                        <a:lnTo>
                          <a:pt x="3717" y="5058"/>
                        </a:lnTo>
                        <a:lnTo>
                          <a:pt x="3724" y="5066"/>
                        </a:lnTo>
                        <a:lnTo>
                          <a:pt x="3736" y="5075"/>
                        </a:lnTo>
                        <a:lnTo>
                          <a:pt x="3749" y="5085"/>
                        </a:lnTo>
                        <a:lnTo>
                          <a:pt x="3763" y="5095"/>
                        </a:lnTo>
                        <a:lnTo>
                          <a:pt x="3793" y="5113"/>
                        </a:lnTo>
                        <a:lnTo>
                          <a:pt x="3815" y="5126"/>
                        </a:lnTo>
                        <a:lnTo>
                          <a:pt x="3824" y="5133"/>
                        </a:lnTo>
                        <a:lnTo>
                          <a:pt x="3830" y="5139"/>
                        </a:lnTo>
                        <a:lnTo>
                          <a:pt x="3834" y="5147"/>
                        </a:lnTo>
                        <a:lnTo>
                          <a:pt x="3837" y="5155"/>
                        </a:lnTo>
                        <a:lnTo>
                          <a:pt x="3838" y="5164"/>
                        </a:lnTo>
                        <a:lnTo>
                          <a:pt x="3838" y="5173"/>
                        </a:lnTo>
                        <a:lnTo>
                          <a:pt x="3835" y="5182"/>
                        </a:lnTo>
                        <a:lnTo>
                          <a:pt x="3831" y="5190"/>
                        </a:lnTo>
                        <a:lnTo>
                          <a:pt x="3825" y="5200"/>
                        </a:lnTo>
                        <a:lnTo>
                          <a:pt x="3819" y="5210"/>
                        </a:lnTo>
                        <a:lnTo>
                          <a:pt x="3814" y="5221"/>
                        </a:lnTo>
                        <a:lnTo>
                          <a:pt x="3810" y="5232"/>
                        </a:lnTo>
                        <a:lnTo>
                          <a:pt x="3806" y="5242"/>
                        </a:lnTo>
                        <a:lnTo>
                          <a:pt x="3801" y="5251"/>
                        </a:lnTo>
                        <a:lnTo>
                          <a:pt x="3797" y="5260"/>
                        </a:lnTo>
                        <a:lnTo>
                          <a:pt x="3791" y="5269"/>
                        </a:lnTo>
                        <a:lnTo>
                          <a:pt x="3771" y="5290"/>
                        </a:lnTo>
                        <a:lnTo>
                          <a:pt x="3756" y="5308"/>
                        </a:lnTo>
                        <a:lnTo>
                          <a:pt x="3755" y="5312"/>
                        </a:lnTo>
                        <a:lnTo>
                          <a:pt x="3755" y="5316"/>
                        </a:lnTo>
                        <a:lnTo>
                          <a:pt x="3756" y="5319"/>
                        </a:lnTo>
                        <a:lnTo>
                          <a:pt x="3759" y="5322"/>
                        </a:lnTo>
                        <a:lnTo>
                          <a:pt x="3765" y="5325"/>
                        </a:lnTo>
                        <a:lnTo>
                          <a:pt x="3772" y="5328"/>
                        </a:lnTo>
                        <a:lnTo>
                          <a:pt x="3783" y="5331"/>
                        </a:lnTo>
                        <a:lnTo>
                          <a:pt x="3796" y="5333"/>
                        </a:lnTo>
                        <a:lnTo>
                          <a:pt x="3809" y="5335"/>
                        </a:lnTo>
                        <a:lnTo>
                          <a:pt x="3822" y="5339"/>
                        </a:lnTo>
                        <a:lnTo>
                          <a:pt x="3828" y="5341"/>
                        </a:lnTo>
                        <a:lnTo>
                          <a:pt x="3833" y="5344"/>
                        </a:lnTo>
                        <a:lnTo>
                          <a:pt x="3839" y="5349"/>
                        </a:lnTo>
                        <a:lnTo>
                          <a:pt x="3844" y="5353"/>
                        </a:lnTo>
                        <a:lnTo>
                          <a:pt x="3843" y="5356"/>
                        </a:lnTo>
                        <a:lnTo>
                          <a:pt x="3841" y="5359"/>
                        </a:lnTo>
                        <a:lnTo>
                          <a:pt x="3838" y="5362"/>
                        </a:lnTo>
                        <a:lnTo>
                          <a:pt x="3835" y="5364"/>
                        </a:lnTo>
                        <a:lnTo>
                          <a:pt x="3826" y="5369"/>
                        </a:lnTo>
                        <a:lnTo>
                          <a:pt x="3815" y="5374"/>
                        </a:lnTo>
                        <a:lnTo>
                          <a:pt x="3804" y="5378"/>
                        </a:lnTo>
                        <a:lnTo>
                          <a:pt x="3794" y="5383"/>
                        </a:lnTo>
                        <a:lnTo>
                          <a:pt x="3790" y="5385"/>
                        </a:lnTo>
                        <a:lnTo>
                          <a:pt x="3786" y="5388"/>
                        </a:lnTo>
                        <a:lnTo>
                          <a:pt x="3783" y="5392"/>
                        </a:lnTo>
                        <a:lnTo>
                          <a:pt x="3781" y="5395"/>
                        </a:lnTo>
                        <a:lnTo>
                          <a:pt x="3780" y="5398"/>
                        </a:lnTo>
                        <a:lnTo>
                          <a:pt x="3779" y="5402"/>
                        </a:lnTo>
                        <a:lnTo>
                          <a:pt x="3777" y="5407"/>
                        </a:lnTo>
                        <a:lnTo>
                          <a:pt x="3777" y="5411"/>
                        </a:lnTo>
                        <a:lnTo>
                          <a:pt x="3779" y="5420"/>
                        </a:lnTo>
                        <a:lnTo>
                          <a:pt x="3780" y="5430"/>
                        </a:lnTo>
                        <a:lnTo>
                          <a:pt x="3782" y="5441"/>
                        </a:lnTo>
                        <a:lnTo>
                          <a:pt x="3783" y="5450"/>
                        </a:lnTo>
                        <a:lnTo>
                          <a:pt x="3784" y="5460"/>
                        </a:lnTo>
                        <a:lnTo>
                          <a:pt x="3783" y="5469"/>
                        </a:lnTo>
                        <a:lnTo>
                          <a:pt x="3781" y="5475"/>
                        </a:lnTo>
                        <a:lnTo>
                          <a:pt x="3777" y="5482"/>
                        </a:lnTo>
                        <a:lnTo>
                          <a:pt x="3773" y="5487"/>
                        </a:lnTo>
                        <a:lnTo>
                          <a:pt x="3769" y="5492"/>
                        </a:lnTo>
                        <a:lnTo>
                          <a:pt x="3765" y="5497"/>
                        </a:lnTo>
                        <a:lnTo>
                          <a:pt x="3761" y="5502"/>
                        </a:lnTo>
                        <a:lnTo>
                          <a:pt x="3758" y="5507"/>
                        </a:lnTo>
                        <a:lnTo>
                          <a:pt x="3756" y="5513"/>
                        </a:lnTo>
                        <a:lnTo>
                          <a:pt x="3754" y="5526"/>
                        </a:lnTo>
                        <a:lnTo>
                          <a:pt x="3752" y="5538"/>
                        </a:lnTo>
                        <a:lnTo>
                          <a:pt x="3751" y="5550"/>
                        </a:lnTo>
                        <a:lnTo>
                          <a:pt x="3751" y="5563"/>
                        </a:lnTo>
                        <a:lnTo>
                          <a:pt x="3753" y="5587"/>
                        </a:lnTo>
                        <a:lnTo>
                          <a:pt x="3756" y="5612"/>
                        </a:lnTo>
                        <a:lnTo>
                          <a:pt x="3759" y="5635"/>
                        </a:lnTo>
                        <a:lnTo>
                          <a:pt x="3763" y="5660"/>
                        </a:lnTo>
                        <a:lnTo>
                          <a:pt x="3765" y="5683"/>
                        </a:lnTo>
                        <a:lnTo>
                          <a:pt x="3766" y="5707"/>
                        </a:lnTo>
                        <a:lnTo>
                          <a:pt x="3764" y="5735"/>
                        </a:lnTo>
                        <a:lnTo>
                          <a:pt x="3761" y="5767"/>
                        </a:lnTo>
                        <a:lnTo>
                          <a:pt x="3759" y="5784"/>
                        </a:lnTo>
                        <a:lnTo>
                          <a:pt x="3758" y="5799"/>
                        </a:lnTo>
                        <a:lnTo>
                          <a:pt x="3758" y="5812"/>
                        </a:lnTo>
                        <a:lnTo>
                          <a:pt x="3760" y="5824"/>
                        </a:lnTo>
                        <a:lnTo>
                          <a:pt x="3757" y="5819"/>
                        </a:lnTo>
                        <a:lnTo>
                          <a:pt x="3752" y="5823"/>
                        </a:lnTo>
                        <a:lnTo>
                          <a:pt x="3748" y="5827"/>
                        </a:lnTo>
                        <a:lnTo>
                          <a:pt x="3745" y="5831"/>
                        </a:lnTo>
                        <a:lnTo>
                          <a:pt x="3743" y="5836"/>
                        </a:lnTo>
                        <a:lnTo>
                          <a:pt x="3740" y="5848"/>
                        </a:lnTo>
                        <a:lnTo>
                          <a:pt x="3738" y="5860"/>
                        </a:lnTo>
                        <a:lnTo>
                          <a:pt x="3734" y="5873"/>
                        </a:lnTo>
                        <a:lnTo>
                          <a:pt x="3730" y="5883"/>
                        </a:lnTo>
                        <a:lnTo>
                          <a:pt x="3727" y="5888"/>
                        </a:lnTo>
                        <a:lnTo>
                          <a:pt x="3723" y="5891"/>
                        </a:lnTo>
                        <a:lnTo>
                          <a:pt x="3718" y="5894"/>
                        </a:lnTo>
                        <a:lnTo>
                          <a:pt x="3711" y="5896"/>
                        </a:lnTo>
                        <a:lnTo>
                          <a:pt x="3706" y="5896"/>
                        </a:lnTo>
                        <a:lnTo>
                          <a:pt x="3699" y="5897"/>
                        </a:lnTo>
                        <a:lnTo>
                          <a:pt x="3693" y="5896"/>
                        </a:lnTo>
                        <a:lnTo>
                          <a:pt x="3685" y="5895"/>
                        </a:lnTo>
                        <a:lnTo>
                          <a:pt x="3671" y="5892"/>
                        </a:lnTo>
                        <a:lnTo>
                          <a:pt x="3656" y="5888"/>
                        </a:lnTo>
                        <a:lnTo>
                          <a:pt x="3641" y="5882"/>
                        </a:lnTo>
                        <a:lnTo>
                          <a:pt x="3628" y="5876"/>
                        </a:lnTo>
                        <a:lnTo>
                          <a:pt x="3615" y="5870"/>
                        </a:lnTo>
                        <a:lnTo>
                          <a:pt x="3604" y="5864"/>
                        </a:lnTo>
                        <a:lnTo>
                          <a:pt x="3588" y="5853"/>
                        </a:lnTo>
                        <a:lnTo>
                          <a:pt x="3574" y="5846"/>
                        </a:lnTo>
                        <a:lnTo>
                          <a:pt x="3560" y="5840"/>
                        </a:lnTo>
                        <a:lnTo>
                          <a:pt x="3548" y="5836"/>
                        </a:lnTo>
                        <a:lnTo>
                          <a:pt x="3536" y="5834"/>
                        </a:lnTo>
                        <a:lnTo>
                          <a:pt x="3525" y="5833"/>
                        </a:lnTo>
                        <a:lnTo>
                          <a:pt x="3514" y="5834"/>
                        </a:lnTo>
                        <a:lnTo>
                          <a:pt x="3503" y="5836"/>
                        </a:lnTo>
                        <a:lnTo>
                          <a:pt x="3493" y="5839"/>
                        </a:lnTo>
                        <a:lnTo>
                          <a:pt x="3482" y="5842"/>
                        </a:lnTo>
                        <a:lnTo>
                          <a:pt x="3470" y="5846"/>
                        </a:lnTo>
                        <a:lnTo>
                          <a:pt x="3458" y="5851"/>
                        </a:lnTo>
                        <a:lnTo>
                          <a:pt x="3431" y="5862"/>
                        </a:lnTo>
                        <a:lnTo>
                          <a:pt x="3400" y="5875"/>
                        </a:lnTo>
                        <a:lnTo>
                          <a:pt x="3394" y="5877"/>
                        </a:lnTo>
                        <a:lnTo>
                          <a:pt x="3389" y="5877"/>
                        </a:lnTo>
                        <a:lnTo>
                          <a:pt x="3384" y="5877"/>
                        </a:lnTo>
                        <a:lnTo>
                          <a:pt x="3380" y="5875"/>
                        </a:lnTo>
                        <a:lnTo>
                          <a:pt x="3372" y="5872"/>
                        </a:lnTo>
                        <a:lnTo>
                          <a:pt x="3365" y="5867"/>
                        </a:lnTo>
                        <a:lnTo>
                          <a:pt x="3359" y="5861"/>
                        </a:lnTo>
                        <a:lnTo>
                          <a:pt x="3352" y="5856"/>
                        </a:lnTo>
                        <a:lnTo>
                          <a:pt x="3349" y="5855"/>
                        </a:lnTo>
                        <a:lnTo>
                          <a:pt x="3344" y="5854"/>
                        </a:lnTo>
                        <a:lnTo>
                          <a:pt x="3340" y="5853"/>
                        </a:lnTo>
                        <a:lnTo>
                          <a:pt x="3337" y="5854"/>
                        </a:lnTo>
                        <a:lnTo>
                          <a:pt x="3331" y="5855"/>
                        </a:lnTo>
                        <a:lnTo>
                          <a:pt x="3326" y="5857"/>
                        </a:lnTo>
                        <a:lnTo>
                          <a:pt x="3322" y="5860"/>
                        </a:lnTo>
                        <a:lnTo>
                          <a:pt x="3318" y="5865"/>
                        </a:lnTo>
                        <a:lnTo>
                          <a:pt x="3315" y="5868"/>
                        </a:lnTo>
                        <a:lnTo>
                          <a:pt x="3313" y="5873"/>
                        </a:lnTo>
                        <a:lnTo>
                          <a:pt x="3311" y="5877"/>
                        </a:lnTo>
                        <a:lnTo>
                          <a:pt x="3310" y="5882"/>
                        </a:lnTo>
                        <a:lnTo>
                          <a:pt x="3307" y="5904"/>
                        </a:lnTo>
                        <a:lnTo>
                          <a:pt x="3306" y="5927"/>
                        </a:lnTo>
                        <a:lnTo>
                          <a:pt x="3306" y="5937"/>
                        </a:lnTo>
                        <a:lnTo>
                          <a:pt x="3303" y="5945"/>
                        </a:lnTo>
                        <a:lnTo>
                          <a:pt x="3301" y="5950"/>
                        </a:lnTo>
                        <a:lnTo>
                          <a:pt x="3299" y="5953"/>
                        </a:lnTo>
                        <a:lnTo>
                          <a:pt x="3297" y="5956"/>
                        </a:lnTo>
                        <a:lnTo>
                          <a:pt x="3294" y="5958"/>
                        </a:lnTo>
                        <a:lnTo>
                          <a:pt x="3291" y="5959"/>
                        </a:lnTo>
                        <a:lnTo>
                          <a:pt x="3286" y="5959"/>
                        </a:lnTo>
                        <a:lnTo>
                          <a:pt x="3281" y="5959"/>
                        </a:lnTo>
                        <a:lnTo>
                          <a:pt x="3275" y="5958"/>
                        </a:lnTo>
                        <a:lnTo>
                          <a:pt x="3269" y="5955"/>
                        </a:lnTo>
                        <a:lnTo>
                          <a:pt x="3260" y="5952"/>
                        </a:lnTo>
                        <a:lnTo>
                          <a:pt x="3251" y="5947"/>
                        </a:lnTo>
                        <a:lnTo>
                          <a:pt x="3242" y="5942"/>
                        </a:lnTo>
                        <a:lnTo>
                          <a:pt x="3220" y="5930"/>
                        </a:lnTo>
                        <a:lnTo>
                          <a:pt x="3191" y="5916"/>
                        </a:lnTo>
                        <a:lnTo>
                          <a:pt x="3177" y="5908"/>
                        </a:lnTo>
                        <a:lnTo>
                          <a:pt x="3163" y="5899"/>
                        </a:lnTo>
                        <a:lnTo>
                          <a:pt x="3158" y="5895"/>
                        </a:lnTo>
                        <a:lnTo>
                          <a:pt x="3153" y="5891"/>
                        </a:lnTo>
                        <a:lnTo>
                          <a:pt x="3150" y="5887"/>
                        </a:lnTo>
                        <a:lnTo>
                          <a:pt x="3147" y="5884"/>
                        </a:lnTo>
                        <a:lnTo>
                          <a:pt x="3134" y="5865"/>
                        </a:lnTo>
                        <a:lnTo>
                          <a:pt x="3121" y="5848"/>
                        </a:lnTo>
                        <a:lnTo>
                          <a:pt x="3109" y="5835"/>
                        </a:lnTo>
                        <a:lnTo>
                          <a:pt x="3098" y="5825"/>
                        </a:lnTo>
                        <a:lnTo>
                          <a:pt x="3085" y="5817"/>
                        </a:lnTo>
                        <a:lnTo>
                          <a:pt x="3074" y="5811"/>
                        </a:lnTo>
                        <a:lnTo>
                          <a:pt x="3062" y="5807"/>
                        </a:lnTo>
                        <a:lnTo>
                          <a:pt x="3050" y="5805"/>
                        </a:lnTo>
                        <a:lnTo>
                          <a:pt x="3036" y="5804"/>
                        </a:lnTo>
                        <a:lnTo>
                          <a:pt x="3022" y="5804"/>
                        </a:lnTo>
                        <a:lnTo>
                          <a:pt x="3008" y="5804"/>
                        </a:lnTo>
                        <a:lnTo>
                          <a:pt x="2991" y="5804"/>
                        </a:lnTo>
                        <a:lnTo>
                          <a:pt x="2974" y="5804"/>
                        </a:lnTo>
                        <a:lnTo>
                          <a:pt x="2955" y="5804"/>
                        </a:lnTo>
                        <a:lnTo>
                          <a:pt x="2935" y="5803"/>
                        </a:lnTo>
                        <a:lnTo>
                          <a:pt x="2912" y="5801"/>
                        </a:lnTo>
                        <a:lnTo>
                          <a:pt x="2903" y="5803"/>
                        </a:lnTo>
                        <a:lnTo>
                          <a:pt x="2894" y="5806"/>
                        </a:lnTo>
                        <a:lnTo>
                          <a:pt x="2885" y="5807"/>
                        </a:lnTo>
                        <a:lnTo>
                          <a:pt x="2875" y="5808"/>
                        </a:lnTo>
                        <a:lnTo>
                          <a:pt x="2865" y="5809"/>
                        </a:lnTo>
                        <a:lnTo>
                          <a:pt x="2855" y="5809"/>
                        </a:lnTo>
                        <a:lnTo>
                          <a:pt x="2846" y="5808"/>
                        </a:lnTo>
                        <a:lnTo>
                          <a:pt x="2837" y="5806"/>
                        </a:lnTo>
                        <a:lnTo>
                          <a:pt x="2828" y="5803"/>
                        </a:lnTo>
                        <a:lnTo>
                          <a:pt x="2820" y="5800"/>
                        </a:lnTo>
                        <a:lnTo>
                          <a:pt x="2813" y="5796"/>
                        </a:lnTo>
                        <a:lnTo>
                          <a:pt x="2807" y="5790"/>
                        </a:lnTo>
                        <a:lnTo>
                          <a:pt x="2801" y="5784"/>
                        </a:lnTo>
                        <a:lnTo>
                          <a:pt x="2796" y="5775"/>
                        </a:lnTo>
                        <a:lnTo>
                          <a:pt x="2793" y="5767"/>
                        </a:lnTo>
                        <a:lnTo>
                          <a:pt x="2790" y="5757"/>
                        </a:lnTo>
                        <a:lnTo>
                          <a:pt x="2788" y="5730"/>
                        </a:lnTo>
                        <a:lnTo>
                          <a:pt x="2787" y="5700"/>
                        </a:lnTo>
                        <a:lnTo>
                          <a:pt x="2784" y="5685"/>
                        </a:lnTo>
                        <a:lnTo>
                          <a:pt x="2781" y="5671"/>
                        </a:lnTo>
                        <a:lnTo>
                          <a:pt x="2779" y="5666"/>
                        </a:lnTo>
                        <a:lnTo>
                          <a:pt x="2776" y="5660"/>
                        </a:lnTo>
                        <a:lnTo>
                          <a:pt x="2773" y="5656"/>
                        </a:lnTo>
                        <a:lnTo>
                          <a:pt x="2770" y="5653"/>
                        </a:lnTo>
                        <a:lnTo>
                          <a:pt x="2758" y="5644"/>
                        </a:lnTo>
                        <a:lnTo>
                          <a:pt x="2741" y="5633"/>
                        </a:lnTo>
                        <a:lnTo>
                          <a:pt x="2733" y="5627"/>
                        </a:lnTo>
                        <a:lnTo>
                          <a:pt x="2727" y="5621"/>
                        </a:lnTo>
                        <a:lnTo>
                          <a:pt x="2722" y="5616"/>
                        </a:lnTo>
                        <a:lnTo>
                          <a:pt x="2721" y="5612"/>
                        </a:lnTo>
                        <a:lnTo>
                          <a:pt x="2722" y="5600"/>
                        </a:lnTo>
                        <a:lnTo>
                          <a:pt x="2725" y="5589"/>
                        </a:lnTo>
                        <a:lnTo>
                          <a:pt x="2728" y="5578"/>
                        </a:lnTo>
                        <a:lnTo>
                          <a:pt x="2732" y="5567"/>
                        </a:lnTo>
                        <a:lnTo>
                          <a:pt x="2736" y="5554"/>
                        </a:lnTo>
                        <a:lnTo>
                          <a:pt x="2738" y="5543"/>
                        </a:lnTo>
                        <a:lnTo>
                          <a:pt x="2738" y="5538"/>
                        </a:lnTo>
                        <a:lnTo>
                          <a:pt x="2738" y="5533"/>
                        </a:lnTo>
                        <a:lnTo>
                          <a:pt x="2738" y="5528"/>
                        </a:lnTo>
                        <a:lnTo>
                          <a:pt x="2736" y="5523"/>
                        </a:lnTo>
                        <a:lnTo>
                          <a:pt x="2733" y="5516"/>
                        </a:lnTo>
                        <a:lnTo>
                          <a:pt x="2729" y="5512"/>
                        </a:lnTo>
                        <a:lnTo>
                          <a:pt x="2724" y="5509"/>
                        </a:lnTo>
                        <a:lnTo>
                          <a:pt x="2719" y="5506"/>
                        </a:lnTo>
                        <a:lnTo>
                          <a:pt x="2713" y="5505"/>
                        </a:lnTo>
                        <a:lnTo>
                          <a:pt x="2707" y="5505"/>
                        </a:lnTo>
                        <a:lnTo>
                          <a:pt x="2701" y="5505"/>
                        </a:lnTo>
                        <a:lnTo>
                          <a:pt x="2694" y="5507"/>
                        </a:lnTo>
                        <a:lnTo>
                          <a:pt x="2688" y="5509"/>
                        </a:lnTo>
                        <a:lnTo>
                          <a:pt x="2683" y="5513"/>
                        </a:lnTo>
                        <a:lnTo>
                          <a:pt x="2678" y="5517"/>
                        </a:lnTo>
                        <a:lnTo>
                          <a:pt x="2674" y="5524"/>
                        </a:lnTo>
                        <a:lnTo>
                          <a:pt x="2671" y="5530"/>
                        </a:lnTo>
                        <a:lnTo>
                          <a:pt x="2669" y="5537"/>
                        </a:lnTo>
                        <a:lnTo>
                          <a:pt x="2668" y="5545"/>
                        </a:lnTo>
                        <a:lnTo>
                          <a:pt x="2669" y="5553"/>
                        </a:lnTo>
                        <a:lnTo>
                          <a:pt x="2670" y="5565"/>
                        </a:lnTo>
                        <a:lnTo>
                          <a:pt x="2670" y="5575"/>
                        </a:lnTo>
                        <a:lnTo>
                          <a:pt x="2669" y="5585"/>
                        </a:lnTo>
                        <a:lnTo>
                          <a:pt x="2667" y="5594"/>
                        </a:lnTo>
                        <a:lnTo>
                          <a:pt x="2664" y="5602"/>
                        </a:lnTo>
                        <a:lnTo>
                          <a:pt x="2660" y="5610"/>
                        </a:lnTo>
                        <a:lnTo>
                          <a:pt x="2654" y="5617"/>
                        </a:lnTo>
                        <a:lnTo>
                          <a:pt x="2649" y="5623"/>
                        </a:lnTo>
                        <a:lnTo>
                          <a:pt x="2642" y="5629"/>
                        </a:lnTo>
                        <a:lnTo>
                          <a:pt x="2635" y="5634"/>
                        </a:lnTo>
                        <a:lnTo>
                          <a:pt x="2627" y="5639"/>
                        </a:lnTo>
                        <a:lnTo>
                          <a:pt x="2618" y="5643"/>
                        </a:lnTo>
                        <a:lnTo>
                          <a:pt x="2607" y="5647"/>
                        </a:lnTo>
                        <a:lnTo>
                          <a:pt x="2597" y="5651"/>
                        </a:lnTo>
                        <a:lnTo>
                          <a:pt x="2586" y="5654"/>
                        </a:lnTo>
                        <a:lnTo>
                          <a:pt x="2575" y="5656"/>
                        </a:lnTo>
                        <a:lnTo>
                          <a:pt x="2573" y="5656"/>
                        </a:lnTo>
                        <a:lnTo>
                          <a:pt x="2569" y="5655"/>
                        </a:lnTo>
                        <a:lnTo>
                          <a:pt x="2567" y="5652"/>
                        </a:lnTo>
                        <a:lnTo>
                          <a:pt x="2566" y="5647"/>
                        </a:lnTo>
                        <a:lnTo>
                          <a:pt x="2563" y="5636"/>
                        </a:lnTo>
                        <a:lnTo>
                          <a:pt x="2561" y="5624"/>
                        </a:lnTo>
                        <a:lnTo>
                          <a:pt x="2558" y="5611"/>
                        </a:lnTo>
                        <a:lnTo>
                          <a:pt x="2555" y="5598"/>
                        </a:lnTo>
                        <a:lnTo>
                          <a:pt x="2553" y="5592"/>
                        </a:lnTo>
                        <a:lnTo>
                          <a:pt x="2550" y="5588"/>
                        </a:lnTo>
                        <a:lnTo>
                          <a:pt x="2547" y="5584"/>
                        </a:lnTo>
                        <a:lnTo>
                          <a:pt x="2544" y="5582"/>
                        </a:lnTo>
                        <a:lnTo>
                          <a:pt x="2458" y="5539"/>
                        </a:lnTo>
                        <a:lnTo>
                          <a:pt x="2454" y="5549"/>
                        </a:lnTo>
                        <a:lnTo>
                          <a:pt x="2449" y="5559"/>
                        </a:lnTo>
                        <a:lnTo>
                          <a:pt x="2444" y="5571"/>
                        </a:lnTo>
                        <a:lnTo>
                          <a:pt x="2437" y="5581"/>
                        </a:lnTo>
                        <a:lnTo>
                          <a:pt x="2425" y="5603"/>
                        </a:lnTo>
                        <a:lnTo>
                          <a:pt x="2414" y="5624"/>
                        </a:lnTo>
                        <a:lnTo>
                          <a:pt x="2412" y="5627"/>
                        </a:lnTo>
                        <a:lnTo>
                          <a:pt x="2409" y="5629"/>
                        </a:lnTo>
                        <a:lnTo>
                          <a:pt x="2405" y="5630"/>
                        </a:lnTo>
                        <a:lnTo>
                          <a:pt x="2401" y="5629"/>
                        </a:lnTo>
                        <a:lnTo>
                          <a:pt x="2389" y="5625"/>
                        </a:lnTo>
                        <a:lnTo>
                          <a:pt x="2378" y="5619"/>
                        </a:lnTo>
                        <a:lnTo>
                          <a:pt x="2356" y="5601"/>
                        </a:lnTo>
                        <a:lnTo>
                          <a:pt x="2339" y="5589"/>
                        </a:lnTo>
                        <a:lnTo>
                          <a:pt x="2331" y="5587"/>
                        </a:lnTo>
                        <a:lnTo>
                          <a:pt x="2323" y="5587"/>
                        </a:lnTo>
                        <a:lnTo>
                          <a:pt x="2315" y="5588"/>
                        </a:lnTo>
                        <a:lnTo>
                          <a:pt x="2308" y="5591"/>
                        </a:lnTo>
                        <a:lnTo>
                          <a:pt x="2303" y="5596"/>
                        </a:lnTo>
                        <a:lnTo>
                          <a:pt x="2299" y="5602"/>
                        </a:lnTo>
                        <a:lnTo>
                          <a:pt x="2296" y="5611"/>
                        </a:lnTo>
                        <a:lnTo>
                          <a:pt x="2295" y="5620"/>
                        </a:lnTo>
                        <a:lnTo>
                          <a:pt x="2294" y="5627"/>
                        </a:lnTo>
                        <a:lnTo>
                          <a:pt x="2293" y="5632"/>
                        </a:lnTo>
                        <a:lnTo>
                          <a:pt x="2292" y="5637"/>
                        </a:lnTo>
                        <a:lnTo>
                          <a:pt x="2290" y="5640"/>
                        </a:lnTo>
                        <a:lnTo>
                          <a:pt x="2288" y="5643"/>
                        </a:lnTo>
                        <a:lnTo>
                          <a:pt x="2285" y="5645"/>
                        </a:lnTo>
                        <a:lnTo>
                          <a:pt x="2282" y="5646"/>
                        </a:lnTo>
                        <a:lnTo>
                          <a:pt x="2279" y="5647"/>
                        </a:lnTo>
                        <a:lnTo>
                          <a:pt x="2272" y="5647"/>
                        </a:lnTo>
                        <a:lnTo>
                          <a:pt x="2262" y="5645"/>
                        </a:lnTo>
                        <a:lnTo>
                          <a:pt x="2253" y="5642"/>
                        </a:lnTo>
                        <a:lnTo>
                          <a:pt x="2243" y="5639"/>
                        </a:lnTo>
                        <a:lnTo>
                          <a:pt x="2236" y="5637"/>
                        </a:lnTo>
                        <a:lnTo>
                          <a:pt x="2231" y="5634"/>
                        </a:lnTo>
                        <a:lnTo>
                          <a:pt x="2225" y="5631"/>
                        </a:lnTo>
                        <a:lnTo>
                          <a:pt x="2221" y="5628"/>
                        </a:lnTo>
                        <a:lnTo>
                          <a:pt x="2212" y="5621"/>
                        </a:lnTo>
                        <a:lnTo>
                          <a:pt x="2202" y="5614"/>
                        </a:lnTo>
                        <a:lnTo>
                          <a:pt x="2189" y="5607"/>
                        </a:lnTo>
                        <a:lnTo>
                          <a:pt x="2174" y="5599"/>
                        </a:lnTo>
                        <a:lnTo>
                          <a:pt x="2161" y="5590"/>
                        </a:lnTo>
                        <a:lnTo>
                          <a:pt x="2149" y="5581"/>
                        </a:lnTo>
                        <a:lnTo>
                          <a:pt x="2144" y="5575"/>
                        </a:lnTo>
                        <a:lnTo>
                          <a:pt x="2139" y="5569"/>
                        </a:lnTo>
                        <a:lnTo>
                          <a:pt x="2136" y="5563"/>
                        </a:lnTo>
                        <a:lnTo>
                          <a:pt x="2133" y="5555"/>
                        </a:lnTo>
                        <a:lnTo>
                          <a:pt x="2130" y="5540"/>
                        </a:lnTo>
                        <a:lnTo>
                          <a:pt x="2128" y="5525"/>
                        </a:lnTo>
                        <a:lnTo>
                          <a:pt x="2128" y="5522"/>
                        </a:lnTo>
                        <a:lnTo>
                          <a:pt x="2126" y="5520"/>
                        </a:lnTo>
                        <a:lnTo>
                          <a:pt x="2124" y="5516"/>
                        </a:lnTo>
                        <a:lnTo>
                          <a:pt x="2122" y="5513"/>
                        </a:lnTo>
                        <a:lnTo>
                          <a:pt x="2115" y="5508"/>
                        </a:lnTo>
                        <a:lnTo>
                          <a:pt x="2106" y="5504"/>
                        </a:lnTo>
                        <a:lnTo>
                          <a:pt x="2088" y="5496"/>
                        </a:lnTo>
                        <a:lnTo>
                          <a:pt x="2075" y="5490"/>
                        </a:lnTo>
                        <a:lnTo>
                          <a:pt x="2044" y="5468"/>
                        </a:lnTo>
                        <a:lnTo>
                          <a:pt x="2013" y="5444"/>
                        </a:lnTo>
                        <a:lnTo>
                          <a:pt x="1996" y="5434"/>
                        </a:lnTo>
                        <a:lnTo>
                          <a:pt x="1980" y="5424"/>
                        </a:lnTo>
                        <a:lnTo>
                          <a:pt x="1972" y="5421"/>
                        </a:lnTo>
                        <a:lnTo>
                          <a:pt x="1962" y="5418"/>
                        </a:lnTo>
                        <a:lnTo>
                          <a:pt x="1953" y="5417"/>
                        </a:lnTo>
                        <a:lnTo>
                          <a:pt x="1945" y="5416"/>
                        </a:lnTo>
                        <a:lnTo>
                          <a:pt x="1925" y="5418"/>
                        </a:lnTo>
                        <a:lnTo>
                          <a:pt x="1907" y="5418"/>
                        </a:lnTo>
                        <a:lnTo>
                          <a:pt x="1904" y="5417"/>
                        </a:lnTo>
                        <a:lnTo>
                          <a:pt x="1901" y="5416"/>
                        </a:lnTo>
                        <a:lnTo>
                          <a:pt x="1898" y="5414"/>
                        </a:lnTo>
                        <a:lnTo>
                          <a:pt x="1896" y="5411"/>
                        </a:lnTo>
                        <a:lnTo>
                          <a:pt x="1894" y="5408"/>
                        </a:lnTo>
                        <a:lnTo>
                          <a:pt x="1893" y="5403"/>
                        </a:lnTo>
                        <a:lnTo>
                          <a:pt x="1892" y="5398"/>
                        </a:lnTo>
                        <a:lnTo>
                          <a:pt x="1892" y="5391"/>
                        </a:lnTo>
                        <a:lnTo>
                          <a:pt x="1892" y="5372"/>
                        </a:lnTo>
                        <a:lnTo>
                          <a:pt x="1892" y="5360"/>
                        </a:lnTo>
                        <a:lnTo>
                          <a:pt x="1892" y="5352"/>
                        </a:lnTo>
                        <a:lnTo>
                          <a:pt x="1890" y="5346"/>
                        </a:lnTo>
                        <a:lnTo>
                          <a:pt x="1878" y="5339"/>
                        </a:lnTo>
                        <a:lnTo>
                          <a:pt x="1850" y="5325"/>
                        </a:lnTo>
                        <a:lnTo>
                          <a:pt x="1846" y="5322"/>
                        </a:lnTo>
                        <a:lnTo>
                          <a:pt x="1842" y="5318"/>
                        </a:lnTo>
                        <a:lnTo>
                          <a:pt x="1839" y="5315"/>
                        </a:lnTo>
                        <a:lnTo>
                          <a:pt x="1835" y="5311"/>
                        </a:lnTo>
                        <a:lnTo>
                          <a:pt x="1834" y="5308"/>
                        </a:lnTo>
                        <a:lnTo>
                          <a:pt x="1832" y="5303"/>
                        </a:lnTo>
                        <a:lnTo>
                          <a:pt x="1832" y="5299"/>
                        </a:lnTo>
                        <a:lnTo>
                          <a:pt x="1832" y="5295"/>
                        </a:lnTo>
                        <a:lnTo>
                          <a:pt x="1833" y="5287"/>
                        </a:lnTo>
                        <a:lnTo>
                          <a:pt x="1836" y="5278"/>
                        </a:lnTo>
                        <a:lnTo>
                          <a:pt x="1840" y="5270"/>
                        </a:lnTo>
                        <a:lnTo>
                          <a:pt x="1843" y="5262"/>
                        </a:lnTo>
                        <a:lnTo>
                          <a:pt x="1846" y="5253"/>
                        </a:lnTo>
                        <a:lnTo>
                          <a:pt x="1849" y="5246"/>
                        </a:lnTo>
                        <a:lnTo>
                          <a:pt x="1850" y="5239"/>
                        </a:lnTo>
                        <a:lnTo>
                          <a:pt x="1849" y="5233"/>
                        </a:lnTo>
                        <a:lnTo>
                          <a:pt x="1848" y="5231"/>
                        </a:lnTo>
                        <a:lnTo>
                          <a:pt x="1847" y="5228"/>
                        </a:lnTo>
                        <a:lnTo>
                          <a:pt x="1844" y="5226"/>
                        </a:lnTo>
                        <a:lnTo>
                          <a:pt x="1841" y="5224"/>
                        </a:lnTo>
                        <a:lnTo>
                          <a:pt x="1837" y="5223"/>
                        </a:lnTo>
                        <a:lnTo>
                          <a:pt x="1832" y="5222"/>
                        </a:lnTo>
                        <a:lnTo>
                          <a:pt x="1826" y="5221"/>
                        </a:lnTo>
                        <a:lnTo>
                          <a:pt x="1820" y="5220"/>
                        </a:lnTo>
                        <a:lnTo>
                          <a:pt x="1802" y="5219"/>
                        </a:lnTo>
                        <a:lnTo>
                          <a:pt x="1777" y="5215"/>
                        </a:lnTo>
                        <a:lnTo>
                          <a:pt x="1764" y="5212"/>
                        </a:lnTo>
                        <a:lnTo>
                          <a:pt x="1751" y="5210"/>
                        </a:lnTo>
                        <a:lnTo>
                          <a:pt x="1742" y="5208"/>
                        </a:lnTo>
                        <a:lnTo>
                          <a:pt x="1736" y="5206"/>
                        </a:lnTo>
                        <a:lnTo>
                          <a:pt x="1736" y="5206"/>
                        </a:lnTo>
                        <a:lnTo>
                          <a:pt x="1737" y="5199"/>
                        </a:lnTo>
                        <a:lnTo>
                          <a:pt x="1738" y="5193"/>
                        </a:lnTo>
                        <a:lnTo>
                          <a:pt x="1737" y="5186"/>
                        </a:lnTo>
                        <a:lnTo>
                          <a:pt x="1737" y="5180"/>
                        </a:lnTo>
                        <a:lnTo>
                          <a:pt x="1735" y="5166"/>
                        </a:lnTo>
                        <a:lnTo>
                          <a:pt x="1732" y="5153"/>
                        </a:lnTo>
                        <a:lnTo>
                          <a:pt x="1732" y="5147"/>
                        </a:lnTo>
                        <a:lnTo>
                          <a:pt x="1731" y="5141"/>
                        </a:lnTo>
                        <a:lnTo>
                          <a:pt x="1732" y="5134"/>
                        </a:lnTo>
                        <a:lnTo>
                          <a:pt x="1733" y="5127"/>
                        </a:lnTo>
                        <a:lnTo>
                          <a:pt x="1735" y="5121"/>
                        </a:lnTo>
                        <a:lnTo>
                          <a:pt x="1738" y="5115"/>
                        </a:lnTo>
                        <a:lnTo>
                          <a:pt x="1743" y="5109"/>
                        </a:lnTo>
                        <a:lnTo>
                          <a:pt x="1748" y="5104"/>
                        </a:lnTo>
                        <a:lnTo>
                          <a:pt x="1759" y="5095"/>
                        </a:lnTo>
                        <a:lnTo>
                          <a:pt x="1768" y="5084"/>
                        </a:lnTo>
                        <a:lnTo>
                          <a:pt x="1777" y="5074"/>
                        </a:lnTo>
                        <a:lnTo>
                          <a:pt x="1786" y="5064"/>
                        </a:lnTo>
                        <a:lnTo>
                          <a:pt x="1804" y="5041"/>
                        </a:lnTo>
                        <a:lnTo>
                          <a:pt x="1820" y="5020"/>
                        </a:lnTo>
                        <a:lnTo>
                          <a:pt x="1823" y="5015"/>
                        </a:lnTo>
                        <a:lnTo>
                          <a:pt x="1825" y="5010"/>
                        </a:lnTo>
                        <a:lnTo>
                          <a:pt x="1827" y="5006"/>
                        </a:lnTo>
                        <a:lnTo>
                          <a:pt x="1827" y="5001"/>
                        </a:lnTo>
                        <a:lnTo>
                          <a:pt x="1827" y="4994"/>
                        </a:lnTo>
                        <a:lnTo>
                          <a:pt x="1825" y="4988"/>
                        </a:lnTo>
                        <a:lnTo>
                          <a:pt x="1822" y="4981"/>
                        </a:lnTo>
                        <a:lnTo>
                          <a:pt x="1819" y="4975"/>
                        </a:lnTo>
                        <a:lnTo>
                          <a:pt x="1816" y="4967"/>
                        </a:lnTo>
                        <a:lnTo>
                          <a:pt x="1815" y="4958"/>
                        </a:lnTo>
                        <a:lnTo>
                          <a:pt x="1816" y="4952"/>
                        </a:lnTo>
                        <a:lnTo>
                          <a:pt x="1817" y="4948"/>
                        </a:lnTo>
                        <a:lnTo>
                          <a:pt x="1820" y="4944"/>
                        </a:lnTo>
                        <a:lnTo>
                          <a:pt x="1823" y="4940"/>
                        </a:lnTo>
                        <a:lnTo>
                          <a:pt x="1831" y="4933"/>
                        </a:lnTo>
                        <a:lnTo>
                          <a:pt x="1842" y="4926"/>
                        </a:lnTo>
                        <a:lnTo>
                          <a:pt x="1864" y="4915"/>
                        </a:lnTo>
                        <a:lnTo>
                          <a:pt x="1884" y="4905"/>
                        </a:lnTo>
                        <a:lnTo>
                          <a:pt x="1886" y="4902"/>
                        </a:lnTo>
                        <a:lnTo>
                          <a:pt x="1888" y="4897"/>
                        </a:lnTo>
                        <a:lnTo>
                          <a:pt x="1889" y="4891"/>
                        </a:lnTo>
                        <a:lnTo>
                          <a:pt x="1888" y="4884"/>
                        </a:lnTo>
                        <a:lnTo>
                          <a:pt x="1886" y="4867"/>
                        </a:lnTo>
                        <a:lnTo>
                          <a:pt x="1882" y="4849"/>
                        </a:lnTo>
                        <a:lnTo>
                          <a:pt x="1876" y="4830"/>
                        </a:lnTo>
                        <a:lnTo>
                          <a:pt x="1870" y="4816"/>
                        </a:lnTo>
                        <a:lnTo>
                          <a:pt x="1867" y="4810"/>
                        </a:lnTo>
                        <a:lnTo>
                          <a:pt x="1864" y="4806"/>
                        </a:lnTo>
                        <a:lnTo>
                          <a:pt x="1861" y="4803"/>
                        </a:lnTo>
                        <a:lnTo>
                          <a:pt x="1858" y="4803"/>
                        </a:lnTo>
                        <a:lnTo>
                          <a:pt x="1841" y="4807"/>
                        </a:lnTo>
                        <a:lnTo>
                          <a:pt x="1822" y="4811"/>
                        </a:lnTo>
                        <a:lnTo>
                          <a:pt x="1813" y="4812"/>
                        </a:lnTo>
                        <a:lnTo>
                          <a:pt x="1805" y="4812"/>
                        </a:lnTo>
                        <a:lnTo>
                          <a:pt x="1796" y="4811"/>
                        </a:lnTo>
                        <a:lnTo>
                          <a:pt x="1787" y="4808"/>
                        </a:lnTo>
                        <a:lnTo>
                          <a:pt x="1783" y="4805"/>
                        </a:lnTo>
                        <a:lnTo>
                          <a:pt x="1780" y="4802"/>
                        </a:lnTo>
                        <a:lnTo>
                          <a:pt x="1777" y="4798"/>
                        </a:lnTo>
                        <a:lnTo>
                          <a:pt x="1774" y="4794"/>
                        </a:lnTo>
                        <a:lnTo>
                          <a:pt x="1771" y="4784"/>
                        </a:lnTo>
                        <a:lnTo>
                          <a:pt x="1769" y="4773"/>
                        </a:lnTo>
                        <a:lnTo>
                          <a:pt x="1768" y="4752"/>
                        </a:lnTo>
                        <a:lnTo>
                          <a:pt x="1768" y="4731"/>
                        </a:lnTo>
                        <a:lnTo>
                          <a:pt x="1778" y="4695"/>
                        </a:lnTo>
                        <a:lnTo>
                          <a:pt x="1783" y="4672"/>
                        </a:lnTo>
                        <a:lnTo>
                          <a:pt x="1783" y="4667"/>
                        </a:lnTo>
                        <a:lnTo>
                          <a:pt x="1781" y="4663"/>
                        </a:lnTo>
                        <a:lnTo>
                          <a:pt x="1779" y="4660"/>
                        </a:lnTo>
                        <a:lnTo>
                          <a:pt x="1776" y="4656"/>
                        </a:lnTo>
                        <a:lnTo>
                          <a:pt x="1771" y="4653"/>
                        </a:lnTo>
                        <a:lnTo>
                          <a:pt x="1765" y="4650"/>
                        </a:lnTo>
                        <a:lnTo>
                          <a:pt x="1757" y="4647"/>
                        </a:lnTo>
                        <a:lnTo>
                          <a:pt x="1747" y="4644"/>
                        </a:lnTo>
                        <a:lnTo>
                          <a:pt x="1743" y="4642"/>
                        </a:lnTo>
                        <a:lnTo>
                          <a:pt x="1740" y="4638"/>
                        </a:lnTo>
                        <a:lnTo>
                          <a:pt x="1737" y="4633"/>
                        </a:lnTo>
                        <a:lnTo>
                          <a:pt x="1734" y="4625"/>
                        </a:lnTo>
                        <a:lnTo>
                          <a:pt x="1728" y="4607"/>
                        </a:lnTo>
                        <a:lnTo>
                          <a:pt x="1723" y="4586"/>
                        </a:lnTo>
                        <a:lnTo>
                          <a:pt x="1720" y="4564"/>
                        </a:lnTo>
                        <a:lnTo>
                          <a:pt x="1717" y="4545"/>
                        </a:lnTo>
                        <a:lnTo>
                          <a:pt x="1715" y="4527"/>
                        </a:lnTo>
                        <a:lnTo>
                          <a:pt x="1714" y="4517"/>
                        </a:lnTo>
                        <a:lnTo>
                          <a:pt x="1713" y="4510"/>
                        </a:lnTo>
                        <a:lnTo>
                          <a:pt x="1712" y="4505"/>
                        </a:lnTo>
                        <a:lnTo>
                          <a:pt x="1710" y="4499"/>
                        </a:lnTo>
                        <a:lnTo>
                          <a:pt x="1707" y="4494"/>
                        </a:lnTo>
                        <a:lnTo>
                          <a:pt x="1702" y="4485"/>
                        </a:lnTo>
                        <a:lnTo>
                          <a:pt x="1696" y="4477"/>
                        </a:lnTo>
                        <a:lnTo>
                          <a:pt x="1690" y="4470"/>
                        </a:lnTo>
                        <a:lnTo>
                          <a:pt x="1685" y="4463"/>
                        </a:lnTo>
                        <a:lnTo>
                          <a:pt x="1683" y="4459"/>
                        </a:lnTo>
                        <a:lnTo>
                          <a:pt x="1682" y="4455"/>
                        </a:lnTo>
                        <a:lnTo>
                          <a:pt x="1681" y="4450"/>
                        </a:lnTo>
                        <a:lnTo>
                          <a:pt x="1681" y="4446"/>
                        </a:lnTo>
                        <a:lnTo>
                          <a:pt x="1682" y="4440"/>
                        </a:lnTo>
                        <a:lnTo>
                          <a:pt x="1684" y="4435"/>
                        </a:lnTo>
                        <a:lnTo>
                          <a:pt x="1687" y="4430"/>
                        </a:lnTo>
                        <a:lnTo>
                          <a:pt x="1692" y="4425"/>
                        </a:lnTo>
                        <a:lnTo>
                          <a:pt x="1703" y="4416"/>
                        </a:lnTo>
                        <a:lnTo>
                          <a:pt x="1716" y="4407"/>
                        </a:lnTo>
                        <a:lnTo>
                          <a:pt x="1730" y="4396"/>
                        </a:lnTo>
                        <a:lnTo>
                          <a:pt x="1743" y="4387"/>
                        </a:lnTo>
                        <a:lnTo>
                          <a:pt x="1748" y="4383"/>
                        </a:lnTo>
                        <a:lnTo>
                          <a:pt x="1754" y="4378"/>
                        </a:lnTo>
                        <a:lnTo>
                          <a:pt x="1759" y="4374"/>
                        </a:lnTo>
                        <a:lnTo>
                          <a:pt x="1762" y="4370"/>
                        </a:lnTo>
                        <a:lnTo>
                          <a:pt x="1766" y="4365"/>
                        </a:lnTo>
                        <a:lnTo>
                          <a:pt x="1772" y="4362"/>
                        </a:lnTo>
                        <a:lnTo>
                          <a:pt x="1777" y="4360"/>
                        </a:lnTo>
                        <a:lnTo>
                          <a:pt x="1784" y="4360"/>
                        </a:lnTo>
                        <a:lnTo>
                          <a:pt x="1791" y="4361"/>
                        </a:lnTo>
                        <a:lnTo>
                          <a:pt x="1800" y="4364"/>
                        </a:lnTo>
                        <a:lnTo>
                          <a:pt x="1808" y="4367"/>
                        </a:lnTo>
                        <a:lnTo>
                          <a:pt x="1816" y="4371"/>
                        </a:lnTo>
                        <a:lnTo>
                          <a:pt x="1832" y="4380"/>
                        </a:lnTo>
                        <a:lnTo>
                          <a:pt x="1848" y="4390"/>
                        </a:lnTo>
                        <a:lnTo>
                          <a:pt x="1861" y="4400"/>
                        </a:lnTo>
                        <a:lnTo>
                          <a:pt x="1872" y="4410"/>
                        </a:lnTo>
                        <a:lnTo>
                          <a:pt x="1875" y="4413"/>
                        </a:lnTo>
                        <a:lnTo>
                          <a:pt x="1880" y="4416"/>
                        </a:lnTo>
                        <a:lnTo>
                          <a:pt x="1886" y="4418"/>
                        </a:lnTo>
                        <a:lnTo>
                          <a:pt x="1891" y="4420"/>
                        </a:lnTo>
                        <a:lnTo>
                          <a:pt x="1902" y="4423"/>
                        </a:lnTo>
                        <a:lnTo>
                          <a:pt x="1914" y="4426"/>
                        </a:lnTo>
                        <a:lnTo>
                          <a:pt x="1927" y="4428"/>
                        </a:lnTo>
                        <a:lnTo>
                          <a:pt x="1939" y="4430"/>
                        </a:lnTo>
                        <a:lnTo>
                          <a:pt x="1950" y="4433"/>
                        </a:lnTo>
                        <a:lnTo>
                          <a:pt x="1960" y="4436"/>
                        </a:lnTo>
                        <a:lnTo>
                          <a:pt x="1972" y="4440"/>
                        </a:lnTo>
                        <a:lnTo>
                          <a:pt x="1981" y="4443"/>
                        </a:lnTo>
                        <a:lnTo>
                          <a:pt x="1988" y="4445"/>
                        </a:lnTo>
                        <a:lnTo>
                          <a:pt x="1995" y="4445"/>
                        </a:lnTo>
                        <a:lnTo>
                          <a:pt x="2000" y="4443"/>
                        </a:lnTo>
                        <a:lnTo>
                          <a:pt x="2004" y="4441"/>
                        </a:lnTo>
                        <a:lnTo>
                          <a:pt x="2008" y="4438"/>
                        </a:lnTo>
                        <a:lnTo>
                          <a:pt x="2012" y="4435"/>
                        </a:lnTo>
                        <a:lnTo>
                          <a:pt x="2018" y="4427"/>
                        </a:lnTo>
                        <a:lnTo>
                          <a:pt x="2025" y="4418"/>
                        </a:lnTo>
                        <a:lnTo>
                          <a:pt x="2029" y="4413"/>
                        </a:lnTo>
                        <a:lnTo>
                          <a:pt x="2033" y="4409"/>
                        </a:lnTo>
                        <a:lnTo>
                          <a:pt x="2039" y="4405"/>
                        </a:lnTo>
                        <a:lnTo>
                          <a:pt x="2046" y="4400"/>
                        </a:lnTo>
                        <a:lnTo>
                          <a:pt x="2051" y="4397"/>
                        </a:lnTo>
                        <a:lnTo>
                          <a:pt x="2057" y="4393"/>
                        </a:lnTo>
                        <a:lnTo>
                          <a:pt x="2061" y="4389"/>
                        </a:lnTo>
                        <a:lnTo>
                          <a:pt x="2064" y="4383"/>
                        </a:lnTo>
                        <a:lnTo>
                          <a:pt x="2067" y="4377"/>
                        </a:lnTo>
                        <a:lnTo>
                          <a:pt x="2070" y="4370"/>
                        </a:lnTo>
                        <a:lnTo>
                          <a:pt x="2071" y="4363"/>
                        </a:lnTo>
                        <a:lnTo>
                          <a:pt x="2073" y="4354"/>
                        </a:lnTo>
                        <a:lnTo>
                          <a:pt x="2075" y="4339"/>
                        </a:lnTo>
                        <a:lnTo>
                          <a:pt x="2075" y="4324"/>
                        </a:lnTo>
                        <a:lnTo>
                          <a:pt x="2073" y="4309"/>
                        </a:lnTo>
                        <a:lnTo>
                          <a:pt x="2071" y="4298"/>
                        </a:lnTo>
                        <a:lnTo>
                          <a:pt x="2068" y="4291"/>
                        </a:lnTo>
                        <a:lnTo>
                          <a:pt x="2064" y="4284"/>
                        </a:lnTo>
                        <a:lnTo>
                          <a:pt x="2059" y="4278"/>
                        </a:lnTo>
                        <a:lnTo>
                          <a:pt x="2053" y="4272"/>
                        </a:lnTo>
                        <a:lnTo>
                          <a:pt x="2046" y="4266"/>
                        </a:lnTo>
                        <a:lnTo>
                          <a:pt x="2040" y="4261"/>
                        </a:lnTo>
                        <a:lnTo>
                          <a:pt x="2032" y="4257"/>
                        </a:lnTo>
                        <a:lnTo>
                          <a:pt x="2025" y="4252"/>
                        </a:lnTo>
                        <a:lnTo>
                          <a:pt x="2008" y="4244"/>
                        </a:lnTo>
                        <a:lnTo>
                          <a:pt x="1993" y="4237"/>
                        </a:lnTo>
                        <a:lnTo>
                          <a:pt x="1979" y="4229"/>
                        </a:lnTo>
                        <a:lnTo>
                          <a:pt x="1966" y="4219"/>
                        </a:lnTo>
                        <a:lnTo>
                          <a:pt x="1962" y="4215"/>
                        </a:lnTo>
                        <a:lnTo>
                          <a:pt x="1959" y="4212"/>
                        </a:lnTo>
                        <a:lnTo>
                          <a:pt x="1957" y="4208"/>
                        </a:lnTo>
                        <a:lnTo>
                          <a:pt x="1955" y="4205"/>
                        </a:lnTo>
                        <a:lnTo>
                          <a:pt x="1955" y="4202"/>
                        </a:lnTo>
                        <a:lnTo>
                          <a:pt x="1955" y="4199"/>
                        </a:lnTo>
                        <a:lnTo>
                          <a:pt x="1956" y="4197"/>
                        </a:lnTo>
                        <a:lnTo>
                          <a:pt x="1957" y="4194"/>
                        </a:lnTo>
                        <a:lnTo>
                          <a:pt x="1960" y="4189"/>
                        </a:lnTo>
                        <a:lnTo>
                          <a:pt x="1963" y="4183"/>
                        </a:lnTo>
                        <a:lnTo>
                          <a:pt x="1966" y="4178"/>
                        </a:lnTo>
                        <a:lnTo>
                          <a:pt x="1969" y="4171"/>
                        </a:lnTo>
                        <a:lnTo>
                          <a:pt x="1969" y="4163"/>
                        </a:lnTo>
                        <a:lnTo>
                          <a:pt x="1968" y="4154"/>
                        </a:lnTo>
                        <a:lnTo>
                          <a:pt x="1965" y="4146"/>
                        </a:lnTo>
                        <a:lnTo>
                          <a:pt x="1961" y="4136"/>
                        </a:lnTo>
                        <a:lnTo>
                          <a:pt x="1958" y="4128"/>
                        </a:lnTo>
                        <a:lnTo>
                          <a:pt x="1954" y="4120"/>
                        </a:lnTo>
                        <a:lnTo>
                          <a:pt x="1952" y="4111"/>
                        </a:lnTo>
                        <a:lnTo>
                          <a:pt x="1950" y="4102"/>
                        </a:lnTo>
                        <a:lnTo>
                          <a:pt x="1948" y="4094"/>
                        </a:lnTo>
                        <a:lnTo>
                          <a:pt x="1948" y="4088"/>
                        </a:lnTo>
                        <a:lnTo>
                          <a:pt x="1947" y="4082"/>
                        </a:lnTo>
                        <a:lnTo>
                          <a:pt x="1948" y="4077"/>
                        </a:lnTo>
                        <a:lnTo>
                          <a:pt x="1949" y="4072"/>
                        </a:lnTo>
                        <a:lnTo>
                          <a:pt x="1951" y="4069"/>
                        </a:lnTo>
                        <a:lnTo>
                          <a:pt x="1953" y="4065"/>
                        </a:lnTo>
                        <a:lnTo>
                          <a:pt x="1955" y="4063"/>
                        </a:lnTo>
                        <a:lnTo>
                          <a:pt x="1961" y="4058"/>
                        </a:lnTo>
                        <a:lnTo>
                          <a:pt x="1969" y="4054"/>
                        </a:lnTo>
                        <a:lnTo>
                          <a:pt x="1976" y="4052"/>
                        </a:lnTo>
                        <a:lnTo>
                          <a:pt x="1984" y="4051"/>
                        </a:lnTo>
                        <a:lnTo>
                          <a:pt x="1991" y="4050"/>
                        </a:lnTo>
                        <a:lnTo>
                          <a:pt x="1998" y="4048"/>
                        </a:lnTo>
                        <a:lnTo>
                          <a:pt x="2004" y="4046"/>
                        </a:lnTo>
                        <a:lnTo>
                          <a:pt x="2008" y="4042"/>
                        </a:lnTo>
                        <a:lnTo>
                          <a:pt x="2009" y="4040"/>
                        </a:lnTo>
                        <a:lnTo>
                          <a:pt x="2010" y="4037"/>
                        </a:lnTo>
                        <a:lnTo>
                          <a:pt x="2010" y="4034"/>
                        </a:lnTo>
                        <a:lnTo>
                          <a:pt x="2009" y="4030"/>
                        </a:lnTo>
                        <a:lnTo>
                          <a:pt x="2006" y="4020"/>
                        </a:lnTo>
                        <a:lnTo>
                          <a:pt x="2000" y="4007"/>
                        </a:lnTo>
                        <a:lnTo>
                          <a:pt x="1990" y="3991"/>
                        </a:lnTo>
                        <a:lnTo>
                          <a:pt x="1980" y="3973"/>
                        </a:lnTo>
                        <a:lnTo>
                          <a:pt x="1968" y="3954"/>
                        </a:lnTo>
                        <a:lnTo>
                          <a:pt x="1955" y="3937"/>
                        </a:lnTo>
                        <a:lnTo>
                          <a:pt x="1948" y="3928"/>
                        </a:lnTo>
                        <a:lnTo>
                          <a:pt x="1941" y="3920"/>
                        </a:lnTo>
                        <a:lnTo>
                          <a:pt x="1933" y="3913"/>
                        </a:lnTo>
                        <a:lnTo>
                          <a:pt x="1926" y="3906"/>
                        </a:lnTo>
                        <a:lnTo>
                          <a:pt x="1917" y="3901"/>
                        </a:lnTo>
                        <a:lnTo>
                          <a:pt x="1908" y="3897"/>
                        </a:lnTo>
                        <a:lnTo>
                          <a:pt x="1899" y="3894"/>
                        </a:lnTo>
                        <a:lnTo>
                          <a:pt x="1890" y="3892"/>
                        </a:lnTo>
                        <a:lnTo>
                          <a:pt x="1873" y="3890"/>
                        </a:lnTo>
                        <a:lnTo>
                          <a:pt x="1858" y="3887"/>
                        </a:lnTo>
                        <a:lnTo>
                          <a:pt x="1852" y="3885"/>
                        </a:lnTo>
                        <a:lnTo>
                          <a:pt x="1846" y="3882"/>
                        </a:lnTo>
                        <a:lnTo>
                          <a:pt x="1840" y="3880"/>
                        </a:lnTo>
                        <a:lnTo>
                          <a:pt x="1834" y="3877"/>
                        </a:lnTo>
                        <a:lnTo>
                          <a:pt x="1830" y="3873"/>
                        </a:lnTo>
                        <a:lnTo>
                          <a:pt x="1825" y="3869"/>
                        </a:lnTo>
                        <a:lnTo>
                          <a:pt x="1821" y="3865"/>
                        </a:lnTo>
                        <a:lnTo>
                          <a:pt x="1817" y="3859"/>
                        </a:lnTo>
                        <a:lnTo>
                          <a:pt x="1811" y="3847"/>
                        </a:lnTo>
                        <a:lnTo>
                          <a:pt x="1804" y="3830"/>
                        </a:lnTo>
                        <a:lnTo>
                          <a:pt x="1801" y="3821"/>
                        </a:lnTo>
                        <a:lnTo>
                          <a:pt x="1797" y="3812"/>
                        </a:lnTo>
                        <a:lnTo>
                          <a:pt x="1791" y="3803"/>
                        </a:lnTo>
                        <a:lnTo>
                          <a:pt x="1786" y="3795"/>
                        </a:lnTo>
                        <a:lnTo>
                          <a:pt x="1780" y="3787"/>
                        </a:lnTo>
                        <a:lnTo>
                          <a:pt x="1773" y="3781"/>
                        </a:lnTo>
                        <a:lnTo>
                          <a:pt x="1766" y="3775"/>
                        </a:lnTo>
                        <a:lnTo>
                          <a:pt x="1759" y="3770"/>
                        </a:lnTo>
                        <a:lnTo>
                          <a:pt x="1750" y="3765"/>
                        </a:lnTo>
                        <a:lnTo>
                          <a:pt x="1742" y="3762"/>
                        </a:lnTo>
                        <a:lnTo>
                          <a:pt x="1733" y="3760"/>
                        </a:lnTo>
                        <a:lnTo>
                          <a:pt x="1724" y="3758"/>
                        </a:lnTo>
                        <a:lnTo>
                          <a:pt x="1714" y="3758"/>
                        </a:lnTo>
                        <a:lnTo>
                          <a:pt x="1704" y="3759"/>
                        </a:lnTo>
                        <a:lnTo>
                          <a:pt x="1694" y="3762"/>
                        </a:lnTo>
                        <a:lnTo>
                          <a:pt x="1683" y="3765"/>
                        </a:lnTo>
                        <a:lnTo>
                          <a:pt x="1668" y="3774"/>
                        </a:lnTo>
                        <a:lnTo>
                          <a:pt x="1646" y="3787"/>
                        </a:lnTo>
                        <a:lnTo>
                          <a:pt x="1636" y="3794"/>
                        </a:lnTo>
                        <a:lnTo>
                          <a:pt x="1627" y="3800"/>
                        </a:lnTo>
                        <a:lnTo>
                          <a:pt x="1619" y="3803"/>
                        </a:lnTo>
                        <a:lnTo>
                          <a:pt x="1614" y="3805"/>
                        </a:lnTo>
                        <a:lnTo>
                          <a:pt x="1603" y="3803"/>
                        </a:lnTo>
                        <a:lnTo>
                          <a:pt x="1592" y="3801"/>
                        </a:lnTo>
                        <a:lnTo>
                          <a:pt x="1587" y="3801"/>
                        </a:lnTo>
                        <a:lnTo>
                          <a:pt x="1581" y="3801"/>
                        </a:lnTo>
                        <a:lnTo>
                          <a:pt x="1575" y="3803"/>
                        </a:lnTo>
                        <a:lnTo>
                          <a:pt x="1570" y="3805"/>
                        </a:lnTo>
                        <a:lnTo>
                          <a:pt x="1559" y="3812"/>
                        </a:lnTo>
                        <a:lnTo>
                          <a:pt x="1550" y="3816"/>
                        </a:lnTo>
                        <a:lnTo>
                          <a:pt x="1545" y="3817"/>
                        </a:lnTo>
                        <a:lnTo>
                          <a:pt x="1541" y="3818"/>
                        </a:lnTo>
                        <a:lnTo>
                          <a:pt x="1537" y="3818"/>
                        </a:lnTo>
                        <a:lnTo>
                          <a:pt x="1532" y="3818"/>
                        </a:lnTo>
                        <a:lnTo>
                          <a:pt x="1528" y="3817"/>
                        </a:lnTo>
                        <a:lnTo>
                          <a:pt x="1524" y="3815"/>
                        </a:lnTo>
                        <a:lnTo>
                          <a:pt x="1521" y="3812"/>
                        </a:lnTo>
                        <a:lnTo>
                          <a:pt x="1517" y="3808"/>
                        </a:lnTo>
                        <a:lnTo>
                          <a:pt x="1509" y="3797"/>
                        </a:lnTo>
                        <a:lnTo>
                          <a:pt x="1501" y="3783"/>
                        </a:lnTo>
                        <a:lnTo>
                          <a:pt x="1496" y="3773"/>
                        </a:lnTo>
                        <a:lnTo>
                          <a:pt x="1491" y="3762"/>
                        </a:lnTo>
                        <a:lnTo>
                          <a:pt x="1489" y="3749"/>
                        </a:lnTo>
                        <a:lnTo>
                          <a:pt x="1487" y="3737"/>
                        </a:lnTo>
                        <a:lnTo>
                          <a:pt x="1487" y="3731"/>
                        </a:lnTo>
                        <a:lnTo>
                          <a:pt x="1487" y="3725"/>
                        </a:lnTo>
                        <a:lnTo>
                          <a:pt x="1488" y="3719"/>
                        </a:lnTo>
                        <a:lnTo>
                          <a:pt x="1489" y="3713"/>
                        </a:lnTo>
                        <a:lnTo>
                          <a:pt x="1491" y="3707"/>
                        </a:lnTo>
                        <a:lnTo>
                          <a:pt x="1495" y="3701"/>
                        </a:lnTo>
                        <a:lnTo>
                          <a:pt x="1498" y="3696"/>
                        </a:lnTo>
                        <a:lnTo>
                          <a:pt x="1502" y="3692"/>
                        </a:lnTo>
                        <a:lnTo>
                          <a:pt x="1508" y="3684"/>
                        </a:lnTo>
                        <a:lnTo>
                          <a:pt x="1512" y="3677"/>
                        </a:lnTo>
                        <a:lnTo>
                          <a:pt x="1515" y="3670"/>
                        </a:lnTo>
                        <a:lnTo>
                          <a:pt x="1515" y="3664"/>
                        </a:lnTo>
                        <a:lnTo>
                          <a:pt x="1514" y="3658"/>
                        </a:lnTo>
                        <a:lnTo>
                          <a:pt x="1511" y="3654"/>
                        </a:lnTo>
                        <a:lnTo>
                          <a:pt x="1508" y="3649"/>
                        </a:lnTo>
                        <a:lnTo>
                          <a:pt x="1503" y="3645"/>
                        </a:lnTo>
                        <a:lnTo>
                          <a:pt x="1492" y="3637"/>
                        </a:lnTo>
                        <a:lnTo>
                          <a:pt x="1481" y="3630"/>
                        </a:lnTo>
                        <a:lnTo>
                          <a:pt x="1476" y="3625"/>
                        </a:lnTo>
                        <a:lnTo>
                          <a:pt x="1472" y="3620"/>
                        </a:lnTo>
                        <a:lnTo>
                          <a:pt x="1469" y="3616"/>
                        </a:lnTo>
                        <a:lnTo>
                          <a:pt x="1466" y="3611"/>
                        </a:lnTo>
                        <a:lnTo>
                          <a:pt x="1436" y="3594"/>
                        </a:lnTo>
                        <a:lnTo>
                          <a:pt x="1411" y="3577"/>
                        </a:lnTo>
                        <a:lnTo>
                          <a:pt x="1406" y="3572"/>
                        </a:lnTo>
                        <a:lnTo>
                          <a:pt x="1403" y="3568"/>
                        </a:lnTo>
                        <a:lnTo>
                          <a:pt x="1402" y="3563"/>
                        </a:lnTo>
                        <a:lnTo>
                          <a:pt x="1402" y="3557"/>
                        </a:lnTo>
                        <a:lnTo>
                          <a:pt x="1404" y="3552"/>
                        </a:lnTo>
                        <a:lnTo>
                          <a:pt x="1409" y="3545"/>
                        </a:lnTo>
                        <a:lnTo>
                          <a:pt x="1415" y="3538"/>
                        </a:lnTo>
                        <a:lnTo>
                          <a:pt x="1423" y="3530"/>
                        </a:lnTo>
                        <a:lnTo>
                          <a:pt x="1434" y="3521"/>
                        </a:lnTo>
                        <a:lnTo>
                          <a:pt x="1444" y="3513"/>
                        </a:lnTo>
                        <a:lnTo>
                          <a:pt x="1453" y="3505"/>
                        </a:lnTo>
                        <a:lnTo>
                          <a:pt x="1461" y="3495"/>
                        </a:lnTo>
                        <a:lnTo>
                          <a:pt x="1467" y="3486"/>
                        </a:lnTo>
                        <a:lnTo>
                          <a:pt x="1471" y="3476"/>
                        </a:lnTo>
                        <a:lnTo>
                          <a:pt x="1475" y="3465"/>
                        </a:lnTo>
                        <a:lnTo>
                          <a:pt x="1476" y="3451"/>
                        </a:lnTo>
                        <a:lnTo>
                          <a:pt x="1478" y="3443"/>
                        </a:lnTo>
                        <a:lnTo>
                          <a:pt x="1481" y="3435"/>
                        </a:lnTo>
                        <a:lnTo>
                          <a:pt x="1485" y="3429"/>
                        </a:lnTo>
                        <a:lnTo>
                          <a:pt x="1489" y="3423"/>
                        </a:lnTo>
                        <a:lnTo>
                          <a:pt x="1494" y="3417"/>
                        </a:lnTo>
                        <a:lnTo>
                          <a:pt x="1496" y="3410"/>
                        </a:lnTo>
                        <a:lnTo>
                          <a:pt x="1497" y="3408"/>
                        </a:lnTo>
                        <a:lnTo>
                          <a:pt x="1497" y="3405"/>
                        </a:lnTo>
                        <a:lnTo>
                          <a:pt x="1497" y="3402"/>
                        </a:lnTo>
                        <a:lnTo>
                          <a:pt x="1496" y="3399"/>
                        </a:lnTo>
                        <a:lnTo>
                          <a:pt x="1490" y="3391"/>
                        </a:lnTo>
                        <a:lnTo>
                          <a:pt x="1484" y="3383"/>
                        </a:lnTo>
                        <a:lnTo>
                          <a:pt x="1478" y="3375"/>
                        </a:lnTo>
                        <a:lnTo>
                          <a:pt x="1473" y="3367"/>
                        </a:lnTo>
                        <a:lnTo>
                          <a:pt x="1467" y="3360"/>
                        </a:lnTo>
                        <a:lnTo>
                          <a:pt x="1462" y="3355"/>
                        </a:lnTo>
                        <a:lnTo>
                          <a:pt x="1458" y="3350"/>
                        </a:lnTo>
                        <a:lnTo>
                          <a:pt x="1453" y="3347"/>
                        </a:lnTo>
                        <a:lnTo>
                          <a:pt x="1442" y="3341"/>
                        </a:lnTo>
                        <a:lnTo>
                          <a:pt x="1432" y="3338"/>
                        </a:lnTo>
                        <a:lnTo>
                          <a:pt x="1410" y="3333"/>
                        </a:lnTo>
                        <a:lnTo>
                          <a:pt x="1383" y="3327"/>
                        </a:lnTo>
                        <a:lnTo>
                          <a:pt x="1376" y="3323"/>
                        </a:lnTo>
                        <a:lnTo>
                          <a:pt x="1370" y="3319"/>
                        </a:lnTo>
                        <a:lnTo>
                          <a:pt x="1363" y="3314"/>
                        </a:lnTo>
                        <a:lnTo>
                          <a:pt x="1358" y="3309"/>
                        </a:lnTo>
                        <a:lnTo>
                          <a:pt x="1348" y="3298"/>
                        </a:lnTo>
                        <a:lnTo>
                          <a:pt x="1338" y="3287"/>
                        </a:lnTo>
                        <a:lnTo>
                          <a:pt x="1320" y="3272"/>
                        </a:lnTo>
                        <a:lnTo>
                          <a:pt x="1303" y="3259"/>
                        </a:lnTo>
                        <a:lnTo>
                          <a:pt x="1286" y="3246"/>
                        </a:lnTo>
                        <a:lnTo>
                          <a:pt x="1268" y="3233"/>
                        </a:lnTo>
                        <a:lnTo>
                          <a:pt x="1251" y="3221"/>
                        </a:lnTo>
                        <a:lnTo>
                          <a:pt x="1232" y="3208"/>
                        </a:lnTo>
                        <a:lnTo>
                          <a:pt x="1215" y="3194"/>
                        </a:lnTo>
                        <a:lnTo>
                          <a:pt x="1198" y="3179"/>
                        </a:lnTo>
                        <a:lnTo>
                          <a:pt x="1195" y="3172"/>
                        </a:lnTo>
                        <a:lnTo>
                          <a:pt x="1193" y="3163"/>
                        </a:lnTo>
                        <a:lnTo>
                          <a:pt x="1193" y="3155"/>
                        </a:lnTo>
                        <a:lnTo>
                          <a:pt x="1194" y="3144"/>
                        </a:lnTo>
                        <a:lnTo>
                          <a:pt x="1197" y="3125"/>
                        </a:lnTo>
                        <a:lnTo>
                          <a:pt x="1201" y="3105"/>
                        </a:lnTo>
                        <a:lnTo>
                          <a:pt x="1203" y="3096"/>
                        </a:lnTo>
                        <a:lnTo>
                          <a:pt x="1205" y="3087"/>
                        </a:lnTo>
                        <a:lnTo>
                          <a:pt x="1206" y="3079"/>
                        </a:lnTo>
                        <a:lnTo>
                          <a:pt x="1207" y="3071"/>
                        </a:lnTo>
                        <a:lnTo>
                          <a:pt x="1206" y="3063"/>
                        </a:lnTo>
                        <a:lnTo>
                          <a:pt x="1204" y="3057"/>
                        </a:lnTo>
                        <a:lnTo>
                          <a:pt x="1202" y="3054"/>
                        </a:lnTo>
                        <a:lnTo>
                          <a:pt x="1200" y="3052"/>
                        </a:lnTo>
                        <a:lnTo>
                          <a:pt x="1198" y="3049"/>
                        </a:lnTo>
                        <a:lnTo>
                          <a:pt x="1195" y="3047"/>
                        </a:lnTo>
                        <a:lnTo>
                          <a:pt x="1181" y="3039"/>
                        </a:lnTo>
                        <a:lnTo>
                          <a:pt x="1170" y="3030"/>
                        </a:lnTo>
                        <a:lnTo>
                          <a:pt x="1160" y="3020"/>
                        </a:lnTo>
                        <a:lnTo>
                          <a:pt x="1152" y="3011"/>
                        </a:lnTo>
                        <a:lnTo>
                          <a:pt x="1141" y="3003"/>
                        </a:lnTo>
                        <a:lnTo>
                          <a:pt x="1131" y="2996"/>
                        </a:lnTo>
                        <a:lnTo>
                          <a:pt x="1125" y="2993"/>
                        </a:lnTo>
                        <a:lnTo>
                          <a:pt x="1118" y="2990"/>
                        </a:lnTo>
                        <a:lnTo>
                          <a:pt x="1111" y="2987"/>
                        </a:lnTo>
                        <a:lnTo>
                          <a:pt x="1102" y="2985"/>
                        </a:lnTo>
                        <a:lnTo>
                          <a:pt x="1080" y="2980"/>
                        </a:lnTo>
                        <a:lnTo>
                          <a:pt x="1059" y="2974"/>
                        </a:lnTo>
                        <a:lnTo>
                          <a:pt x="1049" y="2971"/>
                        </a:lnTo>
                        <a:lnTo>
                          <a:pt x="1040" y="2966"/>
                        </a:lnTo>
                        <a:lnTo>
                          <a:pt x="1031" y="2959"/>
                        </a:lnTo>
                        <a:lnTo>
                          <a:pt x="1024" y="2952"/>
                        </a:lnTo>
                        <a:lnTo>
                          <a:pt x="1017" y="2944"/>
                        </a:lnTo>
                        <a:lnTo>
                          <a:pt x="1012" y="2937"/>
                        </a:lnTo>
                        <a:lnTo>
                          <a:pt x="1009" y="2930"/>
                        </a:lnTo>
                        <a:lnTo>
                          <a:pt x="1006" y="2925"/>
                        </a:lnTo>
                        <a:lnTo>
                          <a:pt x="1002" y="2916"/>
                        </a:lnTo>
                        <a:lnTo>
                          <a:pt x="999" y="2908"/>
                        </a:lnTo>
                        <a:lnTo>
                          <a:pt x="997" y="2905"/>
                        </a:lnTo>
                        <a:lnTo>
                          <a:pt x="995" y="2902"/>
                        </a:lnTo>
                        <a:lnTo>
                          <a:pt x="991" y="2899"/>
                        </a:lnTo>
                        <a:lnTo>
                          <a:pt x="987" y="2896"/>
                        </a:lnTo>
                        <a:lnTo>
                          <a:pt x="982" y="2893"/>
                        </a:lnTo>
                        <a:lnTo>
                          <a:pt x="974" y="2891"/>
                        </a:lnTo>
                        <a:lnTo>
                          <a:pt x="965" y="2888"/>
                        </a:lnTo>
                        <a:lnTo>
                          <a:pt x="955" y="2886"/>
                        </a:lnTo>
                        <a:lnTo>
                          <a:pt x="940" y="2884"/>
                        </a:lnTo>
                        <a:lnTo>
                          <a:pt x="928" y="2883"/>
                        </a:lnTo>
                        <a:lnTo>
                          <a:pt x="919" y="2884"/>
                        </a:lnTo>
                        <a:lnTo>
                          <a:pt x="912" y="2887"/>
                        </a:lnTo>
                        <a:lnTo>
                          <a:pt x="907" y="2890"/>
                        </a:lnTo>
                        <a:lnTo>
                          <a:pt x="903" y="2896"/>
                        </a:lnTo>
                        <a:lnTo>
                          <a:pt x="901" y="2901"/>
                        </a:lnTo>
                        <a:lnTo>
                          <a:pt x="899" y="2907"/>
                        </a:lnTo>
                        <a:lnTo>
                          <a:pt x="897" y="2920"/>
                        </a:lnTo>
                        <a:lnTo>
                          <a:pt x="893" y="2934"/>
                        </a:lnTo>
                        <a:lnTo>
                          <a:pt x="889" y="2942"/>
                        </a:lnTo>
                        <a:lnTo>
                          <a:pt x="884" y="2949"/>
                        </a:lnTo>
                        <a:lnTo>
                          <a:pt x="877" y="2955"/>
                        </a:lnTo>
                        <a:lnTo>
                          <a:pt x="869" y="2960"/>
                        </a:lnTo>
                        <a:lnTo>
                          <a:pt x="864" y="2962"/>
                        </a:lnTo>
                        <a:lnTo>
                          <a:pt x="859" y="2963"/>
                        </a:lnTo>
                        <a:lnTo>
                          <a:pt x="854" y="2964"/>
                        </a:lnTo>
                        <a:lnTo>
                          <a:pt x="849" y="2963"/>
                        </a:lnTo>
                        <a:lnTo>
                          <a:pt x="838" y="2962"/>
                        </a:lnTo>
                        <a:lnTo>
                          <a:pt x="828" y="2959"/>
                        </a:lnTo>
                        <a:lnTo>
                          <a:pt x="818" y="2956"/>
                        </a:lnTo>
                        <a:lnTo>
                          <a:pt x="808" y="2954"/>
                        </a:lnTo>
                        <a:lnTo>
                          <a:pt x="802" y="2953"/>
                        </a:lnTo>
                        <a:lnTo>
                          <a:pt x="797" y="2953"/>
                        </a:lnTo>
                        <a:lnTo>
                          <a:pt x="792" y="2954"/>
                        </a:lnTo>
                        <a:lnTo>
                          <a:pt x="787" y="2955"/>
                        </a:lnTo>
                        <a:lnTo>
                          <a:pt x="781" y="2958"/>
                        </a:lnTo>
                        <a:lnTo>
                          <a:pt x="776" y="2961"/>
                        </a:lnTo>
                        <a:lnTo>
                          <a:pt x="772" y="2964"/>
                        </a:lnTo>
                        <a:lnTo>
                          <a:pt x="768" y="2967"/>
                        </a:lnTo>
                        <a:lnTo>
                          <a:pt x="763" y="2973"/>
                        </a:lnTo>
                        <a:lnTo>
                          <a:pt x="758" y="2979"/>
                        </a:lnTo>
                        <a:lnTo>
                          <a:pt x="756" y="2983"/>
                        </a:lnTo>
                        <a:lnTo>
                          <a:pt x="753" y="2985"/>
                        </a:lnTo>
                        <a:lnTo>
                          <a:pt x="750" y="2988"/>
                        </a:lnTo>
                        <a:lnTo>
                          <a:pt x="746" y="2989"/>
                        </a:lnTo>
                        <a:lnTo>
                          <a:pt x="741" y="2991"/>
                        </a:lnTo>
                        <a:lnTo>
                          <a:pt x="735" y="2992"/>
                        </a:lnTo>
                        <a:lnTo>
                          <a:pt x="728" y="2992"/>
                        </a:lnTo>
                        <a:lnTo>
                          <a:pt x="719" y="2991"/>
                        </a:lnTo>
                        <a:lnTo>
                          <a:pt x="707" y="2990"/>
                        </a:lnTo>
                        <a:lnTo>
                          <a:pt x="696" y="2987"/>
                        </a:lnTo>
                        <a:lnTo>
                          <a:pt x="685" y="2984"/>
                        </a:lnTo>
                        <a:lnTo>
                          <a:pt x="673" y="2979"/>
                        </a:lnTo>
                        <a:lnTo>
                          <a:pt x="663" y="2975"/>
                        </a:lnTo>
                        <a:lnTo>
                          <a:pt x="652" y="2971"/>
                        </a:lnTo>
                        <a:lnTo>
                          <a:pt x="641" y="2967"/>
                        </a:lnTo>
                        <a:lnTo>
                          <a:pt x="629" y="2964"/>
                        </a:lnTo>
                        <a:lnTo>
                          <a:pt x="618" y="2962"/>
                        </a:lnTo>
                        <a:lnTo>
                          <a:pt x="607" y="2959"/>
                        </a:lnTo>
                        <a:lnTo>
                          <a:pt x="597" y="2955"/>
                        </a:lnTo>
                        <a:lnTo>
                          <a:pt x="586" y="2951"/>
                        </a:lnTo>
                        <a:lnTo>
                          <a:pt x="566" y="2941"/>
                        </a:lnTo>
                        <a:lnTo>
                          <a:pt x="546" y="2930"/>
                        </a:lnTo>
                        <a:lnTo>
                          <a:pt x="536" y="2926"/>
                        </a:lnTo>
                        <a:lnTo>
                          <a:pt x="527" y="2923"/>
                        </a:lnTo>
                        <a:lnTo>
                          <a:pt x="518" y="2921"/>
                        </a:lnTo>
                        <a:lnTo>
                          <a:pt x="509" y="2921"/>
                        </a:lnTo>
                        <a:lnTo>
                          <a:pt x="490" y="2920"/>
                        </a:lnTo>
                        <a:lnTo>
                          <a:pt x="470" y="2919"/>
                        </a:lnTo>
                        <a:lnTo>
                          <a:pt x="458" y="2917"/>
                        </a:lnTo>
                        <a:lnTo>
                          <a:pt x="443" y="2912"/>
                        </a:lnTo>
                        <a:lnTo>
                          <a:pt x="425" y="2905"/>
                        </a:lnTo>
                        <a:lnTo>
                          <a:pt x="406" y="2896"/>
                        </a:lnTo>
                        <a:lnTo>
                          <a:pt x="388" y="2886"/>
                        </a:lnTo>
                        <a:lnTo>
                          <a:pt x="372" y="2875"/>
                        </a:lnTo>
                        <a:lnTo>
                          <a:pt x="365" y="2870"/>
                        </a:lnTo>
                        <a:lnTo>
                          <a:pt x="360" y="2866"/>
                        </a:lnTo>
                        <a:lnTo>
                          <a:pt x="355" y="2861"/>
                        </a:lnTo>
                        <a:lnTo>
                          <a:pt x="352" y="2856"/>
                        </a:lnTo>
                        <a:lnTo>
                          <a:pt x="344" y="2835"/>
                        </a:lnTo>
                        <a:lnTo>
                          <a:pt x="337" y="2818"/>
                        </a:lnTo>
                        <a:lnTo>
                          <a:pt x="335" y="2814"/>
                        </a:lnTo>
                        <a:lnTo>
                          <a:pt x="333" y="2811"/>
                        </a:lnTo>
                        <a:lnTo>
                          <a:pt x="330" y="2806"/>
                        </a:lnTo>
                        <a:lnTo>
                          <a:pt x="326" y="2804"/>
                        </a:lnTo>
                        <a:lnTo>
                          <a:pt x="322" y="2801"/>
                        </a:lnTo>
                        <a:lnTo>
                          <a:pt x="318" y="2799"/>
                        </a:lnTo>
                        <a:lnTo>
                          <a:pt x="313" y="2797"/>
                        </a:lnTo>
                        <a:lnTo>
                          <a:pt x="307" y="2796"/>
                        </a:lnTo>
                        <a:lnTo>
                          <a:pt x="302" y="2795"/>
                        </a:lnTo>
                        <a:lnTo>
                          <a:pt x="297" y="2792"/>
                        </a:lnTo>
                        <a:lnTo>
                          <a:pt x="294" y="2788"/>
                        </a:lnTo>
                        <a:lnTo>
                          <a:pt x="291" y="2785"/>
                        </a:lnTo>
                        <a:lnTo>
                          <a:pt x="287" y="2782"/>
                        </a:lnTo>
                        <a:lnTo>
                          <a:pt x="283" y="2779"/>
                        </a:lnTo>
                        <a:lnTo>
                          <a:pt x="278" y="2779"/>
                        </a:lnTo>
                        <a:lnTo>
                          <a:pt x="273" y="2780"/>
                        </a:lnTo>
                        <a:lnTo>
                          <a:pt x="266" y="2784"/>
                        </a:lnTo>
                        <a:lnTo>
                          <a:pt x="262" y="2789"/>
                        </a:lnTo>
                        <a:lnTo>
                          <a:pt x="258" y="2793"/>
                        </a:lnTo>
                        <a:lnTo>
                          <a:pt x="254" y="2798"/>
                        </a:lnTo>
                        <a:lnTo>
                          <a:pt x="250" y="2802"/>
                        </a:lnTo>
                        <a:lnTo>
                          <a:pt x="244" y="2805"/>
                        </a:lnTo>
                        <a:lnTo>
                          <a:pt x="240" y="2806"/>
                        </a:lnTo>
                        <a:lnTo>
                          <a:pt x="235" y="2806"/>
                        </a:lnTo>
                        <a:lnTo>
                          <a:pt x="230" y="2806"/>
                        </a:lnTo>
                        <a:lnTo>
                          <a:pt x="224" y="2805"/>
                        </a:lnTo>
                        <a:lnTo>
                          <a:pt x="211" y="2804"/>
                        </a:lnTo>
                        <a:lnTo>
                          <a:pt x="196" y="2803"/>
                        </a:lnTo>
                        <a:lnTo>
                          <a:pt x="183" y="2801"/>
                        </a:lnTo>
                        <a:lnTo>
                          <a:pt x="169" y="2799"/>
                        </a:lnTo>
                        <a:lnTo>
                          <a:pt x="160" y="2798"/>
                        </a:lnTo>
                        <a:lnTo>
                          <a:pt x="150" y="2797"/>
                        </a:lnTo>
                        <a:lnTo>
                          <a:pt x="145" y="2796"/>
                        </a:lnTo>
                        <a:lnTo>
                          <a:pt x="141" y="2795"/>
                        </a:lnTo>
                        <a:lnTo>
                          <a:pt x="137" y="2793"/>
                        </a:lnTo>
                        <a:lnTo>
                          <a:pt x="133" y="2790"/>
                        </a:lnTo>
                        <a:lnTo>
                          <a:pt x="119" y="2778"/>
                        </a:lnTo>
                        <a:lnTo>
                          <a:pt x="104" y="2763"/>
                        </a:lnTo>
                        <a:lnTo>
                          <a:pt x="97" y="2755"/>
                        </a:lnTo>
                        <a:lnTo>
                          <a:pt x="92" y="2747"/>
                        </a:lnTo>
                        <a:lnTo>
                          <a:pt x="87" y="2739"/>
                        </a:lnTo>
                        <a:lnTo>
                          <a:pt x="84" y="2730"/>
                        </a:lnTo>
                        <a:lnTo>
                          <a:pt x="44" y="2665"/>
                        </a:lnTo>
                        <a:lnTo>
                          <a:pt x="44" y="2665"/>
                        </a:lnTo>
                        <a:lnTo>
                          <a:pt x="45" y="2653"/>
                        </a:lnTo>
                        <a:lnTo>
                          <a:pt x="47" y="2638"/>
                        </a:lnTo>
                        <a:lnTo>
                          <a:pt x="49" y="2623"/>
                        </a:lnTo>
                        <a:lnTo>
                          <a:pt x="50" y="2617"/>
                        </a:lnTo>
                        <a:lnTo>
                          <a:pt x="50" y="2613"/>
                        </a:lnTo>
                        <a:lnTo>
                          <a:pt x="48" y="2610"/>
                        </a:lnTo>
                        <a:lnTo>
                          <a:pt x="46" y="2607"/>
                        </a:lnTo>
                        <a:lnTo>
                          <a:pt x="43" y="2604"/>
                        </a:lnTo>
                        <a:lnTo>
                          <a:pt x="35" y="2598"/>
                        </a:lnTo>
                        <a:lnTo>
                          <a:pt x="25" y="2591"/>
                        </a:lnTo>
                        <a:lnTo>
                          <a:pt x="16" y="2584"/>
                        </a:lnTo>
                        <a:lnTo>
                          <a:pt x="8" y="2577"/>
                        </a:lnTo>
                        <a:lnTo>
                          <a:pt x="5" y="2572"/>
                        </a:lnTo>
                        <a:lnTo>
                          <a:pt x="3" y="2568"/>
                        </a:lnTo>
                        <a:lnTo>
                          <a:pt x="1" y="2563"/>
                        </a:lnTo>
                        <a:lnTo>
                          <a:pt x="0" y="2558"/>
                        </a:lnTo>
                        <a:lnTo>
                          <a:pt x="1" y="2555"/>
                        </a:lnTo>
                        <a:lnTo>
                          <a:pt x="3" y="2552"/>
                        </a:lnTo>
                        <a:lnTo>
                          <a:pt x="6" y="2549"/>
                        </a:lnTo>
                        <a:lnTo>
                          <a:pt x="10" y="2548"/>
                        </a:lnTo>
                        <a:lnTo>
                          <a:pt x="21" y="2546"/>
                        </a:lnTo>
                        <a:lnTo>
                          <a:pt x="36" y="2546"/>
                        </a:lnTo>
                        <a:lnTo>
                          <a:pt x="50" y="2545"/>
                        </a:lnTo>
                        <a:lnTo>
                          <a:pt x="64" y="2544"/>
                        </a:lnTo>
                        <a:lnTo>
                          <a:pt x="70" y="2543"/>
                        </a:lnTo>
                        <a:lnTo>
                          <a:pt x="76" y="2542"/>
                        </a:lnTo>
                        <a:lnTo>
                          <a:pt x="80" y="2540"/>
                        </a:lnTo>
                        <a:lnTo>
                          <a:pt x="83" y="2538"/>
                        </a:lnTo>
                        <a:lnTo>
                          <a:pt x="88" y="2532"/>
                        </a:lnTo>
                        <a:lnTo>
                          <a:pt x="93" y="2525"/>
                        </a:lnTo>
                        <a:lnTo>
                          <a:pt x="97" y="2518"/>
                        </a:lnTo>
                        <a:lnTo>
                          <a:pt x="102" y="2510"/>
                        </a:lnTo>
                        <a:lnTo>
                          <a:pt x="110" y="2490"/>
                        </a:lnTo>
                        <a:lnTo>
                          <a:pt x="119" y="2471"/>
                        </a:lnTo>
                        <a:lnTo>
                          <a:pt x="128" y="2451"/>
                        </a:lnTo>
                        <a:lnTo>
                          <a:pt x="138" y="2433"/>
                        </a:lnTo>
                        <a:lnTo>
                          <a:pt x="143" y="2425"/>
                        </a:lnTo>
                        <a:lnTo>
                          <a:pt x="148" y="2417"/>
                        </a:lnTo>
                        <a:lnTo>
                          <a:pt x="154" y="2411"/>
                        </a:lnTo>
                        <a:lnTo>
                          <a:pt x="161" y="2406"/>
                        </a:lnTo>
                        <a:lnTo>
                          <a:pt x="172" y="2398"/>
                        </a:lnTo>
                        <a:lnTo>
                          <a:pt x="179" y="2392"/>
                        </a:lnTo>
                        <a:lnTo>
                          <a:pt x="181" y="2389"/>
                        </a:lnTo>
                        <a:lnTo>
                          <a:pt x="183" y="2386"/>
                        </a:lnTo>
                        <a:lnTo>
                          <a:pt x="184" y="2383"/>
                        </a:lnTo>
                        <a:lnTo>
                          <a:pt x="184" y="2381"/>
                        </a:lnTo>
                        <a:lnTo>
                          <a:pt x="183" y="2376"/>
                        </a:lnTo>
                        <a:lnTo>
                          <a:pt x="180" y="2372"/>
                        </a:lnTo>
                        <a:lnTo>
                          <a:pt x="175" y="2369"/>
                        </a:lnTo>
                        <a:lnTo>
                          <a:pt x="170" y="2366"/>
                        </a:lnTo>
                        <a:lnTo>
                          <a:pt x="155" y="2360"/>
                        </a:lnTo>
                        <a:lnTo>
                          <a:pt x="142" y="2353"/>
                        </a:lnTo>
                        <a:lnTo>
                          <a:pt x="136" y="2350"/>
                        </a:lnTo>
                        <a:lnTo>
                          <a:pt x="131" y="2345"/>
                        </a:lnTo>
                        <a:lnTo>
                          <a:pt x="130" y="2342"/>
                        </a:lnTo>
                        <a:lnTo>
                          <a:pt x="128" y="2340"/>
                        </a:lnTo>
                        <a:lnTo>
                          <a:pt x="127" y="2337"/>
                        </a:lnTo>
                        <a:lnTo>
                          <a:pt x="127" y="2333"/>
                        </a:lnTo>
                        <a:lnTo>
                          <a:pt x="128" y="2314"/>
                        </a:lnTo>
                        <a:lnTo>
                          <a:pt x="129" y="2297"/>
                        </a:lnTo>
                        <a:lnTo>
                          <a:pt x="129" y="2287"/>
                        </a:lnTo>
                        <a:lnTo>
                          <a:pt x="128" y="2279"/>
                        </a:lnTo>
                        <a:lnTo>
                          <a:pt x="128" y="2270"/>
                        </a:lnTo>
                        <a:lnTo>
                          <a:pt x="126" y="2261"/>
                        </a:lnTo>
                        <a:lnTo>
                          <a:pt x="125" y="2252"/>
                        </a:lnTo>
                        <a:lnTo>
                          <a:pt x="125" y="2243"/>
                        </a:lnTo>
                        <a:lnTo>
                          <a:pt x="127" y="2234"/>
                        </a:lnTo>
                        <a:lnTo>
                          <a:pt x="129" y="2226"/>
                        </a:lnTo>
                        <a:lnTo>
                          <a:pt x="135" y="2210"/>
                        </a:lnTo>
                        <a:lnTo>
                          <a:pt x="143" y="2194"/>
                        </a:lnTo>
                        <a:lnTo>
                          <a:pt x="147" y="2186"/>
                        </a:lnTo>
                        <a:lnTo>
                          <a:pt x="150" y="2177"/>
                        </a:lnTo>
                        <a:lnTo>
                          <a:pt x="153" y="2169"/>
                        </a:lnTo>
                        <a:lnTo>
                          <a:pt x="156" y="2159"/>
                        </a:lnTo>
                        <a:lnTo>
                          <a:pt x="158" y="2150"/>
                        </a:lnTo>
                        <a:lnTo>
                          <a:pt x="159" y="2140"/>
                        </a:lnTo>
                        <a:lnTo>
                          <a:pt x="158" y="2130"/>
                        </a:lnTo>
                        <a:lnTo>
                          <a:pt x="155" y="2118"/>
                        </a:lnTo>
                        <a:lnTo>
                          <a:pt x="155" y="2112"/>
                        </a:lnTo>
                        <a:lnTo>
                          <a:pt x="156" y="2105"/>
                        </a:lnTo>
                        <a:lnTo>
                          <a:pt x="160" y="2098"/>
                        </a:lnTo>
                        <a:lnTo>
                          <a:pt x="165" y="2089"/>
                        </a:lnTo>
                        <a:lnTo>
                          <a:pt x="177" y="2070"/>
                        </a:lnTo>
                        <a:lnTo>
                          <a:pt x="192" y="2051"/>
                        </a:lnTo>
                        <a:lnTo>
                          <a:pt x="226" y="2014"/>
                        </a:lnTo>
                        <a:lnTo>
                          <a:pt x="250" y="1985"/>
                        </a:lnTo>
                        <a:lnTo>
                          <a:pt x="252" y="1964"/>
                        </a:lnTo>
                        <a:lnTo>
                          <a:pt x="256" y="1940"/>
                        </a:lnTo>
                        <a:lnTo>
                          <a:pt x="258" y="1929"/>
                        </a:lnTo>
                        <a:lnTo>
                          <a:pt x="262" y="1919"/>
                        </a:lnTo>
                        <a:lnTo>
                          <a:pt x="266" y="1909"/>
                        </a:lnTo>
                        <a:lnTo>
                          <a:pt x="271" y="1900"/>
                        </a:lnTo>
                        <a:lnTo>
                          <a:pt x="275" y="1896"/>
                        </a:lnTo>
                        <a:lnTo>
                          <a:pt x="279" y="1893"/>
                        </a:lnTo>
                        <a:lnTo>
                          <a:pt x="283" y="1890"/>
                        </a:lnTo>
                        <a:lnTo>
                          <a:pt x="289" y="1888"/>
                        </a:lnTo>
                        <a:lnTo>
                          <a:pt x="293" y="1887"/>
                        </a:lnTo>
                        <a:lnTo>
                          <a:pt x="297" y="1887"/>
                        </a:lnTo>
                        <a:lnTo>
                          <a:pt x="301" y="1887"/>
                        </a:lnTo>
                        <a:lnTo>
                          <a:pt x="305" y="1888"/>
                        </a:lnTo>
                        <a:lnTo>
                          <a:pt x="313" y="1891"/>
                        </a:lnTo>
                        <a:lnTo>
                          <a:pt x="321" y="1895"/>
                        </a:lnTo>
                        <a:lnTo>
                          <a:pt x="330" y="1899"/>
                        </a:lnTo>
                        <a:lnTo>
                          <a:pt x="338" y="1903"/>
                        </a:lnTo>
                        <a:lnTo>
                          <a:pt x="343" y="1907"/>
                        </a:lnTo>
                        <a:lnTo>
                          <a:pt x="347" y="1908"/>
                        </a:lnTo>
                        <a:lnTo>
                          <a:pt x="351" y="1908"/>
                        </a:lnTo>
                        <a:lnTo>
                          <a:pt x="354" y="1908"/>
                        </a:lnTo>
                        <a:lnTo>
                          <a:pt x="357" y="1907"/>
                        </a:lnTo>
                        <a:lnTo>
                          <a:pt x="360" y="1906"/>
                        </a:lnTo>
                        <a:lnTo>
                          <a:pt x="362" y="1902"/>
                        </a:lnTo>
                        <a:lnTo>
                          <a:pt x="364" y="1899"/>
                        </a:lnTo>
                        <a:lnTo>
                          <a:pt x="366" y="1892"/>
                        </a:lnTo>
                        <a:lnTo>
                          <a:pt x="368" y="1883"/>
                        </a:lnTo>
                        <a:lnTo>
                          <a:pt x="368" y="1872"/>
                        </a:lnTo>
                        <a:lnTo>
                          <a:pt x="367" y="1859"/>
                        </a:lnTo>
                        <a:lnTo>
                          <a:pt x="364" y="1835"/>
                        </a:lnTo>
                        <a:lnTo>
                          <a:pt x="359" y="1809"/>
                        </a:lnTo>
                        <a:lnTo>
                          <a:pt x="353" y="1789"/>
                        </a:lnTo>
                        <a:lnTo>
                          <a:pt x="349" y="1774"/>
                        </a:lnTo>
                        <a:lnTo>
                          <a:pt x="345" y="1759"/>
                        </a:lnTo>
                        <a:lnTo>
                          <a:pt x="341" y="1743"/>
                        </a:lnTo>
                        <a:lnTo>
                          <a:pt x="339" y="1735"/>
                        </a:lnTo>
                        <a:lnTo>
                          <a:pt x="337" y="1727"/>
                        </a:lnTo>
                        <a:lnTo>
                          <a:pt x="334" y="1721"/>
                        </a:lnTo>
                        <a:lnTo>
                          <a:pt x="328" y="1715"/>
                        </a:lnTo>
                        <a:lnTo>
                          <a:pt x="313" y="1699"/>
                        </a:lnTo>
                        <a:lnTo>
                          <a:pt x="298" y="1682"/>
                        </a:lnTo>
                        <a:lnTo>
                          <a:pt x="282" y="1665"/>
                        </a:lnTo>
                        <a:lnTo>
                          <a:pt x="266" y="1649"/>
                        </a:lnTo>
                        <a:lnTo>
                          <a:pt x="261" y="1644"/>
                        </a:lnTo>
                        <a:lnTo>
                          <a:pt x="258" y="1640"/>
                        </a:lnTo>
                        <a:lnTo>
                          <a:pt x="255" y="1636"/>
                        </a:lnTo>
                        <a:lnTo>
                          <a:pt x="253" y="1632"/>
                        </a:lnTo>
                        <a:lnTo>
                          <a:pt x="251" y="1627"/>
                        </a:lnTo>
                        <a:lnTo>
                          <a:pt x="250" y="1623"/>
                        </a:lnTo>
                        <a:lnTo>
                          <a:pt x="250" y="1619"/>
                        </a:lnTo>
                        <a:lnTo>
                          <a:pt x="250" y="1615"/>
                        </a:lnTo>
                        <a:lnTo>
                          <a:pt x="252" y="1606"/>
                        </a:lnTo>
                        <a:lnTo>
                          <a:pt x="255" y="1597"/>
                        </a:lnTo>
                        <a:lnTo>
                          <a:pt x="261" y="1589"/>
                        </a:lnTo>
                        <a:lnTo>
                          <a:pt x="267" y="1581"/>
                        </a:lnTo>
                        <a:lnTo>
                          <a:pt x="274" y="1573"/>
                        </a:lnTo>
                        <a:lnTo>
                          <a:pt x="282" y="1566"/>
                        </a:lnTo>
                        <a:lnTo>
                          <a:pt x="292" y="1558"/>
                        </a:lnTo>
                        <a:lnTo>
                          <a:pt x="301" y="1551"/>
                        </a:lnTo>
                        <a:lnTo>
                          <a:pt x="318" y="1539"/>
                        </a:lnTo>
                        <a:lnTo>
                          <a:pt x="334" y="1530"/>
                        </a:lnTo>
                        <a:lnTo>
                          <a:pt x="337" y="1528"/>
                        </a:lnTo>
                        <a:lnTo>
                          <a:pt x="339" y="1525"/>
                        </a:lnTo>
                        <a:lnTo>
                          <a:pt x="341" y="1522"/>
                        </a:lnTo>
                        <a:lnTo>
                          <a:pt x="342" y="1519"/>
                        </a:lnTo>
                        <a:lnTo>
                          <a:pt x="343" y="1511"/>
                        </a:lnTo>
                        <a:lnTo>
                          <a:pt x="342" y="1503"/>
                        </a:lnTo>
                        <a:lnTo>
                          <a:pt x="340" y="1495"/>
                        </a:lnTo>
                        <a:lnTo>
                          <a:pt x="337" y="1485"/>
                        </a:lnTo>
                        <a:lnTo>
                          <a:pt x="333" y="1474"/>
                        </a:lnTo>
                        <a:lnTo>
                          <a:pt x="328" y="1464"/>
                        </a:lnTo>
                        <a:lnTo>
                          <a:pt x="306" y="1424"/>
                        </a:lnTo>
                        <a:lnTo>
                          <a:pt x="290" y="1396"/>
                        </a:lnTo>
                        <a:lnTo>
                          <a:pt x="289" y="1386"/>
                        </a:lnTo>
                        <a:lnTo>
                          <a:pt x="287" y="1378"/>
                        </a:lnTo>
                        <a:lnTo>
                          <a:pt x="284" y="1370"/>
                        </a:lnTo>
                        <a:lnTo>
                          <a:pt x="282" y="1362"/>
                        </a:lnTo>
                        <a:lnTo>
                          <a:pt x="280" y="1354"/>
                        </a:lnTo>
                        <a:lnTo>
                          <a:pt x="279" y="1345"/>
                        </a:lnTo>
                        <a:lnTo>
                          <a:pt x="279" y="1337"/>
                        </a:lnTo>
                        <a:lnTo>
                          <a:pt x="281" y="1328"/>
                        </a:lnTo>
                        <a:lnTo>
                          <a:pt x="285" y="1328"/>
                        </a:lnTo>
                        <a:lnTo>
                          <a:pt x="289" y="1329"/>
                        </a:lnTo>
                        <a:lnTo>
                          <a:pt x="293" y="1329"/>
                        </a:lnTo>
                        <a:lnTo>
                          <a:pt x="296" y="1331"/>
                        </a:lnTo>
                        <a:lnTo>
                          <a:pt x="303" y="1334"/>
                        </a:lnTo>
                        <a:lnTo>
                          <a:pt x="309" y="1338"/>
                        </a:lnTo>
                        <a:lnTo>
                          <a:pt x="316" y="1341"/>
                        </a:lnTo>
                        <a:lnTo>
                          <a:pt x="323" y="1343"/>
                        </a:lnTo>
                        <a:lnTo>
                          <a:pt x="327" y="1344"/>
                        </a:lnTo>
                        <a:lnTo>
                          <a:pt x="332" y="1344"/>
                        </a:lnTo>
                        <a:lnTo>
                          <a:pt x="336" y="1343"/>
                        </a:lnTo>
                        <a:lnTo>
                          <a:pt x="340" y="1342"/>
                        </a:lnTo>
                        <a:lnTo>
                          <a:pt x="351" y="1339"/>
                        </a:lnTo>
                        <a:lnTo>
                          <a:pt x="362" y="1336"/>
                        </a:lnTo>
                        <a:lnTo>
                          <a:pt x="376" y="1334"/>
                        </a:lnTo>
                        <a:lnTo>
                          <a:pt x="389" y="1332"/>
                        </a:lnTo>
                        <a:lnTo>
                          <a:pt x="402" y="1331"/>
                        </a:lnTo>
                        <a:lnTo>
                          <a:pt x="415" y="1329"/>
                        </a:lnTo>
                        <a:lnTo>
                          <a:pt x="428" y="1326"/>
                        </a:lnTo>
                        <a:lnTo>
                          <a:pt x="440" y="1323"/>
                        </a:lnTo>
                        <a:lnTo>
                          <a:pt x="450" y="1319"/>
                        </a:lnTo>
                        <a:lnTo>
                          <a:pt x="457" y="1315"/>
                        </a:lnTo>
                        <a:lnTo>
                          <a:pt x="461" y="1312"/>
                        </a:lnTo>
                        <a:lnTo>
                          <a:pt x="462" y="1309"/>
                        </a:lnTo>
                        <a:lnTo>
                          <a:pt x="464" y="1307"/>
                        </a:lnTo>
                        <a:lnTo>
                          <a:pt x="465" y="1304"/>
                        </a:lnTo>
                        <a:lnTo>
                          <a:pt x="465" y="1296"/>
                        </a:lnTo>
                        <a:lnTo>
                          <a:pt x="465" y="1290"/>
                        </a:lnTo>
                        <a:lnTo>
                          <a:pt x="463" y="1283"/>
                        </a:lnTo>
                        <a:lnTo>
                          <a:pt x="460" y="1276"/>
                        </a:lnTo>
                        <a:lnTo>
                          <a:pt x="452" y="1261"/>
                        </a:lnTo>
                        <a:lnTo>
                          <a:pt x="446" y="1245"/>
                        </a:lnTo>
                        <a:lnTo>
                          <a:pt x="444" y="1238"/>
                        </a:lnTo>
                        <a:lnTo>
                          <a:pt x="444" y="1232"/>
                        </a:lnTo>
                        <a:lnTo>
                          <a:pt x="444" y="1225"/>
                        </a:lnTo>
                        <a:lnTo>
                          <a:pt x="447" y="1219"/>
                        </a:lnTo>
                        <a:lnTo>
                          <a:pt x="457" y="1220"/>
                        </a:lnTo>
                        <a:lnTo>
                          <a:pt x="468" y="1222"/>
                        </a:lnTo>
                        <a:lnTo>
                          <a:pt x="479" y="1225"/>
                        </a:lnTo>
                        <a:lnTo>
                          <a:pt x="490" y="1230"/>
                        </a:lnTo>
                        <a:lnTo>
                          <a:pt x="513" y="1240"/>
                        </a:lnTo>
                        <a:lnTo>
                          <a:pt x="535" y="1253"/>
                        </a:lnTo>
                        <a:lnTo>
                          <a:pt x="559" y="1267"/>
                        </a:lnTo>
                        <a:lnTo>
                          <a:pt x="581" y="1279"/>
                        </a:lnTo>
                        <a:lnTo>
                          <a:pt x="592" y="1285"/>
                        </a:lnTo>
                        <a:lnTo>
                          <a:pt x="603" y="1290"/>
                        </a:lnTo>
                        <a:lnTo>
                          <a:pt x="613" y="1294"/>
                        </a:lnTo>
                        <a:lnTo>
                          <a:pt x="623" y="1297"/>
                        </a:lnTo>
                        <a:lnTo>
                          <a:pt x="624" y="1292"/>
                        </a:lnTo>
                        <a:lnTo>
                          <a:pt x="623" y="1282"/>
                        </a:lnTo>
                        <a:lnTo>
                          <a:pt x="621" y="1267"/>
                        </a:lnTo>
                        <a:lnTo>
                          <a:pt x="619" y="1250"/>
                        </a:lnTo>
                        <a:lnTo>
                          <a:pt x="613" y="1215"/>
                        </a:lnTo>
                        <a:lnTo>
                          <a:pt x="611" y="1193"/>
                        </a:lnTo>
                        <a:lnTo>
                          <a:pt x="613" y="1172"/>
                        </a:lnTo>
                        <a:lnTo>
                          <a:pt x="617" y="1148"/>
                        </a:lnTo>
                        <a:lnTo>
                          <a:pt x="619" y="1137"/>
                        </a:lnTo>
                        <a:lnTo>
                          <a:pt x="619" y="1125"/>
                        </a:lnTo>
                        <a:lnTo>
                          <a:pt x="618" y="1120"/>
                        </a:lnTo>
                        <a:lnTo>
                          <a:pt x="617" y="1115"/>
                        </a:lnTo>
                        <a:lnTo>
                          <a:pt x="616" y="1111"/>
                        </a:lnTo>
                        <a:lnTo>
                          <a:pt x="614" y="1107"/>
                        </a:lnTo>
                        <a:lnTo>
                          <a:pt x="609" y="1102"/>
                        </a:lnTo>
                        <a:lnTo>
                          <a:pt x="603" y="1098"/>
                        </a:lnTo>
                        <a:lnTo>
                          <a:pt x="598" y="1095"/>
                        </a:lnTo>
                        <a:lnTo>
                          <a:pt x="592" y="1093"/>
                        </a:lnTo>
                        <a:lnTo>
                          <a:pt x="586" y="1089"/>
                        </a:lnTo>
                        <a:lnTo>
                          <a:pt x="582" y="1084"/>
                        </a:lnTo>
                        <a:lnTo>
                          <a:pt x="578" y="1078"/>
                        </a:lnTo>
                        <a:lnTo>
                          <a:pt x="575" y="1070"/>
                        </a:lnTo>
                        <a:lnTo>
                          <a:pt x="574" y="1061"/>
                        </a:lnTo>
                        <a:lnTo>
                          <a:pt x="574" y="1052"/>
                        </a:lnTo>
                        <a:lnTo>
                          <a:pt x="574" y="1043"/>
                        </a:lnTo>
                        <a:lnTo>
                          <a:pt x="575" y="1035"/>
                        </a:lnTo>
                        <a:lnTo>
                          <a:pt x="575" y="1027"/>
                        </a:lnTo>
                        <a:lnTo>
                          <a:pt x="575" y="1019"/>
                        </a:lnTo>
                        <a:lnTo>
                          <a:pt x="573" y="1011"/>
                        </a:lnTo>
                        <a:lnTo>
                          <a:pt x="570" y="1001"/>
                        </a:lnTo>
                        <a:lnTo>
                          <a:pt x="566" y="992"/>
                        </a:lnTo>
                        <a:lnTo>
                          <a:pt x="562" y="983"/>
                        </a:lnTo>
                        <a:lnTo>
                          <a:pt x="558" y="974"/>
                        </a:lnTo>
                        <a:lnTo>
                          <a:pt x="556" y="965"/>
                        </a:lnTo>
                        <a:lnTo>
                          <a:pt x="555" y="954"/>
                        </a:lnTo>
                        <a:lnTo>
                          <a:pt x="555" y="945"/>
                        </a:lnTo>
                        <a:lnTo>
                          <a:pt x="557" y="936"/>
                        </a:lnTo>
                        <a:lnTo>
                          <a:pt x="561" y="927"/>
                        </a:lnTo>
                        <a:lnTo>
                          <a:pt x="583" y="926"/>
                        </a:lnTo>
                        <a:lnTo>
                          <a:pt x="605" y="925"/>
                        </a:lnTo>
                        <a:lnTo>
                          <a:pt x="609" y="924"/>
                        </a:lnTo>
                        <a:lnTo>
                          <a:pt x="614" y="923"/>
                        </a:lnTo>
                        <a:lnTo>
                          <a:pt x="618" y="921"/>
                        </a:lnTo>
                        <a:lnTo>
                          <a:pt x="622" y="918"/>
                        </a:lnTo>
                        <a:lnTo>
                          <a:pt x="626" y="914"/>
                        </a:lnTo>
                        <a:lnTo>
                          <a:pt x="629" y="909"/>
                        </a:lnTo>
                        <a:lnTo>
                          <a:pt x="634" y="904"/>
                        </a:lnTo>
                        <a:lnTo>
                          <a:pt x="637" y="897"/>
                        </a:lnTo>
                        <a:lnTo>
                          <a:pt x="641" y="888"/>
                        </a:lnTo>
                        <a:lnTo>
                          <a:pt x="647" y="880"/>
                        </a:lnTo>
                        <a:lnTo>
                          <a:pt x="653" y="872"/>
                        </a:lnTo>
                        <a:lnTo>
                          <a:pt x="660" y="866"/>
                        </a:lnTo>
                        <a:lnTo>
                          <a:pt x="677" y="855"/>
                        </a:lnTo>
                        <a:lnTo>
                          <a:pt x="693" y="845"/>
                        </a:lnTo>
                        <a:lnTo>
                          <a:pt x="742" y="809"/>
                        </a:lnTo>
                        <a:lnTo>
                          <a:pt x="742" y="809"/>
                        </a:lnTo>
                        <a:close/>
                      </a:path>
                    </a:pathLst>
                  </a:custGeom>
                  <a:solidFill>
                    <a:srgbClr val="0A1C4E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61" name="Pomorskie_0"/>
                  <xdr:cNvSpPr>
                    <a:spLocks/>
                  </xdr:cNvSpPr>
                </xdr:nvSpPr>
                <xdr:spPr bwMode="auto">
                  <a:xfrm>
                    <a:off x="15050278" y="4236936"/>
                    <a:ext cx="1198498" cy="934961"/>
                  </a:xfrm>
                  <a:custGeom>
                    <a:avLst/>
                    <a:gdLst/>
                    <a:ahLst/>
                    <a:cxnLst>
                      <a:cxn ang="0">
                        <a:pos x="3927" y="1228"/>
                      </a:cxn>
                      <a:cxn ang="0">
                        <a:pos x="4342" y="961"/>
                      </a:cxn>
                      <a:cxn ang="0">
                        <a:pos x="3231" y="1239"/>
                      </a:cxn>
                      <a:cxn ang="0">
                        <a:pos x="2836" y="1066"/>
                      </a:cxn>
                      <a:cxn ang="0">
                        <a:pos x="2702" y="794"/>
                      </a:cxn>
                      <a:cxn ang="0">
                        <a:pos x="2742" y="713"/>
                      </a:cxn>
                      <a:cxn ang="0">
                        <a:pos x="2598" y="348"/>
                      </a:cxn>
                      <a:cxn ang="0">
                        <a:pos x="2559" y="142"/>
                      </a:cxn>
                      <a:cxn ang="0">
                        <a:pos x="3001" y="437"/>
                      </a:cxn>
                      <a:cxn ang="0">
                        <a:pos x="3150" y="558"/>
                      </a:cxn>
                      <a:cxn ang="0">
                        <a:pos x="2927" y="344"/>
                      </a:cxn>
                      <a:cxn ang="0">
                        <a:pos x="2529" y="102"/>
                      </a:cxn>
                      <a:cxn ang="0">
                        <a:pos x="2008" y="8"/>
                      </a:cxn>
                      <a:cxn ang="0">
                        <a:pos x="1263" y="183"/>
                      </a:cxn>
                      <a:cxn ang="0">
                        <a:pos x="561" y="410"/>
                      </a:cxn>
                      <a:cxn ang="0">
                        <a:pos x="87" y="682"/>
                      </a:cxn>
                      <a:cxn ang="0">
                        <a:pos x="96" y="886"/>
                      </a:cxn>
                      <a:cxn ang="0">
                        <a:pos x="206" y="1089"/>
                      </a:cxn>
                      <a:cxn ang="0">
                        <a:pos x="174" y="1213"/>
                      </a:cxn>
                      <a:cxn ang="0">
                        <a:pos x="239" y="1403"/>
                      </a:cxn>
                      <a:cxn ang="0">
                        <a:pos x="89" y="1536"/>
                      </a:cxn>
                      <a:cxn ang="0">
                        <a:pos x="81" y="1704"/>
                      </a:cxn>
                      <a:cxn ang="0">
                        <a:pos x="134" y="1906"/>
                      </a:cxn>
                      <a:cxn ang="0">
                        <a:pos x="147" y="2127"/>
                      </a:cxn>
                      <a:cxn ang="0">
                        <a:pos x="276" y="2274"/>
                      </a:cxn>
                      <a:cxn ang="0">
                        <a:pos x="361" y="2438"/>
                      </a:cxn>
                      <a:cxn ang="0">
                        <a:pos x="273" y="2543"/>
                      </a:cxn>
                      <a:cxn ang="0">
                        <a:pos x="359" y="2667"/>
                      </a:cxn>
                      <a:cxn ang="0">
                        <a:pos x="257" y="2784"/>
                      </a:cxn>
                      <a:cxn ang="0">
                        <a:pos x="304" y="3066"/>
                      </a:cxn>
                      <a:cxn ang="0">
                        <a:pos x="380" y="3269"/>
                      </a:cxn>
                      <a:cxn ang="0">
                        <a:pos x="461" y="3336"/>
                      </a:cxn>
                      <a:cxn ang="0">
                        <a:pos x="635" y="3295"/>
                      </a:cxn>
                      <a:cxn ang="0">
                        <a:pos x="935" y="3364"/>
                      </a:cxn>
                      <a:cxn ang="0">
                        <a:pos x="1071" y="3199"/>
                      </a:cxn>
                      <a:cxn ang="0">
                        <a:pos x="1194" y="3090"/>
                      </a:cxn>
                      <a:cxn ang="0">
                        <a:pos x="1333" y="3160"/>
                      </a:cxn>
                      <a:cxn ang="0">
                        <a:pos x="1441" y="3172"/>
                      </a:cxn>
                      <a:cxn ang="0">
                        <a:pos x="1519" y="3112"/>
                      </a:cxn>
                      <a:cxn ang="0">
                        <a:pos x="1560" y="2927"/>
                      </a:cxn>
                      <a:cxn ang="0">
                        <a:pos x="1775" y="2841"/>
                      </a:cxn>
                      <a:cxn ang="0">
                        <a:pos x="1965" y="2804"/>
                      </a:cxn>
                      <a:cxn ang="0">
                        <a:pos x="2078" y="2697"/>
                      </a:cxn>
                      <a:cxn ang="0">
                        <a:pos x="2204" y="2757"/>
                      </a:cxn>
                      <a:cxn ang="0">
                        <a:pos x="2309" y="2769"/>
                      </a:cxn>
                      <a:cxn ang="0">
                        <a:pos x="2472" y="2903"/>
                      </a:cxn>
                      <a:cxn ang="0">
                        <a:pos x="2736" y="2975"/>
                      </a:cxn>
                      <a:cxn ang="0">
                        <a:pos x="2909" y="2906"/>
                      </a:cxn>
                      <a:cxn ang="0">
                        <a:pos x="3031" y="2983"/>
                      </a:cxn>
                      <a:cxn ang="0">
                        <a:pos x="3315" y="3168"/>
                      </a:cxn>
                      <a:cxn ang="0">
                        <a:pos x="3627" y="3086"/>
                      </a:cxn>
                      <a:cxn ang="0">
                        <a:pos x="3727" y="2920"/>
                      </a:cxn>
                      <a:cxn ang="0">
                        <a:pos x="3903" y="2594"/>
                      </a:cxn>
                      <a:cxn ang="0">
                        <a:pos x="4133" y="2626"/>
                      </a:cxn>
                      <a:cxn ang="0">
                        <a:pos x="4196" y="2442"/>
                      </a:cxn>
                      <a:cxn ang="0">
                        <a:pos x="4259" y="2287"/>
                      </a:cxn>
                      <a:cxn ang="0">
                        <a:pos x="4097" y="2238"/>
                      </a:cxn>
                      <a:cxn ang="0">
                        <a:pos x="3988" y="2130"/>
                      </a:cxn>
                      <a:cxn ang="0">
                        <a:pos x="3834" y="2063"/>
                      </a:cxn>
                      <a:cxn ang="0">
                        <a:pos x="3756" y="1962"/>
                      </a:cxn>
                      <a:cxn ang="0">
                        <a:pos x="3746" y="1842"/>
                      </a:cxn>
                      <a:cxn ang="0">
                        <a:pos x="3776" y="1702"/>
                      </a:cxn>
                      <a:cxn ang="0">
                        <a:pos x="3798" y="1459"/>
                      </a:cxn>
                    </a:cxnLst>
                    <a:rect l="0" t="0" r="r" b="b"/>
                    <a:pathLst>
                      <a:path w="4374" h="3395">
                        <a:moveTo>
                          <a:pt x="3796" y="1422"/>
                        </a:moveTo>
                        <a:lnTo>
                          <a:pt x="3790" y="1415"/>
                        </a:lnTo>
                        <a:lnTo>
                          <a:pt x="3786" y="1408"/>
                        </a:lnTo>
                        <a:lnTo>
                          <a:pt x="3782" y="1400"/>
                        </a:lnTo>
                        <a:lnTo>
                          <a:pt x="3780" y="1391"/>
                        </a:lnTo>
                        <a:lnTo>
                          <a:pt x="3775" y="1372"/>
                        </a:lnTo>
                        <a:lnTo>
                          <a:pt x="3772" y="1353"/>
                        </a:lnTo>
                        <a:lnTo>
                          <a:pt x="3771" y="1344"/>
                        </a:lnTo>
                        <a:lnTo>
                          <a:pt x="3768" y="1334"/>
                        </a:lnTo>
                        <a:lnTo>
                          <a:pt x="3765" y="1324"/>
                        </a:lnTo>
                        <a:lnTo>
                          <a:pt x="3760" y="1315"/>
                        </a:lnTo>
                        <a:lnTo>
                          <a:pt x="3754" y="1307"/>
                        </a:lnTo>
                        <a:lnTo>
                          <a:pt x="3746" y="1299"/>
                        </a:lnTo>
                        <a:lnTo>
                          <a:pt x="3736" y="1292"/>
                        </a:lnTo>
                        <a:lnTo>
                          <a:pt x="3722" y="1285"/>
                        </a:lnTo>
                        <a:lnTo>
                          <a:pt x="3745" y="1277"/>
                        </a:lnTo>
                        <a:lnTo>
                          <a:pt x="3767" y="1270"/>
                        </a:lnTo>
                        <a:lnTo>
                          <a:pt x="3790" y="1264"/>
                        </a:lnTo>
                        <a:lnTo>
                          <a:pt x="3812" y="1258"/>
                        </a:lnTo>
                        <a:lnTo>
                          <a:pt x="3858" y="1246"/>
                        </a:lnTo>
                        <a:lnTo>
                          <a:pt x="3904" y="1234"/>
                        </a:lnTo>
                        <a:lnTo>
                          <a:pt x="3927" y="1228"/>
                        </a:lnTo>
                        <a:lnTo>
                          <a:pt x="3951" y="1222"/>
                        </a:lnTo>
                        <a:lnTo>
                          <a:pt x="3973" y="1215"/>
                        </a:lnTo>
                        <a:lnTo>
                          <a:pt x="3996" y="1207"/>
                        </a:lnTo>
                        <a:lnTo>
                          <a:pt x="4017" y="1198"/>
                        </a:lnTo>
                        <a:lnTo>
                          <a:pt x="4040" y="1189"/>
                        </a:lnTo>
                        <a:lnTo>
                          <a:pt x="4061" y="1179"/>
                        </a:lnTo>
                        <a:lnTo>
                          <a:pt x="4083" y="1167"/>
                        </a:lnTo>
                        <a:lnTo>
                          <a:pt x="4116" y="1148"/>
                        </a:lnTo>
                        <a:lnTo>
                          <a:pt x="4151" y="1129"/>
                        </a:lnTo>
                        <a:lnTo>
                          <a:pt x="4185" y="1110"/>
                        </a:lnTo>
                        <a:lnTo>
                          <a:pt x="4219" y="1092"/>
                        </a:lnTo>
                        <a:lnTo>
                          <a:pt x="4251" y="1071"/>
                        </a:lnTo>
                        <a:lnTo>
                          <a:pt x="4284" y="1050"/>
                        </a:lnTo>
                        <a:lnTo>
                          <a:pt x="4300" y="1039"/>
                        </a:lnTo>
                        <a:lnTo>
                          <a:pt x="4315" y="1026"/>
                        </a:lnTo>
                        <a:lnTo>
                          <a:pt x="4330" y="1013"/>
                        </a:lnTo>
                        <a:lnTo>
                          <a:pt x="4345" y="999"/>
                        </a:lnTo>
                        <a:lnTo>
                          <a:pt x="4360" y="984"/>
                        </a:lnTo>
                        <a:lnTo>
                          <a:pt x="4374" y="971"/>
                        </a:lnTo>
                        <a:lnTo>
                          <a:pt x="4374" y="971"/>
                        </a:lnTo>
                        <a:lnTo>
                          <a:pt x="4342" y="961"/>
                        </a:lnTo>
                        <a:lnTo>
                          <a:pt x="4342" y="961"/>
                        </a:lnTo>
                        <a:lnTo>
                          <a:pt x="4311" y="990"/>
                        </a:lnTo>
                        <a:lnTo>
                          <a:pt x="4280" y="1017"/>
                        </a:lnTo>
                        <a:lnTo>
                          <a:pt x="4248" y="1044"/>
                        </a:lnTo>
                        <a:lnTo>
                          <a:pt x="4217" y="1068"/>
                        </a:lnTo>
                        <a:lnTo>
                          <a:pt x="4200" y="1081"/>
                        </a:lnTo>
                        <a:lnTo>
                          <a:pt x="4183" y="1092"/>
                        </a:lnTo>
                        <a:lnTo>
                          <a:pt x="4165" y="1102"/>
                        </a:lnTo>
                        <a:lnTo>
                          <a:pt x="4148" y="1111"/>
                        </a:lnTo>
                        <a:lnTo>
                          <a:pt x="4130" y="1121"/>
                        </a:lnTo>
                        <a:lnTo>
                          <a:pt x="4111" y="1128"/>
                        </a:lnTo>
                        <a:lnTo>
                          <a:pt x="4092" y="1135"/>
                        </a:lnTo>
                        <a:lnTo>
                          <a:pt x="4072" y="1141"/>
                        </a:lnTo>
                        <a:lnTo>
                          <a:pt x="3637" y="1250"/>
                        </a:lnTo>
                        <a:lnTo>
                          <a:pt x="3608" y="1254"/>
                        </a:lnTo>
                        <a:lnTo>
                          <a:pt x="3572" y="1256"/>
                        </a:lnTo>
                        <a:lnTo>
                          <a:pt x="3531" y="1258"/>
                        </a:lnTo>
                        <a:lnTo>
                          <a:pt x="3486" y="1258"/>
                        </a:lnTo>
                        <a:lnTo>
                          <a:pt x="3438" y="1257"/>
                        </a:lnTo>
                        <a:lnTo>
                          <a:pt x="3387" y="1255"/>
                        </a:lnTo>
                        <a:lnTo>
                          <a:pt x="3335" y="1252"/>
                        </a:lnTo>
                        <a:lnTo>
                          <a:pt x="3283" y="1247"/>
                        </a:lnTo>
                        <a:lnTo>
                          <a:pt x="3231" y="1239"/>
                        </a:lnTo>
                        <a:lnTo>
                          <a:pt x="3180" y="1231"/>
                        </a:lnTo>
                        <a:lnTo>
                          <a:pt x="3155" y="1226"/>
                        </a:lnTo>
                        <a:lnTo>
                          <a:pt x="3132" y="1221"/>
                        </a:lnTo>
                        <a:lnTo>
                          <a:pt x="3109" y="1215"/>
                        </a:lnTo>
                        <a:lnTo>
                          <a:pt x="3086" y="1209"/>
                        </a:lnTo>
                        <a:lnTo>
                          <a:pt x="3065" y="1201"/>
                        </a:lnTo>
                        <a:lnTo>
                          <a:pt x="3046" y="1194"/>
                        </a:lnTo>
                        <a:lnTo>
                          <a:pt x="3026" y="1186"/>
                        </a:lnTo>
                        <a:lnTo>
                          <a:pt x="3009" y="1177"/>
                        </a:lnTo>
                        <a:lnTo>
                          <a:pt x="2993" y="1168"/>
                        </a:lnTo>
                        <a:lnTo>
                          <a:pt x="2979" y="1158"/>
                        </a:lnTo>
                        <a:lnTo>
                          <a:pt x="2966" y="1148"/>
                        </a:lnTo>
                        <a:lnTo>
                          <a:pt x="2955" y="1137"/>
                        </a:lnTo>
                        <a:lnTo>
                          <a:pt x="2946" y="1128"/>
                        </a:lnTo>
                        <a:lnTo>
                          <a:pt x="2938" y="1120"/>
                        </a:lnTo>
                        <a:lnTo>
                          <a:pt x="2929" y="1112"/>
                        </a:lnTo>
                        <a:lnTo>
                          <a:pt x="2920" y="1106"/>
                        </a:lnTo>
                        <a:lnTo>
                          <a:pt x="2901" y="1096"/>
                        </a:lnTo>
                        <a:lnTo>
                          <a:pt x="2883" y="1088"/>
                        </a:lnTo>
                        <a:lnTo>
                          <a:pt x="2863" y="1080"/>
                        </a:lnTo>
                        <a:lnTo>
                          <a:pt x="2845" y="1071"/>
                        </a:lnTo>
                        <a:lnTo>
                          <a:pt x="2836" y="1066"/>
                        </a:lnTo>
                        <a:lnTo>
                          <a:pt x="2826" y="1060"/>
                        </a:lnTo>
                        <a:lnTo>
                          <a:pt x="2816" y="1054"/>
                        </a:lnTo>
                        <a:lnTo>
                          <a:pt x="2808" y="1046"/>
                        </a:lnTo>
                        <a:lnTo>
                          <a:pt x="2795" y="1027"/>
                        </a:lnTo>
                        <a:lnTo>
                          <a:pt x="2782" y="1011"/>
                        </a:lnTo>
                        <a:lnTo>
                          <a:pt x="2777" y="1003"/>
                        </a:lnTo>
                        <a:lnTo>
                          <a:pt x="2772" y="995"/>
                        </a:lnTo>
                        <a:lnTo>
                          <a:pt x="2767" y="984"/>
                        </a:lnTo>
                        <a:lnTo>
                          <a:pt x="2763" y="974"/>
                        </a:lnTo>
                        <a:lnTo>
                          <a:pt x="2761" y="966"/>
                        </a:lnTo>
                        <a:lnTo>
                          <a:pt x="2759" y="959"/>
                        </a:lnTo>
                        <a:lnTo>
                          <a:pt x="2758" y="951"/>
                        </a:lnTo>
                        <a:lnTo>
                          <a:pt x="2757" y="944"/>
                        </a:lnTo>
                        <a:lnTo>
                          <a:pt x="2756" y="929"/>
                        </a:lnTo>
                        <a:lnTo>
                          <a:pt x="2754" y="914"/>
                        </a:lnTo>
                        <a:lnTo>
                          <a:pt x="2749" y="884"/>
                        </a:lnTo>
                        <a:lnTo>
                          <a:pt x="2742" y="856"/>
                        </a:lnTo>
                        <a:lnTo>
                          <a:pt x="2737" y="844"/>
                        </a:lnTo>
                        <a:lnTo>
                          <a:pt x="2731" y="831"/>
                        </a:lnTo>
                        <a:lnTo>
                          <a:pt x="2724" y="819"/>
                        </a:lnTo>
                        <a:lnTo>
                          <a:pt x="2714" y="806"/>
                        </a:lnTo>
                        <a:lnTo>
                          <a:pt x="2702" y="794"/>
                        </a:lnTo>
                        <a:lnTo>
                          <a:pt x="2684" y="778"/>
                        </a:lnTo>
                        <a:lnTo>
                          <a:pt x="2675" y="768"/>
                        </a:lnTo>
                        <a:lnTo>
                          <a:pt x="2669" y="760"/>
                        </a:lnTo>
                        <a:lnTo>
                          <a:pt x="2666" y="755"/>
                        </a:lnTo>
                        <a:lnTo>
                          <a:pt x="2664" y="752"/>
                        </a:lnTo>
                        <a:lnTo>
                          <a:pt x="2663" y="748"/>
                        </a:lnTo>
                        <a:lnTo>
                          <a:pt x="2662" y="744"/>
                        </a:lnTo>
                        <a:lnTo>
                          <a:pt x="2675" y="743"/>
                        </a:lnTo>
                        <a:lnTo>
                          <a:pt x="2689" y="744"/>
                        </a:lnTo>
                        <a:lnTo>
                          <a:pt x="2697" y="748"/>
                        </a:lnTo>
                        <a:lnTo>
                          <a:pt x="2708" y="752"/>
                        </a:lnTo>
                        <a:lnTo>
                          <a:pt x="2720" y="756"/>
                        </a:lnTo>
                        <a:lnTo>
                          <a:pt x="2731" y="758"/>
                        </a:lnTo>
                        <a:lnTo>
                          <a:pt x="2736" y="759"/>
                        </a:lnTo>
                        <a:lnTo>
                          <a:pt x="2741" y="758"/>
                        </a:lnTo>
                        <a:lnTo>
                          <a:pt x="2746" y="757"/>
                        </a:lnTo>
                        <a:lnTo>
                          <a:pt x="2749" y="754"/>
                        </a:lnTo>
                        <a:lnTo>
                          <a:pt x="2751" y="751"/>
                        </a:lnTo>
                        <a:lnTo>
                          <a:pt x="2751" y="746"/>
                        </a:lnTo>
                        <a:lnTo>
                          <a:pt x="2751" y="740"/>
                        </a:lnTo>
                        <a:lnTo>
                          <a:pt x="2749" y="732"/>
                        </a:lnTo>
                        <a:lnTo>
                          <a:pt x="2742" y="713"/>
                        </a:lnTo>
                        <a:lnTo>
                          <a:pt x="2735" y="694"/>
                        </a:lnTo>
                        <a:lnTo>
                          <a:pt x="2729" y="675"/>
                        </a:lnTo>
                        <a:lnTo>
                          <a:pt x="2720" y="658"/>
                        </a:lnTo>
                        <a:lnTo>
                          <a:pt x="2698" y="622"/>
                        </a:lnTo>
                        <a:lnTo>
                          <a:pt x="2675" y="588"/>
                        </a:lnTo>
                        <a:lnTo>
                          <a:pt x="2664" y="570"/>
                        </a:lnTo>
                        <a:lnTo>
                          <a:pt x="2653" y="552"/>
                        </a:lnTo>
                        <a:lnTo>
                          <a:pt x="2643" y="534"/>
                        </a:lnTo>
                        <a:lnTo>
                          <a:pt x="2635" y="515"/>
                        </a:lnTo>
                        <a:lnTo>
                          <a:pt x="2627" y="486"/>
                        </a:lnTo>
                        <a:lnTo>
                          <a:pt x="2621" y="462"/>
                        </a:lnTo>
                        <a:lnTo>
                          <a:pt x="2618" y="450"/>
                        </a:lnTo>
                        <a:lnTo>
                          <a:pt x="2616" y="438"/>
                        </a:lnTo>
                        <a:lnTo>
                          <a:pt x="2615" y="423"/>
                        </a:lnTo>
                        <a:lnTo>
                          <a:pt x="2615" y="407"/>
                        </a:lnTo>
                        <a:lnTo>
                          <a:pt x="2616" y="379"/>
                        </a:lnTo>
                        <a:lnTo>
                          <a:pt x="2616" y="365"/>
                        </a:lnTo>
                        <a:lnTo>
                          <a:pt x="2615" y="362"/>
                        </a:lnTo>
                        <a:lnTo>
                          <a:pt x="2613" y="360"/>
                        </a:lnTo>
                        <a:lnTo>
                          <a:pt x="2610" y="357"/>
                        </a:lnTo>
                        <a:lnTo>
                          <a:pt x="2607" y="355"/>
                        </a:lnTo>
                        <a:lnTo>
                          <a:pt x="2598" y="348"/>
                        </a:lnTo>
                        <a:lnTo>
                          <a:pt x="2584" y="338"/>
                        </a:lnTo>
                        <a:lnTo>
                          <a:pt x="2570" y="329"/>
                        </a:lnTo>
                        <a:lnTo>
                          <a:pt x="2559" y="321"/>
                        </a:lnTo>
                        <a:lnTo>
                          <a:pt x="2549" y="313"/>
                        </a:lnTo>
                        <a:lnTo>
                          <a:pt x="2541" y="306"/>
                        </a:lnTo>
                        <a:lnTo>
                          <a:pt x="2534" y="297"/>
                        </a:lnTo>
                        <a:lnTo>
                          <a:pt x="2527" y="289"/>
                        </a:lnTo>
                        <a:lnTo>
                          <a:pt x="2523" y="282"/>
                        </a:lnTo>
                        <a:lnTo>
                          <a:pt x="2520" y="274"/>
                        </a:lnTo>
                        <a:lnTo>
                          <a:pt x="2518" y="265"/>
                        </a:lnTo>
                        <a:lnTo>
                          <a:pt x="2517" y="257"/>
                        </a:lnTo>
                        <a:lnTo>
                          <a:pt x="2517" y="246"/>
                        </a:lnTo>
                        <a:lnTo>
                          <a:pt x="2518" y="236"/>
                        </a:lnTo>
                        <a:lnTo>
                          <a:pt x="2522" y="213"/>
                        </a:lnTo>
                        <a:lnTo>
                          <a:pt x="2530" y="185"/>
                        </a:lnTo>
                        <a:lnTo>
                          <a:pt x="2533" y="167"/>
                        </a:lnTo>
                        <a:lnTo>
                          <a:pt x="2536" y="152"/>
                        </a:lnTo>
                        <a:lnTo>
                          <a:pt x="2537" y="138"/>
                        </a:lnTo>
                        <a:lnTo>
                          <a:pt x="2536" y="125"/>
                        </a:lnTo>
                        <a:lnTo>
                          <a:pt x="2536" y="125"/>
                        </a:lnTo>
                        <a:lnTo>
                          <a:pt x="2548" y="133"/>
                        </a:lnTo>
                        <a:lnTo>
                          <a:pt x="2559" y="142"/>
                        </a:lnTo>
                        <a:lnTo>
                          <a:pt x="2570" y="150"/>
                        </a:lnTo>
                        <a:lnTo>
                          <a:pt x="2583" y="157"/>
                        </a:lnTo>
                        <a:lnTo>
                          <a:pt x="2594" y="162"/>
                        </a:lnTo>
                        <a:lnTo>
                          <a:pt x="2605" y="168"/>
                        </a:lnTo>
                        <a:lnTo>
                          <a:pt x="2617" y="175"/>
                        </a:lnTo>
                        <a:lnTo>
                          <a:pt x="2628" y="182"/>
                        </a:lnTo>
                        <a:lnTo>
                          <a:pt x="2649" y="197"/>
                        </a:lnTo>
                        <a:lnTo>
                          <a:pt x="2671" y="210"/>
                        </a:lnTo>
                        <a:lnTo>
                          <a:pt x="2782" y="273"/>
                        </a:lnTo>
                        <a:lnTo>
                          <a:pt x="2798" y="286"/>
                        </a:lnTo>
                        <a:lnTo>
                          <a:pt x="2814" y="299"/>
                        </a:lnTo>
                        <a:lnTo>
                          <a:pt x="2832" y="311"/>
                        </a:lnTo>
                        <a:lnTo>
                          <a:pt x="2848" y="322"/>
                        </a:lnTo>
                        <a:lnTo>
                          <a:pt x="2878" y="339"/>
                        </a:lnTo>
                        <a:lnTo>
                          <a:pt x="2907" y="357"/>
                        </a:lnTo>
                        <a:lnTo>
                          <a:pt x="2922" y="366"/>
                        </a:lnTo>
                        <a:lnTo>
                          <a:pt x="2936" y="375"/>
                        </a:lnTo>
                        <a:lnTo>
                          <a:pt x="2950" y="386"/>
                        </a:lnTo>
                        <a:lnTo>
                          <a:pt x="2964" y="397"/>
                        </a:lnTo>
                        <a:lnTo>
                          <a:pt x="2977" y="410"/>
                        </a:lnTo>
                        <a:lnTo>
                          <a:pt x="2989" y="423"/>
                        </a:lnTo>
                        <a:lnTo>
                          <a:pt x="3001" y="437"/>
                        </a:lnTo>
                        <a:lnTo>
                          <a:pt x="3012" y="450"/>
                        </a:lnTo>
                        <a:lnTo>
                          <a:pt x="3032" y="479"/>
                        </a:lnTo>
                        <a:lnTo>
                          <a:pt x="3053" y="509"/>
                        </a:lnTo>
                        <a:lnTo>
                          <a:pt x="3062" y="528"/>
                        </a:lnTo>
                        <a:lnTo>
                          <a:pt x="3072" y="545"/>
                        </a:lnTo>
                        <a:lnTo>
                          <a:pt x="3083" y="563"/>
                        </a:lnTo>
                        <a:lnTo>
                          <a:pt x="3095" y="579"/>
                        </a:lnTo>
                        <a:lnTo>
                          <a:pt x="3101" y="591"/>
                        </a:lnTo>
                        <a:lnTo>
                          <a:pt x="3108" y="605"/>
                        </a:lnTo>
                        <a:lnTo>
                          <a:pt x="3112" y="611"/>
                        </a:lnTo>
                        <a:lnTo>
                          <a:pt x="3116" y="616"/>
                        </a:lnTo>
                        <a:lnTo>
                          <a:pt x="3121" y="621"/>
                        </a:lnTo>
                        <a:lnTo>
                          <a:pt x="3127" y="625"/>
                        </a:lnTo>
                        <a:lnTo>
                          <a:pt x="3130" y="625"/>
                        </a:lnTo>
                        <a:lnTo>
                          <a:pt x="3134" y="624"/>
                        </a:lnTo>
                        <a:lnTo>
                          <a:pt x="3137" y="622"/>
                        </a:lnTo>
                        <a:lnTo>
                          <a:pt x="3139" y="618"/>
                        </a:lnTo>
                        <a:lnTo>
                          <a:pt x="3143" y="608"/>
                        </a:lnTo>
                        <a:lnTo>
                          <a:pt x="3146" y="595"/>
                        </a:lnTo>
                        <a:lnTo>
                          <a:pt x="3149" y="582"/>
                        </a:lnTo>
                        <a:lnTo>
                          <a:pt x="3150" y="569"/>
                        </a:lnTo>
                        <a:lnTo>
                          <a:pt x="3150" y="558"/>
                        </a:lnTo>
                        <a:lnTo>
                          <a:pt x="3150" y="551"/>
                        </a:lnTo>
                        <a:lnTo>
                          <a:pt x="3149" y="546"/>
                        </a:lnTo>
                        <a:lnTo>
                          <a:pt x="3147" y="541"/>
                        </a:lnTo>
                        <a:lnTo>
                          <a:pt x="3144" y="537"/>
                        </a:lnTo>
                        <a:lnTo>
                          <a:pt x="3141" y="533"/>
                        </a:lnTo>
                        <a:lnTo>
                          <a:pt x="3134" y="525"/>
                        </a:lnTo>
                        <a:lnTo>
                          <a:pt x="3126" y="518"/>
                        </a:lnTo>
                        <a:lnTo>
                          <a:pt x="3114" y="507"/>
                        </a:lnTo>
                        <a:lnTo>
                          <a:pt x="3103" y="497"/>
                        </a:lnTo>
                        <a:lnTo>
                          <a:pt x="3092" y="487"/>
                        </a:lnTo>
                        <a:lnTo>
                          <a:pt x="3081" y="475"/>
                        </a:lnTo>
                        <a:lnTo>
                          <a:pt x="3079" y="468"/>
                        </a:lnTo>
                        <a:lnTo>
                          <a:pt x="3075" y="462"/>
                        </a:lnTo>
                        <a:lnTo>
                          <a:pt x="3069" y="454"/>
                        </a:lnTo>
                        <a:lnTo>
                          <a:pt x="3062" y="446"/>
                        </a:lnTo>
                        <a:lnTo>
                          <a:pt x="3043" y="429"/>
                        </a:lnTo>
                        <a:lnTo>
                          <a:pt x="3022" y="410"/>
                        </a:lnTo>
                        <a:lnTo>
                          <a:pt x="2999" y="393"/>
                        </a:lnTo>
                        <a:lnTo>
                          <a:pt x="2978" y="377"/>
                        </a:lnTo>
                        <a:lnTo>
                          <a:pt x="2960" y="365"/>
                        </a:lnTo>
                        <a:lnTo>
                          <a:pt x="2946" y="356"/>
                        </a:lnTo>
                        <a:lnTo>
                          <a:pt x="2927" y="344"/>
                        </a:lnTo>
                        <a:lnTo>
                          <a:pt x="2907" y="329"/>
                        </a:lnTo>
                        <a:lnTo>
                          <a:pt x="2889" y="315"/>
                        </a:lnTo>
                        <a:lnTo>
                          <a:pt x="2869" y="303"/>
                        </a:lnTo>
                        <a:lnTo>
                          <a:pt x="2859" y="295"/>
                        </a:lnTo>
                        <a:lnTo>
                          <a:pt x="2849" y="288"/>
                        </a:lnTo>
                        <a:lnTo>
                          <a:pt x="2839" y="280"/>
                        </a:lnTo>
                        <a:lnTo>
                          <a:pt x="2827" y="273"/>
                        </a:lnTo>
                        <a:lnTo>
                          <a:pt x="2812" y="266"/>
                        </a:lnTo>
                        <a:lnTo>
                          <a:pt x="2796" y="258"/>
                        </a:lnTo>
                        <a:lnTo>
                          <a:pt x="2787" y="254"/>
                        </a:lnTo>
                        <a:lnTo>
                          <a:pt x="2779" y="249"/>
                        </a:lnTo>
                        <a:lnTo>
                          <a:pt x="2772" y="245"/>
                        </a:lnTo>
                        <a:lnTo>
                          <a:pt x="2766" y="240"/>
                        </a:lnTo>
                        <a:lnTo>
                          <a:pt x="2738" y="221"/>
                        </a:lnTo>
                        <a:lnTo>
                          <a:pt x="2708" y="203"/>
                        </a:lnTo>
                        <a:lnTo>
                          <a:pt x="2677" y="186"/>
                        </a:lnTo>
                        <a:lnTo>
                          <a:pt x="2647" y="171"/>
                        </a:lnTo>
                        <a:lnTo>
                          <a:pt x="2622" y="156"/>
                        </a:lnTo>
                        <a:lnTo>
                          <a:pt x="2596" y="142"/>
                        </a:lnTo>
                        <a:lnTo>
                          <a:pt x="2570" y="129"/>
                        </a:lnTo>
                        <a:lnTo>
                          <a:pt x="2545" y="115"/>
                        </a:lnTo>
                        <a:lnTo>
                          <a:pt x="2529" y="102"/>
                        </a:lnTo>
                        <a:lnTo>
                          <a:pt x="2530" y="103"/>
                        </a:lnTo>
                        <a:lnTo>
                          <a:pt x="2524" y="93"/>
                        </a:lnTo>
                        <a:lnTo>
                          <a:pt x="2518" y="82"/>
                        </a:lnTo>
                        <a:lnTo>
                          <a:pt x="2511" y="72"/>
                        </a:lnTo>
                        <a:lnTo>
                          <a:pt x="2502" y="60"/>
                        </a:lnTo>
                        <a:lnTo>
                          <a:pt x="2495" y="54"/>
                        </a:lnTo>
                        <a:lnTo>
                          <a:pt x="2485" y="47"/>
                        </a:lnTo>
                        <a:lnTo>
                          <a:pt x="2473" y="39"/>
                        </a:lnTo>
                        <a:lnTo>
                          <a:pt x="2460" y="32"/>
                        </a:lnTo>
                        <a:lnTo>
                          <a:pt x="2438" y="22"/>
                        </a:lnTo>
                        <a:lnTo>
                          <a:pt x="2429" y="18"/>
                        </a:lnTo>
                        <a:lnTo>
                          <a:pt x="2393" y="13"/>
                        </a:lnTo>
                        <a:lnTo>
                          <a:pt x="2358" y="8"/>
                        </a:lnTo>
                        <a:lnTo>
                          <a:pt x="2320" y="5"/>
                        </a:lnTo>
                        <a:lnTo>
                          <a:pt x="2282" y="2"/>
                        </a:lnTo>
                        <a:lnTo>
                          <a:pt x="2244" y="1"/>
                        </a:lnTo>
                        <a:lnTo>
                          <a:pt x="2205" y="0"/>
                        </a:lnTo>
                        <a:lnTo>
                          <a:pt x="2165" y="0"/>
                        </a:lnTo>
                        <a:lnTo>
                          <a:pt x="2126" y="1"/>
                        </a:lnTo>
                        <a:lnTo>
                          <a:pt x="2087" y="3"/>
                        </a:lnTo>
                        <a:lnTo>
                          <a:pt x="2047" y="5"/>
                        </a:lnTo>
                        <a:lnTo>
                          <a:pt x="2008" y="8"/>
                        </a:lnTo>
                        <a:lnTo>
                          <a:pt x="1971" y="11"/>
                        </a:lnTo>
                        <a:lnTo>
                          <a:pt x="1895" y="18"/>
                        </a:lnTo>
                        <a:lnTo>
                          <a:pt x="1823" y="27"/>
                        </a:lnTo>
                        <a:lnTo>
                          <a:pt x="1804" y="31"/>
                        </a:lnTo>
                        <a:lnTo>
                          <a:pt x="1783" y="37"/>
                        </a:lnTo>
                        <a:lnTo>
                          <a:pt x="1762" y="46"/>
                        </a:lnTo>
                        <a:lnTo>
                          <a:pt x="1739" y="54"/>
                        </a:lnTo>
                        <a:lnTo>
                          <a:pt x="1717" y="61"/>
                        </a:lnTo>
                        <a:lnTo>
                          <a:pt x="1695" y="66"/>
                        </a:lnTo>
                        <a:lnTo>
                          <a:pt x="1685" y="68"/>
                        </a:lnTo>
                        <a:lnTo>
                          <a:pt x="1675" y="69"/>
                        </a:lnTo>
                        <a:lnTo>
                          <a:pt x="1666" y="69"/>
                        </a:lnTo>
                        <a:lnTo>
                          <a:pt x="1657" y="68"/>
                        </a:lnTo>
                        <a:lnTo>
                          <a:pt x="1626" y="74"/>
                        </a:lnTo>
                        <a:lnTo>
                          <a:pt x="1595" y="81"/>
                        </a:lnTo>
                        <a:lnTo>
                          <a:pt x="1564" y="90"/>
                        </a:lnTo>
                        <a:lnTo>
                          <a:pt x="1534" y="99"/>
                        </a:lnTo>
                        <a:lnTo>
                          <a:pt x="1474" y="117"/>
                        </a:lnTo>
                        <a:lnTo>
                          <a:pt x="1415" y="137"/>
                        </a:lnTo>
                        <a:lnTo>
                          <a:pt x="1355" y="156"/>
                        </a:lnTo>
                        <a:lnTo>
                          <a:pt x="1294" y="175"/>
                        </a:lnTo>
                        <a:lnTo>
                          <a:pt x="1263" y="183"/>
                        </a:lnTo>
                        <a:lnTo>
                          <a:pt x="1232" y="190"/>
                        </a:lnTo>
                        <a:lnTo>
                          <a:pt x="1201" y="197"/>
                        </a:lnTo>
                        <a:lnTo>
                          <a:pt x="1169" y="202"/>
                        </a:lnTo>
                        <a:lnTo>
                          <a:pt x="1118" y="210"/>
                        </a:lnTo>
                        <a:lnTo>
                          <a:pt x="1068" y="218"/>
                        </a:lnTo>
                        <a:lnTo>
                          <a:pt x="1017" y="225"/>
                        </a:lnTo>
                        <a:lnTo>
                          <a:pt x="967" y="234"/>
                        </a:lnTo>
                        <a:lnTo>
                          <a:pt x="943" y="239"/>
                        </a:lnTo>
                        <a:lnTo>
                          <a:pt x="918" y="244"/>
                        </a:lnTo>
                        <a:lnTo>
                          <a:pt x="894" y="250"/>
                        </a:lnTo>
                        <a:lnTo>
                          <a:pt x="869" y="258"/>
                        </a:lnTo>
                        <a:lnTo>
                          <a:pt x="844" y="265"/>
                        </a:lnTo>
                        <a:lnTo>
                          <a:pt x="821" y="273"/>
                        </a:lnTo>
                        <a:lnTo>
                          <a:pt x="797" y="282"/>
                        </a:lnTo>
                        <a:lnTo>
                          <a:pt x="773" y="292"/>
                        </a:lnTo>
                        <a:lnTo>
                          <a:pt x="749" y="308"/>
                        </a:lnTo>
                        <a:lnTo>
                          <a:pt x="726" y="322"/>
                        </a:lnTo>
                        <a:lnTo>
                          <a:pt x="702" y="335"/>
                        </a:lnTo>
                        <a:lnTo>
                          <a:pt x="679" y="349"/>
                        </a:lnTo>
                        <a:lnTo>
                          <a:pt x="630" y="373"/>
                        </a:lnTo>
                        <a:lnTo>
                          <a:pt x="584" y="397"/>
                        </a:lnTo>
                        <a:lnTo>
                          <a:pt x="561" y="410"/>
                        </a:lnTo>
                        <a:lnTo>
                          <a:pt x="538" y="423"/>
                        </a:lnTo>
                        <a:lnTo>
                          <a:pt x="516" y="438"/>
                        </a:lnTo>
                        <a:lnTo>
                          <a:pt x="494" y="453"/>
                        </a:lnTo>
                        <a:lnTo>
                          <a:pt x="473" y="469"/>
                        </a:lnTo>
                        <a:lnTo>
                          <a:pt x="453" y="488"/>
                        </a:lnTo>
                        <a:lnTo>
                          <a:pt x="433" y="507"/>
                        </a:lnTo>
                        <a:lnTo>
                          <a:pt x="414" y="529"/>
                        </a:lnTo>
                        <a:lnTo>
                          <a:pt x="401" y="543"/>
                        </a:lnTo>
                        <a:lnTo>
                          <a:pt x="386" y="558"/>
                        </a:lnTo>
                        <a:lnTo>
                          <a:pt x="368" y="571"/>
                        </a:lnTo>
                        <a:lnTo>
                          <a:pt x="348" y="585"/>
                        </a:lnTo>
                        <a:lnTo>
                          <a:pt x="326" y="598"/>
                        </a:lnTo>
                        <a:lnTo>
                          <a:pt x="304" y="611"/>
                        </a:lnTo>
                        <a:lnTo>
                          <a:pt x="279" y="623"/>
                        </a:lnTo>
                        <a:lnTo>
                          <a:pt x="255" y="634"/>
                        </a:lnTo>
                        <a:lnTo>
                          <a:pt x="229" y="645"/>
                        </a:lnTo>
                        <a:lnTo>
                          <a:pt x="204" y="655"/>
                        </a:lnTo>
                        <a:lnTo>
                          <a:pt x="179" y="663"/>
                        </a:lnTo>
                        <a:lnTo>
                          <a:pt x="154" y="670"/>
                        </a:lnTo>
                        <a:lnTo>
                          <a:pt x="131" y="675"/>
                        </a:lnTo>
                        <a:lnTo>
                          <a:pt x="108" y="679"/>
                        </a:lnTo>
                        <a:lnTo>
                          <a:pt x="87" y="682"/>
                        </a:lnTo>
                        <a:lnTo>
                          <a:pt x="68" y="683"/>
                        </a:lnTo>
                        <a:lnTo>
                          <a:pt x="52" y="683"/>
                        </a:lnTo>
                        <a:lnTo>
                          <a:pt x="35" y="684"/>
                        </a:lnTo>
                        <a:lnTo>
                          <a:pt x="17" y="686"/>
                        </a:lnTo>
                        <a:lnTo>
                          <a:pt x="0" y="687"/>
                        </a:lnTo>
                        <a:lnTo>
                          <a:pt x="0" y="687"/>
                        </a:lnTo>
                        <a:lnTo>
                          <a:pt x="61" y="756"/>
                        </a:lnTo>
                        <a:lnTo>
                          <a:pt x="65" y="764"/>
                        </a:lnTo>
                        <a:lnTo>
                          <a:pt x="68" y="774"/>
                        </a:lnTo>
                        <a:lnTo>
                          <a:pt x="69" y="783"/>
                        </a:lnTo>
                        <a:lnTo>
                          <a:pt x="69" y="793"/>
                        </a:lnTo>
                        <a:lnTo>
                          <a:pt x="67" y="813"/>
                        </a:lnTo>
                        <a:lnTo>
                          <a:pt x="65" y="835"/>
                        </a:lnTo>
                        <a:lnTo>
                          <a:pt x="66" y="845"/>
                        </a:lnTo>
                        <a:lnTo>
                          <a:pt x="67" y="854"/>
                        </a:lnTo>
                        <a:lnTo>
                          <a:pt x="69" y="863"/>
                        </a:lnTo>
                        <a:lnTo>
                          <a:pt x="75" y="871"/>
                        </a:lnTo>
                        <a:lnTo>
                          <a:pt x="78" y="875"/>
                        </a:lnTo>
                        <a:lnTo>
                          <a:pt x="81" y="878"/>
                        </a:lnTo>
                        <a:lnTo>
                          <a:pt x="85" y="881"/>
                        </a:lnTo>
                        <a:lnTo>
                          <a:pt x="90" y="884"/>
                        </a:lnTo>
                        <a:lnTo>
                          <a:pt x="96" y="886"/>
                        </a:lnTo>
                        <a:lnTo>
                          <a:pt x="102" y="888"/>
                        </a:lnTo>
                        <a:lnTo>
                          <a:pt x="109" y="890"/>
                        </a:lnTo>
                        <a:lnTo>
                          <a:pt x="118" y="891"/>
                        </a:lnTo>
                        <a:lnTo>
                          <a:pt x="127" y="893"/>
                        </a:lnTo>
                        <a:lnTo>
                          <a:pt x="136" y="895"/>
                        </a:lnTo>
                        <a:lnTo>
                          <a:pt x="145" y="898"/>
                        </a:lnTo>
                        <a:lnTo>
                          <a:pt x="152" y="902"/>
                        </a:lnTo>
                        <a:lnTo>
                          <a:pt x="159" y="906"/>
                        </a:lnTo>
                        <a:lnTo>
                          <a:pt x="165" y="911"/>
                        </a:lnTo>
                        <a:lnTo>
                          <a:pt x="170" y="916"/>
                        </a:lnTo>
                        <a:lnTo>
                          <a:pt x="175" y="921"/>
                        </a:lnTo>
                        <a:lnTo>
                          <a:pt x="179" y="927"/>
                        </a:lnTo>
                        <a:lnTo>
                          <a:pt x="182" y="934"/>
                        </a:lnTo>
                        <a:lnTo>
                          <a:pt x="185" y="940"/>
                        </a:lnTo>
                        <a:lnTo>
                          <a:pt x="187" y="948"/>
                        </a:lnTo>
                        <a:lnTo>
                          <a:pt x="191" y="963"/>
                        </a:lnTo>
                        <a:lnTo>
                          <a:pt x="193" y="979"/>
                        </a:lnTo>
                        <a:lnTo>
                          <a:pt x="196" y="1013"/>
                        </a:lnTo>
                        <a:lnTo>
                          <a:pt x="198" y="1048"/>
                        </a:lnTo>
                        <a:lnTo>
                          <a:pt x="201" y="1064"/>
                        </a:lnTo>
                        <a:lnTo>
                          <a:pt x="204" y="1081"/>
                        </a:lnTo>
                        <a:lnTo>
                          <a:pt x="206" y="1089"/>
                        </a:lnTo>
                        <a:lnTo>
                          <a:pt x="208" y="1096"/>
                        </a:lnTo>
                        <a:lnTo>
                          <a:pt x="211" y="1104"/>
                        </a:lnTo>
                        <a:lnTo>
                          <a:pt x="214" y="1110"/>
                        </a:lnTo>
                        <a:lnTo>
                          <a:pt x="220" y="1125"/>
                        </a:lnTo>
                        <a:lnTo>
                          <a:pt x="223" y="1135"/>
                        </a:lnTo>
                        <a:lnTo>
                          <a:pt x="224" y="1140"/>
                        </a:lnTo>
                        <a:lnTo>
                          <a:pt x="224" y="1144"/>
                        </a:lnTo>
                        <a:lnTo>
                          <a:pt x="224" y="1148"/>
                        </a:lnTo>
                        <a:lnTo>
                          <a:pt x="223" y="1152"/>
                        </a:lnTo>
                        <a:lnTo>
                          <a:pt x="220" y="1158"/>
                        </a:lnTo>
                        <a:lnTo>
                          <a:pt x="216" y="1163"/>
                        </a:lnTo>
                        <a:lnTo>
                          <a:pt x="210" y="1167"/>
                        </a:lnTo>
                        <a:lnTo>
                          <a:pt x="204" y="1171"/>
                        </a:lnTo>
                        <a:lnTo>
                          <a:pt x="197" y="1174"/>
                        </a:lnTo>
                        <a:lnTo>
                          <a:pt x="191" y="1178"/>
                        </a:lnTo>
                        <a:lnTo>
                          <a:pt x="185" y="1182"/>
                        </a:lnTo>
                        <a:lnTo>
                          <a:pt x="180" y="1186"/>
                        </a:lnTo>
                        <a:lnTo>
                          <a:pt x="176" y="1192"/>
                        </a:lnTo>
                        <a:lnTo>
                          <a:pt x="174" y="1199"/>
                        </a:lnTo>
                        <a:lnTo>
                          <a:pt x="174" y="1203"/>
                        </a:lnTo>
                        <a:lnTo>
                          <a:pt x="174" y="1208"/>
                        </a:lnTo>
                        <a:lnTo>
                          <a:pt x="174" y="1213"/>
                        </a:lnTo>
                        <a:lnTo>
                          <a:pt x="176" y="1218"/>
                        </a:lnTo>
                        <a:lnTo>
                          <a:pt x="179" y="1226"/>
                        </a:lnTo>
                        <a:lnTo>
                          <a:pt x="182" y="1232"/>
                        </a:lnTo>
                        <a:lnTo>
                          <a:pt x="186" y="1237"/>
                        </a:lnTo>
                        <a:lnTo>
                          <a:pt x="189" y="1242"/>
                        </a:lnTo>
                        <a:lnTo>
                          <a:pt x="192" y="1248"/>
                        </a:lnTo>
                        <a:lnTo>
                          <a:pt x="193" y="1255"/>
                        </a:lnTo>
                        <a:lnTo>
                          <a:pt x="192" y="1262"/>
                        </a:lnTo>
                        <a:lnTo>
                          <a:pt x="189" y="1273"/>
                        </a:lnTo>
                        <a:lnTo>
                          <a:pt x="186" y="1280"/>
                        </a:lnTo>
                        <a:lnTo>
                          <a:pt x="184" y="1287"/>
                        </a:lnTo>
                        <a:lnTo>
                          <a:pt x="182" y="1294"/>
                        </a:lnTo>
                        <a:lnTo>
                          <a:pt x="182" y="1299"/>
                        </a:lnTo>
                        <a:lnTo>
                          <a:pt x="182" y="1303"/>
                        </a:lnTo>
                        <a:lnTo>
                          <a:pt x="184" y="1307"/>
                        </a:lnTo>
                        <a:lnTo>
                          <a:pt x="185" y="1310"/>
                        </a:lnTo>
                        <a:lnTo>
                          <a:pt x="188" y="1313"/>
                        </a:lnTo>
                        <a:lnTo>
                          <a:pt x="203" y="1323"/>
                        </a:lnTo>
                        <a:lnTo>
                          <a:pt x="223" y="1336"/>
                        </a:lnTo>
                        <a:lnTo>
                          <a:pt x="230" y="1362"/>
                        </a:lnTo>
                        <a:lnTo>
                          <a:pt x="237" y="1389"/>
                        </a:lnTo>
                        <a:lnTo>
                          <a:pt x="239" y="1403"/>
                        </a:lnTo>
                        <a:lnTo>
                          <a:pt x="241" y="1416"/>
                        </a:lnTo>
                        <a:lnTo>
                          <a:pt x="242" y="1429"/>
                        </a:lnTo>
                        <a:lnTo>
                          <a:pt x="242" y="1441"/>
                        </a:lnTo>
                        <a:lnTo>
                          <a:pt x="241" y="1453"/>
                        </a:lnTo>
                        <a:lnTo>
                          <a:pt x="238" y="1465"/>
                        </a:lnTo>
                        <a:lnTo>
                          <a:pt x="236" y="1470"/>
                        </a:lnTo>
                        <a:lnTo>
                          <a:pt x="234" y="1475"/>
                        </a:lnTo>
                        <a:lnTo>
                          <a:pt x="231" y="1480"/>
                        </a:lnTo>
                        <a:lnTo>
                          <a:pt x="227" y="1484"/>
                        </a:lnTo>
                        <a:lnTo>
                          <a:pt x="224" y="1488"/>
                        </a:lnTo>
                        <a:lnTo>
                          <a:pt x="219" y="1492"/>
                        </a:lnTo>
                        <a:lnTo>
                          <a:pt x="214" y="1495"/>
                        </a:lnTo>
                        <a:lnTo>
                          <a:pt x="208" y="1499"/>
                        </a:lnTo>
                        <a:lnTo>
                          <a:pt x="202" y="1502"/>
                        </a:lnTo>
                        <a:lnTo>
                          <a:pt x="194" y="1505"/>
                        </a:lnTo>
                        <a:lnTo>
                          <a:pt x="187" y="1507"/>
                        </a:lnTo>
                        <a:lnTo>
                          <a:pt x="179" y="1509"/>
                        </a:lnTo>
                        <a:lnTo>
                          <a:pt x="161" y="1513"/>
                        </a:lnTo>
                        <a:lnTo>
                          <a:pt x="142" y="1517"/>
                        </a:lnTo>
                        <a:lnTo>
                          <a:pt x="124" y="1523"/>
                        </a:lnTo>
                        <a:lnTo>
                          <a:pt x="105" y="1529"/>
                        </a:lnTo>
                        <a:lnTo>
                          <a:pt x="89" y="1536"/>
                        </a:lnTo>
                        <a:lnTo>
                          <a:pt x="74" y="1545"/>
                        </a:lnTo>
                        <a:lnTo>
                          <a:pt x="66" y="1550"/>
                        </a:lnTo>
                        <a:lnTo>
                          <a:pt x="59" y="1555"/>
                        </a:lnTo>
                        <a:lnTo>
                          <a:pt x="53" y="1560"/>
                        </a:lnTo>
                        <a:lnTo>
                          <a:pt x="48" y="1565"/>
                        </a:lnTo>
                        <a:lnTo>
                          <a:pt x="43" y="1570"/>
                        </a:lnTo>
                        <a:lnTo>
                          <a:pt x="38" y="1576"/>
                        </a:lnTo>
                        <a:lnTo>
                          <a:pt x="35" y="1582"/>
                        </a:lnTo>
                        <a:lnTo>
                          <a:pt x="32" y="1590"/>
                        </a:lnTo>
                        <a:lnTo>
                          <a:pt x="30" y="1596"/>
                        </a:lnTo>
                        <a:lnTo>
                          <a:pt x="28" y="1603"/>
                        </a:lnTo>
                        <a:lnTo>
                          <a:pt x="28" y="1610"/>
                        </a:lnTo>
                        <a:lnTo>
                          <a:pt x="28" y="1618"/>
                        </a:lnTo>
                        <a:lnTo>
                          <a:pt x="30" y="1626"/>
                        </a:lnTo>
                        <a:lnTo>
                          <a:pt x="32" y="1635"/>
                        </a:lnTo>
                        <a:lnTo>
                          <a:pt x="35" y="1643"/>
                        </a:lnTo>
                        <a:lnTo>
                          <a:pt x="40" y="1652"/>
                        </a:lnTo>
                        <a:lnTo>
                          <a:pt x="45" y="1661"/>
                        </a:lnTo>
                        <a:lnTo>
                          <a:pt x="52" y="1671"/>
                        </a:lnTo>
                        <a:lnTo>
                          <a:pt x="60" y="1682"/>
                        </a:lnTo>
                        <a:lnTo>
                          <a:pt x="69" y="1692"/>
                        </a:lnTo>
                        <a:lnTo>
                          <a:pt x="81" y="1704"/>
                        </a:lnTo>
                        <a:lnTo>
                          <a:pt x="94" y="1721"/>
                        </a:lnTo>
                        <a:lnTo>
                          <a:pt x="106" y="1739"/>
                        </a:lnTo>
                        <a:lnTo>
                          <a:pt x="118" y="1758"/>
                        </a:lnTo>
                        <a:lnTo>
                          <a:pt x="123" y="1769"/>
                        </a:lnTo>
                        <a:lnTo>
                          <a:pt x="128" y="1779"/>
                        </a:lnTo>
                        <a:lnTo>
                          <a:pt x="132" y="1789"/>
                        </a:lnTo>
                        <a:lnTo>
                          <a:pt x="134" y="1798"/>
                        </a:lnTo>
                        <a:lnTo>
                          <a:pt x="136" y="1809"/>
                        </a:lnTo>
                        <a:lnTo>
                          <a:pt x="137" y="1818"/>
                        </a:lnTo>
                        <a:lnTo>
                          <a:pt x="136" y="1827"/>
                        </a:lnTo>
                        <a:lnTo>
                          <a:pt x="134" y="1835"/>
                        </a:lnTo>
                        <a:lnTo>
                          <a:pt x="125" y="1852"/>
                        </a:lnTo>
                        <a:lnTo>
                          <a:pt x="115" y="1869"/>
                        </a:lnTo>
                        <a:lnTo>
                          <a:pt x="113" y="1874"/>
                        </a:lnTo>
                        <a:lnTo>
                          <a:pt x="112" y="1878"/>
                        </a:lnTo>
                        <a:lnTo>
                          <a:pt x="112" y="1882"/>
                        </a:lnTo>
                        <a:lnTo>
                          <a:pt x="112" y="1886"/>
                        </a:lnTo>
                        <a:lnTo>
                          <a:pt x="115" y="1891"/>
                        </a:lnTo>
                        <a:lnTo>
                          <a:pt x="117" y="1895"/>
                        </a:lnTo>
                        <a:lnTo>
                          <a:pt x="121" y="1898"/>
                        </a:lnTo>
                        <a:lnTo>
                          <a:pt x="126" y="1901"/>
                        </a:lnTo>
                        <a:lnTo>
                          <a:pt x="134" y="1906"/>
                        </a:lnTo>
                        <a:lnTo>
                          <a:pt x="142" y="1912"/>
                        </a:lnTo>
                        <a:lnTo>
                          <a:pt x="150" y="1920"/>
                        </a:lnTo>
                        <a:lnTo>
                          <a:pt x="159" y="1928"/>
                        </a:lnTo>
                        <a:lnTo>
                          <a:pt x="165" y="1938"/>
                        </a:lnTo>
                        <a:lnTo>
                          <a:pt x="170" y="1947"/>
                        </a:lnTo>
                        <a:lnTo>
                          <a:pt x="172" y="1952"/>
                        </a:lnTo>
                        <a:lnTo>
                          <a:pt x="172" y="1957"/>
                        </a:lnTo>
                        <a:lnTo>
                          <a:pt x="173" y="1961"/>
                        </a:lnTo>
                        <a:lnTo>
                          <a:pt x="172" y="1966"/>
                        </a:lnTo>
                        <a:lnTo>
                          <a:pt x="167" y="1974"/>
                        </a:lnTo>
                        <a:lnTo>
                          <a:pt x="162" y="1986"/>
                        </a:lnTo>
                        <a:lnTo>
                          <a:pt x="156" y="1998"/>
                        </a:lnTo>
                        <a:lnTo>
                          <a:pt x="151" y="2011"/>
                        </a:lnTo>
                        <a:lnTo>
                          <a:pt x="147" y="2026"/>
                        </a:lnTo>
                        <a:lnTo>
                          <a:pt x="144" y="2041"/>
                        </a:lnTo>
                        <a:lnTo>
                          <a:pt x="141" y="2055"/>
                        </a:lnTo>
                        <a:lnTo>
                          <a:pt x="139" y="2071"/>
                        </a:lnTo>
                        <a:lnTo>
                          <a:pt x="138" y="2085"/>
                        </a:lnTo>
                        <a:lnTo>
                          <a:pt x="139" y="2099"/>
                        </a:lnTo>
                        <a:lnTo>
                          <a:pt x="141" y="2112"/>
                        </a:lnTo>
                        <a:lnTo>
                          <a:pt x="144" y="2122"/>
                        </a:lnTo>
                        <a:lnTo>
                          <a:pt x="147" y="2127"/>
                        </a:lnTo>
                        <a:lnTo>
                          <a:pt x="150" y="2131"/>
                        </a:lnTo>
                        <a:lnTo>
                          <a:pt x="153" y="2135"/>
                        </a:lnTo>
                        <a:lnTo>
                          <a:pt x="158" y="2138"/>
                        </a:lnTo>
                        <a:lnTo>
                          <a:pt x="162" y="2140"/>
                        </a:lnTo>
                        <a:lnTo>
                          <a:pt x="167" y="2142"/>
                        </a:lnTo>
                        <a:lnTo>
                          <a:pt x="173" y="2143"/>
                        </a:lnTo>
                        <a:lnTo>
                          <a:pt x="179" y="2143"/>
                        </a:lnTo>
                        <a:lnTo>
                          <a:pt x="191" y="2143"/>
                        </a:lnTo>
                        <a:lnTo>
                          <a:pt x="203" y="2145"/>
                        </a:lnTo>
                        <a:lnTo>
                          <a:pt x="212" y="2147"/>
                        </a:lnTo>
                        <a:lnTo>
                          <a:pt x="219" y="2152"/>
                        </a:lnTo>
                        <a:lnTo>
                          <a:pt x="225" y="2157"/>
                        </a:lnTo>
                        <a:lnTo>
                          <a:pt x="230" y="2162"/>
                        </a:lnTo>
                        <a:lnTo>
                          <a:pt x="234" y="2168"/>
                        </a:lnTo>
                        <a:lnTo>
                          <a:pt x="237" y="2175"/>
                        </a:lnTo>
                        <a:lnTo>
                          <a:pt x="246" y="2209"/>
                        </a:lnTo>
                        <a:lnTo>
                          <a:pt x="254" y="2248"/>
                        </a:lnTo>
                        <a:lnTo>
                          <a:pt x="255" y="2252"/>
                        </a:lnTo>
                        <a:lnTo>
                          <a:pt x="258" y="2256"/>
                        </a:lnTo>
                        <a:lnTo>
                          <a:pt x="261" y="2260"/>
                        </a:lnTo>
                        <a:lnTo>
                          <a:pt x="265" y="2265"/>
                        </a:lnTo>
                        <a:lnTo>
                          <a:pt x="276" y="2274"/>
                        </a:lnTo>
                        <a:lnTo>
                          <a:pt x="289" y="2285"/>
                        </a:lnTo>
                        <a:lnTo>
                          <a:pt x="319" y="2306"/>
                        </a:lnTo>
                        <a:lnTo>
                          <a:pt x="352" y="2330"/>
                        </a:lnTo>
                        <a:lnTo>
                          <a:pt x="368" y="2341"/>
                        </a:lnTo>
                        <a:lnTo>
                          <a:pt x="384" y="2352"/>
                        </a:lnTo>
                        <a:lnTo>
                          <a:pt x="397" y="2364"/>
                        </a:lnTo>
                        <a:lnTo>
                          <a:pt x="407" y="2375"/>
                        </a:lnTo>
                        <a:lnTo>
                          <a:pt x="412" y="2380"/>
                        </a:lnTo>
                        <a:lnTo>
                          <a:pt x="416" y="2385"/>
                        </a:lnTo>
                        <a:lnTo>
                          <a:pt x="419" y="2390"/>
                        </a:lnTo>
                        <a:lnTo>
                          <a:pt x="421" y="2395"/>
                        </a:lnTo>
                        <a:lnTo>
                          <a:pt x="422" y="2400"/>
                        </a:lnTo>
                        <a:lnTo>
                          <a:pt x="422" y="2404"/>
                        </a:lnTo>
                        <a:lnTo>
                          <a:pt x="421" y="2409"/>
                        </a:lnTo>
                        <a:lnTo>
                          <a:pt x="419" y="2414"/>
                        </a:lnTo>
                        <a:lnTo>
                          <a:pt x="412" y="2420"/>
                        </a:lnTo>
                        <a:lnTo>
                          <a:pt x="405" y="2425"/>
                        </a:lnTo>
                        <a:lnTo>
                          <a:pt x="398" y="2429"/>
                        </a:lnTo>
                        <a:lnTo>
                          <a:pt x="389" y="2432"/>
                        </a:lnTo>
                        <a:lnTo>
                          <a:pt x="381" y="2435"/>
                        </a:lnTo>
                        <a:lnTo>
                          <a:pt x="370" y="2436"/>
                        </a:lnTo>
                        <a:lnTo>
                          <a:pt x="361" y="2438"/>
                        </a:lnTo>
                        <a:lnTo>
                          <a:pt x="351" y="2439"/>
                        </a:lnTo>
                        <a:lnTo>
                          <a:pt x="331" y="2440"/>
                        </a:lnTo>
                        <a:lnTo>
                          <a:pt x="311" y="2443"/>
                        </a:lnTo>
                        <a:lnTo>
                          <a:pt x="301" y="2445"/>
                        </a:lnTo>
                        <a:lnTo>
                          <a:pt x="293" y="2448"/>
                        </a:lnTo>
                        <a:lnTo>
                          <a:pt x="283" y="2453"/>
                        </a:lnTo>
                        <a:lnTo>
                          <a:pt x="276" y="2458"/>
                        </a:lnTo>
                        <a:lnTo>
                          <a:pt x="269" y="2464"/>
                        </a:lnTo>
                        <a:lnTo>
                          <a:pt x="264" y="2469"/>
                        </a:lnTo>
                        <a:lnTo>
                          <a:pt x="259" y="2474"/>
                        </a:lnTo>
                        <a:lnTo>
                          <a:pt x="255" y="2479"/>
                        </a:lnTo>
                        <a:lnTo>
                          <a:pt x="252" y="2484"/>
                        </a:lnTo>
                        <a:lnTo>
                          <a:pt x="250" y="2488"/>
                        </a:lnTo>
                        <a:lnTo>
                          <a:pt x="248" y="2494"/>
                        </a:lnTo>
                        <a:lnTo>
                          <a:pt x="247" y="2498"/>
                        </a:lnTo>
                        <a:lnTo>
                          <a:pt x="247" y="2502"/>
                        </a:lnTo>
                        <a:lnTo>
                          <a:pt x="247" y="2506"/>
                        </a:lnTo>
                        <a:lnTo>
                          <a:pt x="248" y="2510"/>
                        </a:lnTo>
                        <a:lnTo>
                          <a:pt x="250" y="2514"/>
                        </a:lnTo>
                        <a:lnTo>
                          <a:pt x="254" y="2521"/>
                        </a:lnTo>
                        <a:lnTo>
                          <a:pt x="259" y="2528"/>
                        </a:lnTo>
                        <a:lnTo>
                          <a:pt x="273" y="2543"/>
                        </a:lnTo>
                        <a:lnTo>
                          <a:pt x="290" y="2557"/>
                        </a:lnTo>
                        <a:lnTo>
                          <a:pt x="297" y="2565"/>
                        </a:lnTo>
                        <a:lnTo>
                          <a:pt x="303" y="2573"/>
                        </a:lnTo>
                        <a:lnTo>
                          <a:pt x="308" y="2582"/>
                        </a:lnTo>
                        <a:lnTo>
                          <a:pt x="312" y="2591"/>
                        </a:lnTo>
                        <a:lnTo>
                          <a:pt x="314" y="2605"/>
                        </a:lnTo>
                        <a:lnTo>
                          <a:pt x="316" y="2613"/>
                        </a:lnTo>
                        <a:lnTo>
                          <a:pt x="318" y="2616"/>
                        </a:lnTo>
                        <a:lnTo>
                          <a:pt x="320" y="2619"/>
                        </a:lnTo>
                        <a:lnTo>
                          <a:pt x="322" y="2620"/>
                        </a:lnTo>
                        <a:lnTo>
                          <a:pt x="324" y="2622"/>
                        </a:lnTo>
                        <a:lnTo>
                          <a:pt x="338" y="2619"/>
                        </a:lnTo>
                        <a:lnTo>
                          <a:pt x="359" y="2616"/>
                        </a:lnTo>
                        <a:lnTo>
                          <a:pt x="361" y="2616"/>
                        </a:lnTo>
                        <a:lnTo>
                          <a:pt x="363" y="2617"/>
                        </a:lnTo>
                        <a:lnTo>
                          <a:pt x="364" y="2619"/>
                        </a:lnTo>
                        <a:lnTo>
                          <a:pt x="365" y="2622"/>
                        </a:lnTo>
                        <a:lnTo>
                          <a:pt x="365" y="2628"/>
                        </a:lnTo>
                        <a:lnTo>
                          <a:pt x="365" y="2635"/>
                        </a:lnTo>
                        <a:lnTo>
                          <a:pt x="362" y="2650"/>
                        </a:lnTo>
                        <a:lnTo>
                          <a:pt x="360" y="2660"/>
                        </a:lnTo>
                        <a:lnTo>
                          <a:pt x="359" y="2667"/>
                        </a:lnTo>
                        <a:lnTo>
                          <a:pt x="356" y="2673"/>
                        </a:lnTo>
                        <a:lnTo>
                          <a:pt x="353" y="2680"/>
                        </a:lnTo>
                        <a:lnTo>
                          <a:pt x="349" y="2685"/>
                        </a:lnTo>
                        <a:lnTo>
                          <a:pt x="338" y="2697"/>
                        </a:lnTo>
                        <a:lnTo>
                          <a:pt x="326" y="2709"/>
                        </a:lnTo>
                        <a:lnTo>
                          <a:pt x="313" y="2718"/>
                        </a:lnTo>
                        <a:lnTo>
                          <a:pt x="299" y="2727"/>
                        </a:lnTo>
                        <a:lnTo>
                          <a:pt x="285" y="2734"/>
                        </a:lnTo>
                        <a:lnTo>
                          <a:pt x="273" y="2739"/>
                        </a:lnTo>
                        <a:lnTo>
                          <a:pt x="265" y="2742"/>
                        </a:lnTo>
                        <a:lnTo>
                          <a:pt x="257" y="2746"/>
                        </a:lnTo>
                        <a:lnTo>
                          <a:pt x="251" y="2752"/>
                        </a:lnTo>
                        <a:lnTo>
                          <a:pt x="245" y="2757"/>
                        </a:lnTo>
                        <a:lnTo>
                          <a:pt x="242" y="2760"/>
                        </a:lnTo>
                        <a:lnTo>
                          <a:pt x="241" y="2763"/>
                        </a:lnTo>
                        <a:lnTo>
                          <a:pt x="241" y="2766"/>
                        </a:lnTo>
                        <a:lnTo>
                          <a:pt x="241" y="2769"/>
                        </a:lnTo>
                        <a:lnTo>
                          <a:pt x="242" y="2772"/>
                        </a:lnTo>
                        <a:lnTo>
                          <a:pt x="245" y="2775"/>
                        </a:lnTo>
                        <a:lnTo>
                          <a:pt x="248" y="2778"/>
                        </a:lnTo>
                        <a:lnTo>
                          <a:pt x="252" y="2781"/>
                        </a:lnTo>
                        <a:lnTo>
                          <a:pt x="257" y="2784"/>
                        </a:lnTo>
                        <a:lnTo>
                          <a:pt x="260" y="2788"/>
                        </a:lnTo>
                        <a:lnTo>
                          <a:pt x="264" y="2792"/>
                        </a:lnTo>
                        <a:lnTo>
                          <a:pt x="267" y="2798"/>
                        </a:lnTo>
                        <a:lnTo>
                          <a:pt x="272" y="2809"/>
                        </a:lnTo>
                        <a:lnTo>
                          <a:pt x="276" y="2821"/>
                        </a:lnTo>
                        <a:lnTo>
                          <a:pt x="279" y="2834"/>
                        </a:lnTo>
                        <a:lnTo>
                          <a:pt x="282" y="2850"/>
                        </a:lnTo>
                        <a:lnTo>
                          <a:pt x="283" y="2865"/>
                        </a:lnTo>
                        <a:lnTo>
                          <a:pt x="284" y="2881"/>
                        </a:lnTo>
                        <a:lnTo>
                          <a:pt x="285" y="2913"/>
                        </a:lnTo>
                        <a:lnTo>
                          <a:pt x="285" y="2944"/>
                        </a:lnTo>
                        <a:lnTo>
                          <a:pt x="287" y="2958"/>
                        </a:lnTo>
                        <a:lnTo>
                          <a:pt x="288" y="2973"/>
                        </a:lnTo>
                        <a:lnTo>
                          <a:pt x="289" y="2984"/>
                        </a:lnTo>
                        <a:lnTo>
                          <a:pt x="291" y="2995"/>
                        </a:lnTo>
                        <a:lnTo>
                          <a:pt x="291" y="2995"/>
                        </a:lnTo>
                        <a:lnTo>
                          <a:pt x="296" y="3003"/>
                        </a:lnTo>
                        <a:lnTo>
                          <a:pt x="299" y="3013"/>
                        </a:lnTo>
                        <a:lnTo>
                          <a:pt x="301" y="3021"/>
                        </a:lnTo>
                        <a:lnTo>
                          <a:pt x="302" y="3030"/>
                        </a:lnTo>
                        <a:lnTo>
                          <a:pt x="303" y="3047"/>
                        </a:lnTo>
                        <a:lnTo>
                          <a:pt x="304" y="3066"/>
                        </a:lnTo>
                        <a:lnTo>
                          <a:pt x="304" y="3074"/>
                        </a:lnTo>
                        <a:lnTo>
                          <a:pt x="305" y="3082"/>
                        </a:lnTo>
                        <a:lnTo>
                          <a:pt x="306" y="3091"/>
                        </a:lnTo>
                        <a:lnTo>
                          <a:pt x="308" y="3100"/>
                        </a:lnTo>
                        <a:lnTo>
                          <a:pt x="311" y="3108"/>
                        </a:lnTo>
                        <a:lnTo>
                          <a:pt x="316" y="3115"/>
                        </a:lnTo>
                        <a:lnTo>
                          <a:pt x="321" y="3123"/>
                        </a:lnTo>
                        <a:lnTo>
                          <a:pt x="328" y="3130"/>
                        </a:lnTo>
                        <a:lnTo>
                          <a:pt x="334" y="3135"/>
                        </a:lnTo>
                        <a:lnTo>
                          <a:pt x="338" y="3142"/>
                        </a:lnTo>
                        <a:lnTo>
                          <a:pt x="342" y="3149"/>
                        </a:lnTo>
                        <a:lnTo>
                          <a:pt x="345" y="3157"/>
                        </a:lnTo>
                        <a:lnTo>
                          <a:pt x="350" y="3175"/>
                        </a:lnTo>
                        <a:lnTo>
                          <a:pt x="354" y="3195"/>
                        </a:lnTo>
                        <a:lnTo>
                          <a:pt x="357" y="3215"/>
                        </a:lnTo>
                        <a:lnTo>
                          <a:pt x="360" y="3236"/>
                        </a:lnTo>
                        <a:lnTo>
                          <a:pt x="363" y="3253"/>
                        </a:lnTo>
                        <a:lnTo>
                          <a:pt x="368" y="3270"/>
                        </a:lnTo>
                        <a:lnTo>
                          <a:pt x="370" y="3270"/>
                        </a:lnTo>
                        <a:lnTo>
                          <a:pt x="371" y="3271"/>
                        </a:lnTo>
                        <a:lnTo>
                          <a:pt x="376" y="3270"/>
                        </a:lnTo>
                        <a:lnTo>
                          <a:pt x="380" y="3269"/>
                        </a:lnTo>
                        <a:lnTo>
                          <a:pt x="383" y="3266"/>
                        </a:lnTo>
                        <a:lnTo>
                          <a:pt x="386" y="3264"/>
                        </a:lnTo>
                        <a:lnTo>
                          <a:pt x="392" y="3259"/>
                        </a:lnTo>
                        <a:lnTo>
                          <a:pt x="398" y="3254"/>
                        </a:lnTo>
                        <a:lnTo>
                          <a:pt x="404" y="3249"/>
                        </a:lnTo>
                        <a:lnTo>
                          <a:pt x="411" y="3247"/>
                        </a:lnTo>
                        <a:lnTo>
                          <a:pt x="417" y="3246"/>
                        </a:lnTo>
                        <a:lnTo>
                          <a:pt x="421" y="3247"/>
                        </a:lnTo>
                        <a:lnTo>
                          <a:pt x="427" y="3248"/>
                        </a:lnTo>
                        <a:lnTo>
                          <a:pt x="432" y="3250"/>
                        </a:lnTo>
                        <a:lnTo>
                          <a:pt x="436" y="3252"/>
                        </a:lnTo>
                        <a:lnTo>
                          <a:pt x="439" y="3256"/>
                        </a:lnTo>
                        <a:lnTo>
                          <a:pt x="441" y="3261"/>
                        </a:lnTo>
                        <a:lnTo>
                          <a:pt x="442" y="3268"/>
                        </a:lnTo>
                        <a:lnTo>
                          <a:pt x="442" y="3282"/>
                        </a:lnTo>
                        <a:lnTo>
                          <a:pt x="442" y="3298"/>
                        </a:lnTo>
                        <a:lnTo>
                          <a:pt x="442" y="3306"/>
                        </a:lnTo>
                        <a:lnTo>
                          <a:pt x="443" y="3314"/>
                        </a:lnTo>
                        <a:lnTo>
                          <a:pt x="446" y="3321"/>
                        </a:lnTo>
                        <a:lnTo>
                          <a:pt x="449" y="3327"/>
                        </a:lnTo>
                        <a:lnTo>
                          <a:pt x="454" y="3332"/>
                        </a:lnTo>
                        <a:lnTo>
                          <a:pt x="461" y="3336"/>
                        </a:lnTo>
                        <a:lnTo>
                          <a:pt x="470" y="3339"/>
                        </a:lnTo>
                        <a:lnTo>
                          <a:pt x="481" y="3340"/>
                        </a:lnTo>
                        <a:lnTo>
                          <a:pt x="491" y="3340"/>
                        </a:lnTo>
                        <a:lnTo>
                          <a:pt x="500" y="3338"/>
                        </a:lnTo>
                        <a:lnTo>
                          <a:pt x="509" y="3336"/>
                        </a:lnTo>
                        <a:lnTo>
                          <a:pt x="517" y="3332"/>
                        </a:lnTo>
                        <a:lnTo>
                          <a:pt x="523" y="3328"/>
                        </a:lnTo>
                        <a:lnTo>
                          <a:pt x="529" y="3323"/>
                        </a:lnTo>
                        <a:lnTo>
                          <a:pt x="534" y="3318"/>
                        </a:lnTo>
                        <a:lnTo>
                          <a:pt x="538" y="3313"/>
                        </a:lnTo>
                        <a:lnTo>
                          <a:pt x="548" y="3301"/>
                        </a:lnTo>
                        <a:lnTo>
                          <a:pt x="556" y="3291"/>
                        </a:lnTo>
                        <a:lnTo>
                          <a:pt x="560" y="3287"/>
                        </a:lnTo>
                        <a:lnTo>
                          <a:pt x="565" y="3284"/>
                        </a:lnTo>
                        <a:lnTo>
                          <a:pt x="570" y="3281"/>
                        </a:lnTo>
                        <a:lnTo>
                          <a:pt x="576" y="3280"/>
                        </a:lnTo>
                        <a:lnTo>
                          <a:pt x="585" y="3279"/>
                        </a:lnTo>
                        <a:lnTo>
                          <a:pt x="595" y="3281"/>
                        </a:lnTo>
                        <a:lnTo>
                          <a:pt x="605" y="3284"/>
                        </a:lnTo>
                        <a:lnTo>
                          <a:pt x="615" y="3288"/>
                        </a:lnTo>
                        <a:lnTo>
                          <a:pt x="624" y="3292"/>
                        </a:lnTo>
                        <a:lnTo>
                          <a:pt x="635" y="3295"/>
                        </a:lnTo>
                        <a:lnTo>
                          <a:pt x="645" y="3298"/>
                        </a:lnTo>
                        <a:lnTo>
                          <a:pt x="655" y="3299"/>
                        </a:lnTo>
                        <a:lnTo>
                          <a:pt x="673" y="3300"/>
                        </a:lnTo>
                        <a:lnTo>
                          <a:pt x="692" y="3300"/>
                        </a:lnTo>
                        <a:lnTo>
                          <a:pt x="710" y="3298"/>
                        </a:lnTo>
                        <a:lnTo>
                          <a:pt x="728" y="3297"/>
                        </a:lnTo>
                        <a:lnTo>
                          <a:pt x="761" y="3293"/>
                        </a:lnTo>
                        <a:lnTo>
                          <a:pt x="791" y="3290"/>
                        </a:lnTo>
                        <a:lnTo>
                          <a:pt x="807" y="3290"/>
                        </a:lnTo>
                        <a:lnTo>
                          <a:pt x="822" y="3291"/>
                        </a:lnTo>
                        <a:lnTo>
                          <a:pt x="836" y="3294"/>
                        </a:lnTo>
                        <a:lnTo>
                          <a:pt x="852" y="3298"/>
                        </a:lnTo>
                        <a:lnTo>
                          <a:pt x="866" y="3304"/>
                        </a:lnTo>
                        <a:lnTo>
                          <a:pt x="881" y="3314"/>
                        </a:lnTo>
                        <a:lnTo>
                          <a:pt x="888" y="3319"/>
                        </a:lnTo>
                        <a:lnTo>
                          <a:pt x="897" y="3325"/>
                        </a:lnTo>
                        <a:lnTo>
                          <a:pt x="904" y="3331"/>
                        </a:lnTo>
                        <a:lnTo>
                          <a:pt x="912" y="3339"/>
                        </a:lnTo>
                        <a:lnTo>
                          <a:pt x="917" y="3346"/>
                        </a:lnTo>
                        <a:lnTo>
                          <a:pt x="922" y="3352"/>
                        </a:lnTo>
                        <a:lnTo>
                          <a:pt x="928" y="3359"/>
                        </a:lnTo>
                        <a:lnTo>
                          <a:pt x="935" y="3364"/>
                        </a:lnTo>
                        <a:lnTo>
                          <a:pt x="947" y="3373"/>
                        </a:lnTo>
                        <a:lnTo>
                          <a:pt x="962" y="3382"/>
                        </a:lnTo>
                        <a:lnTo>
                          <a:pt x="974" y="3387"/>
                        </a:lnTo>
                        <a:lnTo>
                          <a:pt x="987" y="3391"/>
                        </a:lnTo>
                        <a:lnTo>
                          <a:pt x="995" y="3392"/>
                        </a:lnTo>
                        <a:lnTo>
                          <a:pt x="1003" y="3393"/>
                        </a:lnTo>
                        <a:lnTo>
                          <a:pt x="1012" y="3393"/>
                        </a:lnTo>
                        <a:lnTo>
                          <a:pt x="1021" y="3395"/>
                        </a:lnTo>
                        <a:lnTo>
                          <a:pt x="1021" y="3395"/>
                        </a:lnTo>
                        <a:lnTo>
                          <a:pt x="1027" y="3390"/>
                        </a:lnTo>
                        <a:lnTo>
                          <a:pt x="1032" y="3385"/>
                        </a:lnTo>
                        <a:lnTo>
                          <a:pt x="1036" y="3380"/>
                        </a:lnTo>
                        <a:lnTo>
                          <a:pt x="1040" y="3374"/>
                        </a:lnTo>
                        <a:lnTo>
                          <a:pt x="1047" y="3361"/>
                        </a:lnTo>
                        <a:lnTo>
                          <a:pt x="1053" y="3347"/>
                        </a:lnTo>
                        <a:lnTo>
                          <a:pt x="1057" y="3332"/>
                        </a:lnTo>
                        <a:lnTo>
                          <a:pt x="1060" y="3316"/>
                        </a:lnTo>
                        <a:lnTo>
                          <a:pt x="1063" y="3299"/>
                        </a:lnTo>
                        <a:lnTo>
                          <a:pt x="1065" y="3283"/>
                        </a:lnTo>
                        <a:lnTo>
                          <a:pt x="1067" y="3248"/>
                        </a:lnTo>
                        <a:lnTo>
                          <a:pt x="1069" y="3215"/>
                        </a:lnTo>
                        <a:lnTo>
                          <a:pt x="1071" y="3199"/>
                        </a:lnTo>
                        <a:lnTo>
                          <a:pt x="1074" y="3185"/>
                        </a:lnTo>
                        <a:lnTo>
                          <a:pt x="1077" y="3170"/>
                        </a:lnTo>
                        <a:lnTo>
                          <a:pt x="1082" y="3157"/>
                        </a:lnTo>
                        <a:lnTo>
                          <a:pt x="1086" y="3151"/>
                        </a:lnTo>
                        <a:lnTo>
                          <a:pt x="1089" y="3146"/>
                        </a:lnTo>
                        <a:lnTo>
                          <a:pt x="1093" y="3142"/>
                        </a:lnTo>
                        <a:lnTo>
                          <a:pt x="1097" y="3139"/>
                        </a:lnTo>
                        <a:lnTo>
                          <a:pt x="1101" y="3136"/>
                        </a:lnTo>
                        <a:lnTo>
                          <a:pt x="1106" y="3134"/>
                        </a:lnTo>
                        <a:lnTo>
                          <a:pt x="1110" y="3133"/>
                        </a:lnTo>
                        <a:lnTo>
                          <a:pt x="1115" y="3133"/>
                        </a:lnTo>
                        <a:lnTo>
                          <a:pt x="1123" y="3132"/>
                        </a:lnTo>
                        <a:lnTo>
                          <a:pt x="1132" y="3131"/>
                        </a:lnTo>
                        <a:lnTo>
                          <a:pt x="1136" y="3130"/>
                        </a:lnTo>
                        <a:lnTo>
                          <a:pt x="1140" y="3129"/>
                        </a:lnTo>
                        <a:lnTo>
                          <a:pt x="1144" y="3126"/>
                        </a:lnTo>
                        <a:lnTo>
                          <a:pt x="1149" y="3123"/>
                        </a:lnTo>
                        <a:lnTo>
                          <a:pt x="1162" y="3110"/>
                        </a:lnTo>
                        <a:lnTo>
                          <a:pt x="1173" y="3101"/>
                        </a:lnTo>
                        <a:lnTo>
                          <a:pt x="1182" y="3095"/>
                        </a:lnTo>
                        <a:lnTo>
                          <a:pt x="1190" y="3091"/>
                        </a:lnTo>
                        <a:lnTo>
                          <a:pt x="1194" y="3090"/>
                        </a:lnTo>
                        <a:lnTo>
                          <a:pt x="1197" y="3090"/>
                        </a:lnTo>
                        <a:lnTo>
                          <a:pt x="1199" y="3090"/>
                        </a:lnTo>
                        <a:lnTo>
                          <a:pt x="1202" y="3091"/>
                        </a:lnTo>
                        <a:lnTo>
                          <a:pt x="1206" y="3096"/>
                        </a:lnTo>
                        <a:lnTo>
                          <a:pt x="1209" y="3101"/>
                        </a:lnTo>
                        <a:lnTo>
                          <a:pt x="1214" y="3115"/>
                        </a:lnTo>
                        <a:lnTo>
                          <a:pt x="1218" y="3133"/>
                        </a:lnTo>
                        <a:lnTo>
                          <a:pt x="1221" y="3143"/>
                        </a:lnTo>
                        <a:lnTo>
                          <a:pt x="1224" y="3152"/>
                        </a:lnTo>
                        <a:lnTo>
                          <a:pt x="1228" y="3161"/>
                        </a:lnTo>
                        <a:lnTo>
                          <a:pt x="1235" y="3169"/>
                        </a:lnTo>
                        <a:lnTo>
                          <a:pt x="1241" y="3176"/>
                        </a:lnTo>
                        <a:lnTo>
                          <a:pt x="1248" y="3182"/>
                        </a:lnTo>
                        <a:lnTo>
                          <a:pt x="1255" y="3185"/>
                        </a:lnTo>
                        <a:lnTo>
                          <a:pt x="1262" y="3186"/>
                        </a:lnTo>
                        <a:lnTo>
                          <a:pt x="1269" y="3186"/>
                        </a:lnTo>
                        <a:lnTo>
                          <a:pt x="1277" y="3184"/>
                        </a:lnTo>
                        <a:lnTo>
                          <a:pt x="1286" y="3182"/>
                        </a:lnTo>
                        <a:lnTo>
                          <a:pt x="1293" y="3178"/>
                        </a:lnTo>
                        <a:lnTo>
                          <a:pt x="1309" y="3171"/>
                        </a:lnTo>
                        <a:lnTo>
                          <a:pt x="1325" y="3163"/>
                        </a:lnTo>
                        <a:lnTo>
                          <a:pt x="1333" y="3160"/>
                        </a:lnTo>
                        <a:lnTo>
                          <a:pt x="1340" y="3158"/>
                        </a:lnTo>
                        <a:lnTo>
                          <a:pt x="1347" y="3156"/>
                        </a:lnTo>
                        <a:lnTo>
                          <a:pt x="1353" y="3155"/>
                        </a:lnTo>
                        <a:lnTo>
                          <a:pt x="1358" y="3155"/>
                        </a:lnTo>
                        <a:lnTo>
                          <a:pt x="1362" y="3156"/>
                        </a:lnTo>
                        <a:lnTo>
                          <a:pt x="1368" y="3158"/>
                        </a:lnTo>
                        <a:lnTo>
                          <a:pt x="1372" y="3160"/>
                        </a:lnTo>
                        <a:lnTo>
                          <a:pt x="1381" y="3165"/>
                        </a:lnTo>
                        <a:lnTo>
                          <a:pt x="1390" y="3171"/>
                        </a:lnTo>
                        <a:lnTo>
                          <a:pt x="1399" y="3177"/>
                        </a:lnTo>
                        <a:lnTo>
                          <a:pt x="1408" y="3184"/>
                        </a:lnTo>
                        <a:lnTo>
                          <a:pt x="1417" y="3189"/>
                        </a:lnTo>
                        <a:lnTo>
                          <a:pt x="1425" y="3193"/>
                        </a:lnTo>
                        <a:lnTo>
                          <a:pt x="1431" y="3194"/>
                        </a:lnTo>
                        <a:lnTo>
                          <a:pt x="1436" y="3195"/>
                        </a:lnTo>
                        <a:lnTo>
                          <a:pt x="1439" y="3195"/>
                        </a:lnTo>
                        <a:lnTo>
                          <a:pt x="1442" y="3194"/>
                        </a:lnTo>
                        <a:lnTo>
                          <a:pt x="1444" y="3193"/>
                        </a:lnTo>
                        <a:lnTo>
                          <a:pt x="1445" y="3191"/>
                        </a:lnTo>
                        <a:lnTo>
                          <a:pt x="1445" y="3189"/>
                        </a:lnTo>
                        <a:lnTo>
                          <a:pt x="1445" y="3186"/>
                        </a:lnTo>
                        <a:lnTo>
                          <a:pt x="1441" y="3172"/>
                        </a:lnTo>
                        <a:lnTo>
                          <a:pt x="1435" y="3159"/>
                        </a:lnTo>
                        <a:lnTo>
                          <a:pt x="1433" y="3152"/>
                        </a:lnTo>
                        <a:lnTo>
                          <a:pt x="1432" y="3148"/>
                        </a:lnTo>
                        <a:lnTo>
                          <a:pt x="1433" y="3144"/>
                        </a:lnTo>
                        <a:lnTo>
                          <a:pt x="1436" y="3142"/>
                        </a:lnTo>
                        <a:lnTo>
                          <a:pt x="1439" y="3141"/>
                        </a:lnTo>
                        <a:lnTo>
                          <a:pt x="1443" y="3141"/>
                        </a:lnTo>
                        <a:lnTo>
                          <a:pt x="1448" y="3142"/>
                        </a:lnTo>
                        <a:lnTo>
                          <a:pt x="1455" y="3143"/>
                        </a:lnTo>
                        <a:lnTo>
                          <a:pt x="1478" y="3151"/>
                        </a:lnTo>
                        <a:lnTo>
                          <a:pt x="1496" y="3155"/>
                        </a:lnTo>
                        <a:lnTo>
                          <a:pt x="1504" y="3153"/>
                        </a:lnTo>
                        <a:lnTo>
                          <a:pt x="1511" y="3151"/>
                        </a:lnTo>
                        <a:lnTo>
                          <a:pt x="1516" y="3149"/>
                        </a:lnTo>
                        <a:lnTo>
                          <a:pt x="1521" y="3147"/>
                        </a:lnTo>
                        <a:lnTo>
                          <a:pt x="1524" y="3144"/>
                        </a:lnTo>
                        <a:lnTo>
                          <a:pt x="1526" y="3142"/>
                        </a:lnTo>
                        <a:lnTo>
                          <a:pt x="1527" y="3139"/>
                        </a:lnTo>
                        <a:lnTo>
                          <a:pt x="1528" y="3135"/>
                        </a:lnTo>
                        <a:lnTo>
                          <a:pt x="1527" y="3128"/>
                        </a:lnTo>
                        <a:lnTo>
                          <a:pt x="1523" y="3120"/>
                        </a:lnTo>
                        <a:lnTo>
                          <a:pt x="1519" y="3112"/>
                        </a:lnTo>
                        <a:lnTo>
                          <a:pt x="1514" y="3103"/>
                        </a:lnTo>
                        <a:lnTo>
                          <a:pt x="1511" y="3086"/>
                        </a:lnTo>
                        <a:lnTo>
                          <a:pt x="1507" y="3072"/>
                        </a:lnTo>
                        <a:lnTo>
                          <a:pt x="1505" y="3065"/>
                        </a:lnTo>
                        <a:lnTo>
                          <a:pt x="1506" y="3059"/>
                        </a:lnTo>
                        <a:lnTo>
                          <a:pt x="1507" y="3056"/>
                        </a:lnTo>
                        <a:lnTo>
                          <a:pt x="1508" y="3052"/>
                        </a:lnTo>
                        <a:lnTo>
                          <a:pt x="1511" y="3048"/>
                        </a:lnTo>
                        <a:lnTo>
                          <a:pt x="1514" y="3045"/>
                        </a:lnTo>
                        <a:lnTo>
                          <a:pt x="1521" y="3039"/>
                        </a:lnTo>
                        <a:lnTo>
                          <a:pt x="1528" y="3033"/>
                        </a:lnTo>
                        <a:lnTo>
                          <a:pt x="1532" y="3028"/>
                        </a:lnTo>
                        <a:lnTo>
                          <a:pt x="1538" y="3022"/>
                        </a:lnTo>
                        <a:lnTo>
                          <a:pt x="1541" y="3017"/>
                        </a:lnTo>
                        <a:lnTo>
                          <a:pt x="1543" y="3012"/>
                        </a:lnTo>
                        <a:lnTo>
                          <a:pt x="1545" y="3006"/>
                        </a:lnTo>
                        <a:lnTo>
                          <a:pt x="1546" y="3001"/>
                        </a:lnTo>
                        <a:lnTo>
                          <a:pt x="1549" y="2978"/>
                        </a:lnTo>
                        <a:lnTo>
                          <a:pt x="1553" y="2948"/>
                        </a:lnTo>
                        <a:lnTo>
                          <a:pt x="1555" y="2939"/>
                        </a:lnTo>
                        <a:lnTo>
                          <a:pt x="1558" y="2932"/>
                        </a:lnTo>
                        <a:lnTo>
                          <a:pt x="1560" y="2927"/>
                        </a:lnTo>
                        <a:lnTo>
                          <a:pt x="1562" y="2923"/>
                        </a:lnTo>
                        <a:lnTo>
                          <a:pt x="1564" y="2919"/>
                        </a:lnTo>
                        <a:lnTo>
                          <a:pt x="1567" y="2917"/>
                        </a:lnTo>
                        <a:lnTo>
                          <a:pt x="1570" y="2916"/>
                        </a:lnTo>
                        <a:lnTo>
                          <a:pt x="1573" y="2916"/>
                        </a:lnTo>
                        <a:lnTo>
                          <a:pt x="1589" y="2920"/>
                        </a:lnTo>
                        <a:lnTo>
                          <a:pt x="1609" y="2926"/>
                        </a:lnTo>
                        <a:lnTo>
                          <a:pt x="1615" y="2927"/>
                        </a:lnTo>
                        <a:lnTo>
                          <a:pt x="1624" y="2927"/>
                        </a:lnTo>
                        <a:lnTo>
                          <a:pt x="1632" y="2926"/>
                        </a:lnTo>
                        <a:lnTo>
                          <a:pt x="1641" y="2924"/>
                        </a:lnTo>
                        <a:lnTo>
                          <a:pt x="1660" y="2918"/>
                        </a:lnTo>
                        <a:lnTo>
                          <a:pt x="1680" y="2912"/>
                        </a:lnTo>
                        <a:lnTo>
                          <a:pt x="1700" y="2904"/>
                        </a:lnTo>
                        <a:lnTo>
                          <a:pt x="1719" y="2896"/>
                        </a:lnTo>
                        <a:lnTo>
                          <a:pt x="1734" y="2887"/>
                        </a:lnTo>
                        <a:lnTo>
                          <a:pt x="1746" y="2880"/>
                        </a:lnTo>
                        <a:lnTo>
                          <a:pt x="1756" y="2870"/>
                        </a:lnTo>
                        <a:lnTo>
                          <a:pt x="1764" y="2862"/>
                        </a:lnTo>
                        <a:lnTo>
                          <a:pt x="1769" y="2855"/>
                        </a:lnTo>
                        <a:lnTo>
                          <a:pt x="1773" y="2848"/>
                        </a:lnTo>
                        <a:lnTo>
                          <a:pt x="1775" y="2841"/>
                        </a:lnTo>
                        <a:lnTo>
                          <a:pt x="1776" y="2834"/>
                        </a:lnTo>
                        <a:lnTo>
                          <a:pt x="1776" y="2828"/>
                        </a:lnTo>
                        <a:lnTo>
                          <a:pt x="1775" y="2822"/>
                        </a:lnTo>
                        <a:lnTo>
                          <a:pt x="1772" y="2810"/>
                        </a:lnTo>
                        <a:lnTo>
                          <a:pt x="1768" y="2795"/>
                        </a:lnTo>
                        <a:lnTo>
                          <a:pt x="1767" y="2786"/>
                        </a:lnTo>
                        <a:lnTo>
                          <a:pt x="1767" y="2778"/>
                        </a:lnTo>
                        <a:lnTo>
                          <a:pt x="1767" y="2768"/>
                        </a:lnTo>
                        <a:lnTo>
                          <a:pt x="1769" y="2757"/>
                        </a:lnTo>
                        <a:lnTo>
                          <a:pt x="1783" y="2759"/>
                        </a:lnTo>
                        <a:lnTo>
                          <a:pt x="1813" y="2765"/>
                        </a:lnTo>
                        <a:lnTo>
                          <a:pt x="1843" y="2773"/>
                        </a:lnTo>
                        <a:lnTo>
                          <a:pt x="1861" y="2780"/>
                        </a:lnTo>
                        <a:lnTo>
                          <a:pt x="1870" y="2784"/>
                        </a:lnTo>
                        <a:lnTo>
                          <a:pt x="1879" y="2788"/>
                        </a:lnTo>
                        <a:lnTo>
                          <a:pt x="1891" y="2792"/>
                        </a:lnTo>
                        <a:lnTo>
                          <a:pt x="1903" y="2797"/>
                        </a:lnTo>
                        <a:lnTo>
                          <a:pt x="1915" y="2800"/>
                        </a:lnTo>
                        <a:lnTo>
                          <a:pt x="1928" y="2802"/>
                        </a:lnTo>
                        <a:lnTo>
                          <a:pt x="1941" y="2804"/>
                        </a:lnTo>
                        <a:lnTo>
                          <a:pt x="1953" y="2805"/>
                        </a:lnTo>
                        <a:lnTo>
                          <a:pt x="1965" y="2804"/>
                        </a:lnTo>
                        <a:lnTo>
                          <a:pt x="1978" y="2802"/>
                        </a:lnTo>
                        <a:lnTo>
                          <a:pt x="1988" y="2799"/>
                        </a:lnTo>
                        <a:lnTo>
                          <a:pt x="1998" y="2794"/>
                        </a:lnTo>
                        <a:lnTo>
                          <a:pt x="2002" y="2790"/>
                        </a:lnTo>
                        <a:lnTo>
                          <a:pt x="2006" y="2786"/>
                        </a:lnTo>
                        <a:lnTo>
                          <a:pt x="2011" y="2782"/>
                        </a:lnTo>
                        <a:lnTo>
                          <a:pt x="2014" y="2777"/>
                        </a:lnTo>
                        <a:lnTo>
                          <a:pt x="2016" y="2772"/>
                        </a:lnTo>
                        <a:lnTo>
                          <a:pt x="2019" y="2766"/>
                        </a:lnTo>
                        <a:lnTo>
                          <a:pt x="2020" y="2759"/>
                        </a:lnTo>
                        <a:lnTo>
                          <a:pt x="2022" y="2752"/>
                        </a:lnTo>
                        <a:lnTo>
                          <a:pt x="2024" y="2731"/>
                        </a:lnTo>
                        <a:lnTo>
                          <a:pt x="2029" y="2700"/>
                        </a:lnTo>
                        <a:lnTo>
                          <a:pt x="2031" y="2694"/>
                        </a:lnTo>
                        <a:lnTo>
                          <a:pt x="2033" y="2688"/>
                        </a:lnTo>
                        <a:lnTo>
                          <a:pt x="2036" y="2683"/>
                        </a:lnTo>
                        <a:lnTo>
                          <a:pt x="2040" y="2679"/>
                        </a:lnTo>
                        <a:lnTo>
                          <a:pt x="2044" y="2677"/>
                        </a:lnTo>
                        <a:lnTo>
                          <a:pt x="2049" y="2676"/>
                        </a:lnTo>
                        <a:lnTo>
                          <a:pt x="2055" y="2678"/>
                        </a:lnTo>
                        <a:lnTo>
                          <a:pt x="2061" y="2682"/>
                        </a:lnTo>
                        <a:lnTo>
                          <a:pt x="2078" y="2697"/>
                        </a:lnTo>
                        <a:lnTo>
                          <a:pt x="2091" y="2708"/>
                        </a:lnTo>
                        <a:lnTo>
                          <a:pt x="2107" y="2718"/>
                        </a:lnTo>
                        <a:lnTo>
                          <a:pt x="2127" y="2730"/>
                        </a:lnTo>
                        <a:lnTo>
                          <a:pt x="2139" y="2729"/>
                        </a:lnTo>
                        <a:lnTo>
                          <a:pt x="2150" y="2729"/>
                        </a:lnTo>
                        <a:lnTo>
                          <a:pt x="2157" y="2730"/>
                        </a:lnTo>
                        <a:lnTo>
                          <a:pt x="2162" y="2731"/>
                        </a:lnTo>
                        <a:lnTo>
                          <a:pt x="2165" y="2732"/>
                        </a:lnTo>
                        <a:lnTo>
                          <a:pt x="2167" y="2734"/>
                        </a:lnTo>
                        <a:lnTo>
                          <a:pt x="2168" y="2737"/>
                        </a:lnTo>
                        <a:lnTo>
                          <a:pt x="2168" y="2739"/>
                        </a:lnTo>
                        <a:lnTo>
                          <a:pt x="2168" y="2745"/>
                        </a:lnTo>
                        <a:lnTo>
                          <a:pt x="2168" y="2752"/>
                        </a:lnTo>
                        <a:lnTo>
                          <a:pt x="2169" y="2755"/>
                        </a:lnTo>
                        <a:lnTo>
                          <a:pt x="2172" y="2758"/>
                        </a:lnTo>
                        <a:lnTo>
                          <a:pt x="2176" y="2761"/>
                        </a:lnTo>
                        <a:lnTo>
                          <a:pt x="2181" y="2763"/>
                        </a:lnTo>
                        <a:lnTo>
                          <a:pt x="2186" y="2763"/>
                        </a:lnTo>
                        <a:lnTo>
                          <a:pt x="2190" y="2762"/>
                        </a:lnTo>
                        <a:lnTo>
                          <a:pt x="2195" y="2761"/>
                        </a:lnTo>
                        <a:lnTo>
                          <a:pt x="2200" y="2759"/>
                        </a:lnTo>
                        <a:lnTo>
                          <a:pt x="2204" y="2757"/>
                        </a:lnTo>
                        <a:lnTo>
                          <a:pt x="2209" y="2755"/>
                        </a:lnTo>
                        <a:lnTo>
                          <a:pt x="2214" y="2754"/>
                        </a:lnTo>
                        <a:lnTo>
                          <a:pt x="2219" y="2754"/>
                        </a:lnTo>
                        <a:lnTo>
                          <a:pt x="2224" y="2756"/>
                        </a:lnTo>
                        <a:lnTo>
                          <a:pt x="2229" y="2758"/>
                        </a:lnTo>
                        <a:lnTo>
                          <a:pt x="2232" y="2760"/>
                        </a:lnTo>
                        <a:lnTo>
                          <a:pt x="2235" y="2762"/>
                        </a:lnTo>
                        <a:lnTo>
                          <a:pt x="2239" y="2767"/>
                        </a:lnTo>
                        <a:lnTo>
                          <a:pt x="2242" y="2771"/>
                        </a:lnTo>
                        <a:lnTo>
                          <a:pt x="2243" y="2773"/>
                        </a:lnTo>
                        <a:lnTo>
                          <a:pt x="2245" y="2775"/>
                        </a:lnTo>
                        <a:lnTo>
                          <a:pt x="2247" y="2776"/>
                        </a:lnTo>
                        <a:lnTo>
                          <a:pt x="2250" y="2776"/>
                        </a:lnTo>
                        <a:lnTo>
                          <a:pt x="2254" y="2776"/>
                        </a:lnTo>
                        <a:lnTo>
                          <a:pt x="2259" y="2775"/>
                        </a:lnTo>
                        <a:lnTo>
                          <a:pt x="2264" y="2773"/>
                        </a:lnTo>
                        <a:lnTo>
                          <a:pt x="2272" y="2770"/>
                        </a:lnTo>
                        <a:lnTo>
                          <a:pt x="2282" y="2766"/>
                        </a:lnTo>
                        <a:lnTo>
                          <a:pt x="2291" y="2764"/>
                        </a:lnTo>
                        <a:lnTo>
                          <a:pt x="2298" y="2764"/>
                        </a:lnTo>
                        <a:lnTo>
                          <a:pt x="2304" y="2766"/>
                        </a:lnTo>
                        <a:lnTo>
                          <a:pt x="2309" y="2769"/>
                        </a:lnTo>
                        <a:lnTo>
                          <a:pt x="2314" y="2774"/>
                        </a:lnTo>
                        <a:lnTo>
                          <a:pt x="2316" y="2779"/>
                        </a:lnTo>
                        <a:lnTo>
                          <a:pt x="2318" y="2786"/>
                        </a:lnTo>
                        <a:lnTo>
                          <a:pt x="2319" y="2794"/>
                        </a:lnTo>
                        <a:lnTo>
                          <a:pt x="2320" y="2802"/>
                        </a:lnTo>
                        <a:lnTo>
                          <a:pt x="2320" y="2811"/>
                        </a:lnTo>
                        <a:lnTo>
                          <a:pt x="2319" y="2819"/>
                        </a:lnTo>
                        <a:lnTo>
                          <a:pt x="2316" y="2835"/>
                        </a:lnTo>
                        <a:lnTo>
                          <a:pt x="2313" y="2850"/>
                        </a:lnTo>
                        <a:lnTo>
                          <a:pt x="2310" y="2860"/>
                        </a:lnTo>
                        <a:lnTo>
                          <a:pt x="2309" y="2867"/>
                        </a:lnTo>
                        <a:lnTo>
                          <a:pt x="2311" y="2873"/>
                        </a:lnTo>
                        <a:lnTo>
                          <a:pt x="2314" y="2878"/>
                        </a:lnTo>
                        <a:lnTo>
                          <a:pt x="2318" y="2883"/>
                        </a:lnTo>
                        <a:lnTo>
                          <a:pt x="2323" y="2886"/>
                        </a:lnTo>
                        <a:lnTo>
                          <a:pt x="2329" y="2888"/>
                        </a:lnTo>
                        <a:lnTo>
                          <a:pt x="2335" y="2890"/>
                        </a:lnTo>
                        <a:lnTo>
                          <a:pt x="2367" y="2891"/>
                        </a:lnTo>
                        <a:lnTo>
                          <a:pt x="2396" y="2890"/>
                        </a:lnTo>
                        <a:lnTo>
                          <a:pt x="2424" y="2894"/>
                        </a:lnTo>
                        <a:lnTo>
                          <a:pt x="2449" y="2898"/>
                        </a:lnTo>
                        <a:lnTo>
                          <a:pt x="2472" y="2903"/>
                        </a:lnTo>
                        <a:lnTo>
                          <a:pt x="2495" y="2907"/>
                        </a:lnTo>
                        <a:lnTo>
                          <a:pt x="2506" y="2909"/>
                        </a:lnTo>
                        <a:lnTo>
                          <a:pt x="2517" y="2909"/>
                        </a:lnTo>
                        <a:lnTo>
                          <a:pt x="2530" y="2909"/>
                        </a:lnTo>
                        <a:lnTo>
                          <a:pt x="2541" y="2909"/>
                        </a:lnTo>
                        <a:lnTo>
                          <a:pt x="2553" y="2907"/>
                        </a:lnTo>
                        <a:lnTo>
                          <a:pt x="2566" y="2904"/>
                        </a:lnTo>
                        <a:lnTo>
                          <a:pt x="2580" y="2900"/>
                        </a:lnTo>
                        <a:lnTo>
                          <a:pt x="2594" y="2894"/>
                        </a:lnTo>
                        <a:lnTo>
                          <a:pt x="2608" y="2888"/>
                        </a:lnTo>
                        <a:lnTo>
                          <a:pt x="2621" y="2885"/>
                        </a:lnTo>
                        <a:lnTo>
                          <a:pt x="2632" y="2883"/>
                        </a:lnTo>
                        <a:lnTo>
                          <a:pt x="2641" y="2882"/>
                        </a:lnTo>
                        <a:lnTo>
                          <a:pt x="2650" y="2883"/>
                        </a:lnTo>
                        <a:lnTo>
                          <a:pt x="2658" y="2885"/>
                        </a:lnTo>
                        <a:lnTo>
                          <a:pt x="2665" y="2889"/>
                        </a:lnTo>
                        <a:lnTo>
                          <a:pt x="2671" y="2893"/>
                        </a:lnTo>
                        <a:lnTo>
                          <a:pt x="2692" y="2919"/>
                        </a:lnTo>
                        <a:lnTo>
                          <a:pt x="2717" y="2952"/>
                        </a:lnTo>
                        <a:lnTo>
                          <a:pt x="2723" y="2960"/>
                        </a:lnTo>
                        <a:lnTo>
                          <a:pt x="2729" y="2969"/>
                        </a:lnTo>
                        <a:lnTo>
                          <a:pt x="2736" y="2975"/>
                        </a:lnTo>
                        <a:lnTo>
                          <a:pt x="2744" y="2980"/>
                        </a:lnTo>
                        <a:lnTo>
                          <a:pt x="2747" y="2981"/>
                        </a:lnTo>
                        <a:lnTo>
                          <a:pt x="2751" y="2982"/>
                        </a:lnTo>
                        <a:lnTo>
                          <a:pt x="2754" y="2982"/>
                        </a:lnTo>
                        <a:lnTo>
                          <a:pt x="2758" y="2981"/>
                        </a:lnTo>
                        <a:lnTo>
                          <a:pt x="2761" y="2980"/>
                        </a:lnTo>
                        <a:lnTo>
                          <a:pt x="2765" y="2977"/>
                        </a:lnTo>
                        <a:lnTo>
                          <a:pt x="2769" y="2973"/>
                        </a:lnTo>
                        <a:lnTo>
                          <a:pt x="2772" y="2969"/>
                        </a:lnTo>
                        <a:lnTo>
                          <a:pt x="2777" y="2962"/>
                        </a:lnTo>
                        <a:lnTo>
                          <a:pt x="2782" y="2957"/>
                        </a:lnTo>
                        <a:lnTo>
                          <a:pt x="2789" y="2953"/>
                        </a:lnTo>
                        <a:lnTo>
                          <a:pt x="2797" y="2950"/>
                        </a:lnTo>
                        <a:lnTo>
                          <a:pt x="2813" y="2944"/>
                        </a:lnTo>
                        <a:lnTo>
                          <a:pt x="2831" y="2939"/>
                        </a:lnTo>
                        <a:lnTo>
                          <a:pt x="2850" y="2934"/>
                        </a:lnTo>
                        <a:lnTo>
                          <a:pt x="2869" y="2928"/>
                        </a:lnTo>
                        <a:lnTo>
                          <a:pt x="2878" y="2924"/>
                        </a:lnTo>
                        <a:lnTo>
                          <a:pt x="2887" y="2920"/>
                        </a:lnTo>
                        <a:lnTo>
                          <a:pt x="2895" y="2915"/>
                        </a:lnTo>
                        <a:lnTo>
                          <a:pt x="2903" y="2910"/>
                        </a:lnTo>
                        <a:lnTo>
                          <a:pt x="2909" y="2906"/>
                        </a:lnTo>
                        <a:lnTo>
                          <a:pt x="2918" y="2903"/>
                        </a:lnTo>
                        <a:lnTo>
                          <a:pt x="2927" y="2899"/>
                        </a:lnTo>
                        <a:lnTo>
                          <a:pt x="2938" y="2897"/>
                        </a:lnTo>
                        <a:lnTo>
                          <a:pt x="2949" y="2894"/>
                        </a:lnTo>
                        <a:lnTo>
                          <a:pt x="2962" y="2893"/>
                        </a:lnTo>
                        <a:lnTo>
                          <a:pt x="2974" y="2892"/>
                        </a:lnTo>
                        <a:lnTo>
                          <a:pt x="2986" y="2892"/>
                        </a:lnTo>
                        <a:lnTo>
                          <a:pt x="2998" y="2892"/>
                        </a:lnTo>
                        <a:lnTo>
                          <a:pt x="3010" y="2894"/>
                        </a:lnTo>
                        <a:lnTo>
                          <a:pt x="3020" y="2896"/>
                        </a:lnTo>
                        <a:lnTo>
                          <a:pt x="3029" y="2899"/>
                        </a:lnTo>
                        <a:lnTo>
                          <a:pt x="3037" y="2903"/>
                        </a:lnTo>
                        <a:lnTo>
                          <a:pt x="3042" y="2908"/>
                        </a:lnTo>
                        <a:lnTo>
                          <a:pt x="3044" y="2911"/>
                        </a:lnTo>
                        <a:lnTo>
                          <a:pt x="3047" y="2914"/>
                        </a:lnTo>
                        <a:lnTo>
                          <a:pt x="3048" y="2918"/>
                        </a:lnTo>
                        <a:lnTo>
                          <a:pt x="3048" y="2923"/>
                        </a:lnTo>
                        <a:lnTo>
                          <a:pt x="3047" y="2934"/>
                        </a:lnTo>
                        <a:lnTo>
                          <a:pt x="3044" y="2945"/>
                        </a:lnTo>
                        <a:lnTo>
                          <a:pt x="3040" y="2957"/>
                        </a:lnTo>
                        <a:lnTo>
                          <a:pt x="3035" y="2971"/>
                        </a:lnTo>
                        <a:lnTo>
                          <a:pt x="3031" y="2983"/>
                        </a:lnTo>
                        <a:lnTo>
                          <a:pt x="3027" y="2996"/>
                        </a:lnTo>
                        <a:lnTo>
                          <a:pt x="3025" y="3010"/>
                        </a:lnTo>
                        <a:lnTo>
                          <a:pt x="3024" y="3024"/>
                        </a:lnTo>
                        <a:lnTo>
                          <a:pt x="3024" y="3033"/>
                        </a:lnTo>
                        <a:lnTo>
                          <a:pt x="3025" y="3043"/>
                        </a:lnTo>
                        <a:lnTo>
                          <a:pt x="3027" y="3054"/>
                        </a:lnTo>
                        <a:lnTo>
                          <a:pt x="3029" y="3063"/>
                        </a:lnTo>
                        <a:lnTo>
                          <a:pt x="3034" y="3082"/>
                        </a:lnTo>
                        <a:lnTo>
                          <a:pt x="3039" y="3100"/>
                        </a:lnTo>
                        <a:lnTo>
                          <a:pt x="3055" y="3106"/>
                        </a:lnTo>
                        <a:lnTo>
                          <a:pt x="3070" y="3111"/>
                        </a:lnTo>
                        <a:lnTo>
                          <a:pt x="3087" y="3114"/>
                        </a:lnTo>
                        <a:lnTo>
                          <a:pt x="3104" y="3117"/>
                        </a:lnTo>
                        <a:lnTo>
                          <a:pt x="3139" y="3121"/>
                        </a:lnTo>
                        <a:lnTo>
                          <a:pt x="3171" y="3126"/>
                        </a:lnTo>
                        <a:lnTo>
                          <a:pt x="3201" y="3132"/>
                        </a:lnTo>
                        <a:lnTo>
                          <a:pt x="3231" y="3141"/>
                        </a:lnTo>
                        <a:lnTo>
                          <a:pt x="3258" y="3150"/>
                        </a:lnTo>
                        <a:lnTo>
                          <a:pt x="3287" y="3161"/>
                        </a:lnTo>
                        <a:lnTo>
                          <a:pt x="3296" y="3164"/>
                        </a:lnTo>
                        <a:lnTo>
                          <a:pt x="3306" y="3166"/>
                        </a:lnTo>
                        <a:lnTo>
                          <a:pt x="3315" y="3168"/>
                        </a:lnTo>
                        <a:lnTo>
                          <a:pt x="3324" y="3169"/>
                        </a:lnTo>
                        <a:lnTo>
                          <a:pt x="3342" y="3170"/>
                        </a:lnTo>
                        <a:lnTo>
                          <a:pt x="3362" y="3169"/>
                        </a:lnTo>
                        <a:lnTo>
                          <a:pt x="3381" y="3166"/>
                        </a:lnTo>
                        <a:lnTo>
                          <a:pt x="3400" y="3162"/>
                        </a:lnTo>
                        <a:lnTo>
                          <a:pt x="3419" y="3158"/>
                        </a:lnTo>
                        <a:lnTo>
                          <a:pt x="3439" y="3153"/>
                        </a:lnTo>
                        <a:lnTo>
                          <a:pt x="3458" y="3148"/>
                        </a:lnTo>
                        <a:lnTo>
                          <a:pt x="3478" y="3144"/>
                        </a:lnTo>
                        <a:lnTo>
                          <a:pt x="3497" y="3141"/>
                        </a:lnTo>
                        <a:lnTo>
                          <a:pt x="3516" y="3139"/>
                        </a:lnTo>
                        <a:lnTo>
                          <a:pt x="3527" y="3138"/>
                        </a:lnTo>
                        <a:lnTo>
                          <a:pt x="3536" y="3139"/>
                        </a:lnTo>
                        <a:lnTo>
                          <a:pt x="3546" y="3139"/>
                        </a:lnTo>
                        <a:lnTo>
                          <a:pt x="3555" y="3141"/>
                        </a:lnTo>
                        <a:lnTo>
                          <a:pt x="3566" y="3143"/>
                        </a:lnTo>
                        <a:lnTo>
                          <a:pt x="3575" y="3145"/>
                        </a:lnTo>
                        <a:lnTo>
                          <a:pt x="3584" y="3149"/>
                        </a:lnTo>
                        <a:lnTo>
                          <a:pt x="3594" y="3153"/>
                        </a:lnTo>
                        <a:lnTo>
                          <a:pt x="3594" y="3153"/>
                        </a:lnTo>
                        <a:lnTo>
                          <a:pt x="3615" y="3095"/>
                        </a:lnTo>
                        <a:lnTo>
                          <a:pt x="3627" y="3086"/>
                        </a:lnTo>
                        <a:lnTo>
                          <a:pt x="3637" y="3077"/>
                        </a:lnTo>
                        <a:lnTo>
                          <a:pt x="3647" y="3067"/>
                        </a:lnTo>
                        <a:lnTo>
                          <a:pt x="3657" y="3057"/>
                        </a:lnTo>
                        <a:lnTo>
                          <a:pt x="3666" y="3048"/>
                        </a:lnTo>
                        <a:lnTo>
                          <a:pt x="3677" y="3040"/>
                        </a:lnTo>
                        <a:lnTo>
                          <a:pt x="3683" y="3038"/>
                        </a:lnTo>
                        <a:lnTo>
                          <a:pt x="3690" y="3035"/>
                        </a:lnTo>
                        <a:lnTo>
                          <a:pt x="3698" y="3033"/>
                        </a:lnTo>
                        <a:lnTo>
                          <a:pt x="3706" y="3032"/>
                        </a:lnTo>
                        <a:lnTo>
                          <a:pt x="3711" y="3031"/>
                        </a:lnTo>
                        <a:lnTo>
                          <a:pt x="3716" y="3029"/>
                        </a:lnTo>
                        <a:lnTo>
                          <a:pt x="3720" y="3025"/>
                        </a:lnTo>
                        <a:lnTo>
                          <a:pt x="3723" y="3021"/>
                        </a:lnTo>
                        <a:lnTo>
                          <a:pt x="3725" y="3015"/>
                        </a:lnTo>
                        <a:lnTo>
                          <a:pt x="3727" y="3009"/>
                        </a:lnTo>
                        <a:lnTo>
                          <a:pt x="3728" y="3002"/>
                        </a:lnTo>
                        <a:lnTo>
                          <a:pt x="3728" y="2995"/>
                        </a:lnTo>
                        <a:lnTo>
                          <a:pt x="3727" y="2966"/>
                        </a:lnTo>
                        <a:lnTo>
                          <a:pt x="3725" y="2942"/>
                        </a:lnTo>
                        <a:lnTo>
                          <a:pt x="3725" y="2935"/>
                        </a:lnTo>
                        <a:lnTo>
                          <a:pt x="3726" y="2928"/>
                        </a:lnTo>
                        <a:lnTo>
                          <a:pt x="3727" y="2920"/>
                        </a:lnTo>
                        <a:lnTo>
                          <a:pt x="3729" y="2913"/>
                        </a:lnTo>
                        <a:lnTo>
                          <a:pt x="3734" y="2901"/>
                        </a:lnTo>
                        <a:lnTo>
                          <a:pt x="3741" y="2889"/>
                        </a:lnTo>
                        <a:lnTo>
                          <a:pt x="3748" y="2877"/>
                        </a:lnTo>
                        <a:lnTo>
                          <a:pt x="3757" y="2866"/>
                        </a:lnTo>
                        <a:lnTo>
                          <a:pt x="3766" y="2856"/>
                        </a:lnTo>
                        <a:lnTo>
                          <a:pt x="3776" y="2846"/>
                        </a:lnTo>
                        <a:lnTo>
                          <a:pt x="3798" y="2825"/>
                        </a:lnTo>
                        <a:lnTo>
                          <a:pt x="3818" y="2804"/>
                        </a:lnTo>
                        <a:lnTo>
                          <a:pt x="3827" y="2792"/>
                        </a:lnTo>
                        <a:lnTo>
                          <a:pt x="3835" y="2781"/>
                        </a:lnTo>
                        <a:lnTo>
                          <a:pt x="3841" y="2768"/>
                        </a:lnTo>
                        <a:lnTo>
                          <a:pt x="3846" y="2755"/>
                        </a:lnTo>
                        <a:lnTo>
                          <a:pt x="3852" y="2724"/>
                        </a:lnTo>
                        <a:lnTo>
                          <a:pt x="3860" y="2678"/>
                        </a:lnTo>
                        <a:lnTo>
                          <a:pt x="3866" y="2654"/>
                        </a:lnTo>
                        <a:lnTo>
                          <a:pt x="3870" y="2633"/>
                        </a:lnTo>
                        <a:lnTo>
                          <a:pt x="3874" y="2617"/>
                        </a:lnTo>
                        <a:lnTo>
                          <a:pt x="3878" y="2609"/>
                        </a:lnTo>
                        <a:lnTo>
                          <a:pt x="3885" y="2603"/>
                        </a:lnTo>
                        <a:lnTo>
                          <a:pt x="3894" y="2598"/>
                        </a:lnTo>
                        <a:lnTo>
                          <a:pt x="3903" y="2594"/>
                        </a:lnTo>
                        <a:lnTo>
                          <a:pt x="3914" y="2592"/>
                        </a:lnTo>
                        <a:lnTo>
                          <a:pt x="3924" y="2591"/>
                        </a:lnTo>
                        <a:lnTo>
                          <a:pt x="3935" y="2591"/>
                        </a:lnTo>
                        <a:lnTo>
                          <a:pt x="3946" y="2592"/>
                        </a:lnTo>
                        <a:lnTo>
                          <a:pt x="3959" y="2594"/>
                        </a:lnTo>
                        <a:lnTo>
                          <a:pt x="3982" y="2600"/>
                        </a:lnTo>
                        <a:lnTo>
                          <a:pt x="4004" y="2607"/>
                        </a:lnTo>
                        <a:lnTo>
                          <a:pt x="4023" y="2615"/>
                        </a:lnTo>
                        <a:lnTo>
                          <a:pt x="4040" y="2623"/>
                        </a:lnTo>
                        <a:lnTo>
                          <a:pt x="4059" y="2636"/>
                        </a:lnTo>
                        <a:lnTo>
                          <a:pt x="4085" y="2654"/>
                        </a:lnTo>
                        <a:lnTo>
                          <a:pt x="4098" y="2662"/>
                        </a:lnTo>
                        <a:lnTo>
                          <a:pt x="4109" y="2670"/>
                        </a:lnTo>
                        <a:lnTo>
                          <a:pt x="4114" y="2672"/>
                        </a:lnTo>
                        <a:lnTo>
                          <a:pt x="4117" y="2673"/>
                        </a:lnTo>
                        <a:lnTo>
                          <a:pt x="4120" y="2673"/>
                        </a:lnTo>
                        <a:lnTo>
                          <a:pt x="4123" y="2672"/>
                        </a:lnTo>
                        <a:lnTo>
                          <a:pt x="4128" y="2665"/>
                        </a:lnTo>
                        <a:lnTo>
                          <a:pt x="4131" y="2657"/>
                        </a:lnTo>
                        <a:lnTo>
                          <a:pt x="4132" y="2650"/>
                        </a:lnTo>
                        <a:lnTo>
                          <a:pt x="4133" y="2642"/>
                        </a:lnTo>
                        <a:lnTo>
                          <a:pt x="4133" y="2626"/>
                        </a:lnTo>
                        <a:lnTo>
                          <a:pt x="4133" y="2609"/>
                        </a:lnTo>
                        <a:lnTo>
                          <a:pt x="4129" y="2602"/>
                        </a:lnTo>
                        <a:lnTo>
                          <a:pt x="4126" y="2595"/>
                        </a:lnTo>
                        <a:lnTo>
                          <a:pt x="4125" y="2590"/>
                        </a:lnTo>
                        <a:lnTo>
                          <a:pt x="4124" y="2585"/>
                        </a:lnTo>
                        <a:lnTo>
                          <a:pt x="4124" y="2581"/>
                        </a:lnTo>
                        <a:lnTo>
                          <a:pt x="4125" y="2577"/>
                        </a:lnTo>
                        <a:lnTo>
                          <a:pt x="4126" y="2574"/>
                        </a:lnTo>
                        <a:lnTo>
                          <a:pt x="4129" y="2571"/>
                        </a:lnTo>
                        <a:lnTo>
                          <a:pt x="4135" y="2565"/>
                        </a:lnTo>
                        <a:lnTo>
                          <a:pt x="4142" y="2558"/>
                        </a:lnTo>
                        <a:lnTo>
                          <a:pt x="4146" y="2554"/>
                        </a:lnTo>
                        <a:lnTo>
                          <a:pt x="4149" y="2549"/>
                        </a:lnTo>
                        <a:lnTo>
                          <a:pt x="4153" y="2543"/>
                        </a:lnTo>
                        <a:lnTo>
                          <a:pt x="4157" y="2536"/>
                        </a:lnTo>
                        <a:lnTo>
                          <a:pt x="4164" y="2516"/>
                        </a:lnTo>
                        <a:lnTo>
                          <a:pt x="4171" y="2496"/>
                        </a:lnTo>
                        <a:lnTo>
                          <a:pt x="4174" y="2485"/>
                        </a:lnTo>
                        <a:lnTo>
                          <a:pt x="4177" y="2476"/>
                        </a:lnTo>
                        <a:lnTo>
                          <a:pt x="4181" y="2466"/>
                        </a:lnTo>
                        <a:lnTo>
                          <a:pt x="4185" y="2457"/>
                        </a:lnTo>
                        <a:lnTo>
                          <a:pt x="4196" y="2442"/>
                        </a:lnTo>
                        <a:lnTo>
                          <a:pt x="4207" y="2429"/>
                        </a:lnTo>
                        <a:lnTo>
                          <a:pt x="4220" y="2416"/>
                        </a:lnTo>
                        <a:lnTo>
                          <a:pt x="4230" y="2402"/>
                        </a:lnTo>
                        <a:lnTo>
                          <a:pt x="4233" y="2398"/>
                        </a:lnTo>
                        <a:lnTo>
                          <a:pt x="4234" y="2394"/>
                        </a:lnTo>
                        <a:lnTo>
                          <a:pt x="4235" y="2389"/>
                        </a:lnTo>
                        <a:lnTo>
                          <a:pt x="4235" y="2385"/>
                        </a:lnTo>
                        <a:lnTo>
                          <a:pt x="4235" y="2375"/>
                        </a:lnTo>
                        <a:lnTo>
                          <a:pt x="4233" y="2364"/>
                        </a:lnTo>
                        <a:lnTo>
                          <a:pt x="4232" y="2353"/>
                        </a:lnTo>
                        <a:lnTo>
                          <a:pt x="4230" y="2342"/>
                        </a:lnTo>
                        <a:lnTo>
                          <a:pt x="4230" y="2337"/>
                        </a:lnTo>
                        <a:lnTo>
                          <a:pt x="4231" y="2332"/>
                        </a:lnTo>
                        <a:lnTo>
                          <a:pt x="4231" y="2328"/>
                        </a:lnTo>
                        <a:lnTo>
                          <a:pt x="4233" y="2323"/>
                        </a:lnTo>
                        <a:lnTo>
                          <a:pt x="4235" y="2317"/>
                        </a:lnTo>
                        <a:lnTo>
                          <a:pt x="4239" y="2312"/>
                        </a:lnTo>
                        <a:lnTo>
                          <a:pt x="4243" y="2307"/>
                        </a:lnTo>
                        <a:lnTo>
                          <a:pt x="4248" y="2302"/>
                        </a:lnTo>
                        <a:lnTo>
                          <a:pt x="4253" y="2297"/>
                        </a:lnTo>
                        <a:lnTo>
                          <a:pt x="4257" y="2292"/>
                        </a:lnTo>
                        <a:lnTo>
                          <a:pt x="4259" y="2287"/>
                        </a:lnTo>
                        <a:lnTo>
                          <a:pt x="4260" y="2282"/>
                        </a:lnTo>
                        <a:lnTo>
                          <a:pt x="4260" y="2279"/>
                        </a:lnTo>
                        <a:lnTo>
                          <a:pt x="4260" y="2274"/>
                        </a:lnTo>
                        <a:lnTo>
                          <a:pt x="4259" y="2271"/>
                        </a:lnTo>
                        <a:lnTo>
                          <a:pt x="4257" y="2269"/>
                        </a:lnTo>
                        <a:lnTo>
                          <a:pt x="4253" y="2264"/>
                        </a:lnTo>
                        <a:lnTo>
                          <a:pt x="4247" y="2260"/>
                        </a:lnTo>
                        <a:lnTo>
                          <a:pt x="4240" y="2257"/>
                        </a:lnTo>
                        <a:lnTo>
                          <a:pt x="4233" y="2255"/>
                        </a:lnTo>
                        <a:lnTo>
                          <a:pt x="4224" y="2253"/>
                        </a:lnTo>
                        <a:lnTo>
                          <a:pt x="4216" y="2252"/>
                        </a:lnTo>
                        <a:lnTo>
                          <a:pt x="4196" y="2251"/>
                        </a:lnTo>
                        <a:lnTo>
                          <a:pt x="4179" y="2251"/>
                        </a:lnTo>
                        <a:lnTo>
                          <a:pt x="4162" y="2252"/>
                        </a:lnTo>
                        <a:lnTo>
                          <a:pt x="4151" y="2253"/>
                        </a:lnTo>
                        <a:lnTo>
                          <a:pt x="4141" y="2252"/>
                        </a:lnTo>
                        <a:lnTo>
                          <a:pt x="4132" y="2250"/>
                        </a:lnTo>
                        <a:lnTo>
                          <a:pt x="4124" y="2247"/>
                        </a:lnTo>
                        <a:lnTo>
                          <a:pt x="4116" y="2244"/>
                        </a:lnTo>
                        <a:lnTo>
                          <a:pt x="4108" y="2241"/>
                        </a:lnTo>
                        <a:lnTo>
                          <a:pt x="4101" y="2238"/>
                        </a:lnTo>
                        <a:lnTo>
                          <a:pt x="4097" y="2238"/>
                        </a:lnTo>
                        <a:lnTo>
                          <a:pt x="4093" y="2237"/>
                        </a:lnTo>
                        <a:lnTo>
                          <a:pt x="4089" y="2238"/>
                        </a:lnTo>
                        <a:lnTo>
                          <a:pt x="4085" y="2239"/>
                        </a:lnTo>
                        <a:lnTo>
                          <a:pt x="3981" y="2267"/>
                        </a:lnTo>
                        <a:lnTo>
                          <a:pt x="3974" y="2268"/>
                        </a:lnTo>
                        <a:lnTo>
                          <a:pt x="3969" y="2268"/>
                        </a:lnTo>
                        <a:lnTo>
                          <a:pt x="3965" y="2267"/>
                        </a:lnTo>
                        <a:lnTo>
                          <a:pt x="3962" y="2266"/>
                        </a:lnTo>
                        <a:lnTo>
                          <a:pt x="3960" y="2263"/>
                        </a:lnTo>
                        <a:lnTo>
                          <a:pt x="3958" y="2260"/>
                        </a:lnTo>
                        <a:lnTo>
                          <a:pt x="3957" y="2256"/>
                        </a:lnTo>
                        <a:lnTo>
                          <a:pt x="3956" y="2252"/>
                        </a:lnTo>
                        <a:lnTo>
                          <a:pt x="3957" y="2230"/>
                        </a:lnTo>
                        <a:lnTo>
                          <a:pt x="3958" y="2210"/>
                        </a:lnTo>
                        <a:lnTo>
                          <a:pt x="3959" y="2203"/>
                        </a:lnTo>
                        <a:lnTo>
                          <a:pt x="3960" y="2197"/>
                        </a:lnTo>
                        <a:lnTo>
                          <a:pt x="3962" y="2189"/>
                        </a:lnTo>
                        <a:lnTo>
                          <a:pt x="3964" y="2182"/>
                        </a:lnTo>
                        <a:lnTo>
                          <a:pt x="3970" y="2169"/>
                        </a:lnTo>
                        <a:lnTo>
                          <a:pt x="3977" y="2156"/>
                        </a:lnTo>
                        <a:lnTo>
                          <a:pt x="3983" y="2142"/>
                        </a:lnTo>
                        <a:lnTo>
                          <a:pt x="3988" y="2130"/>
                        </a:lnTo>
                        <a:lnTo>
                          <a:pt x="3990" y="2124"/>
                        </a:lnTo>
                        <a:lnTo>
                          <a:pt x="3991" y="2119"/>
                        </a:lnTo>
                        <a:lnTo>
                          <a:pt x="3991" y="2114"/>
                        </a:lnTo>
                        <a:lnTo>
                          <a:pt x="3990" y="2109"/>
                        </a:lnTo>
                        <a:lnTo>
                          <a:pt x="3976" y="2110"/>
                        </a:lnTo>
                        <a:lnTo>
                          <a:pt x="3962" y="2111"/>
                        </a:lnTo>
                        <a:lnTo>
                          <a:pt x="3956" y="2111"/>
                        </a:lnTo>
                        <a:lnTo>
                          <a:pt x="3948" y="2110"/>
                        </a:lnTo>
                        <a:lnTo>
                          <a:pt x="3940" y="2109"/>
                        </a:lnTo>
                        <a:lnTo>
                          <a:pt x="3932" y="2106"/>
                        </a:lnTo>
                        <a:lnTo>
                          <a:pt x="3925" y="2096"/>
                        </a:lnTo>
                        <a:lnTo>
                          <a:pt x="3915" y="2084"/>
                        </a:lnTo>
                        <a:lnTo>
                          <a:pt x="3902" y="2073"/>
                        </a:lnTo>
                        <a:lnTo>
                          <a:pt x="3889" y="2064"/>
                        </a:lnTo>
                        <a:lnTo>
                          <a:pt x="3882" y="2059"/>
                        </a:lnTo>
                        <a:lnTo>
                          <a:pt x="3875" y="2055"/>
                        </a:lnTo>
                        <a:lnTo>
                          <a:pt x="3868" y="2053"/>
                        </a:lnTo>
                        <a:lnTo>
                          <a:pt x="3860" y="2052"/>
                        </a:lnTo>
                        <a:lnTo>
                          <a:pt x="3853" y="2052"/>
                        </a:lnTo>
                        <a:lnTo>
                          <a:pt x="3846" y="2054"/>
                        </a:lnTo>
                        <a:lnTo>
                          <a:pt x="3840" y="2057"/>
                        </a:lnTo>
                        <a:lnTo>
                          <a:pt x="3834" y="2063"/>
                        </a:lnTo>
                        <a:lnTo>
                          <a:pt x="3827" y="2068"/>
                        </a:lnTo>
                        <a:lnTo>
                          <a:pt x="3822" y="2070"/>
                        </a:lnTo>
                        <a:lnTo>
                          <a:pt x="3819" y="2071"/>
                        </a:lnTo>
                        <a:lnTo>
                          <a:pt x="3817" y="2071"/>
                        </a:lnTo>
                        <a:lnTo>
                          <a:pt x="3815" y="2070"/>
                        </a:lnTo>
                        <a:lnTo>
                          <a:pt x="3813" y="2069"/>
                        </a:lnTo>
                        <a:lnTo>
                          <a:pt x="3811" y="2066"/>
                        </a:lnTo>
                        <a:lnTo>
                          <a:pt x="3808" y="2060"/>
                        </a:lnTo>
                        <a:lnTo>
                          <a:pt x="3807" y="2054"/>
                        </a:lnTo>
                        <a:lnTo>
                          <a:pt x="3806" y="2048"/>
                        </a:lnTo>
                        <a:lnTo>
                          <a:pt x="3805" y="2020"/>
                        </a:lnTo>
                        <a:lnTo>
                          <a:pt x="3806" y="2000"/>
                        </a:lnTo>
                        <a:lnTo>
                          <a:pt x="3805" y="1998"/>
                        </a:lnTo>
                        <a:lnTo>
                          <a:pt x="3804" y="1996"/>
                        </a:lnTo>
                        <a:lnTo>
                          <a:pt x="3802" y="1993"/>
                        </a:lnTo>
                        <a:lnTo>
                          <a:pt x="3800" y="1991"/>
                        </a:lnTo>
                        <a:lnTo>
                          <a:pt x="3793" y="1986"/>
                        </a:lnTo>
                        <a:lnTo>
                          <a:pt x="3785" y="1981"/>
                        </a:lnTo>
                        <a:lnTo>
                          <a:pt x="3776" y="1975"/>
                        </a:lnTo>
                        <a:lnTo>
                          <a:pt x="3768" y="1971"/>
                        </a:lnTo>
                        <a:lnTo>
                          <a:pt x="3761" y="1966"/>
                        </a:lnTo>
                        <a:lnTo>
                          <a:pt x="3756" y="1962"/>
                        </a:lnTo>
                        <a:lnTo>
                          <a:pt x="3751" y="1955"/>
                        </a:lnTo>
                        <a:lnTo>
                          <a:pt x="3748" y="1950"/>
                        </a:lnTo>
                        <a:lnTo>
                          <a:pt x="3746" y="1944"/>
                        </a:lnTo>
                        <a:lnTo>
                          <a:pt x="3746" y="1939"/>
                        </a:lnTo>
                        <a:lnTo>
                          <a:pt x="3747" y="1935"/>
                        </a:lnTo>
                        <a:lnTo>
                          <a:pt x="3749" y="1930"/>
                        </a:lnTo>
                        <a:lnTo>
                          <a:pt x="3751" y="1926"/>
                        </a:lnTo>
                        <a:lnTo>
                          <a:pt x="3755" y="1922"/>
                        </a:lnTo>
                        <a:lnTo>
                          <a:pt x="3762" y="1915"/>
                        </a:lnTo>
                        <a:lnTo>
                          <a:pt x="3769" y="1908"/>
                        </a:lnTo>
                        <a:lnTo>
                          <a:pt x="3773" y="1904"/>
                        </a:lnTo>
                        <a:lnTo>
                          <a:pt x="3775" y="1900"/>
                        </a:lnTo>
                        <a:lnTo>
                          <a:pt x="3777" y="1896"/>
                        </a:lnTo>
                        <a:lnTo>
                          <a:pt x="3779" y="1892"/>
                        </a:lnTo>
                        <a:lnTo>
                          <a:pt x="3779" y="1884"/>
                        </a:lnTo>
                        <a:lnTo>
                          <a:pt x="3776" y="1878"/>
                        </a:lnTo>
                        <a:lnTo>
                          <a:pt x="3773" y="1873"/>
                        </a:lnTo>
                        <a:lnTo>
                          <a:pt x="3769" y="1868"/>
                        </a:lnTo>
                        <a:lnTo>
                          <a:pt x="3759" y="1858"/>
                        </a:lnTo>
                        <a:lnTo>
                          <a:pt x="3750" y="1849"/>
                        </a:lnTo>
                        <a:lnTo>
                          <a:pt x="3748" y="1845"/>
                        </a:lnTo>
                        <a:lnTo>
                          <a:pt x="3746" y="1842"/>
                        </a:lnTo>
                        <a:lnTo>
                          <a:pt x="3744" y="1839"/>
                        </a:lnTo>
                        <a:lnTo>
                          <a:pt x="3744" y="1835"/>
                        </a:lnTo>
                        <a:lnTo>
                          <a:pt x="3744" y="1829"/>
                        </a:lnTo>
                        <a:lnTo>
                          <a:pt x="3746" y="1822"/>
                        </a:lnTo>
                        <a:lnTo>
                          <a:pt x="3749" y="1815"/>
                        </a:lnTo>
                        <a:lnTo>
                          <a:pt x="3753" y="1807"/>
                        </a:lnTo>
                        <a:lnTo>
                          <a:pt x="3758" y="1799"/>
                        </a:lnTo>
                        <a:lnTo>
                          <a:pt x="3763" y="1792"/>
                        </a:lnTo>
                        <a:lnTo>
                          <a:pt x="3768" y="1784"/>
                        </a:lnTo>
                        <a:lnTo>
                          <a:pt x="3773" y="1776"/>
                        </a:lnTo>
                        <a:lnTo>
                          <a:pt x="3779" y="1769"/>
                        </a:lnTo>
                        <a:lnTo>
                          <a:pt x="3783" y="1760"/>
                        </a:lnTo>
                        <a:lnTo>
                          <a:pt x="3785" y="1752"/>
                        </a:lnTo>
                        <a:lnTo>
                          <a:pt x="3787" y="1744"/>
                        </a:lnTo>
                        <a:lnTo>
                          <a:pt x="3786" y="1740"/>
                        </a:lnTo>
                        <a:lnTo>
                          <a:pt x="3786" y="1736"/>
                        </a:lnTo>
                        <a:lnTo>
                          <a:pt x="3785" y="1732"/>
                        </a:lnTo>
                        <a:lnTo>
                          <a:pt x="3783" y="1728"/>
                        </a:lnTo>
                        <a:lnTo>
                          <a:pt x="3777" y="1716"/>
                        </a:lnTo>
                        <a:lnTo>
                          <a:pt x="3775" y="1708"/>
                        </a:lnTo>
                        <a:lnTo>
                          <a:pt x="3775" y="1705"/>
                        </a:lnTo>
                        <a:lnTo>
                          <a:pt x="3776" y="1702"/>
                        </a:lnTo>
                        <a:lnTo>
                          <a:pt x="3777" y="1700"/>
                        </a:lnTo>
                        <a:lnTo>
                          <a:pt x="3780" y="1697"/>
                        </a:lnTo>
                        <a:lnTo>
                          <a:pt x="3792" y="1689"/>
                        </a:lnTo>
                        <a:lnTo>
                          <a:pt x="3810" y="1676"/>
                        </a:lnTo>
                        <a:lnTo>
                          <a:pt x="3828" y="1664"/>
                        </a:lnTo>
                        <a:lnTo>
                          <a:pt x="3854" y="1649"/>
                        </a:lnTo>
                        <a:lnTo>
                          <a:pt x="3879" y="1636"/>
                        </a:lnTo>
                        <a:lnTo>
                          <a:pt x="3890" y="1628"/>
                        </a:lnTo>
                        <a:lnTo>
                          <a:pt x="3888" y="1613"/>
                        </a:lnTo>
                        <a:lnTo>
                          <a:pt x="3883" y="1586"/>
                        </a:lnTo>
                        <a:lnTo>
                          <a:pt x="3876" y="1560"/>
                        </a:lnTo>
                        <a:lnTo>
                          <a:pt x="3871" y="1543"/>
                        </a:lnTo>
                        <a:lnTo>
                          <a:pt x="3868" y="1536"/>
                        </a:lnTo>
                        <a:lnTo>
                          <a:pt x="3865" y="1530"/>
                        </a:lnTo>
                        <a:lnTo>
                          <a:pt x="3860" y="1525"/>
                        </a:lnTo>
                        <a:lnTo>
                          <a:pt x="3856" y="1519"/>
                        </a:lnTo>
                        <a:lnTo>
                          <a:pt x="3846" y="1510"/>
                        </a:lnTo>
                        <a:lnTo>
                          <a:pt x="3836" y="1500"/>
                        </a:lnTo>
                        <a:lnTo>
                          <a:pt x="3826" y="1491"/>
                        </a:lnTo>
                        <a:lnTo>
                          <a:pt x="3815" y="1482"/>
                        </a:lnTo>
                        <a:lnTo>
                          <a:pt x="3806" y="1471"/>
                        </a:lnTo>
                        <a:lnTo>
                          <a:pt x="3798" y="1459"/>
                        </a:lnTo>
                        <a:lnTo>
                          <a:pt x="3796" y="1422"/>
                        </a:lnTo>
                        <a:lnTo>
                          <a:pt x="3796" y="1422"/>
                        </a:lnTo>
                        <a:close/>
                      </a:path>
                    </a:pathLst>
                  </a:custGeom>
                  <a:solidFill>
                    <a:srgbClr val="7CA0E8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62" name="Warmińsko-Mazurskie_0"/>
                  <xdr:cNvSpPr>
                    <a:spLocks/>
                  </xdr:cNvSpPr>
                </xdr:nvSpPr>
                <xdr:spPr bwMode="auto">
                  <a:xfrm>
                    <a:off x="16038132" y="4506270"/>
                    <a:ext cx="1487396" cy="906237"/>
                  </a:xfrm>
                  <a:custGeom>
                    <a:avLst/>
                    <a:gdLst/>
                    <a:ahLst/>
                    <a:cxnLst>
                      <a:cxn ang="0">
                        <a:pos x="198" y="685"/>
                      </a:cxn>
                      <a:cxn ang="0">
                        <a:pos x="152" y="818"/>
                      </a:cxn>
                      <a:cxn ang="0">
                        <a:pos x="153" y="931"/>
                      </a:cxn>
                      <a:cxn ang="0">
                        <a:pos x="219" y="1065"/>
                      </a:cxn>
                      <a:cxn ang="0">
                        <a:pos x="362" y="1107"/>
                      </a:cxn>
                      <a:cxn ang="0">
                        <a:pos x="368" y="1262"/>
                      </a:cxn>
                      <a:cxn ang="0">
                        <a:pos x="639" y="1251"/>
                      </a:cxn>
                      <a:cxn ang="0">
                        <a:pos x="638" y="1349"/>
                      </a:cxn>
                      <a:cxn ang="0">
                        <a:pos x="548" y="1554"/>
                      </a:cxn>
                      <a:cxn ang="0">
                        <a:pos x="504" y="1658"/>
                      </a:cxn>
                      <a:cxn ang="0">
                        <a:pos x="252" y="1751"/>
                      </a:cxn>
                      <a:cxn ang="0">
                        <a:pos x="131" y="2011"/>
                      </a:cxn>
                      <a:cxn ang="0">
                        <a:pos x="48" y="2166"/>
                      </a:cxn>
                      <a:cxn ang="0">
                        <a:pos x="132" y="2287"/>
                      </a:cxn>
                      <a:cxn ang="0">
                        <a:pos x="150" y="2479"/>
                      </a:cxn>
                      <a:cxn ang="0">
                        <a:pos x="265" y="2612"/>
                      </a:cxn>
                      <a:cxn ang="0">
                        <a:pos x="433" y="2659"/>
                      </a:cxn>
                      <a:cxn ang="0">
                        <a:pos x="599" y="2788"/>
                      </a:cxn>
                      <a:cxn ang="0">
                        <a:pos x="822" y="2787"/>
                      </a:cxn>
                      <a:cxn ang="0">
                        <a:pos x="848" y="2962"/>
                      </a:cxn>
                      <a:cxn ang="0">
                        <a:pos x="914" y="3059"/>
                      </a:cxn>
                      <a:cxn ang="0">
                        <a:pos x="1063" y="3260"/>
                      </a:cxn>
                      <a:cxn ang="0">
                        <a:pos x="1115" y="3105"/>
                      </a:cxn>
                      <a:cxn ang="0">
                        <a:pos x="1191" y="3190"/>
                      </a:cxn>
                      <a:cxn ang="0">
                        <a:pos x="1403" y="3212"/>
                      </a:cxn>
                      <a:cxn ang="0">
                        <a:pos x="1556" y="3238"/>
                      </a:cxn>
                      <a:cxn ang="0">
                        <a:pos x="1785" y="3233"/>
                      </a:cxn>
                      <a:cxn ang="0">
                        <a:pos x="2013" y="3031"/>
                      </a:cxn>
                      <a:cxn ang="0">
                        <a:pos x="2307" y="2924"/>
                      </a:cxn>
                      <a:cxn ang="0">
                        <a:pos x="2455" y="2849"/>
                      </a:cxn>
                      <a:cxn ang="0">
                        <a:pos x="2636" y="2844"/>
                      </a:cxn>
                      <a:cxn ang="0">
                        <a:pos x="2675" y="2717"/>
                      </a:cxn>
                      <a:cxn ang="0">
                        <a:pos x="2898" y="2764"/>
                      </a:cxn>
                      <a:cxn ang="0">
                        <a:pos x="3125" y="2593"/>
                      </a:cxn>
                      <a:cxn ang="0">
                        <a:pos x="3424" y="2540"/>
                      </a:cxn>
                      <a:cxn ang="0">
                        <a:pos x="3611" y="2425"/>
                      </a:cxn>
                      <a:cxn ang="0">
                        <a:pos x="3942" y="2422"/>
                      </a:cxn>
                      <a:cxn ang="0">
                        <a:pos x="4157" y="2373"/>
                      </a:cxn>
                      <a:cxn ang="0">
                        <a:pos x="4294" y="2387"/>
                      </a:cxn>
                      <a:cxn ang="0">
                        <a:pos x="4459" y="2279"/>
                      </a:cxn>
                      <a:cxn ang="0">
                        <a:pos x="4792" y="1995"/>
                      </a:cxn>
                      <a:cxn ang="0">
                        <a:pos x="4939" y="1901"/>
                      </a:cxn>
                      <a:cxn ang="0">
                        <a:pos x="5085" y="1827"/>
                      </a:cxn>
                      <a:cxn ang="0">
                        <a:pos x="5223" y="1749"/>
                      </a:cxn>
                      <a:cxn ang="0">
                        <a:pos x="5337" y="1552"/>
                      </a:cxn>
                      <a:cxn ang="0">
                        <a:pos x="5406" y="1318"/>
                      </a:cxn>
                      <a:cxn ang="0">
                        <a:pos x="5248" y="1062"/>
                      </a:cxn>
                      <a:cxn ang="0">
                        <a:pos x="5115" y="782"/>
                      </a:cxn>
                      <a:cxn ang="0">
                        <a:pos x="4970" y="583"/>
                      </a:cxn>
                      <a:cxn ang="0">
                        <a:pos x="5100" y="467"/>
                      </a:cxn>
                      <a:cxn ang="0">
                        <a:pos x="5202" y="408"/>
                      </a:cxn>
                      <a:cxn ang="0">
                        <a:pos x="5375" y="388"/>
                      </a:cxn>
                      <a:cxn ang="0">
                        <a:pos x="5412" y="277"/>
                      </a:cxn>
                      <a:cxn ang="0">
                        <a:pos x="4412" y="280"/>
                      </a:cxn>
                      <a:cxn ang="0">
                        <a:pos x="3382" y="292"/>
                      </a:cxn>
                      <a:cxn ang="0">
                        <a:pos x="2448" y="204"/>
                      </a:cxn>
                      <a:cxn ang="0">
                        <a:pos x="2187" y="183"/>
                      </a:cxn>
                      <a:cxn ang="0">
                        <a:pos x="983" y="15"/>
                      </a:cxn>
                      <a:cxn ang="0">
                        <a:pos x="880" y="124"/>
                      </a:cxn>
                      <a:cxn ang="0">
                        <a:pos x="545" y="339"/>
                      </a:cxn>
                      <a:cxn ang="0">
                        <a:pos x="366" y="475"/>
                      </a:cxn>
                    </a:cxnLst>
                    <a:rect l="0" t="0" r="r" b="b"/>
                    <a:pathLst>
                      <a:path w="5434" h="3273">
                        <a:moveTo>
                          <a:pt x="202" y="418"/>
                        </a:moveTo>
                        <a:lnTo>
                          <a:pt x="204" y="455"/>
                        </a:lnTo>
                        <a:lnTo>
                          <a:pt x="212" y="467"/>
                        </a:lnTo>
                        <a:lnTo>
                          <a:pt x="221" y="478"/>
                        </a:lnTo>
                        <a:lnTo>
                          <a:pt x="232" y="487"/>
                        </a:lnTo>
                        <a:lnTo>
                          <a:pt x="242" y="496"/>
                        </a:lnTo>
                        <a:lnTo>
                          <a:pt x="252" y="506"/>
                        </a:lnTo>
                        <a:lnTo>
                          <a:pt x="262" y="515"/>
                        </a:lnTo>
                        <a:lnTo>
                          <a:pt x="266" y="521"/>
                        </a:lnTo>
                        <a:lnTo>
                          <a:pt x="271" y="526"/>
                        </a:lnTo>
                        <a:lnTo>
                          <a:pt x="274" y="532"/>
                        </a:lnTo>
                        <a:lnTo>
                          <a:pt x="277" y="539"/>
                        </a:lnTo>
                        <a:lnTo>
                          <a:pt x="282" y="556"/>
                        </a:lnTo>
                        <a:lnTo>
                          <a:pt x="289" y="582"/>
                        </a:lnTo>
                        <a:lnTo>
                          <a:pt x="294" y="609"/>
                        </a:lnTo>
                        <a:lnTo>
                          <a:pt x="296" y="624"/>
                        </a:lnTo>
                        <a:lnTo>
                          <a:pt x="285" y="632"/>
                        </a:lnTo>
                        <a:lnTo>
                          <a:pt x="260" y="645"/>
                        </a:lnTo>
                        <a:lnTo>
                          <a:pt x="234" y="660"/>
                        </a:lnTo>
                        <a:lnTo>
                          <a:pt x="216" y="672"/>
                        </a:lnTo>
                        <a:lnTo>
                          <a:pt x="198" y="685"/>
                        </a:lnTo>
                        <a:lnTo>
                          <a:pt x="186" y="693"/>
                        </a:lnTo>
                        <a:lnTo>
                          <a:pt x="183" y="696"/>
                        </a:lnTo>
                        <a:lnTo>
                          <a:pt x="182" y="698"/>
                        </a:lnTo>
                        <a:lnTo>
                          <a:pt x="181" y="701"/>
                        </a:lnTo>
                        <a:lnTo>
                          <a:pt x="181" y="704"/>
                        </a:lnTo>
                        <a:lnTo>
                          <a:pt x="183" y="712"/>
                        </a:lnTo>
                        <a:lnTo>
                          <a:pt x="189" y="724"/>
                        </a:lnTo>
                        <a:lnTo>
                          <a:pt x="191" y="728"/>
                        </a:lnTo>
                        <a:lnTo>
                          <a:pt x="192" y="732"/>
                        </a:lnTo>
                        <a:lnTo>
                          <a:pt x="192" y="736"/>
                        </a:lnTo>
                        <a:lnTo>
                          <a:pt x="193" y="740"/>
                        </a:lnTo>
                        <a:lnTo>
                          <a:pt x="191" y="748"/>
                        </a:lnTo>
                        <a:lnTo>
                          <a:pt x="189" y="756"/>
                        </a:lnTo>
                        <a:lnTo>
                          <a:pt x="185" y="765"/>
                        </a:lnTo>
                        <a:lnTo>
                          <a:pt x="179" y="772"/>
                        </a:lnTo>
                        <a:lnTo>
                          <a:pt x="174" y="780"/>
                        </a:lnTo>
                        <a:lnTo>
                          <a:pt x="169" y="788"/>
                        </a:lnTo>
                        <a:lnTo>
                          <a:pt x="164" y="795"/>
                        </a:lnTo>
                        <a:lnTo>
                          <a:pt x="159" y="803"/>
                        </a:lnTo>
                        <a:lnTo>
                          <a:pt x="155" y="811"/>
                        </a:lnTo>
                        <a:lnTo>
                          <a:pt x="152" y="818"/>
                        </a:lnTo>
                        <a:lnTo>
                          <a:pt x="150" y="825"/>
                        </a:lnTo>
                        <a:lnTo>
                          <a:pt x="150" y="831"/>
                        </a:lnTo>
                        <a:lnTo>
                          <a:pt x="150" y="835"/>
                        </a:lnTo>
                        <a:lnTo>
                          <a:pt x="152" y="838"/>
                        </a:lnTo>
                        <a:lnTo>
                          <a:pt x="154" y="841"/>
                        </a:lnTo>
                        <a:lnTo>
                          <a:pt x="156" y="845"/>
                        </a:lnTo>
                        <a:lnTo>
                          <a:pt x="165" y="854"/>
                        </a:lnTo>
                        <a:lnTo>
                          <a:pt x="175" y="864"/>
                        </a:lnTo>
                        <a:lnTo>
                          <a:pt x="179" y="869"/>
                        </a:lnTo>
                        <a:lnTo>
                          <a:pt x="182" y="874"/>
                        </a:lnTo>
                        <a:lnTo>
                          <a:pt x="185" y="880"/>
                        </a:lnTo>
                        <a:lnTo>
                          <a:pt x="185" y="888"/>
                        </a:lnTo>
                        <a:lnTo>
                          <a:pt x="183" y="892"/>
                        </a:lnTo>
                        <a:lnTo>
                          <a:pt x="181" y="896"/>
                        </a:lnTo>
                        <a:lnTo>
                          <a:pt x="179" y="900"/>
                        </a:lnTo>
                        <a:lnTo>
                          <a:pt x="175" y="904"/>
                        </a:lnTo>
                        <a:lnTo>
                          <a:pt x="168" y="911"/>
                        </a:lnTo>
                        <a:lnTo>
                          <a:pt x="161" y="918"/>
                        </a:lnTo>
                        <a:lnTo>
                          <a:pt x="157" y="922"/>
                        </a:lnTo>
                        <a:lnTo>
                          <a:pt x="155" y="926"/>
                        </a:lnTo>
                        <a:lnTo>
                          <a:pt x="153" y="931"/>
                        </a:lnTo>
                        <a:lnTo>
                          <a:pt x="152" y="935"/>
                        </a:lnTo>
                        <a:lnTo>
                          <a:pt x="152" y="940"/>
                        </a:lnTo>
                        <a:lnTo>
                          <a:pt x="154" y="946"/>
                        </a:lnTo>
                        <a:lnTo>
                          <a:pt x="157" y="951"/>
                        </a:lnTo>
                        <a:lnTo>
                          <a:pt x="162" y="958"/>
                        </a:lnTo>
                        <a:lnTo>
                          <a:pt x="167" y="962"/>
                        </a:lnTo>
                        <a:lnTo>
                          <a:pt x="174" y="967"/>
                        </a:lnTo>
                        <a:lnTo>
                          <a:pt x="182" y="971"/>
                        </a:lnTo>
                        <a:lnTo>
                          <a:pt x="191" y="977"/>
                        </a:lnTo>
                        <a:lnTo>
                          <a:pt x="199" y="982"/>
                        </a:lnTo>
                        <a:lnTo>
                          <a:pt x="206" y="987"/>
                        </a:lnTo>
                        <a:lnTo>
                          <a:pt x="208" y="989"/>
                        </a:lnTo>
                        <a:lnTo>
                          <a:pt x="210" y="992"/>
                        </a:lnTo>
                        <a:lnTo>
                          <a:pt x="211" y="994"/>
                        </a:lnTo>
                        <a:lnTo>
                          <a:pt x="212" y="996"/>
                        </a:lnTo>
                        <a:lnTo>
                          <a:pt x="211" y="1016"/>
                        </a:lnTo>
                        <a:lnTo>
                          <a:pt x="212" y="1044"/>
                        </a:lnTo>
                        <a:lnTo>
                          <a:pt x="213" y="1050"/>
                        </a:lnTo>
                        <a:lnTo>
                          <a:pt x="214" y="1056"/>
                        </a:lnTo>
                        <a:lnTo>
                          <a:pt x="217" y="1062"/>
                        </a:lnTo>
                        <a:lnTo>
                          <a:pt x="219" y="1065"/>
                        </a:lnTo>
                        <a:lnTo>
                          <a:pt x="221" y="1066"/>
                        </a:lnTo>
                        <a:lnTo>
                          <a:pt x="223" y="1067"/>
                        </a:lnTo>
                        <a:lnTo>
                          <a:pt x="225" y="1067"/>
                        </a:lnTo>
                        <a:lnTo>
                          <a:pt x="228" y="1066"/>
                        </a:lnTo>
                        <a:lnTo>
                          <a:pt x="233" y="1064"/>
                        </a:lnTo>
                        <a:lnTo>
                          <a:pt x="240" y="1059"/>
                        </a:lnTo>
                        <a:lnTo>
                          <a:pt x="246" y="1053"/>
                        </a:lnTo>
                        <a:lnTo>
                          <a:pt x="252" y="1050"/>
                        </a:lnTo>
                        <a:lnTo>
                          <a:pt x="259" y="1048"/>
                        </a:lnTo>
                        <a:lnTo>
                          <a:pt x="266" y="1048"/>
                        </a:lnTo>
                        <a:lnTo>
                          <a:pt x="274" y="1049"/>
                        </a:lnTo>
                        <a:lnTo>
                          <a:pt x="281" y="1051"/>
                        </a:lnTo>
                        <a:lnTo>
                          <a:pt x="288" y="1055"/>
                        </a:lnTo>
                        <a:lnTo>
                          <a:pt x="295" y="1060"/>
                        </a:lnTo>
                        <a:lnTo>
                          <a:pt x="308" y="1069"/>
                        </a:lnTo>
                        <a:lnTo>
                          <a:pt x="321" y="1080"/>
                        </a:lnTo>
                        <a:lnTo>
                          <a:pt x="331" y="1092"/>
                        </a:lnTo>
                        <a:lnTo>
                          <a:pt x="338" y="1102"/>
                        </a:lnTo>
                        <a:lnTo>
                          <a:pt x="346" y="1105"/>
                        </a:lnTo>
                        <a:lnTo>
                          <a:pt x="354" y="1106"/>
                        </a:lnTo>
                        <a:lnTo>
                          <a:pt x="362" y="1107"/>
                        </a:lnTo>
                        <a:lnTo>
                          <a:pt x="368" y="1107"/>
                        </a:lnTo>
                        <a:lnTo>
                          <a:pt x="382" y="1106"/>
                        </a:lnTo>
                        <a:lnTo>
                          <a:pt x="396" y="1105"/>
                        </a:lnTo>
                        <a:lnTo>
                          <a:pt x="397" y="1110"/>
                        </a:lnTo>
                        <a:lnTo>
                          <a:pt x="397" y="1115"/>
                        </a:lnTo>
                        <a:lnTo>
                          <a:pt x="396" y="1120"/>
                        </a:lnTo>
                        <a:lnTo>
                          <a:pt x="394" y="1126"/>
                        </a:lnTo>
                        <a:lnTo>
                          <a:pt x="389" y="1138"/>
                        </a:lnTo>
                        <a:lnTo>
                          <a:pt x="383" y="1152"/>
                        </a:lnTo>
                        <a:lnTo>
                          <a:pt x="376" y="1165"/>
                        </a:lnTo>
                        <a:lnTo>
                          <a:pt x="370" y="1178"/>
                        </a:lnTo>
                        <a:lnTo>
                          <a:pt x="368" y="1185"/>
                        </a:lnTo>
                        <a:lnTo>
                          <a:pt x="366" y="1193"/>
                        </a:lnTo>
                        <a:lnTo>
                          <a:pt x="365" y="1199"/>
                        </a:lnTo>
                        <a:lnTo>
                          <a:pt x="364" y="1206"/>
                        </a:lnTo>
                        <a:lnTo>
                          <a:pt x="363" y="1226"/>
                        </a:lnTo>
                        <a:lnTo>
                          <a:pt x="362" y="1248"/>
                        </a:lnTo>
                        <a:lnTo>
                          <a:pt x="363" y="1252"/>
                        </a:lnTo>
                        <a:lnTo>
                          <a:pt x="364" y="1256"/>
                        </a:lnTo>
                        <a:lnTo>
                          <a:pt x="366" y="1259"/>
                        </a:lnTo>
                        <a:lnTo>
                          <a:pt x="368" y="1262"/>
                        </a:lnTo>
                        <a:lnTo>
                          <a:pt x="371" y="1263"/>
                        </a:lnTo>
                        <a:lnTo>
                          <a:pt x="375" y="1264"/>
                        </a:lnTo>
                        <a:lnTo>
                          <a:pt x="380" y="1264"/>
                        </a:lnTo>
                        <a:lnTo>
                          <a:pt x="387" y="1263"/>
                        </a:lnTo>
                        <a:lnTo>
                          <a:pt x="491" y="1235"/>
                        </a:lnTo>
                        <a:lnTo>
                          <a:pt x="495" y="1234"/>
                        </a:lnTo>
                        <a:lnTo>
                          <a:pt x="499" y="1233"/>
                        </a:lnTo>
                        <a:lnTo>
                          <a:pt x="503" y="1234"/>
                        </a:lnTo>
                        <a:lnTo>
                          <a:pt x="507" y="1234"/>
                        </a:lnTo>
                        <a:lnTo>
                          <a:pt x="514" y="1237"/>
                        </a:lnTo>
                        <a:lnTo>
                          <a:pt x="522" y="1240"/>
                        </a:lnTo>
                        <a:lnTo>
                          <a:pt x="530" y="1243"/>
                        </a:lnTo>
                        <a:lnTo>
                          <a:pt x="538" y="1246"/>
                        </a:lnTo>
                        <a:lnTo>
                          <a:pt x="547" y="1248"/>
                        </a:lnTo>
                        <a:lnTo>
                          <a:pt x="557" y="1249"/>
                        </a:lnTo>
                        <a:lnTo>
                          <a:pt x="568" y="1248"/>
                        </a:lnTo>
                        <a:lnTo>
                          <a:pt x="585" y="1247"/>
                        </a:lnTo>
                        <a:lnTo>
                          <a:pt x="602" y="1247"/>
                        </a:lnTo>
                        <a:lnTo>
                          <a:pt x="622" y="1248"/>
                        </a:lnTo>
                        <a:lnTo>
                          <a:pt x="630" y="1249"/>
                        </a:lnTo>
                        <a:lnTo>
                          <a:pt x="639" y="1251"/>
                        </a:lnTo>
                        <a:lnTo>
                          <a:pt x="646" y="1253"/>
                        </a:lnTo>
                        <a:lnTo>
                          <a:pt x="653" y="1256"/>
                        </a:lnTo>
                        <a:lnTo>
                          <a:pt x="659" y="1260"/>
                        </a:lnTo>
                        <a:lnTo>
                          <a:pt x="663" y="1265"/>
                        </a:lnTo>
                        <a:lnTo>
                          <a:pt x="665" y="1267"/>
                        </a:lnTo>
                        <a:lnTo>
                          <a:pt x="666" y="1270"/>
                        </a:lnTo>
                        <a:lnTo>
                          <a:pt x="666" y="1275"/>
                        </a:lnTo>
                        <a:lnTo>
                          <a:pt x="666" y="1278"/>
                        </a:lnTo>
                        <a:lnTo>
                          <a:pt x="665" y="1283"/>
                        </a:lnTo>
                        <a:lnTo>
                          <a:pt x="663" y="1288"/>
                        </a:lnTo>
                        <a:lnTo>
                          <a:pt x="659" y="1293"/>
                        </a:lnTo>
                        <a:lnTo>
                          <a:pt x="654" y="1298"/>
                        </a:lnTo>
                        <a:lnTo>
                          <a:pt x="649" y="1303"/>
                        </a:lnTo>
                        <a:lnTo>
                          <a:pt x="645" y="1308"/>
                        </a:lnTo>
                        <a:lnTo>
                          <a:pt x="641" y="1313"/>
                        </a:lnTo>
                        <a:lnTo>
                          <a:pt x="639" y="1319"/>
                        </a:lnTo>
                        <a:lnTo>
                          <a:pt x="637" y="1324"/>
                        </a:lnTo>
                        <a:lnTo>
                          <a:pt x="637" y="1328"/>
                        </a:lnTo>
                        <a:lnTo>
                          <a:pt x="636" y="1333"/>
                        </a:lnTo>
                        <a:lnTo>
                          <a:pt x="636" y="1338"/>
                        </a:lnTo>
                        <a:lnTo>
                          <a:pt x="638" y="1349"/>
                        </a:lnTo>
                        <a:lnTo>
                          <a:pt x="639" y="1360"/>
                        </a:lnTo>
                        <a:lnTo>
                          <a:pt x="641" y="1371"/>
                        </a:lnTo>
                        <a:lnTo>
                          <a:pt x="641" y="1381"/>
                        </a:lnTo>
                        <a:lnTo>
                          <a:pt x="641" y="1385"/>
                        </a:lnTo>
                        <a:lnTo>
                          <a:pt x="640" y="1390"/>
                        </a:lnTo>
                        <a:lnTo>
                          <a:pt x="639" y="1394"/>
                        </a:lnTo>
                        <a:lnTo>
                          <a:pt x="636" y="1398"/>
                        </a:lnTo>
                        <a:lnTo>
                          <a:pt x="626" y="1412"/>
                        </a:lnTo>
                        <a:lnTo>
                          <a:pt x="613" y="1425"/>
                        </a:lnTo>
                        <a:lnTo>
                          <a:pt x="602" y="1438"/>
                        </a:lnTo>
                        <a:lnTo>
                          <a:pt x="591" y="1453"/>
                        </a:lnTo>
                        <a:lnTo>
                          <a:pt x="587" y="1462"/>
                        </a:lnTo>
                        <a:lnTo>
                          <a:pt x="583" y="1472"/>
                        </a:lnTo>
                        <a:lnTo>
                          <a:pt x="580" y="1481"/>
                        </a:lnTo>
                        <a:lnTo>
                          <a:pt x="577" y="1492"/>
                        </a:lnTo>
                        <a:lnTo>
                          <a:pt x="570" y="1512"/>
                        </a:lnTo>
                        <a:lnTo>
                          <a:pt x="563" y="1532"/>
                        </a:lnTo>
                        <a:lnTo>
                          <a:pt x="559" y="1539"/>
                        </a:lnTo>
                        <a:lnTo>
                          <a:pt x="555" y="1545"/>
                        </a:lnTo>
                        <a:lnTo>
                          <a:pt x="552" y="1550"/>
                        </a:lnTo>
                        <a:lnTo>
                          <a:pt x="548" y="1554"/>
                        </a:lnTo>
                        <a:lnTo>
                          <a:pt x="541" y="1561"/>
                        </a:lnTo>
                        <a:lnTo>
                          <a:pt x="535" y="1567"/>
                        </a:lnTo>
                        <a:lnTo>
                          <a:pt x="532" y="1570"/>
                        </a:lnTo>
                        <a:lnTo>
                          <a:pt x="531" y="1573"/>
                        </a:lnTo>
                        <a:lnTo>
                          <a:pt x="530" y="1577"/>
                        </a:lnTo>
                        <a:lnTo>
                          <a:pt x="530" y="1581"/>
                        </a:lnTo>
                        <a:lnTo>
                          <a:pt x="531" y="1586"/>
                        </a:lnTo>
                        <a:lnTo>
                          <a:pt x="532" y="1591"/>
                        </a:lnTo>
                        <a:lnTo>
                          <a:pt x="535" y="1598"/>
                        </a:lnTo>
                        <a:lnTo>
                          <a:pt x="539" y="1605"/>
                        </a:lnTo>
                        <a:lnTo>
                          <a:pt x="539" y="1622"/>
                        </a:lnTo>
                        <a:lnTo>
                          <a:pt x="539" y="1638"/>
                        </a:lnTo>
                        <a:lnTo>
                          <a:pt x="538" y="1646"/>
                        </a:lnTo>
                        <a:lnTo>
                          <a:pt x="537" y="1653"/>
                        </a:lnTo>
                        <a:lnTo>
                          <a:pt x="534" y="1661"/>
                        </a:lnTo>
                        <a:lnTo>
                          <a:pt x="529" y="1668"/>
                        </a:lnTo>
                        <a:lnTo>
                          <a:pt x="526" y="1669"/>
                        </a:lnTo>
                        <a:lnTo>
                          <a:pt x="523" y="1669"/>
                        </a:lnTo>
                        <a:lnTo>
                          <a:pt x="520" y="1668"/>
                        </a:lnTo>
                        <a:lnTo>
                          <a:pt x="515" y="1666"/>
                        </a:lnTo>
                        <a:lnTo>
                          <a:pt x="504" y="1658"/>
                        </a:lnTo>
                        <a:lnTo>
                          <a:pt x="491" y="1650"/>
                        </a:lnTo>
                        <a:lnTo>
                          <a:pt x="465" y="1632"/>
                        </a:lnTo>
                        <a:lnTo>
                          <a:pt x="446" y="1619"/>
                        </a:lnTo>
                        <a:lnTo>
                          <a:pt x="429" y="1611"/>
                        </a:lnTo>
                        <a:lnTo>
                          <a:pt x="410" y="1603"/>
                        </a:lnTo>
                        <a:lnTo>
                          <a:pt x="388" y="1596"/>
                        </a:lnTo>
                        <a:lnTo>
                          <a:pt x="365" y="1590"/>
                        </a:lnTo>
                        <a:lnTo>
                          <a:pt x="352" y="1588"/>
                        </a:lnTo>
                        <a:lnTo>
                          <a:pt x="341" y="1587"/>
                        </a:lnTo>
                        <a:lnTo>
                          <a:pt x="330" y="1587"/>
                        </a:lnTo>
                        <a:lnTo>
                          <a:pt x="320" y="1588"/>
                        </a:lnTo>
                        <a:lnTo>
                          <a:pt x="309" y="1590"/>
                        </a:lnTo>
                        <a:lnTo>
                          <a:pt x="300" y="1594"/>
                        </a:lnTo>
                        <a:lnTo>
                          <a:pt x="291" y="1599"/>
                        </a:lnTo>
                        <a:lnTo>
                          <a:pt x="284" y="1605"/>
                        </a:lnTo>
                        <a:lnTo>
                          <a:pt x="280" y="1613"/>
                        </a:lnTo>
                        <a:lnTo>
                          <a:pt x="276" y="1629"/>
                        </a:lnTo>
                        <a:lnTo>
                          <a:pt x="272" y="1650"/>
                        </a:lnTo>
                        <a:lnTo>
                          <a:pt x="266" y="1674"/>
                        </a:lnTo>
                        <a:lnTo>
                          <a:pt x="258" y="1720"/>
                        </a:lnTo>
                        <a:lnTo>
                          <a:pt x="252" y="1751"/>
                        </a:lnTo>
                        <a:lnTo>
                          <a:pt x="247" y="1764"/>
                        </a:lnTo>
                        <a:lnTo>
                          <a:pt x="241" y="1777"/>
                        </a:lnTo>
                        <a:lnTo>
                          <a:pt x="233" y="1788"/>
                        </a:lnTo>
                        <a:lnTo>
                          <a:pt x="224" y="1800"/>
                        </a:lnTo>
                        <a:lnTo>
                          <a:pt x="204" y="1821"/>
                        </a:lnTo>
                        <a:lnTo>
                          <a:pt x="182" y="1842"/>
                        </a:lnTo>
                        <a:lnTo>
                          <a:pt x="172" y="1852"/>
                        </a:lnTo>
                        <a:lnTo>
                          <a:pt x="163" y="1862"/>
                        </a:lnTo>
                        <a:lnTo>
                          <a:pt x="154" y="1873"/>
                        </a:lnTo>
                        <a:lnTo>
                          <a:pt x="147" y="1885"/>
                        </a:lnTo>
                        <a:lnTo>
                          <a:pt x="140" y="1897"/>
                        </a:lnTo>
                        <a:lnTo>
                          <a:pt x="135" y="1909"/>
                        </a:lnTo>
                        <a:lnTo>
                          <a:pt x="133" y="1916"/>
                        </a:lnTo>
                        <a:lnTo>
                          <a:pt x="132" y="1924"/>
                        </a:lnTo>
                        <a:lnTo>
                          <a:pt x="131" y="1931"/>
                        </a:lnTo>
                        <a:lnTo>
                          <a:pt x="131" y="1938"/>
                        </a:lnTo>
                        <a:lnTo>
                          <a:pt x="133" y="1962"/>
                        </a:lnTo>
                        <a:lnTo>
                          <a:pt x="134" y="1991"/>
                        </a:lnTo>
                        <a:lnTo>
                          <a:pt x="134" y="1998"/>
                        </a:lnTo>
                        <a:lnTo>
                          <a:pt x="133" y="2005"/>
                        </a:lnTo>
                        <a:lnTo>
                          <a:pt x="131" y="2011"/>
                        </a:lnTo>
                        <a:lnTo>
                          <a:pt x="129" y="2017"/>
                        </a:lnTo>
                        <a:lnTo>
                          <a:pt x="126" y="2021"/>
                        </a:lnTo>
                        <a:lnTo>
                          <a:pt x="122" y="2025"/>
                        </a:lnTo>
                        <a:lnTo>
                          <a:pt x="117" y="2027"/>
                        </a:lnTo>
                        <a:lnTo>
                          <a:pt x="112" y="2028"/>
                        </a:lnTo>
                        <a:lnTo>
                          <a:pt x="104" y="2029"/>
                        </a:lnTo>
                        <a:lnTo>
                          <a:pt x="96" y="2031"/>
                        </a:lnTo>
                        <a:lnTo>
                          <a:pt x="89" y="2034"/>
                        </a:lnTo>
                        <a:lnTo>
                          <a:pt x="83" y="2036"/>
                        </a:lnTo>
                        <a:lnTo>
                          <a:pt x="72" y="2044"/>
                        </a:lnTo>
                        <a:lnTo>
                          <a:pt x="63" y="2053"/>
                        </a:lnTo>
                        <a:lnTo>
                          <a:pt x="53" y="2063"/>
                        </a:lnTo>
                        <a:lnTo>
                          <a:pt x="43" y="2073"/>
                        </a:lnTo>
                        <a:lnTo>
                          <a:pt x="33" y="2082"/>
                        </a:lnTo>
                        <a:lnTo>
                          <a:pt x="21" y="2091"/>
                        </a:lnTo>
                        <a:lnTo>
                          <a:pt x="0" y="2149"/>
                        </a:lnTo>
                        <a:lnTo>
                          <a:pt x="0" y="2149"/>
                        </a:lnTo>
                        <a:lnTo>
                          <a:pt x="12" y="2156"/>
                        </a:lnTo>
                        <a:lnTo>
                          <a:pt x="24" y="2160"/>
                        </a:lnTo>
                        <a:lnTo>
                          <a:pt x="36" y="2164"/>
                        </a:lnTo>
                        <a:lnTo>
                          <a:pt x="48" y="2166"/>
                        </a:lnTo>
                        <a:lnTo>
                          <a:pt x="74" y="2169"/>
                        </a:lnTo>
                        <a:lnTo>
                          <a:pt x="101" y="2173"/>
                        </a:lnTo>
                        <a:lnTo>
                          <a:pt x="101" y="2182"/>
                        </a:lnTo>
                        <a:lnTo>
                          <a:pt x="100" y="2191"/>
                        </a:lnTo>
                        <a:lnTo>
                          <a:pt x="96" y="2201"/>
                        </a:lnTo>
                        <a:lnTo>
                          <a:pt x="94" y="2212"/>
                        </a:lnTo>
                        <a:lnTo>
                          <a:pt x="92" y="2223"/>
                        </a:lnTo>
                        <a:lnTo>
                          <a:pt x="91" y="2233"/>
                        </a:lnTo>
                        <a:lnTo>
                          <a:pt x="91" y="2236"/>
                        </a:lnTo>
                        <a:lnTo>
                          <a:pt x="92" y="2240"/>
                        </a:lnTo>
                        <a:lnTo>
                          <a:pt x="94" y="2242"/>
                        </a:lnTo>
                        <a:lnTo>
                          <a:pt x="98" y="2244"/>
                        </a:lnTo>
                        <a:lnTo>
                          <a:pt x="112" y="2251"/>
                        </a:lnTo>
                        <a:lnTo>
                          <a:pt x="122" y="2257"/>
                        </a:lnTo>
                        <a:lnTo>
                          <a:pt x="129" y="2264"/>
                        </a:lnTo>
                        <a:lnTo>
                          <a:pt x="133" y="2270"/>
                        </a:lnTo>
                        <a:lnTo>
                          <a:pt x="134" y="2273"/>
                        </a:lnTo>
                        <a:lnTo>
                          <a:pt x="134" y="2276"/>
                        </a:lnTo>
                        <a:lnTo>
                          <a:pt x="134" y="2279"/>
                        </a:lnTo>
                        <a:lnTo>
                          <a:pt x="134" y="2282"/>
                        </a:lnTo>
                        <a:lnTo>
                          <a:pt x="132" y="2287"/>
                        </a:lnTo>
                        <a:lnTo>
                          <a:pt x="128" y="2293"/>
                        </a:lnTo>
                        <a:lnTo>
                          <a:pt x="120" y="2304"/>
                        </a:lnTo>
                        <a:lnTo>
                          <a:pt x="111" y="2318"/>
                        </a:lnTo>
                        <a:lnTo>
                          <a:pt x="109" y="2325"/>
                        </a:lnTo>
                        <a:lnTo>
                          <a:pt x="107" y="2332"/>
                        </a:lnTo>
                        <a:lnTo>
                          <a:pt x="107" y="2336"/>
                        </a:lnTo>
                        <a:lnTo>
                          <a:pt x="107" y="2340"/>
                        </a:lnTo>
                        <a:lnTo>
                          <a:pt x="108" y="2344"/>
                        </a:lnTo>
                        <a:lnTo>
                          <a:pt x="110" y="2348"/>
                        </a:lnTo>
                        <a:lnTo>
                          <a:pt x="116" y="2361"/>
                        </a:lnTo>
                        <a:lnTo>
                          <a:pt x="123" y="2371"/>
                        </a:lnTo>
                        <a:lnTo>
                          <a:pt x="130" y="2379"/>
                        </a:lnTo>
                        <a:lnTo>
                          <a:pt x="137" y="2388"/>
                        </a:lnTo>
                        <a:lnTo>
                          <a:pt x="144" y="2398"/>
                        </a:lnTo>
                        <a:lnTo>
                          <a:pt x="149" y="2409"/>
                        </a:lnTo>
                        <a:lnTo>
                          <a:pt x="151" y="2414"/>
                        </a:lnTo>
                        <a:lnTo>
                          <a:pt x="153" y="2421"/>
                        </a:lnTo>
                        <a:lnTo>
                          <a:pt x="153" y="2428"/>
                        </a:lnTo>
                        <a:lnTo>
                          <a:pt x="154" y="2436"/>
                        </a:lnTo>
                        <a:lnTo>
                          <a:pt x="152" y="2456"/>
                        </a:lnTo>
                        <a:lnTo>
                          <a:pt x="150" y="2479"/>
                        </a:lnTo>
                        <a:lnTo>
                          <a:pt x="149" y="2491"/>
                        </a:lnTo>
                        <a:lnTo>
                          <a:pt x="149" y="2501"/>
                        </a:lnTo>
                        <a:lnTo>
                          <a:pt x="150" y="2511"/>
                        </a:lnTo>
                        <a:lnTo>
                          <a:pt x="151" y="2520"/>
                        </a:lnTo>
                        <a:lnTo>
                          <a:pt x="156" y="2536"/>
                        </a:lnTo>
                        <a:lnTo>
                          <a:pt x="162" y="2550"/>
                        </a:lnTo>
                        <a:lnTo>
                          <a:pt x="168" y="2563"/>
                        </a:lnTo>
                        <a:lnTo>
                          <a:pt x="175" y="2578"/>
                        </a:lnTo>
                        <a:lnTo>
                          <a:pt x="192" y="2605"/>
                        </a:lnTo>
                        <a:lnTo>
                          <a:pt x="209" y="2631"/>
                        </a:lnTo>
                        <a:lnTo>
                          <a:pt x="216" y="2641"/>
                        </a:lnTo>
                        <a:lnTo>
                          <a:pt x="223" y="2648"/>
                        </a:lnTo>
                        <a:lnTo>
                          <a:pt x="230" y="2654"/>
                        </a:lnTo>
                        <a:lnTo>
                          <a:pt x="235" y="2656"/>
                        </a:lnTo>
                        <a:lnTo>
                          <a:pt x="239" y="2656"/>
                        </a:lnTo>
                        <a:lnTo>
                          <a:pt x="243" y="2654"/>
                        </a:lnTo>
                        <a:lnTo>
                          <a:pt x="246" y="2649"/>
                        </a:lnTo>
                        <a:lnTo>
                          <a:pt x="249" y="2644"/>
                        </a:lnTo>
                        <a:lnTo>
                          <a:pt x="255" y="2632"/>
                        </a:lnTo>
                        <a:lnTo>
                          <a:pt x="262" y="2619"/>
                        </a:lnTo>
                        <a:lnTo>
                          <a:pt x="265" y="2612"/>
                        </a:lnTo>
                        <a:lnTo>
                          <a:pt x="271" y="2606"/>
                        </a:lnTo>
                        <a:lnTo>
                          <a:pt x="275" y="2601"/>
                        </a:lnTo>
                        <a:lnTo>
                          <a:pt x="281" y="2597"/>
                        </a:lnTo>
                        <a:lnTo>
                          <a:pt x="289" y="2596"/>
                        </a:lnTo>
                        <a:lnTo>
                          <a:pt x="296" y="2596"/>
                        </a:lnTo>
                        <a:lnTo>
                          <a:pt x="301" y="2597"/>
                        </a:lnTo>
                        <a:lnTo>
                          <a:pt x="305" y="2599"/>
                        </a:lnTo>
                        <a:lnTo>
                          <a:pt x="310" y="2601"/>
                        </a:lnTo>
                        <a:lnTo>
                          <a:pt x="317" y="2602"/>
                        </a:lnTo>
                        <a:lnTo>
                          <a:pt x="324" y="2601"/>
                        </a:lnTo>
                        <a:lnTo>
                          <a:pt x="335" y="2599"/>
                        </a:lnTo>
                        <a:lnTo>
                          <a:pt x="338" y="2598"/>
                        </a:lnTo>
                        <a:lnTo>
                          <a:pt x="343" y="2599"/>
                        </a:lnTo>
                        <a:lnTo>
                          <a:pt x="348" y="2601"/>
                        </a:lnTo>
                        <a:lnTo>
                          <a:pt x="354" y="2604"/>
                        </a:lnTo>
                        <a:lnTo>
                          <a:pt x="370" y="2612"/>
                        </a:lnTo>
                        <a:lnTo>
                          <a:pt x="385" y="2621"/>
                        </a:lnTo>
                        <a:lnTo>
                          <a:pt x="401" y="2632"/>
                        </a:lnTo>
                        <a:lnTo>
                          <a:pt x="415" y="2642"/>
                        </a:lnTo>
                        <a:lnTo>
                          <a:pt x="425" y="2652"/>
                        </a:lnTo>
                        <a:lnTo>
                          <a:pt x="433" y="2659"/>
                        </a:lnTo>
                        <a:lnTo>
                          <a:pt x="450" y="2681"/>
                        </a:lnTo>
                        <a:lnTo>
                          <a:pt x="461" y="2697"/>
                        </a:lnTo>
                        <a:lnTo>
                          <a:pt x="464" y="2700"/>
                        </a:lnTo>
                        <a:lnTo>
                          <a:pt x="467" y="2702"/>
                        </a:lnTo>
                        <a:lnTo>
                          <a:pt x="470" y="2704"/>
                        </a:lnTo>
                        <a:lnTo>
                          <a:pt x="475" y="2706"/>
                        </a:lnTo>
                        <a:lnTo>
                          <a:pt x="487" y="2709"/>
                        </a:lnTo>
                        <a:lnTo>
                          <a:pt x="502" y="2710"/>
                        </a:lnTo>
                        <a:lnTo>
                          <a:pt x="515" y="2712"/>
                        </a:lnTo>
                        <a:lnTo>
                          <a:pt x="526" y="2715"/>
                        </a:lnTo>
                        <a:lnTo>
                          <a:pt x="536" y="2719"/>
                        </a:lnTo>
                        <a:lnTo>
                          <a:pt x="544" y="2724"/>
                        </a:lnTo>
                        <a:lnTo>
                          <a:pt x="551" y="2731"/>
                        </a:lnTo>
                        <a:lnTo>
                          <a:pt x="557" y="2739"/>
                        </a:lnTo>
                        <a:lnTo>
                          <a:pt x="562" y="2746"/>
                        </a:lnTo>
                        <a:lnTo>
                          <a:pt x="568" y="2754"/>
                        </a:lnTo>
                        <a:lnTo>
                          <a:pt x="574" y="2761"/>
                        </a:lnTo>
                        <a:lnTo>
                          <a:pt x="579" y="2769"/>
                        </a:lnTo>
                        <a:lnTo>
                          <a:pt x="585" y="2776"/>
                        </a:lnTo>
                        <a:lnTo>
                          <a:pt x="592" y="2783"/>
                        </a:lnTo>
                        <a:lnTo>
                          <a:pt x="599" y="2788"/>
                        </a:lnTo>
                        <a:lnTo>
                          <a:pt x="608" y="2792"/>
                        </a:lnTo>
                        <a:lnTo>
                          <a:pt x="620" y="2794"/>
                        </a:lnTo>
                        <a:lnTo>
                          <a:pt x="632" y="2795"/>
                        </a:lnTo>
                        <a:lnTo>
                          <a:pt x="642" y="2795"/>
                        </a:lnTo>
                        <a:lnTo>
                          <a:pt x="652" y="2794"/>
                        </a:lnTo>
                        <a:lnTo>
                          <a:pt x="662" y="2792"/>
                        </a:lnTo>
                        <a:lnTo>
                          <a:pt x="671" y="2790"/>
                        </a:lnTo>
                        <a:lnTo>
                          <a:pt x="686" y="2785"/>
                        </a:lnTo>
                        <a:lnTo>
                          <a:pt x="702" y="2778"/>
                        </a:lnTo>
                        <a:lnTo>
                          <a:pt x="718" y="2772"/>
                        </a:lnTo>
                        <a:lnTo>
                          <a:pt x="734" y="2769"/>
                        </a:lnTo>
                        <a:lnTo>
                          <a:pt x="745" y="2768"/>
                        </a:lnTo>
                        <a:lnTo>
                          <a:pt x="755" y="2768"/>
                        </a:lnTo>
                        <a:lnTo>
                          <a:pt x="766" y="2768"/>
                        </a:lnTo>
                        <a:lnTo>
                          <a:pt x="778" y="2770"/>
                        </a:lnTo>
                        <a:lnTo>
                          <a:pt x="794" y="2772"/>
                        </a:lnTo>
                        <a:lnTo>
                          <a:pt x="806" y="2775"/>
                        </a:lnTo>
                        <a:lnTo>
                          <a:pt x="814" y="2777"/>
                        </a:lnTo>
                        <a:lnTo>
                          <a:pt x="819" y="2781"/>
                        </a:lnTo>
                        <a:lnTo>
                          <a:pt x="821" y="2784"/>
                        </a:lnTo>
                        <a:lnTo>
                          <a:pt x="822" y="2787"/>
                        </a:lnTo>
                        <a:lnTo>
                          <a:pt x="823" y="2790"/>
                        </a:lnTo>
                        <a:lnTo>
                          <a:pt x="824" y="2794"/>
                        </a:lnTo>
                        <a:lnTo>
                          <a:pt x="825" y="2805"/>
                        </a:lnTo>
                        <a:lnTo>
                          <a:pt x="825" y="2819"/>
                        </a:lnTo>
                        <a:lnTo>
                          <a:pt x="826" y="2827"/>
                        </a:lnTo>
                        <a:lnTo>
                          <a:pt x="829" y="2833"/>
                        </a:lnTo>
                        <a:lnTo>
                          <a:pt x="835" y="2838"/>
                        </a:lnTo>
                        <a:lnTo>
                          <a:pt x="840" y="2844"/>
                        </a:lnTo>
                        <a:lnTo>
                          <a:pt x="852" y="2854"/>
                        </a:lnTo>
                        <a:lnTo>
                          <a:pt x="863" y="2863"/>
                        </a:lnTo>
                        <a:lnTo>
                          <a:pt x="866" y="2869"/>
                        </a:lnTo>
                        <a:lnTo>
                          <a:pt x="869" y="2878"/>
                        </a:lnTo>
                        <a:lnTo>
                          <a:pt x="872" y="2890"/>
                        </a:lnTo>
                        <a:lnTo>
                          <a:pt x="876" y="2903"/>
                        </a:lnTo>
                        <a:lnTo>
                          <a:pt x="879" y="2917"/>
                        </a:lnTo>
                        <a:lnTo>
                          <a:pt x="880" y="2928"/>
                        </a:lnTo>
                        <a:lnTo>
                          <a:pt x="881" y="2936"/>
                        </a:lnTo>
                        <a:lnTo>
                          <a:pt x="879" y="2940"/>
                        </a:lnTo>
                        <a:lnTo>
                          <a:pt x="869" y="2946"/>
                        </a:lnTo>
                        <a:lnTo>
                          <a:pt x="858" y="2954"/>
                        </a:lnTo>
                        <a:lnTo>
                          <a:pt x="848" y="2962"/>
                        </a:lnTo>
                        <a:lnTo>
                          <a:pt x="839" y="2971"/>
                        </a:lnTo>
                        <a:lnTo>
                          <a:pt x="836" y="2976"/>
                        </a:lnTo>
                        <a:lnTo>
                          <a:pt x="833" y="2981"/>
                        </a:lnTo>
                        <a:lnTo>
                          <a:pt x="832" y="2986"/>
                        </a:lnTo>
                        <a:lnTo>
                          <a:pt x="832" y="2992"/>
                        </a:lnTo>
                        <a:lnTo>
                          <a:pt x="833" y="2999"/>
                        </a:lnTo>
                        <a:lnTo>
                          <a:pt x="835" y="3005"/>
                        </a:lnTo>
                        <a:lnTo>
                          <a:pt x="840" y="3012"/>
                        </a:lnTo>
                        <a:lnTo>
                          <a:pt x="846" y="3019"/>
                        </a:lnTo>
                        <a:lnTo>
                          <a:pt x="848" y="3022"/>
                        </a:lnTo>
                        <a:lnTo>
                          <a:pt x="851" y="3026"/>
                        </a:lnTo>
                        <a:lnTo>
                          <a:pt x="855" y="3028"/>
                        </a:lnTo>
                        <a:lnTo>
                          <a:pt x="858" y="3030"/>
                        </a:lnTo>
                        <a:lnTo>
                          <a:pt x="866" y="3034"/>
                        </a:lnTo>
                        <a:lnTo>
                          <a:pt x="875" y="3036"/>
                        </a:lnTo>
                        <a:lnTo>
                          <a:pt x="883" y="3039"/>
                        </a:lnTo>
                        <a:lnTo>
                          <a:pt x="892" y="3042"/>
                        </a:lnTo>
                        <a:lnTo>
                          <a:pt x="900" y="3046"/>
                        </a:lnTo>
                        <a:lnTo>
                          <a:pt x="908" y="3051"/>
                        </a:lnTo>
                        <a:lnTo>
                          <a:pt x="911" y="3055"/>
                        </a:lnTo>
                        <a:lnTo>
                          <a:pt x="914" y="3059"/>
                        </a:lnTo>
                        <a:lnTo>
                          <a:pt x="917" y="3064"/>
                        </a:lnTo>
                        <a:lnTo>
                          <a:pt x="919" y="3070"/>
                        </a:lnTo>
                        <a:lnTo>
                          <a:pt x="921" y="3083"/>
                        </a:lnTo>
                        <a:lnTo>
                          <a:pt x="922" y="3095"/>
                        </a:lnTo>
                        <a:lnTo>
                          <a:pt x="921" y="3121"/>
                        </a:lnTo>
                        <a:lnTo>
                          <a:pt x="923" y="3145"/>
                        </a:lnTo>
                        <a:lnTo>
                          <a:pt x="929" y="3168"/>
                        </a:lnTo>
                        <a:lnTo>
                          <a:pt x="935" y="3187"/>
                        </a:lnTo>
                        <a:lnTo>
                          <a:pt x="937" y="3197"/>
                        </a:lnTo>
                        <a:lnTo>
                          <a:pt x="939" y="3207"/>
                        </a:lnTo>
                        <a:lnTo>
                          <a:pt x="941" y="3219"/>
                        </a:lnTo>
                        <a:lnTo>
                          <a:pt x="941" y="3231"/>
                        </a:lnTo>
                        <a:lnTo>
                          <a:pt x="941" y="3231"/>
                        </a:lnTo>
                        <a:lnTo>
                          <a:pt x="956" y="3233"/>
                        </a:lnTo>
                        <a:lnTo>
                          <a:pt x="974" y="3236"/>
                        </a:lnTo>
                        <a:lnTo>
                          <a:pt x="993" y="3241"/>
                        </a:lnTo>
                        <a:lnTo>
                          <a:pt x="1013" y="3247"/>
                        </a:lnTo>
                        <a:lnTo>
                          <a:pt x="1031" y="3253"/>
                        </a:lnTo>
                        <a:lnTo>
                          <a:pt x="1049" y="3258"/>
                        </a:lnTo>
                        <a:lnTo>
                          <a:pt x="1056" y="3259"/>
                        </a:lnTo>
                        <a:lnTo>
                          <a:pt x="1063" y="3260"/>
                        </a:lnTo>
                        <a:lnTo>
                          <a:pt x="1069" y="3260"/>
                        </a:lnTo>
                        <a:lnTo>
                          <a:pt x="1073" y="3259"/>
                        </a:lnTo>
                        <a:lnTo>
                          <a:pt x="1073" y="3253"/>
                        </a:lnTo>
                        <a:lnTo>
                          <a:pt x="1072" y="3246"/>
                        </a:lnTo>
                        <a:lnTo>
                          <a:pt x="1069" y="3240"/>
                        </a:lnTo>
                        <a:lnTo>
                          <a:pt x="1066" y="3235"/>
                        </a:lnTo>
                        <a:lnTo>
                          <a:pt x="1058" y="3223"/>
                        </a:lnTo>
                        <a:lnTo>
                          <a:pt x="1050" y="3212"/>
                        </a:lnTo>
                        <a:lnTo>
                          <a:pt x="1047" y="3205"/>
                        </a:lnTo>
                        <a:lnTo>
                          <a:pt x="1043" y="3200"/>
                        </a:lnTo>
                        <a:lnTo>
                          <a:pt x="1041" y="3194"/>
                        </a:lnTo>
                        <a:lnTo>
                          <a:pt x="1041" y="3188"/>
                        </a:lnTo>
                        <a:lnTo>
                          <a:pt x="1042" y="3182"/>
                        </a:lnTo>
                        <a:lnTo>
                          <a:pt x="1045" y="3175"/>
                        </a:lnTo>
                        <a:lnTo>
                          <a:pt x="1051" y="3169"/>
                        </a:lnTo>
                        <a:lnTo>
                          <a:pt x="1058" y="3161"/>
                        </a:lnTo>
                        <a:lnTo>
                          <a:pt x="1073" y="3146"/>
                        </a:lnTo>
                        <a:lnTo>
                          <a:pt x="1090" y="3129"/>
                        </a:lnTo>
                        <a:lnTo>
                          <a:pt x="1098" y="3120"/>
                        </a:lnTo>
                        <a:lnTo>
                          <a:pt x="1107" y="3112"/>
                        </a:lnTo>
                        <a:lnTo>
                          <a:pt x="1115" y="3105"/>
                        </a:lnTo>
                        <a:lnTo>
                          <a:pt x="1123" y="3100"/>
                        </a:lnTo>
                        <a:lnTo>
                          <a:pt x="1140" y="3092"/>
                        </a:lnTo>
                        <a:lnTo>
                          <a:pt x="1151" y="3088"/>
                        </a:lnTo>
                        <a:lnTo>
                          <a:pt x="1155" y="3087"/>
                        </a:lnTo>
                        <a:lnTo>
                          <a:pt x="1158" y="3087"/>
                        </a:lnTo>
                        <a:lnTo>
                          <a:pt x="1160" y="3088"/>
                        </a:lnTo>
                        <a:lnTo>
                          <a:pt x="1162" y="3090"/>
                        </a:lnTo>
                        <a:lnTo>
                          <a:pt x="1163" y="3095"/>
                        </a:lnTo>
                        <a:lnTo>
                          <a:pt x="1163" y="3102"/>
                        </a:lnTo>
                        <a:lnTo>
                          <a:pt x="1161" y="3111"/>
                        </a:lnTo>
                        <a:lnTo>
                          <a:pt x="1160" y="3121"/>
                        </a:lnTo>
                        <a:lnTo>
                          <a:pt x="1158" y="3136"/>
                        </a:lnTo>
                        <a:lnTo>
                          <a:pt x="1156" y="3147"/>
                        </a:lnTo>
                        <a:lnTo>
                          <a:pt x="1156" y="3155"/>
                        </a:lnTo>
                        <a:lnTo>
                          <a:pt x="1158" y="3163"/>
                        </a:lnTo>
                        <a:lnTo>
                          <a:pt x="1159" y="3167"/>
                        </a:lnTo>
                        <a:lnTo>
                          <a:pt x="1161" y="3170"/>
                        </a:lnTo>
                        <a:lnTo>
                          <a:pt x="1164" y="3173"/>
                        </a:lnTo>
                        <a:lnTo>
                          <a:pt x="1168" y="3176"/>
                        </a:lnTo>
                        <a:lnTo>
                          <a:pt x="1178" y="3183"/>
                        </a:lnTo>
                        <a:lnTo>
                          <a:pt x="1191" y="3190"/>
                        </a:lnTo>
                        <a:lnTo>
                          <a:pt x="1200" y="3195"/>
                        </a:lnTo>
                        <a:lnTo>
                          <a:pt x="1207" y="3201"/>
                        </a:lnTo>
                        <a:lnTo>
                          <a:pt x="1212" y="3207"/>
                        </a:lnTo>
                        <a:lnTo>
                          <a:pt x="1217" y="3213"/>
                        </a:lnTo>
                        <a:lnTo>
                          <a:pt x="1222" y="3219"/>
                        </a:lnTo>
                        <a:lnTo>
                          <a:pt x="1226" y="3225"/>
                        </a:lnTo>
                        <a:lnTo>
                          <a:pt x="1231" y="3231"/>
                        </a:lnTo>
                        <a:lnTo>
                          <a:pt x="1237" y="3237"/>
                        </a:lnTo>
                        <a:lnTo>
                          <a:pt x="1241" y="3239"/>
                        </a:lnTo>
                        <a:lnTo>
                          <a:pt x="1247" y="3242"/>
                        </a:lnTo>
                        <a:lnTo>
                          <a:pt x="1253" y="3243"/>
                        </a:lnTo>
                        <a:lnTo>
                          <a:pt x="1260" y="3244"/>
                        </a:lnTo>
                        <a:lnTo>
                          <a:pt x="1276" y="3245"/>
                        </a:lnTo>
                        <a:lnTo>
                          <a:pt x="1293" y="3245"/>
                        </a:lnTo>
                        <a:lnTo>
                          <a:pt x="1327" y="3241"/>
                        </a:lnTo>
                        <a:lnTo>
                          <a:pt x="1353" y="3237"/>
                        </a:lnTo>
                        <a:lnTo>
                          <a:pt x="1364" y="3234"/>
                        </a:lnTo>
                        <a:lnTo>
                          <a:pt x="1374" y="3229"/>
                        </a:lnTo>
                        <a:lnTo>
                          <a:pt x="1383" y="3224"/>
                        </a:lnTo>
                        <a:lnTo>
                          <a:pt x="1394" y="3218"/>
                        </a:lnTo>
                        <a:lnTo>
                          <a:pt x="1403" y="3212"/>
                        </a:lnTo>
                        <a:lnTo>
                          <a:pt x="1411" y="3206"/>
                        </a:lnTo>
                        <a:lnTo>
                          <a:pt x="1420" y="3203"/>
                        </a:lnTo>
                        <a:lnTo>
                          <a:pt x="1428" y="3201"/>
                        </a:lnTo>
                        <a:lnTo>
                          <a:pt x="1436" y="3202"/>
                        </a:lnTo>
                        <a:lnTo>
                          <a:pt x="1443" y="3204"/>
                        </a:lnTo>
                        <a:lnTo>
                          <a:pt x="1450" y="3207"/>
                        </a:lnTo>
                        <a:lnTo>
                          <a:pt x="1456" y="3212"/>
                        </a:lnTo>
                        <a:lnTo>
                          <a:pt x="1468" y="3223"/>
                        </a:lnTo>
                        <a:lnTo>
                          <a:pt x="1480" y="3234"/>
                        </a:lnTo>
                        <a:lnTo>
                          <a:pt x="1485" y="3239"/>
                        </a:lnTo>
                        <a:lnTo>
                          <a:pt x="1490" y="3245"/>
                        </a:lnTo>
                        <a:lnTo>
                          <a:pt x="1496" y="3249"/>
                        </a:lnTo>
                        <a:lnTo>
                          <a:pt x="1501" y="3253"/>
                        </a:lnTo>
                        <a:lnTo>
                          <a:pt x="1506" y="3256"/>
                        </a:lnTo>
                        <a:lnTo>
                          <a:pt x="1512" y="3256"/>
                        </a:lnTo>
                        <a:lnTo>
                          <a:pt x="1517" y="3256"/>
                        </a:lnTo>
                        <a:lnTo>
                          <a:pt x="1524" y="3253"/>
                        </a:lnTo>
                        <a:lnTo>
                          <a:pt x="1532" y="3247"/>
                        </a:lnTo>
                        <a:lnTo>
                          <a:pt x="1541" y="3243"/>
                        </a:lnTo>
                        <a:lnTo>
                          <a:pt x="1549" y="3240"/>
                        </a:lnTo>
                        <a:lnTo>
                          <a:pt x="1556" y="3238"/>
                        </a:lnTo>
                        <a:lnTo>
                          <a:pt x="1564" y="3237"/>
                        </a:lnTo>
                        <a:lnTo>
                          <a:pt x="1571" y="3237"/>
                        </a:lnTo>
                        <a:lnTo>
                          <a:pt x="1578" y="3238"/>
                        </a:lnTo>
                        <a:lnTo>
                          <a:pt x="1585" y="3239"/>
                        </a:lnTo>
                        <a:lnTo>
                          <a:pt x="1616" y="3249"/>
                        </a:lnTo>
                        <a:lnTo>
                          <a:pt x="1654" y="3262"/>
                        </a:lnTo>
                        <a:lnTo>
                          <a:pt x="1662" y="3265"/>
                        </a:lnTo>
                        <a:lnTo>
                          <a:pt x="1673" y="3268"/>
                        </a:lnTo>
                        <a:lnTo>
                          <a:pt x="1686" y="3270"/>
                        </a:lnTo>
                        <a:lnTo>
                          <a:pt x="1700" y="3271"/>
                        </a:lnTo>
                        <a:lnTo>
                          <a:pt x="1714" y="3272"/>
                        </a:lnTo>
                        <a:lnTo>
                          <a:pt x="1727" y="3273"/>
                        </a:lnTo>
                        <a:lnTo>
                          <a:pt x="1740" y="3272"/>
                        </a:lnTo>
                        <a:lnTo>
                          <a:pt x="1749" y="3271"/>
                        </a:lnTo>
                        <a:lnTo>
                          <a:pt x="1755" y="3270"/>
                        </a:lnTo>
                        <a:lnTo>
                          <a:pt x="1760" y="3268"/>
                        </a:lnTo>
                        <a:lnTo>
                          <a:pt x="1764" y="3266"/>
                        </a:lnTo>
                        <a:lnTo>
                          <a:pt x="1768" y="3264"/>
                        </a:lnTo>
                        <a:lnTo>
                          <a:pt x="1774" y="3257"/>
                        </a:lnTo>
                        <a:lnTo>
                          <a:pt x="1778" y="3249"/>
                        </a:lnTo>
                        <a:lnTo>
                          <a:pt x="1785" y="3233"/>
                        </a:lnTo>
                        <a:lnTo>
                          <a:pt x="1791" y="3215"/>
                        </a:lnTo>
                        <a:lnTo>
                          <a:pt x="1794" y="3208"/>
                        </a:lnTo>
                        <a:lnTo>
                          <a:pt x="1799" y="3201"/>
                        </a:lnTo>
                        <a:lnTo>
                          <a:pt x="1804" y="3195"/>
                        </a:lnTo>
                        <a:lnTo>
                          <a:pt x="1811" y="3187"/>
                        </a:lnTo>
                        <a:lnTo>
                          <a:pt x="1827" y="3172"/>
                        </a:lnTo>
                        <a:lnTo>
                          <a:pt x="1845" y="3156"/>
                        </a:lnTo>
                        <a:lnTo>
                          <a:pt x="1863" y="3140"/>
                        </a:lnTo>
                        <a:lnTo>
                          <a:pt x="1881" y="3125"/>
                        </a:lnTo>
                        <a:lnTo>
                          <a:pt x="1897" y="3110"/>
                        </a:lnTo>
                        <a:lnTo>
                          <a:pt x="1910" y="3098"/>
                        </a:lnTo>
                        <a:lnTo>
                          <a:pt x="1923" y="3083"/>
                        </a:lnTo>
                        <a:lnTo>
                          <a:pt x="1934" y="3070"/>
                        </a:lnTo>
                        <a:lnTo>
                          <a:pt x="1945" y="3059"/>
                        </a:lnTo>
                        <a:lnTo>
                          <a:pt x="1955" y="3051"/>
                        </a:lnTo>
                        <a:lnTo>
                          <a:pt x="1965" y="3044"/>
                        </a:lnTo>
                        <a:lnTo>
                          <a:pt x="1974" y="3038"/>
                        </a:lnTo>
                        <a:lnTo>
                          <a:pt x="1983" y="3034"/>
                        </a:lnTo>
                        <a:lnTo>
                          <a:pt x="1992" y="3031"/>
                        </a:lnTo>
                        <a:lnTo>
                          <a:pt x="2003" y="3030"/>
                        </a:lnTo>
                        <a:lnTo>
                          <a:pt x="2013" y="3031"/>
                        </a:lnTo>
                        <a:lnTo>
                          <a:pt x="2024" y="3032"/>
                        </a:lnTo>
                        <a:lnTo>
                          <a:pt x="2036" y="3034"/>
                        </a:lnTo>
                        <a:lnTo>
                          <a:pt x="2066" y="3042"/>
                        </a:lnTo>
                        <a:lnTo>
                          <a:pt x="2102" y="3052"/>
                        </a:lnTo>
                        <a:lnTo>
                          <a:pt x="2110" y="3053"/>
                        </a:lnTo>
                        <a:lnTo>
                          <a:pt x="2119" y="3051"/>
                        </a:lnTo>
                        <a:lnTo>
                          <a:pt x="2132" y="3049"/>
                        </a:lnTo>
                        <a:lnTo>
                          <a:pt x="2145" y="3045"/>
                        </a:lnTo>
                        <a:lnTo>
                          <a:pt x="2159" y="3039"/>
                        </a:lnTo>
                        <a:lnTo>
                          <a:pt x="2176" y="3032"/>
                        </a:lnTo>
                        <a:lnTo>
                          <a:pt x="2191" y="3025"/>
                        </a:lnTo>
                        <a:lnTo>
                          <a:pt x="2207" y="3017"/>
                        </a:lnTo>
                        <a:lnTo>
                          <a:pt x="2224" y="3009"/>
                        </a:lnTo>
                        <a:lnTo>
                          <a:pt x="2239" y="3000"/>
                        </a:lnTo>
                        <a:lnTo>
                          <a:pt x="2254" y="2991"/>
                        </a:lnTo>
                        <a:lnTo>
                          <a:pt x="2267" y="2982"/>
                        </a:lnTo>
                        <a:lnTo>
                          <a:pt x="2278" y="2974"/>
                        </a:lnTo>
                        <a:lnTo>
                          <a:pt x="2288" y="2966"/>
                        </a:lnTo>
                        <a:lnTo>
                          <a:pt x="2295" y="2959"/>
                        </a:lnTo>
                        <a:lnTo>
                          <a:pt x="2301" y="2953"/>
                        </a:lnTo>
                        <a:lnTo>
                          <a:pt x="2307" y="2924"/>
                        </a:lnTo>
                        <a:lnTo>
                          <a:pt x="2314" y="2894"/>
                        </a:lnTo>
                        <a:lnTo>
                          <a:pt x="2317" y="2887"/>
                        </a:lnTo>
                        <a:lnTo>
                          <a:pt x="2319" y="2881"/>
                        </a:lnTo>
                        <a:lnTo>
                          <a:pt x="2323" y="2876"/>
                        </a:lnTo>
                        <a:lnTo>
                          <a:pt x="2327" y="2872"/>
                        </a:lnTo>
                        <a:lnTo>
                          <a:pt x="2332" y="2868"/>
                        </a:lnTo>
                        <a:lnTo>
                          <a:pt x="2337" y="2866"/>
                        </a:lnTo>
                        <a:lnTo>
                          <a:pt x="2345" y="2864"/>
                        </a:lnTo>
                        <a:lnTo>
                          <a:pt x="2353" y="2864"/>
                        </a:lnTo>
                        <a:lnTo>
                          <a:pt x="2361" y="2866"/>
                        </a:lnTo>
                        <a:lnTo>
                          <a:pt x="2369" y="2866"/>
                        </a:lnTo>
                        <a:lnTo>
                          <a:pt x="2377" y="2864"/>
                        </a:lnTo>
                        <a:lnTo>
                          <a:pt x="2385" y="2862"/>
                        </a:lnTo>
                        <a:lnTo>
                          <a:pt x="2398" y="2857"/>
                        </a:lnTo>
                        <a:lnTo>
                          <a:pt x="2411" y="2853"/>
                        </a:lnTo>
                        <a:lnTo>
                          <a:pt x="2417" y="2850"/>
                        </a:lnTo>
                        <a:lnTo>
                          <a:pt x="2424" y="2849"/>
                        </a:lnTo>
                        <a:lnTo>
                          <a:pt x="2432" y="2847"/>
                        </a:lnTo>
                        <a:lnTo>
                          <a:pt x="2439" y="2847"/>
                        </a:lnTo>
                        <a:lnTo>
                          <a:pt x="2447" y="2847"/>
                        </a:lnTo>
                        <a:lnTo>
                          <a:pt x="2455" y="2849"/>
                        </a:lnTo>
                        <a:lnTo>
                          <a:pt x="2463" y="2852"/>
                        </a:lnTo>
                        <a:lnTo>
                          <a:pt x="2474" y="2856"/>
                        </a:lnTo>
                        <a:lnTo>
                          <a:pt x="2485" y="2861"/>
                        </a:lnTo>
                        <a:lnTo>
                          <a:pt x="2495" y="2866"/>
                        </a:lnTo>
                        <a:lnTo>
                          <a:pt x="2503" y="2869"/>
                        </a:lnTo>
                        <a:lnTo>
                          <a:pt x="2510" y="2871"/>
                        </a:lnTo>
                        <a:lnTo>
                          <a:pt x="2517" y="2871"/>
                        </a:lnTo>
                        <a:lnTo>
                          <a:pt x="2523" y="2871"/>
                        </a:lnTo>
                        <a:lnTo>
                          <a:pt x="2527" y="2870"/>
                        </a:lnTo>
                        <a:lnTo>
                          <a:pt x="2532" y="2868"/>
                        </a:lnTo>
                        <a:lnTo>
                          <a:pt x="2541" y="2862"/>
                        </a:lnTo>
                        <a:lnTo>
                          <a:pt x="2550" y="2856"/>
                        </a:lnTo>
                        <a:lnTo>
                          <a:pt x="2557" y="2853"/>
                        </a:lnTo>
                        <a:lnTo>
                          <a:pt x="2564" y="2850"/>
                        </a:lnTo>
                        <a:lnTo>
                          <a:pt x="2571" y="2847"/>
                        </a:lnTo>
                        <a:lnTo>
                          <a:pt x="2580" y="2844"/>
                        </a:lnTo>
                        <a:lnTo>
                          <a:pt x="2588" y="2843"/>
                        </a:lnTo>
                        <a:lnTo>
                          <a:pt x="2600" y="2843"/>
                        </a:lnTo>
                        <a:lnTo>
                          <a:pt x="2612" y="2844"/>
                        </a:lnTo>
                        <a:lnTo>
                          <a:pt x="2624" y="2844"/>
                        </a:lnTo>
                        <a:lnTo>
                          <a:pt x="2636" y="2844"/>
                        </a:lnTo>
                        <a:lnTo>
                          <a:pt x="2648" y="2843"/>
                        </a:lnTo>
                        <a:lnTo>
                          <a:pt x="2652" y="2841"/>
                        </a:lnTo>
                        <a:lnTo>
                          <a:pt x="2656" y="2840"/>
                        </a:lnTo>
                        <a:lnTo>
                          <a:pt x="2658" y="2837"/>
                        </a:lnTo>
                        <a:lnTo>
                          <a:pt x="2660" y="2834"/>
                        </a:lnTo>
                        <a:lnTo>
                          <a:pt x="2661" y="2827"/>
                        </a:lnTo>
                        <a:lnTo>
                          <a:pt x="2660" y="2818"/>
                        </a:lnTo>
                        <a:lnTo>
                          <a:pt x="2658" y="2810"/>
                        </a:lnTo>
                        <a:lnTo>
                          <a:pt x="2656" y="2801"/>
                        </a:lnTo>
                        <a:lnTo>
                          <a:pt x="2653" y="2793"/>
                        </a:lnTo>
                        <a:lnTo>
                          <a:pt x="2651" y="2784"/>
                        </a:lnTo>
                        <a:lnTo>
                          <a:pt x="2649" y="2774"/>
                        </a:lnTo>
                        <a:lnTo>
                          <a:pt x="2649" y="2766"/>
                        </a:lnTo>
                        <a:lnTo>
                          <a:pt x="2650" y="2762"/>
                        </a:lnTo>
                        <a:lnTo>
                          <a:pt x="2652" y="2757"/>
                        </a:lnTo>
                        <a:lnTo>
                          <a:pt x="2656" y="2752"/>
                        </a:lnTo>
                        <a:lnTo>
                          <a:pt x="2661" y="2746"/>
                        </a:lnTo>
                        <a:lnTo>
                          <a:pt x="2665" y="2740"/>
                        </a:lnTo>
                        <a:lnTo>
                          <a:pt x="2670" y="2732"/>
                        </a:lnTo>
                        <a:lnTo>
                          <a:pt x="2673" y="2725"/>
                        </a:lnTo>
                        <a:lnTo>
                          <a:pt x="2675" y="2717"/>
                        </a:lnTo>
                        <a:lnTo>
                          <a:pt x="2677" y="2710"/>
                        </a:lnTo>
                        <a:lnTo>
                          <a:pt x="2679" y="2705"/>
                        </a:lnTo>
                        <a:lnTo>
                          <a:pt x="2682" y="2700"/>
                        </a:lnTo>
                        <a:lnTo>
                          <a:pt x="2687" y="2697"/>
                        </a:lnTo>
                        <a:lnTo>
                          <a:pt x="2691" y="2695"/>
                        </a:lnTo>
                        <a:lnTo>
                          <a:pt x="2696" y="2694"/>
                        </a:lnTo>
                        <a:lnTo>
                          <a:pt x="2702" y="2692"/>
                        </a:lnTo>
                        <a:lnTo>
                          <a:pt x="2707" y="2694"/>
                        </a:lnTo>
                        <a:lnTo>
                          <a:pt x="2720" y="2698"/>
                        </a:lnTo>
                        <a:lnTo>
                          <a:pt x="2736" y="2704"/>
                        </a:lnTo>
                        <a:lnTo>
                          <a:pt x="2751" y="2712"/>
                        </a:lnTo>
                        <a:lnTo>
                          <a:pt x="2767" y="2721"/>
                        </a:lnTo>
                        <a:lnTo>
                          <a:pt x="2799" y="2742"/>
                        </a:lnTo>
                        <a:lnTo>
                          <a:pt x="2830" y="2762"/>
                        </a:lnTo>
                        <a:lnTo>
                          <a:pt x="2843" y="2769"/>
                        </a:lnTo>
                        <a:lnTo>
                          <a:pt x="2854" y="2775"/>
                        </a:lnTo>
                        <a:lnTo>
                          <a:pt x="2860" y="2776"/>
                        </a:lnTo>
                        <a:lnTo>
                          <a:pt x="2865" y="2777"/>
                        </a:lnTo>
                        <a:lnTo>
                          <a:pt x="2868" y="2777"/>
                        </a:lnTo>
                        <a:lnTo>
                          <a:pt x="2871" y="2777"/>
                        </a:lnTo>
                        <a:lnTo>
                          <a:pt x="2898" y="2764"/>
                        </a:lnTo>
                        <a:lnTo>
                          <a:pt x="2933" y="2747"/>
                        </a:lnTo>
                        <a:lnTo>
                          <a:pt x="2951" y="2737"/>
                        </a:lnTo>
                        <a:lnTo>
                          <a:pt x="2967" y="2726"/>
                        </a:lnTo>
                        <a:lnTo>
                          <a:pt x="2973" y="2721"/>
                        </a:lnTo>
                        <a:lnTo>
                          <a:pt x="2979" y="2717"/>
                        </a:lnTo>
                        <a:lnTo>
                          <a:pt x="2984" y="2712"/>
                        </a:lnTo>
                        <a:lnTo>
                          <a:pt x="2989" y="2708"/>
                        </a:lnTo>
                        <a:lnTo>
                          <a:pt x="2993" y="2702"/>
                        </a:lnTo>
                        <a:lnTo>
                          <a:pt x="2996" y="2695"/>
                        </a:lnTo>
                        <a:lnTo>
                          <a:pt x="2998" y="2687"/>
                        </a:lnTo>
                        <a:lnTo>
                          <a:pt x="3001" y="2681"/>
                        </a:lnTo>
                        <a:lnTo>
                          <a:pt x="3003" y="2674"/>
                        </a:lnTo>
                        <a:lnTo>
                          <a:pt x="3007" y="2668"/>
                        </a:lnTo>
                        <a:lnTo>
                          <a:pt x="3011" y="2662"/>
                        </a:lnTo>
                        <a:lnTo>
                          <a:pt x="3016" y="2657"/>
                        </a:lnTo>
                        <a:lnTo>
                          <a:pt x="3034" y="2645"/>
                        </a:lnTo>
                        <a:lnTo>
                          <a:pt x="3052" y="2635"/>
                        </a:lnTo>
                        <a:lnTo>
                          <a:pt x="3070" y="2625"/>
                        </a:lnTo>
                        <a:lnTo>
                          <a:pt x="3088" y="2614"/>
                        </a:lnTo>
                        <a:lnTo>
                          <a:pt x="3107" y="2603"/>
                        </a:lnTo>
                        <a:lnTo>
                          <a:pt x="3125" y="2593"/>
                        </a:lnTo>
                        <a:lnTo>
                          <a:pt x="3143" y="2583"/>
                        </a:lnTo>
                        <a:lnTo>
                          <a:pt x="3163" y="2574"/>
                        </a:lnTo>
                        <a:lnTo>
                          <a:pt x="3173" y="2571"/>
                        </a:lnTo>
                        <a:lnTo>
                          <a:pt x="3182" y="2569"/>
                        </a:lnTo>
                        <a:lnTo>
                          <a:pt x="3190" y="2568"/>
                        </a:lnTo>
                        <a:lnTo>
                          <a:pt x="3197" y="2569"/>
                        </a:lnTo>
                        <a:lnTo>
                          <a:pt x="3213" y="2571"/>
                        </a:lnTo>
                        <a:lnTo>
                          <a:pt x="3231" y="2573"/>
                        </a:lnTo>
                        <a:lnTo>
                          <a:pt x="3251" y="2575"/>
                        </a:lnTo>
                        <a:lnTo>
                          <a:pt x="3270" y="2574"/>
                        </a:lnTo>
                        <a:lnTo>
                          <a:pt x="3291" y="2572"/>
                        </a:lnTo>
                        <a:lnTo>
                          <a:pt x="3310" y="2569"/>
                        </a:lnTo>
                        <a:lnTo>
                          <a:pt x="3331" y="2566"/>
                        </a:lnTo>
                        <a:lnTo>
                          <a:pt x="3351" y="2561"/>
                        </a:lnTo>
                        <a:lnTo>
                          <a:pt x="3370" y="2557"/>
                        </a:lnTo>
                        <a:lnTo>
                          <a:pt x="3389" y="2554"/>
                        </a:lnTo>
                        <a:lnTo>
                          <a:pt x="3400" y="2552"/>
                        </a:lnTo>
                        <a:lnTo>
                          <a:pt x="3409" y="2550"/>
                        </a:lnTo>
                        <a:lnTo>
                          <a:pt x="3415" y="2547"/>
                        </a:lnTo>
                        <a:lnTo>
                          <a:pt x="3421" y="2543"/>
                        </a:lnTo>
                        <a:lnTo>
                          <a:pt x="3424" y="2540"/>
                        </a:lnTo>
                        <a:lnTo>
                          <a:pt x="3426" y="2536"/>
                        </a:lnTo>
                        <a:lnTo>
                          <a:pt x="3426" y="2531"/>
                        </a:lnTo>
                        <a:lnTo>
                          <a:pt x="3426" y="2526"/>
                        </a:lnTo>
                        <a:lnTo>
                          <a:pt x="3424" y="2515"/>
                        </a:lnTo>
                        <a:lnTo>
                          <a:pt x="3423" y="2504"/>
                        </a:lnTo>
                        <a:lnTo>
                          <a:pt x="3422" y="2498"/>
                        </a:lnTo>
                        <a:lnTo>
                          <a:pt x="3422" y="2492"/>
                        </a:lnTo>
                        <a:lnTo>
                          <a:pt x="3424" y="2487"/>
                        </a:lnTo>
                        <a:lnTo>
                          <a:pt x="3426" y="2481"/>
                        </a:lnTo>
                        <a:lnTo>
                          <a:pt x="3429" y="2476"/>
                        </a:lnTo>
                        <a:lnTo>
                          <a:pt x="3432" y="2472"/>
                        </a:lnTo>
                        <a:lnTo>
                          <a:pt x="3436" y="2469"/>
                        </a:lnTo>
                        <a:lnTo>
                          <a:pt x="3440" y="2466"/>
                        </a:lnTo>
                        <a:lnTo>
                          <a:pt x="3452" y="2459"/>
                        </a:lnTo>
                        <a:lnTo>
                          <a:pt x="3466" y="2454"/>
                        </a:lnTo>
                        <a:lnTo>
                          <a:pt x="3481" y="2449"/>
                        </a:lnTo>
                        <a:lnTo>
                          <a:pt x="3498" y="2444"/>
                        </a:lnTo>
                        <a:lnTo>
                          <a:pt x="3517" y="2440"/>
                        </a:lnTo>
                        <a:lnTo>
                          <a:pt x="3536" y="2436"/>
                        </a:lnTo>
                        <a:lnTo>
                          <a:pt x="3574" y="2429"/>
                        </a:lnTo>
                        <a:lnTo>
                          <a:pt x="3611" y="2425"/>
                        </a:lnTo>
                        <a:lnTo>
                          <a:pt x="3643" y="2423"/>
                        </a:lnTo>
                        <a:lnTo>
                          <a:pt x="3666" y="2422"/>
                        </a:lnTo>
                        <a:lnTo>
                          <a:pt x="3666" y="2422"/>
                        </a:lnTo>
                        <a:lnTo>
                          <a:pt x="3732" y="2422"/>
                        </a:lnTo>
                        <a:lnTo>
                          <a:pt x="3738" y="2421"/>
                        </a:lnTo>
                        <a:lnTo>
                          <a:pt x="3743" y="2420"/>
                        </a:lnTo>
                        <a:lnTo>
                          <a:pt x="3749" y="2418"/>
                        </a:lnTo>
                        <a:lnTo>
                          <a:pt x="3754" y="2416"/>
                        </a:lnTo>
                        <a:lnTo>
                          <a:pt x="3764" y="2411"/>
                        </a:lnTo>
                        <a:lnTo>
                          <a:pt x="3773" y="2406"/>
                        </a:lnTo>
                        <a:lnTo>
                          <a:pt x="3783" y="2401"/>
                        </a:lnTo>
                        <a:lnTo>
                          <a:pt x="3793" y="2397"/>
                        </a:lnTo>
                        <a:lnTo>
                          <a:pt x="3799" y="2396"/>
                        </a:lnTo>
                        <a:lnTo>
                          <a:pt x="3806" y="2395"/>
                        </a:lnTo>
                        <a:lnTo>
                          <a:pt x="3812" y="2395"/>
                        </a:lnTo>
                        <a:lnTo>
                          <a:pt x="3819" y="2395"/>
                        </a:lnTo>
                        <a:lnTo>
                          <a:pt x="3842" y="2399"/>
                        </a:lnTo>
                        <a:lnTo>
                          <a:pt x="3867" y="2403"/>
                        </a:lnTo>
                        <a:lnTo>
                          <a:pt x="3893" y="2408"/>
                        </a:lnTo>
                        <a:lnTo>
                          <a:pt x="3917" y="2415"/>
                        </a:lnTo>
                        <a:lnTo>
                          <a:pt x="3942" y="2422"/>
                        </a:lnTo>
                        <a:lnTo>
                          <a:pt x="3965" y="2430"/>
                        </a:lnTo>
                        <a:lnTo>
                          <a:pt x="3988" y="2441"/>
                        </a:lnTo>
                        <a:lnTo>
                          <a:pt x="4008" y="2452"/>
                        </a:lnTo>
                        <a:lnTo>
                          <a:pt x="4028" y="2463"/>
                        </a:lnTo>
                        <a:lnTo>
                          <a:pt x="4044" y="2470"/>
                        </a:lnTo>
                        <a:lnTo>
                          <a:pt x="4050" y="2472"/>
                        </a:lnTo>
                        <a:lnTo>
                          <a:pt x="4056" y="2473"/>
                        </a:lnTo>
                        <a:lnTo>
                          <a:pt x="4062" y="2473"/>
                        </a:lnTo>
                        <a:lnTo>
                          <a:pt x="4068" y="2472"/>
                        </a:lnTo>
                        <a:lnTo>
                          <a:pt x="4072" y="2470"/>
                        </a:lnTo>
                        <a:lnTo>
                          <a:pt x="4077" y="2466"/>
                        </a:lnTo>
                        <a:lnTo>
                          <a:pt x="4081" y="2462"/>
                        </a:lnTo>
                        <a:lnTo>
                          <a:pt x="4085" y="2457"/>
                        </a:lnTo>
                        <a:lnTo>
                          <a:pt x="4093" y="2442"/>
                        </a:lnTo>
                        <a:lnTo>
                          <a:pt x="4103" y="2421"/>
                        </a:lnTo>
                        <a:lnTo>
                          <a:pt x="4107" y="2415"/>
                        </a:lnTo>
                        <a:lnTo>
                          <a:pt x="4114" y="2408"/>
                        </a:lnTo>
                        <a:lnTo>
                          <a:pt x="4122" y="2400"/>
                        </a:lnTo>
                        <a:lnTo>
                          <a:pt x="4132" y="2391"/>
                        </a:lnTo>
                        <a:lnTo>
                          <a:pt x="4143" y="2382"/>
                        </a:lnTo>
                        <a:lnTo>
                          <a:pt x="4157" y="2373"/>
                        </a:lnTo>
                        <a:lnTo>
                          <a:pt x="4170" y="2364"/>
                        </a:lnTo>
                        <a:lnTo>
                          <a:pt x="4184" y="2356"/>
                        </a:lnTo>
                        <a:lnTo>
                          <a:pt x="4198" y="2348"/>
                        </a:lnTo>
                        <a:lnTo>
                          <a:pt x="4212" y="2341"/>
                        </a:lnTo>
                        <a:lnTo>
                          <a:pt x="4224" y="2336"/>
                        </a:lnTo>
                        <a:lnTo>
                          <a:pt x="4237" y="2333"/>
                        </a:lnTo>
                        <a:lnTo>
                          <a:pt x="4242" y="2332"/>
                        </a:lnTo>
                        <a:lnTo>
                          <a:pt x="4247" y="2332"/>
                        </a:lnTo>
                        <a:lnTo>
                          <a:pt x="4251" y="2332"/>
                        </a:lnTo>
                        <a:lnTo>
                          <a:pt x="4255" y="2332"/>
                        </a:lnTo>
                        <a:lnTo>
                          <a:pt x="4258" y="2333"/>
                        </a:lnTo>
                        <a:lnTo>
                          <a:pt x="4261" y="2335"/>
                        </a:lnTo>
                        <a:lnTo>
                          <a:pt x="4264" y="2338"/>
                        </a:lnTo>
                        <a:lnTo>
                          <a:pt x="4265" y="2341"/>
                        </a:lnTo>
                        <a:lnTo>
                          <a:pt x="4268" y="2350"/>
                        </a:lnTo>
                        <a:lnTo>
                          <a:pt x="4272" y="2360"/>
                        </a:lnTo>
                        <a:lnTo>
                          <a:pt x="4277" y="2371"/>
                        </a:lnTo>
                        <a:lnTo>
                          <a:pt x="4284" y="2379"/>
                        </a:lnTo>
                        <a:lnTo>
                          <a:pt x="4287" y="2383"/>
                        </a:lnTo>
                        <a:lnTo>
                          <a:pt x="4291" y="2385"/>
                        </a:lnTo>
                        <a:lnTo>
                          <a:pt x="4294" y="2387"/>
                        </a:lnTo>
                        <a:lnTo>
                          <a:pt x="4298" y="2387"/>
                        </a:lnTo>
                        <a:lnTo>
                          <a:pt x="4301" y="2385"/>
                        </a:lnTo>
                        <a:lnTo>
                          <a:pt x="4305" y="2382"/>
                        </a:lnTo>
                        <a:lnTo>
                          <a:pt x="4309" y="2376"/>
                        </a:lnTo>
                        <a:lnTo>
                          <a:pt x="4313" y="2369"/>
                        </a:lnTo>
                        <a:lnTo>
                          <a:pt x="4324" y="2341"/>
                        </a:lnTo>
                        <a:lnTo>
                          <a:pt x="4331" y="2323"/>
                        </a:lnTo>
                        <a:lnTo>
                          <a:pt x="4334" y="2320"/>
                        </a:lnTo>
                        <a:lnTo>
                          <a:pt x="4337" y="2316"/>
                        </a:lnTo>
                        <a:lnTo>
                          <a:pt x="4341" y="2313"/>
                        </a:lnTo>
                        <a:lnTo>
                          <a:pt x="4346" y="2310"/>
                        </a:lnTo>
                        <a:lnTo>
                          <a:pt x="4359" y="2302"/>
                        </a:lnTo>
                        <a:lnTo>
                          <a:pt x="4379" y="2294"/>
                        </a:lnTo>
                        <a:lnTo>
                          <a:pt x="4388" y="2296"/>
                        </a:lnTo>
                        <a:lnTo>
                          <a:pt x="4398" y="2297"/>
                        </a:lnTo>
                        <a:lnTo>
                          <a:pt x="4407" y="2297"/>
                        </a:lnTo>
                        <a:lnTo>
                          <a:pt x="4418" y="2295"/>
                        </a:lnTo>
                        <a:lnTo>
                          <a:pt x="4428" y="2293"/>
                        </a:lnTo>
                        <a:lnTo>
                          <a:pt x="4438" y="2289"/>
                        </a:lnTo>
                        <a:lnTo>
                          <a:pt x="4448" y="2284"/>
                        </a:lnTo>
                        <a:lnTo>
                          <a:pt x="4459" y="2279"/>
                        </a:lnTo>
                        <a:lnTo>
                          <a:pt x="4469" y="2272"/>
                        </a:lnTo>
                        <a:lnTo>
                          <a:pt x="4479" y="2265"/>
                        </a:lnTo>
                        <a:lnTo>
                          <a:pt x="4490" y="2257"/>
                        </a:lnTo>
                        <a:lnTo>
                          <a:pt x="4501" y="2248"/>
                        </a:lnTo>
                        <a:lnTo>
                          <a:pt x="4522" y="2230"/>
                        </a:lnTo>
                        <a:lnTo>
                          <a:pt x="4544" y="2209"/>
                        </a:lnTo>
                        <a:lnTo>
                          <a:pt x="4586" y="2167"/>
                        </a:lnTo>
                        <a:lnTo>
                          <a:pt x="4626" y="2127"/>
                        </a:lnTo>
                        <a:lnTo>
                          <a:pt x="4645" y="2109"/>
                        </a:lnTo>
                        <a:lnTo>
                          <a:pt x="4664" y="2094"/>
                        </a:lnTo>
                        <a:lnTo>
                          <a:pt x="4674" y="2086"/>
                        </a:lnTo>
                        <a:lnTo>
                          <a:pt x="4682" y="2080"/>
                        </a:lnTo>
                        <a:lnTo>
                          <a:pt x="4691" y="2075"/>
                        </a:lnTo>
                        <a:lnTo>
                          <a:pt x="4699" y="2071"/>
                        </a:lnTo>
                        <a:lnTo>
                          <a:pt x="4711" y="2066"/>
                        </a:lnTo>
                        <a:lnTo>
                          <a:pt x="4721" y="2060"/>
                        </a:lnTo>
                        <a:lnTo>
                          <a:pt x="4731" y="2053"/>
                        </a:lnTo>
                        <a:lnTo>
                          <a:pt x="4740" y="2045"/>
                        </a:lnTo>
                        <a:lnTo>
                          <a:pt x="4759" y="2029"/>
                        </a:lnTo>
                        <a:lnTo>
                          <a:pt x="4776" y="2013"/>
                        </a:lnTo>
                        <a:lnTo>
                          <a:pt x="4792" y="1995"/>
                        </a:lnTo>
                        <a:lnTo>
                          <a:pt x="4809" y="1978"/>
                        </a:lnTo>
                        <a:lnTo>
                          <a:pt x="4818" y="1970"/>
                        </a:lnTo>
                        <a:lnTo>
                          <a:pt x="4827" y="1962"/>
                        </a:lnTo>
                        <a:lnTo>
                          <a:pt x="4836" y="1954"/>
                        </a:lnTo>
                        <a:lnTo>
                          <a:pt x="4847" y="1947"/>
                        </a:lnTo>
                        <a:lnTo>
                          <a:pt x="4852" y="1944"/>
                        </a:lnTo>
                        <a:lnTo>
                          <a:pt x="4857" y="1942"/>
                        </a:lnTo>
                        <a:lnTo>
                          <a:pt x="4862" y="1940"/>
                        </a:lnTo>
                        <a:lnTo>
                          <a:pt x="4868" y="1939"/>
                        </a:lnTo>
                        <a:lnTo>
                          <a:pt x="4880" y="1937"/>
                        </a:lnTo>
                        <a:lnTo>
                          <a:pt x="4892" y="1936"/>
                        </a:lnTo>
                        <a:lnTo>
                          <a:pt x="4904" y="1934"/>
                        </a:lnTo>
                        <a:lnTo>
                          <a:pt x="4915" y="1931"/>
                        </a:lnTo>
                        <a:lnTo>
                          <a:pt x="4920" y="1929"/>
                        </a:lnTo>
                        <a:lnTo>
                          <a:pt x="4924" y="1926"/>
                        </a:lnTo>
                        <a:lnTo>
                          <a:pt x="4930" y="1922"/>
                        </a:lnTo>
                        <a:lnTo>
                          <a:pt x="4933" y="1917"/>
                        </a:lnTo>
                        <a:lnTo>
                          <a:pt x="4936" y="1913"/>
                        </a:lnTo>
                        <a:lnTo>
                          <a:pt x="4937" y="1909"/>
                        </a:lnTo>
                        <a:lnTo>
                          <a:pt x="4938" y="1905"/>
                        </a:lnTo>
                        <a:lnTo>
                          <a:pt x="4939" y="1901"/>
                        </a:lnTo>
                        <a:lnTo>
                          <a:pt x="4940" y="1893"/>
                        </a:lnTo>
                        <a:lnTo>
                          <a:pt x="4941" y="1886"/>
                        </a:lnTo>
                        <a:lnTo>
                          <a:pt x="4942" y="1884"/>
                        </a:lnTo>
                        <a:lnTo>
                          <a:pt x="4944" y="1881"/>
                        </a:lnTo>
                        <a:lnTo>
                          <a:pt x="4947" y="1880"/>
                        </a:lnTo>
                        <a:lnTo>
                          <a:pt x="4950" y="1879"/>
                        </a:lnTo>
                        <a:lnTo>
                          <a:pt x="4955" y="1879"/>
                        </a:lnTo>
                        <a:lnTo>
                          <a:pt x="4961" y="1880"/>
                        </a:lnTo>
                        <a:lnTo>
                          <a:pt x="4969" y="1882"/>
                        </a:lnTo>
                        <a:lnTo>
                          <a:pt x="4978" y="1885"/>
                        </a:lnTo>
                        <a:lnTo>
                          <a:pt x="4990" y="1884"/>
                        </a:lnTo>
                        <a:lnTo>
                          <a:pt x="5003" y="1882"/>
                        </a:lnTo>
                        <a:lnTo>
                          <a:pt x="5015" y="1879"/>
                        </a:lnTo>
                        <a:lnTo>
                          <a:pt x="5026" y="1874"/>
                        </a:lnTo>
                        <a:lnTo>
                          <a:pt x="5036" y="1868"/>
                        </a:lnTo>
                        <a:lnTo>
                          <a:pt x="5046" y="1861"/>
                        </a:lnTo>
                        <a:lnTo>
                          <a:pt x="5056" y="1853"/>
                        </a:lnTo>
                        <a:lnTo>
                          <a:pt x="5064" y="1843"/>
                        </a:lnTo>
                        <a:lnTo>
                          <a:pt x="5071" y="1836"/>
                        </a:lnTo>
                        <a:lnTo>
                          <a:pt x="5078" y="1830"/>
                        </a:lnTo>
                        <a:lnTo>
                          <a:pt x="5085" y="1827"/>
                        </a:lnTo>
                        <a:lnTo>
                          <a:pt x="5093" y="1825"/>
                        </a:lnTo>
                        <a:lnTo>
                          <a:pt x="5109" y="1825"/>
                        </a:lnTo>
                        <a:lnTo>
                          <a:pt x="5125" y="1826"/>
                        </a:lnTo>
                        <a:lnTo>
                          <a:pt x="5132" y="1827"/>
                        </a:lnTo>
                        <a:lnTo>
                          <a:pt x="5140" y="1827"/>
                        </a:lnTo>
                        <a:lnTo>
                          <a:pt x="5148" y="1826"/>
                        </a:lnTo>
                        <a:lnTo>
                          <a:pt x="5155" y="1824"/>
                        </a:lnTo>
                        <a:lnTo>
                          <a:pt x="5161" y="1820"/>
                        </a:lnTo>
                        <a:lnTo>
                          <a:pt x="5167" y="1815"/>
                        </a:lnTo>
                        <a:lnTo>
                          <a:pt x="5172" y="1806"/>
                        </a:lnTo>
                        <a:lnTo>
                          <a:pt x="5177" y="1796"/>
                        </a:lnTo>
                        <a:lnTo>
                          <a:pt x="5182" y="1781"/>
                        </a:lnTo>
                        <a:lnTo>
                          <a:pt x="5187" y="1770"/>
                        </a:lnTo>
                        <a:lnTo>
                          <a:pt x="5191" y="1762"/>
                        </a:lnTo>
                        <a:lnTo>
                          <a:pt x="5195" y="1756"/>
                        </a:lnTo>
                        <a:lnTo>
                          <a:pt x="5198" y="1752"/>
                        </a:lnTo>
                        <a:lnTo>
                          <a:pt x="5201" y="1749"/>
                        </a:lnTo>
                        <a:lnTo>
                          <a:pt x="5205" y="1748"/>
                        </a:lnTo>
                        <a:lnTo>
                          <a:pt x="5208" y="1748"/>
                        </a:lnTo>
                        <a:lnTo>
                          <a:pt x="5215" y="1749"/>
                        </a:lnTo>
                        <a:lnTo>
                          <a:pt x="5223" y="1749"/>
                        </a:lnTo>
                        <a:lnTo>
                          <a:pt x="5229" y="1749"/>
                        </a:lnTo>
                        <a:lnTo>
                          <a:pt x="5235" y="1748"/>
                        </a:lnTo>
                        <a:lnTo>
                          <a:pt x="5242" y="1744"/>
                        </a:lnTo>
                        <a:lnTo>
                          <a:pt x="5250" y="1740"/>
                        </a:lnTo>
                        <a:lnTo>
                          <a:pt x="5261" y="1732"/>
                        </a:lnTo>
                        <a:lnTo>
                          <a:pt x="5273" y="1724"/>
                        </a:lnTo>
                        <a:lnTo>
                          <a:pt x="5282" y="1715"/>
                        </a:lnTo>
                        <a:lnTo>
                          <a:pt x="5291" y="1706"/>
                        </a:lnTo>
                        <a:lnTo>
                          <a:pt x="5299" y="1696"/>
                        </a:lnTo>
                        <a:lnTo>
                          <a:pt x="5307" y="1687"/>
                        </a:lnTo>
                        <a:lnTo>
                          <a:pt x="5314" y="1677"/>
                        </a:lnTo>
                        <a:lnTo>
                          <a:pt x="5320" y="1666"/>
                        </a:lnTo>
                        <a:lnTo>
                          <a:pt x="5324" y="1655"/>
                        </a:lnTo>
                        <a:lnTo>
                          <a:pt x="5328" y="1644"/>
                        </a:lnTo>
                        <a:lnTo>
                          <a:pt x="5332" y="1632"/>
                        </a:lnTo>
                        <a:lnTo>
                          <a:pt x="5334" y="1621"/>
                        </a:lnTo>
                        <a:lnTo>
                          <a:pt x="5336" y="1607"/>
                        </a:lnTo>
                        <a:lnTo>
                          <a:pt x="5337" y="1595"/>
                        </a:lnTo>
                        <a:lnTo>
                          <a:pt x="5338" y="1582"/>
                        </a:lnTo>
                        <a:lnTo>
                          <a:pt x="5338" y="1568"/>
                        </a:lnTo>
                        <a:lnTo>
                          <a:pt x="5337" y="1552"/>
                        </a:lnTo>
                        <a:lnTo>
                          <a:pt x="5337" y="1541"/>
                        </a:lnTo>
                        <a:lnTo>
                          <a:pt x="5338" y="1533"/>
                        </a:lnTo>
                        <a:lnTo>
                          <a:pt x="5340" y="1526"/>
                        </a:lnTo>
                        <a:lnTo>
                          <a:pt x="5344" y="1521"/>
                        </a:lnTo>
                        <a:lnTo>
                          <a:pt x="5351" y="1516"/>
                        </a:lnTo>
                        <a:lnTo>
                          <a:pt x="5361" y="1508"/>
                        </a:lnTo>
                        <a:lnTo>
                          <a:pt x="5374" y="1499"/>
                        </a:lnTo>
                        <a:lnTo>
                          <a:pt x="5386" y="1487"/>
                        </a:lnTo>
                        <a:lnTo>
                          <a:pt x="5396" y="1476"/>
                        </a:lnTo>
                        <a:lnTo>
                          <a:pt x="5404" y="1465"/>
                        </a:lnTo>
                        <a:lnTo>
                          <a:pt x="5409" y="1455"/>
                        </a:lnTo>
                        <a:lnTo>
                          <a:pt x="5413" y="1442"/>
                        </a:lnTo>
                        <a:lnTo>
                          <a:pt x="5416" y="1430"/>
                        </a:lnTo>
                        <a:lnTo>
                          <a:pt x="5418" y="1416"/>
                        </a:lnTo>
                        <a:lnTo>
                          <a:pt x="5421" y="1399"/>
                        </a:lnTo>
                        <a:lnTo>
                          <a:pt x="5423" y="1385"/>
                        </a:lnTo>
                        <a:lnTo>
                          <a:pt x="5422" y="1370"/>
                        </a:lnTo>
                        <a:lnTo>
                          <a:pt x="5421" y="1355"/>
                        </a:lnTo>
                        <a:lnTo>
                          <a:pt x="5417" y="1342"/>
                        </a:lnTo>
                        <a:lnTo>
                          <a:pt x="5413" y="1330"/>
                        </a:lnTo>
                        <a:lnTo>
                          <a:pt x="5406" y="1318"/>
                        </a:lnTo>
                        <a:lnTo>
                          <a:pt x="5397" y="1305"/>
                        </a:lnTo>
                        <a:lnTo>
                          <a:pt x="5388" y="1294"/>
                        </a:lnTo>
                        <a:lnTo>
                          <a:pt x="5373" y="1281"/>
                        </a:lnTo>
                        <a:lnTo>
                          <a:pt x="5358" y="1268"/>
                        </a:lnTo>
                        <a:lnTo>
                          <a:pt x="5341" y="1257"/>
                        </a:lnTo>
                        <a:lnTo>
                          <a:pt x="5324" y="1246"/>
                        </a:lnTo>
                        <a:lnTo>
                          <a:pt x="5317" y="1241"/>
                        </a:lnTo>
                        <a:lnTo>
                          <a:pt x="5310" y="1235"/>
                        </a:lnTo>
                        <a:lnTo>
                          <a:pt x="5305" y="1227"/>
                        </a:lnTo>
                        <a:lnTo>
                          <a:pt x="5301" y="1220"/>
                        </a:lnTo>
                        <a:lnTo>
                          <a:pt x="5297" y="1212"/>
                        </a:lnTo>
                        <a:lnTo>
                          <a:pt x="5293" y="1203"/>
                        </a:lnTo>
                        <a:lnTo>
                          <a:pt x="5290" y="1194"/>
                        </a:lnTo>
                        <a:lnTo>
                          <a:pt x="5288" y="1184"/>
                        </a:lnTo>
                        <a:lnTo>
                          <a:pt x="5280" y="1146"/>
                        </a:lnTo>
                        <a:lnTo>
                          <a:pt x="5271" y="1111"/>
                        </a:lnTo>
                        <a:lnTo>
                          <a:pt x="5265" y="1095"/>
                        </a:lnTo>
                        <a:lnTo>
                          <a:pt x="5260" y="1081"/>
                        </a:lnTo>
                        <a:lnTo>
                          <a:pt x="5256" y="1074"/>
                        </a:lnTo>
                        <a:lnTo>
                          <a:pt x="5252" y="1068"/>
                        </a:lnTo>
                        <a:lnTo>
                          <a:pt x="5248" y="1062"/>
                        </a:lnTo>
                        <a:lnTo>
                          <a:pt x="5243" y="1055"/>
                        </a:lnTo>
                        <a:lnTo>
                          <a:pt x="5230" y="1044"/>
                        </a:lnTo>
                        <a:lnTo>
                          <a:pt x="5216" y="1034"/>
                        </a:lnTo>
                        <a:lnTo>
                          <a:pt x="5203" y="1023"/>
                        </a:lnTo>
                        <a:lnTo>
                          <a:pt x="5192" y="1011"/>
                        </a:lnTo>
                        <a:lnTo>
                          <a:pt x="5192" y="981"/>
                        </a:lnTo>
                        <a:lnTo>
                          <a:pt x="5193" y="953"/>
                        </a:lnTo>
                        <a:lnTo>
                          <a:pt x="5193" y="940"/>
                        </a:lnTo>
                        <a:lnTo>
                          <a:pt x="5192" y="925"/>
                        </a:lnTo>
                        <a:lnTo>
                          <a:pt x="5190" y="911"/>
                        </a:lnTo>
                        <a:lnTo>
                          <a:pt x="5186" y="895"/>
                        </a:lnTo>
                        <a:lnTo>
                          <a:pt x="5182" y="884"/>
                        </a:lnTo>
                        <a:lnTo>
                          <a:pt x="5177" y="872"/>
                        </a:lnTo>
                        <a:lnTo>
                          <a:pt x="5172" y="860"/>
                        </a:lnTo>
                        <a:lnTo>
                          <a:pt x="5165" y="848"/>
                        </a:lnTo>
                        <a:lnTo>
                          <a:pt x="5152" y="823"/>
                        </a:lnTo>
                        <a:lnTo>
                          <a:pt x="5138" y="803"/>
                        </a:lnTo>
                        <a:lnTo>
                          <a:pt x="5131" y="793"/>
                        </a:lnTo>
                        <a:lnTo>
                          <a:pt x="5125" y="787"/>
                        </a:lnTo>
                        <a:lnTo>
                          <a:pt x="5120" y="784"/>
                        </a:lnTo>
                        <a:lnTo>
                          <a:pt x="5115" y="782"/>
                        </a:lnTo>
                        <a:lnTo>
                          <a:pt x="5110" y="781"/>
                        </a:lnTo>
                        <a:lnTo>
                          <a:pt x="5103" y="781"/>
                        </a:lnTo>
                        <a:lnTo>
                          <a:pt x="5095" y="779"/>
                        </a:lnTo>
                        <a:lnTo>
                          <a:pt x="5085" y="775"/>
                        </a:lnTo>
                        <a:lnTo>
                          <a:pt x="5080" y="772"/>
                        </a:lnTo>
                        <a:lnTo>
                          <a:pt x="5072" y="765"/>
                        </a:lnTo>
                        <a:lnTo>
                          <a:pt x="5063" y="754"/>
                        </a:lnTo>
                        <a:lnTo>
                          <a:pt x="5052" y="742"/>
                        </a:lnTo>
                        <a:lnTo>
                          <a:pt x="5041" y="727"/>
                        </a:lnTo>
                        <a:lnTo>
                          <a:pt x="5030" y="711"/>
                        </a:lnTo>
                        <a:lnTo>
                          <a:pt x="5018" y="694"/>
                        </a:lnTo>
                        <a:lnTo>
                          <a:pt x="5006" y="677"/>
                        </a:lnTo>
                        <a:lnTo>
                          <a:pt x="4996" y="659"/>
                        </a:lnTo>
                        <a:lnTo>
                          <a:pt x="4987" y="643"/>
                        </a:lnTo>
                        <a:lnTo>
                          <a:pt x="4979" y="626"/>
                        </a:lnTo>
                        <a:lnTo>
                          <a:pt x="4974" y="611"/>
                        </a:lnTo>
                        <a:lnTo>
                          <a:pt x="4972" y="605"/>
                        </a:lnTo>
                        <a:lnTo>
                          <a:pt x="4970" y="599"/>
                        </a:lnTo>
                        <a:lnTo>
                          <a:pt x="4969" y="593"/>
                        </a:lnTo>
                        <a:lnTo>
                          <a:pt x="4969" y="588"/>
                        </a:lnTo>
                        <a:lnTo>
                          <a:pt x="4970" y="583"/>
                        </a:lnTo>
                        <a:lnTo>
                          <a:pt x="4972" y="580"/>
                        </a:lnTo>
                        <a:lnTo>
                          <a:pt x="4974" y="577"/>
                        </a:lnTo>
                        <a:lnTo>
                          <a:pt x="4978" y="576"/>
                        </a:lnTo>
                        <a:lnTo>
                          <a:pt x="4997" y="570"/>
                        </a:lnTo>
                        <a:lnTo>
                          <a:pt x="5013" y="563"/>
                        </a:lnTo>
                        <a:lnTo>
                          <a:pt x="5020" y="559"/>
                        </a:lnTo>
                        <a:lnTo>
                          <a:pt x="5026" y="553"/>
                        </a:lnTo>
                        <a:lnTo>
                          <a:pt x="5032" y="545"/>
                        </a:lnTo>
                        <a:lnTo>
                          <a:pt x="5037" y="533"/>
                        </a:lnTo>
                        <a:lnTo>
                          <a:pt x="5041" y="524"/>
                        </a:lnTo>
                        <a:lnTo>
                          <a:pt x="5044" y="515"/>
                        </a:lnTo>
                        <a:lnTo>
                          <a:pt x="5046" y="511"/>
                        </a:lnTo>
                        <a:lnTo>
                          <a:pt x="5048" y="507"/>
                        </a:lnTo>
                        <a:lnTo>
                          <a:pt x="5051" y="504"/>
                        </a:lnTo>
                        <a:lnTo>
                          <a:pt x="5054" y="500"/>
                        </a:lnTo>
                        <a:lnTo>
                          <a:pt x="5068" y="494"/>
                        </a:lnTo>
                        <a:lnTo>
                          <a:pt x="5083" y="488"/>
                        </a:lnTo>
                        <a:lnTo>
                          <a:pt x="5088" y="484"/>
                        </a:lnTo>
                        <a:lnTo>
                          <a:pt x="5092" y="479"/>
                        </a:lnTo>
                        <a:lnTo>
                          <a:pt x="5096" y="473"/>
                        </a:lnTo>
                        <a:lnTo>
                          <a:pt x="5100" y="467"/>
                        </a:lnTo>
                        <a:lnTo>
                          <a:pt x="5103" y="462"/>
                        </a:lnTo>
                        <a:lnTo>
                          <a:pt x="5108" y="458"/>
                        </a:lnTo>
                        <a:lnTo>
                          <a:pt x="5110" y="455"/>
                        </a:lnTo>
                        <a:lnTo>
                          <a:pt x="5114" y="454"/>
                        </a:lnTo>
                        <a:lnTo>
                          <a:pt x="5117" y="453"/>
                        </a:lnTo>
                        <a:lnTo>
                          <a:pt x="5121" y="453"/>
                        </a:lnTo>
                        <a:lnTo>
                          <a:pt x="5136" y="453"/>
                        </a:lnTo>
                        <a:lnTo>
                          <a:pt x="5149" y="453"/>
                        </a:lnTo>
                        <a:lnTo>
                          <a:pt x="5155" y="452"/>
                        </a:lnTo>
                        <a:lnTo>
                          <a:pt x="5161" y="450"/>
                        </a:lnTo>
                        <a:lnTo>
                          <a:pt x="5167" y="446"/>
                        </a:lnTo>
                        <a:lnTo>
                          <a:pt x="5174" y="440"/>
                        </a:lnTo>
                        <a:lnTo>
                          <a:pt x="5177" y="438"/>
                        </a:lnTo>
                        <a:lnTo>
                          <a:pt x="5180" y="437"/>
                        </a:lnTo>
                        <a:lnTo>
                          <a:pt x="5182" y="435"/>
                        </a:lnTo>
                        <a:lnTo>
                          <a:pt x="5185" y="432"/>
                        </a:lnTo>
                        <a:lnTo>
                          <a:pt x="5189" y="427"/>
                        </a:lnTo>
                        <a:lnTo>
                          <a:pt x="5192" y="421"/>
                        </a:lnTo>
                        <a:lnTo>
                          <a:pt x="5195" y="415"/>
                        </a:lnTo>
                        <a:lnTo>
                          <a:pt x="5200" y="410"/>
                        </a:lnTo>
                        <a:lnTo>
                          <a:pt x="5202" y="408"/>
                        </a:lnTo>
                        <a:lnTo>
                          <a:pt x="5206" y="406"/>
                        </a:lnTo>
                        <a:lnTo>
                          <a:pt x="5209" y="405"/>
                        </a:lnTo>
                        <a:lnTo>
                          <a:pt x="5214" y="405"/>
                        </a:lnTo>
                        <a:lnTo>
                          <a:pt x="5219" y="406"/>
                        </a:lnTo>
                        <a:lnTo>
                          <a:pt x="5224" y="408"/>
                        </a:lnTo>
                        <a:lnTo>
                          <a:pt x="5230" y="411"/>
                        </a:lnTo>
                        <a:lnTo>
                          <a:pt x="5235" y="416"/>
                        </a:lnTo>
                        <a:lnTo>
                          <a:pt x="5246" y="423"/>
                        </a:lnTo>
                        <a:lnTo>
                          <a:pt x="5257" y="428"/>
                        </a:lnTo>
                        <a:lnTo>
                          <a:pt x="5263" y="430"/>
                        </a:lnTo>
                        <a:lnTo>
                          <a:pt x="5268" y="430"/>
                        </a:lnTo>
                        <a:lnTo>
                          <a:pt x="5274" y="429"/>
                        </a:lnTo>
                        <a:lnTo>
                          <a:pt x="5279" y="427"/>
                        </a:lnTo>
                        <a:lnTo>
                          <a:pt x="5287" y="421"/>
                        </a:lnTo>
                        <a:lnTo>
                          <a:pt x="5296" y="415"/>
                        </a:lnTo>
                        <a:lnTo>
                          <a:pt x="5306" y="407"/>
                        </a:lnTo>
                        <a:lnTo>
                          <a:pt x="5316" y="402"/>
                        </a:lnTo>
                        <a:lnTo>
                          <a:pt x="5325" y="398"/>
                        </a:lnTo>
                        <a:lnTo>
                          <a:pt x="5334" y="396"/>
                        </a:lnTo>
                        <a:lnTo>
                          <a:pt x="5352" y="392"/>
                        </a:lnTo>
                        <a:lnTo>
                          <a:pt x="5375" y="388"/>
                        </a:lnTo>
                        <a:lnTo>
                          <a:pt x="5381" y="386"/>
                        </a:lnTo>
                        <a:lnTo>
                          <a:pt x="5388" y="383"/>
                        </a:lnTo>
                        <a:lnTo>
                          <a:pt x="5395" y="379"/>
                        </a:lnTo>
                        <a:lnTo>
                          <a:pt x="5403" y="375"/>
                        </a:lnTo>
                        <a:lnTo>
                          <a:pt x="5409" y="369"/>
                        </a:lnTo>
                        <a:lnTo>
                          <a:pt x="5414" y="364"/>
                        </a:lnTo>
                        <a:lnTo>
                          <a:pt x="5419" y="358"/>
                        </a:lnTo>
                        <a:lnTo>
                          <a:pt x="5422" y="352"/>
                        </a:lnTo>
                        <a:lnTo>
                          <a:pt x="5424" y="346"/>
                        </a:lnTo>
                        <a:lnTo>
                          <a:pt x="5425" y="340"/>
                        </a:lnTo>
                        <a:lnTo>
                          <a:pt x="5425" y="335"/>
                        </a:lnTo>
                        <a:lnTo>
                          <a:pt x="5423" y="331"/>
                        </a:lnTo>
                        <a:lnTo>
                          <a:pt x="5418" y="322"/>
                        </a:lnTo>
                        <a:lnTo>
                          <a:pt x="5411" y="315"/>
                        </a:lnTo>
                        <a:lnTo>
                          <a:pt x="5405" y="308"/>
                        </a:lnTo>
                        <a:lnTo>
                          <a:pt x="5401" y="301"/>
                        </a:lnTo>
                        <a:lnTo>
                          <a:pt x="5400" y="297"/>
                        </a:lnTo>
                        <a:lnTo>
                          <a:pt x="5400" y="293"/>
                        </a:lnTo>
                        <a:lnTo>
                          <a:pt x="5402" y="289"/>
                        </a:lnTo>
                        <a:lnTo>
                          <a:pt x="5405" y="283"/>
                        </a:lnTo>
                        <a:lnTo>
                          <a:pt x="5412" y="277"/>
                        </a:lnTo>
                        <a:lnTo>
                          <a:pt x="5420" y="271"/>
                        </a:lnTo>
                        <a:lnTo>
                          <a:pt x="5424" y="269"/>
                        </a:lnTo>
                        <a:lnTo>
                          <a:pt x="5428" y="266"/>
                        </a:lnTo>
                        <a:lnTo>
                          <a:pt x="5431" y="262"/>
                        </a:lnTo>
                        <a:lnTo>
                          <a:pt x="5433" y="258"/>
                        </a:lnTo>
                        <a:lnTo>
                          <a:pt x="5434" y="253"/>
                        </a:lnTo>
                        <a:lnTo>
                          <a:pt x="5434" y="248"/>
                        </a:lnTo>
                        <a:lnTo>
                          <a:pt x="5434" y="242"/>
                        </a:lnTo>
                        <a:lnTo>
                          <a:pt x="5433" y="235"/>
                        </a:lnTo>
                        <a:lnTo>
                          <a:pt x="5431" y="229"/>
                        </a:lnTo>
                        <a:lnTo>
                          <a:pt x="5429" y="222"/>
                        </a:lnTo>
                        <a:lnTo>
                          <a:pt x="5426" y="216"/>
                        </a:lnTo>
                        <a:lnTo>
                          <a:pt x="5423" y="210"/>
                        </a:lnTo>
                        <a:lnTo>
                          <a:pt x="5423" y="210"/>
                        </a:lnTo>
                        <a:lnTo>
                          <a:pt x="5423" y="210"/>
                        </a:lnTo>
                        <a:lnTo>
                          <a:pt x="5191" y="227"/>
                        </a:lnTo>
                        <a:lnTo>
                          <a:pt x="4805" y="257"/>
                        </a:lnTo>
                        <a:lnTo>
                          <a:pt x="4480" y="277"/>
                        </a:lnTo>
                        <a:lnTo>
                          <a:pt x="4458" y="278"/>
                        </a:lnTo>
                        <a:lnTo>
                          <a:pt x="4434" y="279"/>
                        </a:lnTo>
                        <a:lnTo>
                          <a:pt x="4412" y="280"/>
                        </a:lnTo>
                        <a:lnTo>
                          <a:pt x="4388" y="280"/>
                        </a:lnTo>
                        <a:lnTo>
                          <a:pt x="4366" y="281"/>
                        </a:lnTo>
                        <a:lnTo>
                          <a:pt x="4343" y="282"/>
                        </a:lnTo>
                        <a:lnTo>
                          <a:pt x="4320" y="285"/>
                        </a:lnTo>
                        <a:lnTo>
                          <a:pt x="4299" y="288"/>
                        </a:lnTo>
                        <a:lnTo>
                          <a:pt x="3766" y="296"/>
                        </a:lnTo>
                        <a:lnTo>
                          <a:pt x="3725" y="299"/>
                        </a:lnTo>
                        <a:lnTo>
                          <a:pt x="3674" y="304"/>
                        </a:lnTo>
                        <a:lnTo>
                          <a:pt x="3619" y="309"/>
                        </a:lnTo>
                        <a:lnTo>
                          <a:pt x="3561" y="314"/>
                        </a:lnTo>
                        <a:lnTo>
                          <a:pt x="3532" y="316"/>
                        </a:lnTo>
                        <a:lnTo>
                          <a:pt x="3505" y="316"/>
                        </a:lnTo>
                        <a:lnTo>
                          <a:pt x="3477" y="315"/>
                        </a:lnTo>
                        <a:lnTo>
                          <a:pt x="3451" y="313"/>
                        </a:lnTo>
                        <a:lnTo>
                          <a:pt x="3440" y="312"/>
                        </a:lnTo>
                        <a:lnTo>
                          <a:pt x="3429" y="309"/>
                        </a:lnTo>
                        <a:lnTo>
                          <a:pt x="3418" y="307"/>
                        </a:lnTo>
                        <a:lnTo>
                          <a:pt x="3407" y="304"/>
                        </a:lnTo>
                        <a:lnTo>
                          <a:pt x="3398" y="300"/>
                        </a:lnTo>
                        <a:lnTo>
                          <a:pt x="3389" y="296"/>
                        </a:lnTo>
                        <a:lnTo>
                          <a:pt x="3382" y="292"/>
                        </a:lnTo>
                        <a:lnTo>
                          <a:pt x="3375" y="286"/>
                        </a:lnTo>
                        <a:lnTo>
                          <a:pt x="3371" y="285"/>
                        </a:lnTo>
                        <a:lnTo>
                          <a:pt x="3369" y="283"/>
                        </a:lnTo>
                        <a:lnTo>
                          <a:pt x="3365" y="283"/>
                        </a:lnTo>
                        <a:lnTo>
                          <a:pt x="3362" y="282"/>
                        </a:lnTo>
                        <a:lnTo>
                          <a:pt x="3352" y="281"/>
                        </a:lnTo>
                        <a:lnTo>
                          <a:pt x="3342" y="281"/>
                        </a:lnTo>
                        <a:lnTo>
                          <a:pt x="3332" y="282"/>
                        </a:lnTo>
                        <a:lnTo>
                          <a:pt x="3320" y="285"/>
                        </a:lnTo>
                        <a:lnTo>
                          <a:pt x="3294" y="285"/>
                        </a:lnTo>
                        <a:lnTo>
                          <a:pt x="3267" y="286"/>
                        </a:lnTo>
                        <a:lnTo>
                          <a:pt x="3241" y="286"/>
                        </a:lnTo>
                        <a:lnTo>
                          <a:pt x="3216" y="287"/>
                        </a:lnTo>
                        <a:lnTo>
                          <a:pt x="3190" y="287"/>
                        </a:lnTo>
                        <a:lnTo>
                          <a:pt x="3165" y="286"/>
                        </a:lnTo>
                        <a:lnTo>
                          <a:pt x="3138" y="285"/>
                        </a:lnTo>
                        <a:lnTo>
                          <a:pt x="3110" y="281"/>
                        </a:lnTo>
                        <a:lnTo>
                          <a:pt x="2861" y="249"/>
                        </a:lnTo>
                        <a:lnTo>
                          <a:pt x="2465" y="205"/>
                        </a:lnTo>
                        <a:lnTo>
                          <a:pt x="2456" y="205"/>
                        </a:lnTo>
                        <a:lnTo>
                          <a:pt x="2448" y="204"/>
                        </a:lnTo>
                        <a:lnTo>
                          <a:pt x="2439" y="202"/>
                        </a:lnTo>
                        <a:lnTo>
                          <a:pt x="2430" y="200"/>
                        </a:lnTo>
                        <a:lnTo>
                          <a:pt x="2412" y="194"/>
                        </a:lnTo>
                        <a:lnTo>
                          <a:pt x="2395" y="189"/>
                        </a:lnTo>
                        <a:lnTo>
                          <a:pt x="2377" y="184"/>
                        </a:lnTo>
                        <a:lnTo>
                          <a:pt x="2360" y="180"/>
                        </a:lnTo>
                        <a:lnTo>
                          <a:pt x="2351" y="178"/>
                        </a:lnTo>
                        <a:lnTo>
                          <a:pt x="2343" y="177"/>
                        </a:lnTo>
                        <a:lnTo>
                          <a:pt x="2333" y="177"/>
                        </a:lnTo>
                        <a:lnTo>
                          <a:pt x="2324" y="177"/>
                        </a:lnTo>
                        <a:lnTo>
                          <a:pt x="2308" y="180"/>
                        </a:lnTo>
                        <a:lnTo>
                          <a:pt x="2292" y="183"/>
                        </a:lnTo>
                        <a:lnTo>
                          <a:pt x="2278" y="188"/>
                        </a:lnTo>
                        <a:lnTo>
                          <a:pt x="2263" y="192"/>
                        </a:lnTo>
                        <a:lnTo>
                          <a:pt x="2248" y="195"/>
                        </a:lnTo>
                        <a:lnTo>
                          <a:pt x="2233" y="196"/>
                        </a:lnTo>
                        <a:lnTo>
                          <a:pt x="2226" y="195"/>
                        </a:lnTo>
                        <a:lnTo>
                          <a:pt x="2218" y="194"/>
                        </a:lnTo>
                        <a:lnTo>
                          <a:pt x="2211" y="192"/>
                        </a:lnTo>
                        <a:lnTo>
                          <a:pt x="2202" y="189"/>
                        </a:lnTo>
                        <a:lnTo>
                          <a:pt x="2187" y="183"/>
                        </a:lnTo>
                        <a:lnTo>
                          <a:pt x="2173" y="177"/>
                        </a:lnTo>
                        <a:lnTo>
                          <a:pt x="2159" y="173"/>
                        </a:lnTo>
                        <a:lnTo>
                          <a:pt x="2145" y="169"/>
                        </a:lnTo>
                        <a:lnTo>
                          <a:pt x="2117" y="163"/>
                        </a:lnTo>
                        <a:lnTo>
                          <a:pt x="2090" y="159"/>
                        </a:lnTo>
                        <a:lnTo>
                          <a:pt x="2062" y="154"/>
                        </a:lnTo>
                        <a:lnTo>
                          <a:pt x="2033" y="151"/>
                        </a:lnTo>
                        <a:lnTo>
                          <a:pt x="2004" y="148"/>
                        </a:lnTo>
                        <a:lnTo>
                          <a:pt x="1972" y="143"/>
                        </a:lnTo>
                        <a:lnTo>
                          <a:pt x="1950" y="139"/>
                        </a:lnTo>
                        <a:lnTo>
                          <a:pt x="1929" y="134"/>
                        </a:lnTo>
                        <a:lnTo>
                          <a:pt x="1906" y="129"/>
                        </a:lnTo>
                        <a:lnTo>
                          <a:pt x="1885" y="123"/>
                        </a:lnTo>
                        <a:lnTo>
                          <a:pt x="1863" y="117"/>
                        </a:lnTo>
                        <a:lnTo>
                          <a:pt x="1841" y="111"/>
                        </a:lnTo>
                        <a:lnTo>
                          <a:pt x="1819" y="107"/>
                        </a:lnTo>
                        <a:lnTo>
                          <a:pt x="1798" y="105"/>
                        </a:lnTo>
                        <a:lnTo>
                          <a:pt x="987" y="0"/>
                        </a:lnTo>
                        <a:lnTo>
                          <a:pt x="987" y="0"/>
                        </a:lnTo>
                        <a:lnTo>
                          <a:pt x="985" y="7"/>
                        </a:lnTo>
                        <a:lnTo>
                          <a:pt x="983" y="15"/>
                        </a:lnTo>
                        <a:lnTo>
                          <a:pt x="982" y="19"/>
                        </a:lnTo>
                        <a:lnTo>
                          <a:pt x="980" y="23"/>
                        </a:lnTo>
                        <a:lnTo>
                          <a:pt x="978" y="27"/>
                        </a:lnTo>
                        <a:lnTo>
                          <a:pt x="975" y="29"/>
                        </a:lnTo>
                        <a:lnTo>
                          <a:pt x="968" y="31"/>
                        </a:lnTo>
                        <a:lnTo>
                          <a:pt x="958" y="33"/>
                        </a:lnTo>
                        <a:lnTo>
                          <a:pt x="949" y="33"/>
                        </a:lnTo>
                        <a:lnTo>
                          <a:pt x="940" y="34"/>
                        </a:lnTo>
                        <a:lnTo>
                          <a:pt x="936" y="35"/>
                        </a:lnTo>
                        <a:lnTo>
                          <a:pt x="932" y="37"/>
                        </a:lnTo>
                        <a:lnTo>
                          <a:pt x="928" y="38"/>
                        </a:lnTo>
                        <a:lnTo>
                          <a:pt x="925" y="41"/>
                        </a:lnTo>
                        <a:lnTo>
                          <a:pt x="914" y="49"/>
                        </a:lnTo>
                        <a:lnTo>
                          <a:pt x="907" y="57"/>
                        </a:lnTo>
                        <a:lnTo>
                          <a:pt x="900" y="65"/>
                        </a:lnTo>
                        <a:lnTo>
                          <a:pt x="895" y="74"/>
                        </a:lnTo>
                        <a:lnTo>
                          <a:pt x="891" y="83"/>
                        </a:lnTo>
                        <a:lnTo>
                          <a:pt x="888" y="91"/>
                        </a:lnTo>
                        <a:lnTo>
                          <a:pt x="885" y="99"/>
                        </a:lnTo>
                        <a:lnTo>
                          <a:pt x="883" y="107"/>
                        </a:lnTo>
                        <a:lnTo>
                          <a:pt x="880" y="124"/>
                        </a:lnTo>
                        <a:lnTo>
                          <a:pt x="875" y="138"/>
                        </a:lnTo>
                        <a:lnTo>
                          <a:pt x="872" y="145"/>
                        </a:lnTo>
                        <a:lnTo>
                          <a:pt x="869" y="151"/>
                        </a:lnTo>
                        <a:lnTo>
                          <a:pt x="864" y="158"/>
                        </a:lnTo>
                        <a:lnTo>
                          <a:pt x="859" y="163"/>
                        </a:lnTo>
                        <a:lnTo>
                          <a:pt x="770" y="246"/>
                        </a:lnTo>
                        <a:lnTo>
                          <a:pt x="762" y="253"/>
                        </a:lnTo>
                        <a:lnTo>
                          <a:pt x="754" y="257"/>
                        </a:lnTo>
                        <a:lnTo>
                          <a:pt x="746" y="261"/>
                        </a:lnTo>
                        <a:lnTo>
                          <a:pt x="737" y="263"/>
                        </a:lnTo>
                        <a:lnTo>
                          <a:pt x="721" y="265"/>
                        </a:lnTo>
                        <a:lnTo>
                          <a:pt x="704" y="265"/>
                        </a:lnTo>
                        <a:lnTo>
                          <a:pt x="685" y="266"/>
                        </a:lnTo>
                        <a:lnTo>
                          <a:pt x="666" y="268"/>
                        </a:lnTo>
                        <a:lnTo>
                          <a:pt x="655" y="271"/>
                        </a:lnTo>
                        <a:lnTo>
                          <a:pt x="645" y="274"/>
                        </a:lnTo>
                        <a:lnTo>
                          <a:pt x="635" y="279"/>
                        </a:lnTo>
                        <a:lnTo>
                          <a:pt x="624" y="287"/>
                        </a:lnTo>
                        <a:lnTo>
                          <a:pt x="598" y="304"/>
                        </a:lnTo>
                        <a:lnTo>
                          <a:pt x="571" y="321"/>
                        </a:lnTo>
                        <a:lnTo>
                          <a:pt x="545" y="339"/>
                        </a:lnTo>
                        <a:lnTo>
                          <a:pt x="517" y="357"/>
                        </a:lnTo>
                        <a:lnTo>
                          <a:pt x="492" y="377"/>
                        </a:lnTo>
                        <a:lnTo>
                          <a:pt x="466" y="397"/>
                        </a:lnTo>
                        <a:lnTo>
                          <a:pt x="455" y="408"/>
                        </a:lnTo>
                        <a:lnTo>
                          <a:pt x="444" y="420"/>
                        </a:lnTo>
                        <a:lnTo>
                          <a:pt x="433" y="431"/>
                        </a:lnTo>
                        <a:lnTo>
                          <a:pt x="424" y="443"/>
                        </a:lnTo>
                        <a:lnTo>
                          <a:pt x="417" y="455"/>
                        </a:lnTo>
                        <a:lnTo>
                          <a:pt x="409" y="471"/>
                        </a:lnTo>
                        <a:lnTo>
                          <a:pt x="400" y="490"/>
                        </a:lnTo>
                        <a:lnTo>
                          <a:pt x="391" y="509"/>
                        </a:lnTo>
                        <a:lnTo>
                          <a:pt x="383" y="527"/>
                        </a:lnTo>
                        <a:lnTo>
                          <a:pt x="377" y="543"/>
                        </a:lnTo>
                        <a:lnTo>
                          <a:pt x="372" y="553"/>
                        </a:lnTo>
                        <a:lnTo>
                          <a:pt x="369" y="557"/>
                        </a:lnTo>
                        <a:lnTo>
                          <a:pt x="368" y="556"/>
                        </a:lnTo>
                        <a:lnTo>
                          <a:pt x="367" y="554"/>
                        </a:lnTo>
                        <a:lnTo>
                          <a:pt x="366" y="552"/>
                        </a:lnTo>
                        <a:lnTo>
                          <a:pt x="366" y="513"/>
                        </a:lnTo>
                        <a:lnTo>
                          <a:pt x="366" y="485"/>
                        </a:lnTo>
                        <a:lnTo>
                          <a:pt x="366" y="475"/>
                        </a:lnTo>
                        <a:lnTo>
                          <a:pt x="364" y="467"/>
                        </a:lnTo>
                        <a:lnTo>
                          <a:pt x="361" y="460"/>
                        </a:lnTo>
                        <a:lnTo>
                          <a:pt x="357" y="455"/>
                        </a:lnTo>
                        <a:lnTo>
                          <a:pt x="350" y="451"/>
                        </a:lnTo>
                        <a:lnTo>
                          <a:pt x="343" y="448"/>
                        </a:lnTo>
                        <a:lnTo>
                          <a:pt x="333" y="446"/>
                        </a:lnTo>
                        <a:lnTo>
                          <a:pt x="321" y="444"/>
                        </a:lnTo>
                        <a:lnTo>
                          <a:pt x="289" y="440"/>
                        </a:lnTo>
                        <a:lnTo>
                          <a:pt x="243" y="434"/>
                        </a:lnTo>
                        <a:lnTo>
                          <a:pt x="230" y="432"/>
                        </a:lnTo>
                        <a:lnTo>
                          <a:pt x="219" y="428"/>
                        </a:lnTo>
                        <a:lnTo>
                          <a:pt x="210" y="424"/>
                        </a:lnTo>
                        <a:lnTo>
                          <a:pt x="202" y="418"/>
                        </a:lnTo>
                        <a:lnTo>
                          <a:pt x="202" y="418"/>
                        </a:lnTo>
                        <a:close/>
                      </a:path>
                    </a:pathLst>
                  </a:custGeom>
                  <a:solidFill>
                    <a:srgbClr val="C5CFED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63" name="Kujawsko-Pomorskie_0"/>
                  <xdr:cNvSpPr>
                    <a:spLocks/>
                  </xdr:cNvSpPr>
                </xdr:nvSpPr>
                <xdr:spPr bwMode="auto">
                  <a:xfrm>
                    <a:off x="15270497" y="4969586"/>
                    <a:ext cx="1016579" cy="992409"/>
                  </a:xfrm>
                  <a:custGeom>
                    <a:avLst/>
                    <a:gdLst/>
                    <a:ahLst/>
                    <a:cxnLst>
                      <a:cxn ang="0">
                        <a:pos x="291" y="458"/>
                      </a:cxn>
                      <a:cxn ang="0">
                        <a:pos x="413" y="485"/>
                      </a:cxn>
                      <a:cxn ang="0">
                        <a:pos x="593" y="508"/>
                      </a:cxn>
                      <a:cxn ang="0">
                        <a:pos x="689" y="477"/>
                      </a:cxn>
                      <a:cxn ang="0">
                        <a:pos x="723" y="346"/>
                      </a:cxn>
                      <a:cxn ang="0">
                        <a:pos x="885" y="228"/>
                      </a:cxn>
                      <a:cxn ang="0">
                        <a:pos x="1064" y="112"/>
                      </a:cxn>
                      <a:cxn ang="0">
                        <a:pos x="1221" y="7"/>
                      </a:cxn>
                      <a:cxn ang="0">
                        <a:pos x="1366" y="87"/>
                      </a:cxn>
                      <a:cxn ang="0">
                        <a:pos x="1467" y="90"/>
                      </a:cxn>
                      <a:cxn ang="0">
                        <a:pos x="1581" y="214"/>
                      </a:cxn>
                      <a:cxn ang="0">
                        <a:pos x="1908" y="284"/>
                      </a:cxn>
                      <a:cxn ang="0">
                        <a:pos x="2088" y="234"/>
                      </a:cxn>
                      <a:cxn ang="0">
                        <a:pos x="2216" y="307"/>
                      </a:cxn>
                      <a:cxn ang="0">
                        <a:pos x="2509" y="493"/>
                      </a:cxn>
                      <a:cxn ang="0">
                        <a:pos x="2827" y="494"/>
                      </a:cxn>
                      <a:cxn ang="0">
                        <a:pos x="2899" y="632"/>
                      </a:cxn>
                      <a:cxn ang="0">
                        <a:pos x="2930" y="848"/>
                      </a:cxn>
                      <a:cxn ang="0">
                        <a:pos x="3080" y="925"/>
                      </a:cxn>
                      <a:cxn ang="0">
                        <a:pos x="3281" y="1038"/>
                      </a:cxn>
                      <a:cxn ang="0">
                        <a:pos x="3497" y="1100"/>
                      </a:cxn>
                      <a:cxn ang="0">
                        <a:pos x="3648" y="1206"/>
                      </a:cxn>
                      <a:cxn ang="0">
                        <a:pos x="3645" y="1362"/>
                      </a:cxn>
                      <a:cxn ang="0">
                        <a:pos x="3638" y="1616"/>
                      </a:cxn>
                      <a:cxn ang="0">
                        <a:pos x="3551" y="1761"/>
                      </a:cxn>
                      <a:cxn ang="0">
                        <a:pos x="3589" y="1943"/>
                      </a:cxn>
                      <a:cxn ang="0">
                        <a:pos x="3430" y="2011"/>
                      </a:cxn>
                      <a:cxn ang="0">
                        <a:pos x="3301" y="2093"/>
                      </a:cxn>
                      <a:cxn ang="0">
                        <a:pos x="3321" y="2261"/>
                      </a:cxn>
                      <a:cxn ang="0">
                        <a:pos x="3244" y="2399"/>
                      </a:cxn>
                      <a:cxn ang="0">
                        <a:pos x="3329" y="2658"/>
                      </a:cxn>
                      <a:cxn ang="0">
                        <a:pos x="3170" y="2801"/>
                      </a:cxn>
                      <a:cxn ang="0">
                        <a:pos x="3107" y="3037"/>
                      </a:cxn>
                      <a:cxn ang="0">
                        <a:pos x="3126" y="3167"/>
                      </a:cxn>
                      <a:cxn ang="0">
                        <a:pos x="2979" y="3313"/>
                      </a:cxn>
                      <a:cxn ang="0">
                        <a:pos x="2945" y="3497"/>
                      </a:cxn>
                      <a:cxn ang="0">
                        <a:pos x="2739" y="3534"/>
                      </a:cxn>
                      <a:cxn ang="0">
                        <a:pos x="2531" y="3459"/>
                      </a:cxn>
                      <a:cxn ang="0">
                        <a:pos x="2238" y="3525"/>
                      </a:cxn>
                      <a:cxn ang="0">
                        <a:pos x="2045" y="3288"/>
                      </a:cxn>
                      <a:cxn ang="0">
                        <a:pos x="1843" y="3193"/>
                      </a:cxn>
                      <a:cxn ang="0">
                        <a:pos x="1682" y="3191"/>
                      </a:cxn>
                      <a:cxn ang="0">
                        <a:pos x="1623" y="3123"/>
                      </a:cxn>
                      <a:cxn ang="0">
                        <a:pos x="1382" y="3150"/>
                      </a:cxn>
                      <a:cxn ang="0">
                        <a:pos x="1256" y="3034"/>
                      </a:cxn>
                      <a:cxn ang="0">
                        <a:pos x="1046" y="2967"/>
                      </a:cxn>
                      <a:cxn ang="0">
                        <a:pos x="844" y="2806"/>
                      </a:cxn>
                      <a:cxn ang="0">
                        <a:pos x="693" y="2892"/>
                      </a:cxn>
                      <a:cxn ang="0">
                        <a:pos x="622" y="2760"/>
                      </a:cxn>
                      <a:cxn ang="0">
                        <a:pos x="423" y="2724"/>
                      </a:cxn>
                      <a:cxn ang="0">
                        <a:pos x="341" y="2678"/>
                      </a:cxn>
                      <a:cxn ang="0">
                        <a:pos x="251" y="2541"/>
                      </a:cxn>
                      <a:cxn ang="0">
                        <a:pos x="299" y="2459"/>
                      </a:cxn>
                      <a:cxn ang="0">
                        <a:pos x="404" y="2378"/>
                      </a:cxn>
                      <a:cxn ang="0">
                        <a:pos x="254" y="2017"/>
                      </a:cxn>
                      <a:cxn ang="0">
                        <a:pos x="113" y="2006"/>
                      </a:cxn>
                      <a:cxn ang="0">
                        <a:pos x="100" y="1764"/>
                      </a:cxn>
                      <a:cxn ang="0">
                        <a:pos x="163" y="1657"/>
                      </a:cxn>
                      <a:cxn ang="0">
                        <a:pos x="137" y="1511"/>
                      </a:cxn>
                      <a:cxn ang="0">
                        <a:pos x="178" y="1377"/>
                      </a:cxn>
                      <a:cxn ang="0">
                        <a:pos x="276" y="1254"/>
                      </a:cxn>
                      <a:cxn ang="0">
                        <a:pos x="0" y="1022"/>
                      </a:cxn>
                      <a:cxn ang="0">
                        <a:pos x="150" y="821"/>
                      </a:cxn>
                    </a:cxnLst>
                    <a:rect l="0" t="0" r="r" b="b"/>
                    <a:pathLst>
                      <a:path w="3720" h="3594">
                        <a:moveTo>
                          <a:pt x="206" y="719"/>
                        </a:moveTo>
                        <a:lnTo>
                          <a:pt x="212" y="714"/>
                        </a:lnTo>
                        <a:lnTo>
                          <a:pt x="217" y="709"/>
                        </a:lnTo>
                        <a:lnTo>
                          <a:pt x="221" y="704"/>
                        </a:lnTo>
                        <a:lnTo>
                          <a:pt x="225" y="698"/>
                        </a:lnTo>
                        <a:lnTo>
                          <a:pt x="232" y="685"/>
                        </a:lnTo>
                        <a:lnTo>
                          <a:pt x="238" y="671"/>
                        </a:lnTo>
                        <a:lnTo>
                          <a:pt x="242" y="656"/>
                        </a:lnTo>
                        <a:lnTo>
                          <a:pt x="245" y="640"/>
                        </a:lnTo>
                        <a:lnTo>
                          <a:pt x="248" y="623"/>
                        </a:lnTo>
                        <a:lnTo>
                          <a:pt x="250" y="607"/>
                        </a:lnTo>
                        <a:lnTo>
                          <a:pt x="252" y="572"/>
                        </a:lnTo>
                        <a:lnTo>
                          <a:pt x="254" y="539"/>
                        </a:lnTo>
                        <a:lnTo>
                          <a:pt x="256" y="523"/>
                        </a:lnTo>
                        <a:lnTo>
                          <a:pt x="259" y="509"/>
                        </a:lnTo>
                        <a:lnTo>
                          <a:pt x="262" y="494"/>
                        </a:lnTo>
                        <a:lnTo>
                          <a:pt x="267" y="481"/>
                        </a:lnTo>
                        <a:lnTo>
                          <a:pt x="271" y="475"/>
                        </a:lnTo>
                        <a:lnTo>
                          <a:pt x="274" y="470"/>
                        </a:lnTo>
                        <a:lnTo>
                          <a:pt x="278" y="466"/>
                        </a:lnTo>
                        <a:lnTo>
                          <a:pt x="282" y="463"/>
                        </a:lnTo>
                        <a:lnTo>
                          <a:pt x="286" y="460"/>
                        </a:lnTo>
                        <a:lnTo>
                          <a:pt x="291" y="458"/>
                        </a:lnTo>
                        <a:lnTo>
                          <a:pt x="295" y="457"/>
                        </a:lnTo>
                        <a:lnTo>
                          <a:pt x="300" y="457"/>
                        </a:lnTo>
                        <a:lnTo>
                          <a:pt x="308" y="456"/>
                        </a:lnTo>
                        <a:lnTo>
                          <a:pt x="317" y="455"/>
                        </a:lnTo>
                        <a:lnTo>
                          <a:pt x="321" y="454"/>
                        </a:lnTo>
                        <a:lnTo>
                          <a:pt x="325" y="453"/>
                        </a:lnTo>
                        <a:lnTo>
                          <a:pt x="329" y="450"/>
                        </a:lnTo>
                        <a:lnTo>
                          <a:pt x="334" y="447"/>
                        </a:lnTo>
                        <a:lnTo>
                          <a:pt x="347" y="434"/>
                        </a:lnTo>
                        <a:lnTo>
                          <a:pt x="358" y="425"/>
                        </a:lnTo>
                        <a:lnTo>
                          <a:pt x="367" y="419"/>
                        </a:lnTo>
                        <a:lnTo>
                          <a:pt x="375" y="415"/>
                        </a:lnTo>
                        <a:lnTo>
                          <a:pt x="379" y="414"/>
                        </a:lnTo>
                        <a:lnTo>
                          <a:pt x="382" y="414"/>
                        </a:lnTo>
                        <a:lnTo>
                          <a:pt x="384" y="414"/>
                        </a:lnTo>
                        <a:lnTo>
                          <a:pt x="387" y="415"/>
                        </a:lnTo>
                        <a:lnTo>
                          <a:pt x="391" y="420"/>
                        </a:lnTo>
                        <a:lnTo>
                          <a:pt x="394" y="425"/>
                        </a:lnTo>
                        <a:lnTo>
                          <a:pt x="399" y="439"/>
                        </a:lnTo>
                        <a:lnTo>
                          <a:pt x="403" y="457"/>
                        </a:lnTo>
                        <a:lnTo>
                          <a:pt x="406" y="467"/>
                        </a:lnTo>
                        <a:lnTo>
                          <a:pt x="409" y="476"/>
                        </a:lnTo>
                        <a:lnTo>
                          <a:pt x="413" y="485"/>
                        </a:lnTo>
                        <a:lnTo>
                          <a:pt x="420" y="493"/>
                        </a:lnTo>
                        <a:lnTo>
                          <a:pt x="426" y="500"/>
                        </a:lnTo>
                        <a:lnTo>
                          <a:pt x="433" y="506"/>
                        </a:lnTo>
                        <a:lnTo>
                          <a:pt x="440" y="509"/>
                        </a:lnTo>
                        <a:lnTo>
                          <a:pt x="447" y="510"/>
                        </a:lnTo>
                        <a:lnTo>
                          <a:pt x="454" y="510"/>
                        </a:lnTo>
                        <a:lnTo>
                          <a:pt x="462" y="508"/>
                        </a:lnTo>
                        <a:lnTo>
                          <a:pt x="471" y="506"/>
                        </a:lnTo>
                        <a:lnTo>
                          <a:pt x="478" y="502"/>
                        </a:lnTo>
                        <a:lnTo>
                          <a:pt x="494" y="495"/>
                        </a:lnTo>
                        <a:lnTo>
                          <a:pt x="510" y="487"/>
                        </a:lnTo>
                        <a:lnTo>
                          <a:pt x="518" y="484"/>
                        </a:lnTo>
                        <a:lnTo>
                          <a:pt x="525" y="482"/>
                        </a:lnTo>
                        <a:lnTo>
                          <a:pt x="532" y="480"/>
                        </a:lnTo>
                        <a:lnTo>
                          <a:pt x="538" y="479"/>
                        </a:lnTo>
                        <a:lnTo>
                          <a:pt x="543" y="479"/>
                        </a:lnTo>
                        <a:lnTo>
                          <a:pt x="547" y="480"/>
                        </a:lnTo>
                        <a:lnTo>
                          <a:pt x="553" y="482"/>
                        </a:lnTo>
                        <a:lnTo>
                          <a:pt x="557" y="484"/>
                        </a:lnTo>
                        <a:lnTo>
                          <a:pt x="566" y="489"/>
                        </a:lnTo>
                        <a:lnTo>
                          <a:pt x="575" y="495"/>
                        </a:lnTo>
                        <a:lnTo>
                          <a:pt x="584" y="501"/>
                        </a:lnTo>
                        <a:lnTo>
                          <a:pt x="593" y="508"/>
                        </a:lnTo>
                        <a:lnTo>
                          <a:pt x="602" y="513"/>
                        </a:lnTo>
                        <a:lnTo>
                          <a:pt x="610" y="517"/>
                        </a:lnTo>
                        <a:lnTo>
                          <a:pt x="616" y="518"/>
                        </a:lnTo>
                        <a:lnTo>
                          <a:pt x="621" y="519"/>
                        </a:lnTo>
                        <a:lnTo>
                          <a:pt x="624" y="519"/>
                        </a:lnTo>
                        <a:lnTo>
                          <a:pt x="627" y="518"/>
                        </a:lnTo>
                        <a:lnTo>
                          <a:pt x="629" y="517"/>
                        </a:lnTo>
                        <a:lnTo>
                          <a:pt x="630" y="515"/>
                        </a:lnTo>
                        <a:lnTo>
                          <a:pt x="630" y="513"/>
                        </a:lnTo>
                        <a:lnTo>
                          <a:pt x="630" y="510"/>
                        </a:lnTo>
                        <a:lnTo>
                          <a:pt x="626" y="496"/>
                        </a:lnTo>
                        <a:lnTo>
                          <a:pt x="620" y="483"/>
                        </a:lnTo>
                        <a:lnTo>
                          <a:pt x="618" y="476"/>
                        </a:lnTo>
                        <a:lnTo>
                          <a:pt x="617" y="472"/>
                        </a:lnTo>
                        <a:lnTo>
                          <a:pt x="618" y="468"/>
                        </a:lnTo>
                        <a:lnTo>
                          <a:pt x="621" y="466"/>
                        </a:lnTo>
                        <a:lnTo>
                          <a:pt x="624" y="465"/>
                        </a:lnTo>
                        <a:lnTo>
                          <a:pt x="628" y="465"/>
                        </a:lnTo>
                        <a:lnTo>
                          <a:pt x="633" y="466"/>
                        </a:lnTo>
                        <a:lnTo>
                          <a:pt x="640" y="467"/>
                        </a:lnTo>
                        <a:lnTo>
                          <a:pt x="663" y="475"/>
                        </a:lnTo>
                        <a:lnTo>
                          <a:pt x="681" y="479"/>
                        </a:lnTo>
                        <a:lnTo>
                          <a:pt x="689" y="477"/>
                        </a:lnTo>
                        <a:lnTo>
                          <a:pt x="696" y="475"/>
                        </a:lnTo>
                        <a:lnTo>
                          <a:pt x="701" y="473"/>
                        </a:lnTo>
                        <a:lnTo>
                          <a:pt x="706" y="471"/>
                        </a:lnTo>
                        <a:lnTo>
                          <a:pt x="709" y="468"/>
                        </a:lnTo>
                        <a:lnTo>
                          <a:pt x="711" y="466"/>
                        </a:lnTo>
                        <a:lnTo>
                          <a:pt x="712" y="463"/>
                        </a:lnTo>
                        <a:lnTo>
                          <a:pt x="713" y="459"/>
                        </a:lnTo>
                        <a:lnTo>
                          <a:pt x="712" y="452"/>
                        </a:lnTo>
                        <a:lnTo>
                          <a:pt x="708" y="444"/>
                        </a:lnTo>
                        <a:lnTo>
                          <a:pt x="704" y="436"/>
                        </a:lnTo>
                        <a:lnTo>
                          <a:pt x="699" y="427"/>
                        </a:lnTo>
                        <a:lnTo>
                          <a:pt x="696" y="410"/>
                        </a:lnTo>
                        <a:lnTo>
                          <a:pt x="692" y="396"/>
                        </a:lnTo>
                        <a:lnTo>
                          <a:pt x="690" y="389"/>
                        </a:lnTo>
                        <a:lnTo>
                          <a:pt x="691" y="383"/>
                        </a:lnTo>
                        <a:lnTo>
                          <a:pt x="692" y="380"/>
                        </a:lnTo>
                        <a:lnTo>
                          <a:pt x="693" y="376"/>
                        </a:lnTo>
                        <a:lnTo>
                          <a:pt x="696" y="372"/>
                        </a:lnTo>
                        <a:lnTo>
                          <a:pt x="699" y="369"/>
                        </a:lnTo>
                        <a:lnTo>
                          <a:pt x="706" y="363"/>
                        </a:lnTo>
                        <a:lnTo>
                          <a:pt x="713" y="357"/>
                        </a:lnTo>
                        <a:lnTo>
                          <a:pt x="717" y="352"/>
                        </a:lnTo>
                        <a:lnTo>
                          <a:pt x="723" y="346"/>
                        </a:lnTo>
                        <a:lnTo>
                          <a:pt x="726" y="341"/>
                        </a:lnTo>
                        <a:lnTo>
                          <a:pt x="728" y="336"/>
                        </a:lnTo>
                        <a:lnTo>
                          <a:pt x="730" y="330"/>
                        </a:lnTo>
                        <a:lnTo>
                          <a:pt x="731" y="325"/>
                        </a:lnTo>
                        <a:lnTo>
                          <a:pt x="734" y="302"/>
                        </a:lnTo>
                        <a:lnTo>
                          <a:pt x="738" y="272"/>
                        </a:lnTo>
                        <a:lnTo>
                          <a:pt x="740" y="263"/>
                        </a:lnTo>
                        <a:lnTo>
                          <a:pt x="743" y="256"/>
                        </a:lnTo>
                        <a:lnTo>
                          <a:pt x="745" y="251"/>
                        </a:lnTo>
                        <a:lnTo>
                          <a:pt x="747" y="247"/>
                        </a:lnTo>
                        <a:lnTo>
                          <a:pt x="749" y="243"/>
                        </a:lnTo>
                        <a:lnTo>
                          <a:pt x="752" y="241"/>
                        </a:lnTo>
                        <a:lnTo>
                          <a:pt x="755" y="240"/>
                        </a:lnTo>
                        <a:lnTo>
                          <a:pt x="758" y="240"/>
                        </a:lnTo>
                        <a:lnTo>
                          <a:pt x="774" y="244"/>
                        </a:lnTo>
                        <a:lnTo>
                          <a:pt x="794" y="250"/>
                        </a:lnTo>
                        <a:lnTo>
                          <a:pt x="800" y="251"/>
                        </a:lnTo>
                        <a:lnTo>
                          <a:pt x="809" y="251"/>
                        </a:lnTo>
                        <a:lnTo>
                          <a:pt x="817" y="250"/>
                        </a:lnTo>
                        <a:lnTo>
                          <a:pt x="826" y="248"/>
                        </a:lnTo>
                        <a:lnTo>
                          <a:pt x="845" y="242"/>
                        </a:lnTo>
                        <a:lnTo>
                          <a:pt x="865" y="236"/>
                        </a:lnTo>
                        <a:lnTo>
                          <a:pt x="885" y="228"/>
                        </a:lnTo>
                        <a:lnTo>
                          <a:pt x="904" y="220"/>
                        </a:lnTo>
                        <a:lnTo>
                          <a:pt x="919" y="211"/>
                        </a:lnTo>
                        <a:lnTo>
                          <a:pt x="931" y="204"/>
                        </a:lnTo>
                        <a:lnTo>
                          <a:pt x="941" y="194"/>
                        </a:lnTo>
                        <a:lnTo>
                          <a:pt x="949" y="186"/>
                        </a:lnTo>
                        <a:lnTo>
                          <a:pt x="954" y="179"/>
                        </a:lnTo>
                        <a:lnTo>
                          <a:pt x="958" y="172"/>
                        </a:lnTo>
                        <a:lnTo>
                          <a:pt x="960" y="165"/>
                        </a:lnTo>
                        <a:lnTo>
                          <a:pt x="961" y="158"/>
                        </a:lnTo>
                        <a:lnTo>
                          <a:pt x="961" y="152"/>
                        </a:lnTo>
                        <a:lnTo>
                          <a:pt x="960" y="146"/>
                        </a:lnTo>
                        <a:lnTo>
                          <a:pt x="957" y="134"/>
                        </a:lnTo>
                        <a:lnTo>
                          <a:pt x="953" y="119"/>
                        </a:lnTo>
                        <a:lnTo>
                          <a:pt x="952" y="110"/>
                        </a:lnTo>
                        <a:lnTo>
                          <a:pt x="952" y="102"/>
                        </a:lnTo>
                        <a:lnTo>
                          <a:pt x="952" y="92"/>
                        </a:lnTo>
                        <a:lnTo>
                          <a:pt x="954" y="81"/>
                        </a:lnTo>
                        <a:lnTo>
                          <a:pt x="968" y="83"/>
                        </a:lnTo>
                        <a:lnTo>
                          <a:pt x="998" y="89"/>
                        </a:lnTo>
                        <a:lnTo>
                          <a:pt x="1028" y="97"/>
                        </a:lnTo>
                        <a:lnTo>
                          <a:pt x="1046" y="104"/>
                        </a:lnTo>
                        <a:lnTo>
                          <a:pt x="1055" y="108"/>
                        </a:lnTo>
                        <a:lnTo>
                          <a:pt x="1064" y="112"/>
                        </a:lnTo>
                        <a:lnTo>
                          <a:pt x="1076" y="116"/>
                        </a:lnTo>
                        <a:lnTo>
                          <a:pt x="1088" y="121"/>
                        </a:lnTo>
                        <a:lnTo>
                          <a:pt x="1100" y="124"/>
                        </a:lnTo>
                        <a:lnTo>
                          <a:pt x="1113" y="126"/>
                        </a:lnTo>
                        <a:lnTo>
                          <a:pt x="1126" y="128"/>
                        </a:lnTo>
                        <a:lnTo>
                          <a:pt x="1138" y="129"/>
                        </a:lnTo>
                        <a:lnTo>
                          <a:pt x="1150" y="128"/>
                        </a:lnTo>
                        <a:lnTo>
                          <a:pt x="1163" y="126"/>
                        </a:lnTo>
                        <a:lnTo>
                          <a:pt x="1173" y="123"/>
                        </a:lnTo>
                        <a:lnTo>
                          <a:pt x="1183" y="118"/>
                        </a:lnTo>
                        <a:lnTo>
                          <a:pt x="1187" y="114"/>
                        </a:lnTo>
                        <a:lnTo>
                          <a:pt x="1191" y="110"/>
                        </a:lnTo>
                        <a:lnTo>
                          <a:pt x="1196" y="106"/>
                        </a:lnTo>
                        <a:lnTo>
                          <a:pt x="1199" y="101"/>
                        </a:lnTo>
                        <a:lnTo>
                          <a:pt x="1201" y="96"/>
                        </a:lnTo>
                        <a:lnTo>
                          <a:pt x="1204" y="90"/>
                        </a:lnTo>
                        <a:lnTo>
                          <a:pt x="1205" y="83"/>
                        </a:lnTo>
                        <a:lnTo>
                          <a:pt x="1207" y="76"/>
                        </a:lnTo>
                        <a:lnTo>
                          <a:pt x="1209" y="55"/>
                        </a:lnTo>
                        <a:lnTo>
                          <a:pt x="1214" y="24"/>
                        </a:lnTo>
                        <a:lnTo>
                          <a:pt x="1216" y="18"/>
                        </a:lnTo>
                        <a:lnTo>
                          <a:pt x="1218" y="12"/>
                        </a:lnTo>
                        <a:lnTo>
                          <a:pt x="1221" y="7"/>
                        </a:lnTo>
                        <a:lnTo>
                          <a:pt x="1225" y="3"/>
                        </a:lnTo>
                        <a:lnTo>
                          <a:pt x="1229" y="1"/>
                        </a:lnTo>
                        <a:lnTo>
                          <a:pt x="1234" y="0"/>
                        </a:lnTo>
                        <a:lnTo>
                          <a:pt x="1240" y="2"/>
                        </a:lnTo>
                        <a:lnTo>
                          <a:pt x="1246" y="6"/>
                        </a:lnTo>
                        <a:lnTo>
                          <a:pt x="1263" y="21"/>
                        </a:lnTo>
                        <a:lnTo>
                          <a:pt x="1276" y="32"/>
                        </a:lnTo>
                        <a:lnTo>
                          <a:pt x="1292" y="42"/>
                        </a:lnTo>
                        <a:lnTo>
                          <a:pt x="1312" y="54"/>
                        </a:lnTo>
                        <a:lnTo>
                          <a:pt x="1324" y="53"/>
                        </a:lnTo>
                        <a:lnTo>
                          <a:pt x="1335" y="53"/>
                        </a:lnTo>
                        <a:lnTo>
                          <a:pt x="1342" y="54"/>
                        </a:lnTo>
                        <a:lnTo>
                          <a:pt x="1347" y="55"/>
                        </a:lnTo>
                        <a:lnTo>
                          <a:pt x="1350" y="56"/>
                        </a:lnTo>
                        <a:lnTo>
                          <a:pt x="1352" y="58"/>
                        </a:lnTo>
                        <a:lnTo>
                          <a:pt x="1353" y="61"/>
                        </a:lnTo>
                        <a:lnTo>
                          <a:pt x="1353" y="63"/>
                        </a:lnTo>
                        <a:lnTo>
                          <a:pt x="1353" y="69"/>
                        </a:lnTo>
                        <a:lnTo>
                          <a:pt x="1353" y="76"/>
                        </a:lnTo>
                        <a:lnTo>
                          <a:pt x="1354" y="79"/>
                        </a:lnTo>
                        <a:lnTo>
                          <a:pt x="1357" y="82"/>
                        </a:lnTo>
                        <a:lnTo>
                          <a:pt x="1361" y="85"/>
                        </a:lnTo>
                        <a:lnTo>
                          <a:pt x="1366" y="87"/>
                        </a:lnTo>
                        <a:lnTo>
                          <a:pt x="1371" y="87"/>
                        </a:lnTo>
                        <a:lnTo>
                          <a:pt x="1375" y="86"/>
                        </a:lnTo>
                        <a:lnTo>
                          <a:pt x="1380" y="85"/>
                        </a:lnTo>
                        <a:lnTo>
                          <a:pt x="1385" y="83"/>
                        </a:lnTo>
                        <a:lnTo>
                          <a:pt x="1389" y="81"/>
                        </a:lnTo>
                        <a:lnTo>
                          <a:pt x="1394" y="79"/>
                        </a:lnTo>
                        <a:lnTo>
                          <a:pt x="1399" y="78"/>
                        </a:lnTo>
                        <a:lnTo>
                          <a:pt x="1404" y="78"/>
                        </a:lnTo>
                        <a:lnTo>
                          <a:pt x="1409" y="80"/>
                        </a:lnTo>
                        <a:lnTo>
                          <a:pt x="1414" y="82"/>
                        </a:lnTo>
                        <a:lnTo>
                          <a:pt x="1417" y="84"/>
                        </a:lnTo>
                        <a:lnTo>
                          <a:pt x="1420" y="86"/>
                        </a:lnTo>
                        <a:lnTo>
                          <a:pt x="1424" y="91"/>
                        </a:lnTo>
                        <a:lnTo>
                          <a:pt x="1427" y="95"/>
                        </a:lnTo>
                        <a:lnTo>
                          <a:pt x="1428" y="97"/>
                        </a:lnTo>
                        <a:lnTo>
                          <a:pt x="1430" y="99"/>
                        </a:lnTo>
                        <a:lnTo>
                          <a:pt x="1432" y="100"/>
                        </a:lnTo>
                        <a:lnTo>
                          <a:pt x="1435" y="100"/>
                        </a:lnTo>
                        <a:lnTo>
                          <a:pt x="1439" y="100"/>
                        </a:lnTo>
                        <a:lnTo>
                          <a:pt x="1444" y="99"/>
                        </a:lnTo>
                        <a:lnTo>
                          <a:pt x="1449" y="97"/>
                        </a:lnTo>
                        <a:lnTo>
                          <a:pt x="1457" y="94"/>
                        </a:lnTo>
                        <a:lnTo>
                          <a:pt x="1467" y="90"/>
                        </a:lnTo>
                        <a:lnTo>
                          <a:pt x="1476" y="88"/>
                        </a:lnTo>
                        <a:lnTo>
                          <a:pt x="1483" y="88"/>
                        </a:lnTo>
                        <a:lnTo>
                          <a:pt x="1489" y="90"/>
                        </a:lnTo>
                        <a:lnTo>
                          <a:pt x="1494" y="93"/>
                        </a:lnTo>
                        <a:lnTo>
                          <a:pt x="1499" y="98"/>
                        </a:lnTo>
                        <a:lnTo>
                          <a:pt x="1501" y="103"/>
                        </a:lnTo>
                        <a:lnTo>
                          <a:pt x="1503" y="110"/>
                        </a:lnTo>
                        <a:lnTo>
                          <a:pt x="1504" y="118"/>
                        </a:lnTo>
                        <a:lnTo>
                          <a:pt x="1505" y="126"/>
                        </a:lnTo>
                        <a:lnTo>
                          <a:pt x="1505" y="135"/>
                        </a:lnTo>
                        <a:lnTo>
                          <a:pt x="1504" y="143"/>
                        </a:lnTo>
                        <a:lnTo>
                          <a:pt x="1501" y="159"/>
                        </a:lnTo>
                        <a:lnTo>
                          <a:pt x="1498" y="174"/>
                        </a:lnTo>
                        <a:lnTo>
                          <a:pt x="1495" y="184"/>
                        </a:lnTo>
                        <a:lnTo>
                          <a:pt x="1494" y="191"/>
                        </a:lnTo>
                        <a:lnTo>
                          <a:pt x="1496" y="197"/>
                        </a:lnTo>
                        <a:lnTo>
                          <a:pt x="1499" y="202"/>
                        </a:lnTo>
                        <a:lnTo>
                          <a:pt x="1503" y="207"/>
                        </a:lnTo>
                        <a:lnTo>
                          <a:pt x="1508" y="210"/>
                        </a:lnTo>
                        <a:lnTo>
                          <a:pt x="1514" y="212"/>
                        </a:lnTo>
                        <a:lnTo>
                          <a:pt x="1520" y="214"/>
                        </a:lnTo>
                        <a:lnTo>
                          <a:pt x="1552" y="215"/>
                        </a:lnTo>
                        <a:lnTo>
                          <a:pt x="1581" y="214"/>
                        </a:lnTo>
                        <a:lnTo>
                          <a:pt x="1609" y="218"/>
                        </a:lnTo>
                        <a:lnTo>
                          <a:pt x="1634" y="222"/>
                        </a:lnTo>
                        <a:lnTo>
                          <a:pt x="1657" y="227"/>
                        </a:lnTo>
                        <a:lnTo>
                          <a:pt x="1680" y="231"/>
                        </a:lnTo>
                        <a:lnTo>
                          <a:pt x="1691" y="233"/>
                        </a:lnTo>
                        <a:lnTo>
                          <a:pt x="1702" y="233"/>
                        </a:lnTo>
                        <a:lnTo>
                          <a:pt x="1715" y="233"/>
                        </a:lnTo>
                        <a:lnTo>
                          <a:pt x="1726" y="233"/>
                        </a:lnTo>
                        <a:lnTo>
                          <a:pt x="1738" y="231"/>
                        </a:lnTo>
                        <a:lnTo>
                          <a:pt x="1751" y="228"/>
                        </a:lnTo>
                        <a:lnTo>
                          <a:pt x="1765" y="224"/>
                        </a:lnTo>
                        <a:lnTo>
                          <a:pt x="1779" y="218"/>
                        </a:lnTo>
                        <a:lnTo>
                          <a:pt x="1793" y="212"/>
                        </a:lnTo>
                        <a:lnTo>
                          <a:pt x="1806" y="209"/>
                        </a:lnTo>
                        <a:lnTo>
                          <a:pt x="1817" y="207"/>
                        </a:lnTo>
                        <a:lnTo>
                          <a:pt x="1826" y="206"/>
                        </a:lnTo>
                        <a:lnTo>
                          <a:pt x="1835" y="207"/>
                        </a:lnTo>
                        <a:lnTo>
                          <a:pt x="1843" y="209"/>
                        </a:lnTo>
                        <a:lnTo>
                          <a:pt x="1850" y="213"/>
                        </a:lnTo>
                        <a:lnTo>
                          <a:pt x="1856" y="217"/>
                        </a:lnTo>
                        <a:lnTo>
                          <a:pt x="1877" y="243"/>
                        </a:lnTo>
                        <a:lnTo>
                          <a:pt x="1902" y="276"/>
                        </a:lnTo>
                        <a:lnTo>
                          <a:pt x="1908" y="284"/>
                        </a:lnTo>
                        <a:lnTo>
                          <a:pt x="1914" y="293"/>
                        </a:lnTo>
                        <a:lnTo>
                          <a:pt x="1921" y="299"/>
                        </a:lnTo>
                        <a:lnTo>
                          <a:pt x="1929" y="304"/>
                        </a:lnTo>
                        <a:lnTo>
                          <a:pt x="1932" y="305"/>
                        </a:lnTo>
                        <a:lnTo>
                          <a:pt x="1936" y="306"/>
                        </a:lnTo>
                        <a:lnTo>
                          <a:pt x="1939" y="306"/>
                        </a:lnTo>
                        <a:lnTo>
                          <a:pt x="1943" y="305"/>
                        </a:lnTo>
                        <a:lnTo>
                          <a:pt x="1946" y="304"/>
                        </a:lnTo>
                        <a:lnTo>
                          <a:pt x="1950" y="301"/>
                        </a:lnTo>
                        <a:lnTo>
                          <a:pt x="1954" y="297"/>
                        </a:lnTo>
                        <a:lnTo>
                          <a:pt x="1957" y="293"/>
                        </a:lnTo>
                        <a:lnTo>
                          <a:pt x="1962" y="286"/>
                        </a:lnTo>
                        <a:lnTo>
                          <a:pt x="1967" y="281"/>
                        </a:lnTo>
                        <a:lnTo>
                          <a:pt x="1974" y="277"/>
                        </a:lnTo>
                        <a:lnTo>
                          <a:pt x="1982" y="274"/>
                        </a:lnTo>
                        <a:lnTo>
                          <a:pt x="1998" y="268"/>
                        </a:lnTo>
                        <a:lnTo>
                          <a:pt x="2016" y="263"/>
                        </a:lnTo>
                        <a:lnTo>
                          <a:pt x="2035" y="258"/>
                        </a:lnTo>
                        <a:lnTo>
                          <a:pt x="2054" y="252"/>
                        </a:lnTo>
                        <a:lnTo>
                          <a:pt x="2063" y="248"/>
                        </a:lnTo>
                        <a:lnTo>
                          <a:pt x="2072" y="244"/>
                        </a:lnTo>
                        <a:lnTo>
                          <a:pt x="2080" y="239"/>
                        </a:lnTo>
                        <a:lnTo>
                          <a:pt x="2088" y="234"/>
                        </a:lnTo>
                        <a:lnTo>
                          <a:pt x="2094" y="230"/>
                        </a:lnTo>
                        <a:lnTo>
                          <a:pt x="2103" y="227"/>
                        </a:lnTo>
                        <a:lnTo>
                          <a:pt x="2112" y="223"/>
                        </a:lnTo>
                        <a:lnTo>
                          <a:pt x="2123" y="221"/>
                        </a:lnTo>
                        <a:lnTo>
                          <a:pt x="2134" y="218"/>
                        </a:lnTo>
                        <a:lnTo>
                          <a:pt x="2147" y="217"/>
                        </a:lnTo>
                        <a:lnTo>
                          <a:pt x="2159" y="216"/>
                        </a:lnTo>
                        <a:lnTo>
                          <a:pt x="2171" y="216"/>
                        </a:lnTo>
                        <a:lnTo>
                          <a:pt x="2183" y="216"/>
                        </a:lnTo>
                        <a:lnTo>
                          <a:pt x="2195" y="218"/>
                        </a:lnTo>
                        <a:lnTo>
                          <a:pt x="2205" y="220"/>
                        </a:lnTo>
                        <a:lnTo>
                          <a:pt x="2214" y="223"/>
                        </a:lnTo>
                        <a:lnTo>
                          <a:pt x="2222" y="227"/>
                        </a:lnTo>
                        <a:lnTo>
                          <a:pt x="2227" y="232"/>
                        </a:lnTo>
                        <a:lnTo>
                          <a:pt x="2229" y="235"/>
                        </a:lnTo>
                        <a:lnTo>
                          <a:pt x="2232" y="238"/>
                        </a:lnTo>
                        <a:lnTo>
                          <a:pt x="2233" y="242"/>
                        </a:lnTo>
                        <a:lnTo>
                          <a:pt x="2233" y="247"/>
                        </a:lnTo>
                        <a:lnTo>
                          <a:pt x="2232" y="258"/>
                        </a:lnTo>
                        <a:lnTo>
                          <a:pt x="2229" y="269"/>
                        </a:lnTo>
                        <a:lnTo>
                          <a:pt x="2225" y="281"/>
                        </a:lnTo>
                        <a:lnTo>
                          <a:pt x="2220" y="295"/>
                        </a:lnTo>
                        <a:lnTo>
                          <a:pt x="2216" y="307"/>
                        </a:lnTo>
                        <a:lnTo>
                          <a:pt x="2212" y="320"/>
                        </a:lnTo>
                        <a:lnTo>
                          <a:pt x="2210" y="334"/>
                        </a:lnTo>
                        <a:lnTo>
                          <a:pt x="2209" y="348"/>
                        </a:lnTo>
                        <a:lnTo>
                          <a:pt x="2209" y="357"/>
                        </a:lnTo>
                        <a:lnTo>
                          <a:pt x="2210" y="367"/>
                        </a:lnTo>
                        <a:lnTo>
                          <a:pt x="2212" y="378"/>
                        </a:lnTo>
                        <a:lnTo>
                          <a:pt x="2214" y="387"/>
                        </a:lnTo>
                        <a:lnTo>
                          <a:pt x="2219" y="406"/>
                        </a:lnTo>
                        <a:lnTo>
                          <a:pt x="2224" y="424"/>
                        </a:lnTo>
                        <a:lnTo>
                          <a:pt x="2240" y="430"/>
                        </a:lnTo>
                        <a:lnTo>
                          <a:pt x="2255" y="435"/>
                        </a:lnTo>
                        <a:lnTo>
                          <a:pt x="2272" y="438"/>
                        </a:lnTo>
                        <a:lnTo>
                          <a:pt x="2289" y="441"/>
                        </a:lnTo>
                        <a:lnTo>
                          <a:pt x="2324" y="445"/>
                        </a:lnTo>
                        <a:lnTo>
                          <a:pt x="2356" y="450"/>
                        </a:lnTo>
                        <a:lnTo>
                          <a:pt x="2386" y="456"/>
                        </a:lnTo>
                        <a:lnTo>
                          <a:pt x="2416" y="465"/>
                        </a:lnTo>
                        <a:lnTo>
                          <a:pt x="2443" y="474"/>
                        </a:lnTo>
                        <a:lnTo>
                          <a:pt x="2472" y="485"/>
                        </a:lnTo>
                        <a:lnTo>
                          <a:pt x="2481" y="488"/>
                        </a:lnTo>
                        <a:lnTo>
                          <a:pt x="2491" y="490"/>
                        </a:lnTo>
                        <a:lnTo>
                          <a:pt x="2500" y="492"/>
                        </a:lnTo>
                        <a:lnTo>
                          <a:pt x="2509" y="493"/>
                        </a:lnTo>
                        <a:lnTo>
                          <a:pt x="2527" y="494"/>
                        </a:lnTo>
                        <a:lnTo>
                          <a:pt x="2547" y="493"/>
                        </a:lnTo>
                        <a:lnTo>
                          <a:pt x="2566" y="490"/>
                        </a:lnTo>
                        <a:lnTo>
                          <a:pt x="2585" y="486"/>
                        </a:lnTo>
                        <a:lnTo>
                          <a:pt x="2604" y="482"/>
                        </a:lnTo>
                        <a:lnTo>
                          <a:pt x="2624" y="477"/>
                        </a:lnTo>
                        <a:lnTo>
                          <a:pt x="2643" y="472"/>
                        </a:lnTo>
                        <a:lnTo>
                          <a:pt x="2663" y="468"/>
                        </a:lnTo>
                        <a:lnTo>
                          <a:pt x="2682" y="465"/>
                        </a:lnTo>
                        <a:lnTo>
                          <a:pt x="2701" y="463"/>
                        </a:lnTo>
                        <a:lnTo>
                          <a:pt x="2712" y="462"/>
                        </a:lnTo>
                        <a:lnTo>
                          <a:pt x="2721" y="463"/>
                        </a:lnTo>
                        <a:lnTo>
                          <a:pt x="2731" y="463"/>
                        </a:lnTo>
                        <a:lnTo>
                          <a:pt x="2740" y="465"/>
                        </a:lnTo>
                        <a:lnTo>
                          <a:pt x="2751" y="467"/>
                        </a:lnTo>
                        <a:lnTo>
                          <a:pt x="2760" y="469"/>
                        </a:lnTo>
                        <a:lnTo>
                          <a:pt x="2769" y="473"/>
                        </a:lnTo>
                        <a:lnTo>
                          <a:pt x="2779" y="477"/>
                        </a:lnTo>
                        <a:lnTo>
                          <a:pt x="2779" y="477"/>
                        </a:lnTo>
                        <a:lnTo>
                          <a:pt x="2791" y="484"/>
                        </a:lnTo>
                        <a:lnTo>
                          <a:pt x="2803" y="488"/>
                        </a:lnTo>
                        <a:lnTo>
                          <a:pt x="2815" y="492"/>
                        </a:lnTo>
                        <a:lnTo>
                          <a:pt x="2827" y="494"/>
                        </a:lnTo>
                        <a:lnTo>
                          <a:pt x="2853" y="497"/>
                        </a:lnTo>
                        <a:lnTo>
                          <a:pt x="2880" y="501"/>
                        </a:lnTo>
                        <a:lnTo>
                          <a:pt x="2880" y="510"/>
                        </a:lnTo>
                        <a:lnTo>
                          <a:pt x="2879" y="519"/>
                        </a:lnTo>
                        <a:lnTo>
                          <a:pt x="2875" y="529"/>
                        </a:lnTo>
                        <a:lnTo>
                          <a:pt x="2873" y="540"/>
                        </a:lnTo>
                        <a:lnTo>
                          <a:pt x="2871" y="551"/>
                        </a:lnTo>
                        <a:lnTo>
                          <a:pt x="2870" y="561"/>
                        </a:lnTo>
                        <a:lnTo>
                          <a:pt x="2870" y="564"/>
                        </a:lnTo>
                        <a:lnTo>
                          <a:pt x="2871" y="568"/>
                        </a:lnTo>
                        <a:lnTo>
                          <a:pt x="2873" y="570"/>
                        </a:lnTo>
                        <a:lnTo>
                          <a:pt x="2877" y="572"/>
                        </a:lnTo>
                        <a:lnTo>
                          <a:pt x="2891" y="579"/>
                        </a:lnTo>
                        <a:lnTo>
                          <a:pt x="2901" y="585"/>
                        </a:lnTo>
                        <a:lnTo>
                          <a:pt x="2908" y="592"/>
                        </a:lnTo>
                        <a:lnTo>
                          <a:pt x="2912" y="598"/>
                        </a:lnTo>
                        <a:lnTo>
                          <a:pt x="2913" y="601"/>
                        </a:lnTo>
                        <a:lnTo>
                          <a:pt x="2913" y="604"/>
                        </a:lnTo>
                        <a:lnTo>
                          <a:pt x="2913" y="607"/>
                        </a:lnTo>
                        <a:lnTo>
                          <a:pt x="2913" y="610"/>
                        </a:lnTo>
                        <a:lnTo>
                          <a:pt x="2911" y="615"/>
                        </a:lnTo>
                        <a:lnTo>
                          <a:pt x="2907" y="621"/>
                        </a:lnTo>
                        <a:lnTo>
                          <a:pt x="2899" y="632"/>
                        </a:lnTo>
                        <a:lnTo>
                          <a:pt x="2890" y="646"/>
                        </a:lnTo>
                        <a:lnTo>
                          <a:pt x="2888" y="653"/>
                        </a:lnTo>
                        <a:lnTo>
                          <a:pt x="2886" y="660"/>
                        </a:lnTo>
                        <a:lnTo>
                          <a:pt x="2886" y="664"/>
                        </a:lnTo>
                        <a:lnTo>
                          <a:pt x="2886" y="668"/>
                        </a:lnTo>
                        <a:lnTo>
                          <a:pt x="2887" y="672"/>
                        </a:lnTo>
                        <a:lnTo>
                          <a:pt x="2889" y="676"/>
                        </a:lnTo>
                        <a:lnTo>
                          <a:pt x="2895" y="689"/>
                        </a:lnTo>
                        <a:lnTo>
                          <a:pt x="2902" y="699"/>
                        </a:lnTo>
                        <a:lnTo>
                          <a:pt x="2909" y="707"/>
                        </a:lnTo>
                        <a:lnTo>
                          <a:pt x="2916" y="716"/>
                        </a:lnTo>
                        <a:lnTo>
                          <a:pt x="2923" y="726"/>
                        </a:lnTo>
                        <a:lnTo>
                          <a:pt x="2928" y="737"/>
                        </a:lnTo>
                        <a:lnTo>
                          <a:pt x="2930" y="742"/>
                        </a:lnTo>
                        <a:lnTo>
                          <a:pt x="2932" y="749"/>
                        </a:lnTo>
                        <a:lnTo>
                          <a:pt x="2932" y="756"/>
                        </a:lnTo>
                        <a:lnTo>
                          <a:pt x="2933" y="764"/>
                        </a:lnTo>
                        <a:lnTo>
                          <a:pt x="2931" y="784"/>
                        </a:lnTo>
                        <a:lnTo>
                          <a:pt x="2929" y="807"/>
                        </a:lnTo>
                        <a:lnTo>
                          <a:pt x="2928" y="819"/>
                        </a:lnTo>
                        <a:lnTo>
                          <a:pt x="2928" y="829"/>
                        </a:lnTo>
                        <a:lnTo>
                          <a:pt x="2929" y="839"/>
                        </a:lnTo>
                        <a:lnTo>
                          <a:pt x="2930" y="848"/>
                        </a:lnTo>
                        <a:lnTo>
                          <a:pt x="2935" y="864"/>
                        </a:lnTo>
                        <a:lnTo>
                          <a:pt x="2941" y="878"/>
                        </a:lnTo>
                        <a:lnTo>
                          <a:pt x="2947" y="891"/>
                        </a:lnTo>
                        <a:lnTo>
                          <a:pt x="2954" y="906"/>
                        </a:lnTo>
                        <a:lnTo>
                          <a:pt x="2971" y="933"/>
                        </a:lnTo>
                        <a:lnTo>
                          <a:pt x="2988" y="959"/>
                        </a:lnTo>
                        <a:lnTo>
                          <a:pt x="2995" y="969"/>
                        </a:lnTo>
                        <a:lnTo>
                          <a:pt x="3002" y="976"/>
                        </a:lnTo>
                        <a:lnTo>
                          <a:pt x="3009" y="982"/>
                        </a:lnTo>
                        <a:lnTo>
                          <a:pt x="3014" y="984"/>
                        </a:lnTo>
                        <a:lnTo>
                          <a:pt x="3018" y="984"/>
                        </a:lnTo>
                        <a:lnTo>
                          <a:pt x="3022" y="982"/>
                        </a:lnTo>
                        <a:lnTo>
                          <a:pt x="3025" y="977"/>
                        </a:lnTo>
                        <a:lnTo>
                          <a:pt x="3028" y="972"/>
                        </a:lnTo>
                        <a:lnTo>
                          <a:pt x="3034" y="960"/>
                        </a:lnTo>
                        <a:lnTo>
                          <a:pt x="3041" y="947"/>
                        </a:lnTo>
                        <a:lnTo>
                          <a:pt x="3044" y="940"/>
                        </a:lnTo>
                        <a:lnTo>
                          <a:pt x="3050" y="934"/>
                        </a:lnTo>
                        <a:lnTo>
                          <a:pt x="3054" y="929"/>
                        </a:lnTo>
                        <a:lnTo>
                          <a:pt x="3060" y="925"/>
                        </a:lnTo>
                        <a:lnTo>
                          <a:pt x="3068" y="924"/>
                        </a:lnTo>
                        <a:lnTo>
                          <a:pt x="3075" y="924"/>
                        </a:lnTo>
                        <a:lnTo>
                          <a:pt x="3080" y="925"/>
                        </a:lnTo>
                        <a:lnTo>
                          <a:pt x="3084" y="927"/>
                        </a:lnTo>
                        <a:lnTo>
                          <a:pt x="3089" y="929"/>
                        </a:lnTo>
                        <a:lnTo>
                          <a:pt x="3096" y="930"/>
                        </a:lnTo>
                        <a:lnTo>
                          <a:pt x="3103" y="929"/>
                        </a:lnTo>
                        <a:lnTo>
                          <a:pt x="3114" y="927"/>
                        </a:lnTo>
                        <a:lnTo>
                          <a:pt x="3117" y="926"/>
                        </a:lnTo>
                        <a:lnTo>
                          <a:pt x="3122" y="927"/>
                        </a:lnTo>
                        <a:lnTo>
                          <a:pt x="3127" y="929"/>
                        </a:lnTo>
                        <a:lnTo>
                          <a:pt x="3133" y="932"/>
                        </a:lnTo>
                        <a:lnTo>
                          <a:pt x="3149" y="940"/>
                        </a:lnTo>
                        <a:lnTo>
                          <a:pt x="3164" y="949"/>
                        </a:lnTo>
                        <a:lnTo>
                          <a:pt x="3180" y="960"/>
                        </a:lnTo>
                        <a:lnTo>
                          <a:pt x="3194" y="970"/>
                        </a:lnTo>
                        <a:lnTo>
                          <a:pt x="3204" y="980"/>
                        </a:lnTo>
                        <a:lnTo>
                          <a:pt x="3212" y="987"/>
                        </a:lnTo>
                        <a:lnTo>
                          <a:pt x="3229" y="1009"/>
                        </a:lnTo>
                        <a:lnTo>
                          <a:pt x="3240" y="1025"/>
                        </a:lnTo>
                        <a:lnTo>
                          <a:pt x="3243" y="1028"/>
                        </a:lnTo>
                        <a:lnTo>
                          <a:pt x="3246" y="1030"/>
                        </a:lnTo>
                        <a:lnTo>
                          <a:pt x="3249" y="1032"/>
                        </a:lnTo>
                        <a:lnTo>
                          <a:pt x="3254" y="1034"/>
                        </a:lnTo>
                        <a:lnTo>
                          <a:pt x="3266" y="1037"/>
                        </a:lnTo>
                        <a:lnTo>
                          <a:pt x="3281" y="1038"/>
                        </a:lnTo>
                        <a:lnTo>
                          <a:pt x="3294" y="1040"/>
                        </a:lnTo>
                        <a:lnTo>
                          <a:pt x="3305" y="1043"/>
                        </a:lnTo>
                        <a:lnTo>
                          <a:pt x="3315" y="1047"/>
                        </a:lnTo>
                        <a:lnTo>
                          <a:pt x="3323" y="1052"/>
                        </a:lnTo>
                        <a:lnTo>
                          <a:pt x="3330" y="1059"/>
                        </a:lnTo>
                        <a:lnTo>
                          <a:pt x="3336" y="1067"/>
                        </a:lnTo>
                        <a:lnTo>
                          <a:pt x="3341" y="1074"/>
                        </a:lnTo>
                        <a:lnTo>
                          <a:pt x="3347" y="1082"/>
                        </a:lnTo>
                        <a:lnTo>
                          <a:pt x="3353" y="1089"/>
                        </a:lnTo>
                        <a:lnTo>
                          <a:pt x="3358" y="1097"/>
                        </a:lnTo>
                        <a:lnTo>
                          <a:pt x="3364" y="1104"/>
                        </a:lnTo>
                        <a:lnTo>
                          <a:pt x="3371" y="1111"/>
                        </a:lnTo>
                        <a:lnTo>
                          <a:pt x="3378" y="1116"/>
                        </a:lnTo>
                        <a:lnTo>
                          <a:pt x="3387" y="1120"/>
                        </a:lnTo>
                        <a:lnTo>
                          <a:pt x="3399" y="1122"/>
                        </a:lnTo>
                        <a:lnTo>
                          <a:pt x="3411" y="1123"/>
                        </a:lnTo>
                        <a:lnTo>
                          <a:pt x="3421" y="1123"/>
                        </a:lnTo>
                        <a:lnTo>
                          <a:pt x="3431" y="1122"/>
                        </a:lnTo>
                        <a:lnTo>
                          <a:pt x="3441" y="1120"/>
                        </a:lnTo>
                        <a:lnTo>
                          <a:pt x="3450" y="1118"/>
                        </a:lnTo>
                        <a:lnTo>
                          <a:pt x="3465" y="1113"/>
                        </a:lnTo>
                        <a:lnTo>
                          <a:pt x="3481" y="1106"/>
                        </a:lnTo>
                        <a:lnTo>
                          <a:pt x="3497" y="1100"/>
                        </a:lnTo>
                        <a:lnTo>
                          <a:pt x="3513" y="1097"/>
                        </a:lnTo>
                        <a:lnTo>
                          <a:pt x="3524" y="1096"/>
                        </a:lnTo>
                        <a:lnTo>
                          <a:pt x="3534" y="1096"/>
                        </a:lnTo>
                        <a:lnTo>
                          <a:pt x="3545" y="1096"/>
                        </a:lnTo>
                        <a:lnTo>
                          <a:pt x="3557" y="1098"/>
                        </a:lnTo>
                        <a:lnTo>
                          <a:pt x="3573" y="1100"/>
                        </a:lnTo>
                        <a:lnTo>
                          <a:pt x="3585" y="1103"/>
                        </a:lnTo>
                        <a:lnTo>
                          <a:pt x="3593" y="1105"/>
                        </a:lnTo>
                        <a:lnTo>
                          <a:pt x="3598" y="1109"/>
                        </a:lnTo>
                        <a:lnTo>
                          <a:pt x="3600" y="1112"/>
                        </a:lnTo>
                        <a:lnTo>
                          <a:pt x="3601" y="1115"/>
                        </a:lnTo>
                        <a:lnTo>
                          <a:pt x="3602" y="1118"/>
                        </a:lnTo>
                        <a:lnTo>
                          <a:pt x="3603" y="1122"/>
                        </a:lnTo>
                        <a:lnTo>
                          <a:pt x="3604" y="1133"/>
                        </a:lnTo>
                        <a:lnTo>
                          <a:pt x="3604" y="1147"/>
                        </a:lnTo>
                        <a:lnTo>
                          <a:pt x="3605" y="1155"/>
                        </a:lnTo>
                        <a:lnTo>
                          <a:pt x="3608" y="1161"/>
                        </a:lnTo>
                        <a:lnTo>
                          <a:pt x="3614" y="1166"/>
                        </a:lnTo>
                        <a:lnTo>
                          <a:pt x="3619" y="1172"/>
                        </a:lnTo>
                        <a:lnTo>
                          <a:pt x="3631" y="1182"/>
                        </a:lnTo>
                        <a:lnTo>
                          <a:pt x="3642" y="1191"/>
                        </a:lnTo>
                        <a:lnTo>
                          <a:pt x="3645" y="1197"/>
                        </a:lnTo>
                        <a:lnTo>
                          <a:pt x="3648" y="1206"/>
                        </a:lnTo>
                        <a:lnTo>
                          <a:pt x="3651" y="1218"/>
                        </a:lnTo>
                        <a:lnTo>
                          <a:pt x="3655" y="1231"/>
                        </a:lnTo>
                        <a:lnTo>
                          <a:pt x="3658" y="1245"/>
                        </a:lnTo>
                        <a:lnTo>
                          <a:pt x="3659" y="1256"/>
                        </a:lnTo>
                        <a:lnTo>
                          <a:pt x="3660" y="1264"/>
                        </a:lnTo>
                        <a:lnTo>
                          <a:pt x="3658" y="1268"/>
                        </a:lnTo>
                        <a:lnTo>
                          <a:pt x="3648" y="1274"/>
                        </a:lnTo>
                        <a:lnTo>
                          <a:pt x="3637" y="1282"/>
                        </a:lnTo>
                        <a:lnTo>
                          <a:pt x="3627" y="1290"/>
                        </a:lnTo>
                        <a:lnTo>
                          <a:pt x="3618" y="1299"/>
                        </a:lnTo>
                        <a:lnTo>
                          <a:pt x="3615" y="1304"/>
                        </a:lnTo>
                        <a:lnTo>
                          <a:pt x="3612" y="1309"/>
                        </a:lnTo>
                        <a:lnTo>
                          <a:pt x="3611" y="1314"/>
                        </a:lnTo>
                        <a:lnTo>
                          <a:pt x="3611" y="1320"/>
                        </a:lnTo>
                        <a:lnTo>
                          <a:pt x="3612" y="1327"/>
                        </a:lnTo>
                        <a:lnTo>
                          <a:pt x="3614" y="1333"/>
                        </a:lnTo>
                        <a:lnTo>
                          <a:pt x="3619" y="1340"/>
                        </a:lnTo>
                        <a:lnTo>
                          <a:pt x="3625" y="1347"/>
                        </a:lnTo>
                        <a:lnTo>
                          <a:pt x="3627" y="1350"/>
                        </a:lnTo>
                        <a:lnTo>
                          <a:pt x="3630" y="1354"/>
                        </a:lnTo>
                        <a:lnTo>
                          <a:pt x="3634" y="1356"/>
                        </a:lnTo>
                        <a:lnTo>
                          <a:pt x="3637" y="1358"/>
                        </a:lnTo>
                        <a:lnTo>
                          <a:pt x="3645" y="1362"/>
                        </a:lnTo>
                        <a:lnTo>
                          <a:pt x="3654" y="1364"/>
                        </a:lnTo>
                        <a:lnTo>
                          <a:pt x="3662" y="1367"/>
                        </a:lnTo>
                        <a:lnTo>
                          <a:pt x="3671" y="1370"/>
                        </a:lnTo>
                        <a:lnTo>
                          <a:pt x="3679" y="1374"/>
                        </a:lnTo>
                        <a:lnTo>
                          <a:pt x="3687" y="1379"/>
                        </a:lnTo>
                        <a:lnTo>
                          <a:pt x="3690" y="1383"/>
                        </a:lnTo>
                        <a:lnTo>
                          <a:pt x="3693" y="1387"/>
                        </a:lnTo>
                        <a:lnTo>
                          <a:pt x="3696" y="1392"/>
                        </a:lnTo>
                        <a:lnTo>
                          <a:pt x="3698" y="1398"/>
                        </a:lnTo>
                        <a:lnTo>
                          <a:pt x="3700" y="1411"/>
                        </a:lnTo>
                        <a:lnTo>
                          <a:pt x="3701" y="1423"/>
                        </a:lnTo>
                        <a:lnTo>
                          <a:pt x="3700" y="1449"/>
                        </a:lnTo>
                        <a:lnTo>
                          <a:pt x="3702" y="1473"/>
                        </a:lnTo>
                        <a:lnTo>
                          <a:pt x="3708" y="1496"/>
                        </a:lnTo>
                        <a:lnTo>
                          <a:pt x="3714" y="1515"/>
                        </a:lnTo>
                        <a:lnTo>
                          <a:pt x="3716" y="1525"/>
                        </a:lnTo>
                        <a:lnTo>
                          <a:pt x="3718" y="1535"/>
                        </a:lnTo>
                        <a:lnTo>
                          <a:pt x="3720" y="1547"/>
                        </a:lnTo>
                        <a:lnTo>
                          <a:pt x="3720" y="1559"/>
                        </a:lnTo>
                        <a:lnTo>
                          <a:pt x="3720" y="1559"/>
                        </a:lnTo>
                        <a:lnTo>
                          <a:pt x="3671" y="1595"/>
                        </a:lnTo>
                        <a:lnTo>
                          <a:pt x="3655" y="1605"/>
                        </a:lnTo>
                        <a:lnTo>
                          <a:pt x="3638" y="1616"/>
                        </a:lnTo>
                        <a:lnTo>
                          <a:pt x="3631" y="1622"/>
                        </a:lnTo>
                        <a:lnTo>
                          <a:pt x="3625" y="1630"/>
                        </a:lnTo>
                        <a:lnTo>
                          <a:pt x="3619" y="1638"/>
                        </a:lnTo>
                        <a:lnTo>
                          <a:pt x="3615" y="1647"/>
                        </a:lnTo>
                        <a:lnTo>
                          <a:pt x="3612" y="1654"/>
                        </a:lnTo>
                        <a:lnTo>
                          <a:pt x="3607" y="1659"/>
                        </a:lnTo>
                        <a:lnTo>
                          <a:pt x="3604" y="1664"/>
                        </a:lnTo>
                        <a:lnTo>
                          <a:pt x="3600" y="1668"/>
                        </a:lnTo>
                        <a:lnTo>
                          <a:pt x="3596" y="1671"/>
                        </a:lnTo>
                        <a:lnTo>
                          <a:pt x="3592" y="1673"/>
                        </a:lnTo>
                        <a:lnTo>
                          <a:pt x="3587" y="1674"/>
                        </a:lnTo>
                        <a:lnTo>
                          <a:pt x="3583" y="1675"/>
                        </a:lnTo>
                        <a:lnTo>
                          <a:pt x="3561" y="1676"/>
                        </a:lnTo>
                        <a:lnTo>
                          <a:pt x="3539" y="1677"/>
                        </a:lnTo>
                        <a:lnTo>
                          <a:pt x="3535" y="1686"/>
                        </a:lnTo>
                        <a:lnTo>
                          <a:pt x="3533" y="1695"/>
                        </a:lnTo>
                        <a:lnTo>
                          <a:pt x="3533" y="1704"/>
                        </a:lnTo>
                        <a:lnTo>
                          <a:pt x="3534" y="1715"/>
                        </a:lnTo>
                        <a:lnTo>
                          <a:pt x="3536" y="1724"/>
                        </a:lnTo>
                        <a:lnTo>
                          <a:pt x="3540" y="1733"/>
                        </a:lnTo>
                        <a:lnTo>
                          <a:pt x="3544" y="1742"/>
                        </a:lnTo>
                        <a:lnTo>
                          <a:pt x="3548" y="1751"/>
                        </a:lnTo>
                        <a:lnTo>
                          <a:pt x="3551" y="1761"/>
                        </a:lnTo>
                        <a:lnTo>
                          <a:pt x="3553" y="1769"/>
                        </a:lnTo>
                        <a:lnTo>
                          <a:pt x="3553" y="1777"/>
                        </a:lnTo>
                        <a:lnTo>
                          <a:pt x="3553" y="1785"/>
                        </a:lnTo>
                        <a:lnTo>
                          <a:pt x="3552" y="1793"/>
                        </a:lnTo>
                        <a:lnTo>
                          <a:pt x="3552" y="1802"/>
                        </a:lnTo>
                        <a:lnTo>
                          <a:pt x="3552" y="1811"/>
                        </a:lnTo>
                        <a:lnTo>
                          <a:pt x="3553" y="1820"/>
                        </a:lnTo>
                        <a:lnTo>
                          <a:pt x="3556" y="1828"/>
                        </a:lnTo>
                        <a:lnTo>
                          <a:pt x="3560" y="1834"/>
                        </a:lnTo>
                        <a:lnTo>
                          <a:pt x="3564" y="1839"/>
                        </a:lnTo>
                        <a:lnTo>
                          <a:pt x="3570" y="1843"/>
                        </a:lnTo>
                        <a:lnTo>
                          <a:pt x="3576" y="1845"/>
                        </a:lnTo>
                        <a:lnTo>
                          <a:pt x="3581" y="1848"/>
                        </a:lnTo>
                        <a:lnTo>
                          <a:pt x="3587" y="1852"/>
                        </a:lnTo>
                        <a:lnTo>
                          <a:pt x="3592" y="1857"/>
                        </a:lnTo>
                        <a:lnTo>
                          <a:pt x="3594" y="1861"/>
                        </a:lnTo>
                        <a:lnTo>
                          <a:pt x="3595" y="1865"/>
                        </a:lnTo>
                        <a:lnTo>
                          <a:pt x="3596" y="1870"/>
                        </a:lnTo>
                        <a:lnTo>
                          <a:pt x="3597" y="1875"/>
                        </a:lnTo>
                        <a:lnTo>
                          <a:pt x="3597" y="1887"/>
                        </a:lnTo>
                        <a:lnTo>
                          <a:pt x="3595" y="1898"/>
                        </a:lnTo>
                        <a:lnTo>
                          <a:pt x="3591" y="1922"/>
                        </a:lnTo>
                        <a:lnTo>
                          <a:pt x="3589" y="1943"/>
                        </a:lnTo>
                        <a:lnTo>
                          <a:pt x="3591" y="1965"/>
                        </a:lnTo>
                        <a:lnTo>
                          <a:pt x="3597" y="2000"/>
                        </a:lnTo>
                        <a:lnTo>
                          <a:pt x="3599" y="2017"/>
                        </a:lnTo>
                        <a:lnTo>
                          <a:pt x="3601" y="2032"/>
                        </a:lnTo>
                        <a:lnTo>
                          <a:pt x="3602" y="2042"/>
                        </a:lnTo>
                        <a:lnTo>
                          <a:pt x="3601" y="2047"/>
                        </a:lnTo>
                        <a:lnTo>
                          <a:pt x="3591" y="2044"/>
                        </a:lnTo>
                        <a:lnTo>
                          <a:pt x="3581" y="2040"/>
                        </a:lnTo>
                        <a:lnTo>
                          <a:pt x="3570" y="2035"/>
                        </a:lnTo>
                        <a:lnTo>
                          <a:pt x="3559" y="2029"/>
                        </a:lnTo>
                        <a:lnTo>
                          <a:pt x="3537" y="2017"/>
                        </a:lnTo>
                        <a:lnTo>
                          <a:pt x="3513" y="2003"/>
                        </a:lnTo>
                        <a:lnTo>
                          <a:pt x="3491" y="1990"/>
                        </a:lnTo>
                        <a:lnTo>
                          <a:pt x="3468" y="1980"/>
                        </a:lnTo>
                        <a:lnTo>
                          <a:pt x="3457" y="1975"/>
                        </a:lnTo>
                        <a:lnTo>
                          <a:pt x="3446" y="1972"/>
                        </a:lnTo>
                        <a:lnTo>
                          <a:pt x="3435" y="1970"/>
                        </a:lnTo>
                        <a:lnTo>
                          <a:pt x="3425" y="1969"/>
                        </a:lnTo>
                        <a:lnTo>
                          <a:pt x="3422" y="1975"/>
                        </a:lnTo>
                        <a:lnTo>
                          <a:pt x="3422" y="1982"/>
                        </a:lnTo>
                        <a:lnTo>
                          <a:pt x="3422" y="1988"/>
                        </a:lnTo>
                        <a:lnTo>
                          <a:pt x="3424" y="1995"/>
                        </a:lnTo>
                        <a:lnTo>
                          <a:pt x="3430" y="2011"/>
                        </a:lnTo>
                        <a:lnTo>
                          <a:pt x="3438" y="2026"/>
                        </a:lnTo>
                        <a:lnTo>
                          <a:pt x="3441" y="2033"/>
                        </a:lnTo>
                        <a:lnTo>
                          <a:pt x="3443" y="2040"/>
                        </a:lnTo>
                        <a:lnTo>
                          <a:pt x="3443" y="2046"/>
                        </a:lnTo>
                        <a:lnTo>
                          <a:pt x="3443" y="2054"/>
                        </a:lnTo>
                        <a:lnTo>
                          <a:pt x="3442" y="2057"/>
                        </a:lnTo>
                        <a:lnTo>
                          <a:pt x="3440" y="2059"/>
                        </a:lnTo>
                        <a:lnTo>
                          <a:pt x="3439" y="2062"/>
                        </a:lnTo>
                        <a:lnTo>
                          <a:pt x="3435" y="2065"/>
                        </a:lnTo>
                        <a:lnTo>
                          <a:pt x="3428" y="2069"/>
                        </a:lnTo>
                        <a:lnTo>
                          <a:pt x="3418" y="2073"/>
                        </a:lnTo>
                        <a:lnTo>
                          <a:pt x="3406" y="2076"/>
                        </a:lnTo>
                        <a:lnTo>
                          <a:pt x="3393" y="2079"/>
                        </a:lnTo>
                        <a:lnTo>
                          <a:pt x="3380" y="2081"/>
                        </a:lnTo>
                        <a:lnTo>
                          <a:pt x="3367" y="2082"/>
                        </a:lnTo>
                        <a:lnTo>
                          <a:pt x="3354" y="2084"/>
                        </a:lnTo>
                        <a:lnTo>
                          <a:pt x="3340" y="2086"/>
                        </a:lnTo>
                        <a:lnTo>
                          <a:pt x="3329" y="2089"/>
                        </a:lnTo>
                        <a:lnTo>
                          <a:pt x="3318" y="2092"/>
                        </a:lnTo>
                        <a:lnTo>
                          <a:pt x="3314" y="2093"/>
                        </a:lnTo>
                        <a:lnTo>
                          <a:pt x="3310" y="2094"/>
                        </a:lnTo>
                        <a:lnTo>
                          <a:pt x="3305" y="2094"/>
                        </a:lnTo>
                        <a:lnTo>
                          <a:pt x="3301" y="2093"/>
                        </a:lnTo>
                        <a:lnTo>
                          <a:pt x="3294" y="2091"/>
                        </a:lnTo>
                        <a:lnTo>
                          <a:pt x="3287" y="2088"/>
                        </a:lnTo>
                        <a:lnTo>
                          <a:pt x="3281" y="2084"/>
                        </a:lnTo>
                        <a:lnTo>
                          <a:pt x="3274" y="2081"/>
                        </a:lnTo>
                        <a:lnTo>
                          <a:pt x="3271" y="2079"/>
                        </a:lnTo>
                        <a:lnTo>
                          <a:pt x="3267" y="2079"/>
                        </a:lnTo>
                        <a:lnTo>
                          <a:pt x="3263" y="2078"/>
                        </a:lnTo>
                        <a:lnTo>
                          <a:pt x="3259" y="2078"/>
                        </a:lnTo>
                        <a:lnTo>
                          <a:pt x="3257" y="2087"/>
                        </a:lnTo>
                        <a:lnTo>
                          <a:pt x="3257" y="2095"/>
                        </a:lnTo>
                        <a:lnTo>
                          <a:pt x="3258" y="2104"/>
                        </a:lnTo>
                        <a:lnTo>
                          <a:pt x="3260" y="2112"/>
                        </a:lnTo>
                        <a:lnTo>
                          <a:pt x="3262" y="2120"/>
                        </a:lnTo>
                        <a:lnTo>
                          <a:pt x="3265" y="2128"/>
                        </a:lnTo>
                        <a:lnTo>
                          <a:pt x="3267" y="2136"/>
                        </a:lnTo>
                        <a:lnTo>
                          <a:pt x="3268" y="2146"/>
                        </a:lnTo>
                        <a:lnTo>
                          <a:pt x="3284" y="2174"/>
                        </a:lnTo>
                        <a:lnTo>
                          <a:pt x="3306" y="2214"/>
                        </a:lnTo>
                        <a:lnTo>
                          <a:pt x="3311" y="2224"/>
                        </a:lnTo>
                        <a:lnTo>
                          <a:pt x="3315" y="2235"/>
                        </a:lnTo>
                        <a:lnTo>
                          <a:pt x="3318" y="2245"/>
                        </a:lnTo>
                        <a:lnTo>
                          <a:pt x="3320" y="2253"/>
                        </a:lnTo>
                        <a:lnTo>
                          <a:pt x="3321" y="2261"/>
                        </a:lnTo>
                        <a:lnTo>
                          <a:pt x="3320" y="2269"/>
                        </a:lnTo>
                        <a:lnTo>
                          <a:pt x="3319" y="2272"/>
                        </a:lnTo>
                        <a:lnTo>
                          <a:pt x="3317" y="2275"/>
                        </a:lnTo>
                        <a:lnTo>
                          <a:pt x="3315" y="2278"/>
                        </a:lnTo>
                        <a:lnTo>
                          <a:pt x="3312" y="2280"/>
                        </a:lnTo>
                        <a:lnTo>
                          <a:pt x="3296" y="2289"/>
                        </a:lnTo>
                        <a:lnTo>
                          <a:pt x="3279" y="2301"/>
                        </a:lnTo>
                        <a:lnTo>
                          <a:pt x="3270" y="2308"/>
                        </a:lnTo>
                        <a:lnTo>
                          <a:pt x="3260" y="2316"/>
                        </a:lnTo>
                        <a:lnTo>
                          <a:pt x="3252" y="2323"/>
                        </a:lnTo>
                        <a:lnTo>
                          <a:pt x="3245" y="2331"/>
                        </a:lnTo>
                        <a:lnTo>
                          <a:pt x="3239" y="2339"/>
                        </a:lnTo>
                        <a:lnTo>
                          <a:pt x="3233" y="2347"/>
                        </a:lnTo>
                        <a:lnTo>
                          <a:pt x="3230" y="2356"/>
                        </a:lnTo>
                        <a:lnTo>
                          <a:pt x="3228" y="2365"/>
                        </a:lnTo>
                        <a:lnTo>
                          <a:pt x="3228" y="2369"/>
                        </a:lnTo>
                        <a:lnTo>
                          <a:pt x="3228" y="2373"/>
                        </a:lnTo>
                        <a:lnTo>
                          <a:pt x="3229" y="2377"/>
                        </a:lnTo>
                        <a:lnTo>
                          <a:pt x="3231" y="2382"/>
                        </a:lnTo>
                        <a:lnTo>
                          <a:pt x="3233" y="2386"/>
                        </a:lnTo>
                        <a:lnTo>
                          <a:pt x="3236" y="2390"/>
                        </a:lnTo>
                        <a:lnTo>
                          <a:pt x="3239" y="2394"/>
                        </a:lnTo>
                        <a:lnTo>
                          <a:pt x="3244" y="2399"/>
                        </a:lnTo>
                        <a:lnTo>
                          <a:pt x="3260" y="2415"/>
                        </a:lnTo>
                        <a:lnTo>
                          <a:pt x="3276" y="2432"/>
                        </a:lnTo>
                        <a:lnTo>
                          <a:pt x="3291" y="2449"/>
                        </a:lnTo>
                        <a:lnTo>
                          <a:pt x="3306" y="2465"/>
                        </a:lnTo>
                        <a:lnTo>
                          <a:pt x="3312" y="2471"/>
                        </a:lnTo>
                        <a:lnTo>
                          <a:pt x="3315" y="2477"/>
                        </a:lnTo>
                        <a:lnTo>
                          <a:pt x="3317" y="2485"/>
                        </a:lnTo>
                        <a:lnTo>
                          <a:pt x="3319" y="2493"/>
                        </a:lnTo>
                        <a:lnTo>
                          <a:pt x="3323" y="2509"/>
                        </a:lnTo>
                        <a:lnTo>
                          <a:pt x="3327" y="2524"/>
                        </a:lnTo>
                        <a:lnTo>
                          <a:pt x="3331" y="2539"/>
                        </a:lnTo>
                        <a:lnTo>
                          <a:pt x="3337" y="2559"/>
                        </a:lnTo>
                        <a:lnTo>
                          <a:pt x="3342" y="2585"/>
                        </a:lnTo>
                        <a:lnTo>
                          <a:pt x="3345" y="2609"/>
                        </a:lnTo>
                        <a:lnTo>
                          <a:pt x="3346" y="2622"/>
                        </a:lnTo>
                        <a:lnTo>
                          <a:pt x="3346" y="2633"/>
                        </a:lnTo>
                        <a:lnTo>
                          <a:pt x="3344" y="2642"/>
                        </a:lnTo>
                        <a:lnTo>
                          <a:pt x="3342" y="2649"/>
                        </a:lnTo>
                        <a:lnTo>
                          <a:pt x="3340" y="2652"/>
                        </a:lnTo>
                        <a:lnTo>
                          <a:pt x="3338" y="2656"/>
                        </a:lnTo>
                        <a:lnTo>
                          <a:pt x="3335" y="2657"/>
                        </a:lnTo>
                        <a:lnTo>
                          <a:pt x="3332" y="2658"/>
                        </a:lnTo>
                        <a:lnTo>
                          <a:pt x="3329" y="2658"/>
                        </a:lnTo>
                        <a:lnTo>
                          <a:pt x="3325" y="2658"/>
                        </a:lnTo>
                        <a:lnTo>
                          <a:pt x="3321" y="2657"/>
                        </a:lnTo>
                        <a:lnTo>
                          <a:pt x="3316" y="2653"/>
                        </a:lnTo>
                        <a:lnTo>
                          <a:pt x="3308" y="2649"/>
                        </a:lnTo>
                        <a:lnTo>
                          <a:pt x="3299" y="2645"/>
                        </a:lnTo>
                        <a:lnTo>
                          <a:pt x="3291" y="2641"/>
                        </a:lnTo>
                        <a:lnTo>
                          <a:pt x="3283" y="2638"/>
                        </a:lnTo>
                        <a:lnTo>
                          <a:pt x="3279" y="2637"/>
                        </a:lnTo>
                        <a:lnTo>
                          <a:pt x="3275" y="2637"/>
                        </a:lnTo>
                        <a:lnTo>
                          <a:pt x="3271" y="2637"/>
                        </a:lnTo>
                        <a:lnTo>
                          <a:pt x="3267" y="2638"/>
                        </a:lnTo>
                        <a:lnTo>
                          <a:pt x="3261" y="2640"/>
                        </a:lnTo>
                        <a:lnTo>
                          <a:pt x="3257" y="2643"/>
                        </a:lnTo>
                        <a:lnTo>
                          <a:pt x="3253" y="2646"/>
                        </a:lnTo>
                        <a:lnTo>
                          <a:pt x="3249" y="2650"/>
                        </a:lnTo>
                        <a:lnTo>
                          <a:pt x="3244" y="2659"/>
                        </a:lnTo>
                        <a:lnTo>
                          <a:pt x="3240" y="2669"/>
                        </a:lnTo>
                        <a:lnTo>
                          <a:pt x="3236" y="2679"/>
                        </a:lnTo>
                        <a:lnTo>
                          <a:pt x="3234" y="2690"/>
                        </a:lnTo>
                        <a:lnTo>
                          <a:pt x="3230" y="2714"/>
                        </a:lnTo>
                        <a:lnTo>
                          <a:pt x="3228" y="2735"/>
                        </a:lnTo>
                        <a:lnTo>
                          <a:pt x="3204" y="2764"/>
                        </a:lnTo>
                        <a:lnTo>
                          <a:pt x="3170" y="2801"/>
                        </a:lnTo>
                        <a:lnTo>
                          <a:pt x="3155" y="2820"/>
                        </a:lnTo>
                        <a:lnTo>
                          <a:pt x="3143" y="2839"/>
                        </a:lnTo>
                        <a:lnTo>
                          <a:pt x="3138" y="2848"/>
                        </a:lnTo>
                        <a:lnTo>
                          <a:pt x="3134" y="2855"/>
                        </a:lnTo>
                        <a:lnTo>
                          <a:pt x="3133" y="2862"/>
                        </a:lnTo>
                        <a:lnTo>
                          <a:pt x="3133" y="2868"/>
                        </a:lnTo>
                        <a:lnTo>
                          <a:pt x="3136" y="2880"/>
                        </a:lnTo>
                        <a:lnTo>
                          <a:pt x="3137" y="2890"/>
                        </a:lnTo>
                        <a:lnTo>
                          <a:pt x="3136" y="2900"/>
                        </a:lnTo>
                        <a:lnTo>
                          <a:pt x="3134" y="2909"/>
                        </a:lnTo>
                        <a:lnTo>
                          <a:pt x="3131" y="2919"/>
                        </a:lnTo>
                        <a:lnTo>
                          <a:pt x="3128" y="2927"/>
                        </a:lnTo>
                        <a:lnTo>
                          <a:pt x="3125" y="2936"/>
                        </a:lnTo>
                        <a:lnTo>
                          <a:pt x="3121" y="2944"/>
                        </a:lnTo>
                        <a:lnTo>
                          <a:pt x="3113" y="2960"/>
                        </a:lnTo>
                        <a:lnTo>
                          <a:pt x="3107" y="2976"/>
                        </a:lnTo>
                        <a:lnTo>
                          <a:pt x="3105" y="2984"/>
                        </a:lnTo>
                        <a:lnTo>
                          <a:pt x="3103" y="2993"/>
                        </a:lnTo>
                        <a:lnTo>
                          <a:pt x="3103" y="3002"/>
                        </a:lnTo>
                        <a:lnTo>
                          <a:pt x="3104" y="3011"/>
                        </a:lnTo>
                        <a:lnTo>
                          <a:pt x="3106" y="3020"/>
                        </a:lnTo>
                        <a:lnTo>
                          <a:pt x="3106" y="3029"/>
                        </a:lnTo>
                        <a:lnTo>
                          <a:pt x="3107" y="3037"/>
                        </a:lnTo>
                        <a:lnTo>
                          <a:pt x="3107" y="3047"/>
                        </a:lnTo>
                        <a:lnTo>
                          <a:pt x="3106" y="3064"/>
                        </a:lnTo>
                        <a:lnTo>
                          <a:pt x="3105" y="3083"/>
                        </a:lnTo>
                        <a:lnTo>
                          <a:pt x="3105" y="3087"/>
                        </a:lnTo>
                        <a:lnTo>
                          <a:pt x="3106" y="3090"/>
                        </a:lnTo>
                        <a:lnTo>
                          <a:pt x="3108" y="3092"/>
                        </a:lnTo>
                        <a:lnTo>
                          <a:pt x="3109" y="3095"/>
                        </a:lnTo>
                        <a:lnTo>
                          <a:pt x="3114" y="3100"/>
                        </a:lnTo>
                        <a:lnTo>
                          <a:pt x="3120" y="3103"/>
                        </a:lnTo>
                        <a:lnTo>
                          <a:pt x="3133" y="3110"/>
                        </a:lnTo>
                        <a:lnTo>
                          <a:pt x="3148" y="3116"/>
                        </a:lnTo>
                        <a:lnTo>
                          <a:pt x="3153" y="3119"/>
                        </a:lnTo>
                        <a:lnTo>
                          <a:pt x="3158" y="3122"/>
                        </a:lnTo>
                        <a:lnTo>
                          <a:pt x="3161" y="3126"/>
                        </a:lnTo>
                        <a:lnTo>
                          <a:pt x="3162" y="3131"/>
                        </a:lnTo>
                        <a:lnTo>
                          <a:pt x="3162" y="3133"/>
                        </a:lnTo>
                        <a:lnTo>
                          <a:pt x="3161" y="3136"/>
                        </a:lnTo>
                        <a:lnTo>
                          <a:pt x="3159" y="3139"/>
                        </a:lnTo>
                        <a:lnTo>
                          <a:pt x="3157" y="3142"/>
                        </a:lnTo>
                        <a:lnTo>
                          <a:pt x="3150" y="3148"/>
                        </a:lnTo>
                        <a:lnTo>
                          <a:pt x="3139" y="3156"/>
                        </a:lnTo>
                        <a:lnTo>
                          <a:pt x="3132" y="3161"/>
                        </a:lnTo>
                        <a:lnTo>
                          <a:pt x="3126" y="3167"/>
                        </a:lnTo>
                        <a:lnTo>
                          <a:pt x="3121" y="3175"/>
                        </a:lnTo>
                        <a:lnTo>
                          <a:pt x="3116" y="3183"/>
                        </a:lnTo>
                        <a:lnTo>
                          <a:pt x="3106" y="3201"/>
                        </a:lnTo>
                        <a:lnTo>
                          <a:pt x="3097" y="3221"/>
                        </a:lnTo>
                        <a:lnTo>
                          <a:pt x="3088" y="3240"/>
                        </a:lnTo>
                        <a:lnTo>
                          <a:pt x="3080" y="3260"/>
                        </a:lnTo>
                        <a:lnTo>
                          <a:pt x="3075" y="3268"/>
                        </a:lnTo>
                        <a:lnTo>
                          <a:pt x="3071" y="3275"/>
                        </a:lnTo>
                        <a:lnTo>
                          <a:pt x="3066" y="3282"/>
                        </a:lnTo>
                        <a:lnTo>
                          <a:pt x="3061" y="3288"/>
                        </a:lnTo>
                        <a:lnTo>
                          <a:pt x="3058" y="3290"/>
                        </a:lnTo>
                        <a:lnTo>
                          <a:pt x="3054" y="3292"/>
                        </a:lnTo>
                        <a:lnTo>
                          <a:pt x="3048" y="3293"/>
                        </a:lnTo>
                        <a:lnTo>
                          <a:pt x="3042" y="3294"/>
                        </a:lnTo>
                        <a:lnTo>
                          <a:pt x="3028" y="3295"/>
                        </a:lnTo>
                        <a:lnTo>
                          <a:pt x="3014" y="3296"/>
                        </a:lnTo>
                        <a:lnTo>
                          <a:pt x="2999" y="3296"/>
                        </a:lnTo>
                        <a:lnTo>
                          <a:pt x="2988" y="3298"/>
                        </a:lnTo>
                        <a:lnTo>
                          <a:pt x="2984" y="3299"/>
                        </a:lnTo>
                        <a:lnTo>
                          <a:pt x="2981" y="3302"/>
                        </a:lnTo>
                        <a:lnTo>
                          <a:pt x="2979" y="3305"/>
                        </a:lnTo>
                        <a:lnTo>
                          <a:pt x="2978" y="3308"/>
                        </a:lnTo>
                        <a:lnTo>
                          <a:pt x="2979" y="3313"/>
                        </a:lnTo>
                        <a:lnTo>
                          <a:pt x="2981" y="3318"/>
                        </a:lnTo>
                        <a:lnTo>
                          <a:pt x="2983" y="3322"/>
                        </a:lnTo>
                        <a:lnTo>
                          <a:pt x="2986" y="3327"/>
                        </a:lnTo>
                        <a:lnTo>
                          <a:pt x="2994" y="3334"/>
                        </a:lnTo>
                        <a:lnTo>
                          <a:pt x="3003" y="3341"/>
                        </a:lnTo>
                        <a:lnTo>
                          <a:pt x="3013" y="3348"/>
                        </a:lnTo>
                        <a:lnTo>
                          <a:pt x="3021" y="3354"/>
                        </a:lnTo>
                        <a:lnTo>
                          <a:pt x="3024" y="3357"/>
                        </a:lnTo>
                        <a:lnTo>
                          <a:pt x="3026" y="3360"/>
                        </a:lnTo>
                        <a:lnTo>
                          <a:pt x="3028" y="3363"/>
                        </a:lnTo>
                        <a:lnTo>
                          <a:pt x="3028" y="3367"/>
                        </a:lnTo>
                        <a:lnTo>
                          <a:pt x="3027" y="3373"/>
                        </a:lnTo>
                        <a:lnTo>
                          <a:pt x="3025" y="3388"/>
                        </a:lnTo>
                        <a:lnTo>
                          <a:pt x="3023" y="3403"/>
                        </a:lnTo>
                        <a:lnTo>
                          <a:pt x="3022" y="3415"/>
                        </a:lnTo>
                        <a:lnTo>
                          <a:pt x="3022" y="3415"/>
                        </a:lnTo>
                        <a:lnTo>
                          <a:pt x="3013" y="3418"/>
                        </a:lnTo>
                        <a:lnTo>
                          <a:pt x="3004" y="3424"/>
                        </a:lnTo>
                        <a:lnTo>
                          <a:pt x="2995" y="3433"/>
                        </a:lnTo>
                        <a:lnTo>
                          <a:pt x="2987" y="3441"/>
                        </a:lnTo>
                        <a:lnTo>
                          <a:pt x="2971" y="3459"/>
                        </a:lnTo>
                        <a:lnTo>
                          <a:pt x="2958" y="3476"/>
                        </a:lnTo>
                        <a:lnTo>
                          <a:pt x="2945" y="3497"/>
                        </a:lnTo>
                        <a:lnTo>
                          <a:pt x="2937" y="3515"/>
                        </a:lnTo>
                        <a:lnTo>
                          <a:pt x="2934" y="3519"/>
                        </a:lnTo>
                        <a:lnTo>
                          <a:pt x="2932" y="3522"/>
                        </a:lnTo>
                        <a:lnTo>
                          <a:pt x="2928" y="3524"/>
                        </a:lnTo>
                        <a:lnTo>
                          <a:pt x="2924" y="3525"/>
                        </a:lnTo>
                        <a:lnTo>
                          <a:pt x="2917" y="3525"/>
                        </a:lnTo>
                        <a:lnTo>
                          <a:pt x="2911" y="3524"/>
                        </a:lnTo>
                        <a:lnTo>
                          <a:pt x="2904" y="3523"/>
                        </a:lnTo>
                        <a:lnTo>
                          <a:pt x="2895" y="3520"/>
                        </a:lnTo>
                        <a:lnTo>
                          <a:pt x="2885" y="3518"/>
                        </a:lnTo>
                        <a:lnTo>
                          <a:pt x="2877" y="3517"/>
                        </a:lnTo>
                        <a:lnTo>
                          <a:pt x="2868" y="3518"/>
                        </a:lnTo>
                        <a:lnTo>
                          <a:pt x="2862" y="3520"/>
                        </a:lnTo>
                        <a:lnTo>
                          <a:pt x="2848" y="3527"/>
                        </a:lnTo>
                        <a:lnTo>
                          <a:pt x="2832" y="3536"/>
                        </a:lnTo>
                        <a:lnTo>
                          <a:pt x="2826" y="3538"/>
                        </a:lnTo>
                        <a:lnTo>
                          <a:pt x="2820" y="3540"/>
                        </a:lnTo>
                        <a:lnTo>
                          <a:pt x="2815" y="3541"/>
                        </a:lnTo>
                        <a:lnTo>
                          <a:pt x="2809" y="3542"/>
                        </a:lnTo>
                        <a:lnTo>
                          <a:pt x="2798" y="3542"/>
                        </a:lnTo>
                        <a:lnTo>
                          <a:pt x="2785" y="3541"/>
                        </a:lnTo>
                        <a:lnTo>
                          <a:pt x="2763" y="3537"/>
                        </a:lnTo>
                        <a:lnTo>
                          <a:pt x="2739" y="3534"/>
                        </a:lnTo>
                        <a:lnTo>
                          <a:pt x="2729" y="3534"/>
                        </a:lnTo>
                        <a:lnTo>
                          <a:pt x="2722" y="3536"/>
                        </a:lnTo>
                        <a:lnTo>
                          <a:pt x="2715" y="3537"/>
                        </a:lnTo>
                        <a:lnTo>
                          <a:pt x="2709" y="3539"/>
                        </a:lnTo>
                        <a:lnTo>
                          <a:pt x="2703" y="3542"/>
                        </a:lnTo>
                        <a:lnTo>
                          <a:pt x="2699" y="3546"/>
                        </a:lnTo>
                        <a:lnTo>
                          <a:pt x="2696" y="3549"/>
                        </a:lnTo>
                        <a:lnTo>
                          <a:pt x="2693" y="3553"/>
                        </a:lnTo>
                        <a:lnTo>
                          <a:pt x="2688" y="3563"/>
                        </a:lnTo>
                        <a:lnTo>
                          <a:pt x="2682" y="3573"/>
                        </a:lnTo>
                        <a:lnTo>
                          <a:pt x="2679" y="3578"/>
                        </a:lnTo>
                        <a:lnTo>
                          <a:pt x="2675" y="3584"/>
                        </a:lnTo>
                        <a:lnTo>
                          <a:pt x="2671" y="3589"/>
                        </a:lnTo>
                        <a:lnTo>
                          <a:pt x="2665" y="3594"/>
                        </a:lnTo>
                        <a:lnTo>
                          <a:pt x="2665" y="3594"/>
                        </a:lnTo>
                        <a:lnTo>
                          <a:pt x="2604" y="3543"/>
                        </a:lnTo>
                        <a:lnTo>
                          <a:pt x="2596" y="3531"/>
                        </a:lnTo>
                        <a:lnTo>
                          <a:pt x="2585" y="3514"/>
                        </a:lnTo>
                        <a:lnTo>
                          <a:pt x="2571" y="3497"/>
                        </a:lnTo>
                        <a:lnTo>
                          <a:pt x="2556" y="3480"/>
                        </a:lnTo>
                        <a:lnTo>
                          <a:pt x="2548" y="3471"/>
                        </a:lnTo>
                        <a:lnTo>
                          <a:pt x="2540" y="3465"/>
                        </a:lnTo>
                        <a:lnTo>
                          <a:pt x="2531" y="3459"/>
                        </a:lnTo>
                        <a:lnTo>
                          <a:pt x="2524" y="3454"/>
                        </a:lnTo>
                        <a:lnTo>
                          <a:pt x="2516" y="3451"/>
                        </a:lnTo>
                        <a:lnTo>
                          <a:pt x="2509" y="3449"/>
                        </a:lnTo>
                        <a:lnTo>
                          <a:pt x="2506" y="3449"/>
                        </a:lnTo>
                        <a:lnTo>
                          <a:pt x="2502" y="3450"/>
                        </a:lnTo>
                        <a:lnTo>
                          <a:pt x="2499" y="3451"/>
                        </a:lnTo>
                        <a:lnTo>
                          <a:pt x="2496" y="3453"/>
                        </a:lnTo>
                        <a:lnTo>
                          <a:pt x="2470" y="3468"/>
                        </a:lnTo>
                        <a:lnTo>
                          <a:pt x="2444" y="3483"/>
                        </a:lnTo>
                        <a:lnTo>
                          <a:pt x="2420" y="3495"/>
                        </a:lnTo>
                        <a:lnTo>
                          <a:pt x="2394" y="3505"/>
                        </a:lnTo>
                        <a:lnTo>
                          <a:pt x="2369" y="3515"/>
                        </a:lnTo>
                        <a:lnTo>
                          <a:pt x="2343" y="3524"/>
                        </a:lnTo>
                        <a:lnTo>
                          <a:pt x="2315" y="3533"/>
                        </a:lnTo>
                        <a:lnTo>
                          <a:pt x="2287" y="3542"/>
                        </a:lnTo>
                        <a:lnTo>
                          <a:pt x="2274" y="3545"/>
                        </a:lnTo>
                        <a:lnTo>
                          <a:pt x="2263" y="3546"/>
                        </a:lnTo>
                        <a:lnTo>
                          <a:pt x="2255" y="3546"/>
                        </a:lnTo>
                        <a:lnTo>
                          <a:pt x="2249" y="3544"/>
                        </a:lnTo>
                        <a:lnTo>
                          <a:pt x="2245" y="3541"/>
                        </a:lnTo>
                        <a:lnTo>
                          <a:pt x="2242" y="3537"/>
                        </a:lnTo>
                        <a:lnTo>
                          <a:pt x="2239" y="3531"/>
                        </a:lnTo>
                        <a:lnTo>
                          <a:pt x="2238" y="3525"/>
                        </a:lnTo>
                        <a:lnTo>
                          <a:pt x="2236" y="3510"/>
                        </a:lnTo>
                        <a:lnTo>
                          <a:pt x="2234" y="3494"/>
                        </a:lnTo>
                        <a:lnTo>
                          <a:pt x="2232" y="3486"/>
                        </a:lnTo>
                        <a:lnTo>
                          <a:pt x="2228" y="3479"/>
                        </a:lnTo>
                        <a:lnTo>
                          <a:pt x="2224" y="3471"/>
                        </a:lnTo>
                        <a:lnTo>
                          <a:pt x="2219" y="3464"/>
                        </a:lnTo>
                        <a:lnTo>
                          <a:pt x="2211" y="3458"/>
                        </a:lnTo>
                        <a:lnTo>
                          <a:pt x="2201" y="3453"/>
                        </a:lnTo>
                        <a:lnTo>
                          <a:pt x="2190" y="3447"/>
                        </a:lnTo>
                        <a:lnTo>
                          <a:pt x="2178" y="3442"/>
                        </a:lnTo>
                        <a:lnTo>
                          <a:pt x="2168" y="3437"/>
                        </a:lnTo>
                        <a:lnTo>
                          <a:pt x="2158" y="3432"/>
                        </a:lnTo>
                        <a:lnTo>
                          <a:pt x="2150" y="3426"/>
                        </a:lnTo>
                        <a:lnTo>
                          <a:pt x="2145" y="3420"/>
                        </a:lnTo>
                        <a:lnTo>
                          <a:pt x="2120" y="3377"/>
                        </a:lnTo>
                        <a:lnTo>
                          <a:pt x="2100" y="3342"/>
                        </a:lnTo>
                        <a:lnTo>
                          <a:pt x="2095" y="3335"/>
                        </a:lnTo>
                        <a:lnTo>
                          <a:pt x="2089" y="3327"/>
                        </a:lnTo>
                        <a:lnTo>
                          <a:pt x="2083" y="3320"/>
                        </a:lnTo>
                        <a:lnTo>
                          <a:pt x="2076" y="3312"/>
                        </a:lnTo>
                        <a:lnTo>
                          <a:pt x="2067" y="3305"/>
                        </a:lnTo>
                        <a:lnTo>
                          <a:pt x="2058" y="3296"/>
                        </a:lnTo>
                        <a:lnTo>
                          <a:pt x="2045" y="3288"/>
                        </a:lnTo>
                        <a:lnTo>
                          <a:pt x="2032" y="3280"/>
                        </a:lnTo>
                        <a:lnTo>
                          <a:pt x="2022" y="3275"/>
                        </a:lnTo>
                        <a:lnTo>
                          <a:pt x="2008" y="3269"/>
                        </a:lnTo>
                        <a:lnTo>
                          <a:pt x="1994" y="3264"/>
                        </a:lnTo>
                        <a:lnTo>
                          <a:pt x="1979" y="3257"/>
                        </a:lnTo>
                        <a:lnTo>
                          <a:pt x="1964" y="3252"/>
                        </a:lnTo>
                        <a:lnTo>
                          <a:pt x="1952" y="3247"/>
                        </a:lnTo>
                        <a:lnTo>
                          <a:pt x="1947" y="3244"/>
                        </a:lnTo>
                        <a:lnTo>
                          <a:pt x="1943" y="3241"/>
                        </a:lnTo>
                        <a:lnTo>
                          <a:pt x="1939" y="3239"/>
                        </a:lnTo>
                        <a:lnTo>
                          <a:pt x="1937" y="3236"/>
                        </a:lnTo>
                        <a:lnTo>
                          <a:pt x="1923" y="3218"/>
                        </a:lnTo>
                        <a:lnTo>
                          <a:pt x="1911" y="3202"/>
                        </a:lnTo>
                        <a:lnTo>
                          <a:pt x="1906" y="3197"/>
                        </a:lnTo>
                        <a:lnTo>
                          <a:pt x="1901" y="3192"/>
                        </a:lnTo>
                        <a:lnTo>
                          <a:pt x="1896" y="3188"/>
                        </a:lnTo>
                        <a:lnTo>
                          <a:pt x="1890" y="3186"/>
                        </a:lnTo>
                        <a:lnTo>
                          <a:pt x="1883" y="3184"/>
                        </a:lnTo>
                        <a:lnTo>
                          <a:pt x="1877" y="3184"/>
                        </a:lnTo>
                        <a:lnTo>
                          <a:pt x="1870" y="3184"/>
                        </a:lnTo>
                        <a:lnTo>
                          <a:pt x="1862" y="3186"/>
                        </a:lnTo>
                        <a:lnTo>
                          <a:pt x="1853" y="3189"/>
                        </a:lnTo>
                        <a:lnTo>
                          <a:pt x="1843" y="3193"/>
                        </a:lnTo>
                        <a:lnTo>
                          <a:pt x="1831" y="3198"/>
                        </a:lnTo>
                        <a:lnTo>
                          <a:pt x="1818" y="3205"/>
                        </a:lnTo>
                        <a:lnTo>
                          <a:pt x="1813" y="3207"/>
                        </a:lnTo>
                        <a:lnTo>
                          <a:pt x="1808" y="3208"/>
                        </a:lnTo>
                        <a:lnTo>
                          <a:pt x="1803" y="3208"/>
                        </a:lnTo>
                        <a:lnTo>
                          <a:pt x="1797" y="3208"/>
                        </a:lnTo>
                        <a:lnTo>
                          <a:pt x="1787" y="3207"/>
                        </a:lnTo>
                        <a:lnTo>
                          <a:pt x="1777" y="3204"/>
                        </a:lnTo>
                        <a:lnTo>
                          <a:pt x="1767" y="3202"/>
                        </a:lnTo>
                        <a:lnTo>
                          <a:pt x="1757" y="3201"/>
                        </a:lnTo>
                        <a:lnTo>
                          <a:pt x="1752" y="3201"/>
                        </a:lnTo>
                        <a:lnTo>
                          <a:pt x="1747" y="3203"/>
                        </a:lnTo>
                        <a:lnTo>
                          <a:pt x="1743" y="3205"/>
                        </a:lnTo>
                        <a:lnTo>
                          <a:pt x="1739" y="3208"/>
                        </a:lnTo>
                        <a:lnTo>
                          <a:pt x="1728" y="3218"/>
                        </a:lnTo>
                        <a:lnTo>
                          <a:pt x="1721" y="3224"/>
                        </a:lnTo>
                        <a:lnTo>
                          <a:pt x="1719" y="3226"/>
                        </a:lnTo>
                        <a:lnTo>
                          <a:pt x="1716" y="3227"/>
                        </a:lnTo>
                        <a:lnTo>
                          <a:pt x="1715" y="3228"/>
                        </a:lnTo>
                        <a:lnTo>
                          <a:pt x="1712" y="3227"/>
                        </a:lnTo>
                        <a:lnTo>
                          <a:pt x="1704" y="3218"/>
                        </a:lnTo>
                        <a:lnTo>
                          <a:pt x="1686" y="3198"/>
                        </a:lnTo>
                        <a:lnTo>
                          <a:pt x="1682" y="3191"/>
                        </a:lnTo>
                        <a:lnTo>
                          <a:pt x="1678" y="3184"/>
                        </a:lnTo>
                        <a:lnTo>
                          <a:pt x="1676" y="3176"/>
                        </a:lnTo>
                        <a:lnTo>
                          <a:pt x="1675" y="3166"/>
                        </a:lnTo>
                        <a:lnTo>
                          <a:pt x="1675" y="3149"/>
                        </a:lnTo>
                        <a:lnTo>
                          <a:pt x="1677" y="3131"/>
                        </a:lnTo>
                        <a:lnTo>
                          <a:pt x="1679" y="3114"/>
                        </a:lnTo>
                        <a:lnTo>
                          <a:pt x="1680" y="3099"/>
                        </a:lnTo>
                        <a:lnTo>
                          <a:pt x="1680" y="3093"/>
                        </a:lnTo>
                        <a:lnTo>
                          <a:pt x="1679" y="3088"/>
                        </a:lnTo>
                        <a:lnTo>
                          <a:pt x="1677" y="3083"/>
                        </a:lnTo>
                        <a:lnTo>
                          <a:pt x="1675" y="3079"/>
                        </a:lnTo>
                        <a:lnTo>
                          <a:pt x="1665" y="3074"/>
                        </a:lnTo>
                        <a:lnTo>
                          <a:pt x="1659" y="3070"/>
                        </a:lnTo>
                        <a:lnTo>
                          <a:pt x="1653" y="3068"/>
                        </a:lnTo>
                        <a:lnTo>
                          <a:pt x="1649" y="3068"/>
                        </a:lnTo>
                        <a:lnTo>
                          <a:pt x="1645" y="3069"/>
                        </a:lnTo>
                        <a:lnTo>
                          <a:pt x="1642" y="3072"/>
                        </a:lnTo>
                        <a:lnTo>
                          <a:pt x="1640" y="3076"/>
                        </a:lnTo>
                        <a:lnTo>
                          <a:pt x="1638" y="3081"/>
                        </a:lnTo>
                        <a:lnTo>
                          <a:pt x="1634" y="3094"/>
                        </a:lnTo>
                        <a:lnTo>
                          <a:pt x="1630" y="3108"/>
                        </a:lnTo>
                        <a:lnTo>
                          <a:pt x="1627" y="3116"/>
                        </a:lnTo>
                        <a:lnTo>
                          <a:pt x="1623" y="3123"/>
                        </a:lnTo>
                        <a:lnTo>
                          <a:pt x="1618" y="3132"/>
                        </a:lnTo>
                        <a:lnTo>
                          <a:pt x="1612" y="3140"/>
                        </a:lnTo>
                        <a:lnTo>
                          <a:pt x="1605" y="3146"/>
                        </a:lnTo>
                        <a:lnTo>
                          <a:pt x="1594" y="3154"/>
                        </a:lnTo>
                        <a:lnTo>
                          <a:pt x="1580" y="3162"/>
                        </a:lnTo>
                        <a:lnTo>
                          <a:pt x="1565" y="3169"/>
                        </a:lnTo>
                        <a:lnTo>
                          <a:pt x="1551" y="3177"/>
                        </a:lnTo>
                        <a:lnTo>
                          <a:pt x="1535" y="3183"/>
                        </a:lnTo>
                        <a:lnTo>
                          <a:pt x="1522" y="3187"/>
                        </a:lnTo>
                        <a:lnTo>
                          <a:pt x="1512" y="3190"/>
                        </a:lnTo>
                        <a:lnTo>
                          <a:pt x="1489" y="3195"/>
                        </a:lnTo>
                        <a:lnTo>
                          <a:pt x="1470" y="3197"/>
                        </a:lnTo>
                        <a:lnTo>
                          <a:pt x="1462" y="3197"/>
                        </a:lnTo>
                        <a:lnTo>
                          <a:pt x="1455" y="3197"/>
                        </a:lnTo>
                        <a:lnTo>
                          <a:pt x="1447" y="3195"/>
                        </a:lnTo>
                        <a:lnTo>
                          <a:pt x="1440" y="3194"/>
                        </a:lnTo>
                        <a:lnTo>
                          <a:pt x="1434" y="3191"/>
                        </a:lnTo>
                        <a:lnTo>
                          <a:pt x="1428" y="3188"/>
                        </a:lnTo>
                        <a:lnTo>
                          <a:pt x="1422" y="3184"/>
                        </a:lnTo>
                        <a:lnTo>
                          <a:pt x="1416" y="3180"/>
                        </a:lnTo>
                        <a:lnTo>
                          <a:pt x="1402" y="3168"/>
                        </a:lnTo>
                        <a:lnTo>
                          <a:pt x="1388" y="3154"/>
                        </a:lnTo>
                        <a:lnTo>
                          <a:pt x="1382" y="3150"/>
                        </a:lnTo>
                        <a:lnTo>
                          <a:pt x="1375" y="3146"/>
                        </a:lnTo>
                        <a:lnTo>
                          <a:pt x="1367" y="3143"/>
                        </a:lnTo>
                        <a:lnTo>
                          <a:pt x="1358" y="3141"/>
                        </a:lnTo>
                        <a:lnTo>
                          <a:pt x="1339" y="3137"/>
                        </a:lnTo>
                        <a:lnTo>
                          <a:pt x="1318" y="3133"/>
                        </a:lnTo>
                        <a:lnTo>
                          <a:pt x="1309" y="3131"/>
                        </a:lnTo>
                        <a:lnTo>
                          <a:pt x="1300" y="3127"/>
                        </a:lnTo>
                        <a:lnTo>
                          <a:pt x="1292" y="3123"/>
                        </a:lnTo>
                        <a:lnTo>
                          <a:pt x="1284" y="3118"/>
                        </a:lnTo>
                        <a:lnTo>
                          <a:pt x="1277" y="3111"/>
                        </a:lnTo>
                        <a:lnTo>
                          <a:pt x="1272" y="3104"/>
                        </a:lnTo>
                        <a:lnTo>
                          <a:pt x="1271" y="3099"/>
                        </a:lnTo>
                        <a:lnTo>
                          <a:pt x="1269" y="3094"/>
                        </a:lnTo>
                        <a:lnTo>
                          <a:pt x="1268" y="3089"/>
                        </a:lnTo>
                        <a:lnTo>
                          <a:pt x="1268" y="3082"/>
                        </a:lnTo>
                        <a:lnTo>
                          <a:pt x="1267" y="3068"/>
                        </a:lnTo>
                        <a:lnTo>
                          <a:pt x="1267" y="3057"/>
                        </a:lnTo>
                        <a:lnTo>
                          <a:pt x="1266" y="3051"/>
                        </a:lnTo>
                        <a:lnTo>
                          <a:pt x="1265" y="3047"/>
                        </a:lnTo>
                        <a:lnTo>
                          <a:pt x="1264" y="3042"/>
                        </a:lnTo>
                        <a:lnTo>
                          <a:pt x="1262" y="3039"/>
                        </a:lnTo>
                        <a:lnTo>
                          <a:pt x="1259" y="3036"/>
                        </a:lnTo>
                        <a:lnTo>
                          <a:pt x="1256" y="3034"/>
                        </a:lnTo>
                        <a:lnTo>
                          <a:pt x="1252" y="3033"/>
                        </a:lnTo>
                        <a:lnTo>
                          <a:pt x="1247" y="3032"/>
                        </a:lnTo>
                        <a:lnTo>
                          <a:pt x="1241" y="3033"/>
                        </a:lnTo>
                        <a:lnTo>
                          <a:pt x="1233" y="3034"/>
                        </a:lnTo>
                        <a:lnTo>
                          <a:pt x="1225" y="3037"/>
                        </a:lnTo>
                        <a:lnTo>
                          <a:pt x="1215" y="3040"/>
                        </a:lnTo>
                        <a:lnTo>
                          <a:pt x="1206" y="3042"/>
                        </a:lnTo>
                        <a:lnTo>
                          <a:pt x="1191" y="3042"/>
                        </a:lnTo>
                        <a:lnTo>
                          <a:pt x="1173" y="3042"/>
                        </a:lnTo>
                        <a:lnTo>
                          <a:pt x="1153" y="3042"/>
                        </a:lnTo>
                        <a:lnTo>
                          <a:pt x="1132" y="3040"/>
                        </a:lnTo>
                        <a:lnTo>
                          <a:pt x="1115" y="3039"/>
                        </a:lnTo>
                        <a:lnTo>
                          <a:pt x="1101" y="3036"/>
                        </a:lnTo>
                        <a:lnTo>
                          <a:pt x="1095" y="3034"/>
                        </a:lnTo>
                        <a:lnTo>
                          <a:pt x="1090" y="3027"/>
                        </a:lnTo>
                        <a:lnTo>
                          <a:pt x="1086" y="3020"/>
                        </a:lnTo>
                        <a:lnTo>
                          <a:pt x="1083" y="3013"/>
                        </a:lnTo>
                        <a:lnTo>
                          <a:pt x="1080" y="3006"/>
                        </a:lnTo>
                        <a:lnTo>
                          <a:pt x="1076" y="2998"/>
                        </a:lnTo>
                        <a:lnTo>
                          <a:pt x="1072" y="2991"/>
                        </a:lnTo>
                        <a:lnTo>
                          <a:pt x="1067" y="2984"/>
                        </a:lnTo>
                        <a:lnTo>
                          <a:pt x="1060" y="2977"/>
                        </a:lnTo>
                        <a:lnTo>
                          <a:pt x="1046" y="2967"/>
                        </a:lnTo>
                        <a:lnTo>
                          <a:pt x="1031" y="2958"/>
                        </a:lnTo>
                        <a:lnTo>
                          <a:pt x="1024" y="2953"/>
                        </a:lnTo>
                        <a:lnTo>
                          <a:pt x="1016" y="2948"/>
                        </a:lnTo>
                        <a:lnTo>
                          <a:pt x="1009" y="2943"/>
                        </a:lnTo>
                        <a:lnTo>
                          <a:pt x="1002" y="2936"/>
                        </a:lnTo>
                        <a:lnTo>
                          <a:pt x="997" y="2929"/>
                        </a:lnTo>
                        <a:lnTo>
                          <a:pt x="992" y="2921"/>
                        </a:lnTo>
                        <a:lnTo>
                          <a:pt x="988" y="2911"/>
                        </a:lnTo>
                        <a:lnTo>
                          <a:pt x="984" y="2901"/>
                        </a:lnTo>
                        <a:lnTo>
                          <a:pt x="978" y="2892"/>
                        </a:lnTo>
                        <a:lnTo>
                          <a:pt x="974" y="2884"/>
                        </a:lnTo>
                        <a:lnTo>
                          <a:pt x="969" y="2877"/>
                        </a:lnTo>
                        <a:lnTo>
                          <a:pt x="964" y="2872"/>
                        </a:lnTo>
                        <a:lnTo>
                          <a:pt x="948" y="2863"/>
                        </a:lnTo>
                        <a:lnTo>
                          <a:pt x="930" y="2857"/>
                        </a:lnTo>
                        <a:lnTo>
                          <a:pt x="921" y="2854"/>
                        </a:lnTo>
                        <a:lnTo>
                          <a:pt x="913" y="2851"/>
                        </a:lnTo>
                        <a:lnTo>
                          <a:pt x="904" y="2847"/>
                        </a:lnTo>
                        <a:lnTo>
                          <a:pt x="895" y="2842"/>
                        </a:lnTo>
                        <a:lnTo>
                          <a:pt x="880" y="2831"/>
                        </a:lnTo>
                        <a:lnTo>
                          <a:pt x="868" y="2821"/>
                        </a:lnTo>
                        <a:lnTo>
                          <a:pt x="857" y="2813"/>
                        </a:lnTo>
                        <a:lnTo>
                          <a:pt x="844" y="2806"/>
                        </a:lnTo>
                        <a:lnTo>
                          <a:pt x="839" y="2804"/>
                        </a:lnTo>
                        <a:lnTo>
                          <a:pt x="832" y="2802"/>
                        </a:lnTo>
                        <a:lnTo>
                          <a:pt x="826" y="2801"/>
                        </a:lnTo>
                        <a:lnTo>
                          <a:pt x="819" y="2800"/>
                        </a:lnTo>
                        <a:lnTo>
                          <a:pt x="812" y="2800"/>
                        </a:lnTo>
                        <a:lnTo>
                          <a:pt x="803" y="2800"/>
                        </a:lnTo>
                        <a:lnTo>
                          <a:pt x="795" y="2802"/>
                        </a:lnTo>
                        <a:lnTo>
                          <a:pt x="786" y="2804"/>
                        </a:lnTo>
                        <a:lnTo>
                          <a:pt x="767" y="2810"/>
                        </a:lnTo>
                        <a:lnTo>
                          <a:pt x="744" y="2817"/>
                        </a:lnTo>
                        <a:lnTo>
                          <a:pt x="733" y="2822"/>
                        </a:lnTo>
                        <a:lnTo>
                          <a:pt x="724" y="2829"/>
                        </a:lnTo>
                        <a:lnTo>
                          <a:pt x="719" y="2831"/>
                        </a:lnTo>
                        <a:lnTo>
                          <a:pt x="715" y="2834"/>
                        </a:lnTo>
                        <a:lnTo>
                          <a:pt x="712" y="2838"/>
                        </a:lnTo>
                        <a:lnTo>
                          <a:pt x="710" y="2841"/>
                        </a:lnTo>
                        <a:lnTo>
                          <a:pt x="706" y="2849"/>
                        </a:lnTo>
                        <a:lnTo>
                          <a:pt x="704" y="2857"/>
                        </a:lnTo>
                        <a:lnTo>
                          <a:pt x="703" y="2865"/>
                        </a:lnTo>
                        <a:lnTo>
                          <a:pt x="701" y="2874"/>
                        </a:lnTo>
                        <a:lnTo>
                          <a:pt x="699" y="2882"/>
                        </a:lnTo>
                        <a:lnTo>
                          <a:pt x="695" y="2889"/>
                        </a:lnTo>
                        <a:lnTo>
                          <a:pt x="693" y="2892"/>
                        </a:lnTo>
                        <a:lnTo>
                          <a:pt x="690" y="2895"/>
                        </a:lnTo>
                        <a:lnTo>
                          <a:pt x="687" y="2898"/>
                        </a:lnTo>
                        <a:lnTo>
                          <a:pt x="682" y="2901"/>
                        </a:lnTo>
                        <a:lnTo>
                          <a:pt x="675" y="2903"/>
                        </a:lnTo>
                        <a:lnTo>
                          <a:pt x="669" y="2905"/>
                        </a:lnTo>
                        <a:lnTo>
                          <a:pt x="664" y="2905"/>
                        </a:lnTo>
                        <a:lnTo>
                          <a:pt x="659" y="2904"/>
                        </a:lnTo>
                        <a:lnTo>
                          <a:pt x="655" y="2901"/>
                        </a:lnTo>
                        <a:lnTo>
                          <a:pt x="652" y="2898"/>
                        </a:lnTo>
                        <a:lnTo>
                          <a:pt x="650" y="2894"/>
                        </a:lnTo>
                        <a:lnTo>
                          <a:pt x="648" y="2889"/>
                        </a:lnTo>
                        <a:lnTo>
                          <a:pt x="645" y="2878"/>
                        </a:lnTo>
                        <a:lnTo>
                          <a:pt x="643" y="2866"/>
                        </a:lnTo>
                        <a:lnTo>
                          <a:pt x="643" y="2854"/>
                        </a:lnTo>
                        <a:lnTo>
                          <a:pt x="644" y="2844"/>
                        </a:lnTo>
                        <a:lnTo>
                          <a:pt x="645" y="2835"/>
                        </a:lnTo>
                        <a:lnTo>
                          <a:pt x="645" y="2825"/>
                        </a:lnTo>
                        <a:lnTo>
                          <a:pt x="644" y="2817"/>
                        </a:lnTo>
                        <a:lnTo>
                          <a:pt x="643" y="2810"/>
                        </a:lnTo>
                        <a:lnTo>
                          <a:pt x="640" y="2797"/>
                        </a:lnTo>
                        <a:lnTo>
                          <a:pt x="634" y="2785"/>
                        </a:lnTo>
                        <a:lnTo>
                          <a:pt x="628" y="2772"/>
                        </a:lnTo>
                        <a:lnTo>
                          <a:pt x="622" y="2760"/>
                        </a:lnTo>
                        <a:lnTo>
                          <a:pt x="616" y="2747"/>
                        </a:lnTo>
                        <a:lnTo>
                          <a:pt x="610" y="2730"/>
                        </a:lnTo>
                        <a:lnTo>
                          <a:pt x="605" y="2716"/>
                        </a:lnTo>
                        <a:lnTo>
                          <a:pt x="600" y="2704"/>
                        </a:lnTo>
                        <a:lnTo>
                          <a:pt x="594" y="2693"/>
                        </a:lnTo>
                        <a:lnTo>
                          <a:pt x="587" y="2686"/>
                        </a:lnTo>
                        <a:lnTo>
                          <a:pt x="581" y="2680"/>
                        </a:lnTo>
                        <a:lnTo>
                          <a:pt x="574" y="2676"/>
                        </a:lnTo>
                        <a:lnTo>
                          <a:pt x="567" y="2673"/>
                        </a:lnTo>
                        <a:lnTo>
                          <a:pt x="560" y="2672"/>
                        </a:lnTo>
                        <a:lnTo>
                          <a:pt x="552" y="2672"/>
                        </a:lnTo>
                        <a:lnTo>
                          <a:pt x="542" y="2673"/>
                        </a:lnTo>
                        <a:lnTo>
                          <a:pt x="533" y="2674"/>
                        </a:lnTo>
                        <a:lnTo>
                          <a:pt x="524" y="2676"/>
                        </a:lnTo>
                        <a:lnTo>
                          <a:pt x="503" y="2681"/>
                        </a:lnTo>
                        <a:lnTo>
                          <a:pt x="480" y="2685"/>
                        </a:lnTo>
                        <a:lnTo>
                          <a:pt x="475" y="2686"/>
                        </a:lnTo>
                        <a:lnTo>
                          <a:pt x="470" y="2688"/>
                        </a:lnTo>
                        <a:lnTo>
                          <a:pt x="465" y="2691"/>
                        </a:lnTo>
                        <a:lnTo>
                          <a:pt x="458" y="2695"/>
                        </a:lnTo>
                        <a:lnTo>
                          <a:pt x="446" y="2705"/>
                        </a:lnTo>
                        <a:lnTo>
                          <a:pt x="434" y="2714"/>
                        </a:lnTo>
                        <a:lnTo>
                          <a:pt x="423" y="2724"/>
                        </a:lnTo>
                        <a:lnTo>
                          <a:pt x="412" y="2731"/>
                        </a:lnTo>
                        <a:lnTo>
                          <a:pt x="405" y="2737"/>
                        </a:lnTo>
                        <a:lnTo>
                          <a:pt x="401" y="2738"/>
                        </a:lnTo>
                        <a:lnTo>
                          <a:pt x="397" y="2735"/>
                        </a:lnTo>
                        <a:lnTo>
                          <a:pt x="394" y="2731"/>
                        </a:lnTo>
                        <a:lnTo>
                          <a:pt x="391" y="2726"/>
                        </a:lnTo>
                        <a:lnTo>
                          <a:pt x="389" y="2721"/>
                        </a:lnTo>
                        <a:lnTo>
                          <a:pt x="387" y="2717"/>
                        </a:lnTo>
                        <a:lnTo>
                          <a:pt x="383" y="2714"/>
                        </a:lnTo>
                        <a:lnTo>
                          <a:pt x="381" y="2713"/>
                        </a:lnTo>
                        <a:lnTo>
                          <a:pt x="378" y="2712"/>
                        </a:lnTo>
                        <a:lnTo>
                          <a:pt x="374" y="2711"/>
                        </a:lnTo>
                        <a:lnTo>
                          <a:pt x="370" y="2711"/>
                        </a:lnTo>
                        <a:lnTo>
                          <a:pt x="362" y="2711"/>
                        </a:lnTo>
                        <a:lnTo>
                          <a:pt x="356" y="2710"/>
                        </a:lnTo>
                        <a:lnTo>
                          <a:pt x="351" y="2708"/>
                        </a:lnTo>
                        <a:lnTo>
                          <a:pt x="347" y="2705"/>
                        </a:lnTo>
                        <a:lnTo>
                          <a:pt x="344" y="2702"/>
                        </a:lnTo>
                        <a:lnTo>
                          <a:pt x="342" y="2697"/>
                        </a:lnTo>
                        <a:lnTo>
                          <a:pt x="340" y="2693"/>
                        </a:lnTo>
                        <a:lnTo>
                          <a:pt x="340" y="2688"/>
                        </a:lnTo>
                        <a:lnTo>
                          <a:pt x="340" y="2683"/>
                        </a:lnTo>
                        <a:lnTo>
                          <a:pt x="341" y="2678"/>
                        </a:lnTo>
                        <a:lnTo>
                          <a:pt x="343" y="2672"/>
                        </a:lnTo>
                        <a:lnTo>
                          <a:pt x="345" y="2667"/>
                        </a:lnTo>
                        <a:lnTo>
                          <a:pt x="350" y="2656"/>
                        </a:lnTo>
                        <a:lnTo>
                          <a:pt x="357" y="2644"/>
                        </a:lnTo>
                        <a:lnTo>
                          <a:pt x="359" y="2639"/>
                        </a:lnTo>
                        <a:lnTo>
                          <a:pt x="360" y="2634"/>
                        </a:lnTo>
                        <a:lnTo>
                          <a:pt x="359" y="2628"/>
                        </a:lnTo>
                        <a:lnTo>
                          <a:pt x="357" y="2622"/>
                        </a:lnTo>
                        <a:lnTo>
                          <a:pt x="355" y="2616"/>
                        </a:lnTo>
                        <a:lnTo>
                          <a:pt x="351" y="2608"/>
                        </a:lnTo>
                        <a:lnTo>
                          <a:pt x="347" y="2601"/>
                        </a:lnTo>
                        <a:lnTo>
                          <a:pt x="342" y="2595"/>
                        </a:lnTo>
                        <a:lnTo>
                          <a:pt x="330" y="2582"/>
                        </a:lnTo>
                        <a:lnTo>
                          <a:pt x="319" y="2571"/>
                        </a:lnTo>
                        <a:lnTo>
                          <a:pt x="308" y="2560"/>
                        </a:lnTo>
                        <a:lnTo>
                          <a:pt x="299" y="2554"/>
                        </a:lnTo>
                        <a:lnTo>
                          <a:pt x="289" y="2550"/>
                        </a:lnTo>
                        <a:lnTo>
                          <a:pt x="280" y="2548"/>
                        </a:lnTo>
                        <a:lnTo>
                          <a:pt x="271" y="2546"/>
                        </a:lnTo>
                        <a:lnTo>
                          <a:pt x="262" y="2545"/>
                        </a:lnTo>
                        <a:lnTo>
                          <a:pt x="258" y="2544"/>
                        </a:lnTo>
                        <a:lnTo>
                          <a:pt x="254" y="2542"/>
                        </a:lnTo>
                        <a:lnTo>
                          <a:pt x="251" y="2541"/>
                        </a:lnTo>
                        <a:lnTo>
                          <a:pt x="248" y="2538"/>
                        </a:lnTo>
                        <a:lnTo>
                          <a:pt x="245" y="2536"/>
                        </a:lnTo>
                        <a:lnTo>
                          <a:pt x="243" y="2532"/>
                        </a:lnTo>
                        <a:lnTo>
                          <a:pt x="242" y="2528"/>
                        </a:lnTo>
                        <a:lnTo>
                          <a:pt x="242" y="2522"/>
                        </a:lnTo>
                        <a:lnTo>
                          <a:pt x="243" y="2516"/>
                        </a:lnTo>
                        <a:lnTo>
                          <a:pt x="243" y="2509"/>
                        </a:lnTo>
                        <a:lnTo>
                          <a:pt x="242" y="2502"/>
                        </a:lnTo>
                        <a:lnTo>
                          <a:pt x="241" y="2495"/>
                        </a:lnTo>
                        <a:lnTo>
                          <a:pt x="240" y="2488"/>
                        </a:lnTo>
                        <a:lnTo>
                          <a:pt x="241" y="2480"/>
                        </a:lnTo>
                        <a:lnTo>
                          <a:pt x="241" y="2477"/>
                        </a:lnTo>
                        <a:lnTo>
                          <a:pt x="243" y="2474"/>
                        </a:lnTo>
                        <a:lnTo>
                          <a:pt x="244" y="2472"/>
                        </a:lnTo>
                        <a:lnTo>
                          <a:pt x="248" y="2469"/>
                        </a:lnTo>
                        <a:lnTo>
                          <a:pt x="253" y="2467"/>
                        </a:lnTo>
                        <a:lnTo>
                          <a:pt x="258" y="2466"/>
                        </a:lnTo>
                        <a:lnTo>
                          <a:pt x="264" y="2466"/>
                        </a:lnTo>
                        <a:lnTo>
                          <a:pt x="270" y="2466"/>
                        </a:lnTo>
                        <a:lnTo>
                          <a:pt x="277" y="2466"/>
                        </a:lnTo>
                        <a:lnTo>
                          <a:pt x="284" y="2466"/>
                        </a:lnTo>
                        <a:lnTo>
                          <a:pt x="292" y="2463"/>
                        </a:lnTo>
                        <a:lnTo>
                          <a:pt x="299" y="2459"/>
                        </a:lnTo>
                        <a:lnTo>
                          <a:pt x="303" y="2454"/>
                        </a:lnTo>
                        <a:lnTo>
                          <a:pt x="307" y="2447"/>
                        </a:lnTo>
                        <a:lnTo>
                          <a:pt x="309" y="2444"/>
                        </a:lnTo>
                        <a:lnTo>
                          <a:pt x="311" y="2442"/>
                        </a:lnTo>
                        <a:lnTo>
                          <a:pt x="313" y="2441"/>
                        </a:lnTo>
                        <a:lnTo>
                          <a:pt x="316" y="2442"/>
                        </a:lnTo>
                        <a:lnTo>
                          <a:pt x="328" y="2450"/>
                        </a:lnTo>
                        <a:lnTo>
                          <a:pt x="341" y="2458"/>
                        </a:lnTo>
                        <a:lnTo>
                          <a:pt x="347" y="2461"/>
                        </a:lnTo>
                        <a:lnTo>
                          <a:pt x="354" y="2462"/>
                        </a:lnTo>
                        <a:lnTo>
                          <a:pt x="357" y="2462"/>
                        </a:lnTo>
                        <a:lnTo>
                          <a:pt x="361" y="2461"/>
                        </a:lnTo>
                        <a:lnTo>
                          <a:pt x="365" y="2460"/>
                        </a:lnTo>
                        <a:lnTo>
                          <a:pt x="370" y="2458"/>
                        </a:lnTo>
                        <a:lnTo>
                          <a:pt x="374" y="2455"/>
                        </a:lnTo>
                        <a:lnTo>
                          <a:pt x="378" y="2452"/>
                        </a:lnTo>
                        <a:lnTo>
                          <a:pt x="381" y="2448"/>
                        </a:lnTo>
                        <a:lnTo>
                          <a:pt x="385" y="2444"/>
                        </a:lnTo>
                        <a:lnTo>
                          <a:pt x="390" y="2433"/>
                        </a:lnTo>
                        <a:lnTo>
                          <a:pt x="394" y="2422"/>
                        </a:lnTo>
                        <a:lnTo>
                          <a:pt x="398" y="2408"/>
                        </a:lnTo>
                        <a:lnTo>
                          <a:pt x="401" y="2393"/>
                        </a:lnTo>
                        <a:lnTo>
                          <a:pt x="404" y="2378"/>
                        </a:lnTo>
                        <a:lnTo>
                          <a:pt x="405" y="2363"/>
                        </a:lnTo>
                        <a:lnTo>
                          <a:pt x="408" y="2330"/>
                        </a:lnTo>
                        <a:lnTo>
                          <a:pt x="409" y="2299"/>
                        </a:lnTo>
                        <a:lnTo>
                          <a:pt x="409" y="2272"/>
                        </a:lnTo>
                        <a:lnTo>
                          <a:pt x="410" y="2251"/>
                        </a:lnTo>
                        <a:lnTo>
                          <a:pt x="411" y="2234"/>
                        </a:lnTo>
                        <a:lnTo>
                          <a:pt x="411" y="2216"/>
                        </a:lnTo>
                        <a:lnTo>
                          <a:pt x="410" y="2199"/>
                        </a:lnTo>
                        <a:lnTo>
                          <a:pt x="408" y="2180"/>
                        </a:lnTo>
                        <a:lnTo>
                          <a:pt x="406" y="2163"/>
                        </a:lnTo>
                        <a:lnTo>
                          <a:pt x="402" y="2146"/>
                        </a:lnTo>
                        <a:lnTo>
                          <a:pt x="397" y="2128"/>
                        </a:lnTo>
                        <a:lnTo>
                          <a:pt x="392" y="2112"/>
                        </a:lnTo>
                        <a:lnTo>
                          <a:pt x="389" y="2107"/>
                        </a:lnTo>
                        <a:lnTo>
                          <a:pt x="384" y="2101"/>
                        </a:lnTo>
                        <a:lnTo>
                          <a:pt x="375" y="2094"/>
                        </a:lnTo>
                        <a:lnTo>
                          <a:pt x="367" y="2088"/>
                        </a:lnTo>
                        <a:lnTo>
                          <a:pt x="346" y="2074"/>
                        </a:lnTo>
                        <a:lnTo>
                          <a:pt x="321" y="2061"/>
                        </a:lnTo>
                        <a:lnTo>
                          <a:pt x="297" y="2045"/>
                        </a:lnTo>
                        <a:lnTo>
                          <a:pt x="273" y="2031"/>
                        </a:lnTo>
                        <a:lnTo>
                          <a:pt x="263" y="2024"/>
                        </a:lnTo>
                        <a:lnTo>
                          <a:pt x="254" y="2017"/>
                        </a:lnTo>
                        <a:lnTo>
                          <a:pt x="245" y="2009"/>
                        </a:lnTo>
                        <a:lnTo>
                          <a:pt x="239" y="2002"/>
                        </a:lnTo>
                        <a:lnTo>
                          <a:pt x="235" y="1996"/>
                        </a:lnTo>
                        <a:lnTo>
                          <a:pt x="230" y="1992"/>
                        </a:lnTo>
                        <a:lnTo>
                          <a:pt x="226" y="1989"/>
                        </a:lnTo>
                        <a:lnTo>
                          <a:pt x="221" y="1988"/>
                        </a:lnTo>
                        <a:lnTo>
                          <a:pt x="217" y="1987"/>
                        </a:lnTo>
                        <a:lnTo>
                          <a:pt x="212" y="1988"/>
                        </a:lnTo>
                        <a:lnTo>
                          <a:pt x="208" y="1989"/>
                        </a:lnTo>
                        <a:lnTo>
                          <a:pt x="202" y="1991"/>
                        </a:lnTo>
                        <a:lnTo>
                          <a:pt x="192" y="1996"/>
                        </a:lnTo>
                        <a:lnTo>
                          <a:pt x="182" y="2001"/>
                        </a:lnTo>
                        <a:lnTo>
                          <a:pt x="176" y="2003"/>
                        </a:lnTo>
                        <a:lnTo>
                          <a:pt x="169" y="2005"/>
                        </a:lnTo>
                        <a:lnTo>
                          <a:pt x="163" y="2006"/>
                        </a:lnTo>
                        <a:lnTo>
                          <a:pt x="154" y="2006"/>
                        </a:lnTo>
                        <a:lnTo>
                          <a:pt x="142" y="2008"/>
                        </a:lnTo>
                        <a:lnTo>
                          <a:pt x="130" y="2012"/>
                        </a:lnTo>
                        <a:lnTo>
                          <a:pt x="125" y="2013"/>
                        </a:lnTo>
                        <a:lnTo>
                          <a:pt x="120" y="2012"/>
                        </a:lnTo>
                        <a:lnTo>
                          <a:pt x="117" y="2011"/>
                        </a:lnTo>
                        <a:lnTo>
                          <a:pt x="115" y="2008"/>
                        </a:lnTo>
                        <a:lnTo>
                          <a:pt x="113" y="2006"/>
                        </a:lnTo>
                        <a:lnTo>
                          <a:pt x="111" y="2002"/>
                        </a:lnTo>
                        <a:lnTo>
                          <a:pt x="106" y="1986"/>
                        </a:lnTo>
                        <a:lnTo>
                          <a:pt x="103" y="1970"/>
                        </a:lnTo>
                        <a:lnTo>
                          <a:pt x="100" y="1952"/>
                        </a:lnTo>
                        <a:lnTo>
                          <a:pt x="96" y="1936"/>
                        </a:lnTo>
                        <a:lnTo>
                          <a:pt x="99" y="1921"/>
                        </a:lnTo>
                        <a:lnTo>
                          <a:pt x="102" y="1909"/>
                        </a:lnTo>
                        <a:lnTo>
                          <a:pt x="107" y="1897"/>
                        </a:lnTo>
                        <a:lnTo>
                          <a:pt x="112" y="1887"/>
                        </a:lnTo>
                        <a:lnTo>
                          <a:pt x="117" y="1875"/>
                        </a:lnTo>
                        <a:lnTo>
                          <a:pt x="124" y="1864"/>
                        </a:lnTo>
                        <a:lnTo>
                          <a:pt x="129" y="1853"/>
                        </a:lnTo>
                        <a:lnTo>
                          <a:pt x="133" y="1841"/>
                        </a:lnTo>
                        <a:lnTo>
                          <a:pt x="134" y="1833"/>
                        </a:lnTo>
                        <a:lnTo>
                          <a:pt x="135" y="1827"/>
                        </a:lnTo>
                        <a:lnTo>
                          <a:pt x="133" y="1821"/>
                        </a:lnTo>
                        <a:lnTo>
                          <a:pt x="131" y="1815"/>
                        </a:lnTo>
                        <a:lnTo>
                          <a:pt x="125" y="1805"/>
                        </a:lnTo>
                        <a:lnTo>
                          <a:pt x="116" y="1794"/>
                        </a:lnTo>
                        <a:lnTo>
                          <a:pt x="109" y="1784"/>
                        </a:lnTo>
                        <a:lnTo>
                          <a:pt x="103" y="1775"/>
                        </a:lnTo>
                        <a:lnTo>
                          <a:pt x="101" y="1770"/>
                        </a:lnTo>
                        <a:lnTo>
                          <a:pt x="100" y="1764"/>
                        </a:lnTo>
                        <a:lnTo>
                          <a:pt x="101" y="1759"/>
                        </a:lnTo>
                        <a:lnTo>
                          <a:pt x="103" y="1753"/>
                        </a:lnTo>
                        <a:lnTo>
                          <a:pt x="105" y="1749"/>
                        </a:lnTo>
                        <a:lnTo>
                          <a:pt x="107" y="1747"/>
                        </a:lnTo>
                        <a:lnTo>
                          <a:pt x="110" y="1744"/>
                        </a:lnTo>
                        <a:lnTo>
                          <a:pt x="114" y="1742"/>
                        </a:lnTo>
                        <a:lnTo>
                          <a:pt x="122" y="1739"/>
                        </a:lnTo>
                        <a:lnTo>
                          <a:pt x="131" y="1736"/>
                        </a:lnTo>
                        <a:lnTo>
                          <a:pt x="140" y="1734"/>
                        </a:lnTo>
                        <a:lnTo>
                          <a:pt x="148" y="1730"/>
                        </a:lnTo>
                        <a:lnTo>
                          <a:pt x="152" y="1728"/>
                        </a:lnTo>
                        <a:lnTo>
                          <a:pt x="156" y="1725"/>
                        </a:lnTo>
                        <a:lnTo>
                          <a:pt x="160" y="1723"/>
                        </a:lnTo>
                        <a:lnTo>
                          <a:pt x="164" y="1719"/>
                        </a:lnTo>
                        <a:lnTo>
                          <a:pt x="167" y="1715"/>
                        </a:lnTo>
                        <a:lnTo>
                          <a:pt x="169" y="1710"/>
                        </a:lnTo>
                        <a:lnTo>
                          <a:pt x="171" y="1705"/>
                        </a:lnTo>
                        <a:lnTo>
                          <a:pt x="171" y="1701"/>
                        </a:lnTo>
                        <a:lnTo>
                          <a:pt x="171" y="1693"/>
                        </a:lnTo>
                        <a:lnTo>
                          <a:pt x="169" y="1684"/>
                        </a:lnTo>
                        <a:lnTo>
                          <a:pt x="167" y="1676"/>
                        </a:lnTo>
                        <a:lnTo>
                          <a:pt x="165" y="1668"/>
                        </a:lnTo>
                        <a:lnTo>
                          <a:pt x="163" y="1657"/>
                        </a:lnTo>
                        <a:lnTo>
                          <a:pt x="164" y="1648"/>
                        </a:lnTo>
                        <a:lnTo>
                          <a:pt x="166" y="1639"/>
                        </a:lnTo>
                        <a:lnTo>
                          <a:pt x="169" y="1632"/>
                        </a:lnTo>
                        <a:lnTo>
                          <a:pt x="172" y="1626"/>
                        </a:lnTo>
                        <a:lnTo>
                          <a:pt x="176" y="1619"/>
                        </a:lnTo>
                        <a:lnTo>
                          <a:pt x="183" y="1611"/>
                        </a:lnTo>
                        <a:lnTo>
                          <a:pt x="189" y="1604"/>
                        </a:lnTo>
                        <a:lnTo>
                          <a:pt x="192" y="1601"/>
                        </a:lnTo>
                        <a:lnTo>
                          <a:pt x="193" y="1598"/>
                        </a:lnTo>
                        <a:lnTo>
                          <a:pt x="193" y="1594"/>
                        </a:lnTo>
                        <a:lnTo>
                          <a:pt x="192" y="1590"/>
                        </a:lnTo>
                        <a:lnTo>
                          <a:pt x="189" y="1585"/>
                        </a:lnTo>
                        <a:lnTo>
                          <a:pt x="184" y="1578"/>
                        </a:lnTo>
                        <a:lnTo>
                          <a:pt x="177" y="1571"/>
                        </a:lnTo>
                        <a:lnTo>
                          <a:pt x="168" y="1562"/>
                        </a:lnTo>
                        <a:lnTo>
                          <a:pt x="158" y="1554"/>
                        </a:lnTo>
                        <a:lnTo>
                          <a:pt x="151" y="1547"/>
                        </a:lnTo>
                        <a:lnTo>
                          <a:pt x="146" y="1540"/>
                        </a:lnTo>
                        <a:lnTo>
                          <a:pt x="142" y="1533"/>
                        </a:lnTo>
                        <a:lnTo>
                          <a:pt x="139" y="1527"/>
                        </a:lnTo>
                        <a:lnTo>
                          <a:pt x="138" y="1521"/>
                        </a:lnTo>
                        <a:lnTo>
                          <a:pt x="137" y="1516"/>
                        </a:lnTo>
                        <a:lnTo>
                          <a:pt x="137" y="1511"/>
                        </a:lnTo>
                        <a:lnTo>
                          <a:pt x="139" y="1500"/>
                        </a:lnTo>
                        <a:lnTo>
                          <a:pt x="143" y="1487"/>
                        </a:lnTo>
                        <a:lnTo>
                          <a:pt x="144" y="1480"/>
                        </a:lnTo>
                        <a:lnTo>
                          <a:pt x="145" y="1472"/>
                        </a:lnTo>
                        <a:lnTo>
                          <a:pt x="146" y="1464"/>
                        </a:lnTo>
                        <a:lnTo>
                          <a:pt x="147" y="1454"/>
                        </a:lnTo>
                        <a:lnTo>
                          <a:pt x="146" y="1448"/>
                        </a:lnTo>
                        <a:lnTo>
                          <a:pt x="145" y="1444"/>
                        </a:lnTo>
                        <a:lnTo>
                          <a:pt x="144" y="1440"/>
                        </a:lnTo>
                        <a:lnTo>
                          <a:pt x="142" y="1437"/>
                        </a:lnTo>
                        <a:lnTo>
                          <a:pt x="137" y="1432"/>
                        </a:lnTo>
                        <a:lnTo>
                          <a:pt x="133" y="1429"/>
                        </a:lnTo>
                        <a:lnTo>
                          <a:pt x="131" y="1427"/>
                        </a:lnTo>
                        <a:lnTo>
                          <a:pt x="130" y="1425"/>
                        </a:lnTo>
                        <a:lnTo>
                          <a:pt x="129" y="1422"/>
                        </a:lnTo>
                        <a:lnTo>
                          <a:pt x="129" y="1420"/>
                        </a:lnTo>
                        <a:lnTo>
                          <a:pt x="130" y="1416"/>
                        </a:lnTo>
                        <a:lnTo>
                          <a:pt x="132" y="1412"/>
                        </a:lnTo>
                        <a:lnTo>
                          <a:pt x="135" y="1406"/>
                        </a:lnTo>
                        <a:lnTo>
                          <a:pt x="140" y="1400"/>
                        </a:lnTo>
                        <a:lnTo>
                          <a:pt x="158" y="1388"/>
                        </a:lnTo>
                        <a:lnTo>
                          <a:pt x="172" y="1380"/>
                        </a:lnTo>
                        <a:lnTo>
                          <a:pt x="178" y="1377"/>
                        </a:lnTo>
                        <a:lnTo>
                          <a:pt x="186" y="1375"/>
                        </a:lnTo>
                        <a:lnTo>
                          <a:pt x="196" y="1374"/>
                        </a:lnTo>
                        <a:lnTo>
                          <a:pt x="210" y="1374"/>
                        </a:lnTo>
                        <a:lnTo>
                          <a:pt x="217" y="1374"/>
                        </a:lnTo>
                        <a:lnTo>
                          <a:pt x="226" y="1373"/>
                        </a:lnTo>
                        <a:lnTo>
                          <a:pt x="234" y="1372"/>
                        </a:lnTo>
                        <a:lnTo>
                          <a:pt x="242" y="1370"/>
                        </a:lnTo>
                        <a:lnTo>
                          <a:pt x="250" y="1367"/>
                        </a:lnTo>
                        <a:lnTo>
                          <a:pt x="255" y="1361"/>
                        </a:lnTo>
                        <a:lnTo>
                          <a:pt x="257" y="1358"/>
                        </a:lnTo>
                        <a:lnTo>
                          <a:pt x="259" y="1354"/>
                        </a:lnTo>
                        <a:lnTo>
                          <a:pt x="260" y="1350"/>
                        </a:lnTo>
                        <a:lnTo>
                          <a:pt x="260" y="1346"/>
                        </a:lnTo>
                        <a:lnTo>
                          <a:pt x="262" y="1334"/>
                        </a:lnTo>
                        <a:lnTo>
                          <a:pt x="265" y="1321"/>
                        </a:lnTo>
                        <a:lnTo>
                          <a:pt x="269" y="1309"/>
                        </a:lnTo>
                        <a:lnTo>
                          <a:pt x="274" y="1297"/>
                        </a:lnTo>
                        <a:lnTo>
                          <a:pt x="278" y="1285"/>
                        </a:lnTo>
                        <a:lnTo>
                          <a:pt x="280" y="1273"/>
                        </a:lnTo>
                        <a:lnTo>
                          <a:pt x="281" y="1268"/>
                        </a:lnTo>
                        <a:lnTo>
                          <a:pt x="280" y="1263"/>
                        </a:lnTo>
                        <a:lnTo>
                          <a:pt x="279" y="1258"/>
                        </a:lnTo>
                        <a:lnTo>
                          <a:pt x="276" y="1254"/>
                        </a:lnTo>
                        <a:lnTo>
                          <a:pt x="269" y="1245"/>
                        </a:lnTo>
                        <a:lnTo>
                          <a:pt x="262" y="1237"/>
                        </a:lnTo>
                        <a:lnTo>
                          <a:pt x="254" y="1230"/>
                        </a:lnTo>
                        <a:lnTo>
                          <a:pt x="244" y="1224"/>
                        </a:lnTo>
                        <a:lnTo>
                          <a:pt x="227" y="1212"/>
                        </a:lnTo>
                        <a:lnTo>
                          <a:pt x="209" y="1199"/>
                        </a:lnTo>
                        <a:lnTo>
                          <a:pt x="196" y="1188"/>
                        </a:lnTo>
                        <a:lnTo>
                          <a:pt x="187" y="1179"/>
                        </a:lnTo>
                        <a:lnTo>
                          <a:pt x="180" y="1171"/>
                        </a:lnTo>
                        <a:lnTo>
                          <a:pt x="175" y="1163"/>
                        </a:lnTo>
                        <a:lnTo>
                          <a:pt x="166" y="1145"/>
                        </a:lnTo>
                        <a:lnTo>
                          <a:pt x="154" y="1121"/>
                        </a:lnTo>
                        <a:lnTo>
                          <a:pt x="149" y="1114"/>
                        </a:lnTo>
                        <a:lnTo>
                          <a:pt x="144" y="1106"/>
                        </a:lnTo>
                        <a:lnTo>
                          <a:pt x="137" y="1099"/>
                        </a:lnTo>
                        <a:lnTo>
                          <a:pt x="130" y="1093"/>
                        </a:lnTo>
                        <a:lnTo>
                          <a:pt x="111" y="1081"/>
                        </a:lnTo>
                        <a:lnTo>
                          <a:pt x="92" y="1070"/>
                        </a:lnTo>
                        <a:lnTo>
                          <a:pt x="52" y="1050"/>
                        </a:lnTo>
                        <a:lnTo>
                          <a:pt x="17" y="1034"/>
                        </a:lnTo>
                        <a:lnTo>
                          <a:pt x="7" y="1029"/>
                        </a:lnTo>
                        <a:lnTo>
                          <a:pt x="2" y="1024"/>
                        </a:lnTo>
                        <a:lnTo>
                          <a:pt x="0" y="1022"/>
                        </a:lnTo>
                        <a:lnTo>
                          <a:pt x="0" y="1019"/>
                        </a:lnTo>
                        <a:lnTo>
                          <a:pt x="0" y="1017"/>
                        </a:lnTo>
                        <a:lnTo>
                          <a:pt x="2" y="1016"/>
                        </a:lnTo>
                        <a:lnTo>
                          <a:pt x="10" y="1008"/>
                        </a:lnTo>
                        <a:lnTo>
                          <a:pt x="22" y="996"/>
                        </a:lnTo>
                        <a:lnTo>
                          <a:pt x="35" y="980"/>
                        </a:lnTo>
                        <a:lnTo>
                          <a:pt x="46" y="963"/>
                        </a:lnTo>
                        <a:lnTo>
                          <a:pt x="57" y="947"/>
                        </a:lnTo>
                        <a:lnTo>
                          <a:pt x="67" y="927"/>
                        </a:lnTo>
                        <a:lnTo>
                          <a:pt x="74" y="916"/>
                        </a:lnTo>
                        <a:lnTo>
                          <a:pt x="83" y="906"/>
                        </a:lnTo>
                        <a:lnTo>
                          <a:pt x="93" y="897"/>
                        </a:lnTo>
                        <a:lnTo>
                          <a:pt x="103" y="887"/>
                        </a:lnTo>
                        <a:lnTo>
                          <a:pt x="112" y="878"/>
                        </a:lnTo>
                        <a:lnTo>
                          <a:pt x="122" y="869"/>
                        </a:lnTo>
                        <a:lnTo>
                          <a:pt x="126" y="865"/>
                        </a:lnTo>
                        <a:lnTo>
                          <a:pt x="130" y="860"/>
                        </a:lnTo>
                        <a:lnTo>
                          <a:pt x="133" y="854"/>
                        </a:lnTo>
                        <a:lnTo>
                          <a:pt x="135" y="848"/>
                        </a:lnTo>
                        <a:lnTo>
                          <a:pt x="139" y="840"/>
                        </a:lnTo>
                        <a:lnTo>
                          <a:pt x="142" y="833"/>
                        </a:lnTo>
                        <a:lnTo>
                          <a:pt x="146" y="827"/>
                        </a:lnTo>
                        <a:lnTo>
                          <a:pt x="150" y="821"/>
                        </a:lnTo>
                        <a:lnTo>
                          <a:pt x="157" y="813"/>
                        </a:lnTo>
                        <a:lnTo>
                          <a:pt x="166" y="805"/>
                        </a:lnTo>
                        <a:lnTo>
                          <a:pt x="174" y="799"/>
                        </a:lnTo>
                        <a:lnTo>
                          <a:pt x="183" y="792"/>
                        </a:lnTo>
                        <a:lnTo>
                          <a:pt x="191" y="784"/>
                        </a:lnTo>
                        <a:lnTo>
                          <a:pt x="200" y="774"/>
                        </a:lnTo>
                        <a:lnTo>
                          <a:pt x="206" y="719"/>
                        </a:lnTo>
                        <a:lnTo>
                          <a:pt x="206" y="719"/>
                        </a:lnTo>
                        <a:close/>
                      </a:path>
                    </a:pathLst>
                  </a:custGeom>
                  <a:solidFill>
                    <a:srgbClr val="7CA0E8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64" name="Zachodniopomorskie_0"/>
                  <xdr:cNvSpPr>
                    <a:spLocks/>
                  </xdr:cNvSpPr>
                </xdr:nvSpPr>
                <xdr:spPr bwMode="auto">
                  <a:xfrm>
                    <a:off x="14003320" y="4420098"/>
                    <a:ext cx="1161856" cy="1339585"/>
                  </a:xfrm>
                  <a:custGeom>
                    <a:avLst/>
                    <a:gdLst/>
                    <a:ahLst/>
                    <a:cxnLst>
                      <a:cxn ang="0">
                        <a:pos x="3251" y="447"/>
                      </a:cxn>
                      <a:cxn ang="0">
                        <a:pos x="2684" y="809"/>
                      </a:cxn>
                      <a:cxn ang="0">
                        <a:pos x="1917" y="1044"/>
                      </a:cxn>
                      <a:cxn ang="0">
                        <a:pos x="1787" y="1063"/>
                      </a:cxn>
                      <a:cxn ang="0">
                        <a:pos x="1154" y="1303"/>
                      </a:cxn>
                      <a:cxn ang="0">
                        <a:pos x="938" y="1452"/>
                      </a:cxn>
                      <a:cxn ang="0">
                        <a:pos x="833" y="1647"/>
                      </a:cxn>
                      <a:cxn ang="0">
                        <a:pos x="705" y="2027"/>
                      </a:cxn>
                      <a:cxn ang="0">
                        <a:pos x="665" y="2295"/>
                      </a:cxn>
                      <a:cxn ang="0">
                        <a:pos x="742" y="2583"/>
                      </a:cxn>
                      <a:cxn ang="0">
                        <a:pos x="842" y="2759"/>
                      </a:cxn>
                      <a:cxn ang="0">
                        <a:pos x="781" y="2909"/>
                      </a:cxn>
                      <a:cxn ang="0">
                        <a:pos x="678" y="2859"/>
                      </a:cxn>
                      <a:cxn ang="0">
                        <a:pos x="695" y="2554"/>
                      </a:cxn>
                      <a:cxn ang="0">
                        <a:pos x="399" y="2224"/>
                      </a:cxn>
                      <a:cxn ang="0">
                        <a:pos x="243" y="2119"/>
                      </a:cxn>
                      <a:cxn ang="0">
                        <a:pos x="224" y="2248"/>
                      </a:cxn>
                      <a:cxn ang="0">
                        <a:pos x="279" y="2427"/>
                      </a:cxn>
                      <a:cxn ang="0">
                        <a:pos x="317" y="2691"/>
                      </a:cxn>
                      <a:cxn ang="0">
                        <a:pos x="389" y="2977"/>
                      </a:cxn>
                      <a:cxn ang="0">
                        <a:pos x="440" y="3213"/>
                      </a:cxn>
                      <a:cxn ang="0">
                        <a:pos x="366" y="3510"/>
                      </a:cxn>
                      <a:cxn ang="0">
                        <a:pos x="100" y="3984"/>
                      </a:cxn>
                      <a:cxn ang="0">
                        <a:pos x="11" y="4298"/>
                      </a:cxn>
                      <a:cxn ang="0">
                        <a:pos x="223" y="4464"/>
                      </a:cxn>
                      <a:cxn ang="0">
                        <a:pos x="517" y="4758"/>
                      </a:cxn>
                      <a:cxn ang="0">
                        <a:pos x="851" y="4836"/>
                      </a:cxn>
                      <a:cxn ang="0">
                        <a:pos x="979" y="4555"/>
                      </a:cxn>
                      <a:cxn ang="0">
                        <a:pos x="1082" y="4357"/>
                      </a:cxn>
                      <a:cxn ang="0">
                        <a:pos x="1135" y="4245"/>
                      </a:cxn>
                      <a:cxn ang="0">
                        <a:pos x="1313" y="4259"/>
                      </a:cxn>
                      <a:cxn ang="0">
                        <a:pos x="1778" y="4188"/>
                      </a:cxn>
                      <a:cxn ang="0">
                        <a:pos x="1792" y="4059"/>
                      </a:cxn>
                      <a:cxn ang="0">
                        <a:pos x="2016" y="3947"/>
                      </a:cxn>
                      <a:cxn ang="0">
                        <a:pos x="2266" y="3936"/>
                      </a:cxn>
                      <a:cxn ang="0">
                        <a:pos x="2465" y="3840"/>
                      </a:cxn>
                      <a:cxn ang="0">
                        <a:pos x="2544" y="3701"/>
                      </a:cxn>
                      <a:cxn ang="0">
                        <a:pos x="2763" y="3714"/>
                      </a:cxn>
                      <a:cxn ang="0">
                        <a:pos x="2883" y="3895"/>
                      </a:cxn>
                      <a:cxn ang="0">
                        <a:pos x="3211" y="3829"/>
                      </a:cxn>
                      <a:cxn ang="0">
                        <a:pos x="3295" y="3667"/>
                      </a:cxn>
                      <a:cxn ang="0">
                        <a:pos x="3444" y="3530"/>
                      </a:cxn>
                      <a:cxn ang="0">
                        <a:pos x="3594" y="3376"/>
                      </a:cxn>
                      <a:cxn ang="0">
                        <a:pos x="3713" y="3367"/>
                      </a:cxn>
                      <a:cxn ang="0">
                        <a:pos x="3790" y="3171"/>
                      </a:cxn>
                      <a:cxn ang="0">
                        <a:pos x="3576" y="3009"/>
                      </a:cxn>
                      <a:cxn ang="0">
                        <a:pos x="3435" y="2832"/>
                      </a:cxn>
                      <a:cxn ang="0">
                        <a:pos x="3503" y="2764"/>
                      </a:cxn>
                      <a:cxn ang="0">
                        <a:pos x="3825" y="2663"/>
                      </a:cxn>
                      <a:cxn ang="0">
                        <a:pos x="3887" y="2421"/>
                      </a:cxn>
                      <a:cxn ang="0">
                        <a:pos x="4010" y="2370"/>
                      </a:cxn>
                      <a:cxn ang="0">
                        <a:pos x="4052" y="2076"/>
                      </a:cxn>
                      <a:cxn ang="0">
                        <a:pos x="4131" y="1932"/>
                      </a:cxn>
                      <a:cxn ang="0">
                        <a:pos x="4122" y="1756"/>
                      </a:cxn>
                      <a:cxn ang="0">
                        <a:pos x="4069" y="1569"/>
                      </a:cxn>
                      <a:cxn ang="0">
                        <a:pos x="3962" y="1324"/>
                      </a:cxn>
                      <a:cxn ang="0">
                        <a:pos x="3945" y="1111"/>
                      </a:cxn>
                      <a:cxn ang="0">
                        <a:pos x="3885" y="858"/>
                      </a:cxn>
                      <a:cxn ang="0">
                        <a:pos x="3999" y="626"/>
                      </a:cxn>
                      <a:cxn ang="0">
                        <a:pos x="4027" y="476"/>
                      </a:cxn>
                      <a:cxn ang="0">
                        <a:pos x="3947" y="208"/>
                      </a:cxn>
                    </a:cxnLst>
                    <a:rect l="0" t="0" r="r" b="b"/>
                    <a:pathLst>
                      <a:path w="4233" h="4844">
                        <a:moveTo>
                          <a:pt x="3811" y="0"/>
                        </a:moveTo>
                        <a:lnTo>
                          <a:pt x="3786" y="3"/>
                        </a:lnTo>
                        <a:lnTo>
                          <a:pt x="3762" y="6"/>
                        </a:lnTo>
                        <a:lnTo>
                          <a:pt x="3737" y="10"/>
                        </a:lnTo>
                        <a:lnTo>
                          <a:pt x="3714" y="15"/>
                        </a:lnTo>
                        <a:lnTo>
                          <a:pt x="3690" y="21"/>
                        </a:lnTo>
                        <a:lnTo>
                          <a:pt x="3667" y="28"/>
                        </a:lnTo>
                        <a:lnTo>
                          <a:pt x="3645" y="35"/>
                        </a:lnTo>
                        <a:lnTo>
                          <a:pt x="3626" y="45"/>
                        </a:lnTo>
                        <a:lnTo>
                          <a:pt x="3592" y="67"/>
                        </a:lnTo>
                        <a:lnTo>
                          <a:pt x="3557" y="90"/>
                        </a:lnTo>
                        <a:lnTo>
                          <a:pt x="3522" y="112"/>
                        </a:lnTo>
                        <a:lnTo>
                          <a:pt x="3488" y="136"/>
                        </a:lnTo>
                        <a:lnTo>
                          <a:pt x="3472" y="148"/>
                        </a:lnTo>
                        <a:lnTo>
                          <a:pt x="3457" y="160"/>
                        </a:lnTo>
                        <a:lnTo>
                          <a:pt x="3441" y="175"/>
                        </a:lnTo>
                        <a:lnTo>
                          <a:pt x="3427" y="189"/>
                        </a:lnTo>
                        <a:lnTo>
                          <a:pt x="3413" y="203"/>
                        </a:lnTo>
                        <a:lnTo>
                          <a:pt x="3400" y="220"/>
                        </a:lnTo>
                        <a:lnTo>
                          <a:pt x="3389" y="237"/>
                        </a:lnTo>
                        <a:lnTo>
                          <a:pt x="3378" y="255"/>
                        </a:lnTo>
                        <a:lnTo>
                          <a:pt x="3362" y="284"/>
                        </a:lnTo>
                        <a:lnTo>
                          <a:pt x="3345" y="313"/>
                        </a:lnTo>
                        <a:lnTo>
                          <a:pt x="3328" y="340"/>
                        </a:lnTo>
                        <a:lnTo>
                          <a:pt x="3309" y="368"/>
                        </a:lnTo>
                        <a:lnTo>
                          <a:pt x="3291" y="395"/>
                        </a:lnTo>
                        <a:lnTo>
                          <a:pt x="3271" y="420"/>
                        </a:lnTo>
                        <a:lnTo>
                          <a:pt x="3251" y="447"/>
                        </a:lnTo>
                        <a:lnTo>
                          <a:pt x="3230" y="473"/>
                        </a:lnTo>
                        <a:lnTo>
                          <a:pt x="3216" y="489"/>
                        </a:lnTo>
                        <a:lnTo>
                          <a:pt x="3202" y="505"/>
                        </a:lnTo>
                        <a:lnTo>
                          <a:pt x="3186" y="520"/>
                        </a:lnTo>
                        <a:lnTo>
                          <a:pt x="3171" y="535"/>
                        </a:lnTo>
                        <a:lnTo>
                          <a:pt x="3155" y="549"/>
                        </a:lnTo>
                        <a:lnTo>
                          <a:pt x="3139" y="566"/>
                        </a:lnTo>
                        <a:lnTo>
                          <a:pt x="3125" y="581"/>
                        </a:lnTo>
                        <a:lnTo>
                          <a:pt x="3111" y="599"/>
                        </a:lnTo>
                        <a:lnTo>
                          <a:pt x="3092" y="618"/>
                        </a:lnTo>
                        <a:lnTo>
                          <a:pt x="3074" y="636"/>
                        </a:lnTo>
                        <a:lnTo>
                          <a:pt x="3055" y="653"/>
                        </a:lnTo>
                        <a:lnTo>
                          <a:pt x="3036" y="669"/>
                        </a:lnTo>
                        <a:lnTo>
                          <a:pt x="3016" y="684"/>
                        </a:lnTo>
                        <a:lnTo>
                          <a:pt x="2996" y="698"/>
                        </a:lnTo>
                        <a:lnTo>
                          <a:pt x="2975" y="711"/>
                        </a:lnTo>
                        <a:lnTo>
                          <a:pt x="2954" y="723"/>
                        </a:lnTo>
                        <a:lnTo>
                          <a:pt x="2932" y="735"/>
                        </a:lnTo>
                        <a:lnTo>
                          <a:pt x="2911" y="745"/>
                        </a:lnTo>
                        <a:lnTo>
                          <a:pt x="2887" y="754"/>
                        </a:lnTo>
                        <a:lnTo>
                          <a:pt x="2865" y="763"/>
                        </a:lnTo>
                        <a:lnTo>
                          <a:pt x="2841" y="770"/>
                        </a:lnTo>
                        <a:lnTo>
                          <a:pt x="2817" y="778"/>
                        </a:lnTo>
                        <a:lnTo>
                          <a:pt x="2791" y="784"/>
                        </a:lnTo>
                        <a:lnTo>
                          <a:pt x="2766" y="790"/>
                        </a:lnTo>
                        <a:lnTo>
                          <a:pt x="2738" y="796"/>
                        </a:lnTo>
                        <a:lnTo>
                          <a:pt x="2710" y="802"/>
                        </a:lnTo>
                        <a:lnTo>
                          <a:pt x="2684" y="809"/>
                        </a:lnTo>
                        <a:lnTo>
                          <a:pt x="2656" y="817"/>
                        </a:lnTo>
                        <a:lnTo>
                          <a:pt x="2603" y="832"/>
                        </a:lnTo>
                        <a:lnTo>
                          <a:pt x="2551" y="849"/>
                        </a:lnTo>
                        <a:lnTo>
                          <a:pt x="2498" y="868"/>
                        </a:lnTo>
                        <a:lnTo>
                          <a:pt x="2445" y="886"/>
                        </a:lnTo>
                        <a:lnTo>
                          <a:pt x="2393" y="906"/>
                        </a:lnTo>
                        <a:lnTo>
                          <a:pt x="2340" y="926"/>
                        </a:lnTo>
                        <a:lnTo>
                          <a:pt x="2323" y="931"/>
                        </a:lnTo>
                        <a:lnTo>
                          <a:pt x="2307" y="935"/>
                        </a:lnTo>
                        <a:lnTo>
                          <a:pt x="2290" y="938"/>
                        </a:lnTo>
                        <a:lnTo>
                          <a:pt x="2272" y="941"/>
                        </a:lnTo>
                        <a:lnTo>
                          <a:pt x="2236" y="948"/>
                        </a:lnTo>
                        <a:lnTo>
                          <a:pt x="2202" y="953"/>
                        </a:lnTo>
                        <a:lnTo>
                          <a:pt x="2184" y="956"/>
                        </a:lnTo>
                        <a:lnTo>
                          <a:pt x="2167" y="959"/>
                        </a:lnTo>
                        <a:lnTo>
                          <a:pt x="2150" y="963"/>
                        </a:lnTo>
                        <a:lnTo>
                          <a:pt x="2134" y="968"/>
                        </a:lnTo>
                        <a:lnTo>
                          <a:pt x="2119" y="974"/>
                        </a:lnTo>
                        <a:lnTo>
                          <a:pt x="2103" y="980"/>
                        </a:lnTo>
                        <a:lnTo>
                          <a:pt x="2089" y="989"/>
                        </a:lnTo>
                        <a:lnTo>
                          <a:pt x="2076" y="998"/>
                        </a:lnTo>
                        <a:lnTo>
                          <a:pt x="2066" y="1004"/>
                        </a:lnTo>
                        <a:lnTo>
                          <a:pt x="2055" y="1009"/>
                        </a:lnTo>
                        <a:lnTo>
                          <a:pt x="2042" y="1014"/>
                        </a:lnTo>
                        <a:lnTo>
                          <a:pt x="2026" y="1019"/>
                        </a:lnTo>
                        <a:lnTo>
                          <a:pt x="1993" y="1028"/>
                        </a:lnTo>
                        <a:lnTo>
                          <a:pt x="1955" y="1037"/>
                        </a:lnTo>
                        <a:lnTo>
                          <a:pt x="1917" y="1044"/>
                        </a:lnTo>
                        <a:lnTo>
                          <a:pt x="1881" y="1049"/>
                        </a:lnTo>
                        <a:lnTo>
                          <a:pt x="1849" y="1052"/>
                        </a:lnTo>
                        <a:lnTo>
                          <a:pt x="1825" y="1053"/>
                        </a:lnTo>
                        <a:lnTo>
                          <a:pt x="1835" y="1062"/>
                        </a:lnTo>
                        <a:lnTo>
                          <a:pt x="1854" y="1078"/>
                        </a:lnTo>
                        <a:lnTo>
                          <a:pt x="1859" y="1081"/>
                        </a:lnTo>
                        <a:lnTo>
                          <a:pt x="1863" y="1085"/>
                        </a:lnTo>
                        <a:lnTo>
                          <a:pt x="1865" y="1088"/>
                        </a:lnTo>
                        <a:lnTo>
                          <a:pt x="1866" y="1092"/>
                        </a:lnTo>
                        <a:lnTo>
                          <a:pt x="1866" y="1095"/>
                        </a:lnTo>
                        <a:lnTo>
                          <a:pt x="1864" y="1097"/>
                        </a:lnTo>
                        <a:lnTo>
                          <a:pt x="1859" y="1099"/>
                        </a:lnTo>
                        <a:lnTo>
                          <a:pt x="1852" y="1101"/>
                        </a:lnTo>
                        <a:lnTo>
                          <a:pt x="1844" y="1101"/>
                        </a:lnTo>
                        <a:lnTo>
                          <a:pt x="1838" y="1101"/>
                        </a:lnTo>
                        <a:lnTo>
                          <a:pt x="1833" y="1100"/>
                        </a:lnTo>
                        <a:lnTo>
                          <a:pt x="1829" y="1098"/>
                        </a:lnTo>
                        <a:lnTo>
                          <a:pt x="1826" y="1095"/>
                        </a:lnTo>
                        <a:lnTo>
                          <a:pt x="1823" y="1092"/>
                        </a:lnTo>
                        <a:lnTo>
                          <a:pt x="1821" y="1088"/>
                        </a:lnTo>
                        <a:lnTo>
                          <a:pt x="1819" y="1085"/>
                        </a:lnTo>
                        <a:lnTo>
                          <a:pt x="1817" y="1077"/>
                        </a:lnTo>
                        <a:lnTo>
                          <a:pt x="1812" y="1069"/>
                        </a:lnTo>
                        <a:lnTo>
                          <a:pt x="1810" y="1066"/>
                        </a:lnTo>
                        <a:lnTo>
                          <a:pt x="1808" y="1064"/>
                        </a:lnTo>
                        <a:lnTo>
                          <a:pt x="1804" y="1063"/>
                        </a:lnTo>
                        <a:lnTo>
                          <a:pt x="1800" y="1062"/>
                        </a:lnTo>
                        <a:lnTo>
                          <a:pt x="1787" y="1063"/>
                        </a:lnTo>
                        <a:lnTo>
                          <a:pt x="1775" y="1065"/>
                        </a:lnTo>
                        <a:lnTo>
                          <a:pt x="1761" y="1067"/>
                        </a:lnTo>
                        <a:lnTo>
                          <a:pt x="1749" y="1071"/>
                        </a:lnTo>
                        <a:lnTo>
                          <a:pt x="1724" y="1081"/>
                        </a:lnTo>
                        <a:lnTo>
                          <a:pt x="1701" y="1092"/>
                        </a:lnTo>
                        <a:lnTo>
                          <a:pt x="1676" y="1103"/>
                        </a:lnTo>
                        <a:lnTo>
                          <a:pt x="1653" y="1113"/>
                        </a:lnTo>
                        <a:lnTo>
                          <a:pt x="1641" y="1118"/>
                        </a:lnTo>
                        <a:lnTo>
                          <a:pt x="1628" y="1122"/>
                        </a:lnTo>
                        <a:lnTo>
                          <a:pt x="1616" y="1124"/>
                        </a:lnTo>
                        <a:lnTo>
                          <a:pt x="1604" y="1126"/>
                        </a:lnTo>
                        <a:lnTo>
                          <a:pt x="1573" y="1132"/>
                        </a:lnTo>
                        <a:lnTo>
                          <a:pt x="1539" y="1140"/>
                        </a:lnTo>
                        <a:lnTo>
                          <a:pt x="1505" y="1149"/>
                        </a:lnTo>
                        <a:lnTo>
                          <a:pt x="1470" y="1162"/>
                        </a:lnTo>
                        <a:lnTo>
                          <a:pt x="1436" y="1174"/>
                        </a:lnTo>
                        <a:lnTo>
                          <a:pt x="1402" y="1187"/>
                        </a:lnTo>
                        <a:lnTo>
                          <a:pt x="1371" y="1201"/>
                        </a:lnTo>
                        <a:lnTo>
                          <a:pt x="1343" y="1216"/>
                        </a:lnTo>
                        <a:lnTo>
                          <a:pt x="1320" y="1229"/>
                        </a:lnTo>
                        <a:lnTo>
                          <a:pt x="1296" y="1242"/>
                        </a:lnTo>
                        <a:lnTo>
                          <a:pt x="1270" y="1256"/>
                        </a:lnTo>
                        <a:lnTo>
                          <a:pt x="1244" y="1268"/>
                        </a:lnTo>
                        <a:lnTo>
                          <a:pt x="1219" y="1280"/>
                        </a:lnTo>
                        <a:lnTo>
                          <a:pt x="1193" y="1291"/>
                        </a:lnTo>
                        <a:lnTo>
                          <a:pt x="1180" y="1296"/>
                        </a:lnTo>
                        <a:lnTo>
                          <a:pt x="1167" y="1300"/>
                        </a:lnTo>
                        <a:lnTo>
                          <a:pt x="1154" y="1303"/>
                        </a:lnTo>
                        <a:lnTo>
                          <a:pt x="1141" y="1306"/>
                        </a:lnTo>
                        <a:lnTo>
                          <a:pt x="1127" y="1314"/>
                        </a:lnTo>
                        <a:lnTo>
                          <a:pt x="1110" y="1321"/>
                        </a:lnTo>
                        <a:lnTo>
                          <a:pt x="1092" y="1328"/>
                        </a:lnTo>
                        <a:lnTo>
                          <a:pt x="1073" y="1336"/>
                        </a:lnTo>
                        <a:lnTo>
                          <a:pt x="1036" y="1347"/>
                        </a:lnTo>
                        <a:lnTo>
                          <a:pt x="1005" y="1356"/>
                        </a:lnTo>
                        <a:lnTo>
                          <a:pt x="1000" y="1357"/>
                        </a:lnTo>
                        <a:lnTo>
                          <a:pt x="996" y="1360"/>
                        </a:lnTo>
                        <a:lnTo>
                          <a:pt x="993" y="1363"/>
                        </a:lnTo>
                        <a:lnTo>
                          <a:pt x="991" y="1366"/>
                        </a:lnTo>
                        <a:lnTo>
                          <a:pt x="991" y="1376"/>
                        </a:lnTo>
                        <a:lnTo>
                          <a:pt x="993" y="1385"/>
                        </a:lnTo>
                        <a:lnTo>
                          <a:pt x="996" y="1396"/>
                        </a:lnTo>
                        <a:lnTo>
                          <a:pt x="996" y="1406"/>
                        </a:lnTo>
                        <a:lnTo>
                          <a:pt x="995" y="1412"/>
                        </a:lnTo>
                        <a:lnTo>
                          <a:pt x="993" y="1417"/>
                        </a:lnTo>
                        <a:lnTo>
                          <a:pt x="990" y="1423"/>
                        </a:lnTo>
                        <a:lnTo>
                          <a:pt x="985" y="1427"/>
                        </a:lnTo>
                        <a:lnTo>
                          <a:pt x="980" y="1430"/>
                        </a:lnTo>
                        <a:lnTo>
                          <a:pt x="973" y="1433"/>
                        </a:lnTo>
                        <a:lnTo>
                          <a:pt x="966" y="1435"/>
                        </a:lnTo>
                        <a:lnTo>
                          <a:pt x="958" y="1437"/>
                        </a:lnTo>
                        <a:lnTo>
                          <a:pt x="949" y="1440"/>
                        </a:lnTo>
                        <a:lnTo>
                          <a:pt x="943" y="1444"/>
                        </a:lnTo>
                        <a:lnTo>
                          <a:pt x="941" y="1446"/>
                        </a:lnTo>
                        <a:lnTo>
                          <a:pt x="939" y="1449"/>
                        </a:lnTo>
                        <a:lnTo>
                          <a:pt x="938" y="1452"/>
                        </a:lnTo>
                        <a:lnTo>
                          <a:pt x="937" y="1456"/>
                        </a:lnTo>
                        <a:lnTo>
                          <a:pt x="939" y="1483"/>
                        </a:lnTo>
                        <a:lnTo>
                          <a:pt x="940" y="1502"/>
                        </a:lnTo>
                        <a:lnTo>
                          <a:pt x="939" y="1507"/>
                        </a:lnTo>
                        <a:lnTo>
                          <a:pt x="937" y="1510"/>
                        </a:lnTo>
                        <a:lnTo>
                          <a:pt x="935" y="1511"/>
                        </a:lnTo>
                        <a:lnTo>
                          <a:pt x="931" y="1512"/>
                        </a:lnTo>
                        <a:lnTo>
                          <a:pt x="926" y="1513"/>
                        </a:lnTo>
                        <a:lnTo>
                          <a:pt x="919" y="1512"/>
                        </a:lnTo>
                        <a:lnTo>
                          <a:pt x="911" y="1510"/>
                        </a:lnTo>
                        <a:lnTo>
                          <a:pt x="900" y="1507"/>
                        </a:lnTo>
                        <a:lnTo>
                          <a:pt x="890" y="1505"/>
                        </a:lnTo>
                        <a:lnTo>
                          <a:pt x="883" y="1503"/>
                        </a:lnTo>
                        <a:lnTo>
                          <a:pt x="877" y="1505"/>
                        </a:lnTo>
                        <a:lnTo>
                          <a:pt x="873" y="1508"/>
                        </a:lnTo>
                        <a:lnTo>
                          <a:pt x="870" y="1511"/>
                        </a:lnTo>
                        <a:lnTo>
                          <a:pt x="869" y="1516"/>
                        </a:lnTo>
                        <a:lnTo>
                          <a:pt x="868" y="1522"/>
                        </a:lnTo>
                        <a:lnTo>
                          <a:pt x="868" y="1529"/>
                        </a:lnTo>
                        <a:lnTo>
                          <a:pt x="869" y="1543"/>
                        </a:lnTo>
                        <a:lnTo>
                          <a:pt x="870" y="1560"/>
                        </a:lnTo>
                        <a:lnTo>
                          <a:pt x="870" y="1567"/>
                        </a:lnTo>
                        <a:lnTo>
                          <a:pt x="870" y="1575"/>
                        </a:lnTo>
                        <a:lnTo>
                          <a:pt x="869" y="1581"/>
                        </a:lnTo>
                        <a:lnTo>
                          <a:pt x="867" y="1587"/>
                        </a:lnTo>
                        <a:lnTo>
                          <a:pt x="856" y="1609"/>
                        </a:lnTo>
                        <a:lnTo>
                          <a:pt x="845" y="1628"/>
                        </a:lnTo>
                        <a:lnTo>
                          <a:pt x="833" y="1647"/>
                        </a:lnTo>
                        <a:lnTo>
                          <a:pt x="819" y="1665"/>
                        </a:lnTo>
                        <a:lnTo>
                          <a:pt x="806" y="1684"/>
                        </a:lnTo>
                        <a:lnTo>
                          <a:pt x="793" y="1702"/>
                        </a:lnTo>
                        <a:lnTo>
                          <a:pt x="781" y="1721"/>
                        </a:lnTo>
                        <a:lnTo>
                          <a:pt x="769" y="1740"/>
                        </a:lnTo>
                        <a:lnTo>
                          <a:pt x="760" y="1757"/>
                        </a:lnTo>
                        <a:lnTo>
                          <a:pt x="753" y="1774"/>
                        </a:lnTo>
                        <a:lnTo>
                          <a:pt x="747" y="1790"/>
                        </a:lnTo>
                        <a:lnTo>
                          <a:pt x="742" y="1808"/>
                        </a:lnTo>
                        <a:lnTo>
                          <a:pt x="731" y="1841"/>
                        </a:lnTo>
                        <a:lnTo>
                          <a:pt x="723" y="1878"/>
                        </a:lnTo>
                        <a:lnTo>
                          <a:pt x="721" y="1887"/>
                        </a:lnTo>
                        <a:lnTo>
                          <a:pt x="721" y="1898"/>
                        </a:lnTo>
                        <a:lnTo>
                          <a:pt x="722" y="1908"/>
                        </a:lnTo>
                        <a:lnTo>
                          <a:pt x="723" y="1919"/>
                        </a:lnTo>
                        <a:lnTo>
                          <a:pt x="724" y="1929"/>
                        </a:lnTo>
                        <a:lnTo>
                          <a:pt x="724" y="1940"/>
                        </a:lnTo>
                        <a:lnTo>
                          <a:pt x="722" y="1949"/>
                        </a:lnTo>
                        <a:lnTo>
                          <a:pt x="720" y="1957"/>
                        </a:lnTo>
                        <a:lnTo>
                          <a:pt x="720" y="1981"/>
                        </a:lnTo>
                        <a:lnTo>
                          <a:pt x="720" y="1998"/>
                        </a:lnTo>
                        <a:lnTo>
                          <a:pt x="720" y="2004"/>
                        </a:lnTo>
                        <a:lnTo>
                          <a:pt x="719" y="2010"/>
                        </a:lnTo>
                        <a:lnTo>
                          <a:pt x="718" y="2014"/>
                        </a:lnTo>
                        <a:lnTo>
                          <a:pt x="716" y="2018"/>
                        </a:lnTo>
                        <a:lnTo>
                          <a:pt x="713" y="2022"/>
                        </a:lnTo>
                        <a:lnTo>
                          <a:pt x="710" y="2025"/>
                        </a:lnTo>
                        <a:lnTo>
                          <a:pt x="705" y="2027"/>
                        </a:lnTo>
                        <a:lnTo>
                          <a:pt x="699" y="2030"/>
                        </a:lnTo>
                        <a:lnTo>
                          <a:pt x="682" y="2035"/>
                        </a:lnTo>
                        <a:lnTo>
                          <a:pt x="660" y="2043"/>
                        </a:lnTo>
                        <a:lnTo>
                          <a:pt x="654" y="2045"/>
                        </a:lnTo>
                        <a:lnTo>
                          <a:pt x="648" y="2048"/>
                        </a:lnTo>
                        <a:lnTo>
                          <a:pt x="643" y="2052"/>
                        </a:lnTo>
                        <a:lnTo>
                          <a:pt x="639" y="2056"/>
                        </a:lnTo>
                        <a:lnTo>
                          <a:pt x="636" y="2061"/>
                        </a:lnTo>
                        <a:lnTo>
                          <a:pt x="633" y="2067"/>
                        </a:lnTo>
                        <a:lnTo>
                          <a:pt x="631" y="2072"/>
                        </a:lnTo>
                        <a:lnTo>
                          <a:pt x="629" y="2078"/>
                        </a:lnTo>
                        <a:lnTo>
                          <a:pt x="626" y="2090"/>
                        </a:lnTo>
                        <a:lnTo>
                          <a:pt x="624" y="2102"/>
                        </a:lnTo>
                        <a:lnTo>
                          <a:pt x="623" y="2115"/>
                        </a:lnTo>
                        <a:lnTo>
                          <a:pt x="622" y="2126"/>
                        </a:lnTo>
                        <a:lnTo>
                          <a:pt x="622" y="2157"/>
                        </a:lnTo>
                        <a:lnTo>
                          <a:pt x="622" y="2189"/>
                        </a:lnTo>
                        <a:lnTo>
                          <a:pt x="623" y="2206"/>
                        </a:lnTo>
                        <a:lnTo>
                          <a:pt x="622" y="2221"/>
                        </a:lnTo>
                        <a:lnTo>
                          <a:pt x="622" y="2237"/>
                        </a:lnTo>
                        <a:lnTo>
                          <a:pt x="620" y="2252"/>
                        </a:lnTo>
                        <a:lnTo>
                          <a:pt x="627" y="2261"/>
                        </a:lnTo>
                        <a:lnTo>
                          <a:pt x="634" y="2269"/>
                        </a:lnTo>
                        <a:lnTo>
                          <a:pt x="641" y="2276"/>
                        </a:lnTo>
                        <a:lnTo>
                          <a:pt x="647" y="2283"/>
                        </a:lnTo>
                        <a:lnTo>
                          <a:pt x="654" y="2288"/>
                        </a:lnTo>
                        <a:lnTo>
                          <a:pt x="659" y="2292"/>
                        </a:lnTo>
                        <a:lnTo>
                          <a:pt x="665" y="2295"/>
                        </a:lnTo>
                        <a:lnTo>
                          <a:pt x="671" y="2297"/>
                        </a:lnTo>
                        <a:lnTo>
                          <a:pt x="697" y="2304"/>
                        </a:lnTo>
                        <a:lnTo>
                          <a:pt x="732" y="2311"/>
                        </a:lnTo>
                        <a:lnTo>
                          <a:pt x="731" y="2319"/>
                        </a:lnTo>
                        <a:lnTo>
                          <a:pt x="730" y="2328"/>
                        </a:lnTo>
                        <a:lnTo>
                          <a:pt x="728" y="2335"/>
                        </a:lnTo>
                        <a:lnTo>
                          <a:pt x="725" y="2342"/>
                        </a:lnTo>
                        <a:lnTo>
                          <a:pt x="718" y="2355"/>
                        </a:lnTo>
                        <a:lnTo>
                          <a:pt x="710" y="2367"/>
                        </a:lnTo>
                        <a:lnTo>
                          <a:pt x="702" y="2377"/>
                        </a:lnTo>
                        <a:lnTo>
                          <a:pt x="695" y="2388"/>
                        </a:lnTo>
                        <a:lnTo>
                          <a:pt x="691" y="2393"/>
                        </a:lnTo>
                        <a:lnTo>
                          <a:pt x="689" y="2399"/>
                        </a:lnTo>
                        <a:lnTo>
                          <a:pt x="688" y="2404"/>
                        </a:lnTo>
                        <a:lnTo>
                          <a:pt x="687" y="2411"/>
                        </a:lnTo>
                        <a:lnTo>
                          <a:pt x="690" y="2433"/>
                        </a:lnTo>
                        <a:lnTo>
                          <a:pt x="697" y="2470"/>
                        </a:lnTo>
                        <a:lnTo>
                          <a:pt x="701" y="2488"/>
                        </a:lnTo>
                        <a:lnTo>
                          <a:pt x="705" y="2504"/>
                        </a:lnTo>
                        <a:lnTo>
                          <a:pt x="708" y="2511"/>
                        </a:lnTo>
                        <a:lnTo>
                          <a:pt x="710" y="2515"/>
                        </a:lnTo>
                        <a:lnTo>
                          <a:pt x="712" y="2519"/>
                        </a:lnTo>
                        <a:lnTo>
                          <a:pt x="714" y="2520"/>
                        </a:lnTo>
                        <a:lnTo>
                          <a:pt x="716" y="2527"/>
                        </a:lnTo>
                        <a:lnTo>
                          <a:pt x="719" y="2537"/>
                        </a:lnTo>
                        <a:lnTo>
                          <a:pt x="724" y="2548"/>
                        </a:lnTo>
                        <a:lnTo>
                          <a:pt x="730" y="2560"/>
                        </a:lnTo>
                        <a:lnTo>
                          <a:pt x="742" y="2583"/>
                        </a:lnTo>
                        <a:lnTo>
                          <a:pt x="751" y="2597"/>
                        </a:lnTo>
                        <a:lnTo>
                          <a:pt x="754" y="2601"/>
                        </a:lnTo>
                        <a:lnTo>
                          <a:pt x="756" y="2606"/>
                        </a:lnTo>
                        <a:lnTo>
                          <a:pt x="757" y="2611"/>
                        </a:lnTo>
                        <a:lnTo>
                          <a:pt x="759" y="2617"/>
                        </a:lnTo>
                        <a:lnTo>
                          <a:pt x="761" y="2629"/>
                        </a:lnTo>
                        <a:lnTo>
                          <a:pt x="764" y="2641"/>
                        </a:lnTo>
                        <a:lnTo>
                          <a:pt x="766" y="2646"/>
                        </a:lnTo>
                        <a:lnTo>
                          <a:pt x="768" y="2650"/>
                        </a:lnTo>
                        <a:lnTo>
                          <a:pt x="770" y="2654"/>
                        </a:lnTo>
                        <a:lnTo>
                          <a:pt x="773" y="2656"/>
                        </a:lnTo>
                        <a:lnTo>
                          <a:pt x="777" y="2658"/>
                        </a:lnTo>
                        <a:lnTo>
                          <a:pt x="782" y="2658"/>
                        </a:lnTo>
                        <a:lnTo>
                          <a:pt x="787" y="2657"/>
                        </a:lnTo>
                        <a:lnTo>
                          <a:pt x="793" y="2655"/>
                        </a:lnTo>
                        <a:lnTo>
                          <a:pt x="813" y="2641"/>
                        </a:lnTo>
                        <a:lnTo>
                          <a:pt x="826" y="2632"/>
                        </a:lnTo>
                        <a:lnTo>
                          <a:pt x="829" y="2632"/>
                        </a:lnTo>
                        <a:lnTo>
                          <a:pt x="831" y="2633"/>
                        </a:lnTo>
                        <a:lnTo>
                          <a:pt x="833" y="2635"/>
                        </a:lnTo>
                        <a:lnTo>
                          <a:pt x="835" y="2639"/>
                        </a:lnTo>
                        <a:lnTo>
                          <a:pt x="838" y="2652"/>
                        </a:lnTo>
                        <a:lnTo>
                          <a:pt x="841" y="2674"/>
                        </a:lnTo>
                        <a:lnTo>
                          <a:pt x="843" y="2690"/>
                        </a:lnTo>
                        <a:lnTo>
                          <a:pt x="843" y="2707"/>
                        </a:lnTo>
                        <a:lnTo>
                          <a:pt x="843" y="2724"/>
                        </a:lnTo>
                        <a:lnTo>
                          <a:pt x="842" y="2741"/>
                        </a:lnTo>
                        <a:lnTo>
                          <a:pt x="842" y="2759"/>
                        </a:lnTo>
                        <a:lnTo>
                          <a:pt x="841" y="2775"/>
                        </a:lnTo>
                        <a:lnTo>
                          <a:pt x="842" y="2792"/>
                        </a:lnTo>
                        <a:lnTo>
                          <a:pt x="844" y="2808"/>
                        </a:lnTo>
                        <a:lnTo>
                          <a:pt x="844" y="2815"/>
                        </a:lnTo>
                        <a:lnTo>
                          <a:pt x="844" y="2821"/>
                        </a:lnTo>
                        <a:lnTo>
                          <a:pt x="844" y="2827"/>
                        </a:lnTo>
                        <a:lnTo>
                          <a:pt x="842" y="2831"/>
                        </a:lnTo>
                        <a:lnTo>
                          <a:pt x="840" y="2836"/>
                        </a:lnTo>
                        <a:lnTo>
                          <a:pt x="838" y="2841"/>
                        </a:lnTo>
                        <a:lnTo>
                          <a:pt x="835" y="2844"/>
                        </a:lnTo>
                        <a:lnTo>
                          <a:pt x="832" y="2847"/>
                        </a:lnTo>
                        <a:lnTo>
                          <a:pt x="824" y="2852"/>
                        </a:lnTo>
                        <a:lnTo>
                          <a:pt x="815" y="2856"/>
                        </a:lnTo>
                        <a:lnTo>
                          <a:pt x="805" y="2859"/>
                        </a:lnTo>
                        <a:lnTo>
                          <a:pt x="796" y="2861"/>
                        </a:lnTo>
                        <a:lnTo>
                          <a:pt x="787" y="2863"/>
                        </a:lnTo>
                        <a:lnTo>
                          <a:pt x="779" y="2865"/>
                        </a:lnTo>
                        <a:lnTo>
                          <a:pt x="771" y="2867"/>
                        </a:lnTo>
                        <a:lnTo>
                          <a:pt x="766" y="2870"/>
                        </a:lnTo>
                        <a:lnTo>
                          <a:pt x="764" y="2872"/>
                        </a:lnTo>
                        <a:lnTo>
                          <a:pt x="763" y="2874"/>
                        </a:lnTo>
                        <a:lnTo>
                          <a:pt x="762" y="2876"/>
                        </a:lnTo>
                        <a:lnTo>
                          <a:pt x="762" y="2879"/>
                        </a:lnTo>
                        <a:lnTo>
                          <a:pt x="762" y="2883"/>
                        </a:lnTo>
                        <a:lnTo>
                          <a:pt x="764" y="2887"/>
                        </a:lnTo>
                        <a:lnTo>
                          <a:pt x="766" y="2891"/>
                        </a:lnTo>
                        <a:lnTo>
                          <a:pt x="769" y="2895"/>
                        </a:lnTo>
                        <a:lnTo>
                          <a:pt x="781" y="2909"/>
                        </a:lnTo>
                        <a:lnTo>
                          <a:pt x="787" y="2920"/>
                        </a:lnTo>
                        <a:lnTo>
                          <a:pt x="789" y="2925"/>
                        </a:lnTo>
                        <a:lnTo>
                          <a:pt x="790" y="2929"/>
                        </a:lnTo>
                        <a:lnTo>
                          <a:pt x="790" y="2932"/>
                        </a:lnTo>
                        <a:lnTo>
                          <a:pt x="789" y="2935"/>
                        </a:lnTo>
                        <a:lnTo>
                          <a:pt x="787" y="2937"/>
                        </a:lnTo>
                        <a:lnTo>
                          <a:pt x="785" y="2939"/>
                        </a:lnTo>
                        <a:lnTo>
                          <a:pt x="781" y="2940"/>
                        </a:lnTo>
                        <a:lnTo>
                          <a:pt x="776" y="2941"/>
                        </a:lnTo>
                        <a:lnTo>
                          <a:pt x="765" y="2942"/>
                        </a:lnTo>
                        <a:lnTo>
                          <a:pt x="750" y="2942"/>
                        </a:lnTo>
                        <a:lnTo>
                          <a:pt x="745" y="2942"/>
                        </a:lnTo>
                        <a:lnTo>
                          <a:pt x="741" y="2941"/>
                        </a:lnTo>
                        <a:lnTo>
                          <a:pt x="737" y="2939"/>
                        </a:lnTo>
                        <a:lnTo>
                          <a:pt x="733" y="2937"/>
                        </a:lnTo>
                        <a:lnTo>
                          <a:pt x="726" y="2931"/>
                        </a:lnTo>
                        <a:lnTo>
                          <a:pt x="721" y="2925"/>
                        </a:lnTo>
                        <a:lnTo>
                          <a:pt x="716" y="2916"/>
                        </a:lnTo>
                        <a:lnTo>
                          <a:pt x="711" y="2909"/>
                        </a:lnTo>
                        <a:lnTo>
                          <a:pt x="706" y="2902"/>
                        </a:lnTo>
                        <a:lnTo>
                          <a:pt x="700" y="2896"/>
                        </a:lnTo>
                        <a:lnTo>
                          <a:pt x="691" y="2889"/>
                        </a:lnTo>
                        <a:lnTo>
                          <a:pt x="685" y="2883"/>
                        </a:lnTo>
                        <a:lnTo>
                          <a:pt x="681" y="2877"/>
                        </a:lnTo>
                        <a:lnTo>
                          <a:pt x="679" y="2872"/>
                        </a:lnTo>
                        <a:lnTo>
                          <a:pt x="678" y="2867"/>
                        </a:lnTo>
                        <a:lnTo>
                          <a:pt x="677" y="2863"/>
                        </a:lnTo>
                        <a:lnTo>
                          <a:pt x="678" y="2859"/>
                        </a:lnTo>
                        <a:lnTo>
                          <a:pt x="680" y="2855"/>
                        </a:lnTo>
                        <a:lnTo>
                          <a:pt x="684" y="2846"/>
                        </a:lnTo>
                        <a:lnTo>
                          <a:pt x="690" y="2836"/>
                        </a:lnTo>
                        <a:lnTo>
                          <a:pt x="693" y="2830"/>
                        </a:lnTo>
                        <a:lnTo>
                          <a:pt x="695" y="2825"/>
                        </a:lnTo>
                        <a:lnTo>
                          <a:pt x="696" y="2818"/>
                        </a:lnTo>
                        <a:lnTo>
                          <a:pt x="697" y="2811"/>
                        </a:lnTo>
                        <a:lnTo>
                          <a:pt x="698" y="2794"/>
                        </a:lnTo>
                        <a:lnTo>
                          <a:pt x="700" y="2779"/>
                        </a:lnTo>
                        <a:lnTo>
                          <a:pt x="704" y="2764"/>
                        </a:lnTo>
                        <a:lnTo>
                          <a:pt x="708" y="2749"/>
                        </a:lnTo>
                        <a:lnTo>
                          <a:pt x="718" y="2723"/>
                        </a:lnTo>
                        <a:lnTo>
                          <a:pt x="728" y="2696"/>
                        </a:lnTo>
                        <a:lnTo>
                          <a:pt x="732" y="2683"/>
                        </a:lnTo>
                        <a:lnTo>
                          <a:pt x="736" y="2670"/>
                        </a:lnTo>
                        <a:lnTo>
                          <a:pt x="737" y="2656"/>
                        </a:lnTo>
                        <a:lnTo>
                          <a:pt x="737" y="2643"/>
                        </a:lnTo>
                        <a:lnTo>
                          <a:pt x="736" y="2636"/>
                        </a:lnTo>
                        <a:lnTo>
                          <a:pt x="733" y="2629"/>
                        </a:lnTo>
                        <a:lnTo>
                          <a:pt x="731" y="2621"/>
                        </a:lnTo>
                        <a:lnTo>
                          <a:pt x="728" y="2613"/>
                        </a:lnTo>
                        <a:lnTo>
                          <a:pt x="725" y="2606"/>
                        </a:lnTo>
                        <a:lnTo>
                          <a:pt x="721" y="2598"/>
                        </a:lnTo>
                        <a:lnTo>
                          <a:pt x="716" y="2591"/>
                        </a:lnTo>
                        <a:lnTo>
                          <a:pt x="710" y="2583"/>
                        </a:lnTo>
                        <a:lnTo>
                          <a:pt x="704" y="2573"/>
                        </a:lnTo>
                        <a:lnTo>
                          <a:pt x="699" y="2563"/>
                        </a:lnTo>
                        <a:lnTo>
                          <a:pt x="695" y="2554"/>
                        </a:lnTo>
                        <a:lnTo>
                          <a:pt x="691" y="2544"/>
                        </a:lnTo>
                        <a:lnTo>
                          <a:pt x="686" y="2524"/>
                        </a:lnTo>
                        <a:lnTo>
                          <a:pt x="683" y="2505"/>
                        </a:lnTo>
                        <a:lnTo>
                          <a:pt x="680" y="2485"/>
                        </a:lnTo>
                        <a:lnTo>
                          <a:pt x="676" y="2466"/>
                        </a:lnTo>
                        <a:lnTo>
                          <a:pt x="673" y="2457"/>
                        </a:lnTo>
                        <a:lnTo>
                          <a:pt x="670" y="2447"/>
                        </a:lnTo>
                        <a:lnTo>
                          <a:pt x="666" y="2438"/>
                        </a:lnTo>
                        <a:lnTo>
                          <a:pt x="661" y="2430"/>
                        </a:lnTo>
                        <a:lnTo>
                          <a:pt x="644" y="2399"/>
                        </a:lnTo>
                        <a:lnTo>
                          <a:pt x="631" y="2371"/>
                        </a:lnTo>
                        <a:lnTo>
                          <a:pt x="625" y="2357"/>
                        </a:lnTo>
                        <a:lnTo>
                          <a:pt x="619" y="2344"/>
                        </a:lnTo>
                        <a:lnTo>
                          <a:pt x="612" y="2332"/>
                        </a:lnTo>
                        <a:lnTo>
                          <a:pt x="604" y="2320"/>
                        </a:lnTo>
                        <a:lnTo>
                          <a:pt x="596" y="2310"/>
                        </a:lnTo>
                        <a:lnTo>
                          <a:pt x="588" y="2300"/>
                        </a:lnTo>
                        <a:lnTo>
                          <a:pt x="578" y="2291"/>
                        </a:lnTo>
                        <a:lnTo>
                          <a:pt x="567" y="2283"/>
                        </a:lnTo>
                        <a:lnTo>
                          <a:pt x="553" y="2275"/>
                        </a:lnTo>
                        <a:lnTo>
                          <a:pt x="539" y="2268"/>
                        </a:lnTo>
                        <a:lnTo>
                          <a:pt x="522" y="2263"/>
                        </a:lnTo>
                        <a:lnTo>
                          <a:pt x="503" y="2259"/>
                        </a:lnTo>
                        <a:lnTo>
                          <a:pt x="474" y="2252"/>
                        </a:lnTo>
                        <a:lnTo>
                          <a:pt x="444" y="2244"/>
                        </a:lnTo>
                        <a:lnTo>
                          <a:pt x="428" y="2238"/>
                        </a:lnTo>
                        <a:lnTo>
                          <a:pt x="413" y="2231"/>
                        </a:lnTo>
                        <a:lnTo>
                          <a:pt x="399" y="2224"/>
                        </a:lnTo>
                        <a:lnTo>
                          <a:pt x="384" y="2217"/>
                        </a:lnTo>
                        <a:lnTo>
                          <a:pt x="371" y="2208"/>
                        </a:lnTo>
                        <a:lnTo>
                          <a:pt x="359" y="2198"/>
                        </a:lnTo>
                        <a:lnTo>
                          <a:pt x="348" y="2187"/>
                        </a:lnTo>
                        <a:lnTo>
                          <a:pt x="337" y="2175"/>
                        </a:lnTo>
                        <a:lnTo>
                          <a:pt x="333" y="2169"/>
                        </a:lnTo>
                        <a:lnTo>
                          <a:pt x="329" y="2163"/>
                        </a:lnTo>
                        <a:lnTo>
                          <a:pt x="326" y="2156"/>
                        </a:lnTo>
                        <a:lnTo>
                          <a:pt x="323" y="2148"/>
                        </a:lnTo>
                        <a:lnTo>
                          <a:pt x="321" y="2141"/>
                        </a:lnTo>
                        <a:lnTo>
                          <a:pt x="319" y="2133"/>
                        </a:lnTo>
                        <a:lnTo>
                          <a:pt x="317" y="2126"/>
                        </a:lnTo>
                        <a:lnTo>
                          <a:pt x="317" y="2117"/>
                        </a:lnTo>
                        <a:lnTo>
                          <a:pt x="303" y="2107"/>
                        </a:lnTo>
                        <a:lnTo>
                          <a:pt x="285" y="2091"/>
                        </a:lnTo>
                        <a:lnTo>
                          <a:pt x="275" y="2084"/>
                        </a:lnTo>
                        <a:lnTo>
                          <a:pt x="265" y="2080"/>
                        </a:lnTo>
                        <a:lnTo>
                          <a:pt x="260" y="2079"/>
                        </a:lnTo>
                        <a:lnTo>
                          <a:pt x="256" y="2079"/>
                        </a:lnTo>
                        <a:lnTo>
                          <a:pt x="252" y="2080"/>
                        </a:lnTo>
                        <a:lnTo>
                          <a:pt x="249" y="2082"/>
                        </a:lnTo>
                        <a:lnTo>
                          <a:pt x="247" y="2084"/>
                        </a:lnTo>
                        <a:lnTo>
                          <a:pt x="246" y="2087"/>
                        </a:lnTo>
                        <a:lnTo>
                          <a:pt x="245" y="2090"/>
                        </a:lnTo>
                        <a:lnTo>
                          <a:pt x="245" y="2094"/>
                        </a:lnTo>
                        <a:lnTo>
                          <a:pt x="244" y="2102"/>
                        </a:lnTo>
                        <a:lnTo>
                          <a:pt x="244" y="2111"/>
                        </a:lnTo>
                        <a:lnTo>
                          <a:pt x="243" y="2119"/>
                        </a:lnTo>
                        <a:lnTo>
                          <a:pt x="242" y="2127"/>
                        </a:lnTo>
                        <a:lnTo>
                          <a:pt x="240" y="2130"/>
                        </a:lnTo>
                        <a:lnTo>
                          <a:pt x="238" y="2133"/>
                        </a:lnTo>
                        <a:lnTo>
                          <a:pt x="235" y="2135"/>
                        </a:lnTo>
                        <a:lnTo>
                          <a:pt x="232" y="2136"/>
                        </a:lnTo>
                        <a:lnTo>
                          <a:pt x="234" y="2142"/>
                        </a:lnTo>
                        <a:lnTo>
                          <a:pt x="236" y="2146"/>
                        </a:lnTo>
                        <a:lnTo>
                          <a:pt x="240" y="2152"/>
                        </a:lnTo>
                        <a:lnTo>
                          <a:pt x="245" y="2156"/>
                        </a:lnTo>
                        <a:lnTo>
                          <a:pt x="254" y="2163"/>
                        </a:lnTo>
                        <a:lnTo>
                          <a:pt x="264" y="2169"/>
                        </a:lnTo>
                        <a:lnTo>
                          <a:pt x="267" y="2172"/>
                        </a:lnTo>
                        <a:lnTo>
                          <a:pt x="270" y="2175"/>
                        </a:lnTo>
                        <a:lnTo>
                          <a:pt x="272" y="2178"/>
                        </a:lnTo>
                        <a:lnTo>
                          <a:pt x="272" y="2180"/>
                        </a:lnTo>
                        <a:lnTo>
                          <a:pt x="270" y="2183"/>
                        </a:lnTo>
                        <a:lnTo>
                          <a:pt x="267" y="2186"/>
                        </a:lnTo>
                        <a:lnTo>
                          <a:pt x="260" y="2189"/>
                        </a:lnTo>
                        <a:lnTo>
                          <a:pt x="252" y="2193"/>
                        </a:lnTo>
                        <a:lnTo>
                          <a:pt x="246" y="2194"/>
                        </a:lnTo>
                        <a:lnTo>
                          <a:pt x="237" y="2196"/>
                        </a:lnTo>
                        <a:lnTo>
                          <a:pt x="226" y="2199"/>
                        </a:lnTo>
                        <a:lnTo>
                          <a:pt x="211" y="2201"/>
                        </a:lnTo>
                        <a:lnTo>
                          <a:pt x="211" y="2201"/>
                        </a:lnTo>
                        <a:lnTo>
                          <a:pt x="225" y="2231"/>
                        </a:lnTo>
                        <a:lnTo>
                          <a:pt x="226" y="2238"/>
                        </a:lnTo>
                        <a:lnTo>
                          <a:pt x="226" y="2244"/>
                        </a:lnTo>
                        <a:lnTo>
                          <a:pt x="224" y="2248"/>
                        </a:lnTo>
                        <a:lnTo>
                          <a:pt x="222" y="2252"/>
                        </a:lnTo>
                        <a:lnTo>
                          <a:pt x="220" y="2255"/>
                        </a:lnTo>
                        <a:lnTo>
                          <a:pt x="217" y="2259"/>
                        </a:lnTo>
                        <a:lnTo>
                          <a:pt x="216" y="2263"/>
                        </a:lnTo>
                        <a:lnTo>
                          <a:pt x="216" y="2268"/>
                        </a:lnTo>
                        <a:lnTo>
                          <a:pt x="225" y="2280"/>
                        </a:lnTo>
                        <a:lnTo>
                          <a:pt x="234" y="2292"/>
                        </a:lnTo>
                        <a:lnTo>
                          <a:pt x="235" y="2299"/>
                        </a:lnTo>
                        <a:lnTo>
                          <a:pt x="236" y="2305"/>
                        </a:lnTo>
                        <a:lnTo>
                          <a:pt x="236" y="2312"/>
                        </a:lnTo>
                        <a:lnTo>
                          <a:pt x="236" y="2320"/>
                        </a:lnTo>
                        <a:lnTo>
                          <a:pt x="234" y="2335"/>
                        </a:lnTo>
                        <a:lnTo>
                          <a:pt x="234" y="2348"/>
                        </a:lnTo>
                        <a:lnTo>
                          <a:pt x="234" y="2354"/>
                        </a:lnTo>
                        <a:lnTo>
                          <a:pt x="236" y="2359"/>
                        </a:lnTo>
                        <a:lnTo>
                          <a:pt x="239" y="2365"/>
                        </a:lnTo>
                        <a:lnTo>
                          <a:pt x="242" y="2369"/>
                        </a:lnTo>
                        <a:lnTo>
                          <a:pt x="246" y="2373"/>
                        </a:lnTo>
                        <a:lnTo>
                          <a:pt x="251" y="2376"/>
                        </a:lnTo>
                        <a:lnTo>
                          <a:pt x="256" y="2379"/>
                        </a:lnTo>
                        <a:lnTo>
                          <a:pt x="262" y="2382"/>
                        </a:lnTo>
                        <a:lnTo>
                          <a:pt x="266" y="2385"/>
                        </a:lnTo>
                        <a:lnTo>
                          <a:pt x="270" y="2387"/>
                        </a:lnTo>
                        <a:lnTo>
                          <a:pt x="273" y="2390"/>
                        </a:lnTo>
                        <a:lnTo>
                          <a:pt x="275" y="2394"/>
                        </a:lnTo>
                        <a:lnTo>
                          <a:pt x="278" y="2401"/>
                        </a:lnTo>
                        <a:lnTo>
                          <a:pt x="280" y="2409"/>
                        </a:lnTo>
                        <a:lnTo>
                          <a:pt x="279" y="2427"/>
                        </a:lnTo>
                        <a:lnTo>
                          <a:pt x="278" y="2446"/>
                        </a:lnTo>
                        <a:lnTo>
                          <a:pt x="277" y="2460"/>
                        </a:lnTo>
                        <a:lnTo>
                          <a:pt x="276" y="2473"/>
                        </a:lnTo>
                        <a:lnTo>
                          <a:pt x="275" y="2486"/>
                        </a:lnTo>
                        <a:lnTo>
                          <a:pt x="273" y="2500"/>
                        </a:lnTo>
                        <a:lnTo>
                          <a:pt x="272" y="2517"/>
                        </a:lnTo>
                        <a:lnTo>
                          <a:pt x="273" y="2537"/>
                        </a:lnTo>
                        <a:lnTo>
                          <a:pt x="273" y="2546"/>
                        </a:lnTo>
                        <a:lnTo>
                          <a:pt x="273" y="2555"/>
                        </a:lnTo>
                        <a:lnTo>
                          <a:pt x="272" y="2563"/>
                        </a:lnTo>
                        <a:lnTo>
                          <a:pt x="270" y="2570"/>
                        </a:lnTo>
                        <a:lnTo>
                          <a:pt x="269" y="2579"/>
                        </a:lnTo>
                        <a:lnTo>
                          <a:pt x="270" y="2588"/>
                        </a:lnTo>
                        <a:lnTo>
                          <a:pt x="272" y="2596"/>
                        </a:lnTo>
                        <a:lnTo>
                          <a:pt x="275" y="2604"/>
                        </a:lnTo>
                        <a:lnTo>
                          <a:pt x="281" y="2619"/>
                        </a:lnTo>
                        <a:lnTo>
                          <a:pt x="287" y="2636"/>
                        </a:lnTo>
                        <a:lnTo>
                          <a:pt x="288" y="2649"/>
                        </a:lnTo>
                        <a:lnTo>
                          <a:pt x="289" y="2662"/>
                        </a:lnTo>
                        <a:lnTo>
                          <a:pt x="290" y="2670"/>
                        </a:lnTo>
                        <a:lnTo>
                          <a:pt x="291" y="2676"/>
                        </a:lnTo>
                        <a:lnTo>
                          <a:pt x="294" y="2682"/>
                        </a:lnTo>
                        <a:lnTo>
                          <a:pt x="298" y="2687"/>
                        </a:lnTo>
                        <a:lnTo>
                          <a:pt x="302" y="2690"/>
                        </a:lnTo>
                        <a:lnTo>
                          <a:pt x="307" y="2691"/>
                        </a:lnTo>
                        <a:lnTo>
                          <a:pt x="311" y="2691"/>
                        </a:lnTo>
                        <a:lnTo>
                          <a:pt x="314" y="2691"/>
                        </a:lnTo>
                        <a:lnTo>
                          <a:pt x="317" y="2691"/>
                        </a:lnTo>
                        <a:lnTo>
                          <a:pt x="320" y="2692"/>
                        </a:lnTo>
                        <a:lnTo>
                          <a:pt x="322" y="2696"/>
                        </a:lnTo>
                        <a:lnTo>
                          <a:pt x="324" y="2702"/>
                        </a:lnTo>
                        <a:lnTo>
                          <a:pt x="326" y="2714"/>
                        </a:lnTo>
                        <a:lnTo>
                          <a:pt x="327" y="2725"/>
                        </a:lnTo>
                        <a:lnTo>
                          <a:pt x="328" y="2736"/>
                        </a:lnTo>
                        <a:lnTo>
                          <a:pt x="329" y="2748"/>
                        </a:lnTo>
                        <a:lnTo>
                          <a:pt x="329" y="2760"/>
                        </a:lnTo>
                        <a:lnTo>
                          <a:pt x="331" y="2772"/>
                        </a:lnTo>
                        <a:lnTo>
                          <a:pt x="334" y="2782"/>
                        </a:lnTo>
                        <a:lnTo>
                          <a:pt x="338" y="2791"/>
                        </a:lnTo>
                        <a:lnTo>
                          <a:pt x="349" y="2797"/>
                        </a:lnTo>
                        <a:lnTo>
                          <a:pt x="359" y="2804"/>
                        </a:lnTo>
                        <a:lnTo>
                          <a:pt x="361" y="2810"/>
                        </a:lnTo>
                        <a:lnTo>
                          <a:pt x="363" y="2817"/>
                        </a:lnTo>
                        <a:lnTo>
                          <a:pt x="364" y="2824"/>
                        </a:lnTo>
                        <a:lnTo>
                          <a:pt x="365" y="2831"/>
                        </a:lnTo>
                        <a:lnTo>
                          <a:pt x="366" y="2846"/>
                        </a:lnTo>
                        <a:lnTo>
                          <a:pt x="366" y="2861"/>
                        </a:lnTo>
                        <a:lnTo>
                          <a:pt x="365" y="2876"/>
                        </a:lnTo>
                        <a:lnTo>
                          <a:pt x="364" y="2892"/>
                        </a:lnTo>
                        <a:lnTo>
                          <a:pt x="365" y="2906"/>
                        </a:lnTo>
                        <a:lnTo>
                          <a:pt x="366" y="2920"/>
                        </a:lnTo>
                        <a:lnTo>
                          <a:pt x="371" y="2936"/>
                        </a:lnTo>
                        <a:lnTo>
                          <a:pt x="376" y="2949"/>
                        </a:lnTo>
                        <a:lnTo>
                          <a:pt x="382" y="2960"/>
                        </a:lnTo>
                        <a:lnTo>
                          <a:pt x="387" y="2972"/>
                        </a:lnTo>
                        <a:lnTo>
                          <a:pt x="389" y="2977"/>
                        </a:lnTo>
                        <a:lnTo>
                          <a:pt x="392" y="2983"/>
                        </a:lnTo>
                        <a:lnTo>
                          <a:pt x="393" y="2989"/>
                        </a:lnTo>
                        <a:lnTo>
                          <a:pt x="394" y="2995"/>
                        </a:lnTo>
                        <a:lnTo>
                          <a:pt x="394" y="3002"/>
                        </a:lnTo>
                        <a:lnTo>
                          <a:pt x="393" y="3009"/>
                        </a:lnTo>
                        <a:lnTo>
                          <a:pt x="392" y="3019"/>
                        </a:lnTo>
                        <a:lnTo>
                          <a:pt x="388" y="3028"/>
                        </a:lnTo>
                        <a:lnTo>
                          <a:pt x="389" y="3037"/>
                        </a:lnTo>
                        <a:lnTo>
                          <a:pt x="389" y="3045"/>
                        </a:lnTo>
                        <a:lnTo>
                          <a:pt x="391" y="3048"/>
                        </a:lnTo>
                        <a:lnTo>
                          <a:pt x="393" y="3051"/>
                        </a:lnTo>
                        <a:lnTo>
                          <a:pt x="396" y="3056"/>
                        </a:lnTo>
                        <a:lnTo>
                          <a:pt x="399" y="3059"/>
                        </a:lnTo>
                        <a:lnTo>
                          <a:pt x="409" y="3064"/>
                        </a:lnTo>
                        <a:lnTo>
                          <a:pt x="415" y="3069"/>
                        </a:lnTo>
                        <a:lnTo>
                          <a:pt x="417" y="3072"/>
                        </a:lnTo>
                        <a:lnTo>
                          <a:pt x="419" y="3075"/>
                        </a:lnTo>
                        <a:lnTo>
                          <a:pt x="420" y="3080"/>
                        </a:lnTo>
                        <a:lnTo>
                          <a:pt x="420" y="3087"/>
                        </a:lnTo>
                        <a:lnTo>
                          <a:pt x="418" y="3122"/>
                        </a:lnTo>
                        <a:lnTo>
                          <a:pt x="417" y="3159"/>
                        </a:lnTo>
                        <a:lnTo>
                          <a:pt x="418" y="3167"/>
                        </a:lnTo>
                        <a:lnTo>
                          <a:pt x="419" y="3176"/>
                        </a:lnTo>
                        <a:lnTo>
                          <a:pt x="421" y="3185"/>
                        </a:lnTo>
                        <a:lnTo>
                          <a:pt x="424" y="3193"/>
                        </a:lnTo>
                        <a:lnTo>
                          <a:pt x="428" y="3200"/>
                        </a:lnTo>
                        <a:lnTo>
                          <a:pt x="434" y="3207"/>
                        </a:lnTo>
                        <a:lnTo>
                          <a:pt x="440" y="3213"/>
                        </a:lnTo>
                        <a:lnTo>
                          <a:pt x="447" y="3219"/>
                        </a:lnTo>
                        <a:lnTo>
                          <a:pt x="493" y="3261"/>
                        </a:lnTo>
                        <a:lnTo>
                          <a:pt x="491" y="3269"/>
                        </a:lnTo>
                        <a:lnTo>
                          <a:pt x="489" y="3277"/>
                        </a:lnTo>
                        <a:lnTo>
                          <a:pt x="486" y="3285"/>
                        </a:lnTo>
                        <a:lnTo>
                          <a:pt x="482" y="3292"/>
                        </a:lnTo>
                        <a:lnTo>
                          <a:pt x="473" y="3307"/>
                        </a:lnTo>
                        <a:lnTo>
                          <a:pt x="464" y="3323"/>
                        </a:lnTo>
                        <a:lnTo>
                          <a:pt x="454" y="3337"/>
                        </a:lnTo>
                        <a:lnTo>
                          <a:pt x="446" y="3351"/>
                        </a:lnTo>
                        <a:lnTo>
                          <a:pt x="438" y="3365"/>
                        </a:lnTo>
                        <a:lnTo>
                          <a:pt x="431" y="3378"/>
                        </a:lnTo>
                        <a:lnTo>
                          <a:pt x="428" y="3385"/>
                        </a:lnTo>
                        <a:lnTo>
                          <a:pt x="424" y="3391"/>
                        </a:lnTo>
                        <a:lnTo>
                          <a:pt x="420" y="3398"/>
                        </a:lnTo>
                        <a:lnTo>
                          <a:pt x="415" y="3404"/>
                        </a:lnTo>
                        <a:lnTo>
                          <a:pt x="405" y="3414"/>
                        </a:lnTo>
                        <a:lnTo>
                          <a:pt x="394" y="3424"/>
                        </a:lnTo>
                        <a:lnTo>
                          <a:pt x="388" y="3430"/>
                        </a:lnTo>
                        <a:lnTo>
                          <a:pt x="383" y="3435"/>
                        </a:lnTo>
                        <a:lnTo>
                          <a:pt x="379" y="3442"/>
                        </a:lnTo>
                        <a:lnTo>
                          <a:pt x="375" y="3449"/>
                        </a:lnTo>
                        <a:lnTo>
                          <a:pt x="371" y="3456"/>
                        </a:lnTo>
                        <a:lnTo>
                          <a:pt x="368" y="3464"/>
                        </a:lnTo>
                        <a:lnTo>
                          <a:pt x="366" y="3473"/>
                        </a:lnTo>
                        <a:lnTo>
                          <a:pt x="365" y="3482"/>
                        </a:lnTo>
                        <a:lnTo>
                          <a:pt x="365" y="3497"/>
                        </a:lnTo>
                        <a:lnTo>
                          <a:pt x="366" y="3510"/>
                        </a:lnTo>
                        <a:lnTo>
                          <a:pt x="369" y="3522"/>
                        </a:lnTo>
                        <a:lnTo>
                          <a:pt x="372" y="3535"/>
                        </a:lnTo>
                        <a:lnTo>
                          <a:pt x="375" y="3546"/>
                        </a:lnTo>
                        <a:lnTo>
                          <a:pt x="379" y="3557"/>
                        </a:lnTo>
                        <a:lnTo>
                          <a:pt x="381" y="3570"/>
                        </a:lnTo>
                        <a:lnTo>
                          <a:pt x="382" y="3583"/>
                        </a:lnTo>
                        <a:lnTo>
                          <a:pt x="381" y="3608"/>
                        </a:lnTo>
                        <a:lnTo>
                          <a:pt x="379" y="3633"/>
                        </a:lnTo>
                        <a:lnTo>
                          <a:pt x="376" y="3657"/>
                        </a:lnTo>
                        <a:lnTo>
                          <a:pt x="371" y="3680"/>
                        </a:lnTo>
                        <a:lnTo>
                          <a:pt x="365" y="3703"/>
                        </a:lnTo>
                        <a:lnTo>
                          <a:pt x="358" y="3725"/>
                        </a:lnTo>
                        <a:lnTo>
                          <a:pt x="349" y="3747"/>
                        </a:lnTo>
                        <a:lnTo>
                          <a:pt x="338" y="3767"/>
                        </a:lnTo>
                        <a:lnTo>
                          <a:pt x="327" y="3788"/>
                        </a:lnTo>
                        <a:lnTo>
                          <a:pt x="315" y="3806"/>
                        </a:lnTo>
                        <a:lnTo>
                          <a:pt x="300" y="3825"/>
                        </a:lnTo>
                        <a:lnTo>
                          <a:pt x="285" y="3843"/>
                        </a:lnTo>
                        <a:lnTo>
                          <a:pt x="269" y="3860"/>
                        </a:lnTo>
                        <a:lnTo>
                          <a:pt x="250" y="3877"/>
                        </a:lnTo>
                        <a:lnTo>
                          <a:pt x="232" y="3892"/>
                        </a:lnTo>
                        <a:lnTo>
                          <a:pt x="211" y="3906"/>
                        </a:lnTo>
                        <a:lnTo>
                          <a:pt x="184" y="3926"/>
                        </a:lnTo>
                        <a:lnTo>
                          <a:pt x="156" y="3946"/>
                        </a:lnTo>
                        <a:lnTo>
                          <a:pt x="143" y="3957"/>
                        </a:lnTo>
                        <a:lnTo>
                          <a:pt x="128" y="3966"/>
                        </a:lnTo>
                        <a:lnTo>
                          <a:pt x="114" y="3975"/>
                        </a:lnTo>
                        <a:lnTo>
                          <a:pt x="100" y="3984"/>
                        </a:lnTo>
                        <a:lnTo>
                          <a:pt x="81" y="3993"/>
                        </a:lnTo>
                        <a:lnTo>
                          <a:pt x="61" y="4006"/>
                        </a:lnTo>
                        <a:lnTo>
                          <a:pt x="51" y="4011"/>
                        </a:lnTo>
                        <a:lnTo>
                          <a:pt x="40" y="4018"/>
                        </a:lnTo>
                        <a:lnTo>
                          <a:pt x="32" y="4024"/>
                        </a:lnTo>
                        <a:lnTo>
                          <a:pt x="25" y="4030"/>
                        </a:lnTo>
                        <a:lnTo>
                          <a:pt x="24" y="4032"/>
                        </a:lnTo>
                        <a:lnTo>
                          <a:pt x="24" y="4034"/>
                        </a:lnTo>
                        <a:lnTo>
                          <a:pt x="24" y="4038"/>
                        </a:lnTo>
                        <a:lnTo>
                          <a:pt x="25" y="4041"/>
                        </a:lnTo>
                        <a:lnTo>
                          <a:pt x="28" y="4052"/>
                        </a:lnTo>
                        <a:lnTo>
                          <a:pt x="32" y="4062"/>
                        </a:lnTo>
                        <a:lnTo>
                          <a:pt x="40" y="4082"/>
                        </a:lnTo>
                        <a:lnTo>
                          <a:pt x="46" y="4097"/>
                        </a:lnTo>
                        <a:lnTo>
                          <a:pt x="50" y="4114"/>
                        </a:lnTo>
                        <a:lnTo>
                          <a:pt x="52" y="4131"/>
                        </a:lnTo>
                        <a:lnTo>
                          <a:pt x="53" y="4147"/>
                        </a:lnTo>
                        <a:lnTo>
                          <a:pt x="53" y="4164"/>
                        </a:lnTo>
                        <a:lnTo>
                          <a:pt x="52" y="4181"/>
                        </a:lnTo>
                        <a:lnTo>
                          <a:pt x="50" y="4197"/>
                        </a:lnTo>
                        <a:lnTo>
                          <a:pt x="47" y="4213"/>
                        </a:lnTo>
                        <a:lnTo>
                          <a:pt x="43" y="4230"/>
                        </a:lnTo>
                        <a:lnTo>
                          <a:pt x="39" y="4242"/>
                        </a:lnTo>
                        <a:lnTo>
                          <a:pt x="35" y="4254"/>
                        </a:lnTo>
                        <a:lnTo>
                          <a:pt x="29" y="4266"/>
                        </a:lnTo>
                        <a:lnTo>
                          <a:pt x="23" y="4277"/>
                        </a:lnTo>
                        <a:lnTo>
                          <a:pt x="17" y="4288"/>
                        </a:lnTo>
                        <a:lnTo>
                          <a:pt x="11" y="4298"/>
                        </a:lnTo>
                        <a:lnTo>
                          <a:pt x="7" y="4308"/>
                        </a:lnTo>
                        <a:lnTo>
                          <a:pt x="3" y="4317"/>
                        </a:lnTo>
                        <a:lnTo>
                          <a:pt x="1" y="4321"/>
                        </a:lnTo>
                        <a:lnTo>
                          <a:pt x="0" y="4325"/>
                        </a:lnTo>
                        <a:lnTo>
                          <a:pt x="0" y="4329"/>
                        </a:lnTo>
                        <a:lnTo>
                          <a:pt x="1" y="4332"/>
                        </a:lnTo>
                        <a:lnTo>
                          <a:pt x="3" y="4336"/>
                        </a:lnTo>
                        <a:lnTo>
                          <a:pt x="5" y="4339"/>
                        </a:lnTo>
                        <a:lnTo>
                          <a:pt x="7" y="4342"/>
                        </a:lnTo>
                        <a:lnTo>
                          <a:pt x="11" y="4345"/>
                        </a:lnTo>
                        <a:lnTo>
                          <a:pt x="15" y="4348"/>
                        </a:lnTo>
                        <a:lnTo>
                          <a:pt x="20" y="4350"/>
                        </a:lnTo>
                        <a:lnTo>
                          <a:pt x="26" y="4351"/>
                        </a:lnTo>
                        <a:lnTo>
                          <a:pt x="33" y="4353"/>
                        </a:lnTo>
                        <a:lnTo>
                          <a:pt x="52" y="4355"/>
                        </a:lnTo>
                        <a:lnTo>
                          <a:pt x="74" y="4355"/>
                        </a:lnTo>
                        <a:lnTo>
                          <a:pt x="82" y="4356"/>
                        </a:lnTo>
                        <a:lnTo>
                          <a:pt x="91" y="4357"/>
                        </a:lnTo>
                        <a:lnTo>
                          <a:pt x="98" y="4358"/>
                        </a:lnTo>
                        <a:lnTo>
                          <a:pt x="105" y="4360"/>
                        </a:lnTo>
                        <a:lnTo>
                          <a:pt x="119" y="4366"/>
                        </a:lnTo>
                        <a:lnTo>
                          <a:pt x="133" y="4373"/>
                        </a:lnTo>
                        <a:lnTo>
                          <a:pt x="145" y="4382"/>
                        </a:lnTo>
                        <a:lnTo>
                          <a:pt x="156" y="4393"/>
                        </a:lnTo>
                        <a:lnTo>
                          <a:pt x="167" y="4404"/>
                        </a:lnTo>
                        <a:lnTo>
                          <a:pt x="179" y="4415"/>
                        </a:lnTo>
                        <a:lnTo>
                          <a:pt x="200" y="4440"/>
                        </a:lnTo>
                        <a:lnTo>
                          <a:pt x="223" y="4464"/>
                        </a:lnTo>
                        <a:lnTo>
                          <a:pt x="234" y="4476"/>
                        </a:lnTo>
                        <a:lnTo>
                          <a:pt x="245" y="4487"/>
                        </a:lnTo>
                        <a:lnTo>
                          <a:pt x="258" y="4496"/>
                        </a:lnTo>
                        <a:lnTo>
                          <a:pt x="272" y="4503"/>
                        </a:lnTo>
                        <a:lnTo>
                          <a:pt x="291" y="4513"/>
                        </a:lnTo>
                        <a:lnTo>
                          <a:pt x="308" y="4523"/>
                        </a:lnTo>
                        <a:lnTo>
                          <a:pt x="323" y="4533"/>
                        </a:lnTo>
                        <a:lnTo>
                          <a:pt x="336" y="4542"/>
                        </a:lnTo>
                        <a:lnTo>
                          <a:pt x="349" y="4553"/>
                        </a:lnTo>
                        <a:lnTo>
                          <a:pt x="361" y="4567"/>
                        </a:lnTo>
                        <a:lnTo>
                          <a:pt x="373" y="4582"/>
                        </a:lnTo>
                        <a:lnTo>
                          <a:pt x="386" y="4599"/>
                        </a:lnTo>
                        <a:lnTo>
                          <a:pt x="402" y="4623"/>
                        </a:lnTo>
                        <a:lnTo>
                          <a:pt x="416" y="4650"/>
                        </a:lnTo>
                        <a:lnTo>
                          <a:pt x="424" y="4663"/>
                        </a:lnTo>
                        <a:lnTo>
                          <a:pt x="432" y="4676"/>
                        </a:lnTo>
                        <a:lnTo>
                          <a:pt x="441" y="4688"/>
                        </a:lnTo>
                        <a:lnTo>
                          <a:pt x="449" y="4697"/>
                        </a:lnTo>
                        <a:lnTo>
                          <a:pt x="456" y="4703"/>
                        </a:lnTo>
                        <a:lnTo>
                          <a:pt x="463" y="4708"/>
                        </a:lnTo>
                        <a:lnTo>
                          <a:pt x="470" y="4711"/>
                        </a:lnTo>
                        <a:lnTo>
                          <a:pt x="478" y="4715"/>
                        </a:lnTo>
                        <a:lnTo>
                          <a:pt x="484" y="4719"/>
                        </a:lnTo>
                        <a:lnTo>
                          <a:pt x="491" y="4724"/>
                        </a:lnTo>
                        <a:lnTo>
                          <a:pt x="497" y="4732"/>
                        </a:lnTo>
                        <a:lnTo>
                          <a:pt x="504" y="4741"/>
                        </a:lnTo>
                        <a:lnTo>
                          <a:pt x="510" y="4750"/>
                        </a:lnTo>
                        <a:lnTo>
                          <a:pt x="517" y="4758"/>
                        </a:lnTo>
                        <a:lnTo>
                          <a:pt x="525" y="4766"/>
                        </a:lnTo>
                        <a:lnTo>
                          <a:pt x="533" y="4774"/>
                        </a:lnTo>
                        <a:lnTo>
                          <a:pt x="542" y="4781"/>
                        </a:lnTo>
                        <a:lnTo>
                          <a:pt x="552" y="4787"/>
                        </a:lnTo>
                        <a:lnTo>
                          <a:pt x="563" y="4793"/>
                        </a:lnTo>
                        <a:lnTo>
                          <a:pt x="573" y="4799"/>
                        </a:lnTo>
                        <a:lnTo>
                          <a:pt x="594" y="4810"/>
                        </a:lnTo>
                        <a:lnTo>
                          <a:pt x="616" y="4821"/>
                        </a:lnTo>
                        <a:lnTo>
                          <a:pt x="638" y="4832"/>
                        </a:lnTo>
                        <a:lnTo>
                          <a:pt x="659" y="4844"/>
                        </a:lnTo>
                        <a:lnTo>
                          <a:pt x="659" y="4844"/>
                        </a:lnTo>
                        <a:lnTo>
                          <a:pt x="733" y="4775"/>
                        </a:lnTo>
                        <a:lnTo>
                          <a:pt x="742" y="4772"/>
                        </a:lnTo>
                        <a:lnTo>
                          <a:pt x="750" y="4771"/>
                        </a:lnTo>
                        <a:lnTo>
                          <a:pt x="757" y="4771"/>
                        </a:lnTo>
                        <a:lnTo>
                          <a:pt x="763" y="4772"/>
                        </a:lnTo>
                        <a:lnTo>
                          <a:pt x="769" y="4775"/>
                        </a:lnTo>
                        <a:lnTo>
                          <a:pt x="774" y="4777"/>
                        </a:lnTo>
                        <a:lnTo>
                          <a:pt x="779" y="4780"/>
                        </a:lnTo>
                        <a:lnTo>
                          <a:pt x="784" y="4783"/>
                        </a:lnTo>
                        <a:lnTo>
                          <a:pt x="799" y="4802"/>
                        </a:lnTo>
                        <a:lnTo>
                          <a:pt x="815" y="4825"/>
                        </a:lnTo>
                        <a:lnTo>
                          <a:pt x="817" y="4827"/>
                        </a:lnTo>
                        <a:lnTo>
                          <a:pt x="822" y="4830"/>
                        </a:lnTo>
                        <a:lnTo>
                          <a:pt x="826" y="4832"/>
                        </a:lnTo>
                        <a:lnTo>
                          <a:pt x="830" y="4833"/>
                        </a:lnTo>
                        <a:lnTo>
                          <a:pt x="840" y="4835"/>
                        </a:lnTo>
                        <a:lnTo>
                          <a:pt x="851" y="4836"/>
                        </a:lnTo>
                        <a:lnTo>
                          <a:pt x="862" y="4835"/>
                        </a:lnTo>
                        <a:lnTo>
                          <a:pt x="873" y="4834"/>
                        </a:lnTo>
                        <a:lnTo>
                          <a:pt x="882" y="4831"/>
                        </a:lnTo>
                        <a:lnTo>
                          <a:pt x="889" y="4828"/>
                        </a:lnTo>
                        <a:lnTo>
                          <a:pt x="893" y="4823"/>
                        </a:lnTo>
                        <a:lnTo>
                          <a:pt x="897" y="4817"/>
                        </a:lnTo>
                        <a:lnTo>
                          <a:pt x="900" y="4808"/>
                        </a:lnTo>
                        <a:lnTo>
                          <a:pt x="902" y="4800"/>
                        </a:lnTo>
                        <a:lnTo>
                          <a:pt x="906" y="4782"/>
                        </a:lnTo>
                        <a:lnTo>
                          <a:pt x="910" y="4767"/>
                        </a:lnTo>
                        <a:lnTo>
                          <a:pt x="912" y="4762"/>
                        </a:lnTo>
                        <a:lnTo>
                          <a:pt x="915" y="4756"/>
                        </a:lnTo>
                        <a:lnTo>
                          <a:pt x="918" y="4752"/>
                        </a:lnTo>
                        <a:lnTo>
                          <a:pt x="923" y="4747"/>
                        </a:lnTo>
                        <a:lnTo>
                          <a:pt x="932" y="4738"/>
                        </a:lnTo>
                        <a:lnTo>
                          <a:pt x="940" y="4729"/>
                        </a:lnTo>
                        <a:lnTo>
                          <a:pt x="955" y="4715"/>
                        </a:lnTo>
                        <a:lnTo>
                          <a:pt x="969" y="4699"/>
                        </a:lnTo>
                        <a:lnTo>
                          <a:pt x="976" y="4690"/>
                        </a:lnTo>
                        <a:lnTo>
                          <a:pt x="981" y="4680"/>
                        </a:lnTo>
                        <a:lnTo>
                          <a:pt x="985" y="4671"/>
                        </a:lnTo>
                        <a:lnTo>
                          <a:pt x="988" y="4662"/>
                        </a:lnTo>
                        <a:lnTo>
                          <a:pt x="990" y="4649"/>
                        </a:lnTo>
                        <a:lnTo>
                          <a:pt x="991" y="4635"/>
                        </a:lnTo>
                        <a:lnTo>
                          <a:pt x="989" y="4622"/>
                        </a:lnTo>
                        <a:lnTo>
                          <a:pt x="987" y="4609"/>
                        </a:lnTo>
                        <a:lnTo>
                          <a:pt x="982" y="4582"/>
                        </a:lnTo>
                        <a:lnTo>
                          <a:pt x="979" y="4555"/>
                        </a:lnTo>
                        <a:lnTo>
                          <a:pt x="985" y="4549"/>
                        </a:lnTo>
                        <a:lnTo>
                          <a:pt x="990" y="4543"/>
                        </a:lnTo>
                        <a:lnTo>
                          <a:pt x="995" y="4535"/>
                        </a:lnTo>
                        <a:lnTo>
                          <a:pt x="999" y="4527"/>
                        </a:lnTo>
                        <a:lnTo>
                          <a:pt x="1003" y="4519"/>
                        </a:lnTo>
                        <a:lnTo>
                          <a:pt x="1008" y="4511"/>
                        </a:lnTo>
                        <a:lnTo>
                          <a:pt x="1011" y="4507"/>
                        </a:lnTo>
                        <a:lnTo>
                          <a:pt x="1014" y="4504"/>
                        </a:lnTo>
                        <a:lnTo>
                          <a:pt x="1017" y="4501"/>
                        </a:lnTo>
                        <a:lnTo>
                          <a:pt x="1021" y="4498"/>
                        </a:lnTo>
                        <a:lnTo>
                          <a:pt x="1035" y="4491"/>
                        </a:lnTo>
                        <a:lnTo>
                          <a:pt x="1047" y="4484"/>
                        </a:lnTo>
                        <a:lnTo>
                          <a:pt x="1056" y="4478"/>
                        </a:lnTo>
                        <a:lnTo>
                          <a:pt x="1065" y="4470"/>
                        </a:lnTo>
                        <a:lnTo>
                          <a:pt x="1072" y="4463"/>
                        </a:lnTo>
                        <a:lnTo>
                          <a:pt x="1079" y="4453"/>
                        </a:lnTo>
                        <a:lnTo>
                          <a:pt x="1087" y="4442"/>
                        </a:lnTo>
                        <a:lnTo>
                          <a:pt x="1095" y="4426"/>
                        </a:lnTo>
                        <a:lnTo>
                          <a:pt x="1097" y="4420"/>
                        </a:lnTo>
                        <a:lnTo>
                          <a:pt x="1098" y="4415"/>
                        </a:lnTo>
                        <a:lnTo>
                          <a:pt x="1098" y="4410"/>
                        </a:lnTo>
                        <a:lnTo>
                          <a:pt x="1097" y="4405"/>
                        </a:lnTo>
                        <a:lnTo>
                          <a:pt x="1093" y="4396"/>
                        </a:lnTo>
                        <a:lnTo>
                          <a:pt x="1088" y="4387"/>
                        </a:lnTo>
                        <a:lnTo>
                          <a:pt x="1084" y="4377"/>
                        </a:lnTo>
                        <a:lnTo>
                          <a:pt x="1081" y="4368"/>
                        </a:lnTo>
                        <a:lnTo>
                          <a:pt x="1081" y="4362"/>
                        </a:lnTo>
                        <a:lnTo>
                          <a:pt x="1082" y="4357"/>
                        </a:lnTo>
                        <a:lnTo>
                          <a:pt x="1084" y="4351"/>
                        </a:lnTo>
                        <a:lnTo>
                          <a:pt x="1087" y="4345"/>
                        </a:lnTo>
                        <a:lnTo>
                          <a:pt x="1092" y="4338"/>
                        </a:lnTo>
                        <a:lnTo>
                          <a:pt x="1096" y="4334"/>
                        </a:lnTo>
                        <a:lnTo>
                          <a:pt x="1099" y="4330"/>
                        </a:lnTo>
                        <a:lnTo>
                          <a:pt x="1102" y="4328"/>
                        </a:lnTo>
                        <a:lnTo>
                          <a:pt x="1105" y="4327"/>
                        </a:lnTo>
                        <a:lnTo>
                          <a:pt x="1108" y="4326"/>
                        </a:lnTo>
                        <a:lnTo>
                          <a:pt x="1110" y="4326"/>
                        </a:lnTo>
                        <a:lnTo>
                          <a:pt x="1112" y="4327"/>
                        </a:lnTo>
                        <a:lnTo>
                          <a:pt x="1117" y="4328"/>
                        </a:lnTo>
                        <a:lnTo>
                          <a:pt x="1122" y="4329"/>
                        </a:lnTo>
                        <a:lnTo>
                          <a:pt x="1126" y="4329"/>
                        </a:lnTo>
                        <a:lnTo>
                          <a:pt x="1130" y="4329"/>
                        </a:lnTo>
                        <a:lnTo>
                          <a:pt x="1134" y="4327"/>
                        </a:lnTo>
                        <a:lnTo>
                          <a:pt x="1138" y="4325"/>
                        </a:lnTo>
                        <a:lnTo>
                          <a:pt x="1143" y="4321"/>
                        </a:lnTo>
                        <a:lnTo>
                          <a:pt x="1146" y="4317"/>
                        </a:lnTo>
                        <a:lnTo>
                          <a:pt x="1149" y="4313"/>
                        </a:lnTo>
                        <a:lnTo>
                          <a:pt x="1150" y="4309"/>
                        </a:lnTo>
                        <a:lnTo>
                          <a:pt x="1151" y="4304"/>
                        </a:lnTo>
                        <a:lnTo>
                          <a:pt x="1151" y="4299"/>
                        </a:lnTo>
                        <a:lnTo>
                          <a:pt x="1150" y="4294"/>
                        </a:lnTo>
                        <a:lnTo>
                          <a:pt x="1149" y="4290"/>
                        </a:lnTo>
                        <a:lnTo>
                          <a:pt x="1141" y="4272"/>
                        </a:lnTo>
                        <a:lnTo>
                          <a:pt x="1133" y="4255"/>
                        </a:lnTo>
                        <a:lnTo>
                          <a:pt x="1133" y="4252"/>
                        </a:lnTo>
                        <a:lnTo>
                          <a:pt x="1135" y="4245"/>
                        </a:lnTo>
                        <a:lnTo>
                          <a:pt x="1139" y="4237"/>
                        </a:lnTo>
                        <a:lnTo>
                          <a:pt x="1143" y="4228"/>
                        </a:lnTo>
                        <a:lnTo>
                          <a:pt x="1154" y="4210"/>
                        </a:lnTo>
                        <a:lnTo>
                          <a:pt x="1161" y="4200"/>
                        </a:lnTo>
                        <a:lnTo>
                          <a:pt x="1163" y="4199"/>
                        </a:lnTo>
                        <a:lnTo>
                          <a:pt x="1168" y="4200"/>
                        </a:lnTo>
                        <a:lnTo>
                          <a:pt x="1172" y="4202"/>
                        </a:lnTo>
                        <a:lnTo>
                          <a:pt x="1177" y="4206"/>
                        </a:lnTo>
                        <a:lnTo>
                          <a:pt x="1188" y="4218"/>
                        </a:lnTo>
                        <a:lnTo>
                          <a:pt x="1200" y="4232"/>
                        </a:lnTo>
                        <a:lnTo>
                          <a:pt x="1213" y="4247"/>
                        </a:lnTo>
                        <a:lnTo>
                          <a:pt x="1224" y="4263"/>
                        </a:lnTo>
                        <a:lnTo>
                          <a:pt x="1232" y="4275"/>
                        </a:lnTo>
                        <a:lnTo>
                          <a:pt x="1236" y="4283"/>
                        </a:lnTo>
                        <a:lnTo>
                          <a:pt x="1240" y="4291"/>
                        </a:lnTo>
                        <a:lnTo>
                          <a:pt x="1245" y="4297"/>
                        </a:lnTo>
                        <a:lnTo>
                          <a:pt x="1249" y="4301"/>
                        </a:lnTo>
                        <a:lnTo>
                          <a:pt x="1255" y="4302"/>
                        </a:lnTo>
                        <a:lnTo>
                          <a:pt x="1260" y="4301"/>
                        </a:lnTo>
                        <a:lnTo>
                          <a:pt x="1264" y="4298"/>
                        </a:lnTo>
                        <a:lnTo>
                          <a:pt x="1269" y="4294"/>
                        </a:lnTo>
                        <a:lnTo>
                          <a:pt x="1274" y="4290"/>
                        </a:lnTo>
                        <a:lnTo>
                          <a:pt x="1284" y="4280"/>
                        </a:lnTo>
                        <a:lnTo>
                          <a:pt x="1294" y="4270"/>
                        </a:lnTo>
                        <a:lnTo>
                          <a:pt x="1300" y="4266"/>
                        </a:lnTo>
                        <a:lnTo>
                          <a:pt x="1305" y="4262"/>
                        </a:lnTo>
                        <a:lnTo>
                          <a:pt x="1309" y="4260"/>
                        </a:lnTo>
                        <a:lnTo>
                          <a:pt x="1313" y="4259"/>
                        </a:lnTo>
                        <a:lnTo>
                          <a:pt x="1317" y="4260"/>
                        </a:lnTo>
                        <a:lnTo>
                          <a:pt x="1321" y="4261"/>
                        </a:lnTo>
                        <a:lnTo>
                          <a:pt x="1325" y="4262"/>
                        </a:lnTo>
                        <a:lnTo>
                          <a:pt x="1328" y="4264"/>
                        </a:lnTo>
                        <a:lnTo>
                          <a:pt x="1334" y="4269"/>
                        </a:lnTo>
                        <a:lnTo>
                          <a:pt x="1341" y="4275"/>
                        </a:lnTo>
                        <a:lnTo>
                          <a:pt x="1351" y="4290"/>
                        </a:lnTo>
                        <a:lnTo>
                          <a:pt x="1361" y="4308"/>
                        </a:lnTo>
                        <a:lnTo>
                          <a:pt x="1365" y="4315"/>
                        </a:lnTo>
                        <a:lnTo>
                          <a:pt x="1370" y="4323"/>
                        </a:lnTo>
                        <a:lnTo>
                          <a:pt x="1375" y="4329"/>
                        </a:lnTo>
                        <a:lnTo>
                          <a:pt x="1382" y="4334"/>
                        </a:lnTo>
                        <a:lnTo>
                          <a:pt x="1388" y="4338"/>
                        </a:lnTo>
                        <a:lnTo>
                          <a:pt x="1395" y="4340"/>
                        </a:lnTo>
                        <a:lnTo>
                          <a:pt x="1398" y="4340"/>
                        </a:lnTo>
                        <a:lnTo>
                          <a:pt x="1402" y="4340"/>
                        </a:lnTo>
                        <a:lnTo>
                          <a:pt x="1406" y="4339"/>
                        </a:lnTo>
                        <a:lnTo>
                          <a:pt x="1410" y="4337"/>
                        </a:lnTo>
                        <a:lnTo>
                          <a:pt x="1624" y="4235"/>
                        </a:lnTo>
                        <a:lnTo>
                          <a:pt x="1638" y="4233"/>
                        </a:lnTo>
                        <a:lnTo>
                          <a:pt x="1661" y="4228"/>
                        </a:lnTo>
                        <a:lnTo>
                          <a:pt x="1689" y="4222"/>
                        </a:lnTo>
                        <a:lnTo>
                          <a:pt x="1718" y="4213"/>
                        </a:lnTo>
                        <a:lnTo>
                          <a:pt x="1733" y="4209"/>
                        </a:lnTo>
                        <a:lnTo>
                          <a:pt x="1746" y="4204"/>
                        </a:lnTo>
                        <a:lnTo>
                          <a:pt x="1758" y="4199"/>
                        </a:lnTo>
                        <a:lnTo>
                          <a:pt x="1768" y="4193"/>
                        </a:lnTo>
                        <a:lnTo>
                          <a:pt x="1778" y="4188"/>
                        </a:lnTo>
                        <a:lnTo>
                          <a:pt x="1784" y="4182"/>
                        </a:lnTo>
                        <a:lnTo>
                          <a:pt x="1786" y="4179"/>
                        </a:lnTo>
                        <a:lnTo>
                          <a:pt x="1787" y="4176"/>
                        </a:lnTo>
                        <a:lnTo>
                          <a:pt x="1788" y="4173"/>
                        </a:lnTo>
                        <a:lnTo>
                          <a:pt x="1788" y="4169"/>
                        </a:lnTo>
                        <a:lnTo>
                          <a:pt x="1785" y="4165"/>
                        </a:lnTo>
                        <a:lnTo>
                          <a:pt x="1780" y="4159"/>
                        </a:lnTo>
                        <a:lnTo>
                          <a:pt x="1774" y="4153"/>
                        </a:lnTo>
                        <a:lnTo>
                          <a:pt x="1765" y="4147"/>
                        </a:lnTo>
                        <a:lnTo>
                          <a:pt x="1749" y="4133"/>
                        </a:lnTo>
                        <a:lnTo>
                          <a:pt x="1738" y="4120"/>
                        </a:lnTo>
                        <a:lnTo>
                          <a:pt x="1734" y="4113"/>
                        </a:lnTo>
                        <a:lnTo>
                          <a:pt x="1730" y="4100"/>
                        </a:lnTo>
                        <a:lnTo>
                          <a:pt x="1724" y="4082"/>
                        </a:lnTo>
                        <a:lnTo>
                          <a:pt x="1720" y="4064"/>
                        </a:lnTo>
                        <a:lnTo>
                          <a:pt x="1718" y="4056"/>
                        </a:lnTo>
                        <a:lnTo>
                          <a:pt x="1717" y="4047"/>
                        </a:lnTo>
                        <a:lnTo>
                          <a:pt x="1717" y="4039"/>
                        </a:lnTo>
                        <a:lnTo>
                          <a:pt x="1717" y="4033"/>
                        </a:lnTo>
                        <a:lnTo>
                          <a:pt x="1718" y="4028"/>
                        </a:lnTo>
                        <a:lnTo>
                          <a:pt x="1721" y="4024"/>
                        </a:lnTo>
                        <a:lnTo>
                          <a:pt x="1722" y="4023"/>
                        </a:lnTo>
                        <a:lnTo>
                          <a:pt x="1724" y="4023"/>
                        </a:lnTo>
                        <a:lnTo>
                          <a:pt x="1727" y="4023"/>
                        </a:lnTo>
                        <a:lnTo>
                          <a:pt x="1730" y="4024"/>
                        </a:lnTo>
                        <a:lnTo>
                          <a:pt x="1754" y="4037"/>
                        </a:lnTo>
                        <a:lnTo>
                          <a:pt x="1785" y="4055"/>
                        </a:lnTo>
                        <a:lnTo>
                          <a:pt x="1792" y="4059"/>
                        </a:lnTo>
                        <a:lnTo>
                          <a:pt x="1800" y="4062"/>
                        </a:lnTo>
                        <a:lnTo>
                          <a:pt x="1807" y="4064"/>
                        </a:lnTo>
                        <a:lnTo>
                          <a:pt x="1816" y="4065"/>
                        </a:lnTo>
                        <a:lnTo>
                          <a:pt x="1823" y="4066"/>
                        </a:lnTo>
                        <a:lnTo>
                          <a:pt x="1830" y="4065"/>
                        </a:lnTo>
                        <a:lnTo>
                          <a:pt x="1837" y="4062"/>
                        </a:lnTo>
                        <a:lnTo>
                          <a:pt x="1844" y="4058"/>
                        </a:lnTo>
                        <a:lnTo>
                          <a:pt x="1849" y="4054"/>
                        </a:lnTo>
                        <a:lnTo>
                          <a:pt x="1853" y="4049"/>
                        </a:lnTo>
                        <a:lnTo>
                          <a:pt x="1858" y="4044"/>
                        </a:lnTo>
                        <a:lnTo>
                          <a:pt x="1862" y="4038"/>
                        </a:lnTo>
                        <a:lnTo>
                          <a:pt x="1868" y="4027"/>
                        </a:lnTo>
                        <a:lnTo>
                          <a:pt x="1874" y="4016"/>
                        </a:lnTo>
                        <a:lnTo>
                          <a:pt x="1880" y="4005"/>
                        </a:lnTo>
                        <a:lnTo>
                          <a:pt x="1887" y="3994"/>
                        </a:lnTo>
                        <a:lnTo>
                          <a:pt x="1892" y="3989"/>
                        </a:lnTo>
                        <a:lnTo>
                          <a:pt x="1897" y="3984"/>
                        </a:lnTo>
                        <a:lnTo>
                          <a:pt x="1904" y="3980"/>
                        </a:lnTo>
                        <a:lnTo>
                          <a:pt x="1911" y="3977"/>
                        </a:lnTo>
                        <a:lnTo>
                          <a:pt x="1924" y="3971"/>
                        </a:lnTo>
                        <a:lnTo>
                          <a:pt x="1934" y="3968"/>
                        </a:lnTo>
                        <a:lnTo>
                          <a:pt x="1944" y="3967"/>
                        </a:lnTo>
                        <a:lnTo>
                          <a:pt x="1951" y="3966"/>
                        </a:lnTo>
                        <a:lnTo>
                          <a:pt x="1966" y="3966"/>
                        </a:lnTo>
                        <a:lnTo>
                          <a:pt x="1988" y="3963"/>
                        </a:lnTo>
                        <a:lnTo>
                          <a:pt x="1998" y="3960"/>
                        </a:lnTo>
                        <a:lnTo>
                          <a:pt x="2007" y="3954"/>
                        </a:lnTo>
                        <a:lnTo>
                          <a:pt x="2016" y="3947"/>
                        </a:lnTo>
                        <a:lnTo>
                          <a:pt x="2024" y="3940"/>
                        </a:lnTo>
                        <a:lnTo>
                          <a:pt x="2033" y="3933"/>
                        </a:lnTo>
                        <a:lnTo>
                          <a:pt x="2041" y="3925"/>
                        </a:lnTo>
                        <a:lnTo>
                          <a:pt x="2050" y="3918"/>
                        </a:lnTo>
                        <a:lnTo>
                          <a:pt x="2059" y="3911"/>
                        </a:lnTo>
                        <a:lnTo>
                          <a:pt x="2063" y="3910"/>
                        </a:lnTo>
                        <a:lnTo>
                          <a:pt x="2069" y="3910"/>
                        </a:lnTo>
                        <a:lnTo>
                          <a:pt x="2076" y="3911"/>
                        </a:lnTo>
                        <a:lnTo>
                          <a:pt x="2083" y="3915"/>
                        </a:lnTo>
                        <a:lnTo>
                          <a:pt x="2099" y="3923"/>
                        </a:lnTo>
                        <a:lnTo>
                          <a:pt x="2117" y="3932"/>
                        </a:lnTo>
                        <a:lnTo>
                          <a:pt x="2135" y="3943"/>
                        </a:lnTo>
                        <a:lnTo>
                          <a:pt x="2153" y="3953"/>
                        </a:lnTo>
                        <a:lnTo>
                          <a:pt x="2163" y="3958"/>
                        </a:lnTo>
                        <a:lnTo>
                          <a:pt x="2171" y="3961"/>
                        </a:lnTo>
                        <a:lnTo>
                          <a:pt x="2179" y="3964"/>
                        </a:lnTo>
                        <a:lnTo>
                          <a:pt x="2187" y="3965"/>
                        </a:lnTo>
                        <a:lnTo>
                          <a:pt x="2195" y="3966"/>
                        </a:lnTo>
                        <a:lnTo>
                          <a:pt x="2203" y="3965"/>
                        </a:lnTo>
                        <a:lnTo>
                          <a:pt x="2210" y="3964"/>
                        </a:lnTo>
                        <a:lnTo>
                          <a:pt x="2216" y="3962"/>
                        </a:lnTo>
                        <a:lnTo>
                          <a:pt x="2226" y="3957"/>
                        </a:lnTo>
                        <a:lnTo>
                          <a:pt x="2235" y="3950"/>
                        </a:lnTo>
                        <a:lnTo>
                          <a:pt x="2245" y="3944"/>
                        </a:lnTo>
                        <a:lnTo>
                          <a:pt x="2253" y="3939"/>
                        </a:lnTo>
                        <a:lnTo>
                          <a:pt x="2257" y="3937"/>
                        </a:lnTo>
                        <a:lnTo>
                          <a:pt x="2261" y="3936"/>
                        </a:lnTo>
                        <a:lnTo>
                          <a:pt x="2266" y="3936"/>
                        </a:lnTo>
                        <a:lnTo>
                          <a:pt x="2270" y="3937"/>
                        </a:lnTo>
                        <a:lnTo>
                          <a:pt x="2303" y="3947"/>
                        </a:lnTo>
                        <a:lnTo>
                          <a:pt x="2336" y="3957"/>
                        </a:lnTo>
                        <a:lnTo>
                          <a:pt x="2352" y="3961"/>
                        </a:lnTo>
                        <a:lnTo>
                          <a:pt x="2368" y="3964"/>
                        </a:lnTo>
                        <a:lnTo>
                          <a:pt x="2386" y="3966"/>
                        </a:lnTo>
                        <a:lnTo>
                          <a:pt x="2403" y="3967"/>
                        </a:lnTo>
                        <a:lnTo>
                          <a:pt x="2418" y="3966"/>
                        </a:lnTo>
                        <a:lnTo>
                          <a:pt x="2429" y="3964"/>
                        </a:lnTo>
                        <a:lnTo>
                          <a:pt x="2433" y="3962"/>
                        </a:lnTo>
                        <a:lnTo>
                          <a:pt x="2436" y="3960"/>
                        </a:lnTo>
                        <a:lnTo>
                          <a:pt x="2439" y="3958"/>
                        </a:lnTo>
                        <a:lnTo>
                          <a:pt x="2441" y="3955"/>
                        </a:lnTo>
                        <a:lnTo>
                          <a:pt x="2442" y="3952"/>
                        </a:lnTo>
                        <a:lnTo>
                          <a:pt x="2443" y="3949"/>
                        </a:lnTo>
                        <a:lnTo>
                          <a:pt x="2444" y="3946"/>
                        </a:lnTo>
                        <a:lnTo>
                          <a:pt x="2444" y="3943"/>
                        </a:lnTo>
                        <a:lnTo>
                          <a:pt x="2442" y="3935"/>
                        </a:lnTo>
                        <a:lnTo>
                          <a:pt x="2440" y="3927"/>
                        </a:lnTo>
                        <a:lnTo>
                          <a:pt x="2433" y="3909"/>
                        </a:lnTo>
                        <a:lnTo>
                          <a:pt x="2426" y="3891"/>
                        </a:lnTo>
                        <a:lnTo>
                          <a:pt x="2424" y="3882"/>
                        </a:lnTo>
                        <a:lnTo>
                          <a:pt x="2422" y="3873"/>
                        </a:lnTo>
                        <a:lnTo>
                          <a:pt x="2422" y="3864"/>
                        </a:lnTo>
                        <a:lnTo>
                          <a:pt x="2424" y="3855"/>
                        </a:lnTo>
                        <a:lnTo>
                          <a:pt x="2437" y="3851"/>
                        </a:lnTo>
                        <a:lnTo>
                          <a:pt x="2455" y="3844"/>
                        </a:lnTo>
                        <a:lnTo>
                          <a:pt x="2465" y="3840"/>
                        </a:lnTo>
                        <a:lnTo>
                          <a:pt x="2473" y="3836"/>
                        </a:lnTo>
                        <a:lnTo>
                          <a:pt x="2479" y="3832"/>
                        </a:lnTo>
                        <a:lnTo>
                          <a:pt x="2482" y="3828"/>
                        </a:lnTo>
                        <a:lnTo>
                          <a:pt x="2482" y="3822"/>
                        </a:lnTo>
                        <a:lnTo>
                          <a:pt x="2481" y="3818"/>
                        </a:lnTo>
                        <a:lnTo>
                          <a:pt x="2478" y="3814"/>
                        </a:lnTo>
                        <a:lnTo>
                          <a:pt x="2475" y="3810"/>
                        </a:lnTo>
                        <a:lnTo>
                          <a:pt x="2471" y="3807"/>
                        </a:lnTo>
                        <a:lnTo>
                          <a:pt x="2468" y="3804"/>
                        </a:lnTo>
                        <a:lnTo>
                          <a:pt x="2466" y="3801"/>
                        </a:lnTo>
                        <a:lnTo>
                          <a:pt x="2465" y="3798"/>
                        </a:lnTo>
                        <a:lnTo>
                          <a:pt x="2472" y="3795"/>
                        </a:lnTo>
                        <a:lnTo>
                          <a:pt x="2480" y="3791"/>
                        </a:lnTo>
                        <a:lnTo>
                          <a:pt x="2487" y="3785"/>
                        </a:lnTo>
                        <a:lnTo>
                          <a:pt x="2493" y="3778"/>
                        </a:lnTo>
                        <a:lnTo>
                          <a:pt x="2498" y="3770"/>
                        </a:lnTo>
                        <a:lnTo>
                          <a:pt x="2503" y="3762"/>
                        </a:lnTo>
                        <a:lnTo>
                          <a:pt x="2505" y="3754"/>
                        </a:lnTo>
                        <a:lnTo>
                          <a:pt x="2506" y="3746"/>
                        </a:lnTo>
                        <a:lnTo>
                          <a:pt x="2505" y="3734"/>
                        </a:lnTo>
                        <a:lnTo>
                          <a:pt x="2505" y="3726"/>
                        </a:lnTo>
                        <a:lnTo>
                          <a:pt x="2506" y="3720"/>
                        </a:lnTo>
                        <a:lnTo>
                          <a:pt x="2509" y="3716"/>
                        </a:lnTo>
                        <a:lnTo>
                          <a:pt x="2514" y="3713"/>
                        </a:lnTo>
                        <a:lnTo>
                          <a:pt x="2520" y="3710"/>
                        </a:lnTo>
                        <a:lnTo>
                          <a:pt x="2528" y="3708"/>
                        </a:lnTo>
                        <a:lnTo>
                          <a:pt x="2538" y="3704"/>
                        </a:lnTo>
                        <a:lnTo>
                          <a:pt x="2544" y="3701"/>
                        </a:lnTo>
                        <a:lnTo>
                          <a:pt x="2549" y="3696"/>
                        </a:lnTo>
                        <a:lnTo>
                          <a:pt x="2553" y="3691"/>
                        </a:lnTo>
                        <a:lnTo>
                          <a:pt x="2555" y="3686"/>
                        </a:lnTo>
                        <a:lnTo>
                          <a:pt x="2559" y="3673"/>
                        </a:lnTo>
                        <a:lnTo>
                          <a:pt x="2561" y="3659"/>
                        </a:lnTo>
                        <a:lnTo>
                          <a:pt x="2563" y="3652"/>
                        </a:lnTo>
                        <a:lnTo>
                          <a:pt x="2565" y="3646"/>
                        </a:lnTo>
                        <a:lnTo>
                          <a:pt x="2567" y="3641"/>
                        </a:lnTo>
                        <a:lnTo>
                          <a:pt x="2571" y="3636"/>
                        </a:lnTo>
                        <a:lnTo>
                          <a:pt x="2575" y="3633"/>
                        </a:lnTo>
                        <a:lnTo>
                          <a:pt x="2581" y="3631"/>
                        </a:lnTo>
                        <a:lnTo>
                          <a:pt x="2590" y="3630"/>
                        </a:lnTo>
                        <a:lnTo>
                          <a:pt x="2599" y="3631"/>
                        </a:lnTo>
                        <a:lnTo>
                          <a:pt x="2621" y="3634"/>
                        </a:lnTo>
                        <a:lnTo>
                          <a:pt x="2645" y="3636"/>
                        </a:lnTo>
                        <a:lnTo>
                          <a:pt x="2669" y="3638"/>
                        </a:lnTo>
                        <a:lnTo>
                          <a:pt x="2694" y="3642"/>
                        </a:lnTo>
                        <a:lnTo>
                          <a:pt x="2705" y="3644"/>
                        </a:lnTo>
                        <a:lnTo>
                          <a:pt x="2715" y="3648"/>
                        </a:lnTo>
                        <a:lnTo>
                          <a:pt x="2726" y="3652"/>
                        </a:lnTo>
                        <a:lnTo>
                          <a:pt x="2735" y="3658"/>
                        </a:lnTo>
                        <a:lnTo>
                          <a:pt x="2742" y="3665"/>
                        </a:lnTo>
                        <a:lnTo>
                          <a:pt x="2748" y="3673"/>
                        </a:lnTo>
                        <a:lnTo>
                          <a:pt x="2751" y="3678"/>
                        </a:lnTo>
                        <a:lnTo>
                          <a:pt x="2753" y="3683"/>
                        </a:lnTo>
                        <a:lnTo>
                          <a:pt x="2755" y="3688"/>
                        </a:lnTo>
                        <a:lnTo>
                          <a:pt x="2756" y="3694"/>
                        </a:lnTo>
                        <a:lnTo>
                          <a:pt x="2763" y="3714"/>
                        </a:lnTo>
                        <a:lnTo>
                          <a:pt x="2770" y="3730"/>
                        </a:lnTo>
                        <a:lnTo>
                          <a:pt x="2772" y="3738"/>
                        </a:lnTo>
                        <a:lnTo>
                          <a:pt x="2772" y="3748"/>
                        </a:lnTo>
                        <a:lnTo>
                          <a:pt x="2772" y="3752"/>
                        </a:lnTo>
                        <a:lnTo>
                          <a:pt x="2770" y="3757"/>
                        </a:lnTo>
                        <a:lnTo>
                          <a:pt x="2768" y="3762"/>
                        </a:lnTo>
                        <a:lnTo>
                          <a:pt x="2765" y="3768"/>
                        </a:lnTo>
                        <a:lnTo>
                          <a:pt x="2752" y="3785"/>
                        </a:lnTo>
                        <a:lnTo>
                          <a:pt x="2738" y="3803"/>
                        </a:lnTo>
                        <a:lnTo>
                          <a:pt x="2732" y="3811"/>
                        </a:lnTo>
                        <a:lnTo>
                          <a:pt x="2727" y="3821"/>
                        </a:lnTo>
                        <a:lnTo>
                          <a:pt x="2725" y="3825"/>
                        </a:lnTo>
                        <a:lnTo>
                          <a:pt x="2724" y="3831"/>
                        </a:lnTo>
                        <a:lnTo>
                          <a:pt x="2723" y="3836"/>
                        </a:lnTo>
                        <a:lnTo>
                          <a:pt x="2723" y="3840"/>
                        </a:lnTo>
                        <a:lnTo>
                          <a:pt x="2723" y="3840"/>
                        </a:lnTo>
                        <a:lnTo>
                          <a:pt x="2760" y="3845"/>
                        </a:lnTo>
                        <a:lnTo>
                          <a:pt x="2792" y="3850"/>
                        </a:lnTo>
                        <a:lnTo>
                          <a:pt x="2808" y="3854"/>
                        </a:lnTo>
                        <a:lnTo>
                          <a:pt x="2823" y="3859"/>
                        </a:lnTo>
                        <a:lnTo>
                          <a:pt x="2831" y="3863"/>
                        </a:lnTo>
                        <a:lnTo>
                          <a:pt x="2839" y="3868"/>
                        </a:lnTo>
                        <a:lnTo>
                          <a:pt x="2848" y="3874"/>
                        </a:lnTo>
                        <a:lnTo>
                          <a:pt x="2857" y="3881"/>
                        </a:lnTo>
                        <a:lnTo>
                          <a:pt x="2864" y="3885"/>
                        </a:lnTo>
                        <a:lnTo>
                          <a:pt x="2870" y="3889"/>
                        </a:lnTo>
                        <a:lnTo>
                          <a:pt x="2877" y="3893"/>
                        </a:lnTo>
                        <a:lnTo>
                          <a:pt x="2883" y="3895"/>
                        </a:lnTo>
                        <a:lnTo>
                          <a:pt x="2897" y="3899"/>
                        </a:lnTo>
                        <a:lnTo>
                          <a:pt x="2910" y="3901"/>
                        </a:lnTo>
                        <a:lnTo>
                          <a:pt x="2922" y="3901"/>
                        </a:lnTo>
                        <a:lnTo>
                          <a:pt x="2936" y="3899"/>
                        </a:lnTo>
                        <a:lnTo>
                          <a:pt x="2949" y="3896"/>
                        </a:lnTo>
                        <a:lnTo>
                          <a:pt x="2961" y="3892"/>
                        </a:lnTo>
                        <a:lnTo>
                          <a:pt x="2987" y="3882"/>
                        </a:lnTo>
                        <a:lnTo>
                          <a:pt x="3012" y="3869"/>
                        </a:lnTo>
                        <a:lnTo>
                          <a:pt x="3038" y="3856"/>
                        </a:lnTo>
                        <a:lnTo>
                          <a:pt x="3064" y="3846"/>
                        </a:lnTo>
                        <a:lnTo>
                          <a:pt x="3088" y="3834"/>
                        </a:lnTo>
                        <a:lnTo>
                          <a:pt x="3119" y="3819"/>
                        </a:lnTo>
                        <a:lnTo>
                          <a:pt x="3135" y="3813"/>
                        </a:lnTo>
                        <a:lnTo>
                          <a:pt x="3150" y="3809"/>
                        </a:lnTo>
                        <a:lnTo>
                          <a:pt x="3157" y="3808"/>
                        </a:lnTo>
                        <a:lnTo>
                          <a:pt x="3164" y="3807"/>
                        </a:lnTo>
                        <a:lnTo>
                          <a:pt x="3170" y="3808"/>
                        </a:lnTo>
                        <a:lnTo>
                          <a:pt x="3175" y="3809"/>
                        </a:lnTo>
                        <a:lnTo>
                          <a:pt x="3179" y="3812"/>
                        </a:lnTo>
                        <a:lnTo>
                          <a:pt x="3181" y="3814"/>
                        </a:lnTo>
                        <a:lnTo>
                          <a:pt x="3183" y="3818"/>
                        </a:lnTo>
                        <a:lnTo>
                          <a:pt x="3185" y="3821"/>
                        </a:lnTo>
                        <a:lnTo>
                          <a:pt x="3187" y="3824"/>
                        </a:lnTo>
                        <a:lnTo>
                          <a:pt x="3191" y="3828"/>
                        </a:lnTo>
                        <a:lnTo>
                          <a:pt x="3196" y="3830"/>
                        </a:lnTo>
                        <a:lnTo>
                          <a:pt x="3203" y="3830"/>
                        </a:lnTo>
                        <a:lnTo>
                          <a:pt x="3207" y="3830"/>
                        </a:lnTo>
                        <a:lnTo>
                          <a:pt x="3211" y="3829"/>
                        </a:lnTo>
                        <a:lnTo>
                          <a:pt x="3215" y="3826"/>
                        </a:lnTo>
                        <a:lnTo>
                          <a:pt x="3218" y="3824"/>
                        </a:lnTo>
                        <a:lnTo>
                          <a:pt x="3224" y="3819"/>
                        </a:lnTo>
                        <a:lnTo>
                          <a:pt x="3230" y="3813"/>
                        </a:lnTo>
                        <a:lnTo>
                          <a:pt x="3236" y="3806"/>
                        </a:lnTo>
                        <a:lnTo>
                          <a:pt x="3242" y="3800"/>
                        </a:lnTo>
                        <a:lnTo>
                          <a:pt x="3248" y="3795"/>
                        </a:lnTo>
                        <a:lnTo>
                          <a:pt x="3256" y="3791"/>
                        </a:lnTo>
                        <a:lnTo>
                          <a:pt x="3264" y="3785"/>
                        </a:lnTo>
                        <a:lnTo>
                          <a:pt x="3272" y="3780"/>
                        </a:lnTo>
                        <a:lnTo>
                          <a:pt x="3280" y="3776"/>
                        </a:lnTo>
                        <a:lnTo>
                          <a:pt x="3286" y="3773"/>
                        </a:lnTo>
                        <a:lnTo>
                          <a:pt x="3298" y="3769"/>
                        </a:lnTo>
                        <a:lnTo>
                          <a:pt x="3306" y="3765"/>
                        </a:lnTo>
                        <a:lnTo>
                          <a:pt x="3309" y="3762"/>
                        </a:lnTo>
                        <a:lnTo>
                          <a:pt x="3311" y="3759"/>
                        </a:lnTo>
                        <a:lnTo>
                          <a:pt x="3313" y="3756"/>
                        </a:lnTo>
                        <a:lnTo>
                          <a:pt x="3313" y="3751"/>
                        </a:lnTo>
                        <a:lnTo>
                          <a:pt x="3312" y="3745"/>
                        </a:lnTo>
                        <a:lnTo>
                          <a:pt x="3311" y="3736"/>
                        </a:lnTo>
                        <a:lnTo>
                          <a:pt x="3308" y="3727"/>
                        </a:lnTo>
                        <a:lnTo>
                          <a:pt x="3304" y="3717"/>
                        </a:lnTo>
                        <a:lnTo>
                          <a:pt x="3298" y="3702"/>
                        </a:lnTo>
                        <a:lnTo>
                          <a:pt x="3295" y="3690"/>
                        </a:lnTo>
                        <a:lnTo>
                          <a:pt x="3293" y="3681"/>
                        </a:lnTo>
                        <a:lnTo>
                          <a:pt x="3293" y="3673"/>
                        </a:lnTo>
                        <a:lnTo>
                          <a:pt x="3294" y="3670"/>
                        </a:lnTo>
                        <a:lnTo>
                          <a:pt x="3295" y="3667"/>
                        </a:lnTo>
                        <a:lnTo>
                          <a:pt x="3297" y="3664"/>
                        </a:lnTo>
                        <a:lnTo>
                          <a:pt x="3300" y="3661"/>
                        </a:lnTo>
                        <a:lnTo>
                          <a:pt x="3308" y="3652"/>
                        </a:lnTo>
                        <a:lnTo>
                          <a:pt x="3318" y="3644"/>
                        </a:lnTo>
                        <a:lnTo>
                          <a:pt x="3324" y="3640"/>
                        </a:lnTo>
                        <a:lnTo>
                          <a:pt x="3327" y="3635"/>
                        </a:lnTo>
                        <a:lnTo>
                          <a:pt x="3330" y="3631"/>
                        </a:lnTo>
                        <a:lnTo>
                          <a:pt x="3333" y="3626"/>
                        </a:lnTo>
                        <a:lnTo>
                          <a:pt x="3337" y="3615"/>
                        </a:lnTo>
                        <a:lnTo>
                          <a:pt x="3341" y="3602"/>
                        </a:lnTo>
                        <a:lnTo>
                          <a:pt x="3346" y="3578"/>
                        </a:lnTo>
                        <a:lnTo>
                          <a:pt x="3351" y="3555"/>
                        </a:lnTo>
                        <a:lnTo>
                          <a:pt x="3353" y="3552"/>
                        </a:lnTo>
                        <a:lnTo>
                          <a:pt x="3355" y="3549"/>
                        </a:lnTo>
                        <a:lnTo>
                          <a:pt x="3358" y="3548"/>
                        </a:lnTo>
                        <a:lnTo>
                          <a:pt x="3361" y="3547"/>
                        </a:lnTo>
                        <a:lnTo>
                          <a:pt x="3368" y="3547"/>
                        </a:lnTo>
                        <a:lnTo>
                          <a:pt x="3376" y="3549"/>
                        </a:lnTo>
                        <a:lnTo>
                          <a:pt x="3384" y="3552"/>
                        </a:lnTo>
                        <a:lnTo>
                          <a:pt x="3391" y="3554"/>
                        </a:lnTo>
                        <a:lnTo>
                          <a:pt x="3395" y="3555"/>
                        </a:lnTo>
                        <a:lnTo>
                          <a:pt x="3399" y="3556"/>
                        </a:lnTo>
                        <a:lnTo>
                          <a:pt x="3403" y="3555"/>
                        </a:lnTo>
                        <a:lnTo>
                          <a:pt x="3406" y="3555"/>
                        </a:lnTo>
                        <a:lnTo>
                          <a:pt x="3418" y="3547"/>
                        </a:lnTo>
                        <a:lnTo>
                          <a:pt x="3431" y="3537"/>
                        </a:lnTo>
                        <a:lnTo>
                          <a:pt x="3437" y="3533"/>
                        </a:lnTo>
                        <a:lnTo>
                          <a:pt x="3444" y="3530"/>
                        </a:lnTo>
                        <a:lnTo>
                          <a:pt x="3447" y="3529"/>
                        </a:lnTo>
                        <a:lnTo>
                          <a:pt x="3452" y="3528"/>
                        </a:lnTo>
                        <a:lnTo>
                          <a:pt x="3455" y="3528"/>
                        </a:lnTo>
                        <a:lnTo>
                          <a:pt x="3459" y="3529"/>
                        </a:lnTo>
                        <a:lnTo>
                          <a:pt x="3467" y="3530"/>
                        </a:lnTo>
                        <a:lnTo>
                          <a:pt x="3474" y="3530"/>
                        </a:lnTo>
                        <a:lnTo>
                          <a:pt x="3481" y="3529"/>
                        </a:lnTo>
                        <a:lnTo>
                          <a:pt x="3487" y="3527"/>
                        </a:lnTo>
                        <a:lnTo>
                          <a:pt x="3493" y="3524"/>
                        </a:lnTo>
                        <a:lnTo>
                          <a:pt x="3499" y="3520"/>
                        </a:lnTo>
                        <a:lnTo>
                          <a:pt x="3504" y="3516"/>
                        </a:lnTo>
                        <a:lnTo>
                          <a:pt x="3509" y="3511"/>
                        </a:lnTo>
                        <a:lnTo>
                          <a:pt x="3527" y="3490"/>
                        </a:lnTo>
                        <a:lnTo>
                          <a:pt x="3545" y="3466"/>
                        </a:lnTo>
                        <a:lnTo>
                          <a:pt x="3552" y="3456"/>
                        </a:lnTo>
                        <a:lnTo>
                          <a:pt x="3556" y="3447"/>
                        </a:lnTo>
                        <a:lnTo>
                          <a:pt x="3559" y="3438"/>
                        </a:lnTo>
                        <a:lnTo>
                          <a:pt x="3560" y="3431"/>
                        </a:lnTo>
                        <a:lnTo>
                          <a:pt x="3560" y="3424"/>
                        </a:lnTo>
                        <a:lnTo>
                          <a:pt x="3560" y="3417"/>
                        </a:lnTo>
                        <a:lnTo>
                          <a:pt x="3562" y="3410"/>
                        </a:lnTo>
                        <a:lnTo>
                          <a:pt x="3566" y="3402"/>
                        </a:lnTo>
                        <a:lnTo>
                          <a:pt x="3570" y="3396"/>
                        </a:lnTo>
                        <a:lnTo>
                          <a:pt x="3573" y="3391"/>
                        </a:lnTo>
                        <a:lnTo>
                          <a:pt x="3578" y="3387"/>
                        </a:lnTo>
                        <a:lnTo>
                          <a:pt x="3583" y="3383"/>
                        </a:lnTo>
                        <a:lnTo>
                          <a:pt x="3588" y="3379"/>
                        </a:lnTo>
                        <a:lnTo>
                          <a:pt x="3594" y="3376"/>
                        </a:lnTo>
                        <a:lnTo>
                          <a:pt x="3599" y="3374"/>
                        </a:lnTo>
                        <a:lnTo>
                          <a:pt x="3605" y="3372"/>
                        </a:lnTo>
                        <a:lnTo>
                          <a:pt x="3610" y="3371"/>
                        </a:lnTo>
                        <a:lnTo>
                          <a:pt x="3616" y="3370"/>
                        </a:lnTo>
                        <a:lnTo>
                          <a:pt x="3622" y="3370"/>
                        </a:lnTo>
                        <a:lnTo>
                          <a:pt x="3628" y="3371"/>
                        </a:lnTo>
                        <a:lnTo>
                          <a:pt x="3634" y="3373"/>
                        </a:lnTo>
                        <a:lnTo>
                          <a:pt x="3639" y="3375"/>
                        </a:lnTo>
                        <a:lnTo>
                          <a:pt x="3644" y="3378"/>
                        </a:lnTo>
                        <a:lnTo>
                          <a:pt x="3649" y="3383"/>
                        </a:lnTo>
                        <a:lnTo>
                          <a:pt x="3659" y="3395"/>
                        </a:lnTo>
                        <a:lnTo>
                          <a:pt x="3670" y="3407"/>
                        </a:lnTo>
                        <a:lnTo>
                          <a:pt x="3672" y="3409"/>
                        </a:lnTo>
                        <a:lnTo>
                          <a:pt x="3675" y="3411"/>
                        </a:lnTo>
                        <a:lnTo>
                          <a:pt x="3678" y="3411"/>
                        </a:lnTo>
                        <a:lnTo>
                          <a:pt x="3682" y="3411"/>
                        </a:lnTo>
                        <a:lnTo>
                          <a:pt x="3686" y="3410"/>
                        </a:lnTo>
                        <a:lnTo>
                          <a:pt x="3690" y="3408"/>
                        </a:lnTo>
                        <a:lnTo>
                          <a:pt x="3694" y="3405"/>
                        </a:lnTo>
                        <a:lnTo>
                          <a:pt x="3699" y="3400"/>
                        </a:lnTo>
                        <a:lnTo>
                          <a:pt x="3706" y="3393"/>
                        </a:lnTo>
                        <a:lnTo>
                          <a:pt x="3711" y="3387"/>
                        </a:lnTo>
                        <a:lnTo>
                          <a:pt x="3714" y="3383"/>
                        </a:lnTo>
                        <a:lnTo>
                          <a:pt x="3716" y="3379"/>
                        </a:lnTo>
                        <a:lnTo>
                          <a:pt x="3716" y="3375"/>
                        </a:lnTo>
                        <a:lnTo>
                          <a:pt x="3716" y="3372"/>
                        </a:lnTo>
                        <a:lnTo>
                          <a:pt x="3715" y="3370"/>
                        </a:lnTo>
                        <a:lnTo>
                          <a:pt x="3713" y="3367"/>
                        </a:lnTo>
                        <a:lnTo>
                          <a:pt x="3710" y="3361"/>
                        </a:lnTo>
                        <a:lnTo>
                          <a:pt x="3705" y="3355"/>
                        </a:lnTo>
                        <a:lnTo>
                          <a:pt x="3704" y="3350"/>
                        </a:lnTo>
                        <a:lnTo>
                          <a:pt x="3704" y="3345"/>
                        </a:lnTo>
                        <a:lnTo>
                          <a:pt x="3704" y="3339"/>
                        </a:lnTo>
                        <a:lnTo>
                          <a:pt x="3706" y="3333"/>
                        </a:lnTo>
                        <a:lnTo>
                          <a:pt x="3715" y="3322"/>
                        </a:lnTo>
                        <a:lnTo>
                          <a:pt x="3721" y="3310"/>
                        </a:lnTo>
                        <a:lnTo>
                          <a:pt x="3726" y="3299"/>
                        </a:lnTo>
                        <a:lnTo>
                          <a:pt x="3730" y="3289"/>
                        </a:lnTo>
                        <a:lnTo>
                          <a:pt x="3733" y="3278"/>
                        </a:lnTo>
                        <a:lnTo>
                          <a:pt x="3738" y="3266"/>
                        </a:lnTo>
                        <a:lnTo>
                          <a:pt x="3744" y="3255"/>
                        </a:lnTo>
                        <a:lnTo>
                          <a:pt x="3753" y="3243"/>
                        </a:lnTo>
                        <a:lnTo>
                          <a:pt x="3759" y="3237"/>
                        </a:lnTo>
                        <a:lnTo>
                          <a:pt x="3767" y="3230"/>
                        </a:lnTo>
                        <a:lnTo>
                          <a:pt x="3776" y="3222"/>
                        </a:lnTo>
                        <a:lnTo>
                          <a:pt x="3786" y="3215"/>
                        </a:lnTo>
                        <a:lnTo>
                          <a:pt x="3796" y="3208"/>
                        </a:lnTo>
                        <a:lnTo>
                          <a:pt x="3804" y="3201"/>
                        </a:lnTo>
                        <a:lnTo>
                          <a:pt x="3810" y="3195"/>
                        </a:lnTo>
                        <a:lnTo>
                          <a:pt x="3814" y="3190"/>
                        </a:lnTo>
                        <a:lnTo>
                          <a:pt x="3813" y="3189"/>
                        </a:lnTo>
                        <a:lnTo>
                          <a:pt x="3812" y="3187"/>
                        </a:lnTo>
                        <a:lnTo>
                          <a:pt x="3810" y="3185"/>
                        </a:lnTo>
                        <a:lnTo>
                          <a:pt x="3807" y="3183"/>
                        </a:lnTo>
                        <a:lnTo>
                          <a:pt x="3800" y="3177"/>
                        </a:lnTo>
                        <a:lnTo>
                          <a:pt x="3790" y="3171"/>
                        </a:lnTo>
                        <a:lnTo>
                          <a:pt x="3772" y="3161"/>
                        </a:lnTo>
                        <a:lnTo>
                          <a:pt x="3760" y="3154"/>
                        </a:lnTo>
                        <a:lnTo>
                          <a:pt x="3751" y="3147"/>
                        </a:lnTo>
                        <a:lnTo>
                          <a:pt x="3745" y="3140"/>
                        </a:lnTo>
                        <a:lnTo>
                          <a:pt x="3740" y="3133"/>
                        </a:lnTo>
                        <a:lnTo>
                          <a:pt x="3735" y="3126"/>
                        </a:lnTo>
                        <a:lnTo>
                          <a:pt x="3729" y="3112"/>
                        </a:lnTo>
                        <a:lnTo>
                          <a:pt x="3723" y="3092"/>
                        </a:lnTo>
                        <a:lnTo>
                          <a:pt x="3721" y="3088"/>
                        </a:lnTo>
                        <a:lnTo>
                          <a:pt x="3718" y="3084"/>
                        </a:lnTo>
                        <a:lnTo>
                          <a:pt x="3714" y="3082"/>
                        </a:lnTo>
                        <a:lnTo>
                          <a:pt x="3710" y="3081"/>
                        </a:lnTo>
                        <a:lnTo>
                          <a:pt x="3698" y="3080"/>
                        </a:lnTo>
                        <a:lnTo>
                          <a:pt x="3686" y="3081"/>
                        </a:lnTo>
                        <a:lnTo>
                          <a:pt x="3672" y="3082"/>
                        </a:lnTo>
                        <a:lnTo>
                          <a:pt x="3657" y="3081"/>
                        </a:lnTo>
                        <a:lnTo>
                          <a:pt x="3650" y="3080"/>
                        </a:lnTo>
                        <a:lnTo>
                          <a:pt x="3643" y="3078"/>
                        </a:lnTo>
                        <a:lnTo>
                          <a:pt x="3636" y="3075"/>
                        </a:lnTo>
                        <a:lnTo>
                          <a:pt x="3630" y="3071"/>
                        </a:lnTo>
                        <a:lnTo>
                          <a:pt x="3616" y="3061"/>
                        </a:lnTo>
                        <a:lnTo>
                          <a:pt x="3603" y="3048"/>
                        </a:lnTo>
                        <a:lnTo>
                          <a:pt x="3596" y="3042"/>
                        </a:lnTo>
                        <a:lnTo>
                          <a:pt x="3591" y="3035"/>
                        </a:lnTo>
                        <a:lnTo>
                          <a:pt x="3587" y="3028"/>
                        </a:lnTo>
                        <a:lnTo>
                          <a:pt x="3584" y="3022"/>
                        </a:lnTo>
                        <a:lnTo>
                          <a:pt x="3579" y="3014"/>
                        </a:lnTo>
                        <a:lnTo>
                          <a:pt x="3576" y="3009"/>
                        </a:lnTo>
                        <a:lnTo>
                          <a:pt x="3572" y="3008"/>
                        </a:lnTo>
                        <a:lnTo>
                          <a:pt x="3568" y="3008"/>
                        </a:lnTo>
                        <a:lnTo>
                          <a:pt x="3564" y="3008"/>
                        </a:lnTo>
                        <a:lnTo>
                          <a:pt x="3559" y="3009"/>
                        </a:lnTo>
                        <a:lnTo>
                          <a:pt x="3556" y="3008"/>
                        </a:lnTo>
                        <a:lnTo>
                          <a:pt x="3554" y="3007"/>
                        </a:lnTo>
                        <a:lnTo>
                          <a:pt x="3551" y="3005"/>
                        </a:lnTo>
                        <a:lnTo>
                          <a:pt x="3548" y="3002"/>
                        </a:lnTo>
                        <a:lnTo>
                          <a:pt x="3542" y="2995"/>
                        </a:lnTo>
                        <a:lnTo>
                          <a:pt x="3539" y="2988"/>
                        </a:lnTo>
                        <a:lnTo>
                          <a:pt x="3536" y="2985"/>
                        </a:lnTo>
                        <a:lnTo>
                          <a:pt x="3534" y="2983"/>
                        </a:lnTo>
                        <a:lnTo>
                          <a:pt x="3530" y="2982"/>
                        </a:lnTo>
                        <a:lnTo>
                          <a:pt x="3524" y="2981"/>
                        </a:lnTo>
                        <a:lnTo>
                          <a:pt x="3514" y="2980"/>
                        </a:lnTo>
                        <a:lnTo>
                          <a:pt x="3505" y="2978"/>
                        </a:lnTo>
                        <a:lnTo>
                          <a:pt x="3497" y="2975"/>
                        </a:lnTo>
                        <a:lnTo>
                          <a:pt x="3488" y="2970"/>
                        </a:lnTo>
                        <a:lnTo>
                          <a:pt x="3481" y="2963"/>
                        </a:lnTo>
                        <a:lnTo>
                          <a:pt x="3475" y="2957"/>
                        </a:lnTo>
                        <a:lnTo>
                          <a:pt x="3469" y="2949"/>
                        </a:lnTo>
                        <a:lnTo>
                          <a:pt x="3463" y="2941"/>
                        </a:lnTo>
                        <a:lnTo>
                          <a:pt x="3442" y="2903"/>
                        </a:lnTo>
                        <a:lnTo>
                          <a:pt x="3422" y="2864"/>
                        </a:lnTo>
                        <a:lnTo>
                          <a:pt x="3426" y="2853"/>
                        </a:lnTo>
                        <a:lnTo>
                          <a:pt x="3431" y="2843"/>
                        </a:lnTo>
                        <a:lnTo>
                          <a:pt x="3433" y="2837"/>
                        </a:lnTo>
                        <a:lnTo>
                          <a:pt x="3435" y="2832"/>
                        </a:lnTo>
                        <a:lnTo>
                          <a:pt x="3436" y="2826"/>
                        </a:lnTo>
                        <a:lnTo>
                          <a:pt x="3437" y="2821"/>
                        </a:lnTo>
                        <a:lnTo>
                          <a:pt x="3433" y="2817"/>
                        </a:lnTo>
                        <a:lnTo>
                          <a:pt x="3429" y="2813"/>
                        </a:lnTo>
                        <a:lnTo>
                          <a:pt x="3427" y="2807"/>
                        </a:lnTo>
                        <a:lnTo>
                          <a:pt x="3426" y="2801"/>
                        </a:lnTo>
                        <a:lnTo>
                          <a:pt x="3426" y="2792"/>
                        </a:lnTo>
                        <a:lnTo>
                          <a:pt x="3426" y="2785"/>
                        </a:lnTo>
                        <a:lnTo>
                          <a:pt x="3426" y="2777"/>
                        </a:lnTo>
                        <a:lnTo>
                          <a:pt x="3428" y="2769"/>
                        </a:lnTo>
                        <a:lnTo>
                          <a:pt x="3431" y="2753"/>
                        </a:lnTo>
                        <a:lnTo>
                          <a:pt x="3436" y="2739"/>
                        </a:lnTo>
                        <a:lnTo>
                          <a:pt x="3439" y="2733"/>
                        </a:lnTo>
                        <a:lnTo>
                          <a:pt x="3441" y="2729"/>
                        </a:lnTo>
                        <a:lnTo>
                          <a:pt x="3444" y="2726"/>
                        </a:lnTo>
                        <a:lnTo>
                          <a:pt x="3446" y="2724"/>
                        </a:lnTo>
                        <a:lnTo>
                          <a:pt x="3448" y="2724"/>
                        </a:lnTo>
                        <a:lnTo>
                          <a:pt x="3450" y="2725"/>
                        </a:lnTo>
                        <a:lnTo>
                          <a:pt x="3453" y="2727"/>
                        </a:lnTo>
                        <a:lnTo>
                          <a:pt x="3456" y="2730"/>
                        </a:lnTo>
                        <a:lnTo>
                          <a:pt x="3462" y="2737"/>
                        </a:lnTo>
                        <a:lnTo>
                          <a:pt x="3469" y="2745"/>
                        </a:lnTo>
                        <a:lnTo>
                          <a:pt x="3473" y="2750"/>
                        </a:lnTo>
                        <a:lnTo>
                          <a:pt x="3478" y="2754"/>
                        </a:lnTo>
                        <a:lnTo>
                          <a:pt x="3484" y="2758"/>
                        </a:lnTo>
                        <a:lnTo>
                          <a:pt x="3489" y="2760"/>
                        </a:lnTo>
                        <a:lnTo>
                          <a:pt x="3497" y="2763"/>
                        </a:lnTo>
                        <a:lnTo>
                          <a:pt x="3503" y="2764"/>
                        </a:lnTo>
                        <a:lnTo>
                          <a:pt x="3511" y="2764"/>
                        </a:lnTo>
                        <a:lnTo>
                          <a:pt x="3519" y="2762"/>
                        </a:lnTo>
                        <a:lnTo>
                          <a:pt x="3532" y="2760"/>
                        </a:lnTo>
                        <a:lnTo>
                          <a:pt x="3547" y="2758"/>
                        </a:lnTo>
                        <a:lnTo>
                          <a:pt x="3562" y="2756"/>
                        </a:lnTo>
                        <a:lnTo>
                          <a:pt x="3578" y="2755"/>
                        </a:lnTo>
                        <a:lnTo>
                          <a:pt x="3613" y="2753"/>
                        </a:lnTo>
                        <a:lnTo>
                          <a:pt x="3649" y="2750"/>
                        </a:lnTo>
                        <a:lnTo>
                          <a:pt x="3667" y="2748"/>
                        </a:lnTo>
                        <a:lnTo>
                          <a:pt x="3683" y="2746"/>
                        </a:lnTo>
                        <a:lnTo>
                          <a:pt x="3699" y="2743"/>
                        </a:lnTo>
                        <a:lnTo>
                          <a:pt x="3715" y="2739"/>
                        </a:lnTo>
                        <a:lnTo>
                          <a:pt x="3729" y="2734"/>
                        </a:lnTo>
                        <a:lnTo>
                          <a:pt x="3741" y="2727"/>
                        </a:lnTo>
                        <a:lnTo>
                          <a:pt x="3747" y="2724"/>
                        </a:lnTo>
                        <a:lnTo>
                          <a:pt x="3754" y="2720"/>
                        </a:lnTo>
                        <a:lnTo>
                          <a:pt x="3758" y="2715"/>
                        </a:lnTo>
                        <a:lnTo>
                          <a:pt x="3763" y="2710"/>
                        </a:lnTo>
                        <a:lnTo>
                          <a:pt x="3772" y="2694"/>
                        </a:lnTo>
                        <a:lnTo>
                          <a:pt x="3778" y="2680"/>
                        </a:lnTo>
                        <a:lnTo>
                          <a:pt x="3782" y="2675"/>
                        </a:lnTo>
                        <a:lnTo>
                          <a:pt x="3787" y="2670"/>
                        </a:lnTo>
                        <a:lnTo>
                          <a:pt x="3791" y="2669"/>
                        </a:lnTo>
                        <a:lnTo>
                          <a:pt x="3796" y="2667"/>
                        </a:lnTo>
                        <a:lnTo>
                          <a:pt x="3801" y="2667"/>
                        </a:lnTo>
                        <a:lnTo>
                          <a:pt x="3807" y="2665"/>
                        </a:lnTo>
                        <a:lnTo>
                          <a:pt x="3817" y="2665"/>
                        </a:lnTo>
                        <a:lnTo>
                          <a:pt x="3825" y="2663"/>
                        </a:lnTo>
                        <a:lnTo>
                          <a:pt x="3832" y="2661"/>
                        </a:lnTo>
                        <a:lnTo>
                          <a:pt x="3837" y="2658"/>
                        </a:lnTo>
                        <a:lnTo>
                          <a:pt x="3841" y="2654"/>
                        </a:lnTo>
                        <a:lnTo>
                          <a:pt x="3843" y="2649"/>
                        </a:lnTo>
                        <a:lnTo>
                          <a:pt x="3845" y="2643"/>
                        </a:lnTo>
                        <a:lnTo>
                          <a:pt x="3845" y="2637"/>
                        </a:lnTo>
                        <a:lnTo>
                          <a:pt x="3845" y="2624"/>
                        </a:lnTo>
                        <a:lnTo>
                          <a:pt x="3844" y="2608"/>
                        </a:lnTo>
                        <a:lnTo>
                          <a:pt x="3844" y="2600"/>
                        </a:lnTo>
                        <a:lnTo>
                          <a:pt x="3845" y="2592"/>
                        </a:lnTo>
                        <a:lnTo>
                          <a:pt x="3846" y="2584"/>
                        </a:lnTo>
                        <a:lnTo>
                          <a:pt x="3848" y="2575"/>
                        </a:lnTo>
                        <a:lnTo>
                          <a:pt x="3852" y="2565"/>
                        </a:lnTo>
                        <a:lnTo>
                          <a:pt x="3856" y="2556"/>
                        </a:lnTo>
                        <a:lnTo>
                          <a:pt x="3861" y="2548"/>
                        </a:lnTo>
                        <a:lnTo>
                          <a:pt x="3865" y="2540"/>
                        </a:lnTo>
                        <a:lnTo>
                          <a:pt x="3874" y="2524"/>
                        </a:lnTo>
                        <a:lnTo>
                          <a:pt x="3883" y="2507"/>
                        </a:lnTo>
                        <a:lnTo>
                          <a:pt x="3885" y="2501"/>
                        </a:lnTo>
                        <a:lnTo>
                          <a:pt x="3887" y="2494"/>
                        </a:lnTo>
                        <a:lnTo>
                          <a:pt x="3887" y="2486"/>
                        </a:lnTo>
                        <a:lnTo>
                          <a:pt x="3887" y="2479"/>
                        </a:lnTo>
                        <a:lnTo>
                          <a:pt x="3886" y="2464"/>
                        </a:lnTo>
                        <a:lnTo>
                          <a:pt x="3885" y="2449"/>
                        </a:lnTo>
                        <a:lnTo>
                          <a:pt x="3885" y="2442"/>
                        </a:lnTo>
                        <a:lnTo>
                          <a:pt x="3885" y="2435"/>
                        </a:lnTo>
                        <a:lnTo>
                          <a:pt x="3886" y="2428"/>
                        </a:lnTo>
                        <a:lnTo>
                          <a:pt x="3887" y="2421"/>
                        </a:lnTo>
                        <a:lnTo>
                          <a:pt x="3889" y="2414"/>
                        </a:lnTo>
                        <a:lnTo>
                          <a:pt x="3893" y="2406"/>
                        </a:lnTo>
                        <a:lnTo>
                          <a:pt x="3897" y="2399"/>
                        </a:lnTo>
                        <a:lnTo>
                          <a:pt x="3903" y="2392"/>
                        </a:lnTo>
                        <a:lnTo>
                          <a:pt x="3906" y="2390"/>
                        </a:lnTo>
                        <a:lnTo>
                          <a:pt x="3908" y="2389"/>
                        </a:lnTo>
                        <a:lnTo>
                          <a:pt x="3912" y="2388"/>
                        </a:lnTo>
                        <a:lnTo>
                          <a:pt x="3915" y="2388"/>
                        </a:lnTo>
                        <a:lnTo>
                          <a:pt x="3923" y="2388"/>
                        </a:lnTo>
                        <a:lnTo>
                          <a:pt x="3932" y="2389"/>
                        </a:lnTo>
                        <a:lnTo>
                          <a:pt x="3940" y="2389"/>
                        </a:lnTo>
                        <a:lnTo>
                          <a:pt x="3948" y="2388"/>
                        </a:lnTo>
                        <a:lnTo>
                          <a:pt x="3951" y="2386"/>
                        </a:lnTo>
                        <a:lnTo>
                          <a:pt x="3954" y="2384"/>
                        </a:lnTo>
                        <a:lnTo>
                          <a:pt x="3957" y="2382"/>
                        </a:lnTo>
                        <a:lnTo>
                          <a:pt x="3960" y="2378"/>
                        </a:lnTo>
                        <a:lnTo>
                          <a:pt x="3964" y="2367"/>
                        </a:lnTo>
                        <a:lnTo>
                          <a:pt x="3966" y="2356"/>
                        </a:lnTo>
                        <a:lnTo>
                          <a:pt x="3967" y="2352"/>
                        </a:lnTo>
                        <a:lnTo>
                          <a:pt x="3971" y="2349"/>
                        </a:lnTo>
                        <a:lnTo>
                          <a:pt x="3975" y="2347"/>
                        </a:lnTo>
                        <a:lnTo>
                          <a:pt x="3982" y="2348"/>
                        </a:lnTo>
                        <a:lnTo>
                          <a:pt x="3989" y="2357"/>
                        </a:lnTo>
                        <a:lnTo>
                          <a:pt x="3996" y="2365"/>
                        </a:lnTo>
                        <a:lnTo>
                          <a:pt x="3999" y="2367"/>
                        </a:lnTo>
                        <a:lnTo>
                          <a:pt x="4003" y="2369"/>
                        </a:lnTo>
                        <a:lnTo>
                          <a:pt x="4006" y="2370"/>
                        </a:lnTo>
                        <a:lnTo>
                          <a:pt x="4010" y="2370"/>
                        </a:lnTo>
                        <a:lnTo>
                          <a:pt x="4018" y="2370"/>
                        </a:lnTo>
                        <a:lnTo>
                          <a:pt x="4027" y="2368"/>
                        </a:lnTo>
                        <a:lnTo>
                          <a:pt x="4036" y="2365"/>
                        </a:lnTo>
                        <a:lnTo>
                          <a:pt x="4046" y="2361"/>
                        </a:lnTo>
                        <a:lnTo>
                          <a:pt x="4102" y="2308"/>
                        </a:lnTo>
                        <a:lnTo>
                          <a:pt x="4102" y="2308"/>
                        </a:lnTo>
                        <a:lnTo>
                          <a:pt x="4100" y="2297"/>
                        </a:lnTo>
                        <a:lnTo>
                          <a:pt x="4099" y="2286"/>
                        </a:lnTo>
                        <a:lnTo>
                          <a:pt x="4098" y="2271"/>
                        </a:lnTo>
                        <a:lnTo>
                          <a:pt x="4096" y="2257"/>
                        </a:lnTo>
                        <a:lnTo>
                          <a:pt x="4096" y="2226"/>
                        </a:lnTo>
                        <a:lnTo>
                          <a:pt x="4095" y="2194"/>
                        </a:lnTo>
                        <a:lnTo>
                          <a:pt x="4094" y="2178"/>
                        </a:lnTo>
                        <a:lnTo>
                          <a:pt x="4093" y="2163"/>
                        </a:lnTo>
                        <a:lnTo>
                          <a:pt x="4090" y="2147"/>
                        </a:lnTo>
                        <a:lnTo>
                          <a:pt x="4087" y="2134"/>
                        </a:lnTo>
                        <a:lnTo>
                          <a:pt x="4083" y="2122"/>
                        </a:lnTo>
                        <a:lnTo>
                          <a:pt x="4078" y="2111"/>
                        </a:lnTo>
                        <a:lnTo>
                          <a:pt x="4075" y="2105"/>
                        </a:lnTo>
                        <a:lnTo>
                          <a:pt x="4071" y="2101"/>
                        </a:lnTo>
                        <a:lnTo>
                          <a:pt x="4068" y="2097"/>
                        </a:lnTo>
                        <a:lnTo>
                          <a:pt x="4063" y="2094"/>
                        </a:lnTo>
                        <a:lnTo>
                          <a:pt x="4059" y="2091"/>
                        </a:lnTo>
                        <a:lnTo>
                          <a:pt x="4056" y="2088"/>
                        </a:lnTo>
                        <a:lnTo>
                          <a:pt x="4053" y="2085"/>
                        </a:lnTo>
                        <a:lnTo>
                          <a:pt x="4052" y="2082"/>
                        </a:lnTo>
                        <a:lnTo>
                          <a:pt x="4052" y="2079"/>
                        </a:lnTo>
                        <a:lnTo>
                          <a:pt x="4052" y="2076"/>
                        </a:lnTo>
                        <a:lnTo>
                          <a:pt x="4053" y="2073"/>
                        </a:lnTo>
                        <a:lnTo>
                          <a:pt x="4056" y="2070"/>
                        </a:lnTo>
                        <a:lnTo>
                          <a:pt x="4062" y="2065"/>
                        </a:lnTo>
                        <a:lnTo>
                          <a:pt x="4068" y="2059"/>
                        </a:lnTo>
                        <a:lnTo>
                          <a:pt x="4076" y="2055"/>
                        </a:lnTo>
                        <a:lnTo>
                          <a:pt x="4084" y="2052"/>
                        </a:lnTo>
                        <a:lnTo>
                          <a:pt x="4096" y="2047"/>
                        </a:lnTo>
                        <a:lnTo>
                          <a:pt x="4110" y="2040"/>
                        </a:lnTo>
                        <a:lnTo>
                          <a:pt x="4124" y="2031"/>
                        </a:lnTo>
                        <a:lnTo>
                          <a:pt x="4137" y="2022"/>
                        </a:lnTo>
                        <a:lnTo>
                          <a:pt x="4149" y="2010"/>
                        </a:lnTo>
                        <a:lnTo>
                          <a:pt x="4160" y="1998"/>
                        </a:lnTo>
                        <a:lnTo>
                          <a:pt x="4164" y="1993"/>
                        </a:lnTo>
                        <a:lnTo>
                          <a:pt x="4167" y="1986"/>
                        </a:lnTo>
                        <a:lnTo>
                          <a:pt x="4170" y="1980"/>
                        </a:lnTo>
                        <a:lnTo>
                          <a:pt x="4171" y="1973"/>
                        </a:lnTo>
                        <a:lnTo>
                          <a:pt x="4173" y="1963"/>
                        </a:lnTo>
                        <a:lnTo>
                          <a:pt x="4176" y="1948"/>
                        </a:lnTo>
                        <a:lnTo>
                          <a:pt x="4176" y="1941"/>
                        </a:lnTo>
                        <a:lnTo>
                          <a:pt x="4176" y="1935"/>
                        </a:lnTo>
                        <a:lnTo>
                          <a:pt x="4175" y="1932"/>
                        </a:lnTo>
                        <a:lnTo>
                          <a:pt x="4174" y="1930"/>
                        </a:lnTo>
                        <a:lnTo>
                          <a:pt x="4172" y="1929"/>
                        </a:lnTo>
                        <a:lnTo>
                          <a:pt x="4170" y="1929"/>
                        </a:lnTo>
                        <a:lnTo>
                          <a:pt x="4149" y="1932"/>
                        </a:lnTo>
                        <a:lnTo>
                          <a:pt x="4135" y="1935"/>
                        </a:lnTo>
                        <a:lnTo>
                          <a:pt x="4133" y="1933"/>
                        </a:lnTo>
                        <a:lnTo>
                          <a:pt x="4131" y="1932"/>
                        </a:lnTo>
                        <a:lnTo>
                          <a:pt x="4129" y="1929"/>
                        </a:lnTo>
                        <a:lnTo>
                          <a:pt x="4127" y="1926"/>
                        </a:lnTo>
                        <a:lnTo>
                          <a:pt x="4125" y="1918"/>
                        </a:lnTo>
                        <a:lnTo>
                          <a:pt x="4123" y="1904"/>
                        </a:lnTo>
                        <a:lnTo>
                          <a:pt x="4119" y="1895"/>
                        </a:lnTo>
                        <a:lnTo>
                          <a:pt x="4114" y="1886"/>
                        </a:lnTo>
                        <a:lnTo>
                          <a:pt x="4108" y="1878"/>
                        </a:lnTo>
                        <a:lnTo>
                          <a:pt x="4101" y="1870"/>
                        </a:lnTo>
                        <a:lnTo>
                          <a:pt x="4084" y="1856"/>
                        </a:lnTo>
                        <a:lnTo>
                          <a:pt x="4070" y="1841"/>
                        </a:lnTo>
                        <a:lnTo>
                          <a:pt x="4065" y="1834"/>
                        </a:lnTo>
                        <a:lnTo>
                          <a:pt x="4061" y="1827"/>
                        </a:lnTo>
                        <a:lnTo>
                          <a:pt x="4059" y="1823"/>
                        </a:lnTo>
                        <a:lnTo>
                          <a:pt x="4058" y="1819"/>
                        </a:lnTo>
                        <a:lnTo>
                          <a:pt x="4058" y="1815"/>
                        </a:lnTo>
                        <a:lnTo>
                          <a:pt x="4058" y="1811"/>
                        </a:lnTo>
                        <a:lnTo>
                          <a:pt x="4059" y="1807"/>
                        </a:lnTo>
                        <a:lnTo>
                          <a:pt x="4061" y="1801"/>
                        </a:lnTo>
                        <a:lnTo>
                          <a:pt x="4063" y="1797"/>
                        </a:lnTo>
                        <a:lnTo>
                          <a:pt x="4066" y="1792"/>
                        </a:lnTo>
                        <a:lnTo>
                          <a:pt x="4070" y="1787"/>
                        </a:lnTo>
                        <a:lnTo>
                          <a:pt x="4075" y="1782"/>
                        </a:lnTo>
                        <a:lnTo>
                          <a:pt x="4080" y="1777"/>
                        </a:lnTo>
                        <a:lnTo>
                          <a:pt x="4087" y="1771"/>
                        </a:lnTo>
                        <a:lnTo>
                          <a:pt x="4094" y="1766"/>
                        </a:lnTo>
                        <a:lnTo>
                          <a:pt x="4104" y="1761"/>
                        </a:lnTo>
                        <a:lnTo>
                          <a:pt x="4112" y="1758"/>
                        </a:lnTo>
                        <a:lnTo>
                          <a:pt x="4122" y="1756"/>
                        </a:lnTo>
                        <a:lnTo>
                          <a:pt x="4142" y="1753"/>
                        </a:lnTo>
                        <a:lnTo>
                          <a:pt x="4162" y="1752"/>
                        </a:lnTo>
                        <a:lnTo>
                          <a:pt x="4172" y="1751"/>
                        </a:lnTo>
                        <a:lnTo>
                          <a:pt x="4181" y="1749"/>
                        </a:lnTo>
                        <a:lnTo>
                          <a:pt x="4192" y="1748"/>
                        </a:lnTo>
                        <a:lnTo>
                          <a:pt x="4200" y="1745"/>
                        </a:lnTo>
                        <a:lnTo>
                          <a:pt x="4209" y="1742"/>
                        </a:lnTo>
                        <a:lnTo>
                          <a:pt x="4216" y="1738"/>
                        </a:lnTo>
                        <a:lnTo>
                          <a:pt x="4223" y="1733"/>
                        </a:lnTo>
                        <a:lnTo>
                          <a:pt x="4230" y="1727"/>
                        </a:lnTo>
                        <a:lnTo>
                          <a:pt x="4232" y="1722"/>
                        </a:lnTo>
                        <a:lnTo>
                          <a:pt x="4233" y="1717"/>
                        </a:lnTo>
                        <a:lnTo>
                          <a:pt x="4233" y="1713"/>
                        </a:lnTo>
                        <a:lnTo>
                          <a:pt x="4232" y="1708"/>
                        </a:lnTo>
                        <a:lnTo>
                          <a:pt x="4230" y="1703"/>
                        </a:lnTo>
                        <a:lnTo>
                          <a:pt x="4227" y="1698"/>
                        </a:lnTo>
                        <a:lnTo>
                          <a:pt x="4223" y="1693"/>
                        </a:lnTo>
                        <a:lnTo>
                          <a:pt x="4218" y="1688"/>
                        </a:lnTo>
                        <a:lnTo>
                          <a:pt x="4208" y="1677"/>
                        </a:lnTo>
                        <a:lnTo>
                          <a:pt x="4195" y="1665"/>
                        </a:lnTo>
                        <a:lnTo>
                          <a:pt x="4179" y="1654"/>
                        </a:lnTo>
                        <a:lnTo>
                          <a:pt x="4163" y="1643"/>
                        </a:lnTo>
                        <a:lnTo>
                          <a:pt x="4130" y="1619"/>
                        </a:lnTo>
                        <a:lnTo>
                          <a:pt x="4100" y="1598"/>
                        </a:lnTo>
                        <a:lnTo>
                          <a:pt x="4087" y="1587"/>
                        </a:lnTo>
                        <a:lnTo>
                          <a:pt x="4076" y="1578"/>
                        </a:lnTo>
                        <a:lnTo>
                          <a:pt x="4072" y="1573"/>
                        </a:lnTo>
                        <a:lnTo>
                          <a:pt x="4069" y="1569"/>
                        </a:lnTo>
                        <a:lnTo>
                          <a:pt x="4066" y="1565"/>
                        </a:lnTo>
                        <a:lnTo>
                          <a:pt x="4065" y="1561"/>
                        </a:lnTo>
                        <a:lnTo>
                          <a:pt x="4057" y="1522"/>
                        </a:lnTo>
                        <a:lnTo>
                          <a:pt x="4048" y="1488"/>
                        </a:lnTo>
                        <a:lnTo>
                          <a:pt x="4045" y="1481"/>
                        </a:lnTo>
                        <a:lnTo>
                          <a:pt x="4041" y="1475"/>
                        </a:lnTo>
                        <a:lnTo>
                          <a:pt x="4036" y="1470"/>
                        </a:lnTo>
                        <a:lnTo>
                          <a:pt x="4030" y="1465"/>
                        </a:lnTo>
                        <a:lnTo>
                          <a:pt x="4023" y="1460"/>
                        </a:lnTo>
                        <a:lnTo>
                          <a:pt x="4014" y="1458"/>
                        </a:lnTo>
                        <a:lnTo>
                          <a:pt x="4002" y="1456"/>
                        </a:lnTo>
                        <a:lnTo>
                          <a:pt x="3990" y="1456"/>
                        </a:lnTo>
                        <a:lnTo>
                          <a:pt x="3984" y="1456"/>
                        </a:lnTo>
                        <a:lnTo>
                          <a:pt x="3978" y="1455"/>
                        </a:lnTo>
                        <a:lnTo>
                          <a:pt x="3973" y="1453"/>
                        </a:lnTo>
                        <a:lnTo>
                          <a:pt x="3969" y="1451"/>
                        </a:lnTo>
                        <a:lnTo>
                          <a:pt x="3964" y="1448"/>
                        </a:lnTo>
                        <a:lnTo>
                          <a:pt x="3961" y="1444"/>
                        </a:lnTo>
                        <a:lnTo>
                          <a:pt x="3958" y="1440"/>
                        </a:lnTo>
                        <a:lnTo>
                          <a:pt x="3955" y="1435"/>
                        </a:lnTo>
                        <a:lnTo>
                          <a:pt x="3952" y="1425"/>
                        </a:lnTo>
                        <a:lnTo>
                          <a:pt x="3950" y="1412"/>
                        </a:lnTo>
                        <a:lnTo>
                          <a:pt x="3949" y="1398"/>
                        </a:lnTo>
                        <a:lnTo>
                          <a:pt x="3950" y="1384"/>
                        </a:lnTo>
                        <a:lnTo>
                          <a:pt x="3952" y="1368"/>
                        </a:lnTo>
                        <a:lnTo>
                          <a:pt x="3955" y="1354"/>
                        </a:lnTo>
                        <a:lnTo>
                          <a:pt x="3958" y="1339"/>
                        </a:lnTo>
                        <a:lnTo>
                          <a:pt x="3962" y="1324"/>
                        </a:lnTo>
                        <a:lnTo>
                          <a:pt x="3967" y="1311"/>
                        </a:lnTo>
                        <a:lnTo>
                          <a:pt x="3973" y="1299"/>
                        </a:lnTo>
                        <a:lnTo>
                          <a:pt x="3978" y="1287"/>
                        </a:lnTo>
                        <a:lnTo>
                          <a:pt x="3983" y="1279"/>
                        </a:lnTo>
                        <a:lnTo>
                          <a:pt x="3984" y="1274"/>
                        </a:lnTo>
                        <a:lnTo>
                          <a:pt x="3983" y="1270"/>
                        </a:lnTo>
                        <a:lnTo>
                          <a:pt x="3983" y="1265"/>
                        </a:lnTo>
                        <a:lnTo>
                          <a:pt x="3981" y="1260"/>
                        </a:lnTo>
                        <a:lnTo>
                          <a:pt x="3976" y="1251"/>
                        </a:lnTo>
                        <a:lnTo>
                          <a:pt x="3970" y="1241"/>
                        </a:lnTo>
                        <a:lnTo>
                          <a:pt x="3961" y="1233"/>
                        </a:lnTo>
                        <a:lnTo>
                          <a:pt x="3953" y="1225"/>
                        </a:lnTo>
                        <a:lnTo>
                          <a:pt x="3945" y="1219"/>
                        </a:lnTo>
                        <a:lnTo>
                          <a:pt x="3937" y="1214"/>
                        </a:lnTo>
                        <a:lnTo>
                          <a:pt x="3932" y="1211"/>
                        </a:lnTo>
                        <a:lnTo>
                          <a:pt x="3928" y="1208"/>
                        </a:lnTo>
                        <a:lnTo>
                          <a:pt x="3926" y="1204"/>
                        </a:lnTo>
                        <a:lnTo>
                          <a:pt x="3923" y="1199"/>
                        </a:lnTo>
                        <a:lnTo>
                          <a:pt x="3923" y="1195"/>
                        </a:lnTo>
                        <a:lnTo>
                          <a:pt x="3923" y="1191"/>
                        </a:lnTo>
                        <a:lnTo>
                          <a:pt x="3924" y="1187"/>
                        </a:lnTo>
                        <a:lnTo>
                          <a:pt x="3926" y="1182"/>
                        </a:lnTo>
                        <a:lnTo>
                          <a:pt x="3936" y="1165"/>
                        </a:lnTo>
                        <a:lnTo>
                          <a:pt x="3945" y="1148"/>
                        </a:lnTo>
                        <a:lnTo>
                          <a:pt x="3947" y="1140"/>
                        </a:lnTo>
                        <a:lnTo>
                          <a:pt x="3948" y="1131"/>
                        </a:lnTo>
                        <a:lnTo>
                          <a:pt x="3947" y="1122"/>
                        </a:lnTo>
                        <a:lnTo>
                          <a:pt x="3945" y="1111"/>
                        </a:lnTo>
                        <a:lnTo>
                          <a:pt x="3943" y="1102"/>
                        </a:lnTo>
                        <a:lnTo>
                          <a:pt x="3939" y="1092"/>
                        </a:lnTo>
                        <a:lnTo>
                          <a:pt x="3934" y="1082"/>
                        </a:lnTo>
                        <a:lnTo>
                          <a:pt x="3929" y="1071"/>
                        </a:lnTo>
                        <a:lnTo>
                          <a:pt x="3917" y="1052"/>
                        </a:lnTo>
                        <a:lnTo>
                          <a:pt x="3905" y="1034"/>
                        </a:lnTo>
                        <a:lnTo>
                          <a:pt x="3892" y="1017"/>
                        </a:lnTo>
                        <a:lnTo>
                          <a:pt x="3880" y="1005"/>
                        </a:lnTo>
                        <a:lnTo>
                          <a:pt x="3871" y="995"/>
                        </a:lnTo>
                        <a:lnTo>
                          <a:pt x="3863" y="984"/>
                        </a:lnTo>
                        <a:lnTo>
                          <a:pt x="3856" y="974"/>
                        </a:lnTo>
                        <a:lnTo>
                          <a:pt x="3851" y="965"/>
                        </a:lnTo>
                        <a:lnTo>
                          <a:pt x="3846" y="956"/>
                        </a:lnTo>
                        <a:lnTo>
                          <a:pt x="3843" y="948"/>
                        </a:lnTo>
                        <a:lnTo>
                          <a:pt x="3841" y="939"/>
                        </a:lnTo>
                        <a:lnTo>
                          <a:pt x="3839" y="931"/>
                        </a:lnTo>
                        <a:lnTo>
                          <a:pt x="3839" y="923"/>
                        </a:lnTo>
                        <a:lnTo>
                          <a:pt x="3839" y="916"/>
                        </a:lnTo>
                        <a:lnTo>
                          <a:pt x="3841" y="909"/>
                        </a:lnTo>
                        <a:lnTo>
                          <a:pt x="3843" y="903"/>
                        </a:lnTo>
                        <a:lnTo>
                          <a:pt x="3846" y="895"/>
                        </a:lnTo>
                        <a:lnTo>
                          <a:pt x="3849" y="889"/>
                        </a:lnTo>
                        <a:lnTo>
                          <a:pt x="3854" y="883"/>
                        </a:lnTo>
                        <a:lnTo>
                          <a:pt x="3859" y="878"/>
                        </a:lnTo>
                        <a:lnTo>
                          <a:pt x="3864" y="873"/>
                        </a:lnTo>
                        <a:lnTo>
                          <a:pt x="3870" y="868"/>
                        </a:lnTo>
                        <a:lnTo>
                          <a:pt x="3877" y="863"/>
                        </a:lnTo>
                        <a:lnTo>
                          <a:pt x="3885" y="858"/>
                        </a:lnTo>
                        <a:lnTo>
                          <a:pt x="3900" y="849"/>
                        </a:lnTo>
                        <a:lnTo>
                          <a:pt x="3916" y="842"/>
                        </a:lnTo>
                        <a:lnTo>
                          <a:pt x="3935" y="836"/>
                        </a:lnTo>
                        <a:lnTo>
                          <a:pt x="3953" y="830"/>
                        </a:lnTo>
                        <a:lnTo>
                          <a:pt x="3972" y="826"/>
                        </a:lnTo>
                        <a:lnTo>
                          <a:pt x="3990" y="822"/>
                        </a:lnTo>
                        <a:lnTo>
                          <a:pt x="3998" y="820"/>
                        </a:lnTo>
                        <a:lnTo>
                          <a:pt x="4005" y="818"/>
                        </a:lnTo>
                        <a:lnTo>
                          <a:pt x="4013" y="815"/>
                        </a:lnTo>
                        <a:lnTo>
                          <a:pt x="4019" y="812"/>
                        </a:lnTo>
                        <a:lnTo>
                          <a:pt x="4025" y="808"/>
                        </a:lnTo>
                        <a:lnTo>
                          <a:pt x="4030" y="805"/>
                        </a:lnTo>
                        <a:lnTo>
                          <a:pt x="4035" y="801"/>
                        </a:lnTo>
                        <a:lnTo>
                          <a:pt x="4038" y="797"/>
                        </a:lnTo>
                        <a:lnTo>
                          <a:pt x="4042" y="793"/>
                        </a:lnTo>
                        <a:lnTo>
                          <a:pt x="4045" y="788"/>
                        </a:lnTo>
                        <a:lnTo>
                          <a:pt x="4047" y="783"/>
                        </a:lnTo>
                        <a:lnTo>
                          <a:pt x="4049" y="778"/>
                        </a:lnTo>
                        <a:lnTo>
                          <a:pt x="4052" y="766"/>
                        </a:lnTo>
                        <a:lnTo>
                          <a:pt x="4053" y="754"/>
                        </a:lnTo>
                        <a:lnTo>
                          <a:pt x="4053" y="742"/>
                        </a:lnTo>
                        <a:lnTo>
                          <a:pt x="4052" y="729"/>
                        </a:lnTo>
                        <a:lnTo>
                          <a:pt x="4050" y="716"/>
                        </a:lnTo>
                        <a:lnTo>
                          <a:pt x="4048" y="702"/>
                        </a:lnTo>
                        <a:lnTo>
                          <a:pt x="4041" y="675"/>
                        </a:lnTo>
                        <a:lnTo>
                          <a:pt x="4034" y="649"/>
                        </a:lnTo>
                        <a:lnTo>
                          <a:pt x="4014" y="636"/>
                        </a:lnTo>
                        <a:lnTo>
                          <a:pt x="3999" y="626"/>
                        </a:lnTo>
                        <a:lnTo>
                          <a:pt x="3996" y="623"/>
                        </a:lnTo>
                        <a:lnTo>
                          <a:pt x="3995" y="620"/>
                        </a:lnTo>
                        <a:lnTo>
                          <a:pt x="3993" y="616"/>
                        </a:lnTo>
                        <a:lnTo>
                          <a:pt x="3993" y="612"/>
                        </a:lnTo>
                        <a:lnTo>
                          <a:pt x="3993" y="607"/>
                        </a:lnTo>
                        <a:lnTo>
                          <a:pt x="3995" y="600"/>
                        </a:lnTo>
                        <a:lnTo>
                          <a:pt x="3997" y="593"/>
                        </a:lnTo>
                        <a:lnTo>
                          <a:pt x="4000" y="586"/>
                        </a:lnTo>
                        <a:lnTo>
                          <a:pt x="4003" y="575"/>
                        </a:lnTo>
                        <a:lnTo>
                          <a:pt x="4004" y="568"/>
                        </a:lnTo>
                        <a:lnTo>
                          <a:pt x="4003" y="561"/>
                        </a:lnTo>
                        <a:lnTo>
                          <a:pt x="4000" y="555"/>
                        </a:lnTo>
                        <a:lnTo>
                          <a:pt x="3997" y="550"/>
                        </a:lnTo>
                        <a:lnTo>
                          <a:pt x="3993" y="545"/>
                        </a:lnTo>
                        <a:lnTo>
                          <a:pt x="3990" y="539"/>
                        </a:lnTo>
                        <a:lnTo>
                          <a:pt x="3987" y="531"/>
                        </a:lnTo>
                        <a:lnTo>
                          <a:pt x="3985" y="526"/>
                        </a:lnTo>
                        <a:lnTo>
                          <a:pt x="3985" y="521"/>
                        </a:lnTo>
                        <a:lnTo>
                          <a:pt x="3985" y="516"/>
                        </a:lnTo>
                        <a:lnTo>
                          <a:pt x="3985" y="512"/>
                        </a:lnTo>
                        <a:lnTo>
                          <a:pt x="3987" y="505"/>
                        </a:lnTo>
                        <a:lnTo>
                          <a:pt x="3991" y="499"/>
                        </a:lnTo>
                        <a:lnTo>
                          <a:pt x="3996" y="495"/>
                        </a:lnTo>
                        <a:lnTo>
                          <a:pt x="4002" y="491"/>
                        </a:lnTo>
                        <a:lnTo>
                          <a:pt x="4008" y="487"/>
                        </a:lnTo>
                        <a:lnTo>
                          <a:pt x="4015" y="484"/>
                        </a:lnTo>
                        <a:lnTo>
                          <a:pt x="4021" y="480"/>
                        </a:lnTo>
                        <a:lnTo>
                          <a:pt x="4027" y="476"/>
                        </a:lnTo>
                        <a:lnTo>
                          <a:pt x="4031" y="471"/>
                        </a:lnTo>
                        <a:lnTo>
                          <a:pt x="4034" y="465"/>
                        </a:lnTo>
                        <a:lnTo>
                          <a:pt x="4035" y="461"/>
                        </a:lnTo>
                        <a:lnTo>
                          <a:pt x="4035" y="457"/>
                        </a:lnTo>
                        <a:lnTo>
                          <a:pt x="4035" y="453"/>
                        </a:lnTo>
                        <a:lnTo>
                          <a:pt x="4034" y="448"/>
                        </a:lnTo>
                        <a:lnTo>
                          <a:pt x="4031" y="438"/>
                        </a:lnTo>
                        <a:lnTo>
                          <a:pt x="4025" y="423"/>
                        </a:lnTo>
                        <a:lnTo>
                          <a:pt x="4022" y="417"/>
                        </a:lnTo>
                        <a:lnTo>
                          <a:pt x="4019" y="409"/>
                        </a:lnTo>
                        <a:lnTo>
                          <a:pt x="4017" y="402"/>
                        </a:lnTo>
                        <a:lnTo>
                          <a:pt x="4015" y="394"/>
                        </a:lnTo>
                        <a:lnTo>
                          <a:pt x="4012" y="377"/>
                        </a:lnTo>
                        <a:lnTo>
                          <a:pt x="4009" y="361"/>
                        </a:lnTo>
                        <a:lnTo>
                          <a:pt x="4007" y="326"/>
                        </a:lnTo>
                        <a:lnTo>
                          <a:pt x="4004" y="292"/>
                        </a:lnTo>
                        <a:lnTo>
                          <a:pt x="4002" y="276"/>
                        </a:lnTo>
                        <a:lnTo>
                          <a:pt x="3998" y="261"/>
                        </a:lnTo>
                        <a:lnTo>
                          <a:pt x="3996" y="253"/>
                        </a:lnTo>
                        <a:lnTo>
                          <a:pt x="3993" y="247"/>
                        </a:lnTo>
                        <a:lnTo>
                          <a:pt x="3990" y="240"/>
                        </a:lnTo>
                        <a:lnTo>
                          <a:pt x="3986" y="234"/>
                        </a:lnTo>
                        <a:lnTo>
                          <a:pt x="3981" y="229"/>
                        </a:lnTo>
                        <a:lnTo>
                          <a:pt x="3976" y="224"/>
                        </a:lnTo>
                        <a:lnTo>
                          <a:pt x="3970" y="219"/>
                        </a:lnTo>
                        <a:lnTo>
                          <a:pt x="3963" y="215"/>
                        </a:lnTo>
                        <a:lnTo>
                          <a:pt x="3956" y="211"/>
                        </a:lnTo>
                        <a:lnTo>
                          <a:pt x="3947" y="208"/>
                        </a:lnTo>
                        <a:lnTo>
                          <a:pt x="3938" y="206"/>
                        </a:lnTo>
                        <a:lnTo>
                          <a:pt x="3929" y="204"/>
                        </a:lnTo>
                        <a:lnTo>
                          <a:pt x="3920" y="203"/>
                        </a:lnTo>
                        <a:lnTo>
                          <a:pt x="3913" y="201"/>
                        </a:lnTo>
                        <a:lnTo>
                          <a:pt x="3907" y="199"/>
                        </a:lnTo>
                        <a:lnTo>
                          <a:pt x="3901" y="197"/>
                        </a:lnTo>
                        <a:lnTo>
                          <a:pt x="3896" y="194"/>
                        </a:lnTo>
                        <a:lnTo>
                          <a:pt x="3892" y="191"/>
                        </a:lnTo>
                        <a:lnTo>
                          <a:pt x="3889" y="188"/>
                        </a:lnTo>
                        <a:lnTo>
                          <a:pt x="3886" y="184"/>
                        </a:lnTo>
                        <a:lnTo>
                          <a:pt x="3880" y="176"/>
                        </a:lnTo>
                        <a:lnTo>
                          <a:pt x="3878" y="167"/>
                        </a:lnTo>
                        <a:lnTo>
                          <a:pt x="3877" y="158"/>
                        </a:lnTo>
                        <a:lnTo>
                          <a:pt x="3876" y="148"/>
                        </a:lnTo>
                        <a:lnTo>
                          <a:pt x="3878" y="126"/>
                        </a:lnTo>
                        <a:lnTo>
                          <a:pt x="3880" y="106"/>
                        </a:lnTo>
                        <a:lnTo>
                          <a:pt x="3880" y="96"/>
                        </a:lnTo>
                        <a:lnTo>
                          <a:pt x="3879" y="87"/>
                        </a:lnTo>
                        <a:lnTo>
                          <a:pt x="3876" y="77"/>
                        </a:lnTo>
                        <a:lnTo>
                          <a:pt x="3872" y="69"/>
                        </a:lnTo>
                        <a:lnTo>
                          <a:pt x="3811" y="0"/>
                        </a:lnTo>
                        <a:lnTo>
                          <a:pt x="3811" y="0"/>
                        </a:lnTo>
                        <a:close/>
                      </a:path>
                    </a:pathLst>
                  </a:custGeom>
                  <a:solidFill>
                    <a:srgbClr val="C5CFED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165" name="Wielkopolskie_0"/>
                  <xdr:cNvSpPr>
                    <a:spLocks/>
                  </xdr:cNvSpPr>
                </xdr:nvSpPr>
                <xdr:spPr bwMode="auto">
                  <a:xfrm>
                    <a:off x="14675207" y="5055757"/>
                    <a:ext cx="1353350" cy="1707150"/>
                  </a:xfrm>
                  <a:custGeom>
                    <a:avLst/>
                    <a:gdLst/>
                    <a:ahLst/>
                    <a:cxnLst>
                      <a:cxn ang="0">
                        <a:pos x="1787" y="253"/>
                      </a:cxn>
                      <a:cxn ang="0">
                        <a:pos x="2033" y="305"/>
                      </a:cxn>
                      <a:cxn ang="0">
                        <a:pos x="2314" y="521"/>
                      </a:cxn>
                      <a:cxn ang="0">
                        <a:pos x="2402" y="893"/>
                      </a:cxn>
                      <a:cxn ang="0">
                        <a:pos x="2306" y="1108"/>
                      </a:cxn>
                      <a:cxn ang="0">
                        <a:pos x="2342" y="1357"/>
                      </a:cxn>
                      <a:cxn ang="0">
                        <a:pos x="2274" y="1602"/>
                      </a:cxn>
                      <a:cxn ang="0">
                        <a:pos x="2564" y="1788"/>
                      </a:cxn>
                      <a:cxn ang="0">
                        <a:pos x="2467" y="2144"/>
                      </a:cxn>
                      <a:cxn ang="0">
                        <a:pos x="2534" y="2309"/>
                      </a:cxn>
                      <a:cxn ang="0">
                        <a:pos x="2678" y="2362"/>
                      </a:cxn>
                      <a:cxn ang="0">
                        <a:pos x="2868" y="2573"/>
                      </a:cxn>
                      <a:cxn ang="0">
                        <a:pos x="3163" y="2592"/>
                      </a:cxn>
                      <a:cxn ang="0">
                        <a:pos x="3442" y="2749"/>
                      </a:cxn>
                      <a:cxn ang="0">
                        <a:pos x="3793" y="2813"/>
                      </a:cxn>
                      <a:cxn ang="0">
                        <a:pos x="3942" y="2883"/>
                      </a:cxn>
                      <a:cxn ang="0">
                        <a:pos x="4270" y="3016"/>
                      </a:cxn>
                      <a:cxn ang="0">
                        <a:pos x="4691" y="3132"/>
                      </a:cxn>
                      <a:cxn ang="0">
                        <a:pos x="4916" y="3422"/>
                      </a:cxn>
                      <a:cxn ang="0">
                        <a:pos x="4783" y="3532"/>
                      </a:cxn>
                      <a:cxn ang="0">
                        <a:pos x="4683" y="3775"/>
                      </a:cxn>
                      <a:cxn ang="0">
                        <a:pos x="4438" y="3894"/>
                      </a:cxn>
                      <a:cxn ang="0">
                        <a:pos x="4400" y="4212"/>
                      </a:cxn>
                      <a:cxn ang="0">
                        <a:pos x="4159" y="4427"/>
                      </a:cxn>
                      <a:cxn ang="0">
                        <a:pos x="3937" y="4636"/>
                      </a:cxn>
                      <a:cxn ang="0">
                        <a:pos x="3845" y="4909"/>
                      </a:cxn>
                      <a:cxn ang="0">
                        <a:pos x="3856" y="5288"/>
                      </a:cxn>
                      <a:cxn ang="0">
                        <a:pos x="3599" y="5431"/>
                      </a:cxn>
                      <a:cxn ang="0">
                        <a:pos x="3419" y="5614"/>
                      </a:cxn>
                      <a:cxn ang="0">
                        <a:pos x="3538" y="5796"/>
                      </a:cxn>
                      <a:cxn ang="0">
                        <a:pos x="3555" y="5996"/>
                      </a:cxn>
                      <a:cxn ang="0">
                        <a:pos x="3124" y="6178"/>
                      </a:cxn>
                      <a:cxn ang="0">
                        <a:pos x="3036" y="5975"/>
                      </a:cxn>
                      <a:cxn ang="0">
                        <a:pos x="2944" y="5713"/>
                      </a:cxn>
                      <a:cxn ang="0">
                        <a:pos x="2904" y="5495"/>
                      </a:cxn>
                      <a:cxn ang="0">
                        <a:pos x="2664" y="5468"/>
                      </a:cxn>
                      <a:cxn ang="0">
                        <a:pos x="2590" y="5214"/>
                      </a:cxn>
                      <a:cxn ang="0">
                        <a:pos x="2412" y="4936"/>
                      </a:cxn>
                      <a:cxn ang="0">
                        <a:pos x="2129" y="5039"/>
                      </a:cxn>
                      <a:cxn ang="0">
                        <a:pos x="1892" y="5117"/>
                      </a:cxn>
                      <a:cxn ang="0">
                        <a:pos x="1480" y="4941"/>
                      </a:cxn>
                      <a:cxn ang="0">
                        <a:pos x="1229" y="4671"/>
                      </a:cxn>
                      <a:cxn ang="0">
                        <a:pos x="862" y="4396"/>
                      </a:cxn>
                      <a:cxn ang="0">
                        <a:pos x="623" y="4360"/>
                      </a:cxn>
                      <a:cxn ang="0">
                        <a:pos x="512" y="4123"/>
                      </a:cxn>
                      <a:cxn ang="0">
                        <a:pos x="272" y="4005"/>
                      </a:cxn>
                      <a:cxn ang="0">
                        <a:pos x="148" y="3788"/>
                      </a:cxn>
                      <a:cxn ang="0">
                        <a:pos x="156" y="3371"/>
                      </a:cxn>
                      <a:cxn ang="0">
                        <a:pos x="142" y="2992"/>
                      </a:cxn>
                      <a:cxn ang="0">
                        <a:pos x="70" y="2619"/>
                      </a:cxn>
                      <a:cxn ang="0">
                        <a:pos x="21" y="2346"/>
                      </a:cxn>
                      <a:cxn ang="0">
                        <a:pos x="279" y="2022"/>
                      </a:cxn>
                      <a:cxn ang="0">
                        <a:pos x="249" y="1646"/>
                      </a:cxn>
                      <a:cxn ang="0">
                        <a:pos x="732" y="1510"/>
                      </a:cxn>
                      <a:cxn ang="0">
                        <a:pos x="857" y="1344"/>
                      </a:cxn>
                      <a:cxn ang="0">
                        <a:pos x="1076" y="1182"/>
                      </a:cxn>
                      <a:cxn ang="0">
                        <a:pos x="1263" y="1075"/>
                      </a:cxn>
                      <a:cxn ang="0">
                        <a:pos x="1289" y="825"/>
                      </a:cxn>
                      <a:cxn ang="0">
                        <a:pos x="1063" y="672"/>
                      </a:cxn>
                      <a:cxn ang="0">
                        <a:pos x="1033" y="450"/>
                      </a:cxn>
                      <a:cxn ang="0">
                        <a:pos x="1394" y="316"/>
                      </a:cxn>
                      <a:cxn ang="0">
                        <a:pos x="1513" y="59"/>
                      </a:cxn>
                    </a:cxnLst>
                    <a:rect l="0" t="0" r="r" b="b"/>
                    <a:pathLst>
                      <a:path w="4916" h="6178">
                        <a:moveTo>
                          <a:pt x="1651" y="0"/>
                        </a:moveTo>
                        <a:lnTo>
                          <a:pt x="1656" y="8"/>
                        </a:lnTo>
                        <a:lnTo>
                          <a:pt x="1659" y="18"/>
                        </a:lnTo>
                        <a:lnTo>
                          <a:pt x="1661" y="26"/>
                        </a:lnTo>
                        <a:lnTo>
                          <a:pt x="1662" y="35"/>
                        </a:lnTo>
                        <a:lnTo>
                          <a:pt x="1663" y="52"/>
                        </a:lnTo>
                        <a:lnTo>
                          <a:pt x="1664" y="71"/>
                        </a:lnTo>
                        <a:lnTo>
                          <a:pt x="1664" y="79"/>
                        </a:lnTo>
                        <a:lnTo>
                          <a:pt x="1665" y="87"/>
                        </a:lnTo>
                        <a:lnTo>
                          <a:pt x="1666" y="96"/>
                        </a:lnTo>
                        <a:lnTo>
                          <a:pt x="1668" y="105"/>
                        </a:lnTo>
                        <a:lnTo>
                          <a:pt x="1671" y="113"/>
                        </a:lnTo>
                        <a:lnTo>
                          <a:pt x="1676" y="120"/>
                        </a:lnTo>
                        <a:lnTo>
                          <a:pt x="1681" y="128"/>
                        </a:lnTo>
                        <a:lnTo>
                          <a:pt x="1688" y="135"/>
                        </a:lnTo>
                        <a:lnTo>
                          <a:pt x="1694" y="140"/>
                        </a:lnTo>
                        <a:lnTo>
                          <a:pt x="1698" y="147"/>
                        </a:lnTo>
                        <a:lnTo>
                          <a:pt x="1702" y="154"/>
                        </a:lnTo>
                        <a:lnTo>
                          <a:pt x="1705" y="162"/>
                        </a:lnTo>
                        <a:lnTo>
                          <a:pt x="1710" y="180"/>
                        </a:lnTo>
                        <a:lnTo>
                          <a:pt x="1714" y="200"/>
                        </a:lnTo>
                        <a:lnTo>
                          <a:pt x="1717" y="220"/>
                        </a:lnTo>
                        <a:lnTo>
                          <a:pt x="1720" y="241"/>
                        </a:lnTo>
                        <a:lnTo>
                          <a:pt x="1723" y="258"/>
                        </a:lnTo>
                        <a:lnTo>
                          <a:pt x="1728" y="275"/>
                        </a:lnTo>
                        <a:lnTo>
                          <a:pt x="1730" y="275"/>
                        </a:lnTo>
                        <a:lnTo>
                          <a:pt x="1731" y="276"/>
                        </a:lnTo>
                        <a:lnTo>
                          <a:pt x="1736" y="275"/>
                        </a:lnTo>
                        <a:lnTo>
                          <a:pt x="1740" y="274"/>
                        </a:lnTo>
                        <a:lnTo>
                          <a:pt x="1743" y="271"/>
                        </a:lnTo>
                        <a:lnTo>
                          <a:pt x="1746" y="269"/>
                        </a:lnTo>
                        <a:lnTo>
                          <a:pt x="1752" y="264"/>
                        </a:lnTo>
                        <a:lnTo>
                          <a:pt x="1758" y="259"/>
                        </a:lnTo>
                        <a:lnTo>
                          <a:pt x="1764" y="254"/>
                        </a:lnTo>
                        <a:lnTo>
                          <a:pt x="1771" y="252"/>
                        </a:lnTo>
                        <a:lnTo>
                          <a:pt x="1777" y="251"/>
                        </a:lnTo>
                        <a:lnTo>
                          <a:pt x="1781" y="252"/>
                        </a:lnTo>
                        <a:lnTo>
                          <a:pt x="1787" y="253"/>
                        </a:lnTo>
                        <a:lnTo>
                          <a:pt x="1792" y="255"/>
                        </a:lnTo>
                        <a:lnTo>
                          <a:pt x="1796" y="257"/>
                        </a:lnTo>
                        <a:lnTo>
                          <a:pt x="1799" y="261"/>
                        </a:lnTo>
                        <a:lnTo>
                          <a:pt x="1801" y="266"/>
                        </a:lnTo>
                        <a:lnTo>
                          <a:pt x="1802" y="273"/>
                        </a:lnTo>
                        <a:lnTo>
                          <a:pt x="1802" y="287"/>
                        </a:lnTo>
                        <a:lnTo>
                          <a:pt x="1802" y="303"/>
                        </a:lnTo>
                        <a:lnTo>
                          <a:pt x="1802" y="311"/>
                        </a:lnTo>
                        <a:lnTo>
                          <a:pt x="1803" y="319"/>
                        </a:lnTo>
                        <a:lnTo>
                          <a:pt x="1806" y="326"/>
                        </a:lnTo>
                        <a:lnTo>
                          <a:pt x="1809" y="332"/>
                        </a:lnTo>
                        <a:lnTo>
                          <a:pt x="1814" y="337"/>
                        </a:lnTo>
                        <a:lnTo>
                          <a:pt x="1821" y="341"/>
                        </a:lnTo>
                        <a:lnTo>
                          <a:pt x="1830" y="344"/>
                        </a:lnTo>
                        <a:lnTo>
                          <a:pt x="1841" y="345"/>
                        </a:lnTo>
                        <a:lnTo>
                          <a:pt x="1851" y="345"/>
                        </a:lnTo>
                        <a:lnTo>
                          <a:pt x="1860" y="343"/>
                        </a:lnTo>
                        <a:lnTo>
                          <a:pt x="1869" y="341"/>
                        </a:lnTo>
                        <a:lnTo>
                          <a:pt x="1877" y="337"/>
                        </a:lnTo>
                        <a:lnTo>
                          <a:pt x="1883" y="333"/>
                        </a:lnTo>
                        <a:lnTo>
                          <a:pt x="1889" y="328"/>
                        </a:lnTo>
                        <a:lnTo>
                          <a:pt x="1894" y="323"/>
                        </a:lnTo>
                        <a:lnTo>
                          <a:pt x="1898" y="318"/>
                        </a:lnTo>
                        <a:lnTo>
                          <a:pt x="1908" y="306"/>
                        </a:lnTo>
                        <a:lnTo>
                          <a:pt x="1916" y="296"/>
                        </a:lnTo>
                        <a:lnTo>
                          <a:pt x="1920" y="292"/>
                        </a:lnTo>
                        <a:lnTo>
                          <a:pt x="1925" y="289"/>
                        </a:lnTo>
                        <a:lnTo>
                          <a:pt x="1930" y="286"/>
                        </a:lnTo>
                        <a:lnTo>
                          <a:pt x="1936" y="285"/>
                        </a:lnTo>
                        <a:lnTo>
                          <a:pt x="1945" y="284"/>
                        </a:lnTo>
                        <a:lnTo>
                          <a:pt x="1955" y="286"/>
                        </a:lnTo>
                        <a:lnTo>
                          <a:pt x="1965" y="289"/>
                        </a:lnTo>
                        <a:lnTo>
                          <a:pt x="1975" y="293"/>
                        </a:lnTo>
                        <a:lnTo>
                          <a:pt x="1984" y="297"/>
                        </a:lnTo>
                        <a:lnTo>
                          <a:pt x="1995" y="300"/>
                        </a:lnTo>
                        <a:lnTo>
                          <a:pt x="2005" y="303"/>
                        </a:lnTo>
                        <a:lnTo>
                          <a:pt x="2015" y="304"/>
                        </a:lnTo>
                        <a:lnTo>
                          <a:pt x="2033" y="305"/>
                        </a:lnTo>
                        <a:lnTo>
                          <a:pt x="2052" y="305"/>
                        </a:lnTo>
                        <a:lnTo>
                          <a:pt x="2070" y="303"/>
                        </a:lnTo>
                        <a:lnTo>
                          <a:pt x="2088" y="302"/>
                        </a:lnTo>
                        <a:lnTo>
                          <a:pt x="2121" y="298"/>
                        </a:lnTo>
                        <a:lnTo>
                          <a:pt x="2151" y="295"/>
                        </a:lnTo>
                        <a:lnTo>
                          <a:pt x="2167" y="295"/>
                        </a:lnTo>
                        <a:lnTo>
                          <a:pt x="2182" y="296"/>
                        </a:lnTo>
                        <a:lnTo>
                          <a:pt x="2196" y="299"/>
                        </a:lnTo>
                        <a:lnTo>
                          <a:pt x="2212" y="303"/>
                        </a:lnTo>
                        <a:lnTo>
                          <a:pt x="2226" y="309"/>
                        </a:lnTo>
                        <a:lnTo>
                          <a:pt x="2241" y="319"/>
                        </a:lnTo>
                        <a:lnTo>
                          <a:pt x="2248" y="324"/>
                        </a:lnTo>
                        <a:lnTo>
                          <a:pt x="2257" y="330"/>
                        </a:lnTo>
                        <a:lnTo>
                          <a:pt x="2264" y="336"/>
                        </a:lnTo>
                        <a:lnTo>
                          <a:pt x="2272" y="344"/>
                        </a:lnTo>
                        <a:lnTo>
                          <a:pt x="2277" y="351"/>
                        </a:lnTo>
                        <a:lnTo>
                          <a:pt x="2282" y="357"/>
                        </a:lnTo>
                        <a:lnTo>
                          <a:pt x="2288" y="364"/>
                        </a:lnTo>
                        <a:lnTo>
                          <a:pt x="2295" y="369"/>
                        </a:lnTo>
                        <a:lnTo>
                          <a:pt x="2307" y="378"/>
                        </a:lnTo>
                        <a:lnTo>
                          <a:pt x="2322" y="387"/>
                        </a:lnTo>
                        <a:lnTo>
                          <a:pt x="2334" y="392"/>
                        </a:lnTo>
                        <a:lnTo>
                          <a:pt x="2347" y="396"/>
                        </a:lnTo>
                        <a:lnTo>
                          <a:pt x="2355" y="397"/>
                        </a:lnTo>
                        <a:lnTo>
                          <a:pt x="2363" y="398"/>
                        </a:lnTo>
                        <a:lnTo>
                          <a:pt x="2372" y="398"/>
                        </a:lnTo>
                        <a:lnTo>
                          <a:pt x="2381" y="400"/>
                        </a:lnTo>
                        <a:lnTo>
                          <a:pt x="2381" y="400"/>
                        </a:lnTo>
                        <a:lnTo>
                          <a:pt x="2375" y="455"/>
                        </a:lnTo>
                        <a:lnTo>
                          <a:pt x="2366" y="465"/>
                        </a:lnTo>
                        <a:lnTo>
                          <a:pt x="2358" y="473"/>
                        </a:lnTo>
                        <a:lnTo>
                          <a:pt x="2349" y="480"/>
                        </a:lnTo>
                        <a:lnTo>
                          <a:pt x="2341" y="486"/>
                        </a:lnTo>
                        <a:lnTo>
                          <a:pt x="2332" y="494"/>
                        </a:lnTo>
                        <a:lnTo>
                          <a:pt x="2325" y="502"/>
                        </a:lnTo>
                        <a:lnTo>
                          <a:pt x="2321" y="508"/>
                        </a:lnTo>
                        <a:lnTo>
                          <a:pt x="2317" y="514"/>
                        </a:lnTo>
                        <a:lnTo>
                          <a:pt x="2314" y="521"/>
                        </a:lnTo>
                        <a:lnTo>
                          <a:pt x="2310" y="529"/>
                        </a:lnTo>
                        <a:lnTo>
                          <a:pt x="2308" y="535"/>
                        </a:lnTo>
                        <a:lnTo>
                          <a:pt x="2305" y="541"/>
                        </a:lnTo>
                        <a:lnTo>
                          <a:pt x="2301" y="546"/>
                        </a:lnTo>
                        <a:lnTo>
                          <a:pt x="2297" y="550"/>
                        </a:lnTo>
                        <a:lnTo>
                          <a:pt x="2287" y="559"/>
                        </a:lnTo>
                        <a:lnTo>
                          <a:pt x="2278" y="568"/>
                        </a:lnTo>
                        <a:lnTo>
                          <a:pt x="2268" y="578"/>
                        </a:lnTo>
                        <a:lnTo>
                          <a:pt x="2258" y="587"/>
                        </a:lnTo>
                        <a:lnTo>
                          <a:pt x="2249" y="597"/>
                        </a:lnTo>
                        <a:lnTo>
                          <a:pt x="2242" y="608"/>
                        </a:lnTo>
                        <a:lnTo>
                          <a:pt x="2232" y="628"/>
                        </a:lnTo>
                        <a:lnTo>
                          <a:pt x="2221" y="644"/>
                        </a:lnTo>
                        <a:lnTo>
                          <a:pt x="2210" y="661"/>
                        </a:lnTo>
                        <a:lnTo>
                          <a:pt x="2197" y="677"/>
                        </a:lnTo>
                        <a:lnTo>
                          <a:pt x="2185" y="689"/>
                        </a:lnTo>
                        <a:lnTo>
                          <a:pt x="2177" y="697"/>
                        </a:lnTo>
                        <a:lnTo>
                          <a:pt x="2175" y="698"/>
                        </a:lnTo>
                        <a:lnTo>
                          <a:pt x="2175" y="700"/>
                        </a:lnTo>
                        <a:lnTo>
                          <a:pt x="2175" y="703"/>
                        </a:lnTo>
                        <a:lnTo>
                          <a:pt x="2177" y="705"/>
                        </a:lnTo>
                        <a:lnTo>
                          <a:pt x="2182" y="710"/>
                        </a:lnTo>
                        <a:lnTo>
                          <a:pt x="2192" y="715"/>
                        </a:lnTo>
                        <a:lnTo>
                          <a:pt x="2227" y="731"/>
                        </a:lnTo>
                        <a:lnTo>
                          <a:pt x="2267" y="751"/>
                        </a:lnTo>
                        <a:lnTo>
                          <a:pt x="2286" y="762"/>
                        </a:lnTo>
                        <a:lnTo>
                          <a:pt x="2305" y="774"/>
                        </a:lnTo>
                        <a:lnTo>
                          <a:pt x="2312" y="780"/>
                        </a:lnTo>
                        <a:lnTo>
                          <a:pt x="2319" y="787"/>
                        </a:lnTo>
                        <a:lnTo>
                          <a:pt x="2324" y="795"/>
                        </a:lnTo>
                        <a:lnTo>
                          <a:pt x="2329" y="802"/>
                        </a:lnTo>
                        <a:lnTo>
                          <a:pt x="2341" y="826"/>
                        </a:lnTo>
                        <a:lnTo>
                          <a:pt x="2350" y="844"/>
                        </a:lnTo>
                        <a:lnTo>
                          <a:pt x="2355" y="852"/>
                        </a:lnTo>
                        <a:lnTo>
                          <a:pt x="2362" y="860"/>
                        </a:lnTo>
                        <a:lnTo>
                          <a:pt x="2371" y="869"/>
                        </a:lnTo>
                        <a:lnTo>
                          <a:pt x="2384" y="880"/>
                        </a:lnTo>
                        <a:lnTo>
                          <a:pt x="2402" y="893"/>
                        </a:lnTo>
                        <a:lnTo>
                          <a:pt x="2419" y="905"/>
                        </a:lnTo>
                        <a:lnTo>
                          <a:pt x="2429" y="911"/>
                        </a:lnTo>
                        <a:lnTo>
                          <a:pt x="2437" y="918"/>
                        </a:lnTo>
                        <a:lnTo>
                          <a:pt x="2444" y="926"/>
                        </a:lnTo>
                        <a:lnTo>
                          <a:pt x="2451" y="935"/>
                        </a:lnTo>
                        <a:lnTo>
                          <a:pt x="2454" y="939"/>
                        </a:lnTo>
                        <a:lnTo>
                          <a:pt x="2455" y="944"/>
                        </a:lnTo>
                        <a:lnTo>
                          <a:pt x="2456" y="949"/>
                        </a:lnTo>
                        <a:lnTo>
                          <a:pt x="2455" y="954"/>
                        </a:lnTo>
                        <a:lnTo>
                          <a:pt x="2453" y="966"/>
                        </a:lnTo>
                        <a:lnTo>
                          <a:pt x="2449" y="978"/>
                        </a:lnTo>
                        <a:lnTo>
                          <a:pt x="2444" y="990"/>
                        </a:lnTo>
                        <a:lnTo>
                          <a:pt x="2440" y="1002"/>
                        </a:lnTo>
                        <a:lnTo>
                          <a:pt x="2437" y="1015"/>
                        </a:lnTo>
                        <a:lnTo>
                          <a:pt x="2435" y="1027"/>
                        </a:lnTo>
                        <a:lnTo>
                          <a:pt x="2435" y="1031"/>
                        </a:lnTo>
                        <a:lnTo>
                          <a:pt x="2434" y="1035"/>
                        </a:lnTo>
                        <a:lnTo>
                          <a:pt x="2432" y="1039"/>
                        </a:lnTo>
                        <a:lnTo>
                          <a:pt x="2430" y="1042"/>
                        </a:lnTo>
                        <a:lnTo>
                          <a:pt x="2425" y="1048"/>
                        </a:lnTo>
                        <a:lnTo>
                          <a:pt x="2417" y="1051"/>
                        </a:lnTo>
                        <a:lnTo>
                          <a:pt x="2409" y="1053"/>
                        </a:lnTo>
                        <a:lnTo>
                          <a:pt x="2401" y="1054"/>
                        </a:lnTo>
                        <a:lnTo>
                          <a:pt x="2392" y="1055"/>
                        </a:lnTo>
                        <a:lnTo>
                          <a:pt x="2385" y="1055"/>
                        </a:lnTo>
                        <a:lnTo>
                          <a:pt x="2371" y="1055"/>
                        </a:lnTo>
                        <a:lnTo>
                          <a:pt x="2361" y="1056"/>
                        </a:lnTo>
                        <a:lnTo>
                          <a:pt x="2353" y="1058"/>
                        </a:lnTo>
                        <a:lnTo>
                          <a:pt x="2347" y="1061"/>
                        </a:lnTo>
                        <a:lnTo>
                          <a:pt x="2333" y="1069"/>
                        </a:lnTo>
                        <a:lnTo>
                          <a:pt x="2315" y="1081"/>
                        </a:lnTo>
                        <a:lnTo>
                          <a:pt x="2310" y="1087"/>
                        </a:lnTo>
                        <a:lnTo>
                          <a:pt x="2307" y="1093"/>
                        </a:lnTo>
                        <a:lnTo>
                          <a:pt x="2305" y="1097"/>
                        </a:lnTo>
                        <a:lnTo>
                          <a:pt x="2304" y="1101"/>
                        </a:lnTo>
                        <a:lnTo>
                          <a:pt x="2304" y="1103"/>
                        </a:lnTo>
                        <a:lnTo>
                          <a:pt x="2305" y="1106"/>
                        </a:lnTo>
                        <a:lnTo>
                          <a:pt x="2306" y="1108"/>
                        </a:lnTo>
                        <a:lnTo>
                          <a:pt x="2308" y="1110"/>
                        </a:lnTo>
                        <a:lnTo>
                          <a:pt x="2312" y="1113"/>
                        </a:lnTo>
                        <a:lnTo>
                          <a:pt x="2317" y="1118"/>
                        </a:lnTo>
                        <a:lnTo>
                          <a:pt x="2319" y="1121"/>
                        </a:lnTo>
                        <a:lnTo>
                          <a:pt x="2320" y="1125"/>
                        </a:lnTo>
                        <a:lnTo>
                          <a:pt x="2321" y="1129"/>
                        </a:lnTo>
                        <a:lnTo>
                          <a:pt x="2322" y="1135"/>
                        </a:lnTo>
                        <a:lnTo>
                          <a:pt x="2321" y="1145"/>
                        </a:lnTo>
                        <a:lnTo>
                          <a:pt x="2320" y="1153"/>
                        </a:lnTo>
                        <a:lnTo>
                          <a:pt x="2319" y="1161"/>
                        </a:lnTo>
                        <a:lnTo>
                          <a:pt x="2318" y="1168"/>
                        </a:lnTo>
                        <a:lnTo>
                          <a:pt x="2314" y="1181"/>
                        </a:lnTo>
                        <a:lnTo>
                          <a:pt x="2312" y="1192"/>
                        </a:lnTo>
                        <a:lnTo>
                          <a:pt x="2312" y="1197"/>
                        </a:lnTo>
                        <a:lnTo>
                          <a:pt x="2313" y="1202"/>
                        </a:lnTo>
                        <a:lnTo>
                          <a:pt x="2314" y="1208"/>
                        </a:lnTo>
                        <a:lnTo>
                          <a:pt x="2317" y="1214"/>
                        </a:lnTo>
                        <a:lnTo>
                          <a:pt x="2321" y="1221"/>
                        </a:lnTo>
                        <a:lnTo>
                          <a:pt x="2326" y="1228"/>
                        </a:lnTo>
                        <a:lnTo>
                          <a:pt x="2333" y="1235"/>
                        </a:lnTo>
                        <a:lnTo>
                          <a:pt x="2343" y="1243"/>
                        </a:lnTo>
                        <a:lnTo>
                          <a:pt x="2352" y="1252"/>
                        </a:lnTo>
                        <a:lnTo>
                          <a:pt x="2359" y="1259"/>
                        </a:lnTo>
                        <a:lnTo>
                          <a:pt x="2364" y="1266"/>
                        </a:lnTo>
                        <a:lnTo>
                          <a:pt x="2367" y="1271"/>
                        </a:lnTo>
                        <a:lnTo>
                          <a:pt x="2368" y="1275"/>
                        </a:lnTo>
                        <a:lnTo>
                          <a:pt x="2368" y="1279"/>
                        </a:lnTo>
                        <a:lnTo>
                          <a:pt x="2367" y="1282"/>
                        </a:lnTo>
                        <a:lnTo>
                          <a:pt x="2364" y="1285"/>
                        </a:lnTo>
                        <a:lnTo>
                          <a:pt x="2358" y="1292"/>
                        </a:lnTo>
                        <a:lnTo>
                          <a:pt x="2351" y="1300"/>
                        </a:lnTo>
                        <a:lnTo>
                          <a:pt x="2347" y="1307"/>
                        </a:lnTo>
                        <a:lnTo>
                          <a:pt x="2344" y="1313"/>
                        </a:lnTo>
                        <a:lnTo>
                          <a:pt x="2341" y="1320"/>
                        </a:lnTo>
                        <a:lnTo>
                          <a:pt x="2339" y="1329"/>
                        </a:lnTo>
                        <a:lnTo>
                          <a:pt x="2338" y="1338"/>
                        </a:lnTo>
                        <a:lnTo>
                          <a:pt x="2340" y="1349"/>
                        </a:lnTo>
                        <a:lnTo>
                          <a:pt x="2342" y="1357"/>
                        </a:lnTo>
                        <a:lnTo>
                          <a:pt x="2344" y="1365"/>
                        </a:lnTo>
                        <a:lnTo>
                          <a:pt x="2346" y="1374"/>
                        </a:lnTo>
                        <a:lnTo>
                          <a:pt x="2346" y="1382"/>
                        </a:lnTo>
                        <a:lnTo>
                          <a:pt x="2346" y="1386"/>
                        </a:lnTo>
                        <a:lnTo>
                          <a:pt x="2344" y="1391"/>
                        </a:lnTo>
                        <a:lnTo>
                          <a:pt x="2342" y="1396"/>
                        </a:lnTo>
                        <a:lnTo>
                          <a:pt x="2339" y="1400"/>
                        </a:lnTo>
                        <a:lnTo>
                          <a:pt x="2335" y="1404"/>
                        </a:lnTo>
                        <a:lnTo>
                          <a:pt x="2331" y="1406"/>
                        </a:lnTo>
                        <a:lnTo>
                          <a:pt x="2327" y="1409"/>
                        </a:lnTo>
                        <a:lnTo>
                          <a:pt x="2323" y="1411"/>
                        </a:lnTo>
                        <a:lnTo>
                          <a:pt x="2315" y="1415"/>
                        </a:lnTo>
                        <a:lnTo>
                          <a:pt x="2306" y="1417"/>
                        </a:lnTo>
                        <a:lnTo>
                          <a:pt x="2297" y="1420"/>
                        </a:lnTo>
                        <a:lnTo>
                          <a:pt x="2289" y="1423"/>
                        </a:lnTo>
                        <a:lnTo>
                          <a:pt x="2285" y="1425"/>
                        </a:lnTo>
                        <a:lnTo>
                          <a:pt x="2282" y="1428"/>
                        </a:lnTo>
                        <a:lnTo>
                          <a:pt x="2280" y="1430"/>
                        </a:lnTo>
                        <a:lnTo>
                          <a:pt x="2278" y="1434"/>
                        </a:lnTo>
                        <a:lnTo>
                          <a:pt x="2276" y="1440"/>
                        </a:lnTo>
                        <a:lnTo>
                          <a:pt x="2275" y="1445"/>
                        </a:lnTo>
                        <a:lnTo>
                          <a:pt x="2276" y="1451"/>
                        </a:lnTo>
                        <a:lnTo>
                          <a:pt x="2278" y="1456"/>
                        </a:lnTo>
                        <a:lnTo>
                          <a:pt x="2284" y="1465"/>
                        </a:lnTo>
                        <a:lnTo>
                          <a:pt x="2291" y="1475"/>
                        </a:lnTo>
                        <a:lnTo>
                          <a:pt x="2300" y="1486"/>
                        </a:lnTo>
                        <a:lnTo>
                          <a:pt x="2306" y="1496"/>
                        </a:lnTo>
                        <a:lnTo>
                          <a:pt x="2308" y="1502"/>
                        </a:lnTo>
                        <a:lnTo>
                          <a:pt x="2310" y="1508"/>
                        </a:lnTo>
                        <a:lnTo>
                          <a:pt x="2309" y="1514"/>
                        </a:lnTo>
                        <a:lnTo>
                          <a:pt x="2308" y="1522"/>
                        </a:lnTo>
                        <a:lnTo>
                          <a:pt x="2304" y="1534"/>
                        </a:lnTo>
                        <a:lnTo>
                          <a:pt x="2299" y="1545"/>
                        </a:lnTo>
                        <a:lnTo>
                          <a:pt x="2292" y="1556"/>
                        </a:lnTo>
                        <a:lnTo>
                          <a:pt x="2287" y="1568"/>
                        </a:lnTo>
                        <a:lnTo>
                          <a:pt x="2282" y="1578"/>
                        </a:lnTo>
                        <a:lnTo>
                          <a:pt x="2277" y="1590"/>
                        </a:lnTo>
                        <a:lnTo>
                          <a:pt x="2274" y="1602"/>
                        </a:lnTo>
                        <a:lnTo>
                          <a:pt x="2271" y="1617"/>
                        </a:lnTo>
                        <a:lnTo>
                          <a:pt x="2275" y="1633"/>
                        </a:lnTo>
                        <a:lnTo>
                          <a:pt x="2278" y="1651"/>
                        </a:lnTo>
                        <a:lnTo>
                          <a:pt x="2281" y="1667"/>
                        </a:lnTo>
                        <a:lnTo>
                          <a:pt x="2286" y="1683"/>
                        </a:lnTo>
                        <a:lnTo>
                          <a:pt x="2288" y="1687"/>
                        </a:lnTo>
                        <a:lnTo>
                          <a:pt x="2290" y="1689"/>
                        </a:lnTo>
                        <a:lnTo>
                          <a:pt x="2292" y="1692"/>
                        </a:lnTo>
                        <a:lnTo>
                          <a:pt x="2295" y="1693"/>
                        </a:lnTo>
                        <a:lnTo>
                          <a:pt x="2300" y="1694"/>
                        </a:lnTo>
                        <a:lnTo>
                          <a:pt x="2305" y="1693"/>
                        </a:lnTo>
                        <a:lnTo>
                          <a:pt x="2317" y="1689"/>
                        </a:lnTo>
                        <a:lnTo>
                          <a:pt x="2329" y="1687"/>
                        </a:lnTo>
                        <a:lnTo>
                          <a:pt x="2338" y="1687"/>
                        </a:lnTo>
                        <a:lnTo>
                          <a:pt x="2344" y="1686"/>
                        </a:lnTo>
                        <a:lnTo>
                          <a:pt x="2351" y="1684"/>
                        </a:lnTo>
                        <a:lnTo>
                          <a:pt x="2357" y="1682"/>
                        </a:lnTo>
                        <a:lnTo>
                          <a:pt x="2367" y="1677"/>
                        </a:lnTo>
                        <a:lnTo>
                          <a:pt x="2377" y="1672"/>
                        </a:lnTo>
                        <a:lnTo>
                          <a:pt x="2383" y="1670"/>
                        </a:lnTo>
                        <a:lnTo>
                          <a:pt x="2387" y="1669"/>
                        </a:lnTo>
                        <a:lnTo>
                          <a:pt x="2392" y="1668"/>
                        </a:lnTo>
                        <a:lnTo>
                          <a:pt x="2396" y="1669"/>
                        </a:lnTo>
                        <a:lnTo>
                          <a:pt x="2401" y="1670"/>
                        </a:lnTo>
                        <a:lnTo>
                          <a:pt x="2405" y="1673"/>
                        </a:lnTo>
                        <a:lnTo>
                          <a:pt x="2410" y="1677"/>
                        </a:lnTo>
                        <a:lnTo>
                          <a:pt x="2414" y="1683"/>
                        </a:lnTo>
                        <a:lnTo>
                          <a:pt x="2420" y="1690"/>
                        </a:lnTo>
                        <a:lnTo>
                          <a:pt x="2429" y="1698"/>
                        </a:lnTo>
                        <a:lnTo>
                          <a:pt x="2438" y="1705"/>
                        </a:lnTo>
                        <a:lnTo>
                          <a:pt x="2448" y="1712"/>
                        </a:lnTo>
                        <a:lnTo>
                          <a:pt x="2472" y="1726"/>
                        </a:lnTo>
                        <a:lnTo>
                          <a:pt x="2496" y="1742"/>
                        </a:lnTo>
                        <a:lnTo>
                          <a:pt x="2521" y="1755"/>
                        </a:lnTo>
                        <a:lnTo>
                          <a:pt x="2542" y="1769"/>
                        </a:lnTo>
                        <a:lnTo>
                          <a:pt x="2550" y="1775"/>
                        </a:lnTo>
                        <a:lnTo>
                          <a:pt x="2559" y="1782"/>
                        </a:lnTo>
                        <a:lnTo>
                          <a:pt x="2564" y="1788"/>
                        </a:lnTo>
                        <a:lnTo>
                          <a:pt x="2567" y="1793"/>
                        </a:lnTo>
                        <a:lnTo>
                          <a:pt x="2572" y="1809"/>
                        </a:lnTo>
                        <a:lnTo>
                          <a:pt x="2577" y="1827"/>
                        </a:lnTo>
                        <a:lnTo>
                          <a:pt x="2581" y="1844"/>
                        </a:lnTo>
                        <a:lnTo>
                          <a:pt x="2583" y="1861"/>
                        </a:lnTo>
                        <a:lnTo>
                          <a:pt x="2585" y="1880"/>
                        </a:lnTo>
                        <a:lnTo>
                          <a:pt x="2586" y="1897"/>
                        </a:lnTo>
                        <a:lnTo>
                          <a:pt x="2586" y="1915"/>
                        </a:lnTo>
                        <a:lnTo>
                          <a:pt x="2585" y="1932"/>
                        </a:lnTo>
                        <a:lnTo>
                          <a:pt x="2584" y="1953"/>
                        </a:lnTo>
                        <a:lnTo>
                          <a:pt x="2584" y="1980"/>
                        </a:lnTo>
                        <a:lnTo>
                          <a:pt x="2583" y="2011"/>
                        </a:lnTo>
                        <a:lnTo>
                          <a:pt x="2580" y="2044"/>
                        </a:lnTo>
                        <a:lnTo>
                          <a:pt x="2579" y="2059"/>
                        </a:lnTo>
                        <a:lnTo>
                          <a:pt x="2576" y="2074"/>
                        </a:lnTo>
                        <a:lnTo>
                          <a:pt x="2573" y="2089"/>
                        </a:lnTo>
                        <a:lnTo>
                          <a:pt x="2569" y="2103"/>
                        </a:lnTo>
                        <a:lnTo>
                          <a:pt x="2565" y="2114"/>
                        </a:lnTo>
                        <a:lnTo>
                          <a:pt x="2560" y="2125"/>
                        </a:lnTo>
                        <a:lnTo>
                          <a:pt x="2556" y="2129"/>
                        </a:lnTo>
                        <a:lnTo>
                          <a:pt x="2553" y="2133"/>
                        </a:lnTo>
                        <a:lnTo>
                          <a:pt x="2549" y="2136"/>
                        </a:lnTo>
                        <a:lnTo>
                          <a:pt x="2545" y="2139"/>
                        </a:lnTo>
                        <a:lnTo>
                          <a:pt x="2540" y="2141"/>
                        </a:lnTo>
                        <a:lnTo>
                          <a:pt x="2536" y="2142"/>
                        </a:lnTo>
                        <a:lnTo>
                          <a:pt x="2532" y="2143"/>
                        </a:lnTo>
                        <a:lnTo>
                          <a:pt x="2529" y="2143"/>
                        </a:lnTo>
                        <a:lnTo>
                          <a:pt x="2522" y="2142"/>
                        </a:lnTo>
                        <a:lnTo>
                          <a:pt x="2516" y="2139"/>
                        </a:lnTo>
                        <a:lnTo>
                          <a:pt x="2503" y="2131"/>
                        </a:lnTo>
                        <a:lnTo>
                          <a:pt x="2491" y="2123"/>
                        </a:lnTo>
                        <a:lnTo>
                          <a:pt x="2488" y="2122"/>
                        </a:lnTo>
                        <a:lnTo>
                          <a:pt x="2486" y="2123"/>
                        </a:lnTo>
                        <a:lnTo>
                          <a:pt x="2484" y="2125"/>
                        </a:lnTo>
                        <a:lnTo>
                          <a:pt x="2482" y="2128"/>
                        </a:lnTo>
                        <a:lnTo>
                          <a:pt x="2478" y="2135"/>
                        </a:lnTo>
                        <a:lnTo>
                          <a:pt x="2474" y="2140"/>
                        </a:lnTo>
                        <a:lnTo>
                          <a:pt x="2467" y="2144"/>
                        </a:lnTo>
                        <a:lnTo>
                          <a:pt x="2459" y="2147"/>
                        </a:lnTo>
                        <a:lnTo>
                          <a:pt x="2452" y="2147"/>
                        </a:lnTo>
                        <a:lnTo>
                          <a:pt x="2445" y="2147"/>
                        </a:lnTo>
                        <a:lnTo>
                          <a:pt x="2439" y="2147"/>
                        </a:lnTo>
                        <a:lnTo>
                          <a:pt x="2433" y="2147"/>
                        </a:lnTo>
                        <a:lnTo>
                          <a:pt x="2428" y="2148"/>
                        </a:lnTo>
                        <a:lnTo>
                          <a:pt x="2423" y="2150"/>
                        </a:lnTo>
                        <a:lnTo>
                          <a:pt x="2419" y="2153"/>
                        </a:lnTo>
                        <a:lnTo>
                          <a:pt x="2418" y="2155"/>
                        </a:lnTo>
                        <a:lnTo>
                          <a:pt x="2416" y="2158"/>
                        </a:lnTo>
                        <a:lnTo>
                          <a:pt x="2416" y="2161"/>
                        </a:lnTo>
                        <a:lnTo>
                          <a:pt x="2415" y="2169"/>
                        </a:lnTo>
                        <a:lnTo>
                          <a:pt x="2416" y="2176"/>
                        </a:lnTo>
                        <a:lnTo>
                          <a:pt x="2417" y="2183"/>
                        </a:lnTo>
                        <a:lnTo>
                          <a:pt x="2418" y="2190"/>
                        </a:lnTo>
                        <a:lnTo>
                          <a:pt x="2418" y="2197"/>
                        </a:lnTo>
                        <a:lnTo>
                          <a:pt x="2417" y="2203"/>
                        </a:lnTo>
                        <a:lnTo>
                          <a:pt x="2417" y="2209"/>
                        </a:lnTo>
                        <a:lnTo>
                          <a:pt x="2418" y="2213"/>
                        </a:lnTo>
                        <a:lnTo>
                          <a:pt x="2420" y="2217"/>
                        </a:lnTo>
                        <a:lnTo>
                          <a:pt x="2423" y="2219"/>
                        </a:lnTo>
                        <a:lnTo>
                          <a:pt x="2426" y="2222"/>
                        </a:lnTo>
                        <a:lnTo>
                          <a:pt x="2429" y="2223"/>
                        </a:lnTo>
                        <a:lnTo>
                          <a:pt x="2433" y="2225"/>
                        </a:lnTo>
                        <a:lnTo>
                          <a:pt x="2437" y="2226"/>
                        </a:lnTo>
                        <a:lnTo>
                          <a:pt x="2446" y="2227"/>
                        </a:lnTo>
                        <a:lnTo>
                          <a:pt x="2455" y="2229"/>
                        </a:lnTo>
                        <a:lnTo>
                          <a:pt x="2464" y="2231"/>
                        </a:lnTo>
                        <a:lnTo>
                          <a:pt x="2474" y="2235"/>
                        </a:lnTo>
                        <a:lnTo>
                          <a:pt x="2483" y="2241"/>
                        </a:lnTo>
                        <a:lnTo>
                          <a:pt x="2494" y="2252"/>
                        </a:lnTo>
                        <a:lnTo>
                          <a:pt x="2505" y="2263"/>
                        </a:lnTo>
                        <a:lnTo>
                          <a:pt x="2517" y="2276"/>
                        </a:lnTo>
                        <a:lnTo>
                          <a:pt x="2522" y="2282"/>
                        </a:lnTo>
                        <a:lnTo>
                          <a:pt x="2526" y="2289"/>
                        </a:lnTo>
                        <a:lnTo>
                          <a:pt x="2530" y="2297"/>
                        </a:lnTo>
                        <a:lnTo>
                          <a:pt x="2532" y="2303"/>
                        </a:lnTo>
                        <a:lnTo>
                          <a:pt x="2534" y="2309"/>
                        </a:lnTo>
                        <a:lnTo>
                          <a:pt x="2535" y="2315"/>
                        </a:lnTo>
                        <a:lnTo>
                          <a:pt x="2534" y="2320"/>
                        </a:lnTo>
                        <a:lnTo>
                          <a:pt x="2532" y="2325"/>
                        </a:lnTo>
                        <a:lnTo>
                          <a:pt x="2525" y="2337"/>
                        </a:lnTo>
                        <a:lnTo>
                          <a:pt x="2520" y="2348"/>
                        </a:lnTo>
                        <a:lnTo>
                          <a:pt x="2518" y="2353"/>
                        </a:lnTo>
                        <a:lnTo>
                          <a:pt x="2516" y="2359"/>
                        </a:lnTo>
                        <a:lnTo>
                          <a:pt x="2515" y="2364"/>
                        </a:lnTo>
                        <a:lnTo>
                          <a:pt x="2515" y="2369"/>
                        </a:lnTo>
                        <a:lnTo>
                          <a:pt x="2515" y="2374"/>
                        </a:lnTo>
                        <a:lnTo>
                          <a:pt x="2517" y="2378"/>
                        </a:lnTo>
                        <a:lnTo>
                          <a:pt x="2519" y="2383"/>
                        </a:lnTo>
                        <a:lnTo>
                          <a:pt x="2522" y="2386"/>
                        </a:lnTo>
                        <a:lnTo>
                          <a:pt x="2526" y="2389"/>
                        </a:lnTo>
                        <a:lnTo>
                          <a:pt x="2531" y="2391"/>
                        </a:lnTo>
                        <a:lnTo>
                          <a:pt x="2537" y="2392"/>
                        </a:lnTo>
                        <a:lnTo>
                          <a:pt x="2545" y="2392"/>
                        </a:lnTo>
                        <a:lnTo>
                          <a:pt x="2549" y="2392"/>
                        </a:lnTo>
                        <a:lnTo>
                          <a:pt x="2553" y="2393"/>
                        </a:lnTo>
                        <a:lnTo>
                          <a:pt x="2556" y="2394"/>
                        </a:lnTo>
                        <a:lnTo>
                          <a:pt x="2558" y="2395"/>
                        </a:lnTo>
                        <a:lnTo>
                          <a:pt x="2562" y="2398"/>
                        </a:lnTo>
                        <a:lnTo>
                          <a:pt x="2564" y="2402"/>
                        </a:lnTo>
                        <a:lnTo>
                          <a:pt x="2566" y="2407"/>
                        </a:lnTo>
                        <a:lnTo>
                          <a:pt x="2569" y="2412"/>
                        </a:lnTo>
                        <a:lnTo>
                          <a:pt x="2572" y="2416"/>
                        </a:lnTo>
                        <a:lnTo>
                          <a:pt x="2576" y="2419"/>
                        </a:lnTo>
                        <a:lnTo>
                          <a:pt x="2580" y="2418"/>
                        </a:lnTo>
                        <a:lnTo>
                          <a:pt x="2587" y="2412"/>
                        </a:lnTo>
                        <a:lnTo>
                          <a:pt x="2598" y="2405"/>
                        </a:lnTo>
                        <a:lnTo>
                          <a:pt x="2609" y="2395"/>
                        </a:lnTo>
                        <a:lnTo>
                          <a:pt x="2621" y="2386"/>
                        </a:lnTo>
                        <a:lnTo>
                          <a:pt x="2633" y="2376"/>
                        </a:lnTo>
                        <a:lnTo>
                          <a:pt x="2640" y="2372"/>
                        </a:lnTo>
                        <a:lnTo>
                          <a:pt x="2645" y="2369"/>
                        </a:lnTo>
                        <a:lnTo>
                          <a:pt x="2650" y="2367"/>
                        </a:lnTo>
                        <a:lnTo>
                          <a:pt x="2655" y="2366"/>
                        </a:lnTo>
                        <a:lnTo>
                          <a:pt x="2678" y="2362"/>
                        </a:lnTo>
                        <a:lnTo>
                          <a:pt x="2699" y="2357"/>
                        </a:lnTo>
                        <a:lnTo>
                          <a:pt x="2708" y="2355"/>
                        </a:lnTo>
                        <a:lnTo>
                          <a:pt x="2717" y="2354"/>
                        </a:lnTo>
                        <a:lnTo>
                          <a:pt x="2727" y="2353"/>
                        </a:lnTo>
                        <a:lnTo>
                          <a:pt x="2735" y="2353"/>
                        </a:lnTo>
                        <a:lnTo>
                          <a:pt x="2742" y="2354"/>
                        </a:lnTo>
                        <a:lnTo>
                          <a:pt x="2749" y="2357"/>
                        </a:lnTo>
                        <a:lnTo>
                          <a:pt x="2756" y="2361"/>
                        </a:lnTo>
                        <a:lnTo>
                          <a:pt x="2762" y="2367"/>
                        </a:lnTo>
                        <a:lnTo>
                          <a:pt x="2769" y="2374"/>
                        </a:lnTo>
                        <a:lnTo>
                          <a:pt x="2775" y="2385"/>
                        </a:lnTo>
                        <a:lnTo>
                          <a:pt x="2780" y="2397"/>
                        </a:lnTo>
                        <a:lnTo>
                          <a:pt x="2785" y="2411"/>
                        </a:lnTo>
                        <a:lnTo>
                          <a:pt x="2791" y="2428"/>
                        </a:lnTo>
                        <a:lnTo>
                          <a:pt x="2797" y="2441"/>
                        </a:lnTo>
                        <a:lnTo>
                          <a:pt x="2803" y="2453"/>
                        </a:lnTo>
                        <a:lnTo>
                          <a:pt x="2809" y="2466"/>
                        </a:lnTo>
                        <a:lnTo>
                          <a:pt x="2815" y="2478"/>
                        </a:lnTo>
                        <a:lnTo>
                          <a:pt x="2818" y="2491"/>
                        </a:lnTo>
                        <a:lnTo>
                          <a:pt x="2819" y="2498"/>
                        </a:lnTo>
                        <a:lnTo>
                          <a:pt x="2820" y="2506"/>
                        </a:lnTo>
                        <a:lnTo>
                          <a:pt x="2820" y="2516"/>
                        </a:lnTo>
                        <a:lnTo>
                          <a:pt x="2819" y="2525"/>
                        </a:lnTo>
                        <a:lnTo>
                          <a:pt x="2818" y="2535"/>
                        </a:lnTo>
                        <a:lnTo>
                          <a:pt x="2818" y="2547"/>
                        </a:lnTo>
                        <a:lnTo>
                          <a:pt x="2820" y="2559"/>
                        </a:lnTo>
                        <a:lnTo>
                          <a:pt x="2823" y="2570"/>
                        </a:lnTo>
                        <a:lnTo>
                          <a:pt x="2825" y="2575"/>
                        </a:lnTo>
                        <a:lnTo>
                          <a:pt x="2827" y="2579"/>
                        </a:lnTo>
                        <a:lnTo>
                          <a:pt x="2830" y="2582"/>
                        </a:lnTo>
                        <a:lnTo>
                          <a:pt x="2834" y="2585"/>
                        </a:lnTo>
                        <a:lnTo>
                          <a:pt x="2839" y="2586"/>
                        </a:lnTo>
                        <a:lnTo>
                          <a:pt x="2844" y="2586"/>
                        </a:lnTo>
                        <a:lnTo>
                          <a:pt x="2850" y="2584"/>
                        </a:lnTo>
                        <a:lnTo>
                          <a:pt x="2857" y="2582"/>
                        </a:lnTo>
                        <a:lnTo>
                          <a:pt x="2862" y="2579"/>
                        </a:lnTo>
                        <a:lnTo>
                          <a:pt x="2865" y="2576"/>
                        </a:lnTo>
                        <a:lnTo>
                          <a:pt x="2868" y="2573"/>
                        </a:lnTo>
                        <a:lnTo>
                          <a:pt x="2870" y="2570"/>
                        </a:lnTo>
                        <a:lnTo>
                          <a:pt x="2874" y="2563"/>
                        </a:lnTo>
                        <a:lnTo>
                          <a:pt x="2876" y="2555"/>
                        </a:lnTo>
                        <a:lnTo>
                          <a:pt x="2878" y="2546"/>
                        </a:lnTo>
                        <a:lnTo>
                          <a:pt x="2879" y="2538"/>
                        </a:lnTo>
                        <a:lnTo>
                          <a:pt x="2881" y="2530"/>
                        </a:lnTo>
                        <a:lnTo>
                          <a:pt x="2885" y="2522"/>
                        </a:lnTo>
                        <a:lnTo>
                          <a:pt x="2887" y="2519"/>
                        </a:lnTo>
                        <a:lnTo>
                          <a:pt x="2890" y="2515"/>
                        </a:lnTo>
                        <a:lnTo>
                          <a:pt x="2894" y="2512"/>
                        </a:lnTo>
                        <a:lnTo>
                          <a:pt x="2899" y="2510"/>
                        </a:lnTo>
                        <a:lnTo>
                          <a:pt x="2908" y="2503"/>
                        </a:lnTo>
                        <a:lnTo>
                          <a:pt x="2919" y="2498"/>
                        </a:lnTo>
                        <a:lnTo>
                          <a:pt x="2942" y="2491"/>
                        </a:lnTo>
                        <a:lnTo>
                          <a:pt x="2961" y="2485"/>
                        </a:lnTo>
                        <a:lnTo>
                          <a:pt x="2970" y="2483"/>
                        </a:lnTo>
                        <a:lnTo>
                          <a:pt x="2978" y="2481"/>
                        </a:lnTo>
                        <a:lnTo>
                          <a:pt x="2987" y="2481"/>
                        </a:lnTo>
                        <a:lnTo>
                          <a:pt x="2994" y="2481"/>
                        </a:lnTo>
                        <a:lnTo>
                          <a:pt x="3001" y="2482"/>
                        </a:lnTo>
                        <a:lnTo>
                          <a:pt x="3007" y="2483"/>
                        </a:lnTo>
                        <a:lnTo>
                          <a:pt x="3014" y="2485"/>
                        </a:lnTo>
                        <a:lnTo>
                          <a:pt x="3019" y="2487"/>
                        </a:lnTo>
                        <a:lnTo>
                          <a:pt x="3032" y="2494"/>
                        </a:lnTo>
                        <a:lnTo>
                          <a:pt x="3043" y="2502"/>
                        </a:lnTo>
                        <a:lnTo>
                          <a:pt x="3055" y="2512"/>
                        </a:lnTo>
                        <a:lnTo>
                          <a:pt x="3070" y="2523"/>
                        </a:lnTo>
                        <a:lnTo>
                          <a:pt x="3079" y="2528"/>
                        </a:lnTo>
                        <a:lnTo>
                          <a:pt x="3088" y="2532"/>
                        </a:lnTo>
                        <a:lnTo>
                          <a:pt x="3096" y="2535"/>
                        </a:lnTo>
                        <a:lnTo>
                          <a:pt x="3105" y="2538"/>
                        </a:lnTo>
                        <a:lnTo>
                          <a:pt x="3123" y="2544"/>
                        </a:lnTo>
                        <a:lnTo>
                          <a:pt x="3139" y="2553"/>
                        </a:lnTo>
                        <a:lnTo>
                          <a:pt x="3144" y="2558"/>
                        </a:lnTo>
                        <a:lnTo>
                          <a:pt x="3149" y="2565"/>
                        </a:lnTo>
                        <a:lnTo>
                          <a:pt x="3153" y="2573"/>
                        </a:lnTo>
                        <a:lnTo>
                          <a:pt x="3159" y="2582"/>
                        </a:lnTo>
                        <a:lnTo>
                          <a:pt x="3163" y="2592"/>
                        </a:lnTo>
                        <a:lnTo>
                          <a:pt x="3167" y="2602"/>
                        </a:lnTo>
                        <a:lnTo>
                          <a:pt x="3172" y="2610"/>
                        </a:lnTo>
                        <a:lnTo>
                          <a:pt x="3177" y="2617"/>
                        </a:lnTo>
                        <a:lnTo>
                          <a:pt x="3184" y="2624"/>
                        </a:lnTo>
                        <a:lnTo>
                          <a:pt x="3191" y="2629"/>
                        </a:lnTo>
                        <a:lnTo>
                          <a:pt x="3199" y="2634"/>
                        </a:lnTo>
                        <a:lnTo>
                          <a:pt x="3206" y="2639"/>
                        </a:lnTo>
                        <a:lnTo>
                          <a:pt x="3221" y="2648"/>
                        </a:lnTo>
                        <a:lnTo>
                          <a:pt x="3235" y="2658"/>
                        </a:lnTo>
                        <a:lnTo>
                          <a:pt x="3242" y="2665"/>
                        </a:lnTo>
                        <a:lnTo>
                          <a:pt x="3247" y="2672"/>
                        </a:lnTo>
                        <a:lnTo>
                          <a:pt x="3251" y="2679"/>
                        </a:lnTo>
                        <a:lnTo>
                          <a:pt x="3255" y="2687"/>
                        </a:lnTo>
                        <a:lnTo>
                          <a:pt x="3258" y="2694"/>
                        </a:lnTo>
                        <a:lnTo>
                          <a:pt x="3261" y="2701"/>
                        </a:lnTo>
                        <a:lnTo>
                          <a:pt x="3265" y="2708"/>
                        </a:lnTo>
                        <a:lnTo>
                          <a:pt x="3270" y="2715"/>
                        </a:lnTo>
                        <a:lnTo>
                          <a:pt x="3276" y="2717"/>
                        </a:lnTo>
                        <a:lnTo>
                          <a:pt x="3290" y="2720"/>
                        </a:lnTo>
                        <a:lnTo>
                          <a:pt x="3307" y="2721"/>
                        </a:lnTo>
                        <a:lnTo>
                          <a:pt x="3328" y="2723"/>
                        </a:lnTo>
                        <a:lnTo>
                          <a:pt x="3348" y="2723"/>
                        </a:lnTo>
                        <a:lnTo>
                          <a:pt x="3366" y="2723"/>
                        </a:lnTo>
                        <a:lnTo>
                          <a:pt x="3381" y="2723"/>
                        </a:lnTo>
                        <a:lnTo>
                          <a:pt x="3390" y="2721"/>
                        </a:lnTo>
                        <a:lnTo>
                          <a:pt x="3400" y="2718"/>
                        </a:lnTo>
                        <a:lnTo>
                          <a:pt x="3408" y="2715"/>
                        </a:lnTo>
                        <a:lnTo>
                          <a:pt x="3416" y="2714"/>
                        </a:lnTo>
                        <a:lnTo>
                          <a:pt x="3422" y="2713"/>
                        </a:lnTo>
                        <a:lnTo>
                          <a:pt x="3427" y="2714"/>
                        </a:lnTo>
                        <a:lnTo>
                          <a:pt x="3431" y="2715"/>
                        </a:lnTo>
                        <a:lnTo>
                          <a:pt x="3434" y="2717"/>
                        </a:lnTo>
                        <a:lnTo>
                          <a:pt x="3437" y="2720"/>
                        </a:lnTo>
                        <a:lnTo>
                          <a:pt x="3439" y="2723"/>
                        </a:lnTo>
                        <a:lnTo>
                          <a:pt x="3440" y="2728"/>
                        </a:lnTo>
                        <a:lnTo>
                          <a:pt x="3441" y="2732"/>
                        </a:lnTo>
                        <a:lnTo>
                          <a:pt x="3442" y="2738"/>
                        </a:lnTo>
                        <a:lnTo>
                          <a:pt x="3442" y="2749"/>
                        </a:lnTo>
                        <a:lnTo>
                          <a:pt x="3443" y="2763"/>
                        </a:lnTo>
                        <a:lnTo>
                          <a:pt x="3443" y="2770"/>
                        </a:lnTo>
                        <a:lnTo>
                          <a:pt x="3444" y="2775"/>
                        </a:lnTo>
                        <a:lnTo>
                          <a:pt x="3446" y="2780"/>
                        </a:lnTo>
                        <a:lnTo>
                          <a:pt x="3447" y="2785"/>
                        </a:lnTo>
                        <a:lnTo>
                          <a:pt x="3452" y="2792"/>
                        </a:lnTo>
                        <a:lnTo>
                          <a:pt x="3459" y="2799"/>
                        </a:lnTo>
                        <a:lnTo>
                          <a:pt x="3467" y="2804"/>
                        </a:lnTo>
                        <a:lnTo>
                          <a:pt x="3475" y="2808"/>
                        </a:lnTo>
                        <a:lnTo>
                          <a:pt x="3484" y="2812"/>
                        </a:lnTo>
                        <a:lnTo>
                          <a:pt x="3493" y="2814"/>
                        </a:lnTo>
                        <a:lnTo>
                          <a:pt x="3514" y="2818"/>
                        </a:lnTo>
                        <a:lnTo>
                          <a:pt x="3533" y="2822"/>
                        </a:lnTo>
                        <a:lnTo>
                          <a:pt x="3542" y="2824"/>
                        </a:lnTo>
                        <a:lnTo>
                          <a:pt x="3550" y="2827"/>
                        </a:lnTo>
                        <a:lnTo>
                          <a:pt x="3557" y="2831"/>
                        </a:lnTo>
                        <a:lnTo>
                          <a:pt x="3563" y="2835"/>
                        </a:lnTo>
                        <a:lnTo>
                          <a:pt x="3577" y="2849"/>
                        </a:lnTo>
                        <a:lnTo>
                          <a:pt x="3591" y="2861"/>
                        </a:lnTo>
                        <a:lnTo>
                          <a:pt x="3597" y="2865"/>
                        </a:lnTo>
                        <a:lnTo>
                          <a:pt x="3603" y="2869"/>
                        </a:lnTo>
                        <a:lnTo>
                          <a:pt x="3609" y="2872"/>
                        </a:lnTo>
                        <a:lnTo>
                          <a:pt x="3615" y="2875"/>
                        </a:lnTo>
                        <a:lnTo>
                          <a:pt x="3622" y="2876"/>
                        </a:lnTo>
                        <a:lnTo>
                          <a:pt x="3630" y="2878"/>
                        </a:lnTo>
                        <a:lnTo>
                          <a:pt x="3637" y="2878"/>
                        </a:lnTo>
                        <a:lnTo>
                          <a:pt x="3645" y="2878"/>
                        </a:lnTo>
                        <a:lnTo>
                          <a:pt x="3664" y="2876"/>
                        </a:lnTo>
                        <a:lnTo>
                          <a:pt x="3687" y="2871"/>
                        </a:lnTo>
                        <a:lnTo>
                          <a:pt x="3697" y="2868"/>
                        </a:lnTo>
                        <a:lnTo>
                          <a:pt x="3710" y="2864"/>
                        </a:lnTo>
                        <a:lnTo>
                          <a:pt x="3726" y="2858"/>
                        </a:lnTo>
                        <a:lnTo>
                          <a:pt x="3740" y="2850"/>
                        </a:lnTo>
                        <a:lnTo>
                          <a:pt x="3755" y="2843"/>
                        </a:lnTo>
                        <a:lnTo>
                          <a:pt x="3769" y="2835"/>
                        </a:lnTo>
                        <a:lnTo>
                          <a:pt x="3780" y="2827"/>
                        </a:lnTo>
                        <a:lnTo>
                          <a:pt x="3787" y="2821"/>
                        </a:lnTo>
                        <a:lnTo>
                          <a:pt x="3793" y="2813"/>
                        </a:lnTo>
                        <a:lnTo>
                          <a:pt x="3798" y="2804"/>
                        </a:lnTo>
                        <a:lnTo>
                          <a:pt x="3802" y="2797"/>
                        </a:lnTo>
                        <a:lnTo>
                          <a:pt x="3805" y="2789"/>
                        </a:lnTo>
                        <a:lnTo>
                          <a:pt x="3809" y="2775"/>
                        </a:lnTo>
                        <a:lnTo>
                          <a:pt x="3813" y="2762"/>
                        </a:lnTo>
                        <a:lnTo>
                          <a:pt x="3815" y="2757"/>
                        </a:lnTo>
                        <a:lnTo>
                          <a:pt x="3817" y="2753"/>
                        </a:lnTo>
                        <a:lnTo>
                          <a:pt x="3820" y="2750"/>
                        </a:lnTo>
                        <a:lnTo>
                          <a:pt x="3824" y="2749"/>
                        </a:lnTo>
                        <a:lnTo>
                          <a:pt x="3828" y="2749"/>
                        </a:lnTo>
                        <a:lnTo>
                          <a:pt x="3834" y="2751"/>
                        </a:lnTo>
                        <a:lnTo>
                          <a:pt x="3840" y="2755"/>
                        </a:lnTo>
                        <a:lnTo>
                          <a:pt x="3850" y="2760"/>
                        </a:lnTo>
                        <a:lnTo>
                          <a:pt x="3852" y="2764"/>
                        </a:lnTo>
                        <a:lnTo>
                          <a:pt x="3854" y="2769"/>
                        </a:lnTo>
                        <a:lnTo>
                          <a:pt x="3855" y="2774"/>
                        </a:lnTo>
                        <a:lnTo>
                          <a:pt x="3855" y="2780"/>
                        </a:lnTo>
                        <a:lnTo>
                          <a:pt x="3854" y="2795"/>
                        </a:lnTo>
                        <a:lnTo>
                          <a:pt x="3852" y="2812"/>
                        </a:lnTo>
                        <a:lnTo>
                          <a:pt x="3850" y="2830"/>
                        </a:lnTo>
                        <a:lnTo>
                          <a:pt x="3850" y="2847"/>
                        </a:lnTo>
                        <a:lnTo>
                          <a:pt x="3851" y="2857"/>
                        </a:lnTo>
                        <a:lnTo>
                          <a:pt x="3853" y="2865"/>
                        </a:lnTo>
                        <a:lnTo>
                          <a:pt x="3857" y="2872"/>
                        </a:lnTo>
                        <a:lnTo>
                          <a:pt x="3861" y="2879"/>
                        </a:lnTo>
                        <a:lnTo>
                          <a:pt x="3879" y="2899"/>
                        </a:lnTo>
                        <a:lnTo>
                          <a:pt x="3887" y="2908"/>
                        </a:lnTo>
                        <a:lnTo>
                          <a:pt x="3890" y="2909"/>
                        </a:lnTo>
                        <a:lnTo>
                          <a:pt x="3891" y="2908"/>
                        </a:lnTo>
                        <a:lnTo>
                          <a:pt x="3894" y="2907"/>
                        </a:lnTo>
                        <a:lnTo>
                          <a:pt x="3896" y="2905"/>
                        </a:lnTo>
                        <a:lnTo>
                          <a:pt x="3903" y="2899"/>
                        </a:lnTo>
                        <a:lnTo>
                          <a:pt x="3914" y="2889"/>
                        </a:lnTo>
                        <a:lnTo>
                          <a:pt x="3918" y="2886"/>
                        </a:lnTo>
                        <a:lnTo>
                          <a:pt x="3922" y="2884"/>
                        </a:lnTo>
                        <a:lnTo>
                          <a:pt x="3927" y="2882"/>
                        </a:lnTo>
                        <a:lnTo>
                          <a:pt x="3932" y="2882"/>
                        </a:lnTo>
                        <a:lnTo>
                          <a:pt x="3942" y="2883"/>
                        </a:lnTo>
                        <a:lnTo>
                          <a:pt x="3952" y="2885"/>
                        </a:lnTo>
                        <a:lnTo>
                          <a:pt x="3962" y="2888"/>
                        </a:lnTo>
                        <a:lnTo>
                          <a:pt x="3972" y="2889"/>
                        </a:lnTo>
                        <a:lnTo>
                          <a:pt x="3978" y="2889"/>
                        </a:lnTo>
                        <a:lnTo>
                          <a:pt x="3983" y="2889"/>
                        </a:lnTo>
                        <a:lnTo>
                          <a:pt x="3988" y="2888"/>
                        </a:lnTo>
                        <a:lnTo>
                          <a:pt x="3993" y="2886"/>
                        </a:lnTo>
                        <a:lnTo>
                          <a:pt x="4006" y="2879"/>
                        </a:lnTo>
                        <a:lnTo>
                          <a:pt x="4018" y="2874"/>
                        </a:lnTo>
                        <a:lnTo>
                          <a:pt x="4028" y="2870"/>
                        </a:lnTo>
                        <a:lnTo>
                          <a:pt x="4037" y="2867"/>
                        </a:lnTo>
                        <a:lnTo>
                          <a:pt x="4045" y="2865"/>
                        </a:lnTo>
                        <a:lnTo>
                          <a:pt x="4052" y="2865"/>
                        </a:lnTo>
                        <a:lnTo>
                          <a:pt x="4058" y="2865"/>
                        </a:lnTo>
                        <a:lnTo>
                          <a:pt x="4065" y="2867"/>
                        </a:lnTo>
                        <a:lnTo>
                          <a:pt x="4071" y="2869"/>
                        </a:lnTo>
                        <a:lnTo>
                          <a:pt x="4076" y="2873"/>
                        </a:lnTo>
                        <a:lnTo>
                          <a:pt x="4081" y="2878"/>
                        </a:lnTo>
                        <a:lnTo>
                          <a:pt x="4086" y="2883"/>
                        </a:lnTo>
                        <a:lnTo>
                          <a:pt x="4098" y="2899"/>
                        </a:lnTo>
                        <a:lnTo>
                          <a:pt x="4112" y="2917"/>
                        </a:lnTo>
                        <a:lnTo>
                          <a:pt x="4114" y="2920"/>
                        </a:lnTo>
                        <a:lnTo>
                          <a:pt x="4118" y="2922"/>
                        </a:lnTo>
                        <a:lnTo>
                          <a:pt x="4122" y="2925"/>
                        </a:lnTo>
                        <a:lnTo>
                          <a:pt x="4127" y="2928"/>
                        </a:lnTo>
                        <a:lnTo>
                          <a:pt x="4139" y="2933"/>
                        </a:lnTo>
                        <a:lnTo>
                          <a:pt x="4154" y="2938"/>
                        </a:lnTo>
                        <a:lnTo>
                          <a:pt x="4169" y="2945"/>
                        </a:lnTo>
                        <a:lnTo>
                          <a:pt x="4183" y="2950"/>
                        </a:lnTo>
                        <a:lnTo>
                          <a:pt x="4197" y="2956"/>
                        </a:lnTo>
                        <a:lnTo>
                          <a:pt x="4207" y="2961"/>
                        </a:lnTo>
                        <a:lnTo>
                          <a:pt x="4220" y="2969"/>
                        </a:lnTo>
                        <a:lnTo>
                          <a:pt x="4233" y="2977"/>
                        </a:lnTo>
                        <a:lnTo>
                          <a:pt x="4242" y="2986"/>
                        </a:lnTo>
                        <a:lnTo>
                          <a:pt x="4251" y="2993"/>
                        </a:lnTo>
                        <a:lnTo>
                          <a:pt x="4258" y="3001"/>
                        </a:lnTo>
                        <a:lnTo>
                          <a:pt x="4264" y="3008"/>
                        </a:lnTo>
                        <a:lnTo>
                          <a:pt x="4270" y="3016"/>
                        </a:lnTo>
                        <a:lnTo>
                          <a:pt x="4275" y="3023"/>
                        </a:lnTo>
                        <a:lnTo>
                          <a:pt x="4295" y="3058"/>
                        </a:lnTo>
                        <a:lnTo>
                          <a:pt x="4320" y="3101"/>
                        </a:lnTo>
                        <a:lnTo>
                          <a:pt x="4325" y="3107"/>
                        </a:lnTo>
                        <a:lnTo>
                          <a:pt x="4333" y="3113"/>
                        </a:lnTo>
                        <a:lnTo>
                          <a:pt x="4343" y="3118"/>
                        </a:lnTo>
                        <a:lnTo>
                          <a:pt x="4353" y="3123"/>
                        </a:lnTo>
                        <a:lnTo>
                          <a:pt x="4365" y="3128"/>
                        </a:lnTo>
                        <a:lnTo>
                          <a:pt x="4376" y="3134"/>
                        </a:lnTo>
                        <a:lnTo>
                          <a:pt x="4386" y="3139"/>
                        </a:lnTo>
                        <a:lnTo>
                          <a:pt x="4394" y="3145"/>
                        </a:lnTo>
                        <a:lnTo>
                          <a:pt x="4399" y="3152"/>
                        </a:lnTo>
                        <a:lnTo>
                          <a:pt x="4403" y="3160"/>
                        </a:lnTo>
                        <a:lnTo>
                          <a:pt x="4407" y="3167"/>
                        </a:lnTo>
                        <a:lnTo>
                          <a:pt x="4409" y="3175"/>
                        </a:lnTo>
                        <a:lnTo>
                          <a:pt x="4411" y="3191"/>
                        </a:lnTo>
                        <a:lnTo>
                          <a:pt x="4413" y="3206"/>
                        </a:lnTo>
                        <a:lnTo>
                          <a:pt x="4414" y="3212"/>
                        </a:lnTo>
                        <a:lnTo>
                          <a:pt x="4417" y="3218"/>
                        </a:lnTo>
                        <a:lnTo>
                          <a:pt x="4420" y="3222"/>
                        </a:lnTo>
                        <a:lnTo>
                          <a:pt x="4424" y="3225"/>
                        </a:lnTo>
                        <a:lnTo>
                          <a:pt x="4430" y="3227"/>
                        </a:lnTo>
                        <a:lnTo>
                          <a:pt x="4438" y="3227"/>
                        </a:lnTo>
                        <a:lnTo>
                          <a:pt x="4449" y="3226"/>
                        </a:lnTo>
                        <a:lnTo>
                          <a:pt x="4462" y="3223"/>
                        </a:lnTo>
                        <a:lnTo>
                          <a:pt x="4490" y="3214"/>
                        </a:lnTo>
                        <a:lnTo>
                          <a:pt x="4518" y="3205"/>
                        </a:lnTo>
                        <a:lnTo>
                          <a:pt x="4544" y="3196"/>
                        </a:lnTo>
                        <a:lnTo>
                          <a:pt x="4569" y="3186"/>
                        </a:lnTo>
                        <a:lnTo>
                          <a:pt x="4595" y="3176"/>
                        </a:lnTo>
                        <a:lnTo>
                          <a:pt x="4619" y="3164"/>
                        </a:lnTo>
                        <a:lnTo>
                          <a:pt x="4645" y="3149"/>
                        </a:lnTo>
                        <a:lnTo>
                          <a:pt x="4671" y="3134"/>
                        </a:lnTo>
                        <a:lnTo>
                          <a:pt x="4674" y="3132"/>
                        </a:lnTo>
                        <a:lnTo>
                          <a:pt x="4677" y="3131"/>
                        </a:lnTo>
                        <a:lnTo>
                          <a:pt x="4681" y="3130"/>
                        </a:lnTo>
                        <a:lnTo>
                          <a:pt x="4684" y="3130"/>
                        </a:lnTo>
                        <a:lnTo>
                          <a:pt x="4691" y="3132"/>
                        </a:lnTo>
                        <a:lnTo>
                          <a:pt x="4699" y="3135"/>
                        </a:lnTo>
                        <a:lnTo>
                          <a:pt x="4706" y="3140"/>
                        </a:lnTo>
                        <a:lnTo>
                          <a:pt x="4715" y="3146"/>
                        </a:lnTo>
                        <a:lnTo>
                          <a:pt x="4723" y="3152"/>
                        </a:lnTo>
                        <a:lnTo>
                          <a:pt x="4731" y="3161"/>
                        </a:lnTo>
                        <a:lnTo>
                          <a:pt x="4746" y="3178"/>
                        </a:lnTo>
                        <a:lnTo>
                          <a:pt x="4760" y="3195"/>
                        </a:lnTo>
                        <a:lnTo>
                          <a:pt x="4771" y="3212"/>
                        </a:lnTo>
                        <a:lnTo>
                          <a:pt x="4779" y="3224"/>
                        </a:lnTo>
                        <a:lnTo>
                          <a:pt x="4840" y="3275"/>
                        </a:lnTo>
                        <a:lnTo>
                          <a:pt x="4840" y="3275"/>
                        </a:lnTo>
                        <a:lnTo>
                          <a:pt x="4828" y="3287"/>
                        </a:lnTo>
                        <a:lnTo>
                          <a:pt x="4818" y="3299"/>
                        </a:lnTo>
                        <a:lnTo>
                          <a:pt x="4816" y="3302"/>
                        </a:lnTo>
                        <a:lnTo>
                          <a:pt x="4815" y="3306"/>
                        </a:lnTo>
                        <a:lnTo>
                          <a:pt x="4814" y="3309"/>
                        </a:lnTo>
                        <a:lnTo>
                          <a:pt x="4814" y="3313"/>
                        </a:lnTo>
                        <a:lnTo>
                          <a:pt x="4814" y="3317"/>
                        </a:lnTo>
                        <a:lnTo>
                          <a:pt x="4815" y="3321"/>
                        </a:lnTo>
                        <a:lnTo>
                          <a:pt x="4817" y="3327"/>
                        </a:lnTo>
                        <a:lnTo>
                          <a:pt x="4820" y="3332"/>
                        </a:lnTo>
                        <a:lnTo>
                          <a:pt x="4829" y="3343"/>
                        </a:lnTo>
                        <a:lnTo>
                          <a:pt x="4838" y="3350"/>
                        </a:lnTo>
                        <a:lnTo>
                          <a:pt x="4842" y="3355"/>
                        </a:lnTo>
                        <a:lnTo>
                          <a:pt x="4845" y="3359"/>
                        </a:lnTo>
                        <a:lnTo>
                          <a:pt x="4847" y="3366"/>
                        </a:lnTo>
                        <a:lnTo>
                          <a:pt x="4850" y="3376"/>
                        </a:lnTo>
                        <a:lnTo>
                          <a:pt x="4851" y="3381"/>
                        </a:lnTo>
                        <a:lnTo>
                          <a:pt x="4855" y="3386"/>
                        </a:lnTo>
                        <a:lnTo>
                          <a:pt x="4859" y="3390"/>
                        </a:lnTo>
                        <a:lnTo>
                          <a:pt x="4865" y="3393"/>
                        </a:lnTo>
                        <a:lnTo>
                          <a:pt x="4878" y="3399"/>
                        </a:lnTo>
                        <a:lnTo>
                          <a:pt x="4892" y="3404"/>
                        </a:lnTo>
                        <a:lnTo>
                          <a:pt x="4899" y="3406"/>
                        </a:lnTo>
                        <a:lnTo>
                          <a:pt x="4905" y="3409"/>
                        </a:lnTo>
                        <a:lnTo>
                          <a:pt x="4909" y="3414"/>
                        </a:lnTo>
                        <a:lnTo>
                          <a:pt x="4913" y="3417"/>
                        </a:lnTo>
                        <a:lnTo>
                          <a:pt x="4916" y="3422"/>
                        </a:lnTo>
                        <a:lnTo>
                          <a:pt x="4916" y="3427"/>
                        </a:lnTo>
                        <a:lnTo>
                          <a:pt x="4915" y="3433"/>
                        </a:lnTo>
                        <a:lnTo>
                          <a:pt x="4911" y="3441"/>
                        </a:lnTo>
                        <a:lnTo>
                          <a:pt x="4906" y="3448"/>
                        </a:lnTo>
                        <a:lnTo>
                          <a:pt x="4900" y="3454"/>
                        </a:lnTo>
                        <a:lnTo>
                          <a:pt x="4893" y="3460"/>
                        </a:lnTo>
                        <a:lnTo>
                          <a:pt x="4887" y="3466"/>
                        </a:lnTo>
                        <a:lnTo>
                          <a:pt x="4884" y="3469"/>
                        </a:lnTo>
                        <a:lnTo>
                          <a:pt x="4882" y="3472"/>
                        </a:lnTo>
                        <a:lnTo>
                          <a:pt x="4880" y="3475"/>
                        </a:lnTo>
                        <a:lnTo>
                          <a:pt x="4878" y="3479"/>
                        </a:lnTo>
                        <a:lnTo>
                          <a:pt x="4877" y="3483"/>
                        </a:lnTo>
                        <a:lnTo>
                          <a:pt x="4877" y="3487"/>
                        </a:lnTo>
                        <a:lnTo>
                          <a:pt x="4878" y="3492"/>
                        </a:lnTo>
                        <a:lnTo>
                          <a:pt x="4881" y="3499"/>
                        </a:lnTo>
                        <a:lnTo>
                          <a:pt x="4887" y="3509"/>
                        </a:lnTo>
                        <a:lnTo>
                          <a:pt x="4892" y="3519"/>
                        </a:lnTo>
                        <a:lnTo>
                          <a:pt x="4895" y="3524"/>
                        </a:lnTo>
                        <a:lnTo>
                          <a:pt x="4897" y="3529"/>
                        </a:lnTo>
                        <a:lnTo>
                          <a:pt x="4898" y="3535"/>
                        </a:lnTo>
                        <a:lnTo>
                          <a:pt x="4899" y="3542"/>
                        </a:lnTo>
                        <a:lnTo>
                          <a:pt x="4898" y="3551"/>
                        </a:lnTo>
                        <a:lnTo>
                          <a:pt x="4896" y="3557"/>
                        </a:lnTo>
                        <a:lnTo>
                          <a:pt x="4894" y="3559"/>
                        </a:lnTo>
                        <a:lnTo>
                          <a:pt x="4892" y="3561"/>
                        </a:lnTo>
                        <a:lnTo>
                          <a:pt x="4890" y="3562"/>
                        </a:lnTo>
                        <a:lnTo>
                          <a:pt x="4888" y="3563"/>
                        </a:lnTo>
                        <a:lnTo>
                          <a:pt x="4883" y="3564"/>
                        </a:lnTo>
                        <a:lnTo>
                          <a:pt x="4876" y="3564"/>
                        </a:lnTo>
                        <a:lnTo>
                          <a:pt x="4870" y="3562"/>
                        </a:lnTo>
                        <a:lnTo>
                          <a:pt x="4864" y="3559"/>
                        </a:lnTo>
                        <a:lnTo>
                          <a:pt x="4837" y="3545"/>
                        </a:lnTo>
                        <a:lnTo>
                          <a:pt x="4818" y="3533"/>
                        </a:lnTo>
                        <a:lnTo>
                          <a:pt x="4811" y="3531"/>
                        </a:lnTo>
                        <a:lnTo>
                          <a:pt x="4804" y="3530"/>
                        </a:lnTo>
                        <a:lnTo>
                          <a:pt x="4798" y="3530"/>
                        </a:lnTo>
                        <a:lnTo>
                          <a:pt x="4790" y="3530"/>
                        </a:lnTo>
                        <a:lnTo>
                          <a:pt x="4783" y="3532"/>
                        </a:lnTo>
                        <a:lnTo>
                          <a:pt x="4776" y="3533"/>
                        </a:lnTo>
                        <a:lnTo>
                          <a:pt x="4770" y="3536"/>
                        </a:lnTo>
                        <a:lnTo>
                          <a:pt x="4763" y="3539"/>
                        </a:lnTo>
                        <a:lnTo>
                          <a:pt x="4736" y="3554"/>
                        </a:lnTo>
                        <a:lnTo>
                          <a:pt x="4712" y="3569"/>
                        </a:lnTo>
                        <a:lnTo>
                          <a:pt x="4711" y="3571"/>
                        </a:lnTo>
                        <a:lnTo>
                          <a:pt x="4704" y="3573"/>
                        </a:lnTo>
                        <a:lnTo>
                          <a:pt x="4696" y="3576"/>
                        </a:lnTo>
                        <a:lnTo>
                          <a:pt x="4685" y="3578"/>
                        </a:lnTo>
                        <a:lnTo>
                          <a:pt x="4675" y="3582"/>
                        </a:lnTo>
                        <a:lnTo>
                          <a:pt x="4665" y="3588"/>
                        </a:lnTo>
                        <a:lnTo>
                          <a:pt x="4660" y="3591"/>
                        </a:lnTo>
                        <a:lnTo>
                          <a:pt x="4656" y="3594"/>
                        </a:lnTo>
                        <a:lnTo>
                          <a:pt x="4654" y="3598"/>
                        </a:lnTo>
                        <a:lnTo>
                          <a:pt x="4652" y="3602"/>
                        </a:lnTo>
                        <a:lnTo>
                          <a:pt x="4650" y="3611"/>
                        </a:lnTo>
                        <a:lnTo>
                          <a:pt x="4649" y="3619"/>
                        </a:lnTo>
                        <a:lnTo>
                          <a:pt x="4649" y="3629"/>
                        </a:lnTo>
                        <a:lnTo>
                          <a:pt x="4649" y="3638"/>
                        </a:lnTo>
                        <a:lnTo>
                          <a:pt x="4649" y="3647"/>
                        </a:lnTo>
                        <a:lnTo>
                          <a:pt x="4648" y="3655"/>
                        </a:lnTo>
                        <a:lnTo>
                          <a:pt x="4647" y="3664"/>
                        </a:lnTo>
                        <a:lnTo>
                          <a:pt x="4644" y="3674"/>
                        </a:lnTo>
                        <a:lnTo>
                          <a:pt x="4641" y="3685"/>
                        </a:lnTo>
                        <a:lnTo>
                          <a:pt x="4640" y="3695"/>
                        </a:lnTo>
                        <a:lnTo>
                          <a:pt x="4641" y="3703"/>
                        </a:lnTo>
                        <a:lnTo>
                          <a:pt x="4643" y="3711"/>
                        </a:lnTo>
                        <a:lnTo>
                          <a:pt x="4647" y="3718"/>
                        </a:lnTo>
                        <a:lnTo>
                          <a:pt x="4652" y="3724"/>
                        </a:lnTo>
                        <a:lnTo>
                          <a:pt x="4658" y="3729"/>
                        </a:lnTo>
                        <a:lnTo>
                          <a:pt x="4665" y="3733"/>
                        </a:lnTo>
                        <a:lnTo>
                          <a:pt x="4677" y="3742"/>
                        </a:lnTo>
                        <a:lnTo>
                          <a:pt x="4686" y="3749"/>
                        </a:lnTo>
                        <a:lnTo>
                          <a:pt x="4689" y="3753"/>
                        </a:lnTo>
                        <a:lnTo>
                          <a:pt x="4690" y="3759"/>
                        </a:lnTo>
                        <a:lnTo>
                          <a:pt x="4689" y="3764"/>
                        </a:lnTo>
                        <a:lnTo>
                          <a:pt x="4686" y="3769"/>
                        </a:lnTo>
                        <a:lnTo>
                          <a:pt x="4683" y="3775"/>
                        </a:lnTo>
                        <a:lnTo>
                          <a:pt x="4681" y="3781"/>
                        </a:lnTo>
                        <a:lnTo>
                          <a:pt x="4679" y="3787"/>
                        </a:lnTo>
                        <a:lnTo>
                          <a:pt x="4677" y="3793"/>
                        </a:lnTo>
                        <a:lnTo>
                          <a:pt x="4675" y="3808"/>
                        </a:lnTo>
                        <a:lnTo>
                          <a:pt x="4673" y="3820"/>
                        </a:lnTo>
                        <a:lnTo>
                          <a:pt x="4671" y="3826"/>
                        </a:lnTo>
                        <a:lnTo>
                          <a:pt x="4669" y="3832"/>
                        </a:lnTo>
                        <a:lnTo>
                          <a:pt x="4666" y="3837"/>
                        </a:lnTo>
                        <a:lnTo>
                          <a:pt x="4662" y="3841"/>
                        </a:lnTo>
                        <a:lnTo>
                          <a:pt x="4658" y="3846"/>
                        </a:lnTo>
                        <a:lnTo>
                          <a:pt x="4652" y="3849"/>
                        </a:lnTo>
                        <a:lnTo>
                          <a:pt x="4645" y="3850"/>
                        </a:lnTo>
                        <a:lnTo>
                          <a:pt x="4637" y="3851"/>
                        </a:lnTo>
                        <a:lnTo>
                          <a:pt x="4629" y="3850"/>
                        </a:lnTo>
                        <a:lnTo>
                          <a:pt x="4622" y="3849"/>
                        </a:lnTo>
                        <a:lnTo>
                          <a:pt x="4616" y="3848"/>
                        </a:lnTo>
                        <a:lnTo>
                          <a:pt x="4611" y="3846"/>
                        </a:lnTo>
                        <a:lnTo>
                          <a:pt x="4603" y="3841"/>
                        </a:lnTo>
                        <a:lnTo>
                          <a:pt x="4598" y="3837"/>
                        </a:lnTo>
                        <a:lnTo>
                          <a:pt x="4595" y="3836"/>
                        </a:lnTo>
                        <a:lnTo>
                          <a:pt x="4592" y="3835"/>
                        </a:lnTo>
                        <a:lnTo>
                          <a:pt x="4588" y="3836"/>
                        </a:lnTo>
                        <a:lnTo>
                          <a:pt x="4584" y="3837"/>
                        </a:lnTo>
                        <a:lnTo>
                          <a:pt x="4579" y="3840"/>
                        </a:lnTo>
                        <a:lnTo>
                          <a:pt x="4573" y="3845"/>
                        </a:lnTo>
                        <a:lnTo>
                          <a:pt x="4566" y="3850"/>
                        </a:lnTo>
                        <a:lnTo>
                          <a:pt x="4558" y="3857"/>
                        </a:lnTo>
                        <a:lnTo>
                          <a:pt x="4548" y="3869"/>
                        </a:lnTo>
                        <a:lnTo>
                          <a:pt x="4538" y="3882"/>
                        </a:lnTo>
                        <a:lnTo>
                          <a:pt x="4532" y="3890"/>
                        </a:lnTo>
                        <a:lnTo>
                          <a:pt x="4526" y="3895"/>
                        </a:lnTo>
                        <a:lnTo>
                          <a:pt x="4523" y="3897"/>
                        </a:lnTo>
                        <a:lnTo>
                          <a:pt x="4519" y="3898"/>
                        </a:lnTo>
                        <a:lnTo>
                          <a:pt x="4515" y="3899"/>
                        </a:lnTo>
                        <a:lnTo>
                          <a:pt x="4511" y="3900"/>
                        </a:lnTo>
                        <a:lnTo>
                          <a:pt x="4495" y="3899"/>
                        </a:lnTo>
                        <a:lnTo>
                          <a:pt x="4469" y="3896"/>
                        </a:lnTo>
                        <a:lnTo>
                          <a:pt x="4438" y="3894"/>
                        </a:lnTo>
                        <a:lnTo>
                          <a:pt x="4408" y="3892"/>
                        </a:lnTo>
                        <a:lnTo>
                          <a:pt x="4393" y="3893"/>
                        </a:lnTo>
                        <a:lnTo>
                          <a:pt x="4380" y="3894"/>
                        </a:lnTo>
                        <a:lnTo>
                          <a:pt x="4374" y="3895"/>
                        </a:lnTo>
                        <a:lnTo>
                          <a:pt x="4369" y="3897"/>
                        </a:lnTo>
                        <a:lnTo>
                          <a:pt x="4364" y="3898"/>
                        </a:lnTo>
                        <a:lnTo>
                          <a:pt x="4359" y="3901"/>
                        </a:lnTo>
                        <a:lnTo>
                          <a:pt x="4355" y="3903"/>
                        </a:lnTo>
                        <a:lnTo>
                          <a:pt x="4353" y="3906"/>
                        </a:lnTo>
                        <a:lnTo>
                          <a:pt x="4351" y="3910"/>
                        </a:lnTo>
                        <a:lnTo>
                          <a:pt x="4350" y="3914"/>
                        </a:lnTo>
                        <a:lnTo>
                          <a:pt x="4350" y="3918"/>
                        </a:lnTo>
                        <a:lnTo>
                          <a:pt x="4351" y="3923"/>
                        </a:lnTo>
                        <a:lnTo>
                          <a:pt x="4353" y="3930"/>
                        </a:lnTo>
                        <a:lnTo>
                          <a:pt x="4356" y="3936"/>
                        </a:lnTo>
                        <a:lnTo>
                          <a:pt x="4358" y="3951"/>
                        </a:lnTo>
                        <a:lnTo>
                          <a:pt x="4358" y="3967"/>
                        </a:lnTo>
                        <a:lnTo>
                          <a:pt x="4359" y="3976"/>
                        </a:lnTo>
                        <a:lnTo>
                          <a:pt x="4360" y="3984"/>
                        </a:lnTo>
                        <a:lnTo>
                          <a:pt x="4361" y="3992"/>
                        </a:lnTo>
                        <a:lnTo>
                          <a:pt x="4365" y="3998"/>
                        </a:lnTo>
                        <a:lnTo>
                          <a:pt x="4369" y="4007"/>
                        </a:lnTo>
                        <a:lnTo>
                          <a:pt x="4375" y="4017"/>
                        </a:lnTo>
                        <a:lnTo>
                          <a:pt x="4377" y="4021"/>
                        </a:lnTo>
                        <a:lnTo>
                          <a:pt x="4379" y="4025"/>
                        </a:lnTo>
                        <a:lnTo>
                          <a:pt x="4381" y="4030"/>
                        </a:lnTo>
                        <a:lnTo>
                          <a:pt x="4381" y="4034"/>
                        </a:lnTo>
                        <a:lnTo>
                          <a:pt x="4380" y="4050"/>
                        </a:lnTo>
                        <a:lnTo>
                          <a:pt x="4378" y="4067"/>
                        </a:lnTo>
                        <a:lnTo>
                          <a:pt x="4377" y="4076"/>
                        </a:lnTo>
                        <a:lnTo>
                          <a:pt x="4376" y="4084"/>
                        </a:lnTo>
                        <a:lnTo>
                          <a:pt x="4376" y="4092"/>
                        </a:lnTo>
                        <a:lnTo>
                          <a:pt x="4377" y="4102"/>
                        </a:lnTo>
                        <a:lnTo>
                          <a:pt x="4392" y="4183"/>
                        </a:lnTo>
                        <a:lnTo>
                          <a:pt x="4392" y="4191"/>
                        </a:lnTo>
                        <a:lnTo>
                          <a:pt x="4393" y="4198"/>
                        </a:lnTo>
                        <a:lnTo>
                          <a:pt x="4396" y="4205"/>
                        </a:lnTo>
                        <a:lnTo>
                          <a:pt x="4400" y="4212"/>
                        </a:lnTo>
                        <a:lnTo>
                          <a:pt x="4403" y="4219"/>
                        </a:lnTo>
                        <a:lnTo>
                          <a:pt x="4407" y="4227"/>
                        </a:lnTo>
                        <a:lnTo>
                          <a:pt x="4408" y="4232"/>
                        </a:lnTo>
                        <a:lnTo>
                          <a:pt x="4408" y="4236"/>
                        </a:lnTo>
                        <a:lnTo>
                          <a:pt x="4408" y="4240"/>
                        </a:lnTo>
                        <a:lnTo>
                          <a:pt x="4407" y="4245"/>
                        </a:lnTo>
                        <a:lnTo>
                          <a:pt x="4401" y="4259"/>
                        </a:lnTo>
                        <a:lnTo>
                          <a:pt x="4394" y="4274"/>
                        </a:lnTo>
                        <a:lnTo>
                          <a:pt x="4387" y="4289"/>
                        </a:lnTo>
                        <a:lnTo>
                          <a:pt x="4378" y="4303"/>
                        </a:lnTo>
                        <a:lnTo>
                          <a:pt x="4369" y="4319"/>
                        </a:lnTo>
                        <a:lnTo>
                          <a:pt x="4360" y="4334"/>
                        </a:lnTo>
                        <a:lnTo>
                          <a:pt x="4352" y="4349"/>
                        </a:lnTo>
                        <a:lnTo>
                          <a:pt x="4346" y="4365"/>
                        </a:lnTo>
                        <a:lnTo>
                          <a:pt x="4340" y="4390"/>
                        </a:lnTo>
                        <a:lnTo>
                          <a:pt x="4334" y="4421"/>
                        </a:lnTo>
                        <a:lnTo>
                          <a:pt x="4332" y="4428"/>
                        </a:lnTo>
                        <a:lnTo>
                          <a:pt x="4330" y="4435"/>
                        </a:lnTo>
                        <a:lnTo>
                          <a:pt x="4327" y="4442"/>
                        </a:lnTo>
                        <a:lnTo>
                          <a:pt x="4324" y="4448"/>
                        </a:lnTo>
                        <a:lnTo>
                          <a:pt x="4321" y="4453"/>
                        </a:lnTo>
                        <a:lnTo>
                          <a:pt x="4316" y="4457"/>
                        </a:lnTo>
                        <a:lnTo>
                          <a:pt x="4311" y="4459"/>
                        </a:lnTo>
                        <a:lnTo>
                          <a:pt x="4306" y="4460"/>
                        </a:lnTo>
                        <a:lnTo>
                          <a:pt x="4290" y="4461"/>
                        </a:lnTo>
                        <a:lnTo>
                          <a:pt x="4274" y="4460"/>
                        </a:lnTo>
                        <a:lnTo>
                          <a:pt x="4260" y="4458"/>
                        </a:lnTo>
                        <a:lnTo>
                          <a:pt x="4246" y="4455"/>
                        </a:lnTo>
                        <a:lnTo>
                          <a:pt x="4233" y="4450"/>
                        </a:lnTo>
                        <a:lnTo>
                          <a:pt x="4219" y="4443"/>
                        </a:lnTo>
                        <a:lnTo>
                          <a:pt x="4205" y="4437"/>
                        </a:lnTo>
                        <a:lnTo>
                          <a:pt x="4192" y="4430"/>
                        </a:lnTo>
                        <a:lnTo>
                          <a:pt x="4185" y="4427"/>
                        </a:lnTo>
                        <a:lnTo>
                          <a:pt x="4180" y="4425"/>
                        </a:lnTo>
                        <a:lnTo>
                          <a:pt x="4174" y="4425"/>
                        </a:lnTo>
                        <a:lnTo>
                          <a:pt x="4169" y="4425"/>
                        </a:lnTo>
                        <a:lnTo>
                          <a:pt x="4164" y="4426"/>
                        </a:lnTo>
                        <a:lnTo>
                          <a:pt x="4159" y="4427"/>
                        </a:lnTo>
                        <a:lnTo>
                          <a:pt x="4154" y="4429"/>
                        </a:lnTo>
                        <a:lnTo>
                          <a:pt x="4149" y="4432"/>
                        </a:lnTo>
                        <a:lnTo>
                          <a:pt x="4139" y="4438"/>
                        </a:lnTo>
                        <a:lnTo>
                          <a:pt x="4129" y="4443"/>
                        </a:lnTo>
                        <a:lnTo>
                          <a:pt x="4120" y="4449"/>
                        </a:lnTo>
                        <a:lnTo>
                          <a:pt x="4110" y="4453"/>
                        </a:lnTo>
                        <a:lnTo>
                          <a:pt x="4104" y="4453"/>
                        </a:lnTo>
                        <a:lnTo>
                          <a:pt x="4096" y="4452"/>
                        </a:lnTo>
                        <a:lnTo>
                          <a:pt x="4088" y="4449"/>
                        </a:lnTo>
                        <a:lnTo>
                          <a:pt x="4079" y="4445"/>
                        </a:lnTo>
                        <a:lnTo>
                          <a:pt x="4061" y="4434"/>
                        </a:lnTo>
                        <a:lnTo>
                          <a:pt x="4041" y="4425"/>
                        </a:lnTo>
                        <a:lnTo>
                          <a:pt x="4032" y="4421"/>
                        </a:lnTo>
                        <a:lnTo>
                          <a:pt x="4023" y="4418"/>
                        </a:lnTo>
                        <a:lnTo>
                          <a:pt x="4014" y="4417"/>
                        </a:lnTo>
                        <a:lnTo>
                          <a:pt x="4007" y="4418"/>
                        </a:lnTo>
                        <a:lnTo>
                          <a:pt x="4004" y="4419"/>
                        </a:lnTo>
                        <a:lnTo>
                          <a:pt x="4001" y="4421"/>
                        </a:lnTo>
                        <a:lnTo>
                          <a:pt x="3998" y="4423"/>
                        </a:lnTo>
                        <a:lnTo>
                          <a:pt x="3996" y="4426"/>
                        </a:lnTo>
                        <a:lnTo>
                          <a:pt x="3993" y="4430"/>
                        </a:lnTo>
                        <a:lnTo>
                          <a:pt x="3992" y="4435"/>
                        </a:lnTo>
                        <a:lnTo>
                          <a:pt x="3990" y="4440"/>
                        </a:lnTo>
                        <a:lnTo>
                          <a:pt x="3989" y="4447"/>
                        </a:lnTo>
                        <a:lnTo>
                          <a:pt x="3987" y="4455"/>
                        </a:lnTo>
                        <a:lnTo>
                          <a:pt x="3982" y="4465"/>
                        </a:lnTo>
                        <a:lnTo>
                          <a:pt x="3976" y="4476"/>
                        </a:lnTo>
                        <a:lnTo>
                          <a:pt x="3967" y="4489"/>
                        </a:lnTo>
                        <a:lnTo>
                          <a:pt x="3951" y="4513"/>
                        </a:lnTo>
                        <a:lnTo>
                          <a:pt x="3939" y="4533"/>
                        </a:lnTo>
                        <a:lnTo>
                          <a:pt x="3923" y="4557"/>
                        </a:lnTo>
                        <a:lnTo>
                          <a:pt x="3918" y="4567"/>
                        </a:lnTo>
                        <a:lnTo>
                          <a:pt x="3922" y="4578"/>
                        </a:lnTo>
                        <a:lnTo>
                          <a:pt x="3936" y="4602"/>
                        </a:lnTo>
                        <a:lnTo>
                          <a:pt x="3939" y="4611"/>
                        </a:lnTo>
                        <a:lnTo>
                          <a:pt x="3940" y="4621"/>
                        </a:lnTo>
                        <a:lnTo>
                          <a:pt x="3939" y="4629"/>
                        </a:lnTo>
                        <a:lnTo>
                          <a:pt x="3937" y="4636"/>
                        </a:lnTo>
                        <a:lnTo>
                          <a:pt x="3934" y="4643"/>
                        </a:lnTo>
                        <a:lnTo>
                          <a:pt x="3928" y="4650"/>
                        </a:lnTo>
                        <a:lnTo>
                          <a:pt x="3923" y="4656"/>
                        </a:lnTo>
                        <a:lnTo>
                          <a:pt x="3918" y="4664"/>
                        </a:lnTo>
                        <a:lnTo>
                          <a:pt x="3913" y="4670"/>
                        </a:lnTo>
                        <a:lnTo>
                          <a:pt x="3908" y="4676"/>
                        </a:lnTo>
                        <a:lnTo>
                          <a:pt x="3904" y="4683"/>
                        </a:lnTo>
                        <a:lnTo>
                          <a:pt x="3900" y="4690"/>
                        </a:lnTo>
                        <a:lnTo>
                          <a:pt x="3897" y="4697"/>
                        </a:lnTo>
                        <a:lnTo>
                          <a:pt x="3896" y="4706"/>
                        </a:lnTo>
                        <a:lnTo>
                          <a:pt x="3896" y="4715"/>
                        </a:lnTo>
                        <a:lnTo>
                          <a:pt x="3899" y="4725"/>
                        </a:lnTo>
                        <a:lnTo>
                          <a:pt x="3901" y="4734"/>
                        </a:lnTo>
                        <a:lnTo>
                          <a:pt x="3902" y="4742"/>
                        </a:lnTo>
                        <a:lnTo>
                          <a:pt x="3901" y="4751"/>
                        </a:lnTo>
                        <a:lnTo>
                          <a:pt x="3899" y="4757"/>
                        </a:lnTo>
                        <a:lnTo>
                          <a:pt x="3896" y="4763"/>
                        </a:lnTo>
                        <a:lnTo>
                          <a:pt x="3892" y="4769"/>
                        </a:lnTo>
                        <a:lnTo>
                          <a:pt x="3886" y="4775"/>
                        </a:lnTo>
                        <a:lnTo>
                          <a:pt x="3880" y="4780"/>
                        </a:lnTo>
                        <a:lnTo>
                          <a:pt x="3867" y="4791"/>
                        </a:lnTo>
                        <a:lnTo>
                          <a:pt x="3854" y="4803"/>
                        </a:lnTo>
                        <a:lnTo>
                          <a:pt x="3848" y="4809"/>
                        </a:lnTo>
                        <a:lnTo>
                          <a:pt x="3841" y="4816"/>
                        </a:lnTo>
                        <a:lnTo>
                          <a:pt x="3836" y="4823"/>
                        </a:lnTo>
                        <a:lnTo>
                          <a:pt x="3831" y="4833"/>
                        </a:lnTo>
                        <a:lnTo>
                          <a:pt x="3831" y="4843"/>
                        </a:lnTo>
                        <a:lnTo>
                          <a:pt x="3832" y="4850"/>
                        </a:lnTo>
                        <a:lnTo>
                          <a:pt x="3833" y="4852"/>
                        </a:lnTo>
                        <a:lnTo>
                          <a:pt x="3835" y="4855"/>
                        </a:lnTo>
                        <a:lnTo>
                          <a:pt x="3838" y="4858"/>
                        </a:lnTo>
                        <a:lnTo>
                          <a:pt x="3842" y="4862"/>
                        </a:lnTo>
                        <a:lnTo>
                          <a:pt x="3849" y="4868"/>
                        </a:lnTo>
                        <a:lnTo>
                          <a:pt x="3852" y="4873"/>
                        </a:lnTo>
                        <a:lnTo>
                          <a:pt x="3854" y="4880"/>
                        </a:lnTo>
                        <a:lnTo>
                          <a:pt x="3853" y="4885"/>
                        </a:lnTo>
                        <a:lnTo>
                          <a:pt x="3850" y="4895"/>
                        </a:lnTo>
                        <a:lnTo>
                          <a:pt x="3845" y="4909"/>
                        </a:lnTo>
                        <a:lnTo>
                          <a:pt x="3840" y="4925"/>
                        </a:lnTo>
                        <a:lnTo>
                          <a:pt x="3836" y="4941"/>
                        </a:lnTo>
                        <a:lnTo>
                          <a:pt x="3831" y="4956"/>
                        </a:lnTo>
                        <a:lnTo>
                          <a:pt x="3827" y="4973"/>
                        </a:lnTo>
                        <a:lnTo>
                          <a:pt x="3823" y="4979"/>
                        </a:lnTo>
                        <a:lnTo>
                          <a:pt x="3821" y="4984"/>
                        </a:lnTo>
                        <a:lnTo>
                          <a:pt x="3820" y="4988"/>
                        </a:lnTo>
                        <a:lnTo>
                          <a:pt x="3820" y="4991"/>
                        </a:lnTo>
                        <a:lnTo>
                          <a:pt x="3821" y="4995"/>
                        </a:lnTo>
                        <a:lnTo>
                          <a:pt x="3823" y="4997"/>
                        </a:lnTo>
                        <a:lnTo>
                          <a:pt x="3825" y="4999"/>
                        </a:lnTo>
                        <a:lnTo>
                          <a:pt x="3828" y="5002"/>
                        </a:lnTo>
                        <a:lnTo>
                          <a:pt x="3834" y="5007"/>
                        </a:lnTo>
                        <a:lnTo>
                          <a:pt x="3840" y="5013"/>
                        </a:lnTo>
                        <a:lnTo>
                          <a:pt x="3842" y="5017"/>
                        </a:lnTo>
                        <a:lnTo>
                          <a:pt x="3845" y="5021"/>
                        </a:lnTo>
                        <a:lnTo>
                          <a:pt x="3845" y="5026"/>
                        </a:lnTo>
                        <a:lnTo>
                          <a:pt x="3845" y="5032"/>
                        </a:lnTo>
                        <a:lnTo>
                          <a:pt x="3841" y="5053"/>
                        </a:lnTo>
                        <a:lnTo>
                          <a:pt x="3837" y="5072"/>
                        </a:lnTo>
                        <a:lnTo>
                          <a:pt x="3834" y="5092"/>
                        </a:lnTo>
                        <a:lnTo>
                          <a:pt x="3831" y="5110"/>
                        </a:lnTo>
                        <a:lnTo>
                          <a:pt x="3829" y="5129"/>
                        </a:lnTo>
                        <a:lnTo>
                          <a:pt x="3830" y="5148"/>
                        </a:lnTo>
                        <a:lnTo>
                          <a:pt x="3831" y="5158"/>
                        </a:lnTo>
                        <a:lnTo>
                          <a:pt x="3833" y="5167"/>
                        </a:lnTo>
                        <a:lnTo>
                          <a:pt x="3835" y="5178"/>
                        </a:lnTo>
                        <a:lnTo>
                          <a:pt x="3839" y="5188"/>
                        </a:lnTo>
                        <a:lnTo>
                          <a:pt x="3845" y="5202"/>
                        </a:lnTo>
                        <a:lnTo>
                          <a:pt x="3851" y="5216"/>
                        </a:lnTo>
                        <a:lnTo>
                          <a:pt x="3855" y="5231"/>
                        </a:lnTo>
                        <a:lnTo>
                          <a:pt x="3859" y="5245"/>
                        </a:lnTo>
                        <a:lnTo>
                          <a:pt x="3860" y="5252"/>
                        </a:lnTo>
                        <a:lnTo>
                          <a:pt x="3860" y="5259"/>
                        </a:lnTo>
                        <a:lnTo>
                          <a:pt x="3860" y="5267"/>
                        </a:lnTo>
                        <a:lnTo>
                          <a:pt x="3859" y="5274"/>
                        </a:lnTo>
                        <a:lnTo>
                          <a:pt x="3858" y="5281"/>
                        </a:lnTo>
                        <a:lnTo>
                          <a:pt x="3856" y="5288"/>
                        </a:lnTo>
                        <a:lnTo>
                          <a:pt x="3853" y="5295"/>
                        </a:lnTo>
                        <a:lnTo>
                          <a:pt x="3849" y="5302"/>
                        </a:lnTo>
                        <a:lnTo>
                          <a:pt x="3836" y="5324"/>
                        </a:lnTo>
                        <a:lnTo>
                          <a:pt x="3825" y="5346"/>
                        </a:lnTo>
                        <a:lnTo>
                          <a:pt x="3814" y="5369"/>
                        </a:lnTo>
                        <a:lnTo>
                          <a:pt x="3800" y="5390"/>
                        </a:lnTo>
                        <a:lnTo>
                          <a:pt x="3793" y="5405"/>
                        </a:lnTo>
                        <a:lnTo>
                          <a:pt x="3787" y="5417"/>
                        </a:lnTo>
                        <a:lnTo>
                          <a:pt x="3783" y="5422"/>
                        </a:lnTo>
                        <a:lnTo>
                          <a:pt x="3777" y="5426"/>
                        </a:lnTo>
                        <a:lnTo>
                          <a:pt x="3774" y="5427"/>
                        </a:lnTo>
                        <a:lnTo>
                          <a:pt x="3770" y="5427"/>
                        </a:lnTo>
                        <a:lnTo>
                          <a:pt x="3766" y="5427"/>
                        </a:lnTo>
                        <a:lnTo>
                          <a:pt x="3762" y="5426"/>
                        </a:lnTo>
                        <a:lnTo>
                          <a:pt x="3745" y="5422"/>
                        </a:lnTo>
                        <a:lnTo>
                          <a:pt x="3730" y="5416"/>
                        </a:lnTo>
                        <a:lnTo>
                          <a:pt x="3716" y="5410"/>
                        </a:lnTo>
                        <a:lnTo>
                          <a:pt x="3700" y="5404"/>
                        </a:lnTo>
                        <a:lnTo>
                          <a:pt x="3685" y="5397"/>
                        </a:lnTo>
                        <a:lnTo>
                          <a:pt x="3670" y="5392"/>
                        </a:lnTo>
                        <a:lnTo>
                          <a:pt x="3654" y="5385"/>
                        </a:lnTo>
                        <a:lnTo>
                          <a:pt x="3639" y="5381"/>
                        </a:lnTo>
                        <a:lnTo>
                          <a:pt x="3627" y="5379"/>
                        </a:lnTo>
                        <a:lnTo>
                          <a:pt x="3614" y="5377"/>
                        </a:lnTo>
                        <a:lnTo>
                          <a:pt x="3601" y="5377"/>
                        </a:lnTo>
                        <a:lnTo>
                          <a:pt x="3590" y="5378"/>
                        </a:lnTo>
                        <a:lnTo>
                          <a:pt x="3585" y="5379"/>
                        </a:lnTo>
                        <a:lnTo>
                          <a:pt x="3582" y="5381"/>
                        </a:lnTo>
                        <a:lnTo>
                          <a:pt x="3581" y="5384"/>
                        </a:lnTo>
                        <a:lnTo>
                          <a:pt x="3581" y="5387"/>
                        </a:lnTo>
                        <a:lnTo>
                          <a:pt x="3583" y="5390"/>
                        </a:lnTo>
                        <a:lnTo>
                          <a:pt x="3588" y="5396"/>
                        </a:lnTo>
                        <a:lnTo>
                          <a:pt x="3595" y="5401"/>
                        </a:lnTo>
                        <a:lnTo>
                          <a:pt x="3604" y="5407"/>
                        </a:lnTo>
                        <a:lnTo>
                          <a:pt x="3601" y="5412"/>
                        </a:lnTo>
                        <a:lnTo>
                          <a:pt x="3600" y="5417"/>
                        </a:lnTo>
                        <a:lnTo>
                          <a:pt x="3599" y="5424"/>
                        </a:lnTo>
                        <a:lnTo>
                          <a:pt x="3599" y="5431"/>
                        </a:lnTo>
                        <a:lnTo>
                          <a:pt x="3600" y="5449"/>
                        </a:lnTo>
                        <a:lnTo>
                          <a:pt x="3600" y="5466"/>
                        </a:lnTo>
                        <a:lnTo>
                          <a:pt x="3600" y="5474"/>
                        </a:lnTo>
                        <a:lnTo>
                          <a:pt x="3599" y="5482"/>
                        </a:lnTo>
                        <a:lnTo>
                          <a:pt x="3597" y="5490"/>
                        </a:lnTo>
                        <a:lnTo>
                          <a:pt x="3595" y="5496"/>
                        </a:lnTo>
                        <a:lnTo>
                          <a:pt x="3592" y="5501"/>
                        </a:lnTo>
                        <a:lnTo>
                          <a:pt x="3587" y="5505"/>
                        </a:lnTo>
                        <a:lnTo>
                          <a:pt x="3580" y="5507"/>
                        </a:lnTo>
                        <a:lnTo>
                          <a:pt x="3572" y="5508"/>
                        </a:lnTo>
                        <a:lnTo>
                          <a:pt x="3560" y="5506"/>
                        </a:lnTo>
                        <a:lnTo>
                          <a:pt x="3546" y="5502"/>
                        </a:lnTo>
                        <a:lnTo>
                          <a:pt x="3538" y="5500"/>
                        </a:lnTo>
                        <a:lnTo>
                          <a:pt x="3531" y="5500"/>
                        </a:lnTo>
                        <a:lnTo>
                          <a:pt x="3528" y="5500"/>
                        </a:lnTo>
                        <a:lnTo>
                          <a:pt x="3526" y="5500"/>
                        </a:lnTo>
                        <a:lnTo>
                          <a:pt x="3524" y="5501"/>
                        </a:lnTo>
                        <a:lnTo>
                          <a:pt x="3522" y="5503"/>
                        </a:lnTo>
                        <a:lnTo>
                          <a:pt x="3515" y="5511"/>
                        </a:lnTo>
                        <a:lnTo>
                          <a:pt x="3511" y="5519"/>
                        </a:lnTo>
                        <a:lnTo>
                          <a:pt x="3509" y="5528"/>
                        </a:lnTo>
                        <a:lnTo>
                          <a:pt x="3507" y="5535"/>
                        </a:lnTo>
                        <a:lnTo>
                          <a:pt x="3504" y="5543"/>
                        </a:lnTo>
                        <a:lnTo>
                          <a:pt x="3498" y="5550"/>
                        </a:lnTo>
                        <a:lnTo>
                          <a:pt x="3494" y="5553"/>
                        </a:lnTo>
                        <a:lnTo>
                          <a:pt x="3490" y="5557"/>
                        </a:lnTo>
                        <a:lnTo>
                          <a:pt x="3484" y="5560"/>
                        </a:lnTo>
                        <a:lnTo>
                          <a:pt x="3477" y="5565"/>
                        </a:lnTo>
                        <a:lnTo>
                          <a:pt x="3462" y="5572"/>
                        </a:lnTo>
                        <a:lnTo>
                          <a:pt x="3447" y="5579"/>
                        </a:lnTo>
                        <a:lnTo>
                          <a:pt x="3437" y="5586"/>
                        </a:lnTo>
                        <a:lnTo>
                          <a:pt x="3429" y="5592"/>
                        </a:lnTo>
                        <a:lnTo>
                          <a:pt x="3423" y="5597"/>
                        </a:lnTo>
                        <a:lnTo>
                          <a:pt x="3420" y="5603"/>
                        </a:lnTo>
                        <a:lnTo>
                          <a:pt x="3419" y="5605"/>
                        </a:lnTo>
                        <a:lnTo>
                          <a:pt x="3418" y="5609"/>
                        </a:lnTo>
                        <a:lnTo>
                          <a:pt x="3419" y="5611"/>
                        </a:lnTo>
                        <a:lnTo>
                          <a:pt x="3419" y="5614"/>
                        </a:lnTo>
                        <a:lnTo>
                          <a:pt x="3422" y="5619"/>
                        </a:lnTo>
                        <a:lnTo>
                          <a:pt x="3426" y="5624"/>
                        </a:lnTo>
                        <a:lnTo>
                          <a:pt x="3433" y="5630"/>
                        </a:lnTo>
                        <a:lnTo>
                          <a:pt x="3441" y="5636"/>
                        </a:lnTo>
                        <a:lnTo>
                          <a:pt x="3462" y="5650"/>
                        </a:lnTo>
                        <a:lnTo>
                          <a:pt x="3488" y="5667"/>
                        </a:lnTo>
                        <a:lnTo>
                          <a:pt x="3495" y="5672"/>
                        </a:lnTo>
                        <a:lnTo>
                          <a:pt x="3502" y="5677"/>
                        </a:lnTo>
                        <a:lnTo>
                          <a:pt x="3505" y="5682"/>
                        </a:lnTo>
                        <a:lnTo>
                          <a:pt x="3506" y="5687"/>
                        </a:lnTo>
                        <a:lnTo>
                          <a:pt x="3506" y="5691"/>
                        </a:lnTo>
                        <a:lnTo>
                          <a:pt x="3504" y="5696"/>
                        </a:lnTo>
                        <a:lnTo>
                          <a:pt x="3502" y="5700"/>
                        </a:lnTo>
                        <a:lnTo>
                          <a:pt x="3497" y="5704"/>
                        </a:lnTo>
                        <a:lnTo>
                          <a:pt x="3488" y="5712"/>
                        </a:lnTo>
                        <a:lnTo>
                          <a:pt x="3478" y="5720"/>
                        </a:lnTo>
                        <a:lnTo>
                          <a:pt x="3474" y="5724"/>
                        </a:lnTo>
                        <a:lnTo>
                          <a:pt x="3470" y="5728"/>
                        </a:lnTo>
                        <a:lnTo>
                          <a:pt x="3466" y="5732"/>
                        </a:lnTo>
                        <a:lnTo>
                          <a:pt x="3464" y="5738"/>
                        </a:lnTo>
                        <a:lnTo>
                          <a:pt x="3461" y="5749"/>
                        </a:lnTo>
                        <a:lnTo>
                          <a:pt x="3460" y="5760"/>
                        </a:lnTo>
                        <a:lnTo>
                          <a:pt x="3459" y="5771"/>
                        </a:lnTo>
                        <a:lnTo>
                          <a:pt x="3460" y="5783"/>
                        </a:lnTo>
                        <a:lnTo>
                          <a:pt x="3462" y="5787"/>
                        </a:lnTo>
                        <a:lnTo>
                          <a:pt x="3464" y="5791"/>
                        </a:lnTo>
                        <a:lnTo>
                          <a:pt x="3467" y="5794"/>
                        </a:lnTo>
                        <a:lnTo>
                          <a:pt x="3470" y="5797"/>
                        </a:lnTo>
                        <a:lnTo>
                          <a:pt x="3475" y="5798"/>
                        </a:lnTo>
                        <a:lnTo>
                          <a:pt x="3480" y="5798"/>
                        </a:lnTo>
                        <a:lnTo>
                          <a:pt x="3486" y="5798"/>
                        </a:lnTo>
                        <a:lnTo>
                          <a:pt x="3492" y="5796"/>
                        </a:lnTo>
                        <a:lnTo>
                          <a:pt x="3506" y="5791"/>
                        </a:lnTo>
                        <a:lnTo>
                          <a:pt x="3516" y="5789"/>
                        </a:lnTo>
                        <a:lnTo>
                          <a:pt x="3524" y="5789"/>
                        </a:lnTo>
                        <a:lnTo>
                          <a:pt x="3530" y="5790"/>
                        </a:lnTo>
                        <a:lnTo>
                          <a:pt x="3535" y="5792"/>
                        </a:lnTo>
                        <a:lnTo>
                          <a:pt x="3538" y="5796"/>
                        </a:lnTo>
                        <a:lnTo>
                          <a:pt x="3540" y="5801"/>
                        </a:lnTo>
                        <a:lnTo>
                          <a:pt x="3541" y="5807"/>
                        </a:lnTo>
                        <a:lnTo>
                          <a:pt x="3542" y="5822"/>
                        </a:lnTo>
                        <a:lnTo>
                          <a:pt x="3544" y="5839"/>
                        </a:lnTo>
                        <a:lnTo>
                          <a:pt x="3545" y="5847"/>
                        </a:lnTo>
                        <a:lnTo>
                          <a:pt x="3546" y="5856"/>
                        </a:lnTo>
                        <a:lnTo>
                          <a:pt x="3549" y="5866"/>
                        </a:lnTo>
                        <a:lnTo>
                          <a:pt x="3552" y="5875"/>
                        </a:lnTo>
                        <a:lnTo>
                          <a:pt x="3557" y="5884"/>
                        </a:lnTo>
                        <a:lnTo>
                          <a:pt x="3560" y="5890"/>
                        </a:lnTo>
                        <a:lnTo>
                          <a:pt x="3562" y="5895"/>
                        </a:lnTo>
                        <a:lnTo>
                          <a:pt x="3562" y="5899"/>
                        </a:lnTo>
                        <a:lnTo>
                          <a:pt x="3560" y="5902"/>
                        </a:lnTo>
                        <a:lnTo>
                          <a:pt x="3557" y="5906"/>
                        </a:lnTo>
                        <a:lnTo>
                          <a:pt x="3552" y="5912"/>
                        </a:lnTo>
                        <a:lnTo>
                          <a:pt x="3546" y="5918"/>
                        </a:lnTo>
                        <a:lnTo>
                          <a:pt x="3539" y="5923"/>
                        </a:lnTo>
                        <a:lnTo>
                          <a:pt x="3534" y="5931"/>
                        </a:lnTo>
                        <a:lnTo>
                          <a:pt x="3529" y="5939"/>
                        </a:lnTo>
                        <a:lnTo>
                          <a:pt x="3525" y="5947"/>
                        </a:lnTo>
                        <a:lnTo>
                          <a:pt x="3525" y="5951"/>
                        </a:lnTo>
                        <a:lnTo>
                          <a:pt x="3525" y="5954"/>
                        </a:lnTo>
                        <a:lnTo>
                          <a:pt x="3525" y="5957"/>
                        </a:lnTo>
                        <a:lnTo>
                          <a:pt x="3527" y="5959"/>
                        </a:lnTo>
                        <a:lnTo>
                          <a:pt x="3530" y="5960"/>
                        </a:lnTo>
                        <a:lnTo>
                          <a:pt x="3534" y="5961"/>
                        </a:lnTo>
                        <a:lnTo>
                          <a:pt x="3539" y="5961"/>
                        </a:lnTo>
                        <a:lnTo>
                          <a:pt x="3547" y="5959"/>
                        </a:lnTo>
                        <a:lnTo>
                          <a:pt x="3553" y="5959"/>
                        </a:lnTo>
                        <a:lnTo>
                          <a:pt x="3559" y="5960"/>
                        </a:lnTo>
                        <a:lnTo>
                          <a:pt x="3561" y="5961"/>
                        </a:lnTo>
                        <a:lnTo>
                          <a:pt x="3563" y="5963"/>
                        </a:lnTo>
                        <a:lnTo>
                          <a:pt x="3564" y="5965"/>
                        </a:lnTo>
                        <a:lnTo>
                          <a:pt x="3565" y="5969"/>
                        </a:lnTo>
                        <a:lnTo>
                          <a:pt x="3564" y="5976"/>
                        </a:lnTo>
                        <a:lnTo>
                          <a:pt x="3562" y="5983"/>
                        </a:lnTo>
                        <a:lnTo>
                          <a:pt x="3559" y="5989"/>
                        </a:lnTo>
                        <a:lnTo>
                          <a:pt x="3555" y="5996"/>
                        </a:lnTo>
                        <a:lnTo>
                          <a:pt x="3550" y="6005"/>
                        </a:lnTo>
                        <a:lnTo>
                          <a:pt x="3546" y="6015"/>
                        </a:lnTo>
                        <a:lnTo>
                          <a:pt x="3537" y="6028"/>
                        </a:lnTo>
                        <a:lnTo>
                          <a:pt x="3531" y="6042"/>
                        </a:lnTo>
                        <a:lnTo>
                          <a:pt x="3531" y="6042"/>
                        </a:lnTo>
                        <a:lnTo>
                          <a:pt x="3489" y="6050"/>
                        </a:lnTo>
                        <a:lnTo>
                          <a:pt x="3482" y="6048"/>
                        </a:lnTo>
                        <a:lnTo>
                          <a:pt x="3476" y="6046"/>
                        </a:lnTo>
                        <a:lnTo>
                          <a:pt x="3470" y="6045"/>
                        </a:lnTo>
                        <a:lnTo>
                          <a:pt x="3463" y="6044"/>
                        </a:lnTo>
                        <a:lnTo>
                          <a:pt x="3455" y="6044"/>
                        </a:lnTo>
                        <a:lnTo>
                          <a:pt x="3449" y="6044"/>
                        </a:lnTo>
                        <a:lnTo>
                          <a:pt x="3442" y="6045"/>
                        </a:lnTo>
                        <a:lnTo>
                          <a:pt x="3436" y="6047"/>
                        </a:lnTo>
                        <a:lnTo>
                          <a:pt x="3430" y="6049"/>
                        </a:lnTo>
                        <a:lnTo>
                          <a:pt x="3424" y="6052"/>
                        </a:lnTo>
                        <a:lnTo>
                          <a:pt x="3419" y="6055"/>
                        </a:lnTo>
                        <a:lnTo>
                          <a:pt x="3412" y="6059"/>
                        </a:lnTo>
                        <a:lnTo>
                          <a:pt x="3408" y="6064"/>
                        </a:lnTo>
                        <a:lnTo>
                          <a:pt x="3403" y="6069"/>
                        </a:lnTo>
                        <a:lnTo>
                          <a:pt x="3399" y="6075"/>
                        </a:lnTo>
                        <a:lnTo>
                          <a:pt x="3396" y="6083"/>
                        </a:lnTo>
                        <a:lnTo>
                          <a:pt x="3391" y="6091"/>
                        </a:lnTo>
                        <a:lnTo>
                          <a:pt x="3385" y="6098"/>
                        </a:lnTo>
                        <a:lnTo>
                          <a:pt x="3378" y="6105"/>
                        </a:lnTo>
                        <a:lnTo>
                          <a:pt x="3368" y="6112"/>
                        </a:lnTo>
                        <a:lnTo>
                          <a:pt x="3358" y="6118"/>
                        </a:lnTo>
                        <a:lnTo>
                          <a:pt x="3347" y="6124"/>
                        </a:lnTo>
                        <a:lnTo>
                          <a:pt x="3336" y="6129"/>
                        </a:lnTo>
                        <a:lnTo>
                          <a:pt x="3323" y="6134"/>
                        </a:lnTo>
                        <a:lnTo>
                          <a:pt x="3299" y="6142"/>
                        </a:lnTo>
                        <a:lnTo>
                          <a:pt x="3274" y="6148"/>
                        </a:lnTo>
                        <a:lnTo>
                          <a:pt x="3252" y="6152"/>
                        </a:lnTo>
                        <a:lnTo>
                          <a:pt x="3233" y="6154"/>
                        </a:lnTo>
                        <a:lnTo>
                          <a:pt x="3200" y="6161"/>
                        </a:lnTo>
                        <a:lnTo>
                          <a:pt x="3161" y="6172"/>
                        </a:lnTo>
                        <a:lnTo>
                          <a:pt x="3141" y="6176"/>
                        </a:lnTo>
                        <a:lnTo>
                          <a:pt x="3124" y="6178"/>
                        </a:lnTo>
                        <a:lnTo>
                          <a:pt x="3115" y="6178"/>
                        </a:lnTo>
                        <a:lnTo>
                          <a:pt x="3107" y="6177"/>
                        </a:lnTo>
                        <a:lnTo>
                          <a:pt x="3100" y="6175"/>
                        </a:lnTo>
                        <a:lnTo>
                          <a:pt x="3094" y="6172"/>
                        </a:lnTo>
                        <a:lnTo>
                          <a:pt x="3084" y="6163"/>
                        </a:lnTo>
                        <a:lnTo>
                          <a:pt x="3076" y="6157"/>
                        </a:lnTo>
                        <a:lnTo>
                          <a:pt x="3072" y="6154"/>
                        </a:lnTo>
                        <a:lnTo>
                          <a:pt x="3066" y="6152"/>
                        </a:lnTo>
                        <a:lnTo>
                          <a:pt x="3060" y="6150"/>
                        </a:lnTo>
                        <a:lnTo>
                          <a:pt x="3053" y="6148"/>
                        </a:lnTo>
                        <a:lnTo>
                          <a:pt x="3045" y="6146"/>
                        </a:lnTo>
                        <a:lnTo>
                          <a:pt x="3038" y="6143"/>
                        </a:lnTo>
                        <a:lnTo>
                          <a:pt x="3031" y="6139"/>
                        </a:lnTo>
                        <a:lnTo>
                          <a:pt x="3026" y="6134"/>
                        </a:lnTo>
                        <a:lnTo>
                          <a:pt x="3020" y="6128"/>
                        </a:lnTo>
                        <a:lnTo>
                          <a:pt x="3018" y="6120"/>
                        </a:lnTo>
                        <a:lnTo>
                          <a:pt x="3016" y="6112"/>
                        </a:lnTo>
                        <a:lnTo>
                          <a:pt x="3017" y="6103"/>
                        </a:lnTo>
                        <a:lnTo>
                          <a:pt x="3019" y="6097"/>
                        </a:lnTo>
                        <a:lnTo>
                          <a:pt x="3021" y="6093"/>
                        </a:lnTo>
                        <a:lnTo>
                          <a:pt x="3024" y="6088"/>
                        </a:lnTo>
                        <a:lnTo>
                          <a:pt x="3029" y="6083"/>
                        </a:lnTo>
                        <a:lnTo>
                          <a:pt x="3036" y="6074"/>
                        </a:lnTo>
                        <a:lnTo>
                          <a:pt x="3043" y="6065"/>
                        </a:lnTo>
                        <a:lnTo>
                          <a:pt x="3048" y="6057"/>
                        </a:lnTo>
                        <a:lnTo>
                          <a:pt x="3053" y="6050"/>
                        </a:lnTo>
                        <a:lnTo>
                          <a:pt x="3057" y="6042"/>
                        </a:lnTo>
                        <a:lnTo>
                          <a:pt x="3062" y="6033"/>
                        </a:lnTo>
                        <a:lnTo>
                          <a:pt x="3064" y="6029"/>
                        </a:lnTo>
                        <a:lnTo>
                          <a:pt x="3065" y="6026"/>
                        </a:lnTo>
                        <a:lnTo>
                          <a:pt x="3065" y="6023"/>
                        </a:lnTo>
                        <a:lnTo>
                          <a:pt x="3066" y="6019"/>
                        </a:lnTo>
                        <a:lnTo>
                          <a:pt x="3065" y="6012"/>
                        </a:lnTo>
                        <a:lnTo>
                          <a:pt x="3063" y="6005"/>
                        </a:lnTo>
                        <a:lnTo>
                          <a:pt x="3058" y="5989"/>
                        </a:lnTo>
                        <a:lnTo>
                          <a:pt x="3053" y="5976"/>
                        </a:lnTo>
                        <a:lnTo>
                          <a:pt x="3044" y="5975"/>
                        </a:lnTo>
                        <a:lnTo>
                          <a:pt x="3036" y="5975"/>
                        </a:lnTo>
                        <a:lnTo>
                          <a:pt x="3028" y="5976"/>
                        </a:lnTo>
                        <a:lnTo>
                          <a:pt x="3017" y="5978"/>
                        </a:lnTo>
                        <a:lnTo>
                          <a:pt x="3007" y="5982"/>
                        </a:lnTo>
                        <a:lnTo>
                          <a:pt x="3000" y="5984"/>
                        </a:lnTo>
                        <a:lnTo>
                          <a:pt x="2996" y="5984"/>
                        </a:lnTo>
                        <a:lnTo>
                          <a:pt x="2992" y="5984"/>
                        </a:lnTo>
                        <a:lnTo>
                          <a:pt x="2987" y="5983"/>
                        </a:lnTo>
                        <a:lnTo>
                          <a:pt x="2979" y="5981"/>
                        </a:lnTo>
                        <a:lnTo>
                          <a:pt x="2979" y="5981"/>
                        </a:lnTo>
                        <a:lnTo>
                          <a:pt x="2978" y="5974"/>
                        </a:lnTo>
                        <a:lnTo>
                          <a:pt x="2975" y="5967"/>
                        </a:lnTo>
                        <a:lnTo>
                          <a:pt x="2971" y="5960"/>
                        </a:lnTo>
                        <a:lnTo>
                          <a:pt x="2965" y="5953"/>
                        </a:lnTo>
                        <a:lnTo>
                          <a:pt x="2954" y="5939"/>
                        </a:lnTo>
                        <a:lnTo>
                          <a:pt x="2944" y="5927"/>
                        </a:lnTo>
                        <a:lnTo>
                          <a:pt x="2937" y="5917"/>
                        </a:lnTo>
                        <a:lnTo>
                          <a:pt x="2934" y="5908"/>
                        </a:lnTo>
                        <a:lnTo>
                          <a:pt x="2931" y="5897"/>
                        </a:lnTo>
                        <a:lnTo>
                          <a:pt x="2930" y="5887"/>
                        </a:lnTo>
                        <a:lnTo>
                          <a:pt x="2930" y="5877"/>
                        </a:lnTo>
                        <a:lnTo>
                          <a:pt x="2931" y="5867"/>
                        </a:lnTo>
                        <a:lnTo>
                          <a:pt x="2932" y="5855"/>
                        </a:lnTo>
                        <a:lnTo>
                          <a:pt x="2933" y="5845"/>
                        </a:lnTo>
                        <a:lnTo>
                          <a:pt x="2933" y="5837"/>
                        </a:lnTo>
                        <a:lnTo>
                          <a:pt x="2932" y="5830"/>
                        </a:lnTo>
                        <a:lnTo>
                          <a:pt x="2929" y="5824"/>
                        </a:lnTo>
                        <a:lnTo>
                          <a:pt x="2926" y="5817"/>
                        </a:lnTo>
                        <a:lnTo>
                          <a:pt x="2922" y="5811"/>
                        </a:lnTo>
                        <a:lnTo>
                          <a:pt x="2919" y="5805"/>
                        </a:lnTo>
                        <a:lnTo>
                          <a:pt x="2916" y="5798"/>
                        </a:lnTo>
                        <a:lnTo>
                          <a:pt x="2914" y="5792"/>
                        </a:lnTo>
                        <a:lnTo>
                          <a:pt x="2913" y="5780"/>
                        </a:lnTo>
                        <a:lnTo>
                          <a:pt x="2913" y="5769"/>
                        </a:lnTo>
                        <a:lnTo>
                          <a:pt x="2914" y="5760"/>
                        </a:lnTo>
                        <a:lnTo>
                          <a:pt x="2917" y="5753"/>
                        </a:lnTo>
                        <a:lnTo>
                          <a:pt x="2926" y="5738"/>
                        </a:lnTo>
                        <a:lnTo>
                          <a:pt x="2938" y="5720"/>
                        </a:lnTo>
                        <a:lnTo>
                          <a:pt x="2944" y="5713"/>
                        </a:lnTo>
                        <a:lnTo>
                          <a:pt x="2947" y="5706"/>
                        </a:lnTo>
                        <a:lnTo>
                          <a:pt x="2948" y="5700"/>
                        </a:lnTo>
                        <a:lnTo>
                          <a:pt x="2949" y="5694"/>
                        </a:lnTo>
                        <a:lnTo>
                          <a:pt x="2948" y="5688"/>
                        </a:lnTo>
                        <a:lnTo>
                          <a:pt x="2947" y="5683"/>
                        </a:lnTo>
                        <a:lnTo>
                          <a:pt x="2945" y="5678"/>
                        </a:lnTo>
                        <a:lnTo>
                          <a:pt x="2943" y="5674"/>
                        </a:lnTo>
                        <a:lnTo>
                          <a:pt x="2936" y="5665"/>
                        </a:lnTo>
                        <a:lnTo>
                          <a:pt x="2931" y="5655"/>
                        </a:lnTo>
                        <a:lnTo>
                          <a:pt x="2928" y="5651"/>
                        </a:lnTo>
                        <a:lnTo>
                          <a:pt x="2926" y="5644"/>
                        </a:lnTo>
                        <a:lnTo>
                          <a:pt x="2924" y="5639"/>
                        </a:lnTo>
                        <a:lnTo>
                          <a:pt x="2923" y="5633"/>
                        </a:lnTo>
                        <a:lnTo>
                          <a:pt x="2922" y="5627"/>
                        </a:lnTo>
                        <a:lnTo>
                          <a:pt x="2921" y="5621"/>
                        </a:lnTo>
                        <a:lnTo>
                          <a:pt x="2919" y="5616"/>
                        </a:lnTo>
                        <a:lnTo>
                          <a:pt x="2917" y="5612"/>
                        </a:lnTo>
                        <a:lnTo>
                          <a:pt x="2912" y="5603"/>
                        </a:lnTo>
                        <a:lnTo>
                          <a:pt x="2906" y="5597"/>
                        </a:lnTo>
                        <a:lnTo>
                          <a:pt x="2899" y="5593"/>
                        </a:lnTo>
                        <a:lnTo>
                          <a:pt x="2891" y="5589"/>
                        </a:lnTo>
                        <a:lnTo>
                          <a:pt x="2884" y="5586"/>
                        </a:lnTo>
                        <a:lnTo>
                          <a:pt x="2877" y="5584"/>
                        </a:lnTo>
                        <a:lnTo>
                          <a:pt x="2871" y="5582"/>
                        </a:lnTo>
                        <a:lnTo>
                          <a:pt x="2866" y="5579"/>
                        </a:lnTo>
                        <a:lnTo>
                          <a:pt x="2864" y="5578"/>
                        </a:lnTo>
                        <a:lnTo>
                          <a:pt x="2863" y="5576"/>
                        </a:lnTo>
                        <a:lnTo>
                          <a:pt x="2862" y="5574"/>
                        </a:lnTo>
                        <a:lnTo>
                          <a:pt x="2861" y="5572"/>
                        </a:lnTo>
                        <a:lnTo>
                          <a:pt x="2862" y="5567"/>
                        </a:lnTo>
                        <a:lnTo>
                          <a:pt x="2865" y="5559"/>
                        </a:lnTo>
                        <a:lnTo>
                          <a:pt x="2871" y="5551"/>
                        </a:lnTo>
                        <a:lnTo>
                          <a:pt x="2880" y="5540"/>
                        </a:lnTo>
                        <a:lnTo>
                          <a:pt x="2883" y="5532"/>
                        </a:lnTo>
                        <a:lnTo>
                          <a:pt x="2886" y="5524"/>
                        </a:lnTo>
                        <a:lnTo>
                          <a:pt x="2890" y="5515"/>
                        </a:lnTo>
                        <a:lnTo>
                          <a:pt x="2894" y="5508"/>
                        </a:lnTo>
                        <a:lnTo>
                          <a:pt x="2904" y="5495"/>
                        </a:lnTo>
                        <a:lnTo>
                          <a:pt x="2911" y="5483"/>
                        </a:lnTo>
                        <a:lnTo>
                          <a:pt x="2914" y="5478"/>
                        </a:lnTo>
                        <a:lnTo>
                          <a:pt x="2916" y="5471"/>
                        </a:lnTo>
                        <a:lnTo>
                          <a:pt x="2916" y="5466"/>
                        </a:lnTo>
                        <a:lnTo>
                          <a:pt x="2915" y="5461"/>
                        </a:lnTo>
                        <a:lnTo>
                          <a:pt x="2913" y="5456"/>
                        </a:lnTo>
                        <a:lnTo>
                          <a:pt x="2909" y="5451"/>
                        </a:lnTo>
                        <a:lnTo>
                          <a:pt x="2902" y="5446"/>
                        </a:lnTo>
                        <a:lnTo>
                          <a:pt x="2893" y="5441"/>
                        </a:lnTo>
                        <a:lnTo>
                          <a:pt x="2885" y="5438"/>
                        </a:lnTo>
                        <a:lnTo>
                          <a:pt x="2879" y="5438"/>
                        </a:lnTo>
                        <a:lnTo>
                          <a:pt x="2874" y="5439"/>
                        </a:lnTo>
                        <a:lnTo>
                          <a:pt x="2869" y="5442"/>
                        </a:lnTo>
                        <a:lnTo>
                          <a:pt x="2860" y="5450"/>
                        </a:lnTo>
                        <a:lnTo>
                          <a:pt x="2850" y="5459"/>
                        </a:lnTo>
                        <a:lnTo>
                          <a:pt x="2845" y="5464"/>
                        </a:lnTo>
                        <a:lnTo>
                          <a:pt x="2839" y="5467"/>
                        </a:lnTo>
                        <a:lnTo>
                          <a:pt x="2832" y="5470"/>
                        </a:lnTo>
                        <a:lnTo>
                          <a:pt x="2824" y="5471"/>
                        </a:lnTo>
                        <a:lnTo>
                          <a:pt x="2815" y="5471"/>
                        </a:lnTo>
                        <a:lnTo>
                          <a:pt x="2803" y="5468"/>
                        </a:lnTo>
                        <a:lnTo>
                          <a:pt x="2791" y="5463"/>
                        </a:lnTo>
                        <a:lnTo>
                          <a:pt x="2776" y="5455"/>
                        </a:lnTo>
                        <a:lnTo>
                          <a:pt x="2769" y="5451"/>
                        </a:lnTo>
                        <a:lnTo>
                          <a:pt x="2761" y="5447"/>
                        </a:lnTo>
                        <a:lnTo>
                          <a:pt x="2755" y="5445"/>
                        </a:lnTo>
                        <a:lnTo>
                          <a:pt x="2749" y="5443"/>
                        </a:lnTo>
                        <a:lnTo>
                          <a:pt x="2743" y="5442"/>
                        </a:lnTo>
                        <a:lnTo>
                          <a:pt x="2737" y="5441"/>
                        </a:lnTo>
                        <a:lnTo>
                          <a:pt x="2731" y="5441"/>
                        </a:lnTo>
                        <a:lnTo>
                          <a:pt x="2726" y="5442"/>
                        </a:lnTo>
                        <a:lnTo>
                          <a:pt x="2714" y="5444"/>
                        </a:lnTo>
                        <a:lnTo>
                          <a:pt x="2702" y="5449"/>
                        </a:lnTo>
                        <a:lnTo>
                          <a:pt x="2691" y="5455"/>
                        </a:lnTo>
                        <a:lnTo>
                          <a:pt x="2677" y="5462"/>
                        </a:lnTo>
                        <a:lnTo>
                          <a:pt x="2672" y="5465"/>
                        </a:lnTo>
                        <a:lnTo>
                          <a:pt x="2668" y="5467"/>
                        </a:lnTo>
                        <a:lnTo>
                          <a:pt x="2664" y="5468"/>
                        </a:lnTo>
                        <a:lnTo>
                          <a:pt x="2660" y="5469"/>
                        </a:lnTo>
                        <a:lnTo>
                          <a:pt x="2656" y="5469"/>
                        </a:lnTo>
                        <a:lnTo>
                          <a:pt x="2652" y="5468"/>
                        </a:lnTo>
                        <a:lnTo>
                          <a:pt x="2649" y="5467"/>
                        </a:lnTo>
                        <a:lnTo>
                          <a:pt x="2646" y="5465"/>
                        </a:lnTo>
                        <a:lnTo>
                          <a:pt x="2641" y="5460"/>
                        </a:lnTo>
                        <a:lnTo>
                          <a:pt x="2635" y="5453"/>
                        </a:lnTo>
                        <a:lnTo>
                          <a:pt x="2632" y="5446"/>
                        </a:lnTo>
                        <a:lnTo>
                          <a:pt x="2628" y="5437"/>
                        </a:lnTo>
                        <a:lnTo>
                          <a:pt x="2624" y="5417"/>
                        </a:lnTo>
                        <a:lnTo>
                          <a:pt x="2621" y="5397"/>
                        </a:lnTo>
                        <a:lnTo>
                          <a:pt x="2618" y="5379"/>
                        </a:lnTo>
                        <a:lnTo>
                          <a:pt x="2617" y="5366"/>
                        </a:lnTo>
                        <a:lnTo>
                          <a:pt x="2614" y="5358"/>
                        </a:lnTo>
                        <a:lnTo>
                          <a:pt x="2611" y="5350"/>
                        </a:lnTo>
                        <a:lnTo>
                          <a:pt x="2606" y="5342"/>
                        </a:lnTo>
                        <a:lnTo>
                          <a:pt x="2600" y="5335"/>
                        </a:lnTo>
                        <a:lnTo>
                          <a:pt x="2587" y="5322"/>
                        </a:lnTo>
                        <a:lnTo>
                          <a:pt x="2576" y="5308"/>
                        </a:lnTo>
                        <a:lnTo>
                          <a:pt x="2574" y="5302"/>
                        </a:lnTo>
                        <a:lnTo>
                          <a:pt x="2572" y="5298"/>
                        </a:lnTo>
                        <a:lnTo>
                          <a:pt x="2572" y="5293"/>
                        </a:lnTo>
                        <a:lnTo>
                          <a:pt x="2572" y="5288"/>
                        </a:lnTo>
                        <a:lnTo>
                          <a:pt x="2574" y="5279"/>
                        </a:lnTo>
                        <a:lnTo>
                          <a:pt x="2578" y="5270"/>
                        </a:lnTo>
                        <a:lnTo>
                          <a:pt x="2582" y="5261"/>
                        </a:lnTo>
                        <a:lnTo>
                          <a:pt x="2585" y="5253"/>
                        </a:lnTo>
                        <a:lnTo>
                          <a:pt x="2586" y="5249"/>
                        </a:lnTo>
                        <a:lnTo>
                          <a:pt x="2587" y="5246"/>
                        </a:lnTo>
                        <a:lnTo>
                          <a:pt x="2586" y="5243"/>
                        </a:lnTo>
                        <a:lnTo>
                          <a:pt x="2585" y="5240"/>
                        </a:lnTo>
                        <a:lnTo>
                          <a:pt x="2581" y="5234"/>
                        </a:lnTo>
                        <a:lnTo>
                          <a:pt x="2579" y="5229"/>
                        </a:lnTo>
                        <a:lnTo>
                          <a:pt x="2579" y="5225"/>
                        </a:lnTo>
                        <a:lnTo>
                          <a:pt x="2580" y="5222"/>
                        </a:lnTo>
                        <a:lnTo>
                          <a:pt x="2583" y="5218"/>
                        </a:lnTo>
                        <a:lnTo>
                          <a:pt x="2586" y="5216"/>
                        </a:lnTo>
                        <a:lnTo>
                          <a:pt x="2590" y="5214"/>
                        </a:lnTo>
                        <a:lnTo>
                          <a:pt x="2596" y="5212"/>
                        </a:lnTo>
                        <a:lnTo>
                          <a:pt x="2607" y="5210"/>
                        </a:lnTo>
                        <a:lnTo>
                          <a:pt x="2619" y="5207"/>
                        </a:lnTo>
                        <a:lnTo>
                          <a:pt x="2624" y="5206"/>
                        </a:lnTo>
                        <a:lnTo>
                          <a:pt x="2629" y="5204"/>
                        </a:lnTo>
                        <a:lnTo>
                          <a:pt x="2633" y="5202"/>
                        </a:lnTo>
                        <a:lnTo>
                          <a:pt x="2636" y="5200"/>
                        </a:lnTo>
                        <a:lnTo>
                          <a:pt x="2646" y="5189"/>
                        </a:lnTo>
                        <a:lnTo>
                          <a:pt x="2653" y="5179"/>
                        </a:lnTo>
                        <a:lnTo>
                          <a:pt x="2657" y="5169"/>
                        </a:lnTo>
                        <a:lnTo>
                          <a:pt x="2660" y="5160"/>
                        </a:lnTo>
                        <a:lnTo>
                          <a:pt x="2660" y="5151"/>
                        </a:lnTo>
                        <a:lnTo>
                          <a:pt x="2659" y="5140"/>
                        </a:lnTo>
                        <a:lnTo>
                          <a:pt x="2657" y="5128"/>
                        </a:lnTo>
                        <a:lnTo>
                          <a:pt x="2654" y="5114"/>
                        </a:lnTo>
                        <a:lnTo>
                          <a:pt x="2649" y="5092"/>
                        </a:lnTo>
                        <a:lnTo>
                          <a:pt x="2645" y="5076"/>
                        </a:lnTo>
                        <a:lnTo>
                          <a:pt x="2643" y="5071"/>
                        </a:lnTo>
                        <a:lnTo>
                          <a:pt x="2641" y="5066"/>
                        </a:lnTo>
                        <a:lnTo>
                          <a:pt x="2637" y="5062"/>
                        </a:lnTo>
                        <a:lnTo>
                          <a:pt x="2635" y="5059"/>
                        </a:lnTo>
                        <a:lnTo>
                          <a:pt x="2619" y="5045"/>
                        </a:lnTo>
                        <a:lnTo>
                          <a:pt x="2591" y="5022"/>
                        </a:lnTo>
                        <a:lnTo>
                          <a:pt x="2585" y="5016"/>
                        </a:lnTo>
                        <a:lnTo>
                          <a:pt x="2580" y="5010"/>
                        </a:lnTo>
                        <a:lnTo>
                          <a:pt x="2576" y="5002"/>
                        </a:lnTo>
                        <a:lnTo>
                          <a:pt x="2573" y="4996"/>
                        </a:lnTo>
                        <a:lnTo>
                          <a:pt x="2569" y="4989"/>
                        </a:lnTo>
                        <a:lnTo>
                          <a:pt x="2565" y="4983"/>
                        </a:lnTo>
                        <a:lnTo>
                          <a:pt x="2559" y="4978"/>
                        </a:lnTo>
                        <a:lnTo>
                          <a:pt x="2553" y="4973"/>
                        </a:lnTo>
                        <a:lnTo>
                          <a:pt x="2530" y="4963"/>
                        </a:lnTo>
                        <a:lnTo>
                          <a:pt x="2510" y="4954"/>
                        </a:lnTo>
                        <a:lnTo>
                          <a:pt x="2490" y="4948"/>
                        </a:lnTo>
                        <a:lnTo>
                          <a:pt x="2472" y="4944"/>
                        </a:lnTo>
                        <a:lnTo>
                          <a:pt x="2452" y="4941"/>
                        </a:lnTo>
                        <a:lnTo>
                          <a:pt x="2433" y="4939"/>
                        </a:lnTo>
                        <a:lnTo>
                          <a:pt x="2412" y="4936"/>
                        </a:lnTo>
                        <a:lnTo>
                          <a:pt x="2390" y="4933"/>
                        </a:lnTo>
                        <a:lnTo>
                          <a:pt x="2384" y="4932"/>
                        </a:lnTo>
                        <a:lnTo>
                          <a:pt x="2376" y="4931"/>
                        </a:lnTo>
                        <a:lnTo>
                          <a:pt x="2369" y="4930"/>
                        </a:lnTo>
                        <a:lnTo>
                          <a:pt x="2363" y="4928"/>
                        </a:lnTo>
                        <a:lnTo>
                          <a:pt x="2350" y="4923"/>
                        </a:lnTo>
                        <a:lnTo>
                          <a:pt x="2335" y="4917"/>
                        </a:lnTo>
                        <a:lnTo>
                          <a:pt x="2322" y="4911"/>
                        </a:lnTo>
                        <a:lnTo>
                          <a:pt x="2309" y="4905"/>
                        </a:lnTo>
                        <a:lnTo>
                          <a:pt x="2295" y="4900"/>
                        </a:lnTo>
                        <a:lnTo>
                          <a:pt x="2281" y="4897"/>
                        </a:lnTo>
                        <a:lnTo>
                          <a:pt x="2274" y="4895"/>
                        </a:lnTo>
                        <a:lnTo>
                          <a:pt x="2267" y="4895"/>
                        </a:lnTo>
                        <a:lnTo>
                          <a:pt x="2260" y="4895"/>
                        </a:lnTo>
                        <a:lnTo>
                          <a:pt x="2253" y="4896"/>
                        </a:lnTo>
                        <a:lnTo>
                          <a:pt x="2240" y="4898"/>
                        </a:lnTo>
                        <a:lnTo>
                          <a:pt x="2228" y="4902"/>
                        </a:lnTo>
                        <a:lnTo>
                          <a:pt x="2216" y="4907"/>
                        </a:lnTo>
                        <a:lnTo>
                          <a:pt x="2203" y="4911"/>
                        </a:lnTo>
                        <a:lnTo>
                          <a:pt x="2190" y="4915"/>
                        </a:lnTo>
                        <a:lnTo>
                          <a:pt x="2177" y="4920"/>
                        </a:lnTo>
                        <a:lnTo>
                          <a:pt x="2168" y="4921"/>
                        </a:lnTo>
                        <a:lnTo>
                          <a:pt x="2160" y="4924"/>
                        </a:lnTo>
                        <a:lnTo>
                          <a:pt x="2153" y="4926"/>
                        </a:lnTo>
                        <a:lnTo>
                          <a:pt x="2147" y="4929"/>
                        </a:lnTo>
                        <a:lnTo>
                          <a:pt x="2141" y="4932"/>
                        </a:lnTo>
                        <a:lnTo>
                          <a:pt x="2137" y="4935"/>
                        </a:lnTo>
                        <a:lnTo>
                          <a:pt x="2133" y="4939"/>
                        </a:lnTo>
                        <a:lnTo>
                          <a:pt x="2129" y="4943"/>
                        </a:lnTo>
                        <a:lnTo>
                          <a:pt x="2127" y="4947"/>
                        </a:lnTo>
                        <a:lnTo>
                          <a:pt x="2124" y="4951"/>
                        </a:lnTo>
                        <a:lnTo>
                          <a:pt x="2123" y="4955"/>
                        </a:lnTo>
                        <a:lnTo>
                          <a:pt x="2121" y="4960"/>
                        </a:lnTo>
                        <a:lnTo>
                          <a:pt x="2119" y="4971"/>
                        </a:lnTo>
                        <a:lnTo>
                          <a:pt x="2119" y="4981"/>
                        </a:lnTo>
                        <a:lnTo>
                          <a:pt x="2123" y="5003"/>
                        </a:lnTo>
                        <a:lnTo>
                          <a:pt x="2127" y="5027"/>
                        </a:lnTo>
                        <a:lnTo>
                          <a:pt x="2129" y="5039"/>
                        </a:lnTo>
                        <a:lnTo>
                          <a:pt x="2130" y="5051"/>
                        </a:lnTo>
                        <a:lnTo>
                          <a:pt x="2131" y="5063"/>
                        </a:lnTo>
                        <a:lnTo>
                          <a:pt x="2130" y="5074"/>
                        </a:lnTo>
                        <a:lnTo>
                          <a:pt x="2128" y="5076"/>
                        </a:lnTo>
                        <a:lnTo>
                          <a:pt x="2127" y="5078"/>
                        </a:lnTo>
                        <a:lnTo>
                          <a:pt x="2122" y="5081"/>
                        </a:lnTo>
                        <a:lnTo>
                          <a:pt x="2116" y="5082"/>
                        </a:lnTo>
                        <a:lnTo>
                          <a:pt x="2111" y="5083"/>
                        </a:lnTo>
                        <a:lnTo>
                          <a:pt x="2106" y="5083"/>
                        </a:lnTo>
                        <a:lnTo>
                          <a:pt x="2095" y="5081"/>
                        </a:lnTo>
                        <a:lnTo>
                          <a:pt x="2084" y="5079"/>
                        </a:lnTo>
                        <a:lnTo>
                          <a:pt x="2072" y="5077"/>
                        </a:lnTo>
                        <a:lnTo>
                          <a:pt x="2060" y="5075"/>
                        </a:lnTo>
                        <a:lnTo>
                          <a:pt x="2054" y="5075"/>
                        </a:lnTo>
                        <a:lnTo>
                          <a:pt x="2048" y="5076"/>
                        </a:lnTo>
                        <a:lnTo>
                          <a:pt x="2042" y="5078"/>
                        </a:lnTo>
                        <a:lnTo>
                          <a:pt x="2036" y="5080"/>
                        </a:lnTo>
                        <a:lnTo>
                          <a:pt x="2018" y="5088"/>
                        </a:lnTo>
                        <a:lnTo>
                          <a:pt x="2007" y="5093"/>
                        </a:lnTo>
                        <a:lnTo>
                          <a:pt x="2003" y="5094"/>
                        </a:lnTo>
                        <a:lnTo>
                          <a:pt x="2000" y="5094"/>
                        </a:lnTo>
                        <a:lnTo>
                          <a:pt x="1997" y="5094"/>
                        </a:lnTo>
                        <a:lnTo>
                          <a:pt x="1994" y="5093"/>
                        </a:lnTo>
                        <a:lnTo>
                          <a:pt x="1988" y="5091"/>
                        </a:lnTo>
                        <a:lnTo>
                          <a:pt x="1981" y="5087"/>
                        </a:lnTo>
                        <a:lnTo>
                          <a:pt x="1970" y="5083"/>
                        </a:lnTo>
                        <a:lnTo>
                          <a:pt x="1953" y="5080"/>
                        </a:lnTo>
                        <a:lnTo>
                          <a:pt x="1947" y="5080"/>
                        </a:lnTo>
                        <a:lnTo>
                          <a:pt x="1942" y="5080"/>
                        </a:lnTo>
                        <a:lnTo>
                          <a:pt x="1937" y="5082"/>
                        </a:lnTo>
                        <a:lnTo>
                          <a:pt x="1933" y="5084"/>
                        </a:lnTo>
                        <a:lnTo>
                          <a:pt x="1925" y="5089"/>
                        </a:lnTo>
                        <a:lnTo>
                          <a:pt x="1917" y="5097"/>
                        </a:lnTo>
                        <a:lnTo>
                          <a:pt x="1910" y="5104"/>
                        </a:lnTo>
                        <a:lnTo>
                          <a:pt x="1902" y="5111"/>
                        </a:lnTo>
                        <a:lnTo>
                          <a:pt x="1899" y="5114"/>
                        </a:lnTo>
                        <a:lnTo>
                          <a:pt x="1896" y="5116"/>
                        </a:lnTo>
                        <a:lnTo>
                          <a:pt x="1892" y="5117"/>
                        </a:lnTo>
                        <a:lnTo>
                          <a:pt x="1889" y="5118"/>
                        </a:lnTo>
                        <a:lnTo>
                          <a:pt x="1859" y="5123"/>
                        </a:lnTo>
                        <a:lnTo>
                          <a:pt x="1828" y="5128"/>
                        </a:lnTo>
                        <a:lnTo>
                          <a:pt x="1812" y="5130"/>
                        </a:lnTo>
                        <a:lnTo>
                          <a:pt x="1796" y="5131"/>
                        </a:lnTo>
                        <a:lnTo>
                          <a:pt x="1782" y="5131"/>
                        </a:lnTo>
                        <a:lnTo>
                          <a:pt x="1767" y="5130"/>
                        </a:lnTo>
                        <a:lnTo>
                          <a:pt x="1758" y="5128"/>
                        </a:lnTo>
                        <a:lnTo>
                          <a:pt x="1749" y="5126"/>
                        </a:lnTo>
                        <a:lnTo>
                          <a:pt x="1741" y="5123"/>
                        </a:lnTo>
                        <a:lnTo>
                          <a:pt x="1733" y="5119"/>
                        </a:lnTo>
                        <a:lnTo>
                          <a:pt x="1719" y="5111"/>
                        </a:lnTo>
                        <a:lnTo>
                          <a:pt x="1707" y="5102"/>
                        </a:lnTo>
                        <a:lnTo>
                          <a:pt x="1696" y="5092"/>
                        </a:lnTo>
                        <a:lnTo>
                          <a:pt x="1684" y="5081"/>
                        </a:lnTo>
                        <a:lnTo>
                          <a:pt x="1672" y="5071"/>
                        </a:lnTo>
                        <a:lnTo>
                          <a:pt x="1658" y="5062"/>
                        </a:lnTo>
                        <a:lnTo>
                          <a:pt x="1654" y="5061"/>
                        </a:lnTo>
                        <a:lnTo>
                          <a:pt x="1650" y="5060"/>
                        </a:lnTo>
                        <a:lnTo>
                          <a:pt x="1643" y="5059"/>
                        </a:lnTo>
                        <a:lnTo>
                          <a:pt x="1637" y="5059"/>
                        </a:lnTo>
                        <a:lnTo>
                          <a:pt x="1624" y="5060"/>
                        </a:lnTo>
                        <a:lnTo>
                          <a:pt x="1609" y="5063"/>
                        </a:lnTo>
                        <a:lnTo>
                          <a:pt x="1580" y="5069"/>
                        </a:lnTo>
                        <a:lnTo>
                          <a:pt x="1557" y="5073"/>
                        </a:lnTo>
                        <a:lnTo>
                          <a:pt x="1554" y="5073"/>
                        </a:lnTo>
                        <a:lnTo>
                          <a:pt x="1550" y="5072"/>
                        </a:lnTo>
                        <a:lnTo>
                          <a:pt x="1547" y="5071"/>
                        </a:lnTo>
                        <a:lnTo>
                          <a:pt x="1544" y="5069"/>
                        </a:lnTo>
                        <a:lnTo>
                          <a:pt x="1537" y="5063"/>
                        </a:lnTo>
                        <a:lnTo>
                          <a:pt x="1531" y="5054"/>
                        </a:lnTo>
                        <a:lnTo>
                          <a:pt x="1525" y="5043"/>
                        </a:lnTo>
                        <a:lnTo>
                          <a:pt x="1519" y="5032"/>
                        </a:lnTo>
                        <a:lnTo>
                          <a:pt x="1513" y="5020"/>
                        </a:lnTo>
                        <a:lnTo>
                          <a:pt x="1507" y="5007"/>
                        </a:lnTo>
                        <a:lnTo>
                          <a:pt x="1496" y="4979"/>
                        </a:lnTo>
                        <a:lnTo>
                          <a:pt x="1485" y="4952"/>
                        </a:lnTo>
                        <a:lnTo>
                          <a:pt x="1480" y="4941"/>
                        </a:lnTo>
                        <a:lnTo>
                          <a:pt x="1473" y="4931"/>
                        </a:lnTo>
                        <a:lnTo>
                          <a:pt x="1467" y="4923"/>
                        </a:lnTo>
                        <a:lnTo>
                          <a:pt x="1461" y="4916"/>
                        </a:lnTo>
                        <a:lnTo>
                          <a:pt x="1437" y="4912"/>
                        </a:lnTo>
                        <a:lnTo>
                          <a:pt x="1406" y="4906"/>
                        </a:lnTo>
                        <a:lnTo>
                          <a:pt x="1391" y="4903"/>
                        </a:lnTo>
                        <a:lnTo>
                          <a:pt x="1374" y="4899"/>
                        </a:lnTo>
                        <a:lnTo>
                          <a:pt x="1358" y="4894"/>
                        </a:lnTo>
                        <a:lnTo>
                          <a:pt x="1342" y="4889"/>
                        </a:lnTo>
                        <a:lnTo>
                          <a:pt x="1327" y="4883"/>
                        </a:lnTo>
                        <a:lnTo>
                          <a:pt x="1314" y="4876"/>
                        </a:lnTo>
                        <a:lnTo>
                          <a:pt x="1308" y="4871"/>
                        </a:lnTo>
                        <a:lnTo>
                          <a:pt x="1303" y="4866"/>
                        </a:lnTo>
                        <a:lnTo>
                          <a:pt x="1296" y="4862"/>
                        </a:lnTo>
                        <a:lnTo>
                          <a:pt x="1292" y="4857"/>
                        </a:lnTo>
                        <a:lnTo>
                          <a:pt x="1288" y="4851"/>
                        </a:lnTo>
                        <a:lnTo>
                          <a:pt x="1284" y="4846"/>
                        </a:lnTo>
                        <a:lnTo>
                          <a:pt x="1281" y="4840"/>
                        </a:lnTo>
                        <a:lnTo>
                          <a:pt x="1279" y="4833"/>
                        </a:lnTo>
                        <a:lnTo>
                          <a:pt x="1278" y="4826"/>
                        </a:lnTo>
                        <a:lnTo>
                          <a:pt x="1278" y="4819"/>
                        </a:lnTo>
                        <a:lnTo>
                          <a:pt x="1278" y="4811"/>
                        </a:lnTo>
                        <a:lnTo>
                          <a:pt x="1279" y="4803"/>
                        </a:lnTo>
                        <a:lnTo>
                          <a:pt x="1281" y="4796"/>
                        </a:lnTo>
                        <a:lnTo>
                          <a:pt x="1286" y="4789"/>
                        </a:lnTo>
                        <a:lnTo>
                          <a:pt x="1291" y="4780"/>
                        </a:lnTo>
                        <a:lnTo>
                          <a:pt x="1297" y="4773"/>
                        </a:lnTo>
                        <a:lnTo>
                          <a:pt x="1309" y="4761"/>
                        </a:lnTo>
                        <a:lnTo>
                          <a:pt x="1314" y="4755"/>
                        </a:lnTo>
                        <a:lnTo>
                          <a:pt x="1313" y="4750"/>
                        </a:lnTo>
                        <a:lnTo>
                          <a:pt x="1308" y="4742"/>
                        </a:lnTo>
                        <a:lnTo>
                          <a:pt x="1302" y="4734"/>
                        </a:lnTo>
                        <a:lnTo>
                          <a:pt x="1293" y="4725"/>
                        </a:lnTo>
                        <a:lnTo>
                          <a:pt x="1277" y="4709"/>
                        </a:lnTo>
                        <a:lnTo>
                          <a:pt x="1265" y="4698"/>
                        </a:lnTo>
                        <a:lnTo>
                          <a:pt x="1253" y="4688"/>
                        </a:lnTo>
                        <a:lnTo>
                          <a:pt x="1241" y="4679"/>
                        </a:lnTo>
                        <a:lnTo>
                          <a:pt x="1229" y="4671"/>
                        </a:lnTo>
                        <a:lnTo>
                          <a:pt x="1216" y="4663"/>
                        </a:lnTo>
                        <a:lnTo>
                          <a:pt x="1203" y="4654"/>
                        </a:lnTo>
                        <a:lnTo>
                          <a:pt x="1191" y="4646"/>
                        </a:lnTo>
                        <a:lnTo>
                          <a:pt x="1179" y="4637"/>
                        </a:lnTo>
                        <a:lnTo>
                          <a:pt x="1168" y="4628"/>
                        </a:lnTo>
                        <a:lnTo>
                          <a:pt x="1158" y="4621"/>
                        </a:lnTo>
                        <a:lnTo>
                          <a:pt x="1144" y="4611"/>
                        </a:lnTo>
                        <a:lnTo>
                          <a:pt x="1124" y="4602"/>
                        </a:lnTo>
                        <a:lnTo>
                          <a:pt x="1104" y="4593"/>
                        </a:lnTo>
                        <a:lnTo>
                          <a:pt x="1082" y="4584"/>
                        </a:lnTo>
                        <a:lnTo>
                          <a:pt x="1062" y="4577"/>
                        </a:lnTo>
                        <a:lnTo>
                          <a:pt x="1046" y="4571"/>
                        </a:lnTo>
                        <a:lnTo>
                          <a:pt x="1033" y="4569"/>
                        </a:lnTo>
                        <a:lnTo>
                          <a:pt x="1008" y="4567"/>
                        </a:lnTo>
                        <a:lnTo>
                          <a:pt x="981" y="4568"/>
                        </a:lnTo>
                        <a:lnTo>
                          <a:pt x="954" y="4569"/>
                        </a:lnTo>
                        <a:lnTo>
                          <a:pt x="929" y="4571"/>
                        </a:lnTo>
                        <a:lnTo>
                          <a:pt x="929" y="4571"/>
                        </a:lnTo>
                        <a:lnTo>
                          <a:pt x="905" y="4540"/>
                        </a:lnTo>
                        <a:lnTo>
                          <a:pt x="906" y="4528"/>
                        </a:lnTo>
                        <a:lnTo>
                          <a:pt x="908" y="4517"/>
                        </a:lnTo>
                        <a:lnTo>
                          <a:pt x="912" y="4506"/>
                        </a:lnTo>
                        <a:lnTo>
                          <a:pt x="916" y="4496"/>
                        </a:lnTo>
                        <a:lnTo>
                          <a:pt x="919" y="4484"/>
                        </a:lnTo>
                        <a:lnTo>
                          <a:pt x="921" y="4474"/>
                        </a:lnTo>
                        <a:lnTo>
                          <a:pt x="921" y="4468"/>
                        </a:lnTo>
                        <a:lnTo>
                          <a:pt x="921" y="4463"/>
                        </a:lnTo>
                        <a:lnTo>
                          <a:pt x="920" y="4457"/>
                        </a:lnTo>
                        <a:lnTo>
                          <a:pt x="918" y="4451"/>
                        </a:lnTo>
                        <a:lnTo>
                          <a:pt x="916" y="4445"/>
                        </a:lnTo>
                        <a:lnTo>
                          <a:pt x="912" y="4438"/>
                        </a:lnTo>
                        <a:lnTo>
                          <a:pt x="909" y="4432"/>
                        </a:lnTo>
                        <a:lnTo>
                          <a:pt x="905" y="4428"/>
                        </a:lnTo>
                        <a:lnTo>
                          <a:pt x="898" y="4420"/>
                        </a:lnTo>
                        <a:lnTo>
                          <a:pt x="890" y="4414"/>
                        </a:lnTo>
                        <a:lnTo>
                          <a:pt x="881" y="4409"/>
                        </a:lnTo>
                        <a:lnTo>
                          <a:pt x="872" y="4403"/>
                        </a:lnTo>
                        <a:lnTo>
                          <a:pt x="862" y="4396"/>
                        </a:lnTo>
                        <a:lnTo>
                          <a:pt x="852" y="4387"/>
                        </a:lnTo>
                        <a:lnTo>
                          <a:pt x="842" y="4376"/>
                        </a:lnTo>
                        <a:lnTo>
                          <a:pt x="832" y="4364"/>
                        </a:lnTo>
                        <a:lnTo>
                          <a:pt x="826" y="4359"/>
                        </a:lnTo>
                        <a:lnTo>
                          <a:pt x="821" y="4353"/>
                        </a:lnTo>
                        <a:lnTo>
                          <a:pt x="815" y="4348"/>
                        </a:lnTo>
                        <a:lnTo>
                          <a:pt x="808" y="4344"/>
                        </a:lnTo>
                        <a:lnTo>
                          <a:pt x="787" y="4334"/>
                        </a:lnTo>
                        <a:lnTo>
                          <a:pt x="765" y="4325"/>
                        </a:lnTo>
                        <a:lnTo>
                          <a:pt x="755" y="4320"/>
                        </a:lnTo>
                        <a:lnTo>
                          <a:pt x="745" y="4314"/>
                        </a:lnTo>
                        <a:lnTo>
                          <a:pt x="734" y="4308"/>
                        </a:lnTo>
                        <a:lnTo>
                          <a:pt x="726" y="4300"/>
                        </a:lnTo>
                        <a:lnTo>
                          <a:pt x="720" y="4295"/>
                        </a:lnTo>
                        <a:lnTo>
                          <a:pt x="715" y="4290"/>
                        </a:lnTo>
                        <a:lnTo>
                          <a:pt x="710" y="4287"/>
                        </a:lnTo>
                        <a:lnTo>
                          <a:pt x="706" y="4285"/>
                        </a:lnTo>
                        <a:lnTo>
                          <a:pt x="702" y="4283"/>
                        </a:lnTo>
                        <a:lnTo>
                          <a:pt x="697" y="4282"/>
                        </a:lnTo>
                        <a:lnTo>
                          <a:pt x="694" y="4282"/>
                        </a:lnTo>
                        <a:lnTo>
                          <a:pt x="691" y="4283"/>
                        </a:lnTo>
                        <a:lnTo>
                          <a:pt x="689" y="4284"/>
                        </a:lnTo>
                        <a:lnTo>
                          <a:pt x="686" y="4286"/>
                        </a:lnTo>
                        <a:lnTo>
                          <a:pt x="684" y="4289"/>
                        </a:lnTo>
                        <a:lnTo>
                          <a:pt x="682" y="4292"/>
                        </a:lnTo>
                        <a:lnTo>
                          <a:pt x="679" y="4299"/>
                        </a:lnTo>
                        <a:lnTo>
                          <a:pt x="676" y="4307"/>
                        </a:lnTo>
                        <a:lnTo>
                          <a:pt x="672" y="4326"/>
                        </a:lnTo>
                        <a:lnTo>
                          <a:pt x="667" y="4344"/>
                        </a:lnTo>
                        <a:lnTo>
                          <a:pt x="664" y="4352"/>
                        </a:lnTo>
                        <a:lnTo>
                          <a:pt x="660" y="4359"/>
                        </a:lnTo>
                        <a:lnTo>
                          <a:pt x="658" y="4362"/>
                        </a:lnTo>
                        <a:lnTo>
                          <a:pt x="656" y="4363"/>
                        </a:lnTo>
                        <a:lnTo>
                          <a:pt x="652" y="4365"/>
                        </a:lnTo>
                        <a:lnTo>
                          <a:pt x="649" y="4365"/>
                        </a:lnTo>
                        <a:lnTo>
                          <a:pt x="640" y="4365"/>
                        </a:lnTo>
                        <a:lnTo>
                          <a:pt x="631" y="4364"/>
                        </a:lnTo>
                        <a:lnTo>
                          <a:pt x="623" y="4360"/>
                        </a:lnTo>
                        <a:lnTo>
                          <a:pt x="615" y="4355"/>
                        </a:lnTo>
                        <a:lnTo>
                          <a:pt x="598" y="4344"/>
                        </a:lnTo>
                        <a:lnTo>
                          <a:pt x="583" y="4332"/>
                        </a:lnTo>
                        <a:lnTo>
                          <a:pt x="575" y="4326"/>
                        </a:lnTo>
                        <a:lnTo>
                          <a:pt x="567" y="4320"/>
                        </a:lnTo>
                        <a:lnTo>
                          <a:pt x="559" y="4313"/>
                        </a:lnTo>
                        <a:lnTo>
                          <a:pt x="551" y="4309"/>
                        </a:lnTo>
                        <a:lnTo>
                          <a:pt x="542" y="4305"/>
                        </a:lnTo>
                        <a:lnTo>
                          <a:pt x="533" y="4303"/>
                        </a:lnTo>
                        <a:lnTo>
                          <a:pt x="523" y="4303"/>
                        </a:lnTo>
                        <a:lnTo>
                          <a:pt x="514" y="4304"/>
                        </a:lnTo>
                        <a:lnTo>
                          <a:pt x="501" y="4306"/>
                        </a:lnTo>
                        <a:lnTo>
                          <a:pt x="490" y="4306"/>
                        </a:lnTo>
                        <a:lnTo>
                          <a:pt x="486" y="4305"/>
                        </a:lnTo>
                        <a:lnTo>
                          <a:pt x="481" y="4304"/>
                        </a:lnTo>
                        <a:lnTo>
                          <a:pt x="478" y="4303"/>
                        </a:lnTo>
                        <a:lnTo>
                          <a:pt x="476" y="4301"/>
                        </a:lnTo>
                        <a:lnTo>
                          <a:pt x="475" y="4299"/>
                        </a:lnTo>
                        <a:lnTo>
                          <a:pt x="475" y="4296"/>
                        </a:lnTo>
                        <a:lnTo>
                          <a:pt x="475" y="4293"/>
                        </a:lnTo>
                        <a:lnTo>
                          <a:pt x="477" y="4290"/>
                        </a:lnTo>
                        <a:lnTo>
                          <a:pt x="480" y="4286"/>
                        </a:lnTo>
                        <a:lnTo>
                          <a:pt x="485" y="4282"/>
                        </a:lnTo>
                        <a:lnTo>
                          <a:pt x="490" y="4277"/>
                        </a:lnTo>
                        <a:lnTo>
                          <a:pt x="496" y="4271"/>
                        </a:lnTo>
                        <a:lnTo>
                          <a:pt x="508" y="4262"/>
                        </a:lnTo>
                        <a:lnTo>
                          <a:pt x="515" y="4255"/>
                        </a:lnTo>
                        <a:lnTo>
                          <a:pt x="518" y="4252"/>
                        </a:lnTo>
                        <a:lnTo>
                          <a:pt x="520" y="4249"/>
                        </a:lnTo>
                        <a:lnTo>
                          <a:pt x="521" y="4246"/>
                        </a:lnTo>
                        <a:lnTo>
                          <a:pt x="521" y="4243"/>
                        </a:lnTo>
                        <a:lnTo>
                          <a:pt x="519" y="4228"/>
                        </a:lnTo>
                        <a:lnTo>
                          <a:pt x="517" y="4208"/>
                        </a:lnTo>
                        <a:lnTo>
                          <a:pt x="515" y="4195"/>
                        </a:lnTo>
                        <a:lnTo>
                          <a:pt x="514" y="4178"/>
                        </a:lnTo>
                        <a:lnTo>
                          <a:pt x="513" y="4161"/>
                        </a:lnTo>
                        <a:lnTo>
                          <a:pt x="513" y="4141"/>
                        </a:lnTo>
                        <a:lnTo>
                          <a:pt x="512" y="4123"/>
                        </a:lnTo>
                        <a:lnTo>
                          <a:pt x="510" y="4107"/>
                        </a:lnTo>
                        <a:lnTo>
                          <a:pt x="508" y="4099"/>
                        </a:lnTo>
                        <a:lnTo>
                          <a:pt x="506" y="4093"/>
                        </a:lnTo>
                        <a:lnTo>
                          <a:pt x="503" y="4088"/>
                        </a:lnTo>
                        <a:lnTo>
                          <a:pt x="500" y="4083"/>
                        </a:lnTo>
                        <a:lnTo>
                          <a:pt x="493" y="4078"/>
                        </a:lnTo>
                        <a:lnTo>
                          <a:pt x="486" y="4073"/>
                        </a:lnTo>
                        <a:lnTo>
                          <a:pt x="478" y="4070"/>
                        </a:lnTo>
                        <a:lnTo>
                          <a:pt x="471" y="4067"/>
                        </a:lnTo>
                        <a:lnTo>
                          <a:pt x="464" y="4066"/>
                        </a:lnTo>
                        <a:lnTo>
                          <a:pt x="457" y="4065"/>
                        </a:lnTo>
                        <a:lnTo>
                          <a:pt x="450" y="4066"/>
                        </a:lnTo>
                        <a:lnTo>
                          <a:pt x="443" y="4067"/>
                        </a:lnTo>
                        <a:lnTo>
                          <a:pt x="435" y="4069"/>
                        </a:lnTo>
                        <a:lnTo>
                          <a:pt x="428" y="4072"/>
                        </a:lnTo>
                        <a:lnTo>
                          <a:pt x="420" y="4075"/>
                        </a:lnTo>
                        <a:lnTo>
                          <a:pt x="413" y="4078"/>
                        </a:lnTo>
                        <a:lnTo>
                          <a:pt x="399" y="4087"/>
                        </a:lnTo>
                        <a:lnTo>
                          <a:pt x="385" y="4096"/>
                        </a:lnTo>
                        <a:lnTo>
                          <a:pt x="380" y="4101"/>
                        </a:lnTo>
                        <a:lnTo>
                          <a:pt x="374" y="4103"/>
                        </a:lnTo>
                        <a:lnTo>
                          <a:pt x="369" y="4104"/>
                        </a:lnTo>
                        <a:lnTo>
                          <a:pt x="363" y="4105"/>
                        </a:lnTo>
                        <a:lnTo>
                          <a:pt x="357" y="4105"/>
                        </a:lnTo>
                        <a:lnTo>
                          <a:pt x="350" y="4103"/>
                        </a:lnTo>
                        <a:lnTo>
                          <a:pt x="344" y="4102"/>
                        </a:lnTo>
                        <a:lnTo>
                          <a:pt x="338" y="4098"/>
                        </a:lnTo>
                        <a:lnTo>
                          <a:pt x="333" y="4095"/>
                        </a:lnTo>
                        <a:lnTo>
                          <a:pt x="327" y="4091"/>
                        </a:lnTo>
                        <a:lnTo>
                          <a:pt x="321" y="4087"/>
                        </a:lnTo>
                        <a:lnTo>
                          <a:pt x="315" y="4082"/>
                        </a:lnTo>
                        <a:lnTo>
                          <a:pt x="304" y="4071"/>
                        </a:lnTo>
                        <a:lnTo>
                          <a:pt x="294" y="4058"/>
                        </a:lnTo>
                        <a:lnTo>
                          <a:pt x="286" y="4044"/>
                        </a:lnTo>
                        <a:lnTo>
                          <a:pt x="279" y="4029"/>
                        </a:lnTo>
                        <a:lnTo>
                          <a:pt x="276" y="4021"/>
                        </a:lnTo>
                        <a:lnTo>
                          <a:pt x="274" y="4013"/>
                        </a:lnTo>
                        <a:lnTo>
                          <a:pt x="272" y="4005"/>
                        </a:lnTo>
                        <a:lnTo>
                          <a:pt x="271" y="3998"/>
                        </a:lnTo>
                        <a:lnTo>
                          <a:pt x="271" y="3990"/>
                        </a:lnTo>
                        <a:lnTo>
                          <a:pt x="271" y="3983"/>
                        </a:lnTo>
                        <a:lnTo>
                          <a:pt x="272" y="3976"/>
                        </a:lnTo>
                        <a:lnTo>
                          <a:pt x="273" y="3968"/>
                        </a:lnTo>
                        <a:lnTo>
                          <a:pt x="275" y="3961"/>
                        </a:lnTo>
                        <a:lnTo>
                          <a:pt x="278" y="3954"/>
                        </a:lnTo>
                        <a:lnTo>
                          <a:pt x="282" y="3948"/>
                        </a:lnTo>
                        <a:lnTo>
                          <a:pt x="287" y="3942"/>
                        </a:lnTo>
                        <a:lnTo>
                          <a:pt x="292" y="3935"/>
                        </a:lnTo>
                        <a:lnTo>
                          <a:pt x="296" y="3927"/>
                        </a:lnTo>
                        <a:lnTo>
                          <a:pt x="298" y="3919"/>
                        </a:lnTo>
                        <a:lnTo>
                          <a:pt x="299" y="3912"/>
                        </a:lnTo>
                        <a:lnTo>
                          <a:pt x="298" y="3905"/>
                        </a:lnTo>
                        <a:lnTo>
                          <a:pt x="296" y="3898"/>
                        </a:lnTo>
                        <a:lnTo>
                          <a:pt x="293" y="3891"/>
                        </a:lnTo>
                        <a:lnTo>
                          <a:pt x="289" y="3883"/>
                        </a:lnTo>
                        <a:lnTo>
                          <a:pt x="285" y="3876"/>
                        </a:lnTo>
                        <a:lnTo>
                          <a:pt x="279" y="3870"/>
                        </a:lnTo>
                        <a:lnTo>
                          <a:pt x="273" y="3863"/>
                        </a:lnTo>
                        <a:lnTo>
                          <a:pt x="265" y="3858"/>
                        </a:lnTo>
                        <a:lnTo>
                          <a:pt x="251" y="3847"/>
                        </a:lnTo>
                        <a:lnTo>
                          <a:pt x="236" y="3837"/>
                        </a:lnTo>
                        <a:lnTo>
                          <a:pt x="231" y="3835"/>
                        </a:lnTo>
                        <a:lnTo>
                          <a:pt x="226" y="3834"/>
                        </a:lnTo>
                        <a:lnTo>
                          <a:pt x="219" y="3833"/>
                        </a:lnTo>
                        <a:lnTo>
                          <a:pt x="213" y="3833"/>
                        </a:lnTo>
                        <a:lnTo>
                          <a:pt x="201" y="3834"/>
                        </a:lnTo>
                        <a:lnTo>
                          <a:pt x="189" y="3836"/>
                        </a:lnTo>
                        <a:lnTo>
                          <a:pt x="176" y="3837"/>
                        </a:lnTo>
                        <a:lnTo>
                          <a:pt x="166" y="3836"/>
                        </a:lnTo>
                        <a:lnTo>
                          <a:pt x="162" y="3835"/>
                        </a:lnTo>
                        <a:lnTo>
                          <a:pt x="159" y="3832"/>
                        </a:lnTo>
                        <a:lnTo>
                          <a:pt x="156" y="3829"/>
                        </a:lnTo>
                        <a:lnTo>
                          <a:pt x="153" y="3824"/>
                        </a:lnTo>
                        <a:lnTo>
                          <a:pt x="151" y="3814"/>
                        </a:lnTo>
                        <a:lnTo>
                          <a:pt x="149" y="3802"/>
                        </a:lnTo>
                        <a:lnTo>
                          <a:pt x="148" y="3788"/>
                        </a:lnTo>
                        <a:lnTo>
                          <a:pt x="147" y="3775"/>
                        </a:lnTo>
                        <a:lnTo>
                          <a:pt x="147" y="3747"/>
                        </a:lnTo>
                        <a:lnTo>
                          <a:pt x="147" y="3723"/>
                        </a:lnTo>
                        <a:lnTo>
                          <a:pt x="147" y="3704"/>
                        </a:lnTo>
                        <a:lnTo>
                          <a:pt x="146" y="3690"/>
                        </a:lnTo>
                        <a:lnTo>
                          <a:pt x="145" y="3679"/>
                        </a:lnTo>
                        <a:lnTo>
                          <a:pt x="143" y="3669"/>
                        </a:lnTo>
                        <a:lnTo>
                          <a:pt x="139" y="3661"/>
                        </a:lnTo>
                        <a:lnTo>
                          <a:pt x="132" y="3653"/>
                        </a:lnTo>
                        <a:lnTo>
                          <a:pt x="123" y="3643"/>
                        </a:lnTo>
                        <a:lnTo>
                          <a:pt x="112" y="3631"/>
                        </a:lnTo>
                        <a:lnTo>
                          <a:pt x="105" y="3617"/>
                        </a:lnTo>
                        <a:lnTo>
                          <a:pt x="100" y="3606"/>
                        </a:lnTo>
                        <a:lnTo>
                          <a:pt x="97" y="3596"/>
                        </a:lnTo>
                        <a:lnTo>
                          <a:pt x="95" y="3586"/>
                        </a:lnTo>
                        <a:lnTo>
                          <a:pt x="93" y="3576"/>
                        </a:lnTo>
                        <a:lnTo>
                          <a:pt x="93" y="3568"/>
                        </a:lnTo>
                        <a:lnTo>
                          <a:pt x="93" y="3560"/>
                        </a:lnTo>
                        <a:lnTo>
                          <a:pt x="95" y="3553"/>
                        </a:lnTo>
                        <a:lnTo>
                          <a:pt x="99" y="3536"/>
                        </a:lnTo>
                        <a:lnTo>
                          <a:pt x="102" y="3520"/>
                        </a:lnTo>
                        <a:lnTo>
                          <a:pt x="103" y="3511"/>
                        </a:lnTo>
                        <a:lnTo>
                          <a:pt x="104" y="3501"/>
                        </a:lnTo>
                        <a:lnTo>
                          <a:pt x="104" y="3490"/>
                        </a:lnTo>
                        <a:lnTo>
                          <a:pt x="103" y="3478"/>
                        </a:lnTo>
                        <a:lnTo>
                          <a:pt x="102" y="3467"/>
                        </a:lnTo>
                        <a:lnTo>
                          <a:pt x="103" y="3457"/>
                        </a:lnTo>
                        <a:lnTo>
                          <a:pt x="105" y="3447"/>
                        </a:lnTo>
                        <a:lnTo>
                          <a:pt x="107" y="3439"/>
                        </a:lnTo>
                        <a:lnTo>
                          <a:pt x="111" y="3432"/>
                        </a:lnTo>
                        <a:lnTo>
                          <a:pt x="115" y="3425"/>
                        </a:lnTo>
                        <a:lnTo>
                          <a:pt x="120" y="3419"/>
                        </a:lnTo>
                        <a:lnTo>
                          <a:pt x="125" y="3414"/>
                        </a:lnTo>
                        <a:lnTo>
                          <a:pt x="136" y="3402"/>
                        </a:lnTo>
                        <a:lnTo>
                          <a:pt x="147" y="3391"/>
                        </a:lnTo>
                        <a:lnTo>
                          <a:pt x="151" y="3385"/>
                        </a:lnTo>
                        <a:lnTo>
                          <a:pt x="154" y="3378"/>
                        </a:lnTo>
                        <a:lnTo>
                          <a:pt x="156" y="3371"/>
                        </a:lnTo>
                        <a:lnTo>
                          <a:pt x="157" y="3362"/>
                        </a:lnTo>
                        <a:lnTo>
                          <a:pt x="158" y="3340"/>
                        </a:lnTo>
                        <a:lnTo>
                          <a:pt x="159" y="3319"/>
                        </a:lnTo>
                        <a:lnTo>
                          <a:pt x="158" y="3300"/>
                        </a:lnTo>
                        <a:lnTo>
                          <a:pt x="158" y="3280"/>
                        </a:lnTo>
                        <a:lnTo>
                          <a:pt x="156" y="3262"/>
                        </a:lnTo>
                        <a:lnTo>
                          <a:pt x="154" y="3245"/>
                        </a:lnTo>
                        <a:lnTo>
                          <a:pt x="151" y="3227"/>
                        </a:lnTo>
                        <a:lnTo>
                          <a:pt x="147" y="3210"/>
                        </a:lnTo>
                        <a:lnTo>
                          <a:pt x="143" y="3192"/>
                        </a:lnTo>
                        <a:lnTo>
                          <a:pt x="138" y="3176"/>
                        </a:lnTo>
                        <a:lnTo>
                          <a:pt x="131" y="3160"/>
                        </a:lnTo>
                        <a:lnTo>
                          <a:pt x="124" y="3142"/>
                        </a:lnTo>
                        <a:lnTo>
                          <a:pt x="116" y="3125"/>
                        </a:lnTo>
                        <a:lnTo>
                          <a:pt x="108" y="3107"/>
                        </a:lnTo>
                        <a:lnTo>
                          <a:pt x="98" y="3090"/>
                        </a:lnTo>
                        <a:lnTo>
                          <a:pt x="87" y="3072"/>
                        </a:lnTo>
                        <a:lnTo>
                          <a:pt x="82" y="3062"/>
                        </a:lnTo>
                        <a:lnTo>
                          <a:pt x="74" y="3052"/>
                        </a:lnTo>
                        <a:lnTo>
                          <a:pt x="64" y="3041"/>
                        </a:lnTo>
                        <a:lnTo>
                          <a:pt x="54" y="3030"/>
                        </a:lnTo>
                        <a:lnTo>
                          <a:pt x="49" y="3024"/>
                        </a:lnTo>
                        <a:lnTo>
                          <a:pt x="45" y="3019"/>
                        </a:lnTo>
                        <a:lnTo>
                          <a:pt x="42" y="3014"/>
                        </a:lnTo>
                        <a:lnTo>
                          <a:pt x="40" y="3009"/>
                        </a:lnTo>
                        <a:lnTo>
                          <a:pt x="39" y="3005"/>
                        </a:lnTo>
                        <a:lnTo>
                          <a:pt x="40" y="3002"/>
                        </a:lnTo>
                        <a:lnTo>
                          <a:pt x="42" y="2999"/>
                        </a:lnTo>
                        <a:lnTo>
                          <a:pt x="46" y="2997"/>
                        </a:lnTo>
                        <a:lnTo>
                          <a:pt x="58" y="2995"/>
                        </a:lnTo>
                        <a:lnTo>
                          <a:pt x="70" y="2995"/>
                        </a:lnTo>
                        <a:lnTo>
                          <a:pt x="84" y="2995"/>
                        </a:lnTo>
                        <a:lnTo>
                          <a:pt x="100" y="2996"/>
                        </a:lnTo>
                        <a:lnTo>
                          <a:pt x="114" y="2996"/>
                        </a:lnTo>
                        <a:lnTo>
                          <a:pt x="126" y="2995"/>
                        </a:lnTo>
                        <a:lnTo>
                          <a:pt x="132" y="2995"/>
                        </a:lnTo>
                        <a:lnTo>
                          <a:pt x="138" y="2994"/>
                        </a:lnTo>
                        <a:lnTo>
                          <a:pt x="142" y="2992"/>
                        </a:lnTo>
                        <a:lnTo>
                          <a:pt x="145" y="2990"/>
                        </a:lnTo>
                        <a:lnTo>
                          <a:pt x="147" y="2987"/>
                        </a:lnTo>
                        <a:lnTo>
                          <a:pt x="148" y="2980"/>
                        </a:lnTo>
                        <a:lnTo>
                          <a:pt x="150" y="2971"/>
                        </a:lnTo>
                        <a:lnTo>
                          <a:pt x="150" y="2961"/>
                        </a:lnTo>
                        <a:lnTo>
                          <a:pt x="151" y="2934"/>
                        </a:lnTo>
                        <a:lnTo>
                          <a:pt x="151" y="2906"/>
                        </a:lnTo>
                        <a:lnTo>
                          <a:pt x="150" y="2875"/>
                        </a:lnTo>
                        <a:lnTo>
                          <a:pt x="149" y="2848"/>
                        </a:lnTo>
                        <a:lnTo>
                          <a:pt x="146" y="2828"/>
                        </a:lnTo>
                        <a:lnTo>
                          <a:pt x="144" y="2817"/>
                        </a:lnTo>
                        <a:lnTo>
                          <a:pt x="139" y="2812"/>
                        </a:lnTo>
                        <a:lnTo>
                          <a:pt x="134" y="2806"/>
                        </a:lnTo>
                        <a:lnTo>
                          <a:pt x="128" y="2802"/>
                        </a:lnTo>
                        <a:lnTo>
                          <a:pt x="122" y="2799"/>
                        </a:lnTo>
                        <a:lnTo>
                          <a:pt x="110" y="2793"/>
                        </a:lnTo>
                        <a:lnTo>
                          <a:pt x="98" y="2787"/>
                        </a:lnTo>
                        <a:lnTo>
                          <a:pt x="92" y="2783"/>
                        </a:lnTo>
                        <a:lnTo>
                          <a:pt x="87" y="2779"/>
                        </a:lnTo>
                        <a:lnTo>
                          <a:pt x="84" y="2774"/>
                        </a:lnTo>
                        <a:lnTo>
                          <a:pt x="82" y="2768"/>
                        </a:lnTo>
                        <a:lnTo>
                          <a:pt x="82" y="2761"/>
                        </a:lnTo>
                        <a:lnTo>
                          <a:pt x="83" y="2752"/>
                        </a:lnTo>
                        <a:lnTo>
                          <a:pt x="86" y="2743"/>
                        </a:lnTo>
                        <a:lnTo>
                          <a:pt x="91" y="2731"/>
                        </a:lnTo>
                        <a:lnTo>
                          <a:pt x="95" y="2722"/>
                        </a:lnTo>
                        <a:lnTo>
                          <a:pt x="96" y="2715"/>
                        </a:lnTo>
                        <a:lnTo>
                          <a:pt x="93" y="2709"/>
                        </a:lnTo>
                        <a:lnTo>
                          <a:pt x="91" y="2704"/>
                        </a:lnTo>
                        <a:lnTo>
                          <a:pt x="82" y="2694"/>
                        </a:lnTo>
                        <a:lnTo>
                          <a:pt x="73" y="2682"/>
                        </a:lnTo>
                        <a:lnTo>
                          <a:pt x="69" y="2673"/>
                        </a:lnTo>
                        <a:lnTo>
                          <a:pt x="68" y="2666"/>
                        </a:lnTo>
                        <a:lnTo>
                          <a:pt x="67" y="2659"/>
                        </a:lnTo>
                        <a:lnTo>
                          <a:pt x="68" y="2653"/>
                        </a:lnTo>
                        <a:lnTo>
                          <a:pt x="70" y="2639"/>
                        </a:lnTo>
                        <a:lnTo>
                          <a:pt x="71" y="2623"/>
                        </a:lnTo>
                        <a:lnTo>
                          <a:pt x="70" y="2619"/>
                        </a:lnTo>
                        <a:lnTo>
                          <a:pt x="69" y="2616"/>
                        </a:lnTo>
                        <a:lnTo>
                          <a:pt x="67" y="2614"/>
                        </a:lnTo>
                        <a:lnTo>
                          <a:pt x="65" y="2612"/>
                        </a:lnTo>
                        <a:lnTo>
                          <a:pt x="59" y="2608"/>
                        </a:lnTo>
                        <a:lnTo>
                          <a:pt x="53" y="2603"/>
                        </a:lnTo>
                        <a:lnTo>
                          <a:pt x="45" y="2598"/>
                        </a:lnTo>
                        <a:lnTo>
                          <a:pt x="40" y="2590"/>
                        </a:lnTo>
                        <a:lnTo>
                          <a:pt x="38" y="2586"/>
                        </a:lnTo>
                        <a:lnTo>
                          <a:pt x="36" y="2580"/>
                        </a:lnTo>
                        <a:lnTo>
                          <a:pt x="35" y="2574"/>
                        </a:lnTo>
                        <a:lnTo>
                          <a:pt x="35" y="2566"/>
                        </a:lnTo>
                        <a:lnTo>
                          <a:pt x="34" y="2554"/>
                        </a:lnTo>
                        <a:lnTo>
                          <a:pt x="31" y="2542"/>
                        </a:lnTo>
                        <a:lnTo>
                          <a:pt x="26" y="2531"/>
                        </a:lnTo>
                        <a:lnTo>
                          <a:pt x="21" y="2521"/>
                        </a:lnTo>
                        <a:lnTo>
                          <a:pt x="16" y="2510"/>
                        </a:lnTo>
                        <a:lnTo>
                          <a:pt x="10" y="2499"/>
                        </a:lnTo>
                        <a:lnTo>
                          <a:pt x="4" y="2487"/>
                        </a:lnTo>
                        <a:lnTo>
                          <a:pt x="0" y="2475"/>
                        </a:lnTo>
                        <a:lnTo>
                          <a:pt x="2" y="2467"/>
                        </a:lnTo>
                        <a:lnTo>
                          <a:pt x="5" y="2460"/>
                        </a:lnTo>
                        <a:lnTo>
                          <a:pt x="9" y="2454"/>
                        </a:lnTo>
                        <a:lnTo>
                          <a:pt x="13" y="2449"/>
                        </a:lnTo>
                        <a:lnTo>
                          <a:pt x="20" y="2441"/>
                        </a:lnTo>
                        <a:lnTo>
                          <a:pt x="27" y="2434"/>
                        </a:lnTo>
                        <a:lnTo>
                          <a:pt x="30" y="2431"/>
                        </a:lnTo>
                        <a:lnTo>
                          <a:pt x="33" y="2427"/>
                        </a:lnTo>
                        <a:lnTo>
                          <a:pt x="35" y="2423"/>
                        </a:lnTo>
                        <a:lnTo>
                          <a:pt x="37" y="2417"/>
                        </a:lnTo>
                        <a:lnTo>
                          <a:pt x="38" y="2412"/>
                        </a:lnTo>
                        <a:lnTo>
                          <a:pt x="38" y="2406"/>
                        </a:lnTo>
                        <a:lnTo>
                          <a:pt x="37" y="2399"/>
                        </a:lnTo>
                        <a:lnTo>
                          <a:pt x="35" y="2391"/>
                        </a:lnTo>
                        <a:lnTo>
                          <a:pt x="26" y="2367"/>
                        </a:lnTo>
                        <a:lnTo>
                          <a:pt x="19" y="2352"/>
                        </a:lnTo>
                        <a:lnTo>
                          <a:pt x="18" y="2350"/>
                        </a:lnTo>
                        <a:lnTo>
                          <a:pt x="19" y="2348"/>
                        </a:lnTo>
                        <a:lnTo>
                          <a:pt x="21" y="2346"/>
                        </a:lnTo>
                        <a:lnTo>
                          <a:pt x="24" y="2345"/>
                        </a:lnTo>
                        <a:lnTo>
                          <a:pt x="35" y="2343"/>
                        </a:lnTo>
                        <a:lnTo>
                          <a:pt x="54" y="2343"/>
                        </a:lnTo>
                        <a:lnTo>
                          <a:pt x="74" y="2342"/>
                        </a:lnTo>
                        <a:lnTo>
                          <a:pt x="101" y="2340"/>
                        </a:lnTo>
                        <a:lnTo>
                          <a:pt x="129" y="2334"/>
                        </a:lnTo>
                        <a:lnTo>
                          <a:pt x="160" y="2327"/>
                        </a:lnTo>
                        <a:lnTo>
                          <a:pt x="175" y="2323"/>
                        </a:lnTo>
                        <a:lnTo>
                          <a:pt x="190" y="2318"/>
                        </a:lnTo>
                        <a:lnTo>
                          <a:pt x="203" y="2313"/>
                        </a:lnTo>
                        <a:lnTo>
                          <a:pt x="215" y="2307"/>
                        </a:lnTo>
                        <a:lnTo>
                          <a:pt x="226" y="2300"/>
                        </a:lnTo>
                        <a:lnTo>
                          <a:pt x="235" y="2291"/>
                        </a:lnTo>
                        <a:lnTo>
                          <a:pt x="239" y="2288"/>
                        </a:lnTo>
                        <a:lnTo>
                          <a:pt x="242" y="2283"/>
                        </a:lnTo>
                        <a:lnTo>
                          <a:pt x="244" y="2279"/>
                        </a:lnTo>
                        <a:lnTo>
                          <a:pt x="246" y="2275"/>
                        </a:lnTo>
                        <a:lnTo>
                          <a:pt x="249" y="2264"/>
                        </a:lnTo>
                        <a:lnTo>
                          <a:pt x="250" y="2254"/>
                        </a:lnTo>
                        <a:lnTo>
                          <a:pt x="249" y="2244"/>
                        </a:lnTo>
                        <a:lnTo>
                          <a:pt x="248" y="2234"/>
                        </a:lnTo>
                        <a:lnTo>
                          <a:pt x="245" y="2225"/>
                        </a:lnTo>
                        <a:lnTo>
                          <a:pt x="242" y="2217"/>
                        </a:lnTo>
                        <a:lnTo>
                          <a:pt x="238" y="2208"/>
                        </a:lnTo>
                        <a:lnTo>
                          <a:pt x="234" y="2199"/>
                        </a:lnTo>
                        <a:lnTo>
                          <a:pt x="226" y="2182"/>
                        </a:lnTo>
                        <a:lnTo>
                          <a:pt x="218" y="2166"/>
                        </a:lnTo>
                        <a:lnTo>
                          <a:pt x="216" y="2157"/>
                        </a:lnTo>
                        <a:lnTo>
                          <a:pt x="216" y="2149"/>
                        </a:lnTo>
                        <a:lnTo>
                          <a:pt x="216" y="2140"/>
                        </a:lnTo>
                        <a:lnTo>
                          <a:pt x="218" y="2132"/>
                        </a:lnTo>
                        <a:lnTo>
                          <a:pt x="226" y="2116"/>
                        </a:lnTo>
                        <a:lnTo>
                          <a:pt x="235" y="2100"/>
                        </a:lnTo>
                        <a:lnTo>
                          <a:pt x="246" y="2083"/>
                        </a:lnTo>
                        <a:lnTo>
                          <a:pt x="257" y="2065"/>
                        </a:lnTo>
                        <a:lnTo>
                          <a:pt x="268" y="2048"/>
                        </a:lnTo>
                        <a:lnTo>
                          <a:pt x="276" y="2030"/>
                        </a:lnTo>
                        <a:lnTo>
                          <a:pt x="279" y="2022"/>
                        </a:lnTo>
                        <a:lnTo>
                          <a:pt x="281" y="2014"/>
                        </a:lnTo>
                        <a:lnTo>
                          <a:pt x="282" y="2007"/>
                        </a:lnTo>
                        <a:lnTo>
                          <a:pt x="282" y="2000"/>
                        </a:lnTo>
                        <a:lnTo>
                          <a:pt x="277" y="1982"/>
                        </a:lnTo>
                        <a:lnTo>
                          <a:pt x="271" y="1964"/>
                        </a:lnTo>
                        <a:lnTo>
                          <a:pt x="270" y="1960"/>
                        </a:lnTo>
                        <a:lnTo>
                          <a:pt x="270" y="1955"/>
                        </a:lnTo>
                        <a:lnTo>
                          <a:pt x="270" y="1951"/>
                        </a:lnTo>
                        <a:lnTo>
                          <a:pt x="272" y="1947"/>
                        </a:lnTo>
                        <a:lnTo>
                          <a:pt x="274" y="1943"/>
                        </a:lnTo>
                        <a:lnTo>
                          <a:pt x="278" y="1940"/>
                        </a:lnTo>
                        <a:lnTo>
                          <a:pt x="282" y="1938"/>
                        </a:lnTo>
                        <a:lnTo>
                          <a:pt x="288" y="1936"/>
                        </a:lnTo>
                        <a:lnTo>
                          <a:pt x="289" y="1929"/>
                        </a:lnTo>
                        <a:lnTo>
                          <a:pt x="288" y="1923"/>
                        </a:lnTo>
                        <a:lnTo>
                          <a:pt x="286" y="1917"/>
                        </a:lnTo>
                        <a:lnTo>
                          <a:pt x="283" y="1909"/>
                        </a:lnTo>
                        <a:lnTo>
                          <a:pt x="281" y="1895"/>
                        </a:lnTo>
                        <a:lnTo>
                          <a:pt x="280" y="1881"/>
                        </a:lnTo>
                        <a:lnTo>
                          <a:pt x="279" y="1874"/>
                        </a:lnTo>
                        <a:lnTo>
                          <a:pt x="279" y="1867"/>
                        </a:lnTo>
                        <a:lnTo>
                          <a:pt x="280" y="1860"/>
                        </a:lnTo>
                        <a:lnTo>
                          <a:pt x="281" y="1854"/>
                        </a:lnTo>
                        <a:lnTo>
                          <a:pt x="284" y="1845"/>
                        </a:lnTo>
                        <a:lnTo>
                          <a:pt x="287" y="1834"/>
                        </a:lnTo>
                        <a:lnTo>
                          <a:pt x="289" y="1824"/>
                        </a:lnTo>
                        <a:lnTo>
                          <a:pt x="289" y="1813"/>
                        </a:lnTo>
                        <a:lnTo>
                          <a:pt x="288" y="1801"/>
                        </a:lnTo>
                        <a:lnTo>
                          <a:pt x="286" y="1790"/>
                        </a:lnTo>
                        <a:lnTo>
                          <a:pt x="282" y="1779"/>
                        </a:lnTo>
                        <a:lnTo>
                          <a:pt x="279" y="1767"/>
                        </a:lnTo>
                        <a:lnTo>
                          <a:pt x="270" y="1745"/>
                        </a:lnTo>
                        <a:lnTo>
                          <a:pt x="261" y="1723"/>
                        </a:lnTo>
                        <a:lnTo>
                          <a:pt x="257" y="1709"/>
                        </a:lnTo>
                        <a:lnTo>
                          <a:pt x="256" y="1696"/>
                        </a:lnTo>
                        <a:lnTo>
                          <a:pt x="255" y="1681"/>
                        </a:lnTo>
                        <a:lnTo>
                          <a:pt x="253" y="1667"/>
                        </a:lnTo>
                        <a:lnTo>
                          <a:pt x="249" y="1646"/>
                        </a:lnTo>
                        <a:lnTo>
                          <a:pt x="246" y="1625"/>
                        </a:lnTo>
                        <a:lnTo>
                          <a:pt x="244" y="1603"/>
                        </a:lnTo>
                        <a:lnTo>
                          <a:pt x="243" y="1583"/>
                        </a:lnTo>
                        <a:lnTo>
                          <a:pt x="272" y="1532"/>
                        </a:lnTo>
                        <a:lnTo>
                          <a:pt x="272" y="1532"/>
                        </a:lnTo>
                        <a:lnTo>
                          <a:pt x="309" y="1537"/>
                        </a:lnTo>
                        <a:lnTo>
                          <a:pt x="341" y="1542"/>
                        </a:lnTo>
                        <a:lnTo>
                          <a:pt x="357" y="1546"/>
                        </a:lnTo>
                        <a:lnTo>
                          <a:pt x="372" y="1551"/>
                        </a:lnTo>
                        <a:lnTo>
                          <a:pt x="380" y="1555"/>
                        </a:lnTo>
                        <a:lnTo>
                          <a:pt x="388" y="1560"/>
                        </a:lnTo>
                        <a:lnTo>
                          <a:pt x="397" y="1566"/>
                        </a:lnTo>
                        <a:lnTo>
                          <a:pt x="406" y="1573"/>
                        </a:lnTo>
                        <a:lnTo>
                          <a:pt x="413" y="1577"/>
                        </a:lnTo>
                        <a:lnTo>
                          <a:pt x="419" y="1581"/>
                        </a:lnTo>
                        <a:lnTo>
                          <a:pt x="426" y="1585"/>
                        </a:lnTo>
                        <a:lnTo>
                          <a:pt x="432" y="1587"/>
                        </a:lnTo>
                        <a:lnTo>
                          <a:pt x="446" y="1591"/>
                        </a:lnTo>
                        <a:lnTo>
                          <a:pt x="459" y="1593"/>
                        </a:lnTo>
                        <a:lnTo>
                          <a:pt x="471" y="1593"/>
                        </a:lnTo>
                        <a:lnTo>
                          <a:pt x="485" y="1591"/>
                        </a:lnTo>
                        <a:lnTo>
                          <a:pt x="498" y="1588"/>
                        </a:lnTo>
                        <a:lnTo>
                          <a:pt x="510" y="1584"/>
                        </a:lnTo>
                        <a:lnTo>
                          <a:pt x="536" y="1574"/>
                        </a:lnTo>
                        <a:lnTo>
                          <a:pt x="561" y="1561"/>
                        </a:lnTo>
                        <a:lnTo>
                          <a:pt x="587" y="1548"/>
                        </a:lnTo>
                        <a:lnTo>
                          <a:pt x="613" y="1538"/>
                        </a:lnTo>
                        <a:lnTo>
                          <a:pt x="637" y="1526"/>
                        </a:lnTo>
                        <a:lnTo>
                          <a:pt x="668" y="1511"/>
                        </a:lnTo>
                        <a:lnTo>
                          <a:pt x="684" y="1505"/>
                        </a:lnTo>
                        <a:lnTo>
                          <a:pt x="699" y="1501"/>
                        </a:lnTo>
                        <a:lnTo>
                          <a:pt x="706" y="1500"/>
                        </a:lnTo>
                        <a:lnTo>
                          <a:pt x="713" y="1499"/>
                        </a:lnTo>
                        <a:lnTo>
                          <a:pt x="719" y="1500"/>
                        </a:lnTo>
                        <a:lnTo>
                          <a:pt x="724" y="1501"/>
                        </a:lnTo>
                        <a:lnTo>
                          <a:pt x="728" y="1504"/>
                        </a:lnTo>
                        <a:lnTo>
                          <a:pt x="730" y="1506"/>
                        </a:lnTo>
                        <a:lnTo>
                          <a:pt x="732" y="1510"/>
                        </a:lnTo>
                        <a:lnTo>
                          <a:pt x="734" y="1513"/>
                        </a:lnTo>
                        <a:lnTo>
                          <a:pt x="736" y="1516"/>
                        </a:lnTo>
                        <a:lnTo>
                          <a:pt x="740" y="1520"/>
                        </a:lnTo>
                        <a:lnTo>
                          <a:pt x="745" y="1522"/>
                        </a:lnTo>
                        <a:lnTo>
                          <a:pt x="752" y="1522"/>
                        </a:lnTo>
                        <a:lnTo>
                          <a:pt x="756" y="1522"/>
                        </a:lnTo>
                        <a:lnTo>
                          <a:pt x="760" y="1521"/>
                        </a:lnTo>
                        <a:lnTo>
                          <a:pt x="764" y="1518"/>
                        </a:lnTo>
                        <a:lnTo>
                          <a:pt x="767" y="1516"/>
                        </a:lnTo>
                        <a:lnTo>
                          <a:pt x="773" y="1511"/>
                        </a:lnTo>
                        <a:lnTo>
                          <a:pt x="779" y="1505"/>
                        </a:lnTo>
                        <a:lnTo>
                          <a:pt x="785" y="1498"/>
                        </a:lnTo>
                        <a:lnTo>
                          <a:pt x="791" y="1492"/>
                        </a:lnTo>
                        <a:lnTo>
                          <a:pt x="797" y="1487"/>
                        </a:lnTo>
                        <a:lnTo>
                          <a:pt x="805" y="1483"/>
                        </a:lnTo>
                        <a:lnTo>
                          <a:pt x="813" y="1477"/>
                        </a:lnTo>
                        <a:lnTo>
                          <a:pt x="821" y="1472"/>
                        </a:lnTo>
                        <a:lnTo>
                          <a:pt x="829" y="1468"/>
                        </a:lnTo>
                        <a:lnTo>
                          <a:pt x="835" y="1465"/>
                        </a:lnTo>
                        <a:lnTo>
                          <a:pt x="847" y="1461"/>
                        </a:lnTo>
                        <a:lnTo>
                          <a:pt x="855" y="1457"/>
                        </a:lnTo>
                        <a:lnTo>
                          <a:pt x="858" y="1454"/>
                        </a:lnTo>
                        <a:lnTo>
                          <a:pt x="860" y="1451"/>
                        </a:lnTo>
                        <a:lnTo>
                          <a:pt x="862" y="1448"/>
                        </a:lnTo>
                        <a:lnTo>
                          <a:pt x="862" y="1443"/>
                        </a:lnTo>
                        <a:lnTo>
                          <a:pt x="861" y="1437"/>
                        </a:lnTo>
                        <a:lnTo>
                          <a:pt x="860" y="1428"/>
                        </a:lnTo>
                        <a:lnTo>
                          <a:pt x="857" y="1419"/>
                        </a:lnTo>
                        <a:lnTo>
                          <a:pt x="853" y="1409"/>
                        </a:lnTo>
                        <a:lnTo>
                          <a:pt x="847" y="1394"/>
                        </a:lnTo>
                        <a:lnTo>
                          <a:pt x="844" y="1382"/>
                        </a:lnTo>
                        <a:lnTo>
                          <a:pt x="842" y="1373"/>
                        </a:lnTo>
                        <a:lnTo>
                          <a:pt x="842" y="1365"/>
                        </a:lnTo>
                        <a:lnTo>
                          <a:pt x="843" y="1362"/>
                        </a:lnTo>
                        <a:lnTo>
                          <a:pt x="844" y="1359"/>
                        </a:lnTo>
                        <a:lnTo>
                          <a:pt x="846" y="1356"/>
                        </a:lnTo>
                        <a:lnTo>
                          <a:pt x="849" y="1353"/>
                        </a:lnTo>
                        <a:lnTo>
                          <a:pt x="857" y="1344"/>
                        </a:lnTo>
                        <a:lnTo>
                          <a:pt x="867" y="1336"/>
                        </a:lnTo>
                        <a:lnTo>
                          <a:pt x="873" y="1332"/>
                        </a:lnTo>
                        <a:lnTo>
                          <a:pt x="876" y="1327"/>
                        </a:lnTo>
                        <a:lnTo>
                          <a:pt x="879" y="1323"/>
                        </a:lnTo>
                        <a:lnTo>
                          <a:pt x="882" y="1318"/>
                        </a:lnTo>
                        <a:lnTo>
                          <a:pt x="886" y="1307"/>
                        </a:lnTo>
                        <a:lnTo>
                          <a:pt x="890" y="1294"/>
                        </a:lnTo>
                        <a:lnTo>
                          <a:pt x="895" y="1270"/>
                        </a:lnTo>
                        <a:lnTo>
                          <a:pt x="900" y="1247"/>
                        </a:lnTo>
                        <a:lnTo>
                          <a:pt x="902" y="1244"/>
                        </a:lnTo>
                        <a:lnTo>
                          <a:pt x="904" y="1241"/>
                        </a:lnTo>
                        <a:lnTo>
                          <a:pt x="907" y="1240"/>
                        </a:lnTo>
                        <a:lnTo>
                          <a:pt x="910" y="1239"/>
                        </a:lnTo>
                        <a:lnTo>
                          <a:pt x="917" y="1239"/>
                        </a:lnTo>
                        <a:lnTo>
                          <a:pt x="925" y="1241"/>
                        </a:lnTo>
                        <a:lnTo>
                          <a:pt x="933" y="1244"/>
                        </a:lnTo>
                        <a:lnTo>
                          <a:pt x="940" y="1246"/>
                        </a:lnTo>
                        <a:lnTo>
                          <a:pt x="944" y="1247"/>
                        </a:lnTo>
                        <a:lnTo>
                          <a:pt x="948" y="1248"/>
                        </a:lnTo>
                        <a:lnTo>
                          <a:pt x="952" y="1247"/>
                        </a:lnTo>
                        <a:lnTo>
                          <a:pt x="955" y="1247"/>
                        </a:lnTo>
                        <a:lnTo>
                          <a:pt x="967" y="1239"/>
                        </a:lnTo>
                        <a:lnTo>
                          <a:pt x="980" y="1229"/>
                        </a:lnTo>
                        <a:lnTo>
                          <a:pt x="986" y="1225"/>
                        </a:lnTo>
                        <a:lnTo>
                          <a:pt x="993" y="1222"/>
                        </a:lnTo>
                        <a:lnTo>
                          <a:pt x="996" y="1221"/>
                        </a:lnTo>
                        <a:lnTo>
                          <a:pt x="1001" y="1220"/>
                        </a:lnTo>
                        <a:lnTo>
                          <a:pt x="1004" y="1220"/>
                        </a:lnTo>
                        <a:lnTo>
                          <a:pt x="1008" y="1221"/>
                        </a:lnTo>
                        <a:lnTo>
                          <a:pt x="1016" y="1222"/>
                        </a:lnTo>
                        <a:lnTo>
                          <a:pt x="1023" y="1222"/>
                        </a:lnTo>
                        <a:lnTo>
                          <a:pt x="1030" y="1221"/>
                        </a:lnTo>
                        <a:lnTo>
                          <a:pt x="1036" y="1219"/>
                        </a:lnTo>
                        <a:lnTo>
                          <a:pt x="1042" y="1216"/>
                        </a:lnTo>
                        <a:lnTo>
                          <a:pt x="1048" y="1212"/>
                        </a:lnTo>
                        <a:lnTo>
                          <a:pt x="1053" y="1208"/>
                        </a:lnTo>
                        <a:lnTo>
                          <a:pt x="1058" y="1203"/>
                        </a:lnTo>
                        <a:lnTo>
                          <a:pt x="1076" y="1182"/>
                        </a:lnTo>
                        <a:lnTo>
                          <a:pt x="1094" y="1158"/>
                        </a:lnTo>
                        <a:lnTo>
                          <a:pt x="1101" y="1148"/>
                        </a:lnTo>
                        <a:lnTo>
                          <a:pt x="1105" y="1139"/>
                        </a:lnTo>
                        <a:lnTo>
                          <a:pt x="1108" y="1130"/>
                        </a:lnTo>
                        <a:lnTo>
                          <a:pt x="1109" y="1123"/>
                        </a:lnTo>
                        <a:lnTo>
                          <a:pt x="1109" y="1116"/>
                        </a:lnTo>
                        <a:lnTo>
                          <a:pt x="1109" y="1109"/>
                        </a:lnTo>
                        <a:lnTo>
                          <a:pt x="1111" y="1102"/>
                        </a:lnTo>
                        <a:lnTo>
                          <a:pt x="1115" y="1094"/>
                        </a:lnTo>
                        <a:lnTo>
                          <a:pt x="1119" y="1088"/>
                        </a:lnTo>
                        <a:lnTo>
                          <a:pt x="1122" y="1083"/>
                        </a:lnTo>
                        <a:lnTo>
                          <a:pt x="1127" y="1079"/>
                        </a:lnTo>
                        <a:lnTo>
                          <a:pt x="1132" y="1075"/>
                        </a:lnTo>
                        <a:lnTo>
                          <a:pt x="1137" y="1071"/>
                        </a:lnTo>
                        <a:lnTo>
                          <a:pt x="1143" y="1068"/>
                        </a:lnTo>
                        <a:lnTo>
                          <a:pt x="1148" y="1066"/>
                        </a:lnTo>
                        <a:lnTo>
                          <a:pt x="1154" y="1064"/>
                        </a:lnTo>
                        <a:lnTo>
                          <a:pt x="1159" y="1063"/>
                        </a:lnTo>
                        <a:lnTo>
                          <a:pt x="1165" y="1062"/>
                        </a:lnTo>
                        <a:lnTo>
                          <a:pt x="1171" y="1062"/>
                        </a:lnTo>
                        <a:lnTo>
                          <a:pt x="1177" y="1063"/>
                        </a:lnTo>
                        <a:lnTo>
                          <a:pt x="1183" y="1065"/>
                        </a:lnTo>
                        <a:lnTo>
                          <a:pt x="1188" y="1067"/>
                        </a:lnTo>
                        <a:lnTo>
                          <a:pt x="1193" y="1070"/>
                        </a:lnTo>
                        <a:lnTo>
                          <a:pt x="1198" y="1075"/>
                        </a:lnTo>
                        <a:lnTo>
                          <a:pt x="1208" y="1087"/>
                        </a:lnTo>
                        <a:lnTo>
                          <a:pt x="1219" y="1099"/>
                        </a:lnTo>
                        <a:lnTo>
                          <a:pt x="1221" y="1101"/>
                        </a:lnTo>
                        <a:lnTo>
                          <a:pt x="1224" y="1103"/>
                        </a:lnTo>
                        <a:lnTo>
                          <a:pt x="1227" y="1103"/>
                        </a:lnTo>
                        <a:lnTo>
                          <a:pt x="1231" y="1103"/>
                        </a:lnTo>
                        <a:lnTo>
                          <a:pt x="1235" y="1102"/>
                        </a:lnTo>
                        <a:lnTo>
                          <a:pt x="1239" y="1100"/>
                        </a:lnTo>
                        <a:lnTo>
                          <a:pt x="1243" y="1097"/>
                        </a:lnTo>
                        <a:lnTo>
                          <a:pt x="1248" y="1092"/>
                        </a:lnTo>
                        <a:lnTo>
                          <a:pt x="1255" y="1085"/>
                        </a:lnTo>
                        <a:lnTo>
                          <a:pt x="1260" y="1079"/>
                        </a:lnTo>
                        <a:lnTo>
                          <a:pt x="1263" y="1075"/>
                        </a:lnTo>
                        <a:lnTo>
                          <a:pt x="1265" y="1071"/>
                        </a:lnTo>
                        <a:lnTo>
                          <a:pt x="1265" y="1067"/>
                        </a:lnTo>
                        <a:lnTo>
                          <a:pt x="1265" y="1064"/>
                        </a:lnTo>
                        <a:lnTo>
                          <a:pt x="1264" y="1062"/>
                        </a:lnTo>
                        <a:lnTo>
                          <a:pt x="1262" y="1059"/>
                        </a:lnTo>
                        <a:lnTo>
                          <a:pt x="1259" y="1053"/>
                        </a:lnTo>
                        <a:lnTo>
                          <a:pt x="1254" y="1047"/>
                        </a:lnTo>
                        <a:lnTo>
                          <a:pt x="1253" y="1042"/>
                        </a:lnTo>
                        <a:lnTo>
                          <a:pt x="1253" y="1037"/>
                        </a:lnTo>
                        <a:lnTo>
                          <a:pt x="1253" y="1031"/>
                        </a:lnTo>
                        <a:lnTo>
                          <a:pt x="1255" y="1025"/>
                        </a:lnTo>
                        <a:lnTo>
                          <a:pt x="1264" y="1014"/>
                        </a:lnTo>
                        <a:lnTo>
                          <a:pt x="1270" y="1002"/>
                        </a:lnTo>
                        <a:lnTo>
                          <a:pt x="1275" y="991"/>
                        </a:lnTo>
                        <a:lnTo>
                          <a:pt x="1279" y="981"/>
                        </a:lnTo>
                        <a:lnTo>
                          <a:pt x="1282" y="970"/>
                        </a:lnTo>
                        <a:lnTo>
                          <a:pt x="1287" y="958"/>
                        </a:lnTo>
                        <a:lnTo>
                          <a:pt x="1293" y="947"/>
                        </a:lnTo>
                        <a:lnTo>
                          <a:pt x="1302" y="935"/>
                        </a:lnTo>
                        <a:lnTo>
                          <a:pt x="1308" y="929"/>
                        </a:lnTo>
                        <a:lnTo>
                          <a:pt x="1316" y="922"/>
                        </a:lnTo>
                        <a:lnTo>
                          <a:pt x="1325" y="914"/>
                        </a:lnTo>
                        <a:lnTo>
                          <a:pt x="1335" y="907"/>
                        </a:lnTo>
                        <a:lnTo>
                          <a:pt x="1345" y="900"/>
                        </a:lnTo>
                        <a:lnTo>
                          <a:pt x="1353" y="893"/>
                        </a:lnTo>
                        <a:lnTo>
                          <a:pt x="1359" y="887"/>
                        </a:lnTo>
                        <a:lnTo>
                          <a:pt x="1363" y="882"/>
                        </a:lnTo>
                        <a:lnTo>
                          <a:pt x="1362" y="881"/>
                        </a:lnTo>
                        <a:lnTo>
                          <a:pt x="1361" y="879"/>
                        </a:lnTo>
                        <a:lnTo>
                          <a:pt x="1359" y="877"/>
                        </a:lnTo>
                        <a:lnTo>
                          <a:pt x="1356" y="875"/>
                        </a:lnTo>
                        <a:lnTo>
                          <a:pt x="1349" y="869"/>
                        </a:lnTo>
                        <a:lnTo>
                          <a:pt x="1339" y="863"/>
                        </a:lnTo>
                        <a:lnTo>
                          <a:pt x="1321" y="853"/>
                        </a:lnTo>
                        <a:lnTo>
                          <a:pt x="1309" y="846"/>
                        </a:lnTo>
                        <a:lnTo>
                          <a:pt x="1300" y="839"/>
                        </a:lnTo>
                        <a:lnTo>
                          <a:pt x="1294" y="832"/>
                        </a:lnTo>
                        <a:lnTo>
                          <a:pt x="1289" y="825"/>
                        </a:lnTo>
                        <a:lnTo>
                          <a:pt x="1284" y="818"/>
                        </a:lnTo>
                        <a:lnTo>
                          <a:pt x="1278" y="804"/>
                        </a:lnTo>
                        <a:lnTo>
                          <a:pt x="1272" y="784"/>
                        </a:lnTo>
                        <a:lnTo>
                          <a:pt x="1270" y="780"/>
                        </a:lnTo>
                        <a:lnTo>
                          <a:pt x="1267" y="776"/>
                        </a:lnTo>
                        <a:lnTo>
                          <a:pt x="1263" y="774"/>
                        </a:lnTo>
                        <a:lnTo>
                          <a:pt x="1259" y="773"/>
                        </a:lnTo>
                        <a:lnTo>
                          <a:pt x="1247" y="772"/>
                        </a:lnTo>
                        <a:lnTo>
                          <a:pt x="1235" y="773"/>
                        </a:lnTo>
                        <a:lnTo>
                          <a:pt x="1221" y="774"/>
                        </a:lnTo>
                        <a:lnTo>
                          <a:pt x="1206" y="773"/>
                        </a:lnTo>
                        <a:lnTo>
                          <a:pt x="1199" y="772"/>
                        </a:lnTo>
                        <a:lnTo>
                          <a:pt x="1192" y="770"/>
                        </a:lnTo>
                        <a:lnTo>
                          <a:pt x="1185" y="767"/>
                        </a:lnTo>
                        <a:lnTo>
                          <a:pt x="1179" y="763"/>
                        </a:lnTo>
                        <a:lnTo>
                          <a:pt x="1165" y="753"/>
                        </a:lnTo>
                        <a:lnTo>
                          <a:pt x="1152" y="740"/>
                        </a:lnTo>
                        <a:lnTo>
                          <a:pt x="1145" y="734"/>
                        </a:lnTo>
                        <a:lnTo>
                          <a:pt x="1140" y="727"/>
                        </a:lnTo>
                        <a:lnTo>
                          <a:pt x="1136" y="720"/>
                        </a:lnTo>
                        <a:lnTo>
                          <a:pt x="1133" y="714"/>
                        </a:lnTo>
                        <a:lnTo>
                          <a:pt x="1128" y="706"/>
                        </a:lnTo>
                        <a:lnTo>
                          <a:pt x="1125" y="701"/>
                        </a:lnTo>
                        <a:lnTo>
                          <a:pt x="1121" y="700"/>
                        </a:lnTo>
                        <a:lnTo>
                          <a:pt x="1117" y="700"/>
                        </a:lnTo>
                        <a:lnTo>
                          <a:pt x="1113" y="700"/>
                        </a:lnTo>
                        <a:lnTo>
                          <a:pt x="1108" y="701"/>
                        </a:lnTo>
                        <a:lnTo>
                          <a:pt x="1105" y="700"/>
                        </a:lnTo>
                        <a:lnTo>
                          <a:pt x="1103" y="699"/>
                        </a:lnTo>
                        <a:lnTo>
                          <a:pt x="1100" y="697"/>
                        </a:lnTo>
                        <a:lnTo>
                          <a:pt x="1097" y="694"/>
                        </a:lnTo>
                        <a:lnTo>
                          <a:pt x="1091" y="687"/>
                        </a:lnTo>
                        <a:lnTo>
                          <a:pt x="1088" y="680"/>
                        </a:lnTo>
                        <a:lnTo>
                          <a:pt x="1085" y="677"/>
                        </a:lnTo>
                        <a:lnTo>
                          <a:pt x="1083" y="675"/>
                        </a:lnTo>
                        <a:lnTo>
                          <a:pt x="1079" y="674"/>
                        </a:lnTo>
                        <a:lnTo>
                          <a:pt x="1073" y="673"/>
                        </a:lnTo>
                        <a:lnTo>
                          <a:pt x="1063" y="672"/>
                        </a:lnTo>
                        <a:lnTo>
                          <a:pt x="1054" y="670"/>
                        </a:lnTo>
                        <a:lnTo>
                          <a:pt x="1046" y="667"/>
                        </a:lnTo>
                        <a:lnTo>
                          <a:pt x="1037" y="662"/>
                        </a:lnTo>
                        <a:lnTo>
                          <a:pt x="1030" y="655"/>
                        </a:lnTo>
                        <a:lnTo>
                          <a:pt x="1024" y="649"/>
                        </a:lnTo>
                        <a:lnTo>
                          <a:pt x="1018" y="641"/>
                        </a:lnTo>
                        <a:lnTo>
                          <a:pt x="1012" y="633"/>
                        </a:lnTo>
                        <a:lnTo>
                          <a:pt x="991" y="595"/>
                        </a:lnTo>
                        <a:lnTo>
                          <a:pt x="971" y="556"/>
                        </a:lnTo>
                        <a:lnTo>
                          <a:pt x="975" y="545"/>
                        </a:lnTo>
                        <a:lnTo>
                          <a:pt x="980" y="535"/>
                        </a:lnTo>
                        <a:lnTo>
                          <a:pt x="982" y="529"/>
                        </a:lnTo>
                        <a:lnTo>
                          <a:pt x="984" y="524"/>
                        </a:lnTo>
                        <a:lnTo>
                          <a:pt x="985" y="518"/>
                        </a:lnTo>
                        <a:lnTo>
                          <a:pt x="986" y="513"/>
                        </a:lnTo>
                        <a:lnTo>
                          <a:pt x="982" y="509"/>
                        </a:lnTo>
                        <a:lnTo>
                          <a:pt x="978" y="505"/>
                        </a:lnTo>
                        <a:lnTo>
                          <a:pt x="976" y="499"/>
                        </a:lnTo>
                        <a:lnTo>
                          <a:pt x="975" y="493"/>
                        </a:lnTo>
                        <a:lnTo>
                          <a:pt x="975" y="484"/>
                        </a:lnTo>
                        <a:lnTo>
                          <a:pt x="975" y="477"/>
                        </a:lnTo>
                        <a:lnTo>
                          <a:pt x="975" y="469"/>
                        </a:lnTo>
                        <a:lnTo>
                          <a:pt x="977" y="461"/>
                        </a:lnTo>
                        <a:lnTo>
                          <a:pt x="980" y="445"/>
                        </a:lnTo>
                        <a:lnTo>
                          <a:pt x="985" y="431"/>
                        </a:lnTo>
                        <a:lnTo>
                          <a:pt x="988" y="425"/>
                        </a:lnTo>
                        <a:lnTo>
                          <a:pt x="990" y="421"/>
                        </a:lnTo>
                        <a:lnTo>
                          <a:pt x="993" y="418"/>
                        </a:lnTo>
                        <a:lnTo>
                          <a:pt x="995" y="416"/>
                        </a:lnTo>
                        <a:lnTo>
                          <a:pt x="997" y="416"/>
                        </a:lnTo>
                        <a:lnTo>
                          <a:pt x="999" y="417"/>
                        </a:lnTo>
                        <a:lnTo>
                          <a:pt x="1002" y="419"/>
                        </a:lnTo>
                        <a:lnTo>
                          <a:pt x="1005" y="422"/>
                        </a:lnTo>
                        <a:lnTo>
                          <a:pt x="1011" y="429"/>
                        </a:lnTo>
                        <a:lnTo>
                          <a:pt x="1018" y="437"/>
                        </a:lnTo>
                        <a:lnTo>
                          <a:pt x="1022" y="442"/>
                        </a:lnTo>
                        <a:lnTo>
                          <a:pt x="1027" y="446"/>
                        </a:lnTo>
                        <a:lnTo>
                          <a:pt x="1033" y="450"/>
                        </a:lnTo>
                        <a:lnTo>
                          <a:pt x="1038" y="452"/>
                        </a:lnTo>
                        <a:lnTo>
                          <a:pt x="1046" y="455"/>
                        </a:lnTo>
                        <a:lnTo>
                          <a:pt x="1052" y="456"/>
                        </a:lnTo>
                        <a:lnTo>
                          <a:pt x="1060" y="456"/>
                        </a:lnTo>
                        <a:lnTo>
                          <a:pt x="1068" y="454"/>
                        </a:lnTo>
                        <a:lnTo>
                          <a:pt x="1081" y="452"/>
                        </a:lnTo>
                        <a:lnTo>
                          <a:pt x="1096" y="450"/>
                        </a:lnTo>
                        <a:lnTo>
                          <a:pt x="1111" y="448"/>
                        </a:lnTo>
                        <a:lnTo>
                          <a:pt x="1127" y="447"/>
                        </a:lnTo>
                        <a:lnTo>
                          <a:pt x="1162" y="445"/>
                        </a:lnTo>
                        <a:lnTo>
                          <a:pt x="1198" y="442"/>
                        </a:lnTo>
                        <a:lnTo>
                          <a:pt x="1216" y="440"/>
                        </a:lnTo>
                        <a:lnTo>
                          <a:pt x="1232" y="438"/>
                        </a:lnTo>
                        <a:lnTo>
                          <a:pt x="1248" y="435"/>
                        </a:lnTo>
                        <a:lnTo>
                          <a:pt x="1264" y="431"/>
                        </a:lnTo>
                        <a:lnTo>
                          <a:pt x="1278" y="426"/>
                        </a:lnTo>
                        <a:lnTo>
                          <a:pt x="1290" y="419"/>
                        </a:lnTo>
                        <a:lnTo>
                          <a:pt x="1296" y="416"/>
                        </a:lnTo>
                        <a:lnTo>
                          <a:pt x="1303" y="412"/>
                        </a:lnTo>
                        <a:lnTo>
                          <a:pt x="1307" y="407"/>
                        </a:lnTo>
                        <a:lnTo>
                          <a:pt x="1312" y="402"/>
                        </a:lnTo>
                        <a:lnTo>
                          <a:pt x="1321" y="386"/>
                        </a:lnTo>
                        <a:lnTo>
                          <a:pt x="1327" y="372"/>
                        </a:lnTo>
                        <a:lnTo>
                          <a:pt x="1331" y="367"/>
                        </a:lnTo>
                        <a:lnTo>
                          <a:pt x="1336" y="362"/>
                        </a:lnTo>
                        <a:lnTo>
                          <a:pt x="1340" y="361"/>
                        </a:lnTo>
                        <a:lnTo>
                          <a:pt x="1345" y="359"/>
                        </a:lnTo>
                        <a:lnTo>
                          <a:pt x="1350" y="359"/>
                        </a:lnTo>
                        <a:lnTo>
                          <a:pt x="1356" y="357"/>
                        </a:lnTo>
                        <a:lnTo>
                          <a:pt x="1366" y="357"/>
                        </a:lnTo>
                        <a:lnTo>
                          <a:pt x="1374" y="355"/>
                        </a:lnTo>
                        <a:lnTo>
                          <a:pt x="1381" y="353"/>
                        </a:lnTo>
                        <a:lnTo>
                          <a:pt x="1386" y="350"/>
                        </a:lnTo>
                        <a:lnTo>
                          <a:pt x="1390" y="346"/>
                        </a:lnTo>
                        <a:lnTo>
                          <a:pt x="1392" y="341"/>
                        </a:lnTo>
                        <a:lnTo>
                          <a:pt x="1394" y="335"/>
                        </a:lnTo>
                        <a:lnTo>
                          <a:pt x="1394" y="329"/>
                        </a:lnTo>
                        <a:lnTo>
                          <a:pt x="1394" y="316"/>
                        </a:lnTo>
                        <a:lnTo>
                          <a:pt x="1393" y="300"/>
                        </a:lnTo>
                        <a:lnTo>
                          <a:pt x="1393" y="292"/>
                        </a:lnTo>
                        <a:lnTo>
                          <a:pt x="1394" y="284"/>
                        </a:lnTo>
                        <a:lnTo>
                          <a:pt x="1395" y="276"/>
                        </a:lnTo>
                        <a:lnTo>
                          <a:pt x="1397" y="267"/>
                        </a:lnTo>
                        <a:lnTo>
                          <a:pt x="1401" y="257"/>
                        </a:lnTo>
                        <a:lnTo>
                          <a:pt x="1405" y="248"/>
                        </a:lnTo>
                        <a:lnTo>
                          <a:pt x="1410" y="240"/>
                        </a:lnTo>
                        <a:lnTo>
                          <a:pt x="1414" y="232"/>
                        </a:lnTo>
                        <a:lnTo>
                          <a:pt x="1423" y="216"/>
                        </a:lnTo>
                        <a:lnTo>
                          <a:pt x="1432" y="199"/>
                        </a:lnTo>
                        <a:lnTo>
                          <a:pt x="1434" y="193"/>
                        </a:lnTo>
                        <a:lnTo>
                          <a:pt x="1436" y="186"/>
                        </a:lnTo>
                        <a:lnTo>
                          <a:pt x="1436" y="178"/>
                        </a:lnTo>
                        <a:lnTo>
                          <a:pt x="1436" y="171"/>
                        </a:lnTo>
                        <a:lnTo>
                          <a:pt x="1435" y="156"/>
                        </a:lnTo>
                        <a:lnTo>
                          <a:pt x="1434" y="141"/>
                        </a:lnTo>
                        <a:lnTo>
                          <a:pt x="1434" y="134"/>
                        </a:lnTo>
                        <a:lnTo>
                          <a:pt x="1434" y="127"/>
                        </a:lnTo>
                        <a:lnTo>
                          <a:pt x="1435" y="120"/>
                        </a:lnTo>
                        <a:lnTo>
                          <a:pt x="1436" y="113"/>
                        </a:lnTo>
                        <a:lnTo>
                          <a:pt x="1438" y="106"/>
                        </a:lnTo>
                        <a:lnTo>
                          <a:pt x="1442" y="98"/>
                        </a:lnTo>
                        <a:lnTo>
                          <a:pt x="1446" y="91"/>
                        </a:lnTo>
                        <a:lnTo>
                          <a:pt x="1452" y="84"/>
                        </a:lnTo>
                        <a:lnTo>
                          <a:pt x="1455" y="82"/>
                        </a:lnTo>
                        <a:lnTo>
                          <a:pt x="1457" y="81"/>
                        </a:lnTo>
                        <a:lnTo>
                          <a:pt x="1461" y="80"/>
                        </a:lnTo>
                        <a:lnTo>
                          <a:pt x="1464" y="80"/>
                        </a:lnTo>
                        <a:lnTo>
                          <a:pt x="1472" y="80"/>
                        </a:lnTo>
                        <a:lnTo>
                          <a:pt x="1481" y="81"/>
                        </a:lnTo>
                        <a:lnTo>
                          <a:pt x="1489" y="81"/>
                        </a:lnTo>
                        <a:lnTo>
                          <a:pt x="1497" y="80"/>
                        </a:lnTo>
                        <a:lnTo>
                          <a:pt x="1500" y="78"/>
                        </a:lnTo>
                        <a:lnTo>
                          <a:pt x="1503" y="76"/>
                        </a:lnTo>
                        <a:lnTo>
                          <a:pt x="1506" y="74"/>
                        </a:lnTo>
                        <a:lnTo>
                          <a:pt x="1509" y="70"/>
                        </a:lnTo>
                        <a:lnTo>
                          <a:pt x="1513" y="59"/>
                        </a:lnTo>
                        <a:lnTo>
                          <a:pt x="1515" y="48"/>
                        </a:lnTo>
                        <a:lnTo>
                          <a:pt x="1516" y="44"/>
                        </a:lnTo>
                        <a:lnTo>
                          <a:pt x="1520" y="41"/>
                        </a:lnTo>
                        <a:lnTo>
                          <a:pt x="1524" y="39"/>
                        </a:lnTo>
                        <a:lnTo>
                          <a:pt x="1531" y="40"/>
                        </a:lnTo>
                        <a:lnTo>
                          <a:pt x="1538" y="49"/>
                        </a:lnTo>
                        <a:lnTo>
                          <a:pt x="1545" y="57"/>
                        </a:lnTo>
                        <a:lnTo>
                          <a:pt x="1548" y="59"/>
                        </a:lnTo>
                        <a:lnTo>
                          <a:pt x="1552" y="61"/>
                        </a:lnTo>
                        <a:lnTo>
                          <a:pt x="1555" y="62"/>
                        </a:lnTo>
                        <a:lnTo>
                          <a:pt x="1559" y="62"/>
                        </a:lnTo>
                        <a:lnTo>
                          <a:pt x="1567" y="62"/>
                        </a:lnTo>
                        <a:lnTo>
                          <a:pt x="1576" y="60"/>
                        </a:lnTo>
                        <a:lnTo>
                          <a:pt x="1585" y="57"/>
                        </a:lnTo>
                        <a:lnTo>
                          <a:pt x="1595" y="53"/>
                        </a:lnTo>
                        <a:lnTo>
                          <a:pt x="1651" y="0"/>
                        </a:lnTo>
                        <a:lnTo>
                          <a:pt x="1651" y="0"/>
                        </a:lnTo>
                        <a:close/>
                      </a:path>
                    </a:pathLst>
                  </a:custGeom>
                  <a:solidFill>
                    <a:srgbClr val="0E4D74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pPr marL="0" indent="0"/>
                    <a:endParaRPr lang="pl-PL" sz="1100">
                      <a:latin typeface="+mn-lt"/>
                      <a:ea typeface="+mn-ea"/>
                      <a:cs typeface="+mn-cs"/>
                    </a:endParaRPr>
                  </a:p>
                </xdr:txBody>
              </xdr:sp>
              <xdr:sp macro="" textlink="">
                <xdr:nvSpPr>
                  <xdr:cNvPr id="166" name="Lubuskie_0"/>
                  <xdr:cNvSpPr>
                    <a:spLocks/>
                  </xdr:cNvSpPr>
                </xdr:nvSpPr>
                <xdr:spPr bwMode="auto">
                  <a:xfrm>
                    <a:off x="14166090" y="5422082"/>
                    <a:ext cx="767636" cy="1167239"/>
                  </a:xfrm>
                  <a:custGeom>
                    <a:avLst/>
                    <a:gdLst/>
                    <a:ahLst/>
                    <a:cxnLst>
                      <a:cxn ang="0">
                        <a:pos x="280" y="1198"/>
                      </a:cxn>
                      <a:cxn ang="0">
                        <a:pos x="378" y="979"/>
                      </a:cxn>
                      <a:cxn ang="0">
                        <a:pos x="489" y="785"/>
                      </a:cxn>
                      <a:cxn ang="0">
                        <a:pos x="521" y="699"/>
                      </a:cxn>
                      <a:cxn ang="0">
                        <a:pos x="568" y="576"/>
                      </a:cxn>
                      <a:cxn ang="0">
                        <a:pos x="712" y="631"/>
                      </a:cxn>
                      <a:cxn ang="0">
                        <a:pos x="1124" y="579"/>
                      </a:cxn>
                      <a:cxn ang="0">
                        <a:pos x="1108" y="409"/>
                      </a:cxn>
                      <a:cxn ang="0">
                        <a:pos x="1259" y="397"/>
                      </a:cxn>
                      <a:cxn ang="0">
                        <a:pos x="1454" y="280"/>
                      </a:cxn>
                      <a:cxn ang="0">
                        <a:pos x="1657" y="306"/>
                      </a:cxn>
                      <a:cxn ang="0">
                        <a:pos x="1815" y="252"/>
                      </a:cxn>
                      <a:cxn ang="0">
                        <a:pos x="1889" y="140"/>
                      </a:cxn>
                      <a:cxn ang="0">
                        <a:pos x="1966" y="3"/>
                      </a:cxn>
                      <a:cxn ang="0">
                        <a:pos x="2163" y="122"/>
                      </a:cxn>
                      <a:cxn ang="0">
                        <a:pos x="2112" y="423"/>
                      </a:cxn>
                      <a:cxn ang="0">
                        <a:pos x="2116" y="621"/>
                      </a:cxn>
                      <a:cxn ang="0">
                        <a:pos x="2068" y="860"/>
                      </a:cxn>
                      <a:cxn ang="0">
                        <a:pos x="1916" y="1020"/>
                      </a:cxn>
                      <a:cxn ang="0">
                        <a:pos x="1844" y="1145"/>
                      </a:cxn>
                      <a:cxn ang="0">
                        <a:pos x="1912" y="1317"/>
                      </a:cxn>
                      <a:cxn ang="0">
                        <a:pos x="1970" y="1480"/>
                      </a:cxn>
                      <a:cxn ang="0">
                        <a:pos x="1900" y="1673"/>
                      </a:cxn>
                      <a:cxn ang="0">
                        <a:pos x="1993" y="1905"/>
                      </a:cxn>
                      <a:cxn ang="0">
                        <a:pos x="1946" y="2168"/>
                      </a:cxn>
                      <a:cxn ang="0">
                        <a:pos x="1989" y="2425"/>
                      </a:cxn>
                      <a:cxn ang="0">
                        <a:pos x="2127" y="2554"/>
                      </a:cxn>
                      <a:cxn ang="0">
                        <a:pos x="2128" y="2722"/>
                      </a:cxn>
                      <a:cxn ang="0">
                        <a:pos x="2292" y="2744"/>
                      </a:cxn>
                      <a:cxn ang="0">
                        <a:pos x="2360" y="2930"/>
                      </a:cxn>
                      <a:cxn ang="0">
                        <a:pos x="2401" y="2991"/>
                      </a:cxn>
                      <a:cxn ang="0">
                        <a:pos x="2531" y="2962"/>
                      </a:cxn>
                      <a:cxn ang="0">
                        <a:pos x="2704" y="3074"/>
                      </a:cxn>
                      <a:cxn ang="0">
                        <a:pos x="2696" y="3333"/>
                      </a:cxn>
                      <a:cxn ang="0">
                        <a:pos x="2528" y="3490"/>
                      </a:cxn>
                      <a:cxn ang="0">
                        <a:pos x="2404" y="3352"/>
                      </a:cxn>
                      <a:cxn ang="0">
                        <a:pos x="2217" y="3231"/>
                      </a:cxn>
                      <a:cxn ang="0">
                        <a:pos x="2158" y="3270"/>
                      </a:cxn>
                      <a:cxn ang="0">
                        <a:pos x="1952" y="3487"/>
                      </a:cxn>
                      <a:cxn ang="0">
                        <a:pos x="1856" y="3755"/>
                      </a:cxn>
                      <a:cxn ang="0">
                        <a:pos x="1731" y="3887"/>
                      </a:cxn>
                      <a:cxn ang="0">
                        <a:pos x="1531" y="3979"/>
                      </a:cxn>
                      <a:cxn ang="0">
                        <a:pos x="1336" y="3881"/>
                      </a:cxn>
                      <a:cxn ang="0">
                        <a:pos x="1227" y="3995"/>
                      </a:cxn>
                      <a:cxn ang="0">
                        <a:pos x="1153" y="4130"/>
                      </a:cxn>
                      <a:cxn ang="0">
                        <a:pos x="933" y="4038"/>
                      </a:cxn>
                      <a:cxn ang="0">
                        <a:pos x="806" y="4212"/>
                      </a:cxn>
                      <a:cxn ang="0">
                        <a:pos x="623" y="4184"/>
                      </a:cxn>
                      <a:cxn ang="0">
                        <a:pos x="561" y="3978"/>
                      </a:cxn>
                      <a:cxn ang="0">
                        <a:pos x="303" y="3865"/>
                      </a:cxn>
                      <a:cxn ang="0">
                        <a:pos x="331" y="3646"/>
                      </a:cxn>
                      <a:cxn ang="0">
                        <a:pos x="175" y="3372"/>
                      </a:cxn>
                      <a:cxn ang="0">
                        <a:pos x="90" y="3189"/>
                      </a:cxn>
                      <a:cxn ang="0">
                        <a:pos x="156" y="3051"/>
                      </a:cxn>
                      <a:cxn ang="0">
                        <a:pos x="242" y="2923"/>
                      </a:cxn>
                      <a:cxn ang="0">
                        <a:pos x="300" y="2661"/>
                      </a:cxn>
                      <a:cxn ang="0">
                        <a:pos x="259" y="2502"/>
                      </a:cxn>
                      <a:cxn ang="0">
                        <a:pos x="231" y="2314"/>
                      </a:cxn>
                      <a:cxn ang="0">
                        <a:pos x="233" y="2106"/>
                      </a:cxn>
                      <a:cxn ang="0">
                        <a:pos x="64" y="1991"/>
                      </a:cxn>
                      <a:cxn ang="0">
                        <a:pos x="69" y="1639"/>
                      </a:cxn>
                      <a:cxn ang="0">
                        <a:pos x="104" y="1453"/>
                      </a:cxn>
                      <a:cxn ang="0">
                        <a:pos x="97" y="1259"/>
                      </a:cxn>
                    </a:cxnLst>
                    <a:rect l="0" t="0" r="r" b="b"/>
                    <a:pathLst>
                      <a:path w="2771" h="4246">
                        <a:moveTo>
                          <a:pt x="50" y="1214"/>
                        </a:moveTo>
                        <a:lnTo>
                          <a:pt x="124" y="1145"/>
                        </a:lnTo>
                        <a:lnTo>
                          <a:pt x="133" y="1142"/>
                        </a:lnTo>
                        <a:lnTo>
                          <a:pt x="141" y="1141"/>
                        </a:lnTo>
                        <a:lnTo>
                          <a:pt x="148" y="1141"/>
                        </a:lnTo>
                        <a:lnTo>
                          <a:pt x="154" y="1142"/>
                        </a:lnTo>
                        <a:lnTo>
                          <a:pt x="160" y="1145"/>
                        </a:lnTo>
                        <a:lnTo>
                          <a:pt x="165" y="1147"/>
                        </a:lnTo>
                        <a:lnTo>
                          <a:pt x="170" y="1150"/>
                        </a:lnTo>
                        <a:lnTo>
                          <a:pt x="175" y="1153"/>
                        </a:lnTo>
                        <a:lnTo>
                          <a:pt x="190" y="1172"/>
                        </a:lnTo>
                        <a:lnTo>
                          <a:pt x="206" y="1195"/>
                        </a:lnTo>
                        <a:lnTo>
                          <a:pt x="208" y="1197"/>
                        </a:lnTo>
                        <a:lnTo>
                          <a:pt x="213" y="1200"/>
                        </a:lnTo>
                        <a:lnTo>
                          <a:pt x="217" y="1202"/>
                        </a:lnTo>
                        <a:lnTo>
                          <a:pt x="221" y="1203"/>
                        </a:lnTo>
                        <a:lnTo>
                          <a:pt x="231" y="1205"/>
                        </a:lnTo>
                        <a:lnTo>
                          <a:pt x="242" y="1206"/>
                        </a:lnTo>
                        <a:lnTo>
                          <a:pt x="253" y="1205"/>
                        </a:lnTo>
                        <a:lnTo>
                          <a:pt x="264" y="1204"/>
                        </a:lnTo>
                        <a:lnTo>
                          <a:pt x="273" y="1201"/>
                        </a:lnTo>
                        <a:lnTo>
                          <a:pt x="280" y="1198"/>
                        </a:lnTo>
                        <a:lnTo>
                          <a:pt x="284" y="1193"/>
                        </a:lnTo>
                        <a:lnTo>
                          <a:pt x="288" y="1187"/>
                        </a:lnTo>
                        <a:lnTo>
                          <a:pt x="291" y="1178"/>
                        </a:lnTo>
                        <a:lnTo>
                          <a:pt x="293" y="1170"/>
                        </a:lnTo>
                        <a:lnTo>
                          <a:pt x="297" y="1152"/>
                        </a:lnTo>
                        <a:lnTo>
                          <a:pt x="301" y="1137"/>
                        </a:lnTo>
                        <a:lnTo>
                          <a:pt x="303" y="1132"/>
                        </a:lnTo>
                        <a:lnTo>
                          <a:pt x="306" y="1126"/>
                        </a:lnTo>
                        <a:lnTo>
                          <a:pt x="309" y="1122"/>
                        </a:lnTo>
                        <a:lnTo>
                          <a:pt x="314" y="1117"/>
                        </a:lnTo>
                        <a:lnTo>
                          <a:pt x="323" y="1108"/>
                        </a:lnTo>
                        <a:lnTo>
                          <a:pt x="331" y="1099"/>
                        </a:lnTo>
                        <a:lnTo>
                          <a:pt x="346" y="1085"/>
                        </a:lnTo>
                        <a:lnTo>
                          <a:pt x="360" y="1069"/>
                        </a:lnTo>
                        <a:lnTo>
                          <a:pt x="367" y="1060"/>
                        </a:lnTo>
                        <a:lnTo>
                          <a:pt x="372" y="1050"/>
                        </a:lnTo>
                        <a:lnTo>
                          <a:pt x="376" y="1041"/>
                        </a:lnTo>
                        <a:lnTo>
                          <a:pt x="379" y="1032"/>
                        </a:lnTo>
                        <a:lnTo>
                          <a:pt x="381" y="1019"/>
                        </a:lnTo>
                        <a:lnTo>
                          <a:pt x="382" y="1005"/>
                        </a:lnTo>
                        <a:lnTo>
                          <a:pt x="380" y="992"/>
                        </a:lnTo>
                        <a:lnTo>
                          <a:pt x="378" y="979"/>
                        </a:lnTo>
                        <a:lnTo>
                          <a:pt x="373" y="952"/>
                        </a:lnTo>
                        <a:lnTo>
                          <a:pt x="370" y="925"/>
                        </a:lnTo>
                        <a:lnTo>
                          <a:pt x="376" y="919"/>
                        </a:lnTo>
                        <a:lnTo>
                          <a:pt x="381" y="913"/>
                        </a:lnTo>
                        <a:lnTo>
                          <a:pt x="386" y="905"/>
                        </a:lnTo>
                        <a:lnTo>
                          <a:pt x="390" y="897"/>
                        </a:lnTo>
                        <a:lnTo>
                          <a:pt x="394" y="889"/>
                        </a:lnTo>
                        <a:lnTo>
                          <a:pt x="399" y="881"/>
                        </a:lnTo>
                        <a:lnTo>
                          <a:pt x="402" y="877"/>
                        </a:lnTo>
                        <a:lnTo>
                          <a:pt x="405" y="874"/>
                        </a:lnTo>
                        <a:lnTo>
                          <a:pt x="408" y="871"/>
                        </a:lnTo>
                        <a:lnTo>
                          <a:pt x="412" y="868"/>
                        </a:lnTo>
                        <a:lnTo>
                          <a:pt x="426" y="861"/>
                        </a:lnTo>
                        <a:lnTo>
                          <a:pt x="438" y="854"/>
                        </a:lnTo>
                        <a:lnTo>
                          <a:pt x="447" y="848"/>
                        </a:lnTo>
                        <a:lnTo>
                          <a:pt x="456" y="840"/>
                        </a:lnTo>
                        <a:lnTo>
                          <a:pt x="463" y="833"/>
                        </a:lnTo>
                        <a:lnTo>
                          <a:pt x="470" y="823"/>
                        </a:lnTo>
                        <a:lnTo>
                          <a:pt x="478" y="812"/>
                        </a:lnTo>
                        <a:lnTo>
                          <a:pt x="486" y="796"/>
                        </a:lnTo>
                        <a:lnTo>
                          <a:pt x="488" y="790"/>
                        </a:lnTo>
                        <a:lnTo>
                          <a:pt x="489" y="785"/>
                        </a:lnTo>
                        <a:lnTo>
                          <a:pt x="489" y="780"/>
                        </a:lnTo>
                        <a:lnTo>
                          <a:pt x="488" y="775"/>
                        </a:lnTo>
                        <a:lnTo>
                          <a:pt x="484" y="766"/>
                        </a:lnTo>
                        <a:lnTo>
                          <a:pt x="479" y="757"/>
                        </a:lnTo>
                        <a:lnTo>
                          <a:pt x="475" y="747"/>
                        </a:lnTo>
                        <a:lnTo>
                          <a:pt x="472" y="738"/>
                        </a:lnTo>
                        <a:lnTo>
                          <a:pt x="472" y="732"/>
                        </a:lnTo>
                        <a:lnTo>
                          <a:pt x="473" y="727"/>
                        </a:lnTo>
                        <a:lnTo>
                          <a:pt x="475" y="721"/>
                        </a:lnTo>
                        <a:lnTo>
                          <a:pt x="478" y="715"/>
                        </a:lnTo>
                        <a:lnTo>
                          <a:pt x="483" y="708"/>
                        </a:lnTo>
                        <a:lnTo>
                          <a:pt x="487" y="704"/>
                        </a:lnTo>
                        <a:lnTo>
                          <a:pt x="490" y="700"/>
                        </a:lnTo>
                        <a:lnTo>
                          <a:pt x="493" y="698"/>
                        </a:lnTo>
                        <a:lnTo>
                          <a:pt x="496" y="697"/>
                        </a:lnTo>
                        <a:lnTo>
                          <a:pt x="499" y="696"/>
                        </a:lnTo>
                        <a:lnTo>
                          <a:pt x="501" y="696"/>
                        </a:lnTo>
                        <a:lnTo>
                          <a:pt x="503" y="697"/>
                        </a:lnTo>
                        <a:lnTo>
                          <a:pt x="508" y="698"/>
                        </a:lnTo>
                        <a:lnTo>
                          <a:pt x="513" y="699"/>
                        </a:lnTo>
                        <a:lnTo>
                          <a:pt x="517" y="699"/>
                        </a:lnTo>
                        <a:lnTo>
                          <a:pt x="521" y="699"/>
                        </a:lnTo>
                        <a:lnTo>
                          <a:pt x="525" y="697"/>
                        </a:lnTo>
                        <a:lnTo>
                          <a:pt x="529" y="695"/>
                        </a:lnTo>
                        <a:lnTo>
                          <a:pt x="534" y="691"/>
                        </a:lnTo>
                        <a:lnTo>
                          <a:pt x="537" y="687"/>
                        </a:lnTo>
                        <a:lnTo>
                          <a:pt x="540" y="683"/>
                        </a:lnTo>
                        <a:lnTo>
                          <a:pt x="541" y="679"/>
                        </a:lnTo>
                        <a:lnTo>
                          <a:pt x="542" y="674"/>
                        </a:lnTo>
                        <a:lnTo>
                          <a:pt x="542" y="669"/>
                        </a:lnTo>
                        <a:lnTo>
                          <a:pt x="541" y="664"/>
                        </a:lnTo>
                        <a:lnTo>
                          <a:pt x="540" y="660"/>
                        </a:lnTo>
                        <a:lnTo>
                          <a:pt x="532" y="642"/>
                        </a:lnTo>
                        <a:lnTo>
                          <a:pt x="524" y="625"/>
                        </a:lnTo>
                        <a:lnTo>
                          <a:pt x="524" y="622"/>
                        </a:lnTo>
                        <a:lnTo>
                          <a:pt x="526" y="615"/>
                        </a:lnTo>
                        <a:lnTo>
                          <a:pt x="530" y="607"/>
                        </a:lnTo>
                        <a:lnTo>
                          <a:pt x="534" y="598"/>
                        </a:lnTo>
                        <a:lnTo>
                          <a:pt x="545" y="580"/>
                        </a:lnTo>
                        <a:lnTo>
                          <a:pt x="552" y="570"/>
                        </a:lnTo>
                        <a:lnTo>
                          <a:pt x="554" y="569"/>
                        </a:lnTo>
                        <a:lnTo>
                          <a:pt x="559" y="570"/>
                        </a:lnTo>
                        <a:lnTo>
                          <a:pt x="563" y="572"/>
                        </a:lnTo>
                        <a:lnTo>
                          <a:pt x="568" y="576"/>
                        </a:lnTo>
                        <a:lnTo>
                          <a:pt x="579" y="588"/>
                        </a:lnTo>
                        <a:lnTo>
                          <a:pt x="591" y="602"/>
                        </a:lnTo>
                        <a:lnTo>
                          <a:pt x="604" y="617"/>
                        </a:lnTo>
                        <a:lnTo>
                          <a:pt x="615" y="633"/>
                        </a:lnTo>
                        <a:lnTo>
                          <a:pt x="623" y="645"/>
                        </a:lnTo>
                        <a:lnTo>
                          <a:pt x="627" y="653"/>
                        </a:lnTo>
                        <a:lnTo>
                          <a:pt x="631" y="661"/>
                        </a:lnTo>
                        <a:lnTo>
                          <a:pt x="636" y="667"/>
                        </a:lnTo>
                        <a:lnTo>
                          <a:pt x="640" y="671"/>
                        </a:lnTo>
                        <a:lnTo>
                          <a:pt x="646" y="672"/>
                        </a:lnTo>
                        <a:lnTo>
                          <a:pt x="651" y="671"/>
                        </a:lnTo>
                        <a:lnTo>
                          <a:pt x="655" y="668"/>
                        </a:lnTo>
                        <a:lnTo>
                          <a:pt x="660" y="664"/>
                        </a:lnTo>
                        <a:lnTo>
                          <a:pt x="665" y="660"/>
                        </a:lnTo>
                        <a:lnTo>
                          <a:pt x="675" y="650"/>
                        </a:lnTo>
                        <a:lnTo>
                          <a:pt x="685" y="640"/>
                        </a:lnTo>
                        <a:lnTo>
                          <a:pt x="691" y="636"/>
                        </a:lnTo>
                        <a:lnTo>
                          <a:pt x="696" y="632"/>
                        </a:lnTo>
                        <a:lnTo>
                          <a:pt x="700" y="630"/>
                        </a:lnTo>
                        <a:lnTo>
                          <a:pt x="704" y="629"/>
                        </a:lnTo>
                        <a:lnTo>
                          <a:pt x="708" y="630"/>
                        </a:lnTo>
                        <a:lnTo>
                          <a:pt x="712" y="631"/>
                        </a:lnTo>
                        <a:lnTo>
                          <a:pt x="716" y="632"/>
                        </a:lnTo>
                        <a:lnTo>
                          <a:pt x="719" y="634"/>
                        </a:lnTo>
                        <a:lnTo>
                          <a:pt x="725" y="639"/>
                        </a:lnTo>
                        <a:lnTo>
                          <a:pt x="732" y="645"/>
                        </a:lnTo>
                        <a:lnTo>
                          <a:pt x="742" y="660"/>
                        </a:lnTo>
                        <a:lnTo>
                          <a:pt x="752" y="678"/>
                        </a:lnTo>
                        <a:lnTo>
                          <a:pt x="756" y="685"/>
                        </a:lnTo>
                        <a:lnTo>
                          <a:pt x="761" y="693"/>
                        </a:lnTo>
                        <a:lnTo>
                          <a:pt x="766" y="699"/>
                        </a:lnTo>
                        <a:lnTo>
                          <a:pt x="773" y="704"/>
                        </a:lnTo>
                        <a:lnTo>
                          <a:pt x="779" y="708"/>
                        </a:lnTo>
                        <a:lnTo>
                          <a:pt x="786" y="710"/>
                        </a:lnTo>
                        <a:lnTo>
                          <a:pt x="789" y="710"/>
                        </a:lnTo>
                        <a:lnTo>
                          <a:pt x="793" y="710"/>
                        </a:lnTo>
                        <a:lnTo>
                          <a:pt x="797" y="709"/>
                        </a:lnTo>
                        <a:lnTo>
                          <a:pt x="801" y="707"/>
                        </a:lnTo>
                        <a:lnTo>
                          <a:pt x="1015" y="605"/>
                        </a:lnTo>
                        <a:lnTo>
                          <a:pt x="1029" y="603"/>
                        </a:lnTo>
                        <a:lnTo>
                          <a:pt x="1052" y="598"/>
                        </a:lnTo>
                        <a:lnTo>
                          <a:pt x="1080" y="592"/>
                        </a:lnTo>
                        <a:lnTo>
                          <a:pt x="1109" y="583"/>
                        </a:lnTo>
                        <a:lnTo>
                          <a:pt x="1124" y="579"/>
                        </a:lnTo>
                        <a:lnTo>
                          <a:pt x="1137" y="574"/>
                        </a:lnTo>
                        <a:lnTo>
                          <a:pt x="1149" y="569"/>
                        </a:lnTo>
                        <a:lnTo>
                          <a:pt x="1159" y="563"/>
                        </a:lnTo>
                        <a:lnTo>
                          <a:pt x="1169" y="558"/>
                        </a:lnTo>
                        <a:lnTo>
                          <a:pt x="1175" y="552"/>
                        </a:lnTo>
                        <a:lnTo>
                          <a:pt x="1177" y="549"/>
                        </a:lnTo>
                        <a:lnTo>
                          <a:pt x="1178" y="546"/>
                        </a:lnTo>
                        <a:lnTo>
                          <a:pt x="1179" y="543"/>
                        </a:lnTo>
                        <a:lnTo>
                          <a:pt x="1179" y="539"/>
                        </a:lnTo>
                        <a:lnTo>
                          <a:pt x="1176" y="535"/>
                        </a:lnTo>
                        <a:lnTo>
                          <a:pt x="1171" y="529"/>
                        </a:lnTo>
                        <a:lnTo>
                          <a:pt x="1165" y="523"/>
                        </a:lnTo>
                        <a:lnTo>
                          <a:pt x="1156" y="517"/>
                        </a:lnTo>
                        <a:lnTo>
                          <a:pt x="1140" y="503"/>
                        </a:lnTo>
                        <a:lnTo>
                          <a:pt x="1129" y="490"/>
                        </a:lnTo>
                        <a:lnTo>
                          <a:pt x="1125" y="483"/>
                        </a:lnTo>
                        <a:lnTo>
                          <a:pt x="1121" y="470"/>
                        </a:lnTo>
                        <a:lnTo>
                          <a:pt x="1115" y="452"/>
                        </a:lnTo>
                        <a:lnTo>
                          <a:pt x="1111" y="434"/>
                        </a:lnTo>
                        <a:lnTo>
                          <a:pt x="1109" y="426"/>
                        </a:lnTo>
                        <a:lnTo>
                          <a:pt x="1108" y="417"/>
                        </a:lnTo>
                        <a:lnTo>
                          <a:pt x="1108" y="409"/>
                        </a:lnTo>
                        <a:lnTo>
                          <a:pt x="1108" y="403"/>
                        </a:lnTo>
                        <a:lnTo>
                          <a:pt x="1109" y="398"/>
                        </a:lnTo>
                        <a:lnTo>
                          <a:pt x="1112" y="394"/>
                        </a:lnTo>
                        <a:lnTo>
                          <a:pt x="1113" y="393"/>
                        </a:lnTo>
                        <a:lnTo>
                          <a:pt x="1115" y="393"/>
                        </a:lnTo>
                        <a:lnTo>
                          <a:pt x="1118" y="393"/>
                        </a:lnTo>
                        <a:lnTo>
                          <a:pt x="1121" y="394"/>
                        </a:lnTo>
                        <a:lnTo>
                          <a:pt x="1145" y="407"/>
                        </a:lnTo>
                        <a:lnTo>
                          <a:pt x="1176" y="425"/>
                        </a:lnTo>
                        <a:lnTo>
                          <a:pt x="1183" y="429"/>
                        </a:lnTo>
                        <a:lnTo>
                          <a:pt x="1191" y="432"/>
                        </a:lnTo>
                        <a:lnTo>
                          <a:pt x="1198" y="434"/>
                        </a:lnTo>
                        <a:lnTo>
                          <a:pt x="1207" y="435"/>
                        </a:lnTo>
                        <a:lnTo>
                          <a:pt x="1214" y="436"/>
                        </a:lnTo>
                        <a:lnTo>
                          <a:pt x="1221" y="435"/>
                        </a:lnTo>
                        <a:lnTo>
                          <a:pt x="1228" y="432"/>
                        </a:lnTo>
                        <a:lnTo>
                          <a:pt x="1235" y="428"/>
                        </a:lnTo>
                        <a:lnTo>
                          <a:pt x="1240" y="424"/>
                        </a:lnTo>
                        <a:lnTo>
                          <a:pt x="1244" y="419"/>
                        </a:lnTo>
                        <a:lnTo>
                          <a:pt x="1249" y="414"/>
                        </a:lnTo>
                        <a:lnTo>
                          <a:pt x="1253" y="408"/>
                        </a:lnTo>
                        <a:lnTo>
                          <a:pt x="1259" y="397"/>
                        </a:lnTo>
                        <a:lnTo>
                          <a:pt x="1265" y="386"/>
                        </a:lnTo>
                        <a:lnTo>
                          <a:pt x="1271" y="375"/>
                        </a:lnTo>
                        <a:lnTo>
                          <a:pt x="1278" y="364"/>
                        </a:lnTo>
                        <a:lnTo>
                          <a:pt x="1283" y="359"/>
                        </a:lnTo>
                        <a:lnTo>
                          <a:pt x="1288" y="354"/>
                        </a:lnTo>
                        <a:lnTo>
                          <a:pt x="1295" y="350"/>
                        </a:lnTo>
                        <a:lnTo>
                          <a:pt x="1302" y="347"/>
                        </a:lnTo>
                        <a:lnTo>
                          <a:pt x="1315" y="341"/>
                        </a:lnTo>
                        <a:lnTo>
                          <a:pt x="1325" y="338"/>
                        </a:lnTo>
                        <a:lnTo>
                          <a:pt x="1335" y="337"/>
                        </a:lnTo>
                        <a:lnTo>
                          <a:pt x="1342" y="336"/>
                        </a:lnTo>
                        <a:lnTo>
                          <a:pt x="1357" y="336"/>
                        </a:lnTo>
                        <a:lnTo>
                          <a:pt x="1379" y="333"/>
                        </a:lnTo>
                        <a:lnTo>
                          <a:pt x="1389" y="330"/>
                        </a:lnTo>
                        <a:lnTo>
                          <a:pt x="1398" y="324"/>
                        </a:lnTo>
                        <a:lnTo>
                          <a:pt x="1407" y="317"/>
                        </a:lnTo>
                        <a:lnTo>
                          <a:pt x="1415" y="310"/>
                        </a:lnTo>
                        <a:lnTo>
                          <a:pt x="1424" y="303"/>
                        </a:lnTo>
                        <a:lnTo>
                          <a:pt x="1432" y="295"/>
                        </a:lnTo>
                        <a:lnTo>
                          <a:pt x="1441" y="288"/>
                        </a:lnTo>
                        <a:lnTo>
                          <a:pt x="1450" y="281"/>
                        </a:lnTo>
                        <a:lnTo>
                          <a:pt x="1454" y="280"/>
                        </a:lnTo>
                        <a:lnTo>
                          <a:pt x="1460" y="280"/>
                        </a:lnTo>
                        <a:lnTo>
                          <a:pt x="1467" y="281"/>
                        </a:lnTo>
                        <a:lnTo>
                          <a:pt x="1474" y="285"/>
                        </a:lnTo>
                        <a:lnTo>
                          <a:pt x="1490" y="293"/>
                        </a:lnTo>
                        <a:lnTo>
                          <a:pt x="1508" y="302"/>
                        </a:lnTo>
                        <a:lnTo>
                          <a:pt x="1526" y="313"/>
                        </a:lnTo>
                        <a:lnTo>
                          <a:pt x="1544" y="323"/>
                        </a:lnTo>
                        <a:lnTo>
                          <a:pt x="1554" y="328"/>
                        </a:lnTo>
                        <a:lnTo>
                          <a:pt x="1562" y="331"/>
                        </a:lnTo>
                        <a:lnTo>
                          <a:pt x="1570" y="334"/>
                        </a:lnTo>
                        <a:lnTo>
                          <a:pt x="1578" y="335"/>
                        </a:lnTo>
                        <a:lnTo>
                          <a:pt x="1586" y="336"/>
                        </a:lnTo>
                        <a:lnTo>
                          <a:pt x="1594" y="335"/>
                        </a:lnTo>
                        <a:lnTo>
                          <a:pt x="1601" y="334"/>
                        </a:lnTo>
                        <a:lnTo>
                          <a:pt x="1607" y="332"/>
                        </a:lnTo>
                        <a:lnTo>
                          <a:pt x="1617" y="327"/>
                        </a:lnTo>
                        <a:lnTo>
                          <a:pt x="1626" y="320"/>
                        </a:lnTo>
                        <a:lnTo>
                          <a:pt x="1636" y="314"/>
                        </a:lnTo>
                        <a:lnTo>
                          <a:pt x="1644" y="309"/>
                        </a:lnTo>
                        <a:lnTo>
                          <a:pt x="1648" y="307"/>
                        </a:lnTo>
                        <a:lnTo>
                          <a:pt x="1652" y="306"/>
                        </a:lnTo>
                        <a:lnTo>
                          <a:pt x="1657" y="306"/>
                        </a:lnTo>
                        <a:lnTo>
                          <a:pt x="1661" y="307"/>
                        </a:lnTo>
                        <a:lnTo>
                          <a:pt x="1694" y="317"/>
                        </a:lnTo>
                        <a:lnTo>
                          <a:pt x="1727" y="327"/>
                        </a:lnTo>
                        <a:lnTo>
                          <a:pt x="1743" y="331"/>
                        </a:lnTo>
                        <a:lnTo>
                          <a:pt x="1759" y="334"/>
                        </a:lnTo>
                        <a:lnTo>
                          <a:pt x="1777" y="336"/>
                        </a:lnTo>
                        <a:lnTo>
                          <a:pt x="1794" y="337"/>
                        </a:lnTo>
                        <a:lnTo>
                          <a:pt x="1809" y="336"/>
                        </a:lnTo>
                        <a:lnTo>
                          <a:pt x="1820" y="334"/>
                        </a:lnTo>
                        <a:lnTo>
                          <a:pt x="1824" y="332"/>
                        </a:lnTo>
                        <a:lnTo>
                          <a:pt x="1827" y="330"/>
                        </a:lnTo>
                        <a:lnTo>
                          <a:pt x="1830" y="328"/>
                        </a:lnTo>
                        <a:lnTo>
                          <a:pt x="1832" y="325"/>
                        </a:lnTo>
                        <a:lnTo>
                          <a:pt x="1833" y="322"/>
                        </a:lnTo>
                        <a:lnTo>
                          <a:pt x="1834" y="319"/>
                        </a:lnTo>
                        <a:lnTo>
                          <a:pt x="1835" y="316"/>
                        </a:lnTo>
                        <a:lnTo>
                          <a:pt x="1835" y="313"/>
                        </a:lnTo>
                        <a:lnTo>
                          <a:pt x="1833" y="305"/>
                        </a:lnTo>
                        <a:lnTo>
                          <a:pt x="1831" y="297"/>
                        </a:lnTo>
                        <a:lnTo>
                          <a:pt x="1824" y="279"/>
                        </a:lnTo>
                        <a:lnTo>
                          <a:pt x="1817" y="261"/>
                        </a:lnTo>
                        <a:lnTo>
                          <a:pt x="1815" y="252"/>
                        </a:lnTo>
                        <a:lnTo>
                          <a:pt x="1813" y="243"/>
                        </a:lnTo>
                        <a:lnTo>
                          <a:pt x="1813" y="234"/>
                        </a:lnTo>
                        <a:lnTo>
                          <a:pt x="1815" y="225"/>
                        </a:lnTo>
                        <a:lnTo>
                          <a:pt x="1828" y="221"/>
                        </a:lnTo>
                        <a:lnTo>
                          <a:pt x="1846" y="214"/>
                        </a:lnTo>
                        <a:lnTo>
                          <a:pt x="1856" y="210"/>
                        </a:lnTo>
                        <a:lnTo>
                          <a:pt x="1864" y="206"/>
                        </a:lnTo>
                        <a:lnTo>
                          <a:pt x="1870" y="202"/>
                        </a:lnTo>
                        <a:lnTo>
                          <a:pt x="1873" y="198"/>
                        </a:lnTo>
                        <a:lnTo>
                          <a:pt x="1873" y="192"/>
                        </a:lnTo>
                        <a:lnTo>
                          <a:pt x="1872" y="188"/>
                        </a:lnTo>
                        <a:lnTo>
                          <a:pt x="1869" y="184"/>
                        </a:lnTo>
                        <a:lnTo>
                          <a:pt x="1866" y="180"/>
                        </a:lnTo>
                        <a:lnTo>
                          <a:pt x="1862" y="177"/>
                        </a:lnTo>
                        <a:lnTo>
                          <a:pt x="1859" y="174"/>
                        </a:lnTo>
                        <a:lnTo>
                          <a:pt x="1857" y="171"/>
                        </a:lnTo>
                        <a:lnTo>
                          <a:pt x="1856" y="168"/>
                        </a:lnTo>
                        <a:lnTo>
                          <a:pt x="1863" y="165"/>
                        </a:lnTo>
                        <a:lnTo>
                          <a:pt x="1871" y="161"/>
                        </a:lnTo>
                        <a:lnTo>
                          <a:pt x="1878" y="155"/>
                        </a:lnTo>
                        <a:lnTo>
                          <a:pt x="1884" y="148"/>
                        </a:lnTo>
                        <a:lnTo>
                          <a:pt x="1889" y="140"/>
                        </a:lnTo>
                        <a:lnTo>
                          <a:pt x="1894" y="132"/>
                        </a:lnTo>
                        <a:lnTo>
                          <a:pt x="1896" y="124"/>
                        </a:lnTo>
                        <a:lnTo>
                          <a:pt x="1897" y="116"/>
                        </a:lnTo>
                        <a:lnTo>
                          <a:pt x="1896" y="104"/>
                        </a:lnTo>
                        <a:lnTo>
                          <a:pt x="1896" y="96"/>
                        </a:lnTo>
                        <a:lnTo>
                          <a:pt x="1897" y="90"/>
                        </a:lnTo>
                        <a:lnTo>
                          <a:pt x="1900" y="86"/>
                        </a:lnTo>
                        <a:lnTo>
                          <a:pt x="1905" y="83"/>
                        </a:lnTo>
                        <a:lnTo>
                          <a:pt x="1911" y="80"/>
                        </a:lnTo>
                        <a:lnTo>
                          <a:pt x="1919" y="78"/>
                        </a:lnTo>
                        <a:lnTo>
                          <a:pt x="1929" y="74"/>
                        </a:lnTo>
                        <a:lnTo>
                          <a:pt x="1935" y="71"/>
                        </a:lnTo>
                        <a:lnTo>
                          <a:pt x="1940" y="66"/>
                        </a:lnTo>
                        <a:lnTo>
                          <a:pt x="1944" y="61"/>
                        </a:lnTo>
                        <a:lnTo>
                          <a:pt x="1946" y="56"/>
                        </a:lnTo>
                        <a:lnTo>
                          <a:pt x="1950" y="43"/>
                        </a:lnTo>
                        <a:lnTo>
                          <a:pt x="1952" y="29"/>
                        </a:lnTo>
                        <a:lnTo>
                          <a:pt x="1954" y="22"/>
                        </a:lnTo>
                        <a:lnTo>
                          <a:pt x="1956" y="16"/>
                        </a:lnTo>
                        <a:lnTo>
                          <a:pt x="1958" y="11"/>
                        </a:lnTo>
                        <a:lnTo>
                          <a:pt x="1962" y="6"/>
                        </a:lnTo>
                        <a:lnTo>
                          <a:pt x="1966" y="3"/>
                        </a:lnTo>
                        <a:lnTo>
                          <a:pt x="1972" y="1"/>
                        </a:lnTo>
                        <a:lnTo>
                          <a:pt x="1981" y="0"/>
                        </a:lnTo>
                        <a:lnTo>
                          <a:pt x="1990" y="1"/>
                        </a:lnTo>
                        <a:lnTo>
                          <a:pt x="2012" y="4"/>
                        </a:lnTo>
                        <a:lnTo>
                          <a:pt x="2036" y="6"/>
                        </a:lnTo>
                        <a:lnTo>
                          <a:pt x="2060" y="8"/>
                        </a:lnTo>
                        <a:lnTo>
                          <a:pt x="2085" y="12"/>
                        </a:lnTo>
                        <a:lnTo>
                          <a:pt x="2096" y="14"/>
                        </a:lnTo>
                        <a:lnTo>
                          <a:pt x="2106" y="18"/>
                        </a:lnTo>
                        <a:lnTo>
                          <a:pt x="2117" y="22"/>
                        </a:lnTo>
                        <a:lnTo>
                          <a:pt x="2126" y="28"/>
                        </a:lnTo>
                        <a:lnTo>
                          <a:pt x="2133" y="35"/>
                        </a:lnTo>
                        <a:lnTo>
                          <a:pt x="2139" y="43"/>
                        </a:lnTo>
                        <a:lnTo>
                          <a:pt x="2142" y="48"/>
                        </a:lnTo>
                        <a:lnTo>
                          <a:pt x="2144" y="53"/>
                        </a:lnTo>
                        <a:lnTo>
                          <a:pt x="2146" y="58"/>
                        </a:lnTo>
                        <a:lnTo>
                          <a:pt x="2147" y="64"/>
                        </a:lnTo>
                        <a:lnTo>
                          <a:pt x="2154" y="84"/>
                        </a:lnTo>
                        <a:lnTo>
                          <a:pt x="2161" y="100"/>
                        </a:lnTo>
                        <a:lnTo>
                          <a:pt x="2163" y="108"/>
                        </a:lnTo>
                        <a:lnTo>
                          <a:pt x="2163" y="118"/>
                        </a:lnTo>
                        <a:lnTo>
                          <a:pt x="2163" y="122"/>
                        </a:lnTo>
                        <a:lnTo>
                          <a:pt x="2161" y="127"/>
                        </a:lnTo>
                        <a:lnTo>
                          <a:pt x="2159" y="132"/>
                        </a:lnTo>
                        <a:lnTo>
                          <a:pt x="2156" y="138"/>
                        </a:lnTo>
                        <a:lnTo>
                          <a:pt x="2143" y="155"/>
                        </a:lnTo>
                        <a:lnTo>
                          <a:pt x="2129" y="173"/>
                        </a:lnTo>
                        <a:lnTo>
                          <a:pt x="2123" y="181"/>
                        </a:lnTo>
                        <a:lnTo>
                          <a:pt x="2118" y="191"/>
                        </a:lnTo>
                        <a:lnTo>
                          <a:pt x="2116" y="195"/>
                        </a:lnTo>
                        <a:lnTo>
                          <a:pt x="2115" y="201"/>
                        </a:lnTo>
                        <a:lnTo>
                          <a:pt x="2114" y="206"/>
                        </a:lnTo>
                        <a:lnTo>
                          <a:pt x="2114" y="210"/>
                        </a:lnTo>
                        <a:lnTo>
                          <a:pt x="2114" y="210"/>
                        </a:lnTo>
                        <a:lnTo>
                          <a:pt x="2085" y="261"/>
                        </a:lnTo>
                        <a:lnTo>
                          <a:pt x="2086" y="281"/>
                        </a:lnTo>
                        <a:lnTo>
                          <a:pt x="2088" y="303"/>
                        </a:lnTo>
                        <a:lnTo>
                          <a:pt x="2091" y="324"/>
                        </a:lnTo>
                        <a:lnTo>
                          <a:pt x="2095" y="345"/>
                        </a:lnTo>
                        <a:lnTo>
                          <a:pt x="2097" y="359"/>
                        </a:lnTo>
                        <a:lnTo>
                          <a:pt x="2098" y="374"/>
                        </a:lnTo>
                        <a:lnTo>
                          <a:pt x="2099" y="387"/>
                        </a:lnTo>
                        <a:lnTo>
                          <a:pt x="2103" y="401"/>
                        </a:lnTo>
                        <a:lnTo>
                          <a:pt x="2112" y="423"/>
                        </a:lnTo>
                        <a:lnTo>
                          <a:pt x="2121" y="445"/>
                        </a:lnTo>
                        <a:lnTo>
                          <a:pt x="2124" y="457"/>
                        </a:lnTo>
                        <a:lnTo>
                          <a:pt x="2128" y="468"/>
                        </a:lnTo>
                        <a:lnTo>
                          <a:pt x="2130" y="479"/>
                        </a:lnTo>
                        <a:lnTo>
                          <a:pt x="2131" y="491"/>
                        </a:lnTo>
                        <a:lnTo>
                          <a:pt x="2131" y="502"/>
                        </a:lnTo>
                        <a:lnTo>
                          <a:pt x="2129" y="512"/>
                        </a:lnTo>
                        <a:lnTo>
                          <a:pt x="2126" y="523"/>
                        </a:lnTo>
                        <a:lnTo>
                          <a:pt x="2123" y="532"/>
                        </a:lnTo>
                        <a:lnTo>
                          <a:pt x="2122" y="538"/>
                        </a:lnTo>
                        <a:lnTo>
                          <a:pt x="2121" y="545"/>
                        </a:lnTo>
                        <a:lnTo>
                          <a:pt x="2121" y="552"/>
                        </a:lnTo>
                        <a:lnTo>
                          <a:pt x="2122" y="559"/>
                        </a:lnTo>
                        <a:lnTo>
                          <a:pt x="2123" y="573"/>
                        </a:lnTo>
                        <a:lnTo>
                          <a:pt x="2125" y="587"/>
                        </a:lnTo>
                        <a:lnTo>
                          <a:pt x="2128" y="595"/>
                        </a:lnTo>
                        <a:lnTo>
                          <a:pt x="2130" y="601"/>
                        </a:lnTo>
                        <a:lnTo>
                          <a:pt x="2131" y="607"/>
                        </a:lnTo>
                        <a:lnTo>
                          <a:pt x="2130" y="614"/>
                        </a:lnTo>
                        <a:lnTo>
                          <a:pt x="2124" y="616"/>
                        </a:lnTo>
                        <a:lnTo>
                          <a:pt x="2120" y="618"/>
                        </a:lnTo>
                        <a:lnTo>
                          <a:pt x="2116" y="621"/>
                        </a:lnTo>
                        <a:lnTo>
                          <a:pt x="2114" y="625"/>
                        </a:lnTo>
                        <a:lnTo>
                          <a:pt x="2112" y="629"/>
                        </a:lnTo>
                        <a:lnTo>
                          <a:pt x="2112" y="633"/>
                        </a:lnTo>
                        <a:lnTo>
                          <a:pt x="2112" y="638"/>
                        </a:lnTo>
                        <a:lnTo>
                          <a:pt x="2113" y="642"/>
                        </a:lnTo>
                        <a:lnTo>
                          <a:pt x="2119" y="660"/>
                        </a:lnTo>
                        <a:lnTo>
                          <a:pt x="2124" y="678"/>
                        </a:lnTo>
                        <a:lnTo>
                          <a:pt x="2124" y="685"/>
                        </a:lnTo>
                        <a:lnTo>
                          <a:pt x="2123" y="692"/>
                        </a:lnTo>
                        <a:lnTo>
                          <a:pt x="2121" y="700"/>
                        </a:lnTo>
                        <a:lnTo>
                          <a:pt x="2118" y="708"/>
                        </a:lnTo>
                        <a:lnTo>
                          <a:pt x="2110" y="726"/>
                        </a:lnTo>
                        <a:lnTo>
                          <a:pt x="2099" y="743"/>
                        </a:lnTo>
                        <a:lnTo>
                          <a:pt x="2088" y="761"/>
                        </a:lnTo>
                        <a:lnTo>
                          <a:pt x="2077" y="778"/>
                        </a:lnTo>
                        <a:lnTo>
                          <a:pt x="2068" y="794"/>
                        </a:lnTo>
                        <a:lnTo>
                          <a:pt x="2060" y="810"/>
                        </a:lnTo>
                        <a:lnTo>
                          <a:pt x="2058" y="818"/>
                        </a:lnTo>
                        <a:lnTo>
                          <a:pt x="2058" y="827"/>
                        </a:lnTo>
                        <a:lnTo>
                          <a:pt x="2058" y="835"/>
                        </a:lnTo>
                        <a:lnTo>
                          <a:pt x="2060" y="844"/>
                        </a:lnTo>
                        <a:lnTo>
                          <a:pt x="2068" y="860"/>
                        </a:lnTo>
                        <a:lnTo>
                          <a:pt x="2076" y="877"/>
                        </a:lnTo>
                        <a:lnTo>
                          <a:pt x="2080" y="886"/>
                        </a:lnTo>
                        <a:lnTo>
                          <a:pt x="2084" y="895"/>
                        </a:lnTo>
                        <a:lnTo>
                          <a:pt x="2087" y="903"/>
                        </a:lnTo>
                        <a:lnTo>
                          <a:pt x="2090" y="912"/>
                        </a:lnTo>
                        <a:lnTo>
                          <a:pt x="2091" y="922"/>
                        </a:lnTo>
                        <a:lnTo>
                          <a:pt x="2092" y="932"/>
                        </a:lnTo>
                        <a:lnTo>
                          <a:pt x="2091" y="942"/>
                        </a:lnTo>
                        <a:lnTo>
                          <a:pt x="2088" y="953"/>
                        </a:lnTo>
                        <a:lnTo>
                          <a:pt x="2086" y="957"/>
                        </a:lnTo>
                        <a:lnTo>
                          <a:pt x="2084" y="961"/>
                        </a:lnTo>
                        <a:lnTo>
                          <a:pt x="2081" y="966"/>
                        </a:lnTo>
                        <a:lnTo>
                          <a:pt x="2077" y="969"/>
                        </a:lnTo>
                        <a:lnTo>
                          <a:pt x="2068" y="978"/>
                        </a:lnTo>
                        <a:lnTo>
                          <a:pt x="2057" y="985"/>
                        </a:lnTo>
                        <a:lnTo>
                          <a:pt x="2045" y="991"/>
                        </a:lnTo>
                        <a:lnTo>
                          <a:pt x="2032" y="996"/>
                        </a:lnTo>
                        <a:lnTo>
                          <a:pt x="2017" y="1001"/>
                        </a:lnTo>
                        <a:lnTo>
                          <a:pt x="2002" y="1005"/>
                        </a:lnTo>
                        <a:lnTo>
                          <a:pt x="1971" y="1012"/>
                        </a:lnTo>
                        <a:lnTo>
                          <a:pt x="1943" y="1018"/>
                        </a:lnTo>
                        <a:lnTo>
                          <a:pt x="1916" y="1020"/>
                        </a:lnTo>
                        <a:lnTo>
                          <a:pt x="1896" y="1021"/>
                        </a:lnTo>
                        <a:lnTo>
                          <a:pt x="1877" y="1021"/>
                        </a:lnTo>
                        <a:lnTo>
                          <a:pt x="1866" y="1023"/>
                        </a:lnTo>
                        <a:lnTo>
                          <a:pt x="1863" y="1024"/>
                        </a:lnTo>
                        <a:lnTo>
                          <a:pt x="1861" y="1026"/>
                        </a:lnTo>
                        <a:lnTo>
                          <a:pt x="1860" y="1028"/>
                        </a:lnTo>
                        <a:lnTo>
                          <a:pt x="1861" y="1030"/>
                        </a:lnTo>
                        <a:lnTo>
                          <a:pt x="1868" y="1045"/>
                        </a:lnTo>
                        <a:lnTo>
                          <a:pt x="1877" y="1069"/>
                        </a:lnTo>
                        <a:lnTo>
                          <a:pt x="1879" y="1077"/>
                        </a:lnTo>
                        <a:lnTo>
                          <a:pt x="1880" y="1084"/>
                        </a:lnTo>
                        <a:lnTo>
                          <a:pt x="1880" y="1090"/>
                        </a:lnTo>
                        <a:lnTo>
                          <a:pt x="1879" y="1095"/>
                        </a:lnTo>
                        <a:lnTo>
                          <a:pt x="1877" y="1101"/>
                        </a:lnTo>
                        <a:lnTo>
                          <a:pt x="1875" y="1105"/>
                        </a:lnTo>
                        <a:lnTo>
                          <a:pt x="1872" y="1109"/>
                        </a:lnTo>
                        <a:lnTo>
                          <a:pt x="1869" y="1112"/>
                        </a:lnTo>
                        <a:lnTo>
                          <a:pt x="1862" y="1119"/>
                        </a:lnTo>
                        <a:lnTo>
                          <a:pt x="1855" y="1127"/>
                        </a:lnTo>
                        <a:lnTo>
                          <a:pt x="1851" y="1132"/>
                        </a:lnTo>
                        <a:lnTo>
                          <a:pt x="1847" y="1138"/>
                        </a:lnTo>
                        <a:lnTo>
                          <a:pt x="1844" y="1145"/>
                        </a:lnTo>
                        <a:lnTo>
                          <a:pt x="1842" y="1153"/>
                        </a:lnTo>
                        <a:lnTo>
                          <a:pt x="1846" y="1165"/>
                        </a:lnTo>
                        <a:lnTo>
                          <a:pt x="1852" y="1177"/>
                        </a:lnTo>
                        <a:lnTo>
                          <a:pt x="1858" y="1188"/>
                        </a:lnTo>
                        <a:lnTo>
                          <a:pt x="1863" y="1199"/>
                        </a:lnTo>
                        <a:lnTo>
                          <a:pt x="1868" y="1209"/>
                        </a:lnTo>
                        <a:lnTo>
                          <a:pt x="1873" y="1220"/>
                        </a:lnTo>
                        <a:lnTo>
                          <a:pt x="1876" y="1232"/>
                        </a:lnTo>
                        <a:lnTo>
                          <a:pt x="1877" y="1244"/>
                        </a:lnTo>
                        <a:lnTo>
                          <a:pt x="1877" y="1252"/>
                        </a:lnTo>
                        <a:lnTo>
                          <a:pt x="1878" y="1258"/>
                        </a:lnTo>
                        <a:lnTo>
                          <a:pt x="1880" y="1264"/>
                        </a:lnTo>
                        <a:lnTo>
                          <a:pt x="1882" y="1268"/>
                        </a:lnTo>
                        <a:lnTo>
                          <a:pt x="1887" y="1276"/>
                        </a:lnTo>
                        <a:lnTo>
                          <a:pt x="1895" y="1281"/>
                        </a:lnTo>
                        <a:lnTo>
                          <a:pt x="1901" y="1286"/>
                        </a:lnTo>
                        <a:lnTo>
                          <a:pt x="1907" y="1290"/>
                        </a:lnTo>
                        <a:lnTo>
                          <a:pt x="1909" y="1292"/>
                        </a:lnTo>
                        <a:lnTo>
                          <a:pt x="1911" y="1294"/>
                        </a:lnTo>
                        <a:lnTo>
                          <a:pt x="1912" y="1297"/>
                        </a:lnTo>
                        <a:lnTo>
                          <a:pt x="1913" y="1301"/>
                        </a:lnTo>
                        <a:lnTo>
                          <a:pt x="1912" y="1317"/>
                        </a:lnTo>
                        <a:lnTo>
                          <a:pt x="1910" y="1331"/>
                        </a:lnTo>
                        <a:lnTo>
                          <a:pt x="1909" y="1337"/>
                        </a:lnTo>
                        <a:lnTo>
                          <a:pt x="1910" y="1344"/>
                        </a:lnTo>
                        <a:lnTo>
                          <a:pt x="1911" y="1351"/>
                        </a:lnTo>
                        <a:lnTo>
                          <a:pt x="1915" y="1360"/>
                        </a:lnTo>
                        <a:lnTo>
                          <a:pt x="1924" y="1372"/>
                        </a:lnTo>
                        <a:lnTo>
                          <a:pt x="1933" y="1382"/>
                        </a:lnTo>
                        <a:lnTo>
                          <a:pt x="1935" y="1387"/>
                        </a:lnTo>
                        <a:lnTo>
                          <a:pt x="1938" y="1393"/>
                        </a:lnTo>
                        <a:lnTo>
                          <a:pt x="1937" y="1400"/>
                        </a:lnTo>
                        <a:lnTo>
                          <a:pt x="1933" y="1409"/>
                        </a:lnTo>
                        <a:lnTo>
                          <a:pt x="1928" y="1421"/>
                        </a:lnTo>
                        <a:lnTo>
                          <a:pt x="1925" y="1430"/>
                        </a:lnTo>
                        <a:lnTo>
                          <a:pt x="1924" y="1439"/>
                        </a:lnTo>
                        <a:lnTo>
                          <a:pt x="1924" y="1446"/>
                        </a:lnTo>
                        <a:lnTo>
                          <a:pt x="1926" y="1452"/>
                        </a:lnTo>
                        <a:lnTo>
                          <a:pt x="1929" y="1457"/>
                        </a:lnTo>
                        <a:lnTo>
                          <a:pt x="1934" y="1461"/>
                        </a:lnTo>
                        <a:lnTo>
                          <a:pt x="1940" y="1465"/>
                        </a:lnTo>
                        <a:lnTo>
                          <a:pt x="1952" y="1471"/>
                        </a:lnTo>
                        <a:lnTo>
                          <a:pt x="1964" y="1477"/>
                        </a:lnTo>
                        <a:lnTo>
                          <a:pt x="1970" y="1480"/>
                        </a:lnTo>
                        <a:lnTo>
                          <a:pt x="1976" y="1484"/>
                        </a:lnTo>
                        <a:lnTo>
                          <a:pt x="1981" y="1490"/>
                        </a:lnTo>
                        <a:lnTo>
                          <a:pt x="1986" y="1495"/>
                        </a:lnTo>
                        <a:lnTo>
                          <a:pt x="1988" y="1506"/>
                        </a:lnTo>
                        <a:lnTo>
                          <a:pt x="1991" y="1526"/>
                        </a:lnTo>
                        <a:lnTo>
                          <a:pt x="1992" y="1553"/>
                        </a:lnTo>
                        <a:lnTo>
                          <a:pt x="1993" y="1584"/>
                        </a:lnTo>
                        <a:lnTo>
                          <a:pt x="1993" y="1612"/>
                        </a:lnTo>
                        <a:lnTo>
                          <a:pt x="1992" y="1639"/>
                        </a:lnTo>
                        <a:lnTo>
                          <a:pt x="1992" y="1649"/>
                        </a:lnTo>
                        <a:lnTo>
                          <a:pt x="1990" y="1658"/>
                        </a:lnTo>
                        <a:lnTo>
                          <a:pt x="1989" y="1665"/>
                        </a:lnTo>
                        <a:lnTo>
                          <a:pt x="1987" y="1668"/>
                        </a:lnTo>
                        <a:lnTo>
                          <a:pt x="1984" y="1670"/>
                        </a:lnTo>
                        <a:lnTo>
                          <a:pt x="1980" y="1672"/>
                        </a:lnTo>
                        <a:lnTo>
                          <a:pt x="1974" y="1673"/>
                        </a:lnTo>
                        <a:lnTo>
                          <a:pt x="1968" y="1673"/>
                        </a:lnTo>
                        <a:lnTo>
                          <a:pt x="1956" y="1674"/>
                        </a:lnTo>
                        <a:lnTo>
                          <a:pt x="1942" y="1674"/>
                        </a:lnTo>
                        <a:lnTo>
                          <a:pt x="1926" y="1673"/>
                        </a:lnTo>
                        <a:lnTo>
                          <a:pt x="1912" y="1673"/>
                        </a:lnTo>
                        <a:lnTo>
                          <a:pt x="1900" y="1673"/>
                        </a:lnTo>
                        <a:lnTo>
                          <a:pt x="1888" y="1675"/>
                        </a:lnTo>
                        <a:lnTo>
                          <a:pt x="1884" y="1677"/>
                        </a:lnTo>
                        <a:lnTo>
                          <a:pt x="1882" y="1680"/>
                        </a:lnTo>
                        <a:lnTo>
                          <a:pt x="1881" y="1683"/>
                        </a:lnTo>
                        <a:lnTo>
                          <a:pt x="1882" y="1687"/>
                        </a:lnTo>
                        <a:lnTo>
                          <a:pt x="1884" y="1692"/>
                        </a:lnTo>
                        <a:lnTo>
                          <a:pt x="1887" y="1697"/>
                        </a:lnTo>
                        <a:lnTo>
                          <a:pt x="1891" y="1702"/>
                        </a:lnTo>
                        <a:lnTo>
                          <a:pt x="1896" y="1708"/>
                        </a:lnTo>
                        <a:lnTo>
                          <a:pt x="1906" y="1719"/>
                        </a:lnTo>
                        <a:lnTo>
                          <a:pt x="1916" y="1730"/>
                        </a:lnTo>
                        <a:lnTo>
                          <a:pt x="1924" y="1740"/>
                        </a:lnTo>
                        <a:lnTo>
                          <a:pt x="1929" y="1750"/>
                        </a:lnTo>
                        <a:lnTo>
                          <a:pt x="1940" y="1768"/>
                        </a:lnTo>
                        <a:lnTo>
                          <a:pt x="1950" y="1785"/>
                        </a:lnTo>
                        <a:lnTo>
                          <a:pt x="1958" y="1803"/>
                        </a:lnTo>
                        <a:lnTo>
                          <a:pt x="1966" y="1820"/>
                        </a:lnTo>
                        <a:lnTo>
                          <a:pt x="1973" y="1838"/>
                        </a:lnTo>
                        <a:lnTo>
                          <a:pt x="1980" y="1854"/>
                        </a:lnTo>
                        <a:lnTo>
                          <a:pt x="1985" y="1870"/>
                        </a:lnTo>
                        <a:lnTo>
                          <a:pt x="1989" y="1888"/>
                        </a:lnTo>
                        <a:lnTo>
                          <a:pt x="1993" y="1905"/>
                        </a:lnTo>
                        <a:lnTo>
                          <a:pt x="1996" y="1923"/>
                        </a:lnTo>
                        <a:lnTo>
                          <a:pt x="1998" y="1940"/>
                        </a:lnTo>
                        <a:lnTo>
                          <a:pt x="2000" y="1958"/>
                        </a:lnTo>
                        <a:lnTo>
                          <a:pt x="2000" y="1978"/>
                        </a:lnTo>
                        <a:lnTo>
                          <a:pt x="2001" y="1997"/>
                        </a:lnTo>
                        <a:lnTo>
                          <a:pt x="2000" y="2018"/>
                        </a:lnTo>
                        <a:lnTo>
                          <a:pt x="1999" y="2040"/>
                        </a:lnTo>
                        <a:lnTo>
                          <a:pt x="1998" y="2049"/>
                        </a:lnTo>
                        <a:lnTo>
                          <a:pt x="1996" y="2056"/>
                        </a:lnTo>
                        <a:lnTo>
                          <a:pt x="1993" y="2063"/>
                        </a:lnTo>
                        <a:lnTo>
                          <a:pt x="1989" y="2069"/>
                        </a:lnTo>
                        <a:lnTo>
                          <a:pt x="1978" y="2080"/>
                        </a:lnTo>
                        <a:lnTo>
                          <a:pt x="1967" y="2092"/>
                        </a:lnTo>
                        <a:lnTo>
                          <a:pt x="1962" y="2097"/>
                        </a:lnTo>
                        <a:lnTo>
                          <a:pt x="1957" y="2103"/>
                        </a:lnTo>
                        <a:lnTo>
                          <a:pt x="1953" y="2110"/>
                        </a:lnTo>
                        <a:lnTo>
                          <a:pt x="1949" y="2117"/>
                        </a:lnTo>
                        <a:lnTo>
                          <a:pt x="1947" y="2125"/>
                        </a:lnTo>
                        <a:lnTo>
                          <a:pt x="1945" y="2135"/>
                        </a:lnTo>
                        <a:lnTo>
                          <a:pt x="1944" y="2145"/>
                        </a:lnTo>
                        <a:lnTo>
                          <a:pt x="1945" y="2156"/>
                        </a:lnTo>
                        <a:lnTo>
                          <a:pt x="1946" y="2168"/>
                        </a:lnTo>
                        <a:lnTo>
                          <a:pt x="1946" y="2179"/>
                        </a:lnTo>
                        <a:lnTo>
                          <a:pt x="1945" y="2189"/>
                        </a:lnTo>
                        <a:lnTo>
                          <a:pt x="1944" y="2198"/>
                        </a:lnTo>
                        <a:lnTo>
                          <a:pt x="1941" y="2214"/>
                        </a:lnTo>
                        <a:lnTo>
                          <a:pt x="1937" y="2231"/>
                        </a:lnTo>
                        <a:lnTo>
                          <a:pt x="1935" y="2238"/>
                        </a:lnTo>
                        <a:lnTo>
                          <a:pt x="1935" y="2246"/>
                        </a:lnTo>
                        <a:lnTo>
                          <a:pt x="1935" y="2254"/>
                        </a:lnTo>
                        <a:lnTo>
                          <a:pt x="1937" y="2264"/>
                        </a:lnTo>
                        <a:lnTo>
                          <a:pt x="1939" y="2274"/>
                        </a:lnTo>
                        <a:lnTo>
                          <a:pt x="1942" y="2284"/>
                        </a:lnTo>
                        <a:lnTo>
                          <a:pt x="1947" y="2295"/>
                        </a:lnTo>
                        <a:lnTo>
                          <a:pt x="1954" y="2309"/>
                        </a:lnTo>
                        <a:lnTo>
                          <a:pt x="1965" y="2321"/>
                        </a:lnTo>
                        <a:lnTo>
                          <a:pt x="1974" y="2331"/>
                        </a:lnTo>
                        <a:lnTo>
                          <a:pt x="1981" y="2339"/>
                        </a:lnTo>
                        <a:lnTo>
                          <a:pt x="1985" y="2347"/>
                        </a:lnTo>
                        <a:lnTo>
                          <a:pt x="1987" y="2357"/>
                        </a:lnTo>
                        <a:lnTo>
                          <a:pt x="1988" y="2368"/>
                        </a:lnTo>
                        <a:lnTo>
                          <a:pt x="1989" y="2382"/>
                        </a:lnTo>
                        <a:lnTo>
                          <a:pt x="1989" y="2401"/>
                        </a:lnTo>
                        <a:lnTo>
                          <a:pt x="1989" y="2425"/>
                        </a:lnTo>
                        <a:lnTo>
                          <a:pt x="1989" y="2453"/>
                        </a:lnTo>
                        <a:lnTo>
                          <a:pt x="1990" y="2466"/>
                        </a:lnTo>
                        <a:lnTo>
                          <a:pt x="1991" y="2480"/>
                        </a:lnTo>
                        <a:lnTo>
                          <a:pt x="1993" y="2492"/>
                        </a:lnTo>
                        <a:lnTo>
                          <a:pt x="1995" y="2502"/>
                        </a:lnTo>
                        <a:lnTo>
                          <a:pt x="1998" y="2507"/>
                        </a:lnTo>
                        <a:lnTo>
                          <a:pt x="2001" y="2510"/>
                        </a:lnTo>
                        <a:lnTo>
                          <a:pt x="2004" y="2513"/>
                        </a:lnTo>
                        <a:lnTo>
                          <a:pt x="2008" y="2514"/>
                        </a:lnTo>
                        <a:lnTo>
                          <a:pt x="2018" y="2515"/>
                        </a:lnTo>
                        <a:lnTo>
                          <a:pt x="2031" y="2514"/>
                        </a:lnTo>
                        <a:lnTo>
                          <a:pt x="2043" y="2512"/>
                        </a:lnTo>
                        <a:lnTo>
                          <a:pt x="2055" y="2511"/>
                        </a:lnTo>
                        <a:lnTo>
                          <a:pt x="2061" y="2511"/>
                        </a:lnTo>
                        <a:lnTo>
                          <a:pt x="2068" y="2512"/>
                        </a:lnTo>
                        <a:lnTo>
                          <a:pt x="2073" y="2513"/>
                        </a:lnTo>
                        <a:lnTo>
                          <a:pt x="2078" y="2515"/>
                        </a:lnTo>
                        <a:lnTo>
                          <a:pt x="2093" y="2525"/>
                        </a:lnTo>
                        <a:lnTo>
                          <a:pt x="2107" y="2536"/>
                        </a:lnTo>
                        <a:lnTo>
                          <a:pt x="2115" y="2541"/>
                        </a:lnTo>
                        <a:lnTo>
                          <a:pt x="2121" y="2548"/>
                        </a:lnTo>
                        <a:lnTo>
                          <a:pt x="2127" y="2554"/>
                        </a:lnTo>
                        <a:lnTo>
                          <a:pt x="2131" y="2561"/>
                        </a:lnTo>
                        <a:lnTo>
                          <a:pt x="2135" y="2569"/>
                        </a:lnTo>
                        <a:lnTo>
                          <a:pt x="2138" y="2576"/>
                        </a:lnTo>
                        <a:lnTo>
                          <a:pt x="2140" y="2583"/>
                        </a:lnTo>
                        <a:lnTo>
                          <a:pt x="2141" y="2590"/>
                        </a:lnTo>
                        <a:lnTo>
                          <a:pt x="2140" y="2597"/>
                        </a:lnTo>
                        <a:lnTo>
                          <a:pt x="2138" y="2605"/>
                        </a:lnTo>
                        <a:lnTo>
                          <a:pt x="2134" y="2613"/>
                        </a:lnTo>
                        <a:lnTo>
                          <a:pt x="2129" y="2620"/>
                        </a:lnTo>
                        <a:lnTo>
                          <a:pt x="2124" y="2626"/>
                        </a:lnTo>
                        <a:lnTo>
                          <a:pt x="2120" y="2632"/>
                        </a:lnTo>
                        <a:lnTo>
                          <a:pt x="2117" y="2639"/>
                        </a:lnTo>
                        <a:lnTo>
                          <a:pt x="2115" y="2646"/>
                        </a:lnTo>
                        <a:lnTo>
                          <a:pt x="2114" y="2654"/>
                        </a:lnTo>
                        <a:lnTo>
                          <a:pt x="2113" y="2661"/>
                        </a:lnTo>
                        <a:lnTo>
                          <a:pt x="2113" y="2668"/>
                        </a:lnTo>
                        <a:lnTo>
                          <a:pt x="2113" y="2676"/>
                        </a:lnTo>
                        <a:lnTo>
                          <a:pt x="2114" y="2683"/>
                        </a:lnTo>
                        <a:lnTo>
                          <a:pt x="2116" y="2691"/>
                        </a:lnTo>
                        <a:lnTo>
                          <a:pt x="2118" y="2699"/>
                        </a:lnTo>
                        <a:lnTo>
                          <a:pt x="2121" y="2707"/>
                        </a:lnTo>
                        <a:lnTo>
                          <a:pt x="2128" y="2722"/>
                        </a:lnTo>
                        <a:lnTo>
                          <a:pt x="2136" y="2736"/>
                        </a:lnTo>
                        <a:lnTo>
                          <a:pt x="2146" y="2749"/>
                        </a:lnTo>
                        <a:lnTo>
                          <a:pt x="2157" y="2760"/>
                        </a:lnTo>
                        <a:lnTo>
                          <a:pt x="2163" y="2765"/>
                        </a:lnTo>
                        <a:lnTo>
                          <a:pt x="2169" y="2769"/>
                        </a:lnTo>
                        <a:lnTo>
                          <a:pt x="2175" y="2773"/>
                        </a:lnTo>
                        <a:lnTo>
                          <a:pt x="2180" y="2776"/>
                        </a:lnTo>
                        <a:lnTo>
                          <a:pt x="2186" y="2780"/>
                        </a:lnTo>
                        <a:lnTo>
                          <a:pt x="2192" y="2781"/>
                        </a:lnTo>
                        <a:lnTo>
                          <a:pt x="2199" y="2783"/>
                        </a:lnTo>
                        <a:lnTo>
                          <a:pt x="2205" y="2783"/>
                        </a:lnTo>
                        <a:lnTo>
                          <a:pt x="2211" y="2782"/>
                        </a:lnTo>
                        <a:lnTo>
                          <a:pt x="2216" y="2781"/>
                        </a:lnTo>
                        <a:lnTo>
                          <a:pt x="2222" y="2779"/>
                        </a:lnTo>
                        <a:lnTo>
                          <a:pt x="2227" y="2774"/>
                        </a:lnTo>
                        <a:lnTo>
                          <a:pt x="2241" y="2765"/>
                        </a:lnTo>
                        <a:lnTo>
                          <a:pt x="2255" y="2756"/>
                        </a:lnTo>
                        <a:lnTo>
                          <a:pt x="2262" y="2753"/>
                        </a:lnTo>
                        <a:lnTo>
                          <a:pt x="2270" y="2750"/>
                        </a:lnTo>
                        <a:lnTo>
                          <a:pt x="2277" y="2747"/>
                        </a:lnTo>
                        <a:lnTo>
                          <a:pt x="2285" y="2745"/>
                        </a:lnTo>
                        <a:lnTo>
                          <a:pt x="2292" y="2744"/>
                        </a:lnTo>
                        <a:lnTo>
                          <a:pt x="2299" y="2743"/>
                        </a:lnTo>
                        <a:lnTo>
                          <a:pt x="2306" y="2744"/>
                        </a:lnTo>
                        <a:lnTo>
                          <a:pt x="2313" y="2745"/>
                        </a:lnTo>
                        <a:lnTo>
                          <a:pt x="2320" y="2748"/>
                        </a:lnTo>
                        <a:lnTo>
                          <a:pt x="2328" y="2751"/>
                        </a:lnTo>
                        <a:lnTo>
                          <a:pt x="2335" y="2756"/>
                        </a:lnTo>
                        <a:lnTo>
                          <a:pt x="2342" y="2761"/>
                        </a:lnTo>
                        <a:lnTo>
                          <a:pt x="2345" y="2766"/>
                        </a:lnTo>
                        <a:lnTo>
                          <a:pt x="2348" y="2771"/>
                        </a:lnTo>
                        <a:lnTo>
                          <a:pt x="2350" y="2777"/>
                        </a:lnTo>
                        <a:lnTo>
                          <a:pt x="2352" y="2785"/>
                        </a:lnTo>
                        <a:lnTo>
                          <a:pt x="2354" y="2801"/>
                        </a:lnTo>
                        <a:lnTo>
                          <a:pt x="2355" y="2819"/>
                        </a:lnTo>
                        <a:lnTo>
                          <a:pt x="2355" y="2839"/>
                        </a:lnTo>
                        <a:lnTo>
                          <a:pt x="2356" y="2856"/>
                        </a:lnTo>
                        <a:lnTo>
                          <a:pt x="2357" y="2873"/>
                        </a:lnTo>
                        <a:lnTo>
                          <a:pt x="2359" y="2886"/>
                        </a:lnTo>
                        <a:lnTo>
                          <a:pt x="2361" y="2906"/>
                        </a:lnTo>
                        <a:lnTo>
                          <a:pt x="2363" y="2921"/>
                        </a:lnTo>
                        <a:lnTo>
                          <a:pt x="2363" y="2924"/>
                        </a:lnTo>
                        <a:lnTo>
                          <a:pt x="2362" y="2927"/>
                        </a:lnTo>
                        <a:lnTo>
                          <a:pt x="2360" y="2930"/>
                        </a:lnTo>
                        <a:lnTo>
                          <a:pt x="2357" y="2933"/>
                        </a:lnTo>
                        <a:lnTo>
                          <a:pt x="2350" y="2940"/>
                        </a:lnTo>
                        <a:lnTo>
                          <a:pt x="2338" y="2949"/>
                        </a:lnTo>
                        <a:lnTo>
                          <a:pt x="2332" y="2955"/>
                        </a:lnTo>
                        <a:lnTo>
                          <a:pt x="2327" y="2960"/>
                        </a:lnTo>
                        <a:lnTo>
                          <a:pt x="2322" y="2964"/>
                        </a:lnTo>
                        <a:lnTo>
                          <a:pt x="2319" y="2968"/>
                        </a:lnTo>
                        <a:lnTo>
                          <a:pt x="2317" y="2971"/>
                        </a:lnTo>
                        <a:lnTo>
                          <a:pt x="2317" y="2974"/>
                        </a:lnTo>
                        <a:lnTo>
                          <a:pt x="2317" y="2977"/>
                        </a:lnTo>
                        <a:lnTo>
                          <a:pt x="2318" y="2979"/>
                        </a:lnTo>
                        <a:lnTo>
                          <a:pt x="2320" y="2981"/>
                        </a:lnTo>
                        <a:lnTo>
                          <a:pt x="2323" y="2982"/>
                        </a:lnTo>
                        <a:lnTo>
                          <a:pt x="2328" y="2983"/>
                        </a:lnTo>
                        <a:lnTo>
                          <a:pt x="2332" y="2984"/>
                        </a:lnTo>
                        <a:lnTo>
                          <a:pt x="2343" y="2984"/>
                        </a:lnTo>
                        <a:lnTo>
                          <a:pt x="2356" y="2982"/>
                        </a:lnTo>
                        <a:lnTo>
                          <a:pt x="2365" y="2981"/>
                        </a:lnTo>
                        <a:lnTo>
                          <a:pt x="2375" y="2981"/>
                        </a:lnTo>
                        <a:lnTo>
                          <a:pt x="2384" y="2983"/>
                        </a:lnTo>
                        <a:lnTo>
                          <a:pt x="2393" y="2987"/>
                        </a:lnTo>
                        <a:lnTo>
                          <a:pt x="2401" y="2991"/>
                        </a:lnTo>
                        <a:lnTo>
                          <a:pt x="2409" y="2998"/>
                        </a:lnTo>
                        <a:lnTo>
                          <a:pt x="2417" y="3004"/>
                        </a:lnTo>
                        <a:lnTo>
                          <a:pt x="2425" y="3010"/>
                        </a:lnTo>
                        <a:lnTo>
                          <a:pt x="2440" y="3022"/>
                        </a:lnTo>
                        <a:lnTo>
                          <a:pt x="2457" y="3033"/>
                        </a:lnTo>
                        <a:lnTo>
                          <a:pt x="2465" y="3038"/>
                        </a:lnTo>
                        <a:lnTo>
                          <a:pt x="2473" y="3042"/>
                        </a:lnTo>
                        <a:lnTo>
                          <a:pt x="2482" y="3043"/>
                        </a:lnTo>
                        <a:lnTo>
                          <a:pt x="2491" y="3043"/>
                        </a:lnTo>
                        <a:lnTo>
                          <a:pt x="2494" y="3043"/>
                        </a:lnTo>
                        <a:lnTo>
                          <a:pt x="2498" y="3041"/>
                        </a:lnTo>
                        <a:lnTo>
                          <a:pt x="2500" y="3040"/>
                        </a:lnTo>
                        <a:lnTo>
                          <a:pt x="2502" y="3037"/>
                        </a:lnTo>
                        <a:lnTo>
                          <a:pt x="2506" y="3030"/>
                        </a:lnTo>
                        <a:lnTo>
                          <a:pt x="2509" y="3022"/>
                        </a:lnTo>
                        <a:lnTo>
                          <a:pt x="2514" y="3004"/>
                        </a:lnTo>
                        <a:lnTo>
                          <a:pt x="2518" y="2985"/>
                        </a:lnTo>
                        <a:lnTo>
                          <a:pt x="2521" y="2977"/>
                        </a:lnTo>
                        <a:lnTo>
                          <a:pt x="2524" y="2970"/>
                        </a:lnTo>
                        <a:lnTo>
                          <a:pt x="2526" y="2967"/>
                        </a:lnTo>
                        <a:lnTo>
                          <a:pt x="2528" y="2964"/>
                        </a:lnTo>
                        <a:lnTo>
                          <a:pt x="2531" y="2962"/>
                        </a:lnTo>
                        <a:lnTo>
                          <a:pt x="2533" y="2961"/>
                        </a:lnTo>
                        <a:lnTo>
                          <a:pt x="2536" y="2960"/>
                        </a:lnTo>
                        <a:lnTo>
                          <a:pt x="2539" y="2960"/>
                        </a:lnTo>
                        <a:lnTo>
                          <a:pt x="2544" y="2961"/>
                        </a:lnTo>
                        <a:lnTo>
                          <a:pt x="2548" y="2963"/>
                        </a:lnTo>
                        <a:lnTo>
                          <a:pt x="2552" y="2965"/>
                        </a:lnTo>
                        <a:lnTo>
                          <a:pt x="2557" y="2968"/>
                        </a:lnTo>
                        <a:lnTo>
                          <a:pt x="2562" y="2973"/>
                        </a:lnTo>
                        <a:lnTo>
                          <a:pt x="2568" y="2978"/>
                        </a:lnTo>
                        <a:lnTo>
                          <a:pt x="2576" y="2986"/>
                        </a:lnTo>
                        <a:lnTo>
                          <a:pt x="2587" y="2992"/>
                        </a:lnTo>
                        <a:lnTo>
                          <a:pt x="2597" y="2998"/>
                        </a:lnTo>
                        <a:lnTo>
                          <a:pt x="2607" y="3003"/>
                        </a:lnTo>
                        <a:lnTo>
                          <a:pt x="2629" y="3012"/>
                        </a:lnTo>
                        <a:lnTo>
                          <a:pt x="2650" y="3022"/>
                        </a:lnTo>
                        <a:lnTo>
                          <a:pt x="2657" y="3026"/>
                        </a:lnTo>
                        <a:lnTo>
                          <a:pt x="2663" y="3031"/>
                        </a:lnTo>
                        <a:lnTo>
                          <a:pt x="2668" y="3037"/>
                        </a:lnTo>
                        <a:lnTo>
                          <a:pt x="2674" y="3042"/>
                        </a:lnTo>
                        <a:lnTo>
                          <a:pt x="2684" y="3054"/>
                        </a:lnTo>
                        <a:lnTo>
                          <a:pt x="2694" y="3065"/>
                        </a:lnTo>
                        <a:lnTo>
                          <a:pt x="2704" y="3074"/>
                        </a:lnTo>
                        <a:lnTo>
                          <a:pt x="2714" y="3081"/>
                        </a:lnTo>
                        <a:lnTo>
                          <a:pt x="2723" y="3087"/>
                        </a:lnTo>
                        <a:lnTo>
                          <a:pt x="2732" y="3092"/>
                        </a:lnTo>
                        <a:lnTo>
                          <a:pt x="2740" y="3098"/>
                        </a:lnTo>
                        <a:lnTo>
                          <a:pt x="2747" y="3106"/>
                        </a:lnTo>
                        <a:lnTo>
                          <a:pt x="2751" y="3110"/>
                        </a:lnTo>
                        <a:lnTo>
                          <a:pt x="2754" y="3116"/>
                        </a:lnTo>
                        <a:lnTo>
                          <a:pt x="2758" y="3123"/>
                        </a:lnTo>
                        <a:lnTo>
                          <a:pt x="2760" y="3129"/>
                        </a:lnTo>
                        <a:lnTo>
                          <a:pt x="2762" y="3135"/>
                        </a:lnTo>
                        <a:lnTo>
                          <a:pt x="2763" y="3141"/>
                        </a:lnTo>
                        <a:lnTo>
                          <a:pt x="2763" y="3146"/>
                        </a:lnTo>
                        <a:lnTo>
                          <a:pt x="2763" y="3152"/>
                        </a:lnTo>
                        <a:lnTo>
                          <a:pt x="2761" y="3162"/>
                        </a:lnTo>
                        <a:lnTo>
                          <a:pt x="2758" y="3174"/>
                        </a:lnTo>
                        <a:lnTo>
                          <a:pt x="2754" y="3184"/>
                        </a:lnTo>
                        <a:lnTo>
                          <a:pt x="2750" y="3195"/>
                        </a:lnTo>
                        <a:lnTo>
                          <a:pt x="2748" y="3206"/>
                        </a:lnTo>
                        <a:lnTo>
                          <a:pt x="2747" y="3218"/>
                        </a:lnTo>
                        <a:lnTo>
                          <a:pt x="2771" y="3249"/>
                        </a:lnTo>
                        <a:lnTo>
                          <a:pt x="2771" y="3249"/>
                        </a:lnTo>
                        <a:lnTo>
                          <a:pt x="2696" y="3333"/>
                        </a:lnTo>
                        <a:lnTo>
                          <a:pt x="2694" y="3339"/>
                        </a:lnTo>
                        <a:lnTo>
                          <a:pt x="2692" y="3344"/>
                        </a:lnTo>
                        <a:lnTo>
                          <a:pt x="2692" y="3349"/>
                        </a:lnTo>
                        <a:lnTo>
                          <a:pt x="2693" y="3354"/>
                        </a:lnTo>
                        <a:lnTo>
                          <a:pt x="2696" y="3364"/>
                        </a:lnTo>
                        <a:lnTo>
                          <a:pt x="2701" y="3374"/>
                        </a:lnTo>
                        <a:lnTo>
                          <a:pt x="2703" y="3378"/>
                        </a:lnTo>
                        <a:lnTo>
                          <a:pt x="2704" y="3384"/>
                        </a:lnTo>
                        <a:lnTo>
                          <a:pt x="2704" y="3389"/>
                        </a:lnTo>
                        <a:lnTo>
                          <a:pt x="2704" y="3394"/>
                        </a:lnTo>
                        <a:lnTo>
                          <a:pt x="2702" y="3398"/>
                        </a:lnTo>
                        <a:lnTo>
                          <a:pt x="2699" y="3403"/>
                        </a:lnTo>
                        <a:lnTo>
                          <a:pt x="2693" y="3408"/>
                        </a:lnTo>
                        <a:lnTo>
                          <a:pt x="2686" y="3412"/>
                        </a:lnTo>
                        <a:lnTo>
                          <a:pt x="2598" y="3460"/>
                        </a:lnTo>
                        <a:lnTo>
                          <a:pt x="2571" y="3476"/>
                        </a:lnTo>
                        <a:lnTo>
                          <a:pt x="2554" y="3486"/>
                        </a:lnTo>
                        <a:lnTo>
                          <a:pt x="2547" y="3489"/>
                        </a:lnTo>
                        <a:lnTo>
                          <a:pt x="2542" y="3491"/>
                        </a:lnTo>
                        <a:lnTo>
                          <a:pt x="2536" y="3492"/>
                        </a:lnTo>
                        <a:lnTo>
                          <a:pt x="2532" y="3492"/>
                        </a:lnTo>
                        <a:lnTo>
                          <a:pt x="2528" y="3490"/>
                        </a:lnTo>
                        <a:lnTo>
                          <a:pt x="2524" y="3487"/>
                        </a:lnTo>
                        <a:lnTo>
                          <a:pt x="2520" y="3482"/>
                        </a:lnTo>
                        <a:lnTo>
                          <a:pt x="2515" y="3477"/>
                        </a:lnTo>
                        <a:lnTo>
                          <a:pt x="2501" y="3460"/>
                        </a:lnTo>
                        <a:lnTo>
                          <a:pt x="2480" y="3438"/>
                        </a:lnTo>
                        <a:lnTo>
                          <a:pt x="2476" y="3435"/>
                        </a:lnTo>
                        <a:lnTo>
                          <a:pt x="2471" y="3432"/>
                        </a:lnTo>
                        <a:lnTo>
                          <a:pt x="2466" y="3429"/>
                        </a:lnTo>
                        <a:lnTo>
                          <a:pt x="2460" y="3426"/>
                        </a:lnTo>
                        <a:lnTo>
                          <a:pt x="2446" y="3421"/>
                        </a:lnTo>
                        <a:lnTo>
                          <a:pt x="2434" y="3417"/>
                        </a:lnTo>
                        <a:lnTo>
                          <a:pt x="2421" y="3414"/>
                        </a:lnTo>
                        <a:lnTo>
                          <a:pt x="2411" y="3411"/>
                        </a:lnTo>
                        <a:lnTo>
                          <a:pt x="2406" y="3409"/>
                        </a:lnTo>
                        <a:lnTo>
                          <a:pt x="2402" y="3408"/>
                        </a:lnTo>
                        <a:lnTo>
                          <a:pt x="2400" y="3406"/>
                        </a:lnTo>
                        <a:lnTo>
                          <a:pt x="2398" y="3404"/>
                        </a:lnTo>
                        <a:lnTo>
                          <a:pt x="2396" y="3395"/>
                        </a:lnTo>
                        <a:lnTo>
                          <a:pt x="2395" y="3386"/>
                        </a:lnTo>
                        <a:lnTo>
                          <a:pt x="2396" y="3376"/>
                        </a:lnTo>
                        <a:lnTo>
                          <a:pt x="2398" y="3368"/>
                        </a:lnTo>
                        <a:lnTo>
                          <a:pt x="2404" y="3352"/>
                        </a:lnTo>
                        <a:lnTo>
                          <a:pt x="2412" y="3336"/>
                        </a:lnTo>
                        <a:lnTo>
                          <a:pt x="2414" y="3330"/>
                        </a:lnTo>
                        <a:lnTo>
                          <a:pt x="2415" y="3324"/>
                        </a:lnTo>
                        <a:lnTo>
                          <a:pt x="2415" y="3318"/>
                        </a:lnTo>
                        <a:lnTo>
                          <a:pt x="2413" y="3313"/>
                        </a:lnTo>
                        <a:lnTo>
                          <a:pt x="2411" y="3311"/>
                        </a:lnTo>
                        <a:lnTo>
                          <a:pt x="2408" y="3309"/>
                        </a:lnTo>
                        <a:lnTo>
                          <a:pt x="2405" y="3307"/>
                        </a:lnTo>
                        <a:lnTo>
                          <a:pt x="2401" y="3306"/>
                        </a:lnTo>
                        <a:lnTo>
                          <a:pt x="2391" y="3303"/>
                        </a:lnTo>
                        <a:lnTo>
                          <a:pt x="2379" y="3301"/>
                        </a:lnTo>
                        <a:lnTo>
                          <a:pt x="2361" y="3297"/>
                        </a:lnTo>
                        <a:lnTo>
                          <a:pt x="2339" y="3291"/>
                        </a:lnTo>
                        <a:lnTo>
                          <a:pt x="2314" y="3283"/>
                        </a:lnTo>
                        <a:lnTo>
                          <a:pt x="2288" y="3273"/>
                        </a:lnTo>
                        <a:lnTo>
                          <a:pt x="2274" y="3268"/>
                        </a:lnTo>
                        <a:lnTo>
                          <a:pt x="2262" y="3262"/>
                        </a:lnTo>
                        <a:lnTo>
                          <a:pt x="2251" y="3256"/>
                        </a:lnTo>
                        <a:lnTo>
                          <a:pt x="2241" y="3249"/>
                        </a:lnTo>
                        <a:lnTo>
                          <a:pt x="2231" y="3243"/>
                        </a:lnTo>
                        <a:lnTo>
                          <a:pt x="2223" y="3237"/>
                        </a:lnTo>
                        <a:lnTo>
                          <a:pt x="2217" y="3231"/>
                        </a:lnTo>
                        <a:lnTo>
                          <a:pt x="2213" y="3225"/>
                        </a:lnTo>
                        <a:lnTo>
                          <a:pt x="2211" y="3222"/>
                        </a:lnTo>
                        <a:lnTo>
                          <a:pt x="2207" y="3219"/>
                        </a:lnTo>
                        <a:lnTo>
                          <a:pt x="2203" y="3217"/>
                        </a:lnTo>
                        <a:lnTo>
                          <a:pt x="2198" y="3215"/>
                        </a:lnTo>
                        <a:lnTo>
                          <a:pt x="2186" y="3213"/>
                        </a:lnTo>
                        <a:lnTo>
                          <a:pt x="2173" y="3213"/>
                        </a:lnTo>
                        <a:lnTo>
                          <a:pt x="2162" y="3214"/>
                        </a:lnTo>
                        <a:lnTo>
                          <a:pt x="2151" y="3217"/>
                        </a:lnTo>
                        <a:lnTo>
                          <a:pt x="2147" y="3219"/>
                        </a:lnTo>
                        <a:lnTo>
                          <a:pt x="2144" y="3222"/>
                        </a:lnTo>
                        <a:lnTo>
                          <a:pt x="2142" y="3225"/>
                        </a:lnTo>
                        <a:lnTo>
                          <a:pt x="2141" y="3227"/>
                        </a:lnTo>
                        <a:lnTo>
                          <a:pt x="2142" y="3233"/>
                        </a:lnTo>
                        <a:lnTo>
                          <a:pt x="2144" y="3238"/>
                        </a:lnTo>
                        <a:lnTo>
                          <a:pt x="2148" y="3245"/>
                        </a:lnTo>
                        <a:lnTo>
                          <a:pt x="2151" y="3252"/>
                        </a:lnTo>
                        <a:lnTo>
                          <a:pt x="2156" y="3258"/>
                        </a:lnTo>
                        <a:lnTo>
                          <a:pt x="2158" y="3264"/>
                        </a:lnTo>
                        <a:lnTo>
                          <a:pt x="2159" y="3266"/>
                        </a:lnTo>
                        <a:lnTo>
                          <a:pt x="2159" y="3268"/>
                        </a:lnTo>
                        <a:lnTo>
                          <a:pt x="2158" y="3270"/>
                        </a:lnTo>
                        <a:lnTo>
                          <a:pt x="2157" y="3271"/>
                        </a:lnTo>
                        <a:lnTo>
                          <a:pt x="2060" y="3358"/>
                        </a:lnTo>
                        <a:lnTo>
                          <a:pt x="2053" y="3364"/>
                        </a:lnTo>
                        <a:lnTo>
                          <a:pt x="2046" y="3368"/>
                        </a:lnTo>
                        <a:lnTo>
                          <a:pt x="2038" y="3372"/>
                        </a:lnTo>
                        <a:lnTo>
                          <a:pt x="2030" y="3376"/>
                        </a:lnTo>
                        <a:lnTo>
                          <a:pt x="2020" y="3381"/>
                        </a:lnTo>
                        <a:lnTo>
                          <a:pt x="2013" y="3385"/>
                        </a:lnTo>
                        <a:lnTo>
                          <a:pt x="2005" y="3390"/>
                        </a:lnTo>
                        <a:lnTo>
                          <a:pt x="1999" y="3396"/>
                        </a:lnTo>
                        <a:lnTo>
                          <a:pt x="1992" y="3403"/>
                        </a:lnTo>
                        <a:lnTo>
                          <a:pt x="1986" y="3411"/>
                        </a:lnTo>
                        <a:lnTo>
                          <a:pt x="1982" y="3417"/>
                        </a:lnTo>
                        <a:lnTo>
                          <a:pt x="1978" y="3425"/>
                        </a:lnTo>
                        <a:lnTo>
                          <a:pt x="1974" y="3438"/>
                        </a:lnTo>
                        <a:lnTo>
                          <a:pt x="1971" y="3450"/>
                        </a:lnTo>
                        <a:lnTo>
                          <a:pt x="1970" y="3456"/>
                        </a:lnTo>
                        <a:lnTo>
                          <a:pt x="1968" y="3462"/>
                        </a:lnTo>
                        <a:lnTo>
                          <a:pt x="1966" y="3469"/>
                        </a:lnTo>
                        <a:lnTo>
                          <a:pt x="1962" y="3475"/>
                        </a:lnTo>
                        <a:lnTo>
                          <a:pt x="1958" y="3481"/>
                        </a:lnTo>
                        <a:lnTo>
                          <a:pt x="1952" y="3487"/>
                        </a:lnTo>
                        <a:lnTo>
                          <a:pt x="1945" y="3493"/>
                        </a:lnTo>
                        <a:lnTo>
                          <a:pt x="1935" y="3499"/>
                        </a:lnTo>
                        <a:lnTo>
                          <a:pt x="1933" y="3530"/>
                        </a:lnTo>
                        <a:lnTo>
                          <a:pt x="1932" y="3557"/>
                        </a:lnTo>
                        <a:lnTo>
                          <a:pt x="1931" y="3570"/>
                        </a:lnTo>
                        <a:lnTo>
                          <a:pt x="1929" y="3583"/>
                        </a:lnTo>
                        <a:lnTo>
                          <a:pt x="1927" y="3598"/>
                        </a:lnTo>
                        <a:lnTo>
                          <a:pt x="1923" y="3613"/>
                        </a:lnTo>
                        <a:lnTo>
                          <a:pt x="1913" y="3643"/>
                        </a:lnTo>
                        <a:lnTo>
                          <a:pt x="1907" y="3660"/>
                        </a:lnTo>
                        <a:lnTo>
                          <a:pt x="1905" y="3668"/>
                        </a:lnTo>
                        <a:lnTo>
                          <a:pt x="1905" y="3678"/>
                        </a:lnTo>
                        <a:lnTo>
                          <a:pt x="1905" y="3693"/>
                        </a:lnTo>
                        <a:lnTo>
                          <a:pt x="1905" y="3712"/>
                        </a:lnTo>
                        <a:lnTo>
                          <a:pt x="1905" y="3716"/>
                        </a:lnTo>
                        <a:lnTo>
                          <a:pt x="1904" y="3719"/>
                        </a:lnTo>
                        <a:lnTo>
                          <a:pt x="1902" y="3723"/>
                        </a:lnTo>
                        <a:lnTo>
                          <a:pt x="1899" y="3728"/>
                        </a:lnTo>
                        <a:lnTo>
                          <a:pt x="1891" y="3735"/>
                        </a:lnTo>
                        <a:lnTo>
                          <a:pt x="1881" y="3742"/>
                        </a:lnTo>
                        <a:lnTo>
                          <a:pt x="1870" y="3749"/>
                        </a:lnTo>
                        <a:lnTo>
                          <a:pt x="1856" y="3755"/>
                        </a:lnTo>
                        <a:lnTo>
                          <a:pt x="1841" y="3762"/>
                        </a:lnTo>
                        <a:lnTo>
                          <a:pt x="1826" y="3769"/>
                        </a:lnTo>
                        <a:lnTo>
                          <a:pt x="1794" y="3781"/>
                        </a:lnTo>
                        <a:lnTo>
                          <a:pt x="1765" y="3792"/>
                        </a:lnTo>
                        <a:lnTo>
                          <a:pt x="1750" y="3797"/>
                        </a:lnTo>
                        <a:lnTo>
                          <a:pt x="1739" y="3802"/>
                        </a:lnTo>
                        <a:lnTo>
                          <a:pt x="1729" y="3807"/>
                        </a:lnTo>
                        <a:lnTo>
                          <a:pt x="1722" y="3813"/>
                        </a:lnTo>
                        <a:lnTo>
                          <a:pt x="1722" y="3818"/>
                        </a:lnTo>
                        <a:lnTo>
                          <a:pt x="1723" y="3823"/>
                        </a:lnTo>
                        <a:lnTo>
                          <a:pt x="1725" y="3828"/>
                        </a:lnTo>
                        <a:lnTo>
                          <a:pt x="1727" y="3832"/>
                        </a:lnTo>
                        <a:lnTo>
                          <a:pt x="1731" y="3840"/>
                        </a:lnTo>
                        <a:lnTo>
                          <a:pt x="1735" y="3847"/>
                        </a:lnTo>
                        <a:lnTo>
                          <a:pt x="1737" y="3851"/>
                        </a:lnTo>
                        <a:lnTo>
                          <a:pt x="1738" y="3856"/>
                        </a:lnTo>
                        <a:lnTo>
                          <a:pt x="1739" y="3860"/>
                        </a:lnTo>
                        <a:lnTo>
                          <a:pt x="1739" y="3865"/>
                        </a:lnTo>
                        <a:lnTo>
                          <a:pt x="1739" y="3870"/>
                        </a:lnTo>
                        <a:lnTo>
                          <a:pt x="1737" y="3875"/>
                        </a:lnTo>
                        <a:lnTo>
                          <a:pt x="1735" y="3881"/>
                        </a:lnTo>
                        <a:lnTo>
                          <a:pt x="1731" y="3887"/>
                        </a:lnTo>
                        <a:lnTo>
                          <a:pt x="1726" y="3895"/>
                        </a:lnTo>
                        <a:lnTo>
                          <a:pt x="1718" y="3903"/>
                        </a:lnTo>
                        <a:lnTo>
                          <a:pt x="1711" y="3911"/>
                        </a:lnTo>
                        <a:lnTo>
                          <a:pt x="1704" y="3918"/>
                        </a:lnTo>
                        <a:lnTo>
                          <a:pt x="1690" y="3932"/>
                        </a:lnTo>
                        <a:lnTo>
                          <a:pt x="1676" y="3949"/>
                        </a:lnTo>
                        <a:lnTo>
                          <a:pt x="1667" y="3959"/>
                        </a:lnTo>
                        <a:lnTo>
                          <a:pt x="1654" y="3972"/>
                        </a:lnTo>
                        <a:lnTo>
                          <a:pt x="1637" y="3988"/>
                        </a:lnTo>
                        <a:lnTo>
                          <a:pt x="1618" y="4003"/>
                        </a:lnTo>
                        <a:lnTo>
                          <a:pt x="1600" y="4017"/>
                        </a:lnTo>
                        <a:lnTo>
                          <a:pt x="1582" y="4028"/>
                        </a:lnTo>
                        <a:lnTo>
                          <a:pt x="1575" y="4031"/>
                        </a:lnTo>
                        <a:lnTo>
                          <a:pt x="1569" y="4033"/>
                        </a:lnTo>
                        <a:lnTo>
                          <a:pt x="1566" y="4033"/>
                        </a:lnTo>
                        <a:lnTo>
                          <a:pt x="1564" y="4033"/>
                        </a:lnTo>
                        <a:lnTo>
                          <a:pt x="1562" y="4032"/>
                        </a:lnTo>
                        <a:lnTo>
                          <a:pt x="1561" y="4031"/>
                        </a:lnTo>
                        <a:lnTo>
                          <a:pt x="1551" y="4016"/>
                        </a:lnTo>
                        <a:lnTo>
                          <a:pt x="1543" y="4004"/>
                        </a:lnTo>
                        <a:lnTo>
                          <a:pt x="1537" y="3992"/>
                        </a:lnTo>
                        <a:lnTo>
                          <a:pt x="1531" y="3979"/>
                        </a:lnTo>
                        <a:lnTo>
                          <a:pt x="1525" y="3968"/>
                        </a:lnTo>
                        <a:lnTo>
                          <a:pt x="1516" y="3957"/>
                        </a:lnTo>
                        <a:lnTo>
                          <a:pt x="1511" y="3951"/>
                        </a:lnTo>
                        <a:lnTo>
                          <a:pt x="1504" y="3945"/>
                        </a:lnTo>
                        <a:lnTo>
                          <a:pt x="1497" y="3938"/>
                        </a:lnTo>
                        <a:lnTo>
                          <a:pt x="1489" y="3932"/>
                        </a:lnTo>
                        <a:lnTo>
                          <a:pt x="1469" y="3917"/>
                        </a:lnTo>
                        <a:lnTo>
                          <a:pt x="1439" y="3895"/>
                        </a:lnTo>
                        <a:lnTo>
                          <a:pt x="1425" y="3886"/>
                        </a:lnTo>
                        <a:lnTo>
                          <a:pt x="1411" y="3880"/>
                        </a:lnTo>
                        <a:lnTo>
                          <a:pt x="1405" y="3878"/>
                        </a:lnTo>
                        <a:lnTo>
                          <a:pt x="1400" y="3878"/>
                        </a:lnTo>
                        <a:lnTo>
                          <a:pt x="1396" y="3879"/>
                        </a:lnTo>
                        <a:lnTo>
                          <a:pt x="1393" y="3882"/>
                        </a:lnTo>
                        <a:lnTo>
                          <a:pt x="1391" y="3885"/>
                        </a:lnTo>
                        <a:lnTo>
                          <a:pt x="1389" y="3887"/>
                        </a:lnTo>
                        <a:lnTo>
                          <a:pt x="1387" y="3888"/>
                        </a:lnTo>
                        <a:lnTo>
                          <a:pt x="1384" y="3890"/>
                        </a:lnTo>
                        <a:lnTo>
                          <a:pt x="1378" y="3891"/>
                        </a:lnTo>
                        <a:lnTo>
                          <a:pt x="1371" y="3891"/>
                        </a:lnTo>
                        <a:lnTo>
                          <a:pt x="1355" y="3887"/>
                        </a:lnTo>
                        <a:lnTo>
                          <a:pt x="1336" y="3881"/>
                        </a:lnTo>
                        <a:lnTo>
                          <a:pt x="1316" y="3874"/>
                        </a:lnTo>
                        <a:lnTo>
                          <a:pt x="1297" y="3868"/>
                        </a:lnTo>
                        <a:lnTo>
                          <a:pt x="1286" y="3867"/>
                        </a:lnTo>
                        <a:lnTo>
                          <a:pt x="1277" y="3866"/>
                        </a:lnTo>
                        <a:lnTo>
                          <a:pt x="1268" y="3867"/>
                        </a:lnTo>
                        <a:lnTo>
                          <a:pt x="1260" y="3869"/>
                        </a:lnTo>
                        <a:lnTo>
                          <a:pt x="1259" y="3880"/>
                        </a:lnTo>
                        <a:lnTo>
                          <a:pt x="1257" y="3891"/>
                        </a:lnTo>
                        <a:lnTo>
                          <a:pt x="1255" y="3904"/>
                        </a:lnTo>
                        <a:lnTo>
                          <a:pt x="1252" y="3914"/>
                        </a:lnTo>
                        <a:lnTo>
                          <a:pt x="1249" y="3918"/>
                        </a:lnTo>
                        <a:lnTo>
                          <a:pt x="1245" y="3923"/>
                        </a:lnTo>
                        <a:lnTo>
                          <a:pt x="1243" y="3928"/>
                        </a:lnTo>
                        <a:lnTo>
                          <a:pt x="1242" y="3933"/>
                        </a:lnTo>
                        <a:lnTo>
                          <a:pt x="1240" y="3945"/>
                        </a:lnTo>
                        <a:lnTo>
                          <a:pt x="1239" y="3956"/>
                        </a:lnTo>
                        <a:lnTo>
                          <a:pt x="1238" y="3966"/>
                        </a:lnTo>
                        <a:lnTo>
                          <a:pt x="1236" y="3977"/>
                        </a:lnTo>
                        <a:lnTo>
                          <a:pt x="1235" y="3982"/>
                        </a:lnTo>
                        <a:lnTo>
                          <a:pt x="1233" y="3987"/>
                        </a:lnTo>
                        <a:lnTo>
                          <a:pt x="1230" y="3991"/>
                        </a:lnTo>
                        <a:lnTo>
                          <a:pt x="1227" y="3995"/>
                        </a:lnTo>
                        <a:lnTo>
                          <a:pt x="1221" y="4000"/>
                        </a:lnTo>
                        <a:lnTo>
                          <a:pt x="1214" y="4003"/>
                        </a:lnTo>
                        <a:lnTo>
                          <a:pt x="1207" y="4005"/>
                        </a:lnTo>
                        <a:lnTo>
                          <a:pt x="1200" y="4007"/>
                        </a:lnTo>
                        <a:lnTo>
                          <a:pt x="1193" y="4008"/>
                        </a:lnTo>
                        <a:lnTo>
                          <a:pt x="1187" y="4010"/>
                        </a:lnTo>
                        <a:lnTo>
                          <a:pt x="1185" y="4012"/>
                        </a:lnTo>
                        <a:lnTo>
                          <a:pt x="1183" y="4014"/>
                        </a:lnTo>
                        <a:lnTo>
                          <a:pt x="1181" y="4016"/>
                        </a:lnTo>
                        <a:lnTo>
                          <a:pt x="1179" y="4019"/>
                        </a:lnTo>
                        <a:lnTo>
                          <a:pt x="1176" y="4032"/>
                        </a:lnTo>
                        <a:lnTo>
                          <a:pt x="1174" y="4047"/>
                        </a:lnTo>
                        <a:lnTo>
                          <a:pt x="1173" y="4063"/>
                        </a:lnTo>
                        <a:lnTo>
                          <a:pt x="1172" y="4077"/>
                        </a:lnTo>
                        <a:lnTo>
                          <a:pt x="1171" y="4093"/>
                        </a:lnTo>
                        <a:lnTo>
                          <a:pt x="1169" y="4106"/>
                        </a:lnTo>
                        <a:lnTo>
                          <a:pt x="1166" y="4116"/>
                        </a:lnTo>
                        <a:lnTo>
                          <a:pt x="1163" y="4123"/>
                        </a:lnTo>
                        <a:lnTo>
                          <a:pt x="1161" y="4126"/>
                        </a:lnTo>
                        <a:lnTo>
                          <a:pt x="1158" y="4128"/>
                        </a:lnTo>
                        <a:lnTo>
                          <a:pt x="1155" y="4129"/>
                        </a:lnTo>
                        <a:lnTo>
                          <a:pt x="1153" y="4130"/>
                        </a:lnTo>
                        <a:lnTo>
                          <a:pt x="1148" y="4130"/>
                        </a:lnTo>
                        <a:lnTo>
                          <a:pt x="1142" y="4129"/>
                        </a:lnTo>
                        <a:lnTo>
                          <a:pt x="1135" y="4126"/>
                        </a:lnTo>
                        <a:lnTo>
                          <a:pt x="1128" y="4122"/>
                        </a:lnTo>
                        <a:lnTo>
                          <a:pt x="1120" y="4117"/>
                        </a:lnTo>
                        <a:lnTo>
                          <a:pt x="1111" y="4110"/>
                        </a:lnTo>
                        <a:lnTo>
                          <a:pt x="1094" y="4097"/>
                        </a:lnTo>
                        <a:lnTo>
                          <a:pt x="1075" y="4084"/>
                        </a:lnTo>
                        <a:lnTo>
                          <a:pt x="1066" y="4071"/>
                        </a:lnTo>
                        <a:lnTo>
                          <a:pt x="1058" y="4055"/>
                        </a:lnTo>
                        <a:lnTo>
                          <a:pt x="1054" y="4052"/>
                        </a:lnTo>
                        <a:lnTo>
                          <a:pt x="1049" y="4050"/>
                        </a:lnTo>
                        <a:lnTo>
                          <a:pt x="1043" y="4047"/>
                        </a:lnTo>
                        <a:lnTo>
                          <a:pt x="1035" y="4045"/>
                        </a:lnTo>
                        <a:lnTo>
                          <a:pt x="1016" y="4041"/>
                        </a:lnTo>
                        <a:lnTo>
                          <a:pt x="997" y="4037"/>
                        </a:lnTo>
                        <a:lnTo>
                          <a:pt x="976" y="4035"/>
                        </a:lnTo>
                        <a:lnTo>
                          <a:pt x="958" y="4034"/>
                        </a:lnTo>
                        <a:lnTo>
                          <a:pt x="950" y="4034"/>
                        </a:lnTo>
                        <a:lnTo>
                          <a:pt x="943" y="4035"/>
                        </a:lnTo>
                        <a:lnTo>
                          <a:pt x="937" y="4036"/>
                        </a:lnTo>
                        <a:lnTo>
                          <a:pt x="933" y="4038"/>
                        </a:lnTo>
                        <a:lnTo>
                          <a:pt x="918" y="4051"/>
                        </a:lnTo>
                        <a:lnTo>
                          <a:pt x="904" y="4065"/>
                        </a:lnTo>
                        <a:lnTo>
                          <a:pt x="896" y="4073"/>
                        </a:lnTo>
                        <a:lnTo>
                          <a:pt x="888" y="4079"/>
                        </a:lnTo>
                        <a:lnTo>
                          <a:pt x="879" y="4085"/>
                        </a:lnTo>
                        <a:lnTo>
                          <a:pt x="870" y="4090"/>
                        </a:lnTo>
                        <a:lnTo>
                          <a:pt x="860" y="4093"/>
                        </a:lnTo>
                        <a:lnTo>
                          <a:pt x="847" y="4095"/>
                        </a:lnTo>
                        <a:lnTo>
                          <a:pt x="841" y="4096"/>
                        </a:lnTo>
                        <a:lnTo>
                          <a:pt x="836" y="4097"/>
                        </a:lnTo>
                        <a:lnTo>
                          <a:pt x="831" y="4099"/>
                        </a:lnTo>
                        <a:lnTo>
                          <a:pt x="827" y="4102"/>
                        </a:lnTo>
                        <a:lnTo>
                          <a:pt x="823" y="4106"/>
                        </a:lnTo>
                        <a:lnTo>
                          <a:pt x="819" y="4111"/>
                        </a:lnTo>
                        <a:lnTo>
                          <a:pt x="815" y="4116"/>
                        </a:lnTo>
                        <a:lnTo>
                          <a:pt x="813" y="4121"/>
                        </a:lnTo>
                        <a:lnTo>
                          <a:pt x="810" y="4132"/>
                        </a:lnTo>
                        <a:lnTo>
                          <a:pt x="808" y="4143"/>
                        </a:lnTo>
                        <a:lnTo>
                          <a:pt x="809" y="4168"/>
                        </a:lnTo>
                        <a:lnTo>
                          <a:pt x="809" y="4191"/>
                        </a:lnTo>
                        <a:lnTo>
                          <a:pt x="808" y="4202"/>
                        </a:lnTo>
                        <a:lnTo>
                          <a:pt x="806" y="4212"/>
                        </a:lnTo>
                        <a:lnTo>
                          <a:pt x="805" y="4217"/>
                        </a:lnTo>
                        <a:lnTo>
                          <a:pt x="802" y="4222"/>
                        </a:lnTo>
                        <a:lnTo>
                          <a:pt x="799" y="4226"/>
                        </a:lnTo>
                        <a:lnTo>
                          <a:pt x="796" y="4230"/>
                        </a:lnTo>
                        <a:lnTo>
                          <a:pt x="791" y="4233"/>
                        </a:lnTo>
                        <a:lnTo>
                          <a:pt x="786" y="4236"/>
                        </a:lnTo>
                        <a:lnTo>
                          <a:pt x="780" y="4239"/>
                        </a:lnTo>
                        <a:lnTo>
                          <a:pt x="773" y="4242"/>
                        </a:lnTo>
                        <a:lnTo>
                          <a:pt x="764" y="4244"/>
                        </a:lnTo>
                        <a:lnTo>
                          <a:pt x="755" y="4245"/>
                        </a:lnTo>
                        <a:lnTo>
                          <a:pt x="744" y="4246"/>
                        </a:lnTo>
                        <a:lnTo>
                          <a:pt x="733" y="4246"/>
                        </a:lnTo>
                        <a:lnTo>
                          <a:pt x="654" y="4242"/>
                        </a:lnTo>
                        <a:lnTo>
                          <a:pt x="654" y="4242"/>
                        </a:lnTo>
                        <a:lnTo>
                          <a:pt x="652" y="4235"/>
                        </a:lnTo>
                        <a:lnTo>
                          <a:pt x="650" y="4229"/>
                        </a:lnTo>
                        <a:lnTo>
                          <a:pt x="647" y="4224"/>
                        </a:lnTo>
                        <a:lnTo>
                          <a:pt x="642" y="4219"/>
                        </a:lnTo>
                        <a:lnTo>
                          <a:pt x="635" y="4208"/>
                        </a:lnTo>
                        <a:lnTo>
                          <a:pt x="629" y="4197"/>
                        </a:lnTo>
                        <a:lnTo>
                          <a:pt x="626" y="4191"/>
                        </a:lnTo>
                        <a:lnTo>
                          <a:pt x="623" y="4184"/>
                        </a:lnTo>
                        <a:lnTo>
                          <a:pt x="621" y="4177"/>
                        </a:lnTo>
                        <a:lnTo>
                          <a:pt x="620" y="4170"/>
                        </a:lnTo>
                        <a:lnTo>
                          <a:pt x="619" y="4156"/>
                        </a:lnTo>
                        <a:lnTo>
                          <a:pt x="620" y="4141"/>
                        </a:lnTo>
                        <a:lnTo>
                          <a:pt x="624" y="4110"/>
                        </a:lnTo>
                        <a:lnTo>
                          <a:pt x="629" y="4083"/>
                        </a:lnTo>
                        <a:lnTo>
                          <a:pt x="631" y="4073"/>
                        </a:lnTo>
                        <a:lnTo>
                          <a:pt x="632" y="4063"/>
                        </a:lnTo>
                        <a:lnTo>
                          <a:pt x="632" y="4055"/>
                        </a:lnTo>
                        <a:lnTo>
                          <a:pt x="632" y="4047"/>
                        </a:lnTo>
                        <a:lnTo>
                          <a:pt x="631" y="4040"/>
                        </a:lnTo>
                        <a:lnTo>
                          <a:pt x="629" y="4033"/>
                        </a:lnTo>
                        <a:lnTo>
                          <a:pt x="627" y="4027"/>
                        </a:lnTo>
                        <a:lnTo>
                          <a:pt x="624" y="4020"/>
                        </a:lnTo>
                        <a:lnTo>
                          <a:pt x="621" y="4015"/>
                        </a:lnTo>
                        <a:lnTo>
                          <a:pt x="617" y="4010"/>
                        </a:lnTo>
                        <a:lnTo>
                          <a:pt x="613" y="4006"/>
                        </a:lnTo>
                        <a:lnTo>
                          <a:pt x="609" y="4002"/>
                        </a:lnTo>
                        <a:lnTo>
                          <a:pt x="598" y="3994"/>
                        </a:lnTo>
                        <a:lnTo>
                          <a:pt x="586" y="3988"/>
                        </a:lnTo>
                        <a:lnTo>
                          <a:pt x="574" y="3982"/>
                        </a:lnTo>
                        <a:lnTo>
                          <a:pt x="561" y="3978"/>
                        </a:lnTo>
                        <a:lnTo>
                          <a:pt x="546" y="3975"/>
                        </a:lnTo>
                        <a:lnTo>
                          <a:pt x="532" y="3972"/>
                        </a:lnTo>
                        <a:lnTo>
                          <a:pt x="502" y="3966"/>
                        </a:lnTo>
                        <a:lnTo>
                          <a:pt x="475" y="3961"/>
                        </a:lnTo>
                        <a:lnTo>
                          <a:pt x="464" y="3958"/>
                        </a:lnTo>
                        <a:lnTo>
                          <a:pt x="455" y="3953"/>
                        </a:lnTo>
                        <a:lnTo>
                          <a:pt x="447" y="3948"/>
                        </a:lnTo>
                        <a:lnTo>
                          <a:pt x="440" y="3943"/>
                        </a:lnTo>
                        <a:lnTo>
                          <a:pt x="425" y="3928"/>
                        </a:lnTo>
                        <a:lnTo>
                          <a:pt x="412" y="3915"/>
                        </a:lnTo>
                        <a:lnTo>
                          <a:pt x="405" y="3908"/>
                        </a:lnTo>
                        <a:lnTo>
                          <a:pt x="398" y="3901"/>
                        </a:lnTo>
                        <a:lnTo>
                          <a:pt x="391" y="3894"/>
                        </a:lnTo>
                        <a:lnTo>
                          <a:pt x="382" y="3889"/>
                        </a:lnTo>
                        <a:lnTo>
                          <a:pt x="374" y="3885"/>
                        </a:lnTo>
                        <a:lnTo>
                          <a:pt x="365" y="3881"/>
                        </a:lnTo>
                        <a:lnTo>
                          <a:pt x="354" y="3879"/>
                        </a:lnTo>
                        <a:lnTo>
                          <a:pt x="343" y="3879"/>
                        </a:lnTo>
                        <a:lnTo>
                          <a:pt x="331" y="3878"/>
                        </a:lnTo>
                        <a:lnTo>
                          <a:pt x="321" y="3875"/>
                        </a:lnTo>
                        <a:lnTo>
                          <a:pt x="311" y="3871"/>
                        </a:lnTo>
                        <a:lnTo>
                          <a:pt x="303" y="3865"/>
                        </a:lnTo>
                        <a:lnTo>
                          <a:pt x="295" y="3858"/>
                        </a:lnTo>
                        <a:lnTo>
                          <a:pt x="289" y="3849"/>
                        </a:lnTo>
                        <a:lnTo>
                          <a:pt x="285" y="3839"/>
                        </a:lnTo>
                        <a:lnTo>
                          <a:pt x="282" y="3829"/>
                        </a:lnTo>
                        <a:lnTo>
                          <a:pt x="275" y="3807"/>
                        </a:lnTo>
                        <a:lnTo>
                          <a:pt x="268" y="3786"/>
                        </a:lnTo>
                        <a:lnTo>
                          <a:pt x="266" y="3776"/>
                        </a:lnTo>
                        <a:lnTo>
                          <a:pt x="266" y="3765"/>
                        </a:lnTo>
                        <a:lnTo>
                          <a:pt x="267" y="3761"/>
                        </a:lnTo>
                        <a:lnTo>
                          <a:pt x="268" y="3756"/>
                        </a:lnTo>
                        <a:lnTo>
                          <a:pt x="271" y="3752"/>
                        </a:lnTo>
                        <a:lnTo>
                          <a:pt x="274" y="3748"/>
                        </a:lnTo>
                        <a:lnTo>
                          <a:pt x="295" y="3726"/>
                        </a:lnTo>
                        <a:lnTo>
                          <a:pt x="316" y="3702"/>
                        </a:lnTo>
                        <a:lnTo>
                          <a:pt x="321" y="3696"/>
                        </a:lnTo>
                        <a:lnTo>
                          <a:pt x="324" y="3690"/>
                        </a:lnTo>
                        <a:lnTo>
                          <a:pt x="327" y="3683"/>
                        </a:lnTo>
                        <a:lnTo>
                          <a:pt x="330" y="3675"/>
                        </a:lnTo>
                        <a:lnTo>
                          <a:pt x="331" y="3668"/>
                        </a:lnTo>
                        <a:lnTo>
                          <a:pt x="332" y="3661"/>
                        </a:lnTo>
                        <a:lnTo>
                          <a:pt x="332" y="3654"/>
                        </a:lnTo>
                        <a:lnTo>
                          <a:pt x="331" y="3646"/>
                        </a:lnTo>
                        <a:lnTo>
                          <a:pt x="323" y="3618"/>
                        </a:lnTo>
                        <a:lnTo>
                          <a:pt x="317" y="3591"/>
                        </a:lnTo>
                        <a:lnTo>
                          <a:pt x="314" y="3578"/>
                        </a:lnTo>
                        <a:lnTo>
                          <a:pt x="311" y="3565"/>
                        </a:lnTo>
                        <a:lnTo>
                          <a:pt x="310" y="3550"/>
                        </a:lnTo>
                        <a:lnTo>
                          <a:pt x="309" y="3536"/>
                        </a:lnTo>
                        <a:lnTo>
                          <a:pt x="309" y="3528"/>
                        </a:lnTo>
                        <a:lnTo>
                          <a:pt x="308" y="3521"/>
                        </a:lnTo>
                        <a:lnTo>
                          <a:pt x="307" y="3514"/>
                        </a:lnTo>
                        <a:lnTo>
                          <a:pt x="305" y="3506"/>
                        </a:lnTo>
                        <a:lnTo>
                          <a:pt x="300" y="3494"/>
                        </a:lnTo>
                        <a:lnTo>
                          <a:pt x="292" y="3483"/>
                        </a:lnTo>
                        <a:lnTo>
                          <a:pt x="284" y="3473"/>
                        </a:lnTo>
                        <a:lnTo>
                          <a:pt x="275" y="3463"/>
                        </a:lnTo>
                        <a:lnTo>
                          <a:pt x="265" y="3455"/>
                        </a:lnTo>
                        <a:lnTo>
                          <a:pt x="253" y="3447"/>
                        </a:lnTo>
                        <a:lnTo>
                          <a:pt x="231" y="3431"/>
                        </a:lnTo>
                        <a:lnTo>
                          <a:pt x="209" y="3414"/>
                        </a:lnTo>
                        <a:lnTo>
                          <a:pt x="199" y="3405"/>
                        </a:lnTo>
                        <a:lnTo>
                          <a:pt x="190" y="3395"/>
                        </a:lnTo>
                        <a:lnTo>
                          <a:pt x="182" y="3384"/>
                        </a:lnTo>
                        <a:lnTo>
                          <a:pt x="175" y="3372"/>
                        </a:lnTo>
                        <a:lnTo>
                          <a:pt x="172" y="3363"/>
                        </a:lnTo>
                        <a:lnTo>
                          <a:pt x="168" y="3354"/>
                        </a:lnTo>
                        <a:lnTo>
                          <a:pt x="166" y="3344"/>
                        </a:lnTo>
                        <a:lnTo>
                          <a:pt x="165" y="3334"/>
                        </a:lnTo>
                        <a:lnTo>
                          <a:pt x="164" y="3316"/>
                        </a:lnTo>
                        <a:lnTo>
                          <a:pt x="164" y="3297"/>
                        </a:lnTo>
                        <a:lnTo>
                          <a:pt x="164" y="3278"/>
                        </a:lnTo>
                        <a:lnTo>
                          <a:pt x="162" y="3260"/>
                        </a:lnTo>
                        <a:lnTo>
                          <a:pt x="160" y="3250"/>
                        </a:lnTo>
                        <a:lnTo>
                          <a:pt x="157" y="3241"/>
                        </a:lnTo>
                        <a:lnTo>
                          <a:pt x="153" y="3232"/>
                        </a:lnTo>
                        <a:lnTo>
                          <a:pt x="148" y="3224"/>
                        </a:lnTo>
                        <a:lnTo>
                          <a:pt x="145" y="3219"/>
                        </a:lnTo>
                        <a:lnTo>
                          <a:pt x="141" y="3215"/>
                        </a:lnTo>
                        <a:lnTo>
                          <a:pt x="137" y="3212"/>
                        </a:lnTo>
                        <a:lnTo>
                          <a:pt x="132" y="3210"/>
                        </a:lnTo>
                        <a:lnTo>
                          <a:pt x="123" y="3206"/>
                        </a:lnTo>
                        <a:lnTo>
                          <a:pt x="114" y="3204"/>
                        </a:lnTo>
                        <a:lnTo>
                          <a:pt x="105" y="3201"/>
                        </a:lnTo>
                        <a:lnTo>
                          <a:pt x="97" y="3197"/>
                        </a:lnTo>
                        <a:lnTo>
                          <a:pt x="93" y="3193"/>
                        </a:lnTo>
                        <a:lnTo>
                          <a:pt x="90" y="3189"/>
                        </a:lnTo>
                        <a:lnTo>
                          <a:pt x="86" y="3185"/>
                        </a:lnTo>
                        <a:lnTo>
                          <a:pt x="82" y="3178"/>
                        </a:lnTo>
                        <a:lnTo>
                          <a:pt x="81" y="3173"/>
                        </a:lnTo>
                        <a:lnTo>
                          <a:pt x="80" y="3167"/>
                        </a:lnTo>
                        <a:lnTo>
                          <a:pt x="79" y="3159"/>
                        </a:lnTo>
                        <a:lnTo>
                          <a:pt x="80" y="3150"/>
                        </a:lnTo>
                        <a:lnTo>
                          <a:pt x="80" y="3142"/>
                        </a:lnTo>
                        <a:lnTo>
                          <a:pt x="82" y="3132"/>
                        </a:lnTo>
                        <a:lnTo>
                          <a:pt x="85" y="3123"/>
                        </a:lnTo>
                        <a:lnTo>
                          <a:pt x="87" y="3112"/>
                        </a:lnTo>
                        <a:lnTo>
                          <a:pt x="90" y="3103"/>
                        </a:lnTo>
                        <a:lnTo>
                          <a:pt x="94" y="3094"/>
                        </a:lnTo>
                        <a:lnTo>
                          <a:pt x="98" y="3086"/>
                        </a:lnTo>
                        <a:lnTo>
                          <a:pt x="102" y="3078"/>
                        </a:lnTo>
                        <a:lnTo>
                          <a:pt x="107" y="3072"/>
                        </a:lnTo>
                        <a:lnTo>
                          <a:pt x="113" y="3067"/>
                        </a:lnTo>
                        <a:lnTo>
                          <a:pt x="119" y="3064"/>
                        </a:lnTo>
                        <a:lnTo>
                          <a:pt x="125" y="3063"/>
                        </a:lnTo>
                        <a:lnTo>
                          <a:pt x="136" y="3062"/>
                        </a:lnTo>
                        <a:lnTo>
                          <a:pt x="145" y="3059"/>
                        </a:lnTo>
                        <a:lnTo>
                          <a:pt x="151" y="3056"/>
                        </a:lnTo>
                        <a:lnTo>
                          <a:pt x="156" y="3051"/>
                        </a:lnTo>
                        <a:lnTo>
                          <a:pt x="160" y="3046"/>
                        </a:lnTo>
                        <a:lnTo>
                          <a:pt x="163" y="3040"/>
                        </a:lnTo>
                        <a:lnTo>
                          <a:pt x="165" y="3032"/>
                        </a:lnTo>
                        <a:lnTo>
                          <a:pt x="167" y="3026"/>
                        </a:lnTo>
                        <a:lnTo>
                          <a:pt x="172" y="3012"/>
                        </a:lnTo>
                        <a:lnTo>
                          <a:pt x="176" y="3000"/>
                        </a:lnTo>
                        <a:lnTo>
                          <a:pt x="180" y="2995"/>
                        </a:lnTo>
                        <a:lnTo>
                          <a:pt x="184" y="2989"/>
                        </a:lnTo>
                        <a:lnTo>
                          <a:pt x="190" y="2986"/>
                        </a:lnTo>
                        <a:lnTo>
                          <a:pt x="198" y="2984"/>
                        </a:lnTo>
                        <a:lnTo>
                          <a:pt x="204" y="2983"/>
                        </a:lnTo>
                        <a:lnTo>
                          <a:pt x="210" y="2981"/>
                        </a:lnTo>
                        <a:lnTo>
                          <a:pt x="216" y="2979"/>
                        </a:lnTo>
                        <a:lnTo>
                          <a:pt x="220" y="2977"/>
                        </a:lnTo>
                        <a:lnTo>
                          <a:pt x="224" y="2974"/>
                        </a:lnTo>
                        <a:lnTo>
                          <a:pt x="227" y="2971"/>
                        </a:lnTo>
                        <a:lnTo>
                          <a:pt x="230" y="2968"/>
                        </a:lnTo>
                        <a:lnTo>
                          <a:pt x="233" y="2964"/>
                        </a:lnTo>
                        <a:lnTo>
                          <a:pt x="237" y="2956"/>
                        </a:lnTo>
                        <a:lnTo>
                          <a:pt x="239" y="2945"/>
                        </a:lnTo>
                        <a:lnTo>
                          <a:pt x="241" y="2934"/>
                        </a:lnTo>
                        <a:lnTo>
                          <a:pt x="242" y="2923"/>
                        </a:lnTo>
                        <a:lnTo>
                          <a:pt x="243" y="2908"/>
                        </a:lnTo>
                        <a:lnTo>
                          <a:pt x="246" y="2895"/>
                        </a:lnTo>
                        <a:lnTo>
                          <a:pt x="249" y="2883"/>
                        </a:lnTo>
                        <a:lnTo>
                          <a:pt x="252" y="2872"/>
                        </a:lnTo>
                        <a:lnTo>
                          <a:pt x="261" y="2849"/>
                        </a:lnTo>
                        <a:lnTo>
                          <a:pt x="268" y="2824"/>
                        </a:lnTo>
                        <a:lnTo>
                          <a:pt x="269" y="2814"/>
                        </a:lnTo>
                        <a:lnTo>
                          <a:pt x="270" y="2805"/>
                        </a:lnTo>
                        <a:lnTo>
                          <a:pt x="269" y="2795"/>
                        </a:lnTo>
                        <a:lnTo>
                          <a:pt x="269" y="2785"/>
                        </a:lnTo>
                        <a:lnTo>
                          <a:pt x="267" y="2764"/>
                        </a:lnTo>
                        <a:lnTo>
                          <a:pt x="265" y="2744"/>
                        </a:lnTo>
                        <a:lnTo>
                          <a:pt x="264" y="2734"/>
                        </a:lnTo>
                        <a:lnTo>
                          <a:pt x="264" y="2724"/>
                        </a:lnTo>
                        <a:lnTo>
                          <a:pt x="265" y="2715"/>
                        </a:lnTo>
                        <a:lnTo>
                          <a:pt x="267" y="2707"/>
                        </a:lnTo>
                        <a:lnTo>
                          <a:pt x="269" y="2698"/>
                        </a:lnTo>
                        <a:lnTo>
                          <a:pt x="273" y="2690"/>
                        </a:lnTo>
                        <a:lnTo>
                          <a:pt x="278" y="2683"/>
                        </a:lnTo>
                        <a:lnTo>
                          <a:pt x="285" y="2676"/>
                        </a:lnTo>
                        <a:lnTo>
                          <a:pt x="293" y="2668"/>
                        </a:lnTo>
                        <a:lnTo>
                          <a:pt x="300" y="2661"/>
                        </a:lnTo>
                        <a:lnTo>
                          <a:pt x="304" y="2653"/>
                        </a:lnTo>
                        <a:lnTo>
                          <a:pt x="306" y="2645"/>
                        </a:lnTo>
                        <a:lnTo>
                          <a:pt x="306" y="2628"/>
                        </a:lnTo>
                        <a:lnTo>
                          <a:pt x="305" y="2605"/>
                        </a:lnTo>
                        <a:lnTo>
                          <a:pt x="305" y="2599"/>
                        </a:lnTo>
                        <a:lnTo>
                          <a:pt x="307" y="2594"/>
                        </a:lnTo>
                        <a:lnTo>
                          <a:pt x="310" y="2590"/>
                        </a:lnTo>
                        <a:lnTo>
                          <a:pt x="314" y="2586"/>
                        </a:lnTo>
                        <a:lnTo>
                          <a:pt x="317" y="2582"/>
                        </a:lnTo>
                        <a:lnTo>
                          <a:pt x="319" y="2577"/>
                        </a:lnTo>
                        <a:lnTo>
                          <a:pt x="321" y="2572"/>
                        </a:lnTo>
                        <a:lnTo>
                          <a:pt x="321" y="2567"/>
                        </a:lnTo>
                        <a:lnTo>
                          <a:pt x="319" y="2554"/>
                        </a:lnTo>
                        <a:lnTo>
                          <a:pt x="315" y="2543"/>
                        </a:lnTo>
                        <a:lnTo>
                          <a:pt x="311" y="2532"/>
                        </a:lnTo>
                        <a:lnTo>
                          <a:pt x="307" y="2521"/>
                        </a:lnTo>
                        <a:lnTo>
                          <a:pt x="297" y="2517"/>
                        </a:lnTo>
                        <a:lnTo>
                          <a:pt x="289" y="2515"/>
                        </a:lnTo>
                        <a:lnTo>
                          <a:pt x="280" y="2514"/>
                        </a:lnTo>
                        <a:lnTo>
                          <a:pt x="272" y="2511"/>
                        </a:lnTo>
                        <a:lnTo>
                          <a:pt x="266" y="2507"/>
                        </a:lnTo>
                        <a:lnTo>
                          <a:pt x="259" y="2502"/>
                        </a:lnTo>
                        <a:lnTo>
                          <a:pt x="252" y="2496"/>
                        </a:lnTo>
                        <a:lnTo>
                          <a:pt x="245" y="2489"/>
                        </a:lnTo>
                        <a:lnTo>
                          <a:pt x="239" y="2481"/>
                        </a:lnTo>
                        <a:lnTo>
                          <a:pt x="233" y="2471"/>
                        </a:lnTo>
                        <a:lnTo>
                          <a:pt x="227" y="2462"/>
                        </a:lnTo>
                        <a:lnTo>
                          <a:pt x="222" y="2453"/>
                        </a:lnTo>
                        <a:lnTo>
                          <a:pt x="217" y="2443"/>
                        </a:lnTo>
                        <a:lnTo>
                          <a:pt x="213" y="2432"/>
                        </a:lnTo>
                        <a:lnTo>
                          <a:pt x="209" y="2423"/>
                        </a:lnTo>
                        <a:lnTo>
                          <a:pt x="207" y="2413"/>
                        </a:lnTo>
                        <a:lnTo>
                          <a:pt x="206" y="2404"/>
                        </a:lnTo>
                        <a:lnTo>
                          <a:pt x="206" y="2395"/>
                        </a:lnTo>
                        <a:lnTo>
                          <a:pt x="207" y="2386"/>
                        </a:lnTo>
                        <a:lnTo>
                          <a:pt x="209" y="2378"/>
                        </a:lnTo>
                        <a:lnTo>
                          <a:pt x="220" y="2362"/>
                        </a:lnTo>
                        <a:lnTo>
                          <a:pt x="229" y="2347"/>
                        </a:lnTo>
                        <a:lnTo>
                          <a:pt x="232" y="2340"/>
                        </a:lnTo>
                        <a:lnTo>
                          <a:pt x="234" y="2332"/>
                        </a:lnTo>
                        <a:lnTo>
                          <a:pt x="234" y="2328"/>
                        </a:lnTo>
                        <a:lnTo>
                          <a:pt x="234" y="2323"/>
                        </a:lnTo>
                        <a:lnTo>
                          <a:pt x="233" y="2319"/>
                        </a:lnTo>
                        <a:lnTo>
                          <a:pt x="231" y="2314"/>
                        </a:lnTo>
                        <a:lnTo>
                          <a:pt x="227" y="2304"/>
                        </a:lnTo>
                        <a:lnTo>
                          <a:pt x="225" y="2295"/>
                        </a:lnTo>
                        <a:lnTo>
                          <a:pt x="224" y="2288"/>
                        </a:lnTo>
                        <a:lnTo>
                          <a:pt x="223" y="2281"/>
                        </a:lnTo>
                        <a:lnTo>
                          <a:pt x="224" y="2275"/>
                        </a:lnTo>
                        <a:lnTo>
                          <a:pt x="225" y="2269"/>
                        </a:lnTo>
                        <a:lnTo>
                          <a:pt x="227" y="2264"/>
                        </a:lnTo>
                        <a:lnTo>
                          <a:pt x="229" y="2257"/>
                        </a:lnTo>
                        <a:lnTo>
                          <a:pt x="242" y="2236"/>
                        </a:lnTo>
                        <a:lnTo>
                          <a:pt x="257" y="2208"/>
                        </a:lnTo>
                        <a:lnTo>
                          <a:pt x="260" y="2199"/>
                        </a:lnTo>
                        <a:lnTo>
                          <a:pt x="262" y="2190"/>
                        </a:lnTo>
                        <a:lnTo>
                          <a:pt x="263" y="2181"/>
                        </a:lnTo>
                        <a:lnTo>
                          <a:pt x="263" y="2171"/>
                        </a:lnTo>
                        <a:lnTo>
                          <a:pt x="262" y="2162"/>
                        </a:lnTo>
                        <a:lnTo>
                          <a:pt x="261" y="2153"/>
                        </a:lnTo>
                        <a:lnTo>
                          <a:pt x="258" y="2144"/>
                        </a:lnTo>
                        <a:lnTo>
                          <a:pt x="254" y="2136"/>
                        </a:lnTo>
                        <a:lnTo>
                          <a:pt x="250" y="2127"/>
                        </a:lnTo>
                        <a:lnTo>
                          <a:pt x="245" y="2119"/>
                        </a:lnTo>
                        <a:lnTo>
                          <a:pt x="239" y="2112"/>
                        </a:lnTo>
                        <a:lnTo>
                          <a:pt x="233" y="2106"/>
                        </a:lnTo>
                        <a:lnTo>
                          <a:pt x="226" y="2100"/>
                        </a:lnTo>
                        <a:lnTo>
                          <a:pt x="218" y="2095"/>
                        </a:lnTo>
                        <a:lnTo>
                          <a:pt x="209" y="2091"/>
                        </a:lnTo>
                        <a:lnTo>
                          <a:pt x="200" y="2087"/>
                        </a:lnTo>
                        <a:lnTo>
                          <a:pt x="149" y="2078"/>
                        </a:lnTo>
                        <a:lnTo>
                          <a:pt x="102" y="2070"/>
                        </a:lnTo>
                        <a:lnTo>
                          <a:pt x="92" y="2067"/>
                        </a:lnTo>
                        <a:lnTo>
                          <a:pt x="82" y="2062"/>
                        </a:lnTo>
                        <a:lnTo>
                          <a:pt x="74" y="2056"/>
                        </a:lnTo>
                        <a:lnTo>
                          <a:pt x="67" y="2049"/>
                        </a:lnTo>
                        <a:lnTo>
                          <a:pt x="64" y="2044"/>
                        </a:lnTo>
                        <a:lnTo>
                          <a:pt x="61" y="2039"/>
                        </a:lnTo>
                        <a:lnTo>
                          <a:pt x="59" y="2034"/>
                        </a:lnTo>
                        <a:lnTo>
                          <a:pt x="57" y="2028"/>
                        </a:lnTo>
                        <a:lnTo>
                          <a:pt x="56" y="2022"/>
                        </a:lnTo>
                        <a:lnTo>
                          <a:pt x="55" y="2015"/>
                        </a:lnTo>
                        <a:lnTo>
                          <a:pt x="55" y="2007"/>
                        </a:lnTo>
                        <a:lnTo>
                          <a:pt x="55" y="1998"/>
                        </a:lnTo>
                        <a:lnTo>
                          <a:pt x="58" y="1997"/>
                        </a:lnTo>
                        <a:lnTo>
                          <a:pt x="62" y="1996"/>
                        </a:lnTo>
                        <a:lnTo>
                          <a:pt x="64" y="1994"/>
                        </a:lnTo>
                        <a:lnTo>
                          <a:pt x="64" y="1991"/>
                        </a:lnTo>
                        <a:lnTo>
                          <a:pt x="64" y="1987"/>
                        </a:lnTo>
                        <a:lnTo>
                          <a:pt x="64" y="1983"/>
                        </a:lnTo>
                        <a:lnTo>
                          <a:pt x="62" y="1973"/>
                        </a:lnTo>
                        <a:lnTo>
                          <a:pt x="59" y="1959"/>
                        </a:lnTo>
                        <a:lnTo>
                          <a:pt x="50" y="1931"/>
                        </a:lnTo>
                        <a:lnTo>
                          <a:pt x="36" y="1897"/>
                        </a:lnTo>
                        <a:lnTo>
                          <a:pt x="23" y="1863"/>
                        </a:lnTo>
                        <a:lnTo>
                          <a:pt x="11" y="1831"/>
                        </a:lnTo>
                        <a:lnTo>
                          <a:pt x="7" y="1816"/>
                        </a:lnTo>
                        <a:lnTo>
                          <a:pt x="3" y="1804"/>
                        </a:lnTo>
                        <a:lnTo>
                          <a:pt x="0" y="1793"/>
                        </a:lnTo>
                        <a:lnTo>
                          <a:pt x="0" y="1784"/>
                        </a:lnTo>
                        <a:lnTo>
                          <a:pt x="0" y="1772"/>
                        </a:lnTo>
                        <a:lnTo>
                          <a:pt x="2" y="1760"/>
                        </a:lnTo>
                        <a:lnTo>
                          <a:pt x="5" y="1748"/>
                        </a:lnTo>
                        <a:lnTo>
                          <a:pt x="10" y="1735"/>
                        </a:lnTo>
                        <a:lnTo>
                          <a:pt x="15" y="1722"/>
                        </a:lnTo>
                        <a:lnTo>
                          <a:pt x="21" y="1710"/>
                        </a:lnTo>
                        <a:lnTo>
                          <a:pt x="27" y="1697"/>
                        </a:lnTo>
                        <a:lnTo>
                          <a:pt x="35" y="1685"/>
                        </a:lnTo>
                        <a:lnTo>
                          <a:pt x="52" y="1662"/>
                        </a:lnTo>
                        <a:lnTo>
                          <a:pt x="69" y="1639"/>
                        </a:lnTo>
                        <a:lnTo>
                          <a:pt x="88" y="1620"/>
                        </a:lnTo>
                        <a:lnTo>
                          <a:pt x="104" y="1602"/>
                        </a:lnTo>
                        <a:lnTo>
                          <a:pt x="109" y="1596"/>
                        </a:lnTo>
                        <a:lnTo>
                          <a:pt x="115" y="1588"/>
                        </a:lnTo>
                        <a:lnTo>
                          <a:pt x="121" y="1578"/>
                        </a:lnTo>
                        <a:lnTo>
                          <a:pt x="128" y="1566"/>
                        </a:lnTo>
                        <a:lnTo>
                          <a:pt x="134" y="1555"/>
                        </a:lnTo>
                        <a:lnTo>
                          <a:pt x="138" y="1544"/>
                        </a:lnTo>
                        <a:lnTo>
                          <a:pt x="141" y="1535"/>
                        </a:lnTo>
                        <a:lnTo>
                          <a:pt x="143" y="1526"/>
                        </a:lnTo>
                        <a:lnTo>
                          <a:pt x="142" y="1520"/>
                        </a:lnTo>
                        <a:lnTo>
                          <a:pt x="141" y="1515"/>
                        </a:lnTo>
                        <a:lnTo>
                          <a:pt x="138" y="1511"/>
                        </a:lnTo>
                        <a:lnTo>
                          <a:pt x="134" y="1508"/>
                        </a:lnTo>
                        <a:lnTo>
                          <a:pt x="124" y="1502"/>
                        </a:lnTo>
                        <a:lnTo>
                          <a:pt x="116" y="1495"/>
                        </a:lnTo>
                        <a:lnTo>
                          <a:pt x="112" y="1490"/>
                        </a:lnTo>
                        <a:lnTo>
                          <a:pt x="109" y="1483"/>
                        </a:lnTo>
                        <a:lnTo>
                          <a:pt x="107" y="1476"/>
                        </a:lnTo>
                        <a:lnTo>
                          <a:pt x="105" y="1468"/>
                        </a:lnTo>
                        <a:lnTo>
                          <a:pt x="104" y="1461"/>
                        </a:lnTo>
                        <a:lnTo>
                          <a:pt x="104" y="1453"/>
                        </a:lnTo>
                        <a:lnTo>
                          <a:pt x="104" y="1443"/>
                        </a:lnTo>
                        <a:lnTo>
                          <a:pt x="104" y="1435"/>
                        </a:lnTo>
                        <a:lnTo>
                          <a:pt x="106" y="1418"/>
                        </a:lnTo>
                        <a:lnTo>
                          <a:pt x="110" y="1401"/>
                        </a:lnTo>
                        <a:lnTo>
                          <a:pt x="115" y="1386"/>
                        </a:lnTo>
                        <a:lnTo>
                          <a:pt x="120" y="1375"/>
                        </a:lnTo>
                        <a:lnTo>
                          <a:pt x="133" y="1358"/>
                        </a:lnTo>
                        <a:lnTo>
                          <a:pt x="139" y="1347"/>
                        </a:lnTo>
                        <a:lnTo>
                          <a:pt x="140" y="1344"/>
                        </a:lnTo>
                        <a:lnTo>
                          <a:pt x="140" y="1341"/>
                        </a:lnTo>
                        <a:lnTo>
                          <a:pt x="140" y="1339"/>
                        </a:lnTo>
                        <a:lnTo>
                          <a:pt x="139" y="1336"/>
                        </a:lnTo>
                        <a:lnTo>
                          <a:pt x="135" y="1329"/>
                        </a:lnTo>
                        <a:lnTo>
                          <a:pt x="128" y="1321"/>
                        </a:lnTo>
                        <a:lnTo>
                          <a:pt x="123" y="1317"/>
                        </a:lnTo>
                        <a:lnTo>
                          <a:pt x="120" y="1311"/>
                        </a:lnTo>
                        <a:lnTo>
                          <a:pt x="117" y="1306"/>
                        </a:lnTo>
                        <a:lnTo>
                          <a:pt x="115" y="1301"/>
                        </a:lnTo>
                        <a:lnTo>
                          <a:pt x="111" y="1290"/>
                        </a:lnTo>
                        <a:lnTo>
                          <a:pt x="108" y="1280"/>
                        </a:lnTo>
                        <a:lnTo>
                          <a:pt x="103" y="1269"/>
                        </a:lnTo>
                        <a:lnTo>
                          <a:pt x="97" y="1259"/>
                        </a:lnTo>
                        <a:lnTo>
                          <a:pt x="91" y="1250"/>
                        </a:lnTo>
                        <a:lnTo>
                          <a:pt x="84" y="1242"/>
                        </a:lnTo>
                        <a:lnTo>
                          <a:pt x="75" y="1235"/>
                        </a:lnTo>
                        <a:lnTo>
                          <a:pt x="67" y="1227"/>
                        </a:lnTo>
                        <a:lnTo>
                          <a:pt x="59" y="1220"/>
                        </a:lnTo>
                        <a:lnTo>
                          <a:pt x="50" y="1214"/>
                        </a:lnTo>
                        <a:lnTo>
                          <a:pt x="50" y="1214"/>
                        </a:lnTo>
                        <a:close/>
                      </a:path>
                    </a:pathLst>
                  </a:custGeom>
                  <a:solidFill>
                    <a:srgbClr val="C5CFED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67" name="Łódzkie_0"/>
                  <xdr:cNvSpPr>
                    <a:spLocks/>
                  </xdr:cNvSpPr>
                </xdr:nvSpPr>
                <xdr:spPr bwMode="auto">
                  <a:xfrm>
                    <a:off x="15615187" y="5914120"/>
                    <a:ext cx="1046959" cy="1022376"/>
                  </a:xfrm>
                  <a:custGeom>
                    <a:avLst/>
                    <a:gdLst/>
                    <a:ahLst/>
                    <a:cxnLst>
                      <a:cxn ang="0">
                        <a:pos x="1619" y="105"/>
                      </a:cxn>
                      <a:cxn ang="0">
                        <a:pos x="1832" y="90"/>
                      </a:cxn>
                      <a:cxn ang="0">
                        <a:pos x="2018" y="114"/>
                      </a:cxn>
                      <a:cxn ang="0">
                        <a:pos x="2193" y="252"/>
                      </a:cxn>
                      <a:cxn ang="0">
                        <a:pos x="2481" y="324"/>
                      </a:cxn>
                      <a:cxn ang="0">
                        <a:pos x="2624" y="277"/>
                      </a:cxn>
                      <a:cxn ang="0">
                        <a:pos x="2759" y="287"/>
                      </a:cxn>
                      <a:cxn ang="0">
                        <a:pos x="2938" y="431"/>
                      </a:cxn>
                      <a:cxn ang="0">
                        <a:pos x="3188" y="682"/>
                      </a:cxn>
                      <a:cxn ang="0">
                        <a:pos x="3169" y="856"/>
                      </a:cxn>
                      <a:cxn ang="0">
                        <a:pos x="3237" y="1027"/>
                      </a:cxn>
                      <a:cxn ang="0">
                        <a:pos x="3310" y="1138"/>
                      </a:cxn>
                      <a:cxn ang="0">
                        <a:pos x="3532" y="1147"/>
                      </a:cxn>
                      <a:cxn ang="0">
                        <a:pos x="3725" y="1326"/>
                      </a:cxn>
                      <a:cxn ang="0">
                        <a:pos x="3689" y="1455"/>
                      </a:cxn>
                      <a:cxn ang="0">
                        <a:pos x="3781" y="1601"/>
                      </a:cxn>
                      <a:cxn ang="0">
                        <a:pos x="3739" y="1776"/>
                      </a:cxn>
                      <a:cxn ang="0">
                        <a:pos x="3512" y="1695"/>
                      </a:cxn>
                      <a:cxn ang="0">
                        <a:pos x="3447" y="1840"/>
                      </a:cxn>
                      <a:cxn ang="0">
                        <a:pos x="3506" y="2119"/>
                      </a:cxn>
                      <a:cxn ang="0">
                        <a:pos x="3577" y="2261"/>
                      </a:cxn>
                      <a:cxn ang="0">
                        <a:pos x="3470" y="2456"/>
                      </a:cxn>
                      <a:cxn ang="0">
                        <a:pos x="3372" y="2617"/>
                      </a:cxn>
                      <a:cxn ang="0">
                        <a:pos x="3327" y="2731"/>
                      </a:cxn>
                      <a:cxn ang="0">
                        <a:pos x="3190" y="2757"/>
                      </a:cxn>
                      <a:cxn ang="0">
                        <a:pos x="3133" y="2872"/>
                      </a:cxn>
                      <a:cxn ang="0">
                        <a:pos x="2909" y="2868"/>
                      </a:cxn>
                      <a:cxn ang="0">
                        <a:pos x="2854" y="2971"/>
                      </a:cxn>
                      <a:cxn ang="0">
                        <a:pos x="2887" y="3172"/>
                      </a:cxn>
                      <a:cxn ang="0">
                        <a:pos x="2731" y="3278"/>
                      </a:cxn>
                      <a:cxn ang="0">
                        <a:pos x="2601" y="3468"/>
                      </a:cxn>
                      <a:cxn ang="0">
                        <a:pos x="2326" y="3679"/>
                      </a:cxn>
                      <a:cxn ang="0">
                        <a:pos x="2199" y="3549"/>
                      </a:cxn>
                      <a:cxn ang="0">
                        <a:pos x="2051" y="3587"/>
                      </a:cxn>
                      <a:cxn ang="0">
                        <a:pos x="1868" y="3314"/>
                      </a:cxn>
                      <a:cxn ang="0">
                        <a:pos x="1717" y="3290"/>
                      </a:cxn>
                      <a:cxn ang="0">
                        <a:pos x="1523" y="3306"/>
                      </a:cxn>
                      <a:cxn ang="0">
                        <a:pos x="1270" y="3116"/>
                      </a:cxn>
                      <a:cxn ang="0">
                        <a:pos x="1158" y="3187"/>
                      </a:cxn>
                      <a:cxn ang="0">
                        <a:pos x="892" y="3197"/>
                      </a:cxn>
                      <a:cxn ang="0">
                        <a:pos x="681" y="3010"/>
                      </a:cxn>
                      <a:cxn ang="0">
                        <a:pos x="602" y="3105"/>
                      </a:cxn>
                      <a:cxn ang="0">
                        <a:pos x="245" y="2960"/>
                      </a:cxn>
                      <a:cxn ang="0">
                        <a:pos x="143" y="2865"/>
                      </a:cxn>
                      <a:cxn ang="0">
                        <a:pos x="128" y="2760"/>
                      </a:cxn>
                      <a:cxn ang="0">
                        <a:pos x="48" y="2636"/>
                      </a:cxn>
                      <a:cxn ang="0">
                        <a:pos x="11" y="2496"/>
                      </a:cxn>
                      <a:cxn ang="0">
                        <a:pos x="174" y="2405"/>
                      </a:cxn>
                      <a:cxn ang="0">
                        <a:pos x="252" y="2296"/>
                      </a:cxn>
                      <a:cxn ang="0">
                        <a:pos x="442" y="2156"/>
                      </a:cxn>
                      <a:cxn ang="0">
                        <a:pos x="402" y="1895"/>
                      </a:cxn>
                      <a:cxn ang="0">
                        <a:pos x="449" y="1695"/>
                      </a:cxn>
                      <a:cxn ang="0">
                        <a:pos x="518" y="1506"/>
                      </a:cxn>
                      <a:cxn ang="0">
                        <a:pos x="670" y="1353"/>
                      </a:cxn>
                      <a:cxn ang="0">
                        <a:pos x="898" y="1361"/>
                      </a:cxn>
                      <a:cxn ang="0">
                        <a:pos x="974" y="1095"/>
                      </a:cxn>
                      <a:cxn ang="0">
                        <a:pos x="933" y="814"/>
                      </a:cxn>
                      <a:cxn ang="0">
                        <a:pos x="1166" y="741"/>
                      </a:cxn>
                      <a:cxn ang="0">
                        <a:pos x="1271" y="668"/>
                      </a:cxn>
                      <a:cxn ang="0">
                        <a:pos x="1247" y="492"/>
                      </a:cxn>
                      <a:cxn ang="0">
                        <a:pos x="1476" y="463"/>
                      </a:cxn>
                      <a:cxn ang="0">
                        <a:pos x="1495" y="321"/>
                      </a:cxn>
                      <a:cxn ang="0">
                        <a:pos x="1410" y="191"/>
                      </a:cxn>
                    </a:cxnLst>
                    <a:rect l="0" t="0" r="r" b="b"/>
                    <a:pathLst>
                      <a:path w="3810" h="3710">
                        <a:moveTo>
                          <a:pt x="1422" y="179"/>
                        </a:moveTo>
                        <a:lnTo>
                          <a:pt x="1428" y="174"/>
                        </a:lnTo>
                        <a:lnTo>
                          <a:pt x="1432" y="169"/>
                        </a:lnTo>
                        <a:lnTo>
                          <a:pt x="1436" y="163"/>
                        </a:lnTo>
                        <a:lnTo>
                          <a:pt x="1439" y="158"/>
                        </a:lnTo>
                        <a:lnTo>
                          <a:pt x="1445" y="148"/>
                        </a:lnTo>
                        <a:lnTo>
                          <a:pt x="1450" y="138"/>
                        </a:lnTo>
                        <a:lnTo>
                          <a:pt x="1453" y="134"/>
                        </a:lnTo>
                        <a:lnTo>
                          <a:pt x="1456" y="131"/>
                        </a:lnTo>
                        <a:lnTo>
                          <a:pt x="1460" y="127"/>
                        </a:lnTo>
                        <a:lnTo>
                          <a:pt x="1466" y="124"/>
                        </a:lnTo>
                        <a:lnTo>
                          <a:pt x="1472" y="122"/>
                        </a:lnTo>
                        <a:lnTo>
                          <a:pt x="1479" y="121"/>
                        </a:lnTo>
                        <a:lnTo>
                          <a:pt x="1486" y="119"/>
                        </a:lnTo>
                        <a:lnTo>
                          <a:pt x="1496" y="119"/>
                        </a:lnTo>
                        <a:lnTo>
                          <a:pt x="1520" y="122"/>
                        </a:lnTo>
                        <a:lnTo>
                          <a:pt x="1542" y="126"/>
                        </a:lnTo>
                        <a:lnTo>
                          <a:pt x="1555" y="127"/>
                        </a:lnTo>
                        <a:lnTo>
                          <a:pt x="1566" y="127"/>
                        </a:lnTo>
                        <a:lnTo>
                          <a:pt x="1572" y="126"/>
                        </a:lnTo>
                        <a:lnTo>
                          <a:pt x="1577" y="125"/>
                        </a:lnTo>
                        <a:lnTo>
                          <a:pt x="1583" y="123"/>
                        </a:lnTo>
                        <a:lnTo>
                          <a:pt x="1589" y="121"/>
                        </a:lnTo>
                        <a:lnTo>
                          <a:pt x="1605" y="112"/>
                        </a:lnTo>
                        <a:lnTo>
                          <a:pt x="1619" y="105"/>
                        </a:lnTo>
                        <a:lnTo>
                          <a:pt x="1625" y="103"/>
                        </a:lnTo>
                        <a:lnTo>
                          <a:pt x="1634" y="102"/>
                        </a:lnTo>
                        <a:lnTo>
                          <a:pt x="1642" y="103"/>
                        </a:lnTo>
                        <a:lnTo>
                          <a:pt x="1652" y="105"/>
                        </a:lnTo>
                        <a:lnTo>
                          <a:pt x="1661" y="108"/>
                        </a:lnTo>
                        <a:lnTo>
                          <a:pt x="1668" y="109"/>
                        </a:lnTo>
                        <a:lnTo>
                          <a:pt x="1674" y="110"/>
                        </a:lnTo>
                        <a:lnTo>
                          <a:pt x="1681" y="110"/>
                        </a:lnTo>
                        <a:lnTo>
                          <a:pt x="1685" y="109"/>
                        </a:lnTo>
                        <a:lnTo>
                          <a:pt x="1689" y="107"/>
                        </a:lnTo>
                        <a:lnTo>
                          <a:pt x="1691" y="104"/>
                        </a:lnTo>
                        <a:lnTo>
                          <a:pt x="1694" y="100"/>
                        </a:lnTo>
                        <a:lnTo>
                          <a:pt x="1702" y="82"/>
                        </a:lnTo>
                        <a:lnTo>
                          <a:pt x="1715" y="61"/>
                        </a:lnTo>
                        <a:lnTo>
                          <a:pt x="1728" y="44"/>
                        </a:lnTo>
                        <a:lnTo>
                          <a:pt x="1744" y="26"/>
                        </a:lnTo>
                        <a:lnTo>
                          <a:pt x="1752" y="18"/>
                        </a:lnTo>
                        <a:lnTo>
                          <a:pt x="1761" y="9"/>
                        </a:lnTo>
                        <a:lnTo>
                          <a:pt x="1770" y="3"/>
                        </a:lnTo>
                        <a:lnTo>
                          <a:pt x="1779" y="0"/>
                        </a:lnTo>
                        <a:lnTo>
                          <a:pt x="1779" y="0"/>
                        </a:lnTo>
                        <a:lnTo>
                          <a:pt x="1819" y="65"/>
                        </a:lnTo>
                        <a:lnTo>
                          <a:pt x="1822" y="74"/>
                        </a:lnTo>
                        <a:lnTo>
                          <a:pt x="1827" y="82"/>
                        </a:lnTo>
                        <a:lnTo>
                          <a:pt x="1832" y="90"/>
                        </a:lnTo>
                        <a:lnTo>
                          <a:pt x="1839" y="98"/>
                        </a:lnTo>
                        <a:lnTo>
                          <a:pt x="1854" y="113"/>
                        </a:lnTo>
                        <a:lnTo>
                          <a:pt x="1868" y="125"/>
                        </a:lnTo>
                        <a:lnTo>
                          <a:pt x="1872" y="128"/>
                        </a:lnTo>
                        <a:lnTo>
                          <a:pt x="1876" y="130"/>
                        </a:lnTo>
                        <a:lnTo>
                          <a:pt x="1880" y="131"/>
                        </a:lnTo>
                        <a:lnTo>
                          <a:pt x="1885" y="132"/>
                        </a:lnTo>
                        <a:lnTo>
                          <a:pt x="1895" y="133"/>
                        </a:lnTo>
                        <a:lnTo>
                          <a:pt x="1904" y="134"/>
                        </a:lnTo>
                        <a:lnTo>
                          <a:pt x="1918" y="136"/>
                        </a:lnTo>
                        <a:lnTo>
                          <a:pt x="1931" y="138"/>
                        </a:lnTo>
                        <a:lnTo>
                          <a:pt x="1946" y="139"/>
                        </a:lnTo>
                        <a:lnTo>
                          <a:pt x="1959" y="140"/>
                        </a:lnTo>
                        <a:lnTo>
                          <a:pt x="1965" y="141"/>
                        </a:lnTo>
                        <a:lnTo>
                          <a:pt x="1970" y="141"/>
                        </a:lnTo>
                        <a:lnTo>
                          <a:pt x="1975" y="141"/>
                        </a:lnTo>
                        <a:lnTo>
                          <a:pt x="1979" y="140"/>
                        </a:lnTo>
                        <a:lnTo>
                          <a:pt x="1985" y="137"/>
                        </a:lnTo>
                        <a:lnTo>
                          <a:pt x="1989" y="133"/>
                        </a:lnTo>
                        <a:lnTo>
                          <a:pt x="1993" y="128"/>
                        </a:lnTo>
                        <a:lnTo>
                          <a:pt x="1997" y="124"/>
                        </a:lnTo>
                        <a:lnTo>
                          <a:pt x="2001" y="119"/>
                        </a:lnTo>
                        <a:lnTo>
                          <a:pt x="2008" y="115"/>
                        </a:lnTo>
                        <a:lnTo>
                          <a:pt x="2013" y="114"/>
                        </a:lnTo>
                        <a:lnTo>
                          <a:pt x="2018" y="114"/>
                        </a:lnTo>
                        <a:lnTo>
                          <a:pt x="2022" y="117"/>
                        </a:lnTo>
                        <a:lnTo>
                          <a:pt x="2026" y="120"/>
                        </a:lnTo>
                        <a:lnTo>
                          <a:pt x="2029" y="123"/>
                        </a:lnTo>
                        <a:lnTo>
                          <a:pt x="2032" y="127"/>
                        </a:lnTo>
                        <a:lnTo>
                          <a:pt x="2037" y="130"/>
                        </a:lnTo>
                        <a:lnTo>
                          <a:pt x="2042" y="131"/>
                        </a:lnTo>
                        <a:lnTo>
                          <a:pt x="2048" y="132"/>
                        </a:lnTo>
                        <a:lnTo>
                          <a:pt x="2053" y="134"/>
                        </a:lnTo>
                        <a:lnTo>
                          <a:pt x="2057" y="136"/>
                        </a:lnTo>
                        <a:lnTo>
                          <a:pt x="2061" y="139"/>
                        </a:lnTo>
                        <a:lnTo>
                          <a:pt x="2065" y="141"/>
                        </a:lnTo>
                        <a:lnTo>
                          <a:pt x="2068" y="146"/>
                        </a:lnTo>
                        <a:lnTo>
                          <a:pt x="2070" y="149"/>
                        </a:lnTo>
                        <a:lnTo>
                          <a:pt x="2072" y="153"/>
                        </a:lnTo>
                        <a:lnTo>
                          <a:pt x="2079" y="170"/>
                        </a:lnTo>
                        <a:lnTo>
                          <a:pt x="2087" y="191"/>
                        </a:lnTo>
                        <a:lnTo>
                          <a:pt x="2090" y="196"/>
                        </a:lnTo>
                        <a:lnTo>
                          <a:pt x="2095" y="201"/>
                        </a:lnTo>
                        <a:lnTo>
                          <a:pt x="2100" y="205"/>
                        </a:lnTo>
                        <a:lnTo>
                          <a:pt x="2107" y="210"/>
                        </a:lnTo>
                        <a:lnTo>
                          <a:pt x="2123" y="221"/>
                        </a:lnTo>
                        <a:lnTo>
                          <a:pt x="2141" y="231"/>
                        </a:lnTo>
                        <a:lnTo>
                          <a:pt x="2160" y="240"/>
                        </a:lnTo>
                        <a:lnTo>
                          <a:pt x="2178" y="247"/>
                        </a:lnTo>
                        <a:lnTo>
                          <a:pt x="2193" y="252"/>
                        </a:lnTo>
                        <a:lnTo>
                          <a:pt x="2205" y="254"/>
                        </a:lnTo>
                        <a:lnTo>
                          <a:pt x="2225" y="255"/>
                        </a:lnTo>
                        <a:lnTo>
                          <a:pt x="2244" y="256"/>
                        </a:lnTo>
                        <a:lnTo>
                          <a:pt x="2253" y="256"/>
                        </a:lnTo>
                        <a:lnTo>
                          <a:pt x="2262" y="258"/>
                        </a:lnTo>
                        <a:lnTo>
                          <a:pt x="2271" y="261"/>
                        </a:lnTo>
                        <a:lnTo>
                          <a:pt x="2281" y="265"/>
                        </a:lnTo>
                        <a:lnTo>
                          <a:pt x="2301" y="276"/>
                        </a:lnTo>
                        <a:lnTo>
                          <a:pt x="2321" y="286"/>
                        </a:lnTo>
                        <a:lnTo>
                          <a:pt x="2332" y="290"/>
                        </a:lnTo>
                        <a:lnTo>
                          <a:pt x="2342" y="294"/>
                        </a:lnTo>
                        <a:lnTo>
                          <a:pt x="2353" y="297"/>
                        </a:lnTo>
                        <a:lnTo>
                          <a:pt x="2364" y="299"/>
                        </a:lnTo>
                        <a:lnTo>
                          <a:pt x="2376" y="302"/>
                        </a:lnTo>
                        <a:lnTo>
                          <a:pt x="2387" y="306"/>
                        </a:lnTo>
                        <a:lnTo>
                          <a:pt x="2398" y="310"/>
                        </a:lnTo>
                        <a:lnTo>
                          <a:pt x="2408" y="314"/>
                        </a:lnTo>
                        <a:lnTo>
                          <a:pt x="2420" y="319"/>
                        </a:lnTo>
                        <a:lnTo>
                          <a:pt x="2431" y="322"/>
                        </a:lnTo>
                        <a:lnTo>
                          <a:pt x="2442" y="325"/>
                        </a:lnTo>
                        <a:lnTo>
                          <a:pt x="2454" y="326"/>
                        </a:lnTo>
                        <a:lnTo>
                          <a:pt x="2463" y="327"/>
                        </a:lnTo>
                        <a:lnTo>
                          <a:pt x="2470" y="327"/>
                        </a:lnTo>
                        <a:lnTo>
                          <a:pt x="2476" y="326"/>
                        </a:lnTo>
                        <a:lnTo>
                          <a:pt x="2481" y="324"/>
                        </a:lnTo>
                        <a:lnTo>
                          <a:pt x="2485" y="323"/>
                        </a:lnTo>
                        <a:lnTo>
                          <a:pt x="2488" y="320"/>
                        </a:lnTo>
                        <a:lnTo>
                          <a:pt x="2491" y="318"/>
                        </a:lnTo>
                        <a:lnTo>
                          <a:pt x="2493" y="314"/>
                        </a:lnTo>
                        <a:lnTo>
                          <a:pt x="2498" y="308"/>
                        </a:lnTo>
                        <a:lnTo>
                          <a:pt x="2503" y="302"/>
                        </a:lnTo>
                        <a:lnTo>
                          <a:pt x="2507" y="299"/>
                        </a:lnTo>
                        <a:lnTo>
                          <a:pt x="2511" y="296"/>
                        </a:lnTo>
                        <a:lnTo>
                          <a:pt x="2516" y="293"/>
                        </a:lnTo>
                        <a:lnTo>
                          <a:pt x="2522" y="290"/>
                        </a:lnTo>
                        <a:lnTo>
                          <a:pt x="2527" y="289"/>
                        </a:lnTo>
                        <a:lnTo>
                          <a:pt x="2532" y="288"/>
                        </a:lnTo>
                        <a:lnTo>
                          <a:pt x="2537" y="288"/>
                        </a:lnTo>
                        <a:lnTo>
                          <a:pt x="2543" y="289"/>
                        </a:lnTo>
                        <a:lnTo>
                          <a:pt x="2553" y="291"/>
                        </a:lnTo>
                        <a:lnTo>
                          <a:pt x="2563" y="294"/>
                        </a:lnTo>
                        <a:lnTo>
                          <a:pt x="2573" y="297"/>
                        </a:lnTo>
                        <a:lnTo>
                          <a:pt x="2584" y="298"/>
                        </a:lnTo>
                        <a:lnTo>
                          <a:pt x="2589" y="299"/>
                        </a:lnTo>
                        <a:lnTo>
                          <a:pt x="2594" y="298"/>
                        </a:lnTo>
                        <a:lnTo>
                          <a:pt x="2599" y="297"/>
                        </a:lnTo>
                        <a:lnTo>
                          <a:pt x="2604" y="295"/>
                        </a:lnTo>
                        <a:lnTo>
                          <a:pt x="2612" y="290"/>
                        </a:lnTo>
                        <a:lnTo>
                          <a:pt x="2619" y="284"/>
                        </a:lnTo>
                        <a:lnTo>
                          <a:pt x="2624" y="277"/>
                        </a:lnTo>
                        <a:lnTo>
                          <a:pt x="2628" y="269"/>
                        </a:lnTo>
                        <a:lnTo>
                          <a:pt x="2632" y="255"/>
                        </a:lnTo>
                        <a:lnTo>
                          <a:pt x="2634" y="242"/>
                        </a:lnTo>
                        <a:lnTo>
                          <a:pt x="2636" y="236"/>
                        </a:lnTo>
                        <a:lnTo>
                          <a:pt x="2638" y="231"/>
                        </a:lnTo>
                        <a:lnTo>
                          <a:pt x="2642" y="225"/>
                        </a:lnTo>
                        <a:lnTo>
                          <a:pt x="2647" y="222"/>
                        </a:lnTo>
                        <a:lnTo>
                          <a:pt x="2654" y="219"/>
                        </a:lnTo>
                        <a:lnTo>
                          <a:pt x="2663" y="218"/>
                        </a:lnTo>
                        <a:lnTo>
                          <a:pt x="2675" y="219"/>
                        </a:lnTo>
                        <a:lnTo>
                          <a:pt x="2690" y="221"/>
                        </a:lnTo>
                        <a:lnTo>
                          <a:pt x="2700" y="223"/>
                        </a:lnTo>
                        <a:lnTo>
                          <a:pt x="2709" y="226"/>
                        </a:lnTo>
                        <a:lnTo>
                          <a:pt x="2717" y="228"/>
                        </a:lnTo>
                        <a:lnTo>
                          <a:pt x="2722" y="231"/>
                        </a:lnTo>
                        <a:lnTo>
                          <a:pt x="2726" y="234"/>
                        </a:lnTo>
                        <a:lnTo>
                          <a:pt x="2730" y="237"/>
                        </a:lnTo>
                        <a:lnTo>
                          <a:pt x="2732" y="240"/>
                        </a:lnTo>
                        <a:lnTo>
                          <a:pt x="2734" y="243"/>
                        </a:lnTo>
                        <a:lnTo>
                          <a:pt x="2737" y="251"/>
                        </a:lnTo>
                        <a:lnTo>
                          <a:pt x="2741" y="260"/>
                        </a:lnTo>
                        <a:lnTo>
                          <a:pt x="2744" y="265"/>
                        </a:lnTo>
                        <a:lnTo>
                          <a:pt x="2747" y="272"/>
                        </a:lnTo>
                        <a:lnTo>
                          <a:pt x="2752" y="279"/>
                        </a:lnTo>
                        <a:lnTo>
                          <a:pt x="2759" y="287"/>
                        </a:lnTo>
                        <a:lnTo>
                          <a:pt x="2766" y="294"/>
                        </a:lnTo>
                        <a:lnTo>
                          <a:pt x="2775" y="301"/>
                        </a:lnTo>
                        <a:lnTo>
                          <a:pt x="2784" y="306"/>
                        </a:lnTo>
                        <a:lnTo>
                          <a:pt x="2794" y="309"/>
                        </a:lnTo>
                        <a:lnTo>
                          <a:pt x="2815" y="315"/>
                        </a:lnTo>
                        <a:lnTo>
                          <a:pt x="2837" y="320"/>
                        </a:lnTo>
                        <a:lnTo>
                          <a:pt x="2846" y="322"/>
                        </a:lnTo>
                        <a:lnTo>
                          <a:pt x="2853" y="325"/>
                        </a:lnTo>
                        <a:lnTo>
                          <a:pt x="2860" y="328"/>
                        </a:lnTo>
                        <a:lnTo>
                          <a:pt x="2866" y="331"/>
                        </a:lnTo>
                        <a:lnTo>
                          <a:pt x="2876" y="338"/>
                        </a:lnTo>
                        <a:lnTo>
                          <a:pt x="2887" y="346"/>
                        </a:lnTo>
                        <a:lnTo>
                          <a:pt x="2895" y="355"/>
                        </a:lnTo>
                        <a:lnTo>
                          <a:pt x="2905" y="365"/>
                        </a:lnTo>
                        <a:lnTo>
                          <a:pt x="2916" y="374"/>
                        </a:lnTo>
                        <a:lnTo>
                          <a:pt x="2930" y="382"/>
                        </a:lnTo>
                        <a:lnTo>
                          <a:pt x="2933" y="384"/>
                        </a:lnTo>
                        <a:lnTo>
                          <a:pt x="2935" y="387"/>
                        </a:lnTo>
                        <a:lnTo>
                          <a:pt x="2937" y="389"/>
                        </a:lnTo>
                        <a:lnTo>
                          <a:pt x="2939" y="392"/>
                        </a:lnTo>
                        <a:lnTo>
                          <a:pt x="2941" y="398"/>
                        </a:lnTo>
                        <a:lnTo>
                          <a:pt x="2942" y="406"/>
                        </a:lnTo>
                        <a:lnTo>
                          <a:pt x="2941" y="414"/>
                        </a:lnTo>
                        <a:lnTo>
                          <a:pt x="2940" y="422"/>
                        </a:lnTo>
                        <a:lnTo>
                          <a:pt x="2938" y="431"/>
                        </a:lnTo>
                        <a:lnTo>
                          <a:pt x="2936" y="440"/>
                        </a:lnTo>
                        <a:lnTo>
                          <a:pt x="2932" y="460"/>
                        </a:lnTo>
                        <a:lnTo>
                          <a:pt x="2929" y="479"/>
                        </a:lnTo>
                        <a:lnTo>
                          <a:pt x="2928" y="490"/>
                        </a:lnTo>
                        <a:lnTo>
                          <a:pt x="2928" y="498"/>
                        </a:lnTo>
                        <a:lnTo>
                          <a:pt x="2930" y="507"/>
                        </a:lnTo>
                        <a:lnTo>
                          <a:pt x="2933" y="514"/>
                        </a:lnTo>
                        <a:lnTo>
                          <a:pt x="2950" y="529"/>
                        </a:lnTo>
                        <a:lnTo>
                          <a:pt x="2967" y="543"/>
                        </a:lnTo>
                        <a:lnTo>
                          <a:pt x="2986" y="556"/>
                        </a:lnTo>
                        <a:lnTo>
                          <a:pt x="3003" y="568"/>
                        </a:lnTo>
                        <a:lnTo>
                          <a:pt x="3021" y="581"/>
                        </a:lnTo>
                        <a:lnTo>
                          <a:pt x="3038" y="594"/>
                        </a:lnTo>
                        <a:lnTo>
                          <a:pt x="3055" y="607"/>
                        </a:lnTo>
                        <a:lnTo>
                          <a:pt x="3073" y="622"/>
                        </a:lnTo>
                        <a:lnTo>
                          <a:pt x="3083" y="633"/>
                        </a:lnTo>
                        <a:lnTo>
                          <a:pt x="3093" y="644"/>
                        </a:lnTo>
                        <a:lnTo>
                          <a:pt x="3098" y="649"/>
                        </a:lnTo>
                        <a:lnTo>
                          <a:pt x="3105" y="654"/>
                        </a:lnTo>
                        <a:lnTo>
                          <a:pt x="3111" y="658"/>
                        </a:lnTo>
                        <a:lnTo>
                          <a:pt x="3118" y="662"/>
                        </a:lnTo>
                        <a:lnTo>
                          <a:pt x="3145" y="668"/>
                        </a:lnTo>
                        <a:lnTo>
                          <a:pt x="3167" y="673"/>
                        </a:lnTo>
                        <a:lnTo>
                          <a:pt x="3177" y="676"/>
                        </a:lnTo>
                        <a:lnTo>
                          <a:pt x="3188" y="682"/>
                        </a:lnTo>
                        <a:lnTo>
                          <a:pt x="3193" y="685"/>
                        </a:lnTo>
                        <a:lnTo>
                          <a:pt x="3197" y="690"/>
                        </a:lnTo>
                        <a:lnTo>
                          <a:pt x="3202" y="695"/>
                        </a:lnTo>
                        <a:lnTo>
                          <a:pt x="3208" y="702"/>
                        </a:lnTo>
                        <a:lnTo>
                          <a:pt x="3213" y="710"/>
                        </a:lnTo>
                        <a:lnTo>
                          <a:pt x="3219" y="718"/>
                        </a:lnTo>
                        <a:lnTo>
                          <a:pt x="3225" y="726"/>
                        </a:lnTo>
                        <a:lnTo>
                          <a:pt x="3231" y="734"/>
                        </a:lnTo>
                        <a:lnTo>
                          <a:pt x="3232" y="737"/>
                        </a:lnTo>
                        <a:lnTo>
                          <a:pt x="3232" y="740"/>
                        </a:lnTo>
                        <a:lnTo>
                          <a:pt x="3232" y="743"/>
                        </a:lnTo>
                        <a:lnTo>
                          <a:pt x="3231" y="745"/>
                        </a:lnTo>
                        <a:lnTo>
                          <a:pt x="3229" y="752"/>
                        </a:lnTo>
                        <a:lnTo>
                          <a:pt x="3224" y="758"/>
                        </a:lnTo>
                        <a:lnTo>
                          <a:pt x="3220" y="764"/>
                        </a:lnTo>
                        <a:lnTo>
                          <a:pt x="3216" y="770"/>
                        </a:lnTo>
                        <a:lnTo>
                          <a:pt x="3213" y="778"/>
                        </a:lnTo>
                        <a:lnTo>
                          <a:pt x="3211" y="786"/>
                        </a:lnTo>
                        <a:lnTo>
                          <a:pt x="3210" y="800"/>
                        </a:lnTo>
                        <a:lnTo>
                          <a:pt x="3206" y="811"/>
                        </a:lnTo>
                        <a:lnTo>
                          <a:pt x="3202" y="821"/>
                        </a:lnTo>
                        <a:lnTo>
                          <a:pt x="3196" y="830"/>
                        </a:lnTo>
                        <a:lnTo>
                          <a:pt x="3188" y="840"/>
                        </a:lnTo>
                        <a:lnTo>
                          <a:pt x="3179" y="848"/>
                        </a:lnTo>
                        <a:lnTo>
                          <a:pt x="3169" y="856"/>
                        </a:lnTo>
                        <a:lnTo>
                          <a:pt x="3158" y="865"/>
                        </a:lnTo>
                        <a:lnTo>
                          <a:pt x="3150" y="873"/>
                        </a:lnTo>
                        <a:lnTo>
                          <a:pt x="3144" y="880"/>
                        </a:lnTo>
                        <a:lnTo>
                          <a:pt x="3139" y="887"/>
                        </a:lnTo>
                        <a:lnTo>
                          <a:pt x="3137" y="892"/>
                        </a:lnTo>
                        <a:lnTo>
                          <a:pt x="3137" y="898"/>
                        </a:lnTo>
                        <a:lnTo>
                          <a:pt x="3138" y="903"/>
                        </a:lnTo>
                        <a:lnTo>
                          <a:pt x="3141" y="907"/>
                        </a:lnTo>
                        <a:lnTo>
                          <a:pt x="3146" y="912"/>
                        </a:lnTo>
                        <a:lnTo>
                          <a:pt x="3171" y="929"/>
                        </a:lnTo>
                        <a:lnTo>
                          <a:pt x="3201" y="946"/>
                        </a:lnTo>
                        <a:lnTo>
                          <a:pt x="3204" y="951"/>
                        </a:lnTo>
                        <a:lnTo>
                          <a:pt x="3207" y="955"/>
                        </a:lnTo>
                        <a:lnTo>
                          <a:pt x="3211" y="960"/>
                        </a:lnTo>
                        <a:lnTo>
                          <a:pt x="3216" y="965"/>
                        </a:lnTo>
                        <a:lnTo>
                          <a:pt x="3227" y="972"/>
                        </a:lnTo>
                        <a:lnTo>
                          <a:pt x="3238" y="980"/>
                        </a:lnTo>
                        <a:lnTo>
                          <a:pt x="3243" y="984"/>
                        </a:lnTo>
                        <a:lnTo>
                          <a:pt x="3246" y="989"/>
                        </a:lnTo>
                        <a:lnTo>
                          <a:pt x="3249" y="993"/>
                        </a:lnTo>
                        <a:lnTo>
                          <a:pt x="3250" y="999"/>
                        </a:lnTo>
                        <a:lnTo>
                          <a:pt x="3250" y="1005"/>
                        </a:lnTo>
                        <a:lnTo>
                          <a:pt x="3247" y="1012"/>
                        </a:lnTo>
                        <a:lnTo>
                          <a:pt x="3243" y="1019"/>
                        </a:lnTo>
                        <a:lnTo>
                          <a:pt x="3237" y="1027"/>
                        </a:lnTo>
                        <a:lnTo>
                          <a:pt x="3233" y="1031"/>
                        </a:lnTo>
                        <a:lnTo>
                          <a:pt x="3230" y="1036"/>
                        </a:lnTo>
                        <a:lnTo>
                          <a:pt x="3226" y="1042"/>
                        </a:lnTo>
                        <a:lnTo>
                          <a:pt x="3224" y="1048"/>
                        </a:lnTo>
                        <a:lnTo>
                          <a:pt x="3223" y="1054"/>
                        </a:lnTo>
                        <a:lnTo>
                          <a:pt x="3222" y="1060"/>
                        </a:lnTo>
                        <a:lnTo>
                          <a:pt x="3222" y="1066"/>
                        </a:lnTo>
                        <a:lnTo>
                          <a:pt x="3222" y="1072"/>
                        </a:lnTo>
                        <a:lnTo>
                          <a:pt x="3224" y="1084"/>
                        </a:lnTo>
                        <a:lnTo>
                          <a:pt x="3226" y="1097"/>
                        </a:lnTo>
                        <a:lnTo>
                          <a:pt x="3231" y="1108"/>
                        </a:lnTo>
                        <a:lnTo>
                          <a:pt x="3236" y="1118"/>
                        </a:lnTo>
                        <a:lnTo>
                          <a:pt x="3244" y="1132"/>
                        </a:lnTo>
                        <a:lnTo>
                          <a:pt x="3252" y="1143"/>
                        </a:lnTo>
                        <a:lnTo>
                          <a:pt x="3256" y="1147"/>
                        </a:lnTo>
                        <a:lnTo>
                          <a:pt x="3259" y="1150"/>
                        </a:lnTo>
                        <a:lnTo>
                          <a:pt x="3263" y="1152"/>
                        </a:lnTo>
                        <a:lnTo>
                          <a:pt x="3267" y="1153"/>
                        </a:lnTo>
                        <a:lnTo>
                          <a:pt x="3272" y="1153"/>
                        </a:lnTo>
                        <a:lnTo>
                          <a:pt x="3276" y="1153"/>
                        </a:lnTo>
                        <a:lnTo>
                          <a:pt x="3280" y="1152"/>
                        </a:lnTo>
                        <a:lnTo>
                          <a:pt x="3285" y="1151"/>
                        </a:lnTo>
                        <a:lnTo>
                          <a:pt x="3294" y="1147"/>
                        </a:lnTo>
                        <a:lnTo>
                          <a:pt x="3305" y="1140"/>
                        </a:lnTo>
                        <a:lnTo>
                          <a:pt x="3310" y="1138"/>
                        </a:lnTo>
                        <a:lnTo>
                          <a:pt x="3316" y="1136"/>
                        </a:lnTo>
                        <a:lnTo>
                          <a:pt x="3322" y="1136"/>
                        </a:lnTo>
                        <a:lnTo>
                          <a:pt x="3327" y="1136"/>
                        </a:lnTo>
                        <a:lnTo>
                          <a:pt x="3338" y="1138"/>
                        </a:lnTo>
                        <a:lnTo>
                          <a:pt x="3349" y="1140"/>
                        </a:lnTo>
                        <a:lnTo>
                          <a:pt x="3354" y="1138"/>
                        </a:lnTo>
                        <a:lnTo>
                          <a:pt x="3362" y="1135"/>
                        </a:lnTo>
                        <a:lnTo>
                          <a:pt x="3371" y="1129"/>
                        </a:lnTo>
                        <a:lnTo>
                          <a:pt x="3381" y="1122"/>
                        </a:lnTo>
                        <a:lnTo>
                          <a:pt x="3403" y="1109"/>
                        </a:lnTo>
                        <a:lnTo>
                          <a:pt x="3418" y="1100"/>
                        </a:lnTo>
                        <a:lnTo>
                          <a:pt x="3429" y="1097"/>
                        </a:lnTo>
                        <a:lnTo>
                          <a:pt x="3439" y="1094"/>
                        </a:lnTo>
                        <a:lnTo>
                          <a:pt x="3449" y="1093"/>
                        </a:lnTo>
                        <a:lnTo>
                          <a:pt x="3459" y="1093"/>
                        </a:lnTo>
                        <a:lnTo>
                          <a:pt x="3468" y="1095"/>
                        </a:lnTo>
                        <a:lnTo>
                          <a:pt x="3477" y="1097"/>
                        </a:lnTo>
                        <a:lnTo>
                          <a:pt x="3485" y="1100"/>
                        </a:lnTo>
                        <a:lnTo>
                          <a:pt x="3494" y="1105"/>
                        </a:lnTo>
                        <a:lnTo>
                          <a:pt x="3501" y="1110"/>
                        </a:lnTo>
                        <a:lnTo>
                          <a:pt x="3508" y="1116"/>
                        </a:lnTo>
                        <a:lnTo>
                          <a:pt x="3515" y="1122"/>
                        </a:lnTo>
                        <a:lnTo>
                          <a:pt x="3521" y="1130"/>
                        </a:lnTo>
                        <a:lnTo>
                          <a:pt x="3526" y="1138"/>
                        </a:lnTo>
                        <a:lnTo>
                          <a:pt x="3532" y="1147"/>
                        </a:lnTo>
                        <a:lnTo>
                          <a:pt x="3536" y="1156"/>
                        </a:lnTo>
                        <a:lnTo>
                          <a:pt x="3539" y="1165"/>
                        </a:lnTo>
                        <a:lnTo>
                          <a:pt x="3546" y="1182"/>
                        </a:lnTo>
                        <a:lnTo>
                          <a:pt x="3552" y="1194"/>
                        </a:lnTo>
                        <a:lnTo>
                          <a:pt x="3556" y="1200"/>
                        </a:lnTo>
                        <a:lnTo>
                          <a:pt x="3560" y="1204"/>
                        </a:lnTo>
                        <a:lnTo>
                          <a:pt x="3565" y="1208"/>
                        </a:lnTo>
                        <a:lnTo>
                          <a:pt x="3569" y="1212"/>
                        </a:lnTo>
                        <a:lnTo>
                          <a:pt x="3575" y="1215"/>
                        </a:lnTo>
                        <a:lnTo>
                          <a:pt x="3581" y="1217"/>
                        </a:lnTo>
                        <a:lnTo>
                          <a:pt x="3587" y="1220"/>
                        </a:lnTo>
                        <a:lnTo>
                          <a:pt x="3593" y="1222"/>
                        </a:lnTo>
                        <a:lnTo>
                          <a:pt x="3608" y="1225"/>
                        </a:lnTo>
                        <a:lnTo>
                          <a:pt x="3625" y="1227"/>
                        </a:lnTo>
                        <a:lnTo>
                          <a:pt x="3634" y="1229"/>
                        </a:lnTo>
                        <a:lnTo>
                          <a:pt x="3643" y="1232"/>
                        </a:lnTo>
                        <a:lnTo>
                          <a:pt x="3652" y="1236"/>
                        </a:lnTo>
                        <a:lnTo>
                          <a:pt x="3661" y="1241"/>
                        </a:lnTo>
                        <a:lnTo>
                          <a:pt x="3668" y="1248"/>
                        </a:lnTo>
                        <a:lnTo>
                          <a:pt x="3676" y="1255"/>
                        </a:lnTo>
                        <a:lnTo>
                          <a:pt x="3683" y="1263"/>
                        </a:lnTo>
                        <a:lnTo>
                          <a:pt x="3690" y="1272"/>
                        </a:lnTo>
                        <a:lnTo>
                          <a:pt x="3703" y="1289"/>
                        </a:lnTo>
                        <a:lnTo>
                          <a:pt x="3715" y="1308"/>
                        </a:lnTo>
                        <a:lnTo>
                          <a:pt x="3725" y="1326"/>
                        </a:lnTo>
                        <a:lnTo>
                          <a:pt x="3735" y="1342"/>
                        </a:lnTo>
                        <a:lnTo>
                          <a:pt x="3741" y="1355"/>
                        </a:lnTo>
                        <a:lnTo>
                          <a:pt x="3744" y="1365"/>
                        </a:lnTo>
                        <a:lnTo>
                          <a:pt x="3745" y="1369"/>
                        </a:lnTo>
                        <a:lnTo>
                          <a:pt x="3745" y="1372"/>
                        </a:lnTo>
                        <a:lnTo>
                          <a:pt x="3744" y="1375"/>
                        </a:lnTo>
                        <a:lnTo>
                          <a:pt x="3743" y="1377"/>
                        </a:lnTo>
                        <a:lnTo>
                          <a:pt x="3739" y="1381"/>
                        </a:lnTo>
                        <a:lnTo>
                          <a:pt x="3733" y="1383"/>
                        </a:lnTo>
                        <a:lnTo>
                          <a:pt x="3726" y="1385"/>
                        </a:lnTo>
                        <a:lnTo>
                          <a:pt x="3719" y="1386"/>
                        </a:lnTo>
                        <a:lnTo>
                          <a:pt x="3711" y="1387"/>
                        </a:lnTo>
                        <a:lnTo>
                          <a:pt x="3704" y="1389"/>
                        </a:lnTo>
                        <a:lnTo>
                          <a:pt x="3696" y="1393"/>
                        </a:lnTo>
                        <a:lnTo>
                          <a:pt x="3690" y="1398"/>
                        </a:lnTo>
                        <a:lnTo>
                          <a:pt x="3688" y="1400"/>
                        </a:lnTo>
                        <a:lnTo>
                          <a:pt x="3686" y="1404"/>
                        </a:lnTo>
                        <a:lnTo>
                          <a:pt x="3684" y="1407"/>
                        </a:lnTo>
                        <a:lnTo>
                          <a:pt x="3683" y="1412"/>
                        </a:lnTo>
                        <a:lnTo>
                          <a:pt x="3682" y="1417"/>
                        </a:lnTo>
                        <a:lnTo>
                          <a:pt x="3683" y="1423"/>
                        </a:lnTo>
                        <a:lnTo>
                          <a:pt x="3683" y="1429"/>
                        </a:lnTo>
                        <a:lnTo>
                          <a:pt x="3685" y="1437"/>
                        </a:lnTo>
                        <a:lnTo>
                          <a:pt x="3687" y="1446"/>
                        </a:lnTo>
                        <a:lnTo>
                          <a:pt x="3689" y="1455"/>
                        </a:lnTo>
                        <a:lnTo>
                          <a:pt x="3693" y="1463"/>
                        </a:lnTo>
                        <a:lnTo>
                          <a:pt x="3696" y="1471"/>
                        </a:lnTo>
                        <a:lnTo>
                          <a:pt x="3700" y="1481"/>
                        </a:lnTo>
                        <a:lnTo>
                          <a:pt x="3703" y="1489"/>
                        </a:lnTo>
                        <a:lnTo>
                          <a:pt x="3704" y="1498"/>
                        </a:lnTo>
                        <a:lnTo>
                          <a:pt x="3704" y="1506"/>
                        </a:lnTo>
                        <a:lnTo>
                          <a:pt x="3701" y="1513"/>
                        </a:lnTo>
                        <a:lnTo>
                          <a:pt x="3698" y="1518"/>
                        </a:lnTo>
                        <a:lnTo>
                          <a:pt x="3695" y="1524"/>
                        </a:lnTo>
                        <a:lnTo>
                          <a:pt x="3692" y="1529"/>
                        </a:lnTo>
                        <a:lnTo>
                          <a:pt x="3691" y="1532"/>
                        </a:lnTo>
                        <a:lnTo>
                          <a:pt x="3690" y="1534"/>
                        </a:lnTo>
                        <a:lnTo>
                          <a:pt x="3690" y="1537"/>
                        </a:lnTo>
                        <a:lnTo>
                          <a:pt x="3690" y="1540"/>
                        </a:lnTo>
                        <a:lnTo>
                          <a:pt x="3692" y="1543"/>
                        </a:lnTo>
                        <a:lnTo>
                          <a:pt x="3694" y="1547"/>
                        </a:lnTo>
                        <a:lnTo>
                          <a:pt x="3697" y="1550"/>
                        </a:lnTo>
                        <a:lnTo>
                          <a:pt x="3701" y="1554"/>
                        </a:lnTo>
                        <a:lnTo>
                          <a:pt x="3714" y="1564"/>
                        </a:lnTo>
                        <a:lnTo>
                          <a:pt x="3728" y="1572"/>
                        </a:lnTo>
                        <a:lnTo>
                          <a:pt x="3743" y="1579"/>
                        </a:lnTo>
                        <a:lnTo>
                          <a:pt x="3760" y="1587"/>
                        </a:lnTo>
                        <a:lnTo>
                          <a:pt x="3767" y="1592"/>
                        </a:lnTo>
                        <a:lnTo>
                          <a:pt x="3775" y="1596"/>
                        </a:lnTo>
                        <a:lnTo>
                          <a:pt x="3781" y="1601"/>
                        </a:lnTo>
                        <a:lnTo>
                          <a:pt x="3788" y="1607"/>
                        </a:lnTo>
                        <a:lnTo>
                          <a:pt x="3794" y="1613"/>
                        </a:lnTo>
                        <a:lnTo>
                          <a:pt x="3799" y="1619"/>
                        </a:lnTo>
                        <a:lnTo>
                          <a:pt x="3803" y="1626"/>
                        </a:lnTo>
                        <a:lnTo>
                          <a:pt x="3806" y="1633"/>
                        </a:lnTo>
                        <a:lnTo>
                          <a:pt x="3808" y="1644"/>
                        </a:lnTo>
                        <a:lnTo>
                          <a:pt x="3810" y="1659"/>
                        </a:lnTo>
                        <a:lnTo>
                          <a:pt x="3810" y="1674"/>
                        </a:lnTo>
                        <a:lnTo>
                          <a:pt x="3808" y="1689"/>
                        </a:lnTo>
                        <a:lnTo>
                          <a:pt x="3806" y="1698"/>
                        </a:lnTo>
                        <a:lnTo>
                          <a:pt x="3805" y="1705"/>
                        </a:lnTo>
                        <a:lnTo>
                          <a:pt x="3802" y="1712"/>
                        </a:lnTo>
                        <a:lnTo>
                          <a:pt x="3799" y="1718"/>
                        </a:lnTo>
                        <a:lnTo>
                          <a:pt x="3796" y="1724"/>
                        </a:lnTo>
                        <a:lnTo>
                          <a:pt x="3792" y="1728"/>
                        </a:lnTo>
                        <a:lnTo>
                          <a:pt x="3786" y="1732"/>
                        </a:lnTo>
                        <a:lnTo>
                          <a:pt x="3781" y="1735"/>
                        </a:lnTo>
                        <a:lnTo>
                          <a:pt x="3774" y="1740"/>
                        </a:lnTo>
                        <a:lnTo>
                          <a:pt x="3768" y="1744"/>
                        </a:lnTo>
                        <a:lnTo>
                          <a:pt x="3764" y="1748"/>
                        </a:lnTo>
                        <a:lnTo>
                          <a:pt x="3760" y="1753"/>
                        </a:lnTo>
                        <a:lnTo>
                          <a:pt x="3753" y="1762"/>
                        </a:lnTo>
                        <a:lnTo>
                          <a:pt x="3747" y="1770"/>
                        </a:lnTo>
                        <a:lnTo>
                          <a:pt x="3743" y="1773"/>
                        </a:lnTo>
                        <a:lnTo>
                          <a:pt x="3739" y="1776"/>
                        </a:lnTo>
                        <a:lnTo>
                          <a:pt x="3735" y="1778"/>
                        </a:lnTo>
                        <a:lnTo>
                          <a:pt x="3730" y="1780"/>
                        </a:lnTo>
                        <a:lnTo>
                          <a:pt x="3723" y="1780"/>
                        </a:lnTo>
                        <a:lnTo>
                          <a:pt x="3716" y="1778"/>
                        </a:lnTo>
                        <a:lnTo>
                          <a:pt x="3707" y="1775"/>
                        </a:lnTo>
                        <a:lnTo>
                          <a:pt x="3695" y="1771"/>
                        </a:lnTo>
                        <a:lnTo>
                          <a:pt x="3685" y="1768"/>
                        </a:lnTo>
                        <a:lnTo>
                          <a:pt x="3674" y="1765"/>
                        </a:lnTo>
                        <a:lnTo>
                          <a:pt x="3662" y="1763"/>
                        </a:lnTo>
                        <a:lnTo>
                          <a:pt x="3649" y="1761"/>
                        </a:lnTo>
                        <a:lnTo>
                          <a:pt x="3637" y="1758"/>
                        </a:lnTo>
                        <a:lnTo>
                          <a:pt x="3626" y="1755"/>
                        </a:lnTo>
                        <a:lnTo>
                          <a:pt x="3621" y="1753"/>
                        </a:lnTo>
                        <a:lnTo>
                          <a:pt x="3615" y="1751"/>
                        </a:lnTo>
                        <a:lnTo>
                          <a:pt x="3610" y="1748"/>
                        </a:lnTo>
                        <a:lnTo>
                          <a:pt x="3607" y="1745"/>
                        </a:lnTo>
                        <a:lnTo>
                          <a:pt x="3596" y="1735"/>
                        </a:lnTo>
                        <a:lnTo>
                          <a:pt x="3583" y="1725"/>
                        </a:lnTo>
                        <a:lnTo>
                          <a:pt x="3567" y="1715"/>
                        </a:lnTo>
                        <a:lnTo>
                          <a:pt x="3551" y="1706"/>
                        </a:lnTo>
                        <a:lnTo>
                          <a:pt x="3543" y="1702"/>
                        </a:lnTo>
                        <a:lnTo>
                          <a:pt x="3535" y="1699"/>
                        </a:lnTo>
                        <a:lnTo>
                          <a:pt x="3526" y="1696"/>
                        </a:lnTo>
                        <a:lnTo>
                          <a:pt x="3519" y="1695"/>
                        </a:lnTo>
                        <a:lnTo>
                          <a:pt x="3512" y="1695"/>
                        </a:lnTo>
                        <a:lnTo>
                          <a:pt x="3507" y="1697"/>
                        </a:lnTo>
                        <a:lnTo>
                          <a:pt x="3501" y="1700"/>
                        </a:lnTo>
                        <a:lnTo>
                          <a:pt x="3497" y="1705"/>
                        </a:lnTo>
                        <a:lnTo>
                          <a:pt x="3494" y="1709"/>
                        </a:lnTo>
                        <a:lnTo>
                          <a:pt x="3489" y="1713"/>
                        </a:lnTo>
                        <a:lnTo>
                          <a:pt x="3483" y="1718"/>
                        </a:lnTo>
                        <a:lnTo>
                          <a:pt x="3478" y="1722"/>
                        </a:lnTo>
                        <a:lnTo>
                          <a:pt x="3465" y="1731"/>
                        </a:lnTo>
                        <a:lnTo>
                          <a:pt x="3451" y="1742"/>
                        </a:lnTo>
                        <a:lnTo>
                          <a:pt x="3438" y="1751"/>
                        </a:lnTo>
                        <a:lnTo>
                          <a:pt x="3427" y="1760"/>
                        </a:lnTo>
                        <a:lnTo>
                          <a:pt x="3422" y="1765"/>
                        </a:lnTo>
                        <a:lnTo>
                          <a:pt x="3419" y="1770"/>
                        </a:lnTo>
                        <a:lnTo>
                          <a:pt x="3417" y="1775"/>
                        </a:lnTo>
                        <a:lnTo>
                          <a:pt x="3416" y="1781"/>
                        </a:lnTo>
                        <a:lnTo>
                          <a:pt x="3416" y="1785"/>
                        </a:lnTo>
                        <a:lnTo>
                          <a:pt x="3417" y="1790"/>
                        </a:lnTo>
                        <a:lnTo>
                          <a:pt x="3418" y="1794"/>
                        </a:lnTo>
                        <a:lnTo>
                          <a:pt x="3420" y="1798"/>
                        </a:lnTo>
                        <a:lnTo>
                          <a:pt x="3425" y="1805"/>
                        </a:lnTo>
                        <a:lnTo>
                          <a:pt x="3431" y="1812"/>
                        </a:lnTo>
                        <a:lnTo>
                          <a:pt x="3437" y="1820"/>
                        </a:lnTo>
                        <a:lnTo>
                          <a:pt x="3442" y="1829"/>
                        </a:lnTo>
                        <a:lnTo>
                          <a:pt x="3445" y="1834"/>
                        </a:lnTo>
                        <a:lnTo>
                          <a:pt x="3447" y="1840"/>
                        </a:lnTo>
                        <a:lnTo>
                          <a:pt x="3448" y="1845"/>
                        </a:lnTo>
                        <a:lnTo>
                          <a:pt x="3449" y="1852"/>
                        </a:lnTo>
                        <a:lnTo>
                          <a:pt x="3450" y="1862"/>
                        </a:lnTo>
                        <a:lnTo>
                          <a:pt x="3452" y="1880"/>
                        </a:lnTo>
                        <a:lnTo>
                          <a:pt x="3455" y="1899"/>
                        </a:lnTo>
                        <a:lnTo>
                          <a:pt x="3458" y="1921"/>
                        </a:lnTo>
                        <a:lnTo>
                          <a:pt x="3463" y="1942"/>
                        </a:lnTo>
                        <a:lnTo>
                          <a:pt x="3469" y="1960"/>
                        </a:lnTo>
                        <a:lnTo>
                          <a:pt x="3472" y="1968"/>
                        </a:lnTo>
                        <a:lnTo>
                          <a:pt x="3475" y="1973"/>
                        </a:lnTo>
                        <a:lnTo>
                          <a:pt x="3478" y="1977"/>
                        </a:lnTo>
                        <a:lnTo>
                          <a:pt x="3482" y="1979"/>
                        </a:lnTo>
                        <a:lnTo>
                          <a:pt x="3492" y="1982"/>
                        </a:lnTo>
                        <a:lnTo>
                          <a:pt x="3500" y="1985"/>
                        </a:lnTo>
                        <a:lnTo>
                          <a:pt x="3506" y="1988"/>
                        </a:lnTo>
                        <a:lnTo>
                          <a:pt x="3511" y="1991"/>
                        </a:lnTo>
                        <a:lnTo>
                          <a:pt x="3514" y="1995"/>
                        </a:lnTo>
                        <a:lnTo>
                          <a:pt x="3516" y="1998"/>
                        </a:lnTo>
                        <a:lnTo>
                          <a:pt x="3518" y="2002"/>
                        </a:lnTo>
                        <a:lnTo>
                          <a:pt x="3518" y="2007"/>
                        </a:lnTo>
                        <a:lnTo>
                          <a:pt x="3513" y="2030"/>
                        </a:lnTo>
                        <a:lnTo>
                          <a:pt x="3503" y="2066"/>
                        </a:lnTo>
                        <a:lnTo>
                          <a:pt x="3503" y="2087"/>
                        </a:lnTo>
                        <a:lnTo>
                          <a:pt x="3504" y="2108"/>
                        </a:lnTo>
                        <a:lnTo>
                          <a:pt x="3506" y="2119"/>
                        </a:lnTo>
                        <a:lnTo>
                          <a:pt x="3509" y="2129"/>
                        </a:lnTo>
                        <a:lnTo>
                          <a:pt x="3512" y="2133"/>
                        </a:lnTo>
                        <a:lnTo>
                          <a:pt x="3515" y="2137"/>
                        </a:lnTo>
                        <a:lnTo>
                          <a:pt x="3518" y="2140"/>
                        </a:lnTo>
                        <a:lnTo>
                          <a:pt x="3522" y="2143"/>
                        </a:lnTo>
                        <a:lnTo>
                          <a:pt x="3531" y="2146"/>
                        </a:lnTo>
                        <a:lnTo>
                          <a:pt x="3540" y="2147"/>
                        </a:lnTo>
                        <a:lnTo>
                          <a:pt x="3548" y="2147"/>
                        </a:lnTo>
                        <a:lnTo>
                          <a:pt x="3557" y="2146"/>
                        </a:lnTo>
                        <a:lnTo>
                          <a:pt x="3576" y="2142"/>
                        </a:lnTo>
                        <a:lnTo>
                          <a:pt x="3593" y="2138"/>
                        </a:lnTo>
                        <a:lnTo>
                          <a:pt x="3596" y="2138"/>
                        </a:lnTo>
                        <a:lnTo>
                          <a:pt x="3599" y="2141"/>
                        </a:lnTo>
                        <a:lnTo>
                          <a:pt x="3602" y="2145"/>
                        </a:lnTo>
                        <a:lnTo>
                          <a:pt x="3605" y="2151"/>
                        </a:lnTo>
                        <a:lnTo>
                          <a:pt x="3611" y="2165"/>
                        </a:lnTo>
                        <a:lnTo>
                          <a:pt x="3617" y="2184"/>
                        </a:lnTo>
                        <a:lnTo>
                          <a:pt x="3621" y="2202"/>
                        </a:lnTo>
                        <a:lnTo>
                          <a:pt x="3623" y="2219"/>
                        </a:lnTo>
                        <a:lnTo>
                          <a:pt x="3624" y="2226"/>
                        </a:lnTo>
                        <a:lnTo>
                          <a:pt x="3623" y="2232"/>
                        </a:lnTo>
                        <a:lnTo>
                          <a:pt x="3621" y="2237"/>
                        </a:lnTo>
                        <a:lnTo>
                          <a:pt x="3619" y="2240"/>
                        </a:lnTo>
                        <a:lnTo>
                          <a:pt x="3599" y="2250"/>
                        </a:lnTo>
                        <a:lnTo>
                          <a:pt x="3577" y="2261"/>
                        </a:lnTo>
                        <a:lnTo>
                          <a:pt x="3566" y="2268"/>
                        </a:lnTo>
                        <a:lnTo>
                          <a:pt x="3558" y="2275"/>
                        </a:lnTo>
                        <a:lnTo>
                          <a:pt x="3555" y="2279"/>
                        </a:lnTo>
                        <a:lnTo>
                          <a:pt x="3552" y="2283"/>
                        </a:lnTo>
                        <a:lnTo>
                          <a:pt x="3551" y="2287"/>
                        </a:lnTo>
                        <a:lnTo>
                          <a:pt x="3550" y="2293"/>
                        </a:lnTo>
                        <a:lnTo>
                          <a:pt x="3551" y="2302"/>
                        </a:lnTo>
                        <a:lnTo>
                          <a:pt x="3554" y="2310"/>
                        </a:lnTo>
                        <a:lnTo>
                          <a:pt x="3557" y="2316"/>
                        </a:lnTo>
                        <a:lnTo>
                          <a:pt x="3560" y="2323"/>
                        </a:lnTo>
                        <a:lnTo>
                          <a:pt x="3562" y="2329"/>
                        </a:lnTo>
                        <a:lnTo>
                          <a:pt x="3562" y="2336"/>
                        </a:lnTo>
                        <a:lnTo>
                          <a:pt x="3562" y="2341"/>
                        </a:lnTo>
                        <a:lnTo>
                          <a:pt x="3560" y="2345"/>
                        </a:lnTo>
                        <a:lnTo>
                          <a:pt x="3558" y="2350"/>
                        </a:lnTo>
                        <a:lnTo>
                          <a:pt x="3555" y="2355"/>
                        </a:lnTo>
                        <a:lnTo>
                          <a:pt x="3539" y="2376"/>
                        </a:lnTo>
                        <a:lnTo>
                          <a:pt x="3521" y="2399"/>
                        </a:lnTo>
                        <a:lnTo>
                          <a:pt x="3512" y="2409"/>
                        </a:lnTo>
                        <a:lnTo>
                          <a:pt x="3503" y="2419"/>
                        </a:lnTo>
                        <a:lnTo>
                          <a:pt x="3494" y="2430"/>
                        </a:lnTo>
                        <a:lnTo>
                          <a:pt x="3483" y="2439"/>
                        </a:lnTo>
                        <a:lnTo>
                          <a:pt x="3478" y="2444"/>
                        </a:lnTo>
                        <a:lnTo>
                          <a:pt x="3473" y="2450"/>
                        </a:lnTo>
                        <a:lnTo>
                          <a:pt x="3470" y="2456"/>
                        </a:lnTo>
                        <a:lnTo>
                          <a:pt x="3468" y="2462"/>
                        </a:lnTo>
                        <a:lnTo>
                          <a:pt x="3467" y="2469"/>
                        </a:lnTo>
                        <a:lnTo>
                          <a:pt x="3466" y="2476"/>
                        </a:lnTo>
                        <a:lnTo>
                          <a:pt x="3467" y="2482"/>
                        </a:lnTo>
                        <a:lnTo>
                          <a:pt x="3467" y="2488"/>
                        </a:lnTo>
                        <a:lnTo>
                          <a:pt x="3470" y="2501"/>
                        </a:lnTo>
                        <a:lnTo>
                          <a:pt x="3472" y="2515"/>
                        </a:lnTo>
                        <a:lnTo>
                          <a:pt x="3472" y="2521"/>
                        </a:lnTo>
                        <a:lnTo>
                          <a:pt x="3473" y="2528"/>
                        </a:lnTo>
                        <a:lnTo>
                          <a:pt x="3472" y="2534"/>
                        </a:lnTo>
                        <a:lnTo>
                          <a:pt x="3471" y="2541"/>
                        </a:lnTo>
                        <a:lnTo>
                          <a:pt x="3471" y="2541"/>
                        </a:lnTo>
                        <a:lnTo>
                          <a:pt x="3441" y="2571"/>
                        </a:lnTo>
                        <a:lnTo>
                          <a:pt x="3432" y="2574"/>
                        </a:lnTo>
                        <a:lnTo>
                          <a:pt x="3422" y="2577"/>
                        </a:lnTo>
                        <a:lnTo>
                          <a:pt x="3411" y="2579"/>
                        </a:lnTo>
                        <a:lnTo>
                          <a:pt x="3399" y="2581"/>
                        </a:lnTo>
                        <a:lnTo>
                          <a:pt x="3389" y="2584"/>
                        </a:lnTo>
                        <a:lnTo>
                          <a:pt x="3381" y="2588"/>
                        </a:lnTo>
                        <a:lnTo>
                          <a:pt x="3377" y="2591"/>
                        </a:lnTo>
                        <a:lnTo>
                          <a:pt x="3374" y="2594"/>
                        </a:lnTo>
                        <a:lnTo>
                          <a:pt x="3373" y="2600"/>
                        </a:lnTo>
                        <a:lnTo>
                          <a:pt x="3372" y="2604"/>
                        </a:lnTo>
                        <a:lnTo>
                          <a:pt x="3371" y="2611"/>
                        </a:lnTo>
                        <a:lnTo>
                          <a:pt x="3372" y="2617"/>
                        </a:lnTo>
                        <a:lnTo>
                          <a:pt x="3374" y="2622"/>
                        </a:lnTo>
                        <a:lnTo>
                          <a:pt x="3376" y="2627"/>
                        </a:lnTo>
                        <a:lnTo>
                          <a:pt x="3383" y="2636"/>
                        </a:lnTo>
                        <a:lnTo>
                          <a:pt x="3390" y="2646"/>
                        </a:lnTo>
                        <a:lnTo>
                          <a:pt x="3396" y="2655"/>
                        </a:lnTo>
                        <a:lnTo>
                          <a:pt x="3403" y="2664"/>
                        </a:lnTo>
                        <a:lnTo>
                          <a:pt x="3405" y="2669"/>
                        </a:lnTo>
                        <a:lnTo>
                          <a:pt x="3406" y="2674"/>
                        </a:lnTo>
                        <a:lnTo>
                          <a:pt x="3406" y="2680"/>
                        </a:lnTo>
                        <a:lnTo>
                          <a:pt x="3405" y="2687"/>
                        </a:lnTo>
                        <a:lnTo>
                          <a:pt x="3400" y="2703"/>
                        </a:lnTo>
                        <a:lnTo>
                          <a:pt x="3394" y="2726"/>
                        </a:lnTo>
                        <a:lnTo>
                          <a:pt x="3390" y="2737"/>
                        </a:lnTo>
                        <a:lnTo>
                          <a:pt x="3387" y="2746"/>
                        </a:lnTo>
                        <a:lnTo>
                          <a:pt x="3384" y="2754"/>
                        </a:lnTo>
                        <a:lnTo>
                          <a:pt x="3381" y="2759"/>
                        </a:lnTo>
                        <a:lnTo>
                          <a:pt x="3378" y="2763"/>
                        </a:lnTo>
                        <a:lnTo>
                          <a:pt x="3375" y="2764"/>
                        </a:lnTo>
                        <a:lnTo>
                          <a:pt x="3371" y="2765"/>
                        </a:lnTo>
                        <a:lnTo>
                          <a:pt x="3368" y="2764"/>
                        </a:lnTo>
                        <a:lnTo>
                          <a:pt x="3360" y="2759"/>
                        </a:lnTo>
                        <a:lnTo>
                          <a:pt x="3350" y="2753"/>
                        </a:lnTo>
                        <a:lnTo>
                          <a:pt x="3342" y="2745"/>
                        </a:lnTo>
                        <a:lnTo>
                          <a:pt x="3334" y="2737"/>
                        </a:lnTo>
                        <a:lnTo>
                          <a:pt x="3327" y="2731"/>
                        </a:lnTo>
                        <a:lnTo>
                          <a:pt x="3320" y="2727"/>
                        </a:lnTo>
                        <a:lnTo>
                          <a:pt x="3313" y="2726"/>
                        </a:lnTo>
                        <a:lnTo>
                          <a:pt x="3306" y="2727"/>
                        </a:lnTo>
                        <a:lnTo>
                          <a:pt x="3300" y="2729"/>
                        </a:lnTo>
                        <a:lnTo>
                          <a:pt x="3294" y="2731"/>
                        </a:lnTo>
                        <a:lnTo>
                          <a:pt x="3282" y="2738"/>
                        </a:lnTo>
                        <a:lnTo>
                          <a:pt x="3270" y="2745"/>
                        </a:lnTo>
                        <a:lnTo>
                          <a:pt x="3264" y="2749"/>
                        </a:lnTo>
                        <a:lnTo>
                          <a:pt x="3259" y="2751"/>
                        </a:lnTo>
                        <a:lnTo>
                          <a:pt x="3254" y="2753"/>
                        </a:lnTo>
                        <a:lnTo>
                          <a:pt x="3248" y="2754"/>
                        </a:lnTo>
                        <a:lnTo>
                          <a:pt x="3243" y="2754"/>
                        </a:lnTo>
                        <a:lnTo>
                          <a:pt x="3238" y="2752"/>
                        </a:lnTo>
                        <a:lnTo>
                          <a:pt x="3232" y="2748"/>
                        </a:lnTo>
                        <a:lnTo>
                          <a:pt x="3226" y="2743"/>
                        </a:lnTo>
                        <a:lnTo>
                          <a:pt x="3220" y="2735"/>
                        </a:lnTo>
                        <a:lnTo>
                          <a:pt x="3216" y="2730"/>
                        </a:lnTo>
                        <a:lnTo>
                          <a:pt x="3212" y="2728"/>
                        </a:lnTo>
                        <a:lnTo>
                          <a:pt x="3209" y="2727"/>
                        </a:lnTo>
                        <a:lnTo>
                          <a:pt x="3206" y="2729"/>
                        </a:lnTo>
                        <a:lnTo>
                          <a:pt x="3203" y="2733"/>
                        </a:lnTo>
                        <a:lnTo>
                          <a:pt x="3199" y="2739"/>
                        </a:lnTo>
                        <a:lnTo>
                          <a:pt x="3194" y="2748"/>
                        </a:lnTo>
                        <a:lnTo>
                          <a:pt x="3191" y="2753"/>
                        </a:lnTo>
                        <a:lnTo>
                          <a:pt x="3190" y="2757"/>
                        </a:lnTo>
                        <a:lnTo>
                          <a:pt x="3189" y="2761"/>
                        </a:lnTo>
                        <a:lnTo>
                          <a:pt x="3190" y="2764"/>
                        </a:lnTo>
                        <a:lnTo>
                          <a:pt x="3191" y="2771"/>
                        </a:lnTo>
                        <a:lnTo>
                          <a:pt x="3195" y="2777"/>
                        </a:lnTo>
                        <a:lnTo>
                          <a:pt x="3199" y="2782"/>
                        </a:lnTo>
                        <a:lnTo>
                          <a:pt x="3202" y="2786"/>
                        </a:lnTo>
                        <a:lnTo>
                          <a:pt x="3203" y="2789"/>
                        </a:lnTo>
                        <a:lnTo>
                          <a:pt x="3204" y="2792"/>
                        </a:lnTo>
                        <a:lnTo>
                          <a:pt x="3205" y="2795"/>
                        </a:lnTo>
                        <a:lnTo>
                          <a:pt x="3204" y="2798"/>
                        </a:lnTo>
                        <a:lnTo>
                          <a:pt x="3202" y="2819"/>
                        </a:lnTo>
                        <a:lnTo>
                          <a:pt x="3199" y="2835"/>
                        </a:lnTo>
                        <a:lnTo>
                          <a:pt x="3197" y="2839"/>
                        </a:lnTo>
                        <a:lnTo>
                          <a:pt x="3195" y="2842"/>
                        </a:lnTo>
                        <a:lnTo>
                          <a:pt x="3193" y="2845"/>
                        </a:lnTo>
                        <a:lnTo>
                          <a:pt x="3190" y="2848"/>
                        </a:lnTo>
                        <a:lnTo>
                          <a:pt x="3186" y="2851"/>
                        </a:lnTo>
                        <a:lnTo>
                          <a:pt x="3180" y="2853"/>
                        </a:lnTo>
                        <a:lnTo>
                          <a:pt x="3174" y="2857"/>
                        </a:lnTo>
                        <a:lnTo>
                          <a:pt x="3168" y="2859"/>
                        </a:lnTo>
                        <a:lnTo>
                          <a:pt x="3160" y="2861"/>
                        </a:lnTo>
                        <a:lnTo>
                          <a:pt x="3153" y="2863"/>
                        </a:lnTo>
                        <a:lnTo>
                          <a:pt x="3147" y="2866"/>
                        </a:lnTo>
                        <a:lnTo>
                          <a:pt x="3140" y="2869"/>
                        </a:lnTo>
                        <a:lnTo>
                          <a:pt x="3133" y="2872"/>
                        </a:lnTo>
                        <a:lnTo>
                          <a:pt x="3126" y="2875"/>
                        </a:lnTo>
                        <a:lnTo>
                          <a:pt x="3118" y="2876"/>
                        </a:lnTo>
                        <a:lnTo>
                          <a:pt x="3110" y="2877"/>
                        </a:lnTo>
                        <a:lnTo>
                          <a:pt x="3102" y="2876"/>
                        </a:lnTo>
                        <a:lnTo>
                          <a:pt x="3093" y="2874"/>
                        </a:lnTo>
                        <a:lnTo>
                          <a:pt x="3086" y="2872"/>
                        </a:lnTo>
                        <a:lnTo>
                          <a:pt x="3079" y="2869"/>
                        </a:lnTo>
                        <a:lnTo>
                          <a:pt x="3071" y="2866"/>
                        </a:lnTo>
                        <a:lnTo>
                          <a:pt x="3064" y="2864"/>
                        </a:lnTo>
                        <a:lnTo>
                          <a:pt x="3057" y="2863"/>
                        </a:lnTo>
                        <a:lnTo>
                          <a:pt x="3050" y="2864"/>
                        </a:lnTo>
                        <a:lnTo>
                          <a:pt x="3040" y="2867"/>
                        </a:lnTo>
                        <a:lnTo>
                          <a:pt x="3029" y="2870"/>
                        </a:lnTo>
                        <a:lnTo>
                          <a:pt x="3019" y="2874"/>
                        </a:lnTo>
                        <a:lnTo>
                          <a:pt x="3008" y="2878"/>
                        </a:lnTo>
                        <a:lnTo>
                          <a:pt x="3000" y="2880"/>
                        </a:lnTo>
                        <a:lnTo>
                          <a:pt x="2992" y="2881"/>
                        </a:lnTo>
                        <a:lnTo>
                          <a:pt x="2983" y="2883"/>
                        </a:lnTo>
                        <a:lnTo>
                          <a:pt x="2975" y="2883"/>
                        </a:lnTo>
                        <a:lnTo>
                          <a:pt x="2965" y="2883"/>
                        </a:lnTo>
                        <a:lnTo>
                          <a:pt x="2957" y="2883"/>
                        </a:lnTo>
                        <a:lnTo>
                          <a:pt x="2949" y="2882"/>
                        </a:lnTo>
                        <a:lnTo>
                          <a:pt x="2940" y="2880"/>
                        </a:lnTo>
                        <a:lnTo>
                          <a:pt x="2926" y="2875"/>
                        </a:lnTo>
                        <a:lnTo>
                          <a:pt x="2909" y="2868"/>
                        </a:lnTo>
                        <a:lnTo>
                          <a:pt x="2901" y="2864"/>
                        </a:lnTo>
                        <a:lnTo>
                          <a:pt x="2893" y="2861"/>
                        </a:lnTo>
                        <a:lnTo>
                          <a:pt x="2887" y="2859"/>
                        </a:lnTo>
                        <a:lnTo>
                          <a:pt x="2882" y="2859"/>
                        </a:lnTo>
                        <a:lnTo>
                          <a:pt x="2874" y="2860"/>
                        </a:lnTo>
                        <a:lnTo>
                          <a:pt x="2864" y="2864"/>
                        </a:lnTo>
                        <a:lnTo>
                          <a:pt x="2855" y="2868"/>
                        </a:lnTo>
                        <a:lnTo>
                          <a:pt x="2846" y="2874"/>
                        </a:lnTo>
                        <a:lnTo>
                          <a:pt x="2842" y="2877"/>
                        </a:lnTo>
                        <a:lnTo>
                          <a:pt x="2837" y="2881"/>
                        </a:lnTo>
                        <a:lnTo>
                          <a:pt x="2834" y="2884"/>
                        </a:lnTo>
                        <a:lnTo>
                          <a:pt x="2831" y="2888"/>
                        </a:lnTo>
                        <a:lnTo>
                          <a:pt x="2830" y="2892"/>
                        </a:lnTo>
                        <a:lnTo>
                          <a:pt x="2829" y="2896"/>
                        </a:lnTo>
                        <a:lnTo>
                          <a:pt x="2829" y="2901"/>
                        </a:lnTo>
                        <a:lnTo>
                          <a:pt x="2830" y="2905"/>
                        </a:lnTo>
                        <a:lnTo>
                          <a:pt x="2842" y="2921"/>
                        </a:lnTo>
                        <a:lnTo>
                          <a:pt x="2858" y="2939"/>
                        </a:lnTo>
                        <a:lnTo>
                          <a:pt x="2861" y="2944"/>
                        </a:lnTo>
                        <a:lnTo>
                          <a:pt x="2864" y="2949"/>
                        </a:lnTo>
                        <a:lnTo>
                          <a:pt x="2865" y="2953"/>
                        </a:lnTo>
                        <a:lnTo>
                          <a:pt x="2864" y="2958"/>
                        </a:lnTo>
                        <a:lnTo>
                          <a:pt x="2863" y="2963"/>
                        </a:lnTo>
                        <a:lnTo>
                          <a:pt x="2859" y="2967"/>
                        </a:lnTo>
                        <a:lnTo>
                          <a:pt x="2854" y="2971"/>
                        </a:lnTo>
                        <a:lnTo>
                          <a:pt x="2846" y="2975"/>
                        </a:lnTo>
                        <a:lnTo>
                          <a:pt x="2831" y="2992"/>
                        </a:lnTo>
                        <a:lnTo>
                          <a:pt x="2819" y="3006"/>
                        </a:lnTo>
                        <a:lnTo>
                          <a:pt x="2815" y="3013"/>
                        </a:lnTo>
                        <a:lnTo>
                          <a:pt x="2811" y="3021"/>
                        </a:lnTo>
                        <a:lnTo>
                          <a:pt x="2808" y="3029"/>
                        </a:lnTo>
                        <a:lnTo>
                          <a:pt x="2805" y="3036"/>
                        </a:lnTo>
                        <a:lnTo>
                          <a:pt x="2803" y="3044"/>
                        </a:lnTo>
                        <a:lnTo>
                          <a:pt x="2802" y="3051"/>
                        </a:lnTo>
                        <a:lnTo>
                          <a:pt x="2802" y="3059"/>
                        </a:lnTo>
                        <a:lnTo>
                          <a:pt x="2802" y="3068"/>
                        </a:lnTo>
                        <a:lnTo>
                          <a:pt x="2804" y="3087"/>
                        </a:lnTo>
                        <a:lnTo>
                          <a:pt x="2808" y="3108"/>
                        </a:lnTo>
                        <a:lnTo>
                          <a:pt x="2812" y="3128"/>
                        </a:lnTo>
                        <a:lnTo>
                          <a:pt x="2817" y="3143"/>
                        </a:lnTo>
                        <a:lnTo>
                          <a:pt x="2820" y="3149"/>
                        </a:lnTo>
                        <a:lnTo>
                          <a:pt x="2822" y="3154"/>
                        </a:lnTo>
                        <a:lnTo>
                          <a:pt x="2826" y="3159"/>
                        </a:lnTo>
                        <a:lnTo>
                          <a:pt x="2829" y="3163"/>
                        </a:lnTo>
                        <a:lnTo>
                          <a:pt x="2833" y="3165"/>
                        </a:lnTo>
                        <a:lnTo>
                          <a:pt x="2838" y="3168"/>
                        </a:lnTo>
                        <a:lnTo>
                          <a:pt x="2844" y="3169"/>
                        </a:lnTo>
                        <a:lnTo>
                          <a:pt x="2851" y="3170"/>
                        </a:lnTo>
                        <a:lnTo>
                          <a:pt x="2866" y="3172"/>
                        </a:lnTo>
                        <a:lnTo>
                          <a:pt x="2887" y="3172"/>
                        </a:lnTo>
                        <a:lnTo>
                          <a:pt x="2890" y="3202"/>
                        </a:lnTo>
                        <a:lnTo>
                          <a:pt x="2891" y="3230"/>
                        </a:lnTo>
                        <a:lnTo>
                          <a:pt x="2891" y="3258"/>
                        </a:lnTo>
                        <a:lnTo>
                          <a:pt x="2889" y="3285"/>
                        </a:lnTo>
                        <a:lnTo>
                          <a:pt x="2887" y="3311"/>
                        </a:lnTo>
                        <a:lnTo>
                          <a:pt x="2886" y="3339"/>
                        </a:lnTo>
                        <a:lnTo>
                          <a:pt x="2884" y="3366"/>
                        </a:lnTo>
                        <a:lnTo>
                          <a:pt x="2884" y="3395"/>
                        </a:lnTo>
                        <a:lnTo>
                          <a:pt x="2877" y="3397"/>
                        </a:lnTo>
                        <a:lnTo>
                          <a:pt x="2871" y="3398"/>
                        </a:lnTo>
                        <a:lnTo>
                          <a:pt x="2865" y="3398"/>
                        </a:lnTo>
                        <a:lnTo>
                          <a:pt x="2858" y="3397"/>
                        </a:lnTo>
                        <a:lnTo>
                          <a:pt x="2845" y="3394"/>
                        </a:lnTo>
                        <a:lnTo>
                          <a:pt x="2831" y="3389"/>
                        </a:lnTo>
                        <a:lnTo>
                          <a:pt x="2805" y="3375"/>
                        </a:lnTo>
                        <a:lnTo>
                          <a:pt x="2782" y="3361"/>
                        </a:lnTo>
                        <a:lnTo>
                          <a:pt x="2776" y="3357"/>
                        </a:lnTo>
                        <a:lnTo>
                          <a:pt x="2771" y="3352"/>
                        </a:lnTo>
                        <a:lnTo>
                          <a:pt x="2766" y="3346"/>
                        </a:lnTo>
                        <a:lnTo>
                          <a:pt x="2762" y="3340"/>
                        </a:lnTo>
                        <a:lnTo>
                          <a:pt x="2755" y="3325"/>
                        </a:lnTo>
                        <a:lnTo>
                          <a:pt x="2747" y="3311"/>
                        </a:lnTo>
                        <a:lnTo>
                          <a:pt x="2741" y="3296"/>
                        </a:lnTo>
                        <a:lnTo>
                          <a:pt x="2734" y="3283"/>
                        </a:lnTo>
                        <a:lnTo>
                          <a:pt x="2731" y="3278"/>
                        </a:lnTo>
                        <a:lnTo>
                          <a:pt x="2728" y="3274"/>
                        </a:lnTo>
                        <a:lnTo>
                          <a:pt x="2724" y="3270"/>
                        </a:lnTo>
                        <a:lnTo>
                          <a:pt x="2720" y="3268"/>
                        </a:lnTo>
                        <a:lnTo>
                          <a:pt x="2640" y="3244"/>
                        </a:lnTo>
                        <a:lnTo>
                          <a:pt x="2636" y="3244"/>
                        </a:lnTo>
                        <a:lnTo>
                          <a:pt x="2633" y="3246"/>
                        </a:lnTo>
                        <a:lnTo>
                          <a:pt x="2630" y="3250"/>
                        </a:lnTo>
                        <a:lnTo>
                          <a:pt x="2628" y="3255"/>
                        </a:lnTo>
                        <a:lnTo>
                          <a:pt x="2622" y="3269"/>
                        </a:lnTo>
                        <a:lnTo>
                          <a:pt x="2617" y="3288"/>
                        </a:lnTo>
                        <a:lnTo>
                          <a:pt x="2612" y="3307"/>
                        </a:lnTo>
                        <a:lnTo>
                          <a:pt x="2608" y="3325"/>
                        </a:lnTo>
                        <a:lnTo>
                          <a:pt x="2603" y="3342"/>
                        </a:lnTo>
                        <a:lnTo>
                          <a:pt x="2598" y="3353"/>
                        </a:lnTo>
                        <a:lnTo>
                          <a:pt x="2592" y="3365"/>
                        </a:lnTo>
                        <a:lnTo>
                          <a:pt x="2587" y="3376"/>
                        </a:lnTo>
                        <a:lnTo>
                          <a:pt x="2585" y="3386"/>
                        </a:lnTo>
                        <a:lnTo>
                          <a:pt x="2583" y="3396"/>
                        </a:lnTo>
                        <a:lnTo>
                          <a:pt x="2583" y="3405"/>
                        </a:lnTo>
                        <a:lnTo>
                          <a:pt x="2584" y="3414"/>
                        </a:lnTo>
                        <a:lnTo>
                          <a:pt x="2586" y="3422"/>
                        </a:lnTo>
                        <a:lnTo>
                          <a:pt x="2589" y="3430"/>
                        </a:lnTo>
                        <a:lnTo>
                          <a:pt x="2594" y="3445"/>
                        </a:lnTo>
                        <a:lnTo>
                          <a:pt x="2599" y="3461"/>
                        </a:lnTo>
                        <a:lnTo>
                          <a:pt x="2601" y="3468"/>
                        </a:lnTo>
                        <a:lnTo>
                          <a:pt x="2602" y="3476"/>
                        </a:lnTo>
                        <a:lnTo>
                          <a:pt x="2603" y="3485"/>
                        </a:lnTo>
                        <a:lnTo>
                          <a:pt x="2601" y="3493"/>
                        </a:lnTo>
                        <a:lnTo>
                          <a:pt x="2598" y="3504"/>
                        </a:lnTo>
                        <a:lnTo>
                          <a:pt x="2593" y="3513"/>
                        </a:lnTo>
                        <a:lnTo>
                          <a:pt x="2587" y="3522"/>
                        </a:lnTo>
                        <a:lnTo>
                          <a:pt x="2578" y="3531"/>
                        </a:lnTo>
                        <a:lnTo>
                          <a:pt x="2562" y="3548"/>
                        </a:lnTo>
                        <a:lnTo>
                          <a:pt x="2546" y="3560"/>
                        </a:lnTo>
                        <a:lnTo>
                          <a:pt x="2472" y="3658"/>
                        </a:lnTo>
                        <a:lnTo>
                          <a:pt x="2472" y="3658"/>
                        </a:lnTo>
                        <a:lnTo>
                          <a:pt x="2442" y="3683"/>
                        </a:lnTo>
                        <a:lnTo>
                          <a:pt x="2416" y="3702"/>
                        </a:lnTo>
                        <a:lnTo>
                          <a:pt x="2408" y="3706"/>
                        </a:lnTo>
                        <a:lnTo>
                          <a:pt x="2401" y="3708"/>
                        </a:lnTo>
                        <a:lnTo>
                          <a:pt x="2394" y="3710"/>
                        </a:lnTo>
                        <a:lnTo>
                          <a:pt x="2386" y="3710"/>
                        </a:lnTo>
                        <a:lnTo>
                          <a:pt x="2378" y="3710"/>
                        </a:lnTo>
                        <a:lnTo>
                          <a:pt x="2369" y="3708"/>
                        </a:lnTo>
                        <a:lnTo>
                          <a:pt x="2359" y="3704"/>
                        </a:lnTo>
                        <a:lnTo>
                          <a:pt x="2349" y="3699"/>
                        </a:lnTo>
                        <a:lnTo>
                          <a:pt x="2342" y="3695"/>
                        </a:lnTo>
                        <a:lnTo>
                          <a:pt x="2336" y="3690"/>
                        </a:lnTo>
                        <a:lnTo>
                          <a:pt x="2331" y="3685"/>
                        </a:lnTo>
                        <a:lnTo>
                          <a:pt x="2326" y="3679"/>
                        </a:lnTo>
                        <a:lnTo>
                          <a:pt x="2317" y="3666"/>
                        </a:lnTo>
                        <a:lnTo>
                          <a:pt x="2310" y="3653"/>
                        </a:lnTo>
                        <a:lnTo>
                          <a:pt x="2304" y="3640"/>
                        </a:lnTo>
                        <a:lnTo>
                          <a:pt x="2297" y="3627"/>
                        </a:lnTo>
                        <a:lnTo>
                          <a:pt x="2293" y="3621"/>
                        </a:lnTo>
                        <a:lnTo>
                          <a:pt x="2289" y="3615"/>
                        </a:lnTo>
                        <a:lnTo>
                          <a:pt x="2284" y="3610"/>
                        </a:lnTo>
                        <a:lnTo>
                          <a:pt x="2277" y="3606"/>
                        </a:lnTo>
                        <a:lnTo>
                          <a:pt x="2272" y="3602"/>
                        </a:lnTo>
                        <a:lnTo>
                          <a:pt x="2267" y="3600"/>
                        </a:lnTo>
                        <a:lnTo>
                          <a:pt x="2262" y="3598"/>
                        </a:lnTo>
                        <a:lnTo>
                          <a:pt x="2257" y="3596"/>
                        </a:lnTo>
                        <a:lnTo>
                          <a:pt x="2248" y="3594"/>
                        </a:lnTo>
                        <a:lnTo>
                          <a:pt x="2239" y="3592"/>
                        </a:lnTo>
                        <a:lnTo>
                          <a:pt x="2235" y="3591"/>
                        </a:lnTo>
                        <a:lnTo>
                          <a:pt x="2231" y="3589"/>
                        </a:lnTo>
                        <a:lnTo>
                          <a:pt x="2228" y="3586"/>
                        </a:lnTo>
                        <a:lnTo>
                          <a:pt x="2225" y="3582"/>
                        </a:lnTo>
                        <a:lnTo>
                          <a:pt x="2222" y="3578"/>
                        </a:lnTo>
                        <a:lnTo>
                          <a:pt x="2220" y="3572"/>
                        </a:lnTo>
                        <a:lnTo>
                          <a:pt x="2218" y="3565"/>
                        </a:lnTo>
                        <a:lnTo>
                          <a:pt x="2217" y="3557"/>
                        </a:lnTo>
                        <a:lnTo>
                          <a:pt x="2211" y="3554"/>
                        </a:lnTo>
                        <a:lnTo>
                          <a:pt x="2205" y="3551"/>
                        </a:lnTo>
                        <a:lnTo>
                          <a:pt x="2199" y="3549"/>
                        </a:lnTo>
                        <a:lnTo>
                          <a:pt x="2193" y="3548"/>
                        </a:lnTo>
                        <a:lnTo>
                          <a:pt x="2188" y="3547"/>
                        </a:lnTo>
                        <a:lnTo>
                          <a:pt x="2183" y="3547"/>
                        </a:lnTo>
                        <a:lnTo>
                          <a:pt x="2178" y="3548"/>
                        </a:lnTo>
                        <a:lnTo>
                          <a:pt x="2173" y="3549"/>
                        </a:lnTo>
                        <a:lnTo>
                          <a:pt x="2165" y="3553"/>
                        </a:lnTo>
                        <a:lnTo>
                          <a:pt x="2157" y="3558"/>
                        </a:lnTo>
                        <a:lnTo>
                          <a:pt x="2148" y="3565"/>
                        </a:lnTo>
                        <a:lnTo>
                          <a:pt x="2141" y="3572"/>
                        </a:lnTo>
                        <a:lnTo>
                          <a:pt x="2128" y="3588"/>
                        </a:lnTo>
                        <a:lnTo>
                          <a:pt x="2115" y="3603"/>
                        </a:lnTo>
                        <a:lnTo>
                          <a:pt x="2107" y="3609"/>
                        </a:lnTo>
                        <a:lnTo>
                          <a:pt x="2100" y="3613"/>
                        </a:lnTo>
                        <a:lnTo>
                          <a:pt x="2097" y="3615"/>
                        </a:lnTo>
                        <a:lnTo>
                          <a:pt x="2093" y="3616"/>
                        </a:lnTo>
                        <a:lnTo>
                          <a:pt x="2090" y="3617"/>
                        </a:lnTo>
                        <a:lnTo>
                          <a:pt x="2086" y="3617"/>
                        </a:lnTo>
                        <a:lnTo>
                          <a:pt x="2081" y="3617"/>
                        </a:lnTo>
                        <a:lnTo>
                          <a:pt x="2077" y="3616"/>
                        </a:lnTo>
                        <a:lnTo>
                          <a:pt x="2074" y="3614"/>
                        </a:lnTo>
                        <a:lnTo>
                          <a:pt x="2070" y="3612"/>
                        </a:lnTo>
                        <a:lnTo>
                          <a:pt x="2063" y="3608"/>
                        </a:lnTo>
                        <a:lnTo>
                          <a:pt x="2058" y="3602"/>
                        </a:lnTo>
                        <a:lnTo>
                          <a:pt x="2054" y="3595"/>
                        </a:lnTo>
                        <a:lnTo>
                          <a:pt x="2051" y="3587"/>
                        </a:lnTo>
                        <a:lnTo>
                          <a:pt x="2049" y="3577"/>
                        </a:lnTo>
                        <a:lnTo>
                          <a:pt x="2047" y="3568"/>
                        </a:lnTo>
                        <a:lnTo>
                          <a:pt x="2043" y="3528"/>
                        </a:lnTo>
                        <a:lnTo>
                          <a:pt x="2038" y="3495"/>
                        </a:lnTo>
                        <a:lnTo>
                          <a:pt x="2036" y="3488"/>
                        </a:lnTo>
                        <a:lnTo>
                          <a:pt x="2033" y="3482"/>
                        </a:lnTo>
                        <a:lnTo>
                          <a:pt x="2030" y="3476"/>
                        </a:lnTo>
                        <a:lnTo>
                          <a:pt x="2027" y="3471"/>
                        </a:lnTo>
                        <a:lnTo>
                          <a:pt x="2018" y="3462"/>
                        </a:lnTo>
                        <a:lnTo>
                          <a:pt x="2010" y="3453"/>
                        </a:lnTo>
                        <a:lnTo>
                          <a:pt x="2002" y="3445"/>
                        </a:lnTo>
                        <a:lnTo>
                          <a:pt x="1994" y="3437"/>
                        </a:lnTo>
                        <a:lnTo>
                          <a:pt x="1986" y="3429"/>
                        </a:lnTo>
                        <a:lnTo>
                          <a:pt x="1980" y="3418"/>
                        </a:lnTo>
                        <a:lnTo>
                          <a:pt x="1968" y="3395"/>
                        </a:lnTo>
                        <a:lnTo>
                          <a:pt x="1958" y="3378"/>
                        </a:lnTo>
                        <a:lnTo>
                          <a:pt x="1954" y="3371"/>
                        </a:lnTo>
                        <a:lnTo>
                          <a:pt x="1950" y="3364"/>
                        </a:lnTo>
                        <a:lnTo>
                          <a:pt x="1945" y="3359"/>
                        </a:lnTo>
                        <a:lnTo>
                          <a:pt x="1941" y="3355"/>
                        </a:lnTo>
                        <a:lnTo>
                          <a:pt x="1929" y="3347"/>
                        </a:lnTo>
                        <a:lnTo>
                          <a:pt x="1916" y="3340"/>
                        </a:lnTo>
                        <a:lnTo>
                          <a:pt x="1899" y="3331"/>
                        </a:lnTo>
                        <a:lnTo>
                          <a:pt x="1875" y="3318"/>
                        </a:lnTo>
                        <a:lnTo>
                          <a:pt x="1868" y="3314"/>
                        </a:lnTo>
                        <a:lnTo>
                          <a:pt x="1862" y="3310"/>
                        </a:lnTo>
                        <a:lnTo>
                          <a:pt x="1856" y="3305"/>
                        </a:lnTo>
                        <a:lnTo>
                          <a:pt x="1851" y="3301"/>
                        </a:lnTo>
                        <a:lnTo>
                          <a:pt x="1843" y="3291"/>
                        </a:lnTo>
                        <a:lnTo>
                          <a:pt x="1837" y="3280"/>
                        </a:lnTo>
                        <a:lnTo>
                          <a:pt x="1831" y="3260"/>
                        </a:lnTo>
                        <a:lnTo>
                          <a:pt x="1827" y="3243"/>
                        </a:lnTo>
                        <a:lnTo>
                          <a:pt x="1825" y="3235"/>
                        </a:lnTo>
                        <a:lnTo>
                          <a:pt x="1822" y="3230"/>
                        </a:lnTo>
                        <a:lnTo>
                          <a:pt x="1819" y="3228"/>
                        </a:lnTo>
                        <a:lnTo>
                          <a:pt x="1816" y="3227"/>
                        </a:lnTo>
                        <a:lnTo>
                          <a:pt x="1813" y="3226"/>
                        </a:lnTo>
                        <a:lnTo>
                          <a:pt x="1809" y="3226"/>
                        </a:lnTo>
                        <a:lnTo>
                          <a:pt x="1798" y="3227"/>
                        </a:lnTo>
                        <a:lnTo>
                          <a:pt x="1785" y="3231"/>
                        </a:lnTo>
                        <a:lnTo>
                          <a:pt x="1768" y="3237"/>
                        </a:lnTo>
                        <a:lnTo>
                          <a:pt x="1746" y="3249"/>
                        </a:lnTo>
                        <a:lnTo>
                          <a:pt x="1733" y="3255"/>
                        </a:lnTo>
                        <a:lnTo>
                          <a:pt x="1724" y="3261"/>
                        </a:lnTo>
                        <a:lnTo>
                          <a:pt x="1717" y="3267"/>
                        </a:lnTo>
                        <a:lnTo>
                          <a:pt x="1714" y="3272"/>
                        </a:lnTo>
                        <a:lnTo>
                          <a:pt x="1712" y="3276"/>
                        </a:lnTo>
                        <a:lnTo>
                          <a:pt x="1712" y="3281"/>
                        </a:lnTo>
                        <a:lnTo>
                          <a:pt x="1714" y="3286"/>
                        </a:lnTo>
                        <a:lnTo>
                          <a:pt x="1717" y="3290"/>
                        </a:lnTo>
                        <a:lnTo>
                          <a:pt x="1723" y="3298"/>
                        </a:lnTo>
                        <a:lnTo>
                          <a:pt x="1728" y="3307"/>
                        </a:lnTo>
                        <a:lnTo>
                          <a:pt x="1729" y="3312"/>
                        </a:lnTo>
                        <a:lnTo>
                          <a:pt x="1728" y="3317"/>
                        </a:lnTo>
                        <a:lnTo>
                          <a:pt x="1724" y="3324"/>
                        </a:lnTo>
                        <a:lnTo>
                          <a:pt x="1718" y="3332"/>
                        </a:lnTo>
                        <a:lnTo>
                          <a:pt x="1708" y="3343"/>
                        </a:lnTo>
                        <a:lnTo>
                          <a:pt x="1698" y="3354"/>
                        </a:lnTo>
                        <a:lnTo>
                          <a:pt x="1689" y="3365"/>
                        </a:lnTo>
                        <a:lnTo>
                          <a:pt x="1679" y="3374"/>
                        </a:lnTo>
                        <a:lnTo>
                          <a:pt x="1673" y="3378"/>
                        </a:lnTo>
                        <a:lnTo>
                          <a:pt x="1668" y="3380"/>
                        </a:lnTo>
                        <a:lnTo>
                          <a:pt x="1663" y="3382"/>
                        </a:lnTo>
                        <a:lnTo>
                          <a:pt x="1657" y="3382"/>
                        </a:lnTo>
                        <a:lnTo>
                          <a:pt x="1651" y="3381"/>
                        </a:lnTo>
                        <a:lnTo>
                          <a:pt x="1644" y="3379"/>
                        </a:lnTo>
                        <a:lnTo>
                          <a:pt x="1637" y="3376"/>
                        </a:lnTo>
                        <a:lnTo>
                          <a:pt x="1629" y="3371"/>
                        </a:lnTo>
                        <a:lnTo>
                          <a:pt x="1613" y="3359"/>
                        </a:lnTo>
                        <a:lnTo>
                          <a:pt x="1596" y="3349"/>
                        </a:lnTo>
                        <a:lnTo>
                          <a:pt x="1578" y="3341"/>
                        </a:lnTo>
                        <a:lnTo>
                          <a:pt x="1561" y="3332"/>
                        </a:lnTo>
                        <a:lnTo>
                          <a:pt x="1544" y="3322"/>
                        </a:lnTo>
                        <a:lnTo>
                          <a:pt x="1529" y="3312"/>
                        </a:lnTo>
                        <a:lnTo>
                          <a:pt x="1523" y="3306"/>
                        </a:lnTo>
                        <a:lnTo>
                          <a:pt x="1516" y="3300"/>
                        </a:lnTo>
                        <a:lnTo>
                          <a:pt x="1511" y="3293"/>
                        </a:lnTo>
                        <a:lnTo>
                          <a:pt x="1506" y="3286"/>
                        </a:lnTo>
                        <a:lnTo>
                          <a:pt x="1490" y="3273"/>
                        </a:lnTo>
                        <a:lnTo>
                          <a:pt x="1475" y="3261"/>
                        </a:lnTo>
                        <a:lnTo>
                          <a:pt x="1459" y="3250"/>
                        </a:lnTo>
                        <a:lnTo>
                          <a:pt x="1443" y="3240"/>
                        </a:lnTo>
                        <a:lnTo>
                          <a:pt x="1410" y="3221"/>
                        </a:lnTo>
                        <a:lnTo>
                          <a:pt x="1374" y="3204"/>
                        </a:lnTo>
                        <a:lnTo>
                          <a:pt x="1365" y="3199"/>
                        </a:lnTo>
                        <a:lnTo>
                          <a:pt x="1358" y="3191"/>
                        </a:lnTo>
                        <a:lnTo>
                          <a:pt x="1351" y="3183"/>
                        </a:lnTo>
                        <a:lnTo>
                          <a:pt x="1345" y="3175"/>
                        </a:lnTo>
                        <a:lnTo>
                          <a:pt x="1334" y="3157"/>
                        </a:lnTo>
                        <a:lnTo>
                          <a:pt x="1323" y="3138"/>
                        </a:lnTo>
                        <a:lnTo>
                          <a:pt x="1317" y="3131"/>
                        </a:lnTo>
                        <a:lnTo>
                          <a:pt x="1312" y="3124"/>
                        </a:lnTo>
                        <a:lnTo>
                          <a:pt x="1305" y="3119"/>
                        </a:lnTo>
                        <a:lnTo>
                          <a:pt x="1298" y="3115"/>
                        </a:lnTo>
                        <a:lnTo>
                          <a:pt x="1294" y="3114"/>
                        </a:lnTo>
                        <a:lnTo>
                          <a:pt x="1290" y="3113"/>
                        </a:lnTo>
                        <a:lnTo>
                          <a:pt x="1285" y="3113"/>
                        </a:lnTo>
                        <a:lnTo>
                          <a:pt x="1280" y="3113"/>
                        </a:lnTo>
                        <a:lnTo>
                          <a:pt x="1275" y="3114"/>
                        </a:lnTo>
                        <a:lnTo>
                          <a:pt x="1270" y="3116"/>
                        </a:lnTo>
                        <a:lnTo>
                          <a:pt x="1264" y="3119"/>
                        </a:lnTo>
                        <a:lnTo>
                          <a:pt x="1258" y="3122"/>
                        </a:lnTo>
                        <a:lnTo>
                          <a:pt x="1253" y="3124"/>
                        </a:lnTo>
                        <a:lnTo>
                          <a:pt x="1249" y="3125"/>
                        </a:lnTo>
                        <a:lnTo>
                          <a:pt x="1246" y="3125"/>
                        </a:lnTo>
                        <a:lnTo>
                          <a:pt x="1241" y="3124"/>
                        </a:lnTo>
                        <a:lnTo>
                          <a:pt x="1238" y="3123"/>
                        </a:lnTo>
                        <a:lnTo>
                          <a:pt x="1234" y="3122"/>
                        </a:lnTo>
                        <a:lnTo>
                          <a:pt x="1230" y="3122"/>
                        </a:lnTo>
                        <a:lnTo>
                          <a:pt x="1225" y="3123"/>
                        </a:lnTo>
                        <a:lnTo>
                          <a:pt x="1219" y="3124"/>
                        </a:lnTo>
                        <a:lnTo>
                          <a:pt x="1214" y="3126"/>
                        </a:lnTo>
                        <a:lnTo>
                          <a:pt x="1209" y="3129"/>
                        </a:lnTo>
                        <a:lnTo>
                          <a:pt x="1205" y="3131"/>
                        </a:lnTo>
                        <a:lnTo>
                          <a:pt x="1198" y="3137"/>
                        </a:lnTo>
                        <a:lnTo>
                          <a:pt x="1193" y="3144"/>
                        </a:lnTo>
                        <a:lnTo>
                          <a:pt x="1188" y="3159"/>
                        </a:lnTo>
                        <a:lnTo>
                          <a:pt x="1184" y="3172"/>
                        </a:lnTo>
                        <a:lnTo>
                          <a:pt x="1181" y="3178"/>
                        </a:lnTo>
                        <a:lnTo>
                          <a:pt x="1178" y="3182"/>
                        </a:lnTo>
                        <a:lnTo>
                          <a:pt x="1176" y="3184"/>
                        </a:lnTo>
                        <a:lnTo>
                          <a:pt x="1174" y="3186"/>
                        </a:lnTo>
                        <a:lnTo>
                          <a:pt x="1171" y="3187"/>
                        </a:lnTo>
                        <a:lnTo>
                          <a:pt x="1167" y="3187"/>
                        </a:lnTo>
                        <a:lnTo>
                          <a:pt x="1158" y="3187"/>
                        </a:lnTo>
                        <a:lnTo>
                          <a:pt x="1146" y="3184"/>
                        </a:lnTo>
                        <a:lnTo>
                          <a:pt x="1132" y="3180"/>
                        </a:lnTo>
                        <a:lnTo>
                          <a:pt x="1113" y="3172"/>
                        </a:lnTo>
                        <a:lnTo>
                          <a:pt x="1103" y="3168"/>
                        </a:lnTo>
                        <a:lnTo>
                          <a:pt x="1093" y="3165"/>
                        </a:lnTo>
                        <a:lnTo>
                          <a:pt x="1083" y="3164"/>
                        </a:lnTo>
                        <a:lnTo>
                          <a:pt x="1072" y="3163"/>
                        </a:lnTo>
                        <a:lnTo>
                          <a:pt x="1063" y="3164"/>
                        </a:lnTo>
                        <a:lnTo>
                          <a:pt x="1054" y="3166"/>
                        </a:lnTo>
                        <a:lnTo>
                          <a:pt x="1045" y="3168"/>
                        </a:lnTo>
                        <a:lnTo>
                          <a:pt x="1036" y="3170"/>
                        </a:lnTo>
                        <a:lnTo>
                          <a:pt x="1017" y="3175"/>
                        </a:lnTo>
                        <a:lnTo>
                          <a:pt x="998" y="3179"/>
                        </a:lnTo>
                        <a:lnTo>
                          <a:pt x="988" y="3179"/>
                        </a:lnTo>
                        <a:lnTo>
                          <a:pt x="977" y="3179"/>
                        </a:lnTo>
                        <a:lnTo>
                          <a:pt x="966" y="3177"/>
                        </a:lnTo>
                        <a:lnTo>
                          <a:pt x="954" y="3174"/>
                        </a:lnTo>
                        <a:lnTo>
                          <a:pt x="948" y="3173"/>
                        </a:lnTo>
                        <a:lnTo>
                          <a:pt x="942" y="3172"/>
                        </a:lnTo>
                        <a:lnTo>
                          <a:pt x="936" y="3172"/>
                        </a:lnTo>
                        <a:lnTo>
                          <a:pt x="931" y="3174"/>
                        </a:lnTo>
                        <a:lnTo>
                          <a:pt x="921" y="3178"/>
                        </a:lnTo>
                        <a:lnTo>
                          <a:pt x="911" y="3183"/>
                        </a:lnTo>
                        <a:lnTo>
                          <a:pt x="902" y="3190"/>
                        </a:lnTo>
                        <a:lnTo>
                          <a:pt x="892" y="3197"/>
                        </a:lnTo>
                        <a:lnTo>
                          <a:pt x="882" y="3204"/>
                        </a:lnTo>
                        <a:lnTo>
                          <a:pt x="871" y="3209"/>
                        </a:lnTo>
                        <a:lnTo>
                          <a:pt x="871" y="3209"/>
                        </a:lnTo>
                        <a:lnTo>
                          <a:pt x="857" y="3202"/>
                        </a:lnTo>
                        <a:lnTo>
                          <a:pt x="843" y="3192"/>
                        </a:lnTo>
                        <a:lnTo>
                          <a:pt x="830" y="3183"/>
                        </a:lnTo>
                        <a:lnTo>
                          <a:pt x="819" y="3173"/>
                        </a:lnTo>
                        <a:lnTo>
                          <a:pt x="812" y="3167"/>
                        </a:lnTo>
                        <a:lnTo>
                          <a:pt x="806" y="3161"/>
                        </a:lnTo>
                        <a:lnTo>
                          <a:pt x="799" y="3156"/>
                        </a:lnTo>
                        <a:lnTo>
                          <a:pt x="792" y="3151"/>
                        </a:lnTo>
                        <a:lnTo>
                          <a:pt x="777" y="3142"/>
                        </a:lnTo>
                        <a:lnTo>
                          <a:pt x="762" y="3134"/>
                        </a:lnTo>
                        <a:lnTo>
                          <a:pt x="756" y="3131"/>
                        </a:lnTo>
                        <a:lnTo>
                          <a:pt x="751" y="3127"/>
                        </a:lnTo>
                        <a:lnTo>
                          <a:pt x="746" y="3122"/>
                        </a:lnTo>
                        <a:lnTo>
                          <a:pt x="741" y="3117"/>
                        </a:lnTo>
                        <a:lnTo>
                          <a:pt x="732" y="3105"/>
                        </a:lnTo>
                        <a:lnTo>
                          <a:pt x="724" y="3094"/>
                        </a:lnTo>
                        <a:lnTo>
                          <a:pt x="720" y="3082"/>
                        </a:lnTo>
                        <a:lnTo>
                          <a:pt x="713" y="3065"/>
                        </a:lnTo>
                        <a:lnTo>
                          <a:pt x="704" y="3046"/>
                        </a:lnTo>
                        <a:lnTo>
                          <a:pt x="694" y="3028"/>
                        </a:lnTo>
                        <a:lnTo>
                          <a:pt x="688" y="3018"/>
                        </a:lnTo>
                        <a:lnTo>
                          <a:pt x="681" y="3010"/>
                        </a:lnTo>
                        <a:lnTo>
                          <a:pt x="674" y="3004"/>
                        </a:lnTo>
                        <a:lnTo>
                          <a:pt x="667" y="2999"/>
                        </a:lnTo>
                        <a:lnTo>
                          <a:pt x="660" y="2995"/>
                        </a:lnTo>
                        <a:lnTo>
                          <a:pt x="653" y="2994"/>
                        </a:lnTo>
                        <a:lnTo>
                          <a:pt x="649" y="2994"/>
                        </a:lnTo>
                        <a:lnTo>
                          <a:pt x="645" y="2995"/>
                        </a:lnTo>
                        <a:lnTo>
                          <a:pt x="641" y="2996"/>
                        </a:lnTo>
                        <a:lnTo>
                          <a:pt x="637" y="2998"/>
                        </a:lnTo>
                        <a:lnTo>
                          <a:pt x="635" y="3002"/>
                        </a:lnTo>
                        <a:lnTo>
                          <a:pt x="633" y="3008"/>
                        </a:lnTo>
                        <a:lnTo>
                          <a:pt x="633" y="3017"/>
                        </a:lnTo>
                        <a:lnTo>
                          <a:pt x="632" y="3029"/>
                        </a:lnTo>
                        <a:lnTo>
                          <a:pt x="631" y="3054"/>
                        </a:lnTo>
                        <a:lnTo>
                          <a:pt x="630" y="3081"/>
                        </a:lnTo>
                        <a:lnTo>
                          <a:pt x="629" y="3093"/>
                        </a:lnTo>
                        <a:lnTo>
                          <a:pt x="627" y="3103"/>
                        </a:lnTo>
                        <a:lnTo>
                          <a:pt x="625" y="3111"/>
                        </a:lnTo>
                        <a:lnTo>
                          <a:pt x="622" y="3117"/>
                        </a:lnTo>
                        <a:lnTo>
                          <a:pt x="620" y="3119"/>
                        </a:lnTo>
                        <a:lnTo>
                          <a:pt x="618" y="3119"/>
                        </a:lnTo>
                        <a:lnTo>
                          <a:pt x="615" y="3119"/>
                        </a:lnTo>
                        <a:lnTo>
                          <a:pt x="612" y="3117"/>
                        </a:lnTo>
                        <a:lnTo>
                          <a:pt x="609" y="3115"/>
                        </a:lnTo>
                        <a:lnTo>
                          <a:pt x="606" y="3110"/>
                        </a:lnTo>
                        <a:lnTo>
                          <a:pt x="602" y="3105"/>
                        </a:lnTo>
                        <a:lnTo>
                          <a:pt x="597" y="3098"/>
                        </a:lnTo>
                        <a:lnTo>
                          <a:pt x="593" y="3092"/>
                        </a:lnTo>
                        <a:lnTo>
                          <a:pt x="590" y="3088"/>
                        </a:lnTo>
                        <a:lnTo>
                          <a:pt x="586" y="3084"/>
                        </a:lnTo>
                        <a:lnTo>
                          <a:pt x="582" y="3080"/>
                        </a:lnTo>
                        <a:lnTo>
                          <a:pt x="575" y="3075"/>
                        </a:lnTo>
                        <a:lnTo>
                          <a:pt x="566" y="3072"/>
                        </a:lnTo>
                        <a:lnTo>
                          <a:pt x="546" y="3066"/>
                        </a:lnTo>
                        <a:lnTo>
                          <a:pt x="524" y="3060"/>
                        </a:lnTo>
                        <a:lnTo>
                          <a:pt x="412" y="3019"/>
                        </a:lnTo>
                        <a:lnTo>
                          <a:pt x="394" y="3011"/>
                        </a:lnTo>
                        <a:lnTo>
                          <a:pt x="378" y="3004"/>
                        </a:lnTo>
                        <a:lnTo>
                          <a:pt x="371" y="3001"/>
                        </a:lnTo>
                        <a:lnTo>
                          <a:pt x="363" y="2999"/>
                        </a:lnTo>
                        <a:lnTo>
                          <a:pt x="354" y="2997"/>
                        </a:lnTo>
                        <a:lnTo>
                          <a:pt x="344" y="2997"/>
                        </a:lnTo>
                        <a:lnTo>
                          <a:pt x="330" y="2996"/>
                        </a:lnTo>
                        <a:lnTo>
                          <a:pt x="320" y="2995"/>
                        </a:lnTo>
                        <a:lnTo>
                          <a:pt x="311" y="2993"/>
                        </a:lnTo>
                        <a:lnTo>
                          <a:pt x="303" y="2990"/>
                        </a:lnTo>
                        <a:lnTo>
                          <a:pt x="287" y="2980"/>
                        </a:lnTo>
                        <a:lnTo>
                          <a:pt x="268" y="2969"/>
                        </a:lnTo>
                        <a:lnTo>
                          <a:pt x="260" y="2965"/>
                        </a:lnTo>
                        <a:lnTo>
                          <a:pt x="251" y="2962"/>
                        </a:lnTo>
                        <a:lnTo>
                          <a:pt x="245" y="2960"/>
                        </a:lnTo>
                        <a:lnTo>
                          <a:pt x="238" y="2958"/>
                        </a:lnTo>
                        <a:lnTo>
                          <a:pt x="232" y="2957"/>
                        </a:lnTo>
                        <a:lnTo>
                          <a:pt x="227" y="2957"/>
                        </a:lnTo>
                        <a:lnTo>
                          <a:pt x="221" y="2958"/>
                        </a:lnTo>
                        <a:lnTo>
                          <a:pt x="216" y="2958"/>
                        </a:lnTo>
                        <a:lnTo>
                          <a:pt x="192" y="2965"/>
                        </a:lnTo>
                        <a:lnTo>
                          <a:pt x="163" y="2972"/>
                        </a:lnTo>
                        <a:lnTo>
                          <a:pt x="157" y="2972"/>
                        </a:lnTo>
                        <a:lnTo>
                          <a:pt x="151" y="2970"/>
                        </a:lnTo>
                        <a:lnTo>
                          <a:pt x="144" y="2966"/>
                        </a:lnTo>
                        <a:lnTo>
                          <a:pt x="138" y="2962"/>
                        </a:lnTo>
                        <a:lnTo>
                          <a:pt x="124" y="2953"/>
                        </a:lnTo>
                        <a:lnTo>
                          <a:pt x="113" y="2946"/>
                        </a:lnTo>
                        <a:lnTo>
                          <a:pt x="113" y="2946"/>
                        </a:lnTo>
                        <a:lnTo>
                          <a:pt x="119" y="2932"/>
                        </a:lnTo>
                        <a:lnTo>
                          <a:pt x="128" y="2919"/>
                        </a:lnTo>
                        <a:lnTo>
                          <a:pt x="132" y="2909"/>
                        </a:lnTo>
                        <a:lnTo>
                          <a:pt x="137" y="2900"/>
                        </a:lnTo>
                        <a:lnTo>
                          <a:pt x="141" y="2893"/>
                        </a:lnTo>
                        <a:lnTo>
                          <a:pt x="144" y="2887"/>
                        </a:lnTo>
                        <a:lnTo>
                          <a:pt x="146" y="2880"/>
                        </a:lnTo>
                        <a:lnTo>
                          <a:pt x="147" y="2873"/>
                        </a:lnTo>
                        <a:lnTo>
                          <a:pt x="146" y="2869"/>
                        </a:lnTo>
                        <a:lnTo>
                          <a:pt x="145" y="2867"/>
                        </a:lnTo>
                        <a:lnTo>
                          <a:pt x="143" y="2865"/>
                        </a:lnTo>
                        <a:lnTo>
                          <a:pt x="141" y="2864"/>
                        </a:lnTo>
                        <a:lnTo>
                          <a:pt x="135" y="2863"/>
                        </a:lnTo>
                        <a:lnTo>
                          <a:pt x="129" y="2863"/>
                        </a:lnTo>
                        <a:lnTo>
                          <a:pt x="121" y="2865"/>
                        </a:lnTo>
                        <a:lnTo>
                          <a:pt x="116" y="2865"/>
                        </a:lnTo>
                        <a:lnTo>
                          <a:pt x="112" y="2864"/>
                        </a:lnTo>
                        <a:lnTo>
                          <a:pt x="109" y="2863"/>
                        </a:lnTo>
                        <a:lnTo>
                          <a:pt x="107" y="2861"/>
                        </a:lnTo>
                        <a:lnTo>
                          <a:pt x="107" y="2858"/>
                        </a:lnTo>
                        <a:lnTo>
                          <a:pt x="107" y="2855"/>
                        </a:lnTo>
                        <a:lnTo>
                          <a:pt x="107" y="2851"/>
                        </a:lnTo>
                        <a:lnTo>
                          <a:pt x="111" y="2843"/>
                        </a:lnTo>
                        <a:lnTo>
                          <a:pt x="116" y="2835"/>
                        </a:lnTo>
                        <a:lnTo>
                          <a:pt x="121" y="2827"/>
                        </a:lnTo>
                        <a:lnTo>
                          <a:pt x="128" y="2822"/>
                        </a:lnTo>
                        <a:lnTo>
                          <a:pt x="134" y="2816"/>
                        </a:lnTo>
                        <a:lnTo>
                          <a:pt x="139" y="2810"/>
                        </a:lnTo>
                        <a:lnTo>
                          <a:pt x="142" y="2806"/>
                        </a:lnTo>
                        <a:lnTo>
                          <a:pt x="144" y="2803"/>
                        </a:lnTo>
                        <a:lnTo>
                          <a:pt x="144" y="2799"/>
                        </a:lnTo>
                        <a:lnTo>
                          <a:pt x="142" y="2794"/>
                        </a:lnTo>
                        <a:lnTo>
                          <a:pt x="139" y="2788"/>
                        </a:lnTo>
                        <a:lnTo>
                          <a:pt x="134" y="2779"/>
                        </a:lnTo>
                        <a:lnTo>
                          <a:pt x="131" y="2770"/>
                        </a:lnTo>
                        <a:lnTo>
                          <a:pt x="128" y="2760"/>
                        </a:lnTo>
                        <a:lnTo>
                          <a:pt x="127" y="2751"/>
                        </a:lnTo>
                        <a:lnTo>
                          <a:pt x="126" y="2743"/>
                        </a:lnTo>
                        <a:lnTo>
                          <a:pt x="124" y="2726"/>
                        </a:lnTo>
                        <a:lnTo>
                          <a:pt x="123" y="2711"/>
                        </a:lnTo>
                        <a:lnTo>
                          <a:pt x="122" y="2705"/>
                        </a:lnTo>
                        <a:lnTo>
                          <a:pt x="120" y="2700"/>
                        </a:lnTo>
                        <a:lnTo>
                          <a:pt x="117" y="2696"/>
                        </a:lnTo>
                        <a:lnTo>
                          <a:pt x="112" y="2694"/>
                        </a:lnTo>
                        <a:lnTo>
                          <a:pt x="106" y="2693"/>
                        </a:lnTo>
                        <a:lnTo>
                          <a:pt x="98" y="2693"/>
                        </a:lnTo>
                        <a:lnTo>
                          <a:pt x="88" y="2695"/>
                        </a:lnTo>
                        <a:lnTo>
                          <a:pt x="74" y="2700"/>
                        </a:lnTo>
                        <a:lnTo>
                          <a:pt x="68" y="2702"/>
                        </a:lnTo>
                        <a:lnTo>
                          <a:pt x="62" y="2702"/>
                        </a:lnTo>
                        <a:lnTo>
                          <a:pt x="57" y="2702"/>
                        </a:lnTo>
                        <a:lnTo>
                          <a:pt x="52" y="2701"/>
                        </a:lnTo>
                        <a:lnTo>
                          <a:pt x="49" y="2698"/>
                        </a:lnTo>
                        <a:lnTo>
                          <a:pt x="46" y="2695"/>
                        </a:lnTo>
                        <a:lnTo>
                          <a:pt x="44" y="2691"/>
                        </a:lnTo>
                        <a:lnTo>
                          <a:pt x="42" y="2687"/>
                        </a:lnTo>
                        <a:lnTo>
                          <a:pt x="41" y="2675"/>
                        </a:lnTo>
                        <a:lnTo>
                          <a:pt x="42" y="2664"/>
                        </a:lnTo>
                        <a:lnTo>
                          <a:pt x="43" y="2653"/>
                        </a:lnTo>
                        <a:lnTo>
                          <a:pt x="46" y="2642"/>
                        </a:lnTo>
                        <a:lnTo>
                          <a:pt x="48" y="2636"/>
                        </a:lnTo>
                        <a:lnTo>
                          <a:pt x="52" y="2632"/>
                        </a:lnTo>
                        <a:lnTo>
                          <a:pt x="56" y="2628"/>
                        </a:lnTo>
                        <a:lnTo>
                          <a:pt x="60" y="2624"/>
                        </a:lnTo>
                        <a:lnTo>
                          <a:pt x="70" y="2616"/>
                        </a:lnTo>
                        <a:lnTo>
                          <a:pt x="79" y="2608"/>
                        </a:lnTo>
                        <a:lnTo>
                          <a:pt x="84" y="2604"/>
                        </a:lnTo>
                        <a:lnTo>
                          <a:pt x="86" y="2600"/>
                        </a:lnTo>
                        <a:lnTo>
                          <a:pt x="88" y="2595"/>
                        </a:lnTo>
                        <a:lnTo>
                          <a:pt x="88" y="2591"/>
                        </a:lnTo>
                        <a:lnTo>
                          <a:pt x="87" y="2586"/>
                        </a:lnTo>
                        <a:lnTo>
                          <a:pt x="84" y="2581"/>
                        </a:lnTo>
                        <a:lnTo>
                          <a:pt x="77" y="2576"/>
                        </a:lnTo>
                        <a:lnTo>
                          <a:pt x="70" y="2571"/>
                        </a:lnTo>
                        <a:lnTo>
                          <a:pt x="44" y="2554"/>
                        </a:lnTo>
                        <a:lnTo>
                          <a:pt x="23" y="2540"/>
                        </a:lnTo>
                        <a:lnTo>
                          <a:pt x="15" y="2534"/>
                        </a:lnTo>
                        <a:lnTo>
                          <a:pt x="8" y="2528"/>
                        </a:lnTo>
                        <a:lnTo>
                          <a:pt x="4" y="2523"/>
                        </a:lnTo>
                        <a:lnTo>
                          <a:pt x="1" y="2518"/>
                        </a:lnTo>
                        <a:lnTo>
                          <a:pt x="1" y="2515"/>
                        </a:lnTo>
                        <a:lnTo>
                          <a:pt x="0" y="2513"/>
                        </a:lnTo>
                        <a:lnTo>
                          <a:pt x="1" y="2509"/>
                        </a:lnTo>
                        <a:lnTo>
                          <a:pt x="2" y="2507"/>
                        </a:lnTo>
                        <a:lnTo>
                          <a:pt x="5" y="2501"/>
                        </a:lnTo>
                        <a:lnTo>
                          <a:pt x="11" y="2496"/>
                        </a:lnTo>
                        <a:lnTo>
                          <a:pt x="19" y="2490"/>
                        </a:lnTo>
                        <a:lnTo>
                          <a:pt x="29" y="2483"/>
                        </a:lnTo>
                        <a:lnTo>
                          <a:pt x="44" y="2476"/>
                        </a:lnTo>
                        <a:lnTo>
                          <a:pt x="59" y="2469"/>
                        </a:lnTo>
                        <a:lnTo>
                          <a:pt x="66" y="2464"/>
                        </a:lnTo>
                        <a:lnTo>
                          <a:pt x="72" y="2461"/>
                        </a:lnTo>
                        <a:lnTo>
                          <a:pt x="76" y="2457"/>
                        </a:lnTo>
                        <a:lnTo>
                          <a:pt x="80" y="2454"/>
                        </a:lnTo>
                        <a:lnTo>
                          <a:pt x="86" y="2447"/>
                        </a:lnTo>
                        <a:lnTo>
                          <a:pt x="89" y="2439"/>
                        </a:lnTo>
                        <a:lnTo>
                          <a:pt x="91" y="2432"/>
                        </a:lnTo>
                        <a:lnTo>
                          <a:pt x="93" y="2423"/>
                        </a:lnTo>
                        <a:lnTo>
                          <a:pt x="97" y="2415"/>
                        </a:lnTo>
                        <a:lnTo>
                          <a:pt x="104" y="2407"/>
                        </a:lnTo>
                        <a:lnTo>
                          <a:pt x="106" y="2405"/>
                        </a:lnTo>
                        <a:lnTo>
                          <a:pt x="108" y="2404"/>
                        </a:lnTo>
                        <a:lnTo>
                          <a:pt x="110" y="2404"/>
                        </a:lnTo>
                        <a:lnTo>
                          <a:pt x="113" y="2404"/>
                        </a:lnTo>
                        <a:lnTo>
                          <a:pt x="120" y="2404"/>
                        </a:lnTo>
                        <a:lnTo>
                          <a:pt x="128" y="2406"/>
                        </a:lnTo>
                        <a:lnTo>
                          <a:pt x="142" y="2410"/>
                        </a:lnTo>
                        <a:lnTo>
                          <a:pt x="154" y="2412"/>
                        </a:lnTo>
                        <a:lnTo>
                          <a:pt x="162" y="2411"/>
                        </a:lnTo>
                        <a:lnTo>
                          <a:pt x="169" y="2409"/>
                        </a:lnTo>
                        <a:lnTo>
                          <a:pt x="174" y="2405"/>
                        </a:lnTo>
                        <a:lnTo>
                          <a:pt x="177" y="2400"/>
                        </a:lnTo>
                        <a:lnTo>
                          <a:pt x="179" y="2394"/>
                        </a:lnTo>
                        <a:lnTo>
                          <a:pt x="181" y="2386"/>
                        </a:lnTo>
                        <a:lnTo>
                          <a:pt x="182" y="2378"/>
                        </a:lnTo>
                        <a:lnTo>
                          <a:pt x="182" y="2370"/>
                        </a:lnTo>
                        <a:lnTo>
                          <a:pt x="182" y="2353"/>
                        </a:lnTo>
                        <a:lnTo>
                          <a:pt x="181" y="2335"/>
                        </a:lnTo>
                        <a:lnTo>
                          <a:pt x="181" y="2328"/>
                        </a:lnTo>
                        <a:lnTo>
                          <a:pt x="182" y="2321"/>
                        </a:lnTo>
                        <a:lnTo>
                          <a:pt x="183" y="2316"/>
                        </a:lnTo>
                        <a:lnTo>
                          <a:pt x="186" y="2311"/>
                        </a:lnTo>
                        <a:lnTo>
                          <a:pt x="177" y="2305"/>
                        </a:lnTo>
                        <a:lnTo>
                          <a:pt x="170" y="2300"/>
                        </a:lnTo>
                        <a:lnTo>
                          <a:pt x="165" y="2294"/>
                        </a:lnTo>
                        <a:lnTo>
                          <a:pt x="163" y="2291"/>
                        </a:lnTo>
                        <a:lnTo>
                          <a:pt x="163" y="2288"/>
                        </a:lnTo>
                        <a:lnTo>
                          <a:pt x="164" y="2285"/>
                        </a:lnTo>
                        <a:lnTo>
                          <a:pt x="167" y="2283"/>
                        </a:lnTo>
                        <a:lnTo>
                          <a:pt x="172" y="2282"/>
                        </a:lnTo>
                        <a:lnTo>
                          <a:pt x="183" y="2281"/>
                        </a:lnTo>
                        <a:lnTo>
                          <a:pt x="196" y="2281"/>
                        </a:lnTo>
                        <a:lnTo>
                          <a:pt x="209" y="2283"/>
                        </a:lnTo>
                        <a:lnTo>
                          <a:pt x="221" y="2285"/>
                        </a:lnTo>
                        <a:lnTo>
                          <a:pt x="236" y="2289"/>
                        </a:lnTo>
                        <a:lnTo>
                          <a:pt x="252" y="2296"/>
                        </a:lnTo>
                        <a:lnTo>
                          <a:pt x="267" y="2301"/>
                        </a:lnTo>
                        <a:lnTo>
                          <a:pt x="282" y="2308"/>
                        </a:lnTo>
                        <a:lnTo>
                          <a:pt x="298" y="2314"/>
                        </a:lnTo>
                        <a:lnTo>
                          <a:pt x="312" y="2320"/>
                        </a:lnTo>
                        <a:lnTo>
                          <a:pt x="327" y="2326"/>
                        </a:lnTo>
                        <a:lnTo>
                          <a:pt x="344" y="2330"/>
                        </a:lnTo>
                        <a:lnTo>
                          <a:pt x="348" y="2331"/>
                        </a:lnTo>
                        <a:lnTo>
                          <a:pt x="352" y="2331"/>
                        </a:lnTo>
                        <a:lnTo>
                          <a:pt x="356" y="2331"/>
                        </a:lnTo>
                        <a:lnTo>
                          <a:pt x="359" y="2330"/>
                        </a:lnTo>
                        <a:lnTo>
                          <a:pt x="365" y="2326"/>
                        </a:lnTo>
                        <a:lnTo>
                          <a:pt x="369" y="2321"/>
                        </a:lnTo>
                        <a:lnTo>
                          <a:pt x="375" y="2309"/>
                        </a:lnTo>
                        <a:lnTo>
                          <a:pt x="382" y="2294"/>
                        </a:lnTo>
                        <a:lnTo>
                          <a:pt x="396" y="2273"/>
                        </a:lnTo>
                        <a:lnTo>
                          <a:pt x="407" y="2250"/>
                        </a:lnTo>
                        <a:lnTo>
                          <a:pt x="418" y="2228"/>
                        </a:lnTo>
                        <a:lnTo>
                          <a:pt x="431" y="2206"/>
                        </a:lnTo>
                        <a:lnTo>
                          <a:pt x="435" y="2199"/>
                        </a:lnTo>
                        <a:lnTo>
                          <a:pt x="438" y="2192"/>
                        </a:lnTo>
                        <a:lnTo>
                          <a:pt x="440" y="2185"/>
                        </a:lnTo>
                        <a:lnTo>
                          <a:pt x="441" y="2178"/>
                        </a:lnTo>
                        <a:lnTo>
                          <a:pt x="442" y="2171"/>
                        </a:lnTo>
                        <a:lnTo>
                          <a:pt x="442" y="2163"/>
                        </a:lnTo>
                        <a:lnTo>
                          <a:pt x="442" y="2156"/>
                        </a:lnTo>
                        <a:lnTo>
                          <a:pt x="441" y="2149"/>
                        </a:lnTo>
                        <a:lnTo>
                          <a:pt x="437" y="2135"/>
                        </a:lnTo>
                        <a:lnTo>
                          <a:pt x="433" y="2120"/>
                        </a:lnTo>
                        <a:lnTo>
                          <a:pt x="427" y="2106"/>
                        </a:lnTo>
                        <a:lnTo>
                          <a:pt x="421" y="2092"/>
                        </a:lnTo>
                        <a:lnTo>
                          <a:pt x="417" y="2082"/>
                        </a:lnTo>
                        <a:lnTo>
                          <a:pt x="415" y="2071"/>
                        </a:lnTo>
                        <a:lnTo>
                          <a:pt x="413" y="2062"/>
                        </a:lnTo>
                        <a:lnTo>
                          <a:pt x="412" y="2052"/>
                        </a:lnTo>
                        <a:lnTo>
                          <a:pt x="411" y="2033"/>
                        </a:lnTo>
                        <a:lnTo>
                          <a:pt x="413" y="2014"/>
                        </a:lnTo>
                        <a:lnTo>
                          <a:pt x="416" y="1996"/>
                        </a:lnTo>
                        <a:lnTo>
                          <a:pt x="419" y="1976"/>
                        </a:lnTo>
                        <a:lnTo>
                          <a:pt x="423" y="1957"/>
                        </a:lnTo>
                        <a:lnTo>
                          <a:pt x="427" y="1936"/>
                        </a:lnTo>
                        <a:lnTo>
                          <a:pt x="427" y="1930"/>
                        </a:lnTo>
                        <a:lnTo>
                          <a:pt x="427" y="1925"/>
                        </a:lnTo>
                        <a:lnTo>
                          <a:pt x="424" y="1921"/>
                        </a:lnTo>
                        <a:lnTo>
                          <a:pt x="422" y="1917"/>
                        </a:lnTo>
                        <a:lnTo>
                          <a:pt x="416" y="1911"/>
                        </a:lnTo>
                        <a:lnTo>
                          <a:pt x="410" y="1906"/>
                        </a:lnTo>
                        <a:lnTo>
                          <a:pt x="407" y="1903"/>
                        </a:lnTo>
                        <a:lnTo>
                          <a:pt x="405" y="1901"/>
                        </a:lnTo>
                        <a:lnTo>
                          <a:pt x="403" y="1899"/>
                        </a:lnTo>
                        <a:lnTo>
                          <a:pt x="402" y="1895"/>
                        </a:lnTo>
                        <a:lnTo>
                          <a:pt x="402" y="1892"/>
                        </a:lnTo>
                        <a:lnTo>
                          <a:pt x="403" y="1888"/>
                        </a:lnTo>
                        <a:lnTo>
                          <a:pt x="405" y="1883"/>
                        </a:lnTo>
                        <a:lnTo>
                          <a:pt x="409" y="1877"/>
                        </a:lnTo>
                        <a:lnTo>
                          <a:pt x="413" y="1860"/>
                        </a:lnTo>
                        <a:lnTo>
                          <a:pt x="418" y="1845"/>
                        </a:lnTo>
                        <a:lnTo>
                          <a:pt x="422" y="1829"/>
                        </a:lnTo>
                        <a:lnTo>
                          <a:pt x="427" y="1813"/>
                        </a:lnTo>
                        <a:lnTo>
                          <a:pt x="432" y="1799"/>
                        </a:lnTo>
                        <a:lnTo>
                          <a:pt x="435" y="1789"/>
                        </a:lnTo>
                        <a:lnTo>
                          <a:pt x="436" y="1784"/>
                        </a:lnTo>
                        <a:lnTo>
                          <a:pt x="434" y="1777"/>
                        </a:lnTo>
                        <a:lnTo>
                          <a:pt x="431" y="1772"/>
                        </a:lnTo>
                        <a:lnTo>
                          <a:pt x="424" y="1766"/>
                        </a:lnTo>
                        <a:lnTo>
                          <a:pt x="420" y="1762"/>
                        </a:lnTo>
                        <a:lnTo>
                          <a:pt x="417" y="1759"/>
                        </a:lnTo>
                        <a:lnTo>
                          <a:pt x="415" y="1756"/>
                        </a:lnTo>
                        <a:lnTo>
                          <a:pt x="414" y="1754"/>
                        </a:lnTo>
                        <a:lnTo>
                          <a:pt x="413" y="1747"/>
                        </a:lnTo>
                        <a:lnTo>
                          <a:pt x="413" y="1737"/>
                        </a:lnTo>
                        <a:lnTo>
                          <a:pt x="418" y="1727"/>
                        </a:lnTo>
                        <a:lnTo>
                          <a:pt x="423" y="1720"/>
                        </a:lnTo>
                        <a:lnTo>
                          <a:pt x="430" y="1713"/>
                        </a:lnTo>
                        <a:lnTo>
                          <a:pt x="436" y="1707"/>
                        </a:lnTo>
                        <a:lnTo>
                          <a:pt x="449" y="1695"/>
                        </a:lnTo>
                        <a:lnTo>
                          <a:pt x="462" y="1684"/>
                        </a:lnTo>
                        <a:lnTo>
                          <a:pt x="468" y="1679"/>
                        </a:lnTo>
                        <a:lnTo>
                          <a:pt x="474" y="1673"/>
                        </a:lnTo>
                        <a:lnTo>
                          <a:pt x="478" y="1667"/>
                        </a:lnTo>
                        <a:lnTo>
                          <a:pt x="481" y="1661"/>
                        </a:lnTo>
                        <a:lnTo>
                          <a:pt x="483" y="1655"/>
                        </a:lnTo>
                        <a:lnTo>
                          <a:pt x="484" y="1646"/>
                        </a:lnTo>
                        <a:lnTo>
                          <a:pt x="483" y="1638"/>
                        </a:lnTo>
                        <a:lnTo>
                          <a:pt x="481" y="1629"/>
                        </a:lnTo>
                        <a:lnTo>
                          <a:pt x="478" y="1619"/>
                        </a:lnTo>
                        <a:lnTo>
                          <a:pt x="478" y="1610"/>
                        </a:lnTo>
                        <a:lnTo>
                          <a:pt x="479" y="1601"/>
                        </a:lnTo>
                        <a:lnTo>
                          <a:pt x="482" y="1594"/>
                        </a:lnTo>
                        <a:lnTo>
                          <a:pt x="486" y="1587"/>
                        </a:lnTo>
                        <a:lnTo>
                          <a:pt x="490" y="1580"/>
                        </a:lnTo>
                        <a:lnTo>
                          <a:pt x="495" y="1574"/>
                        </a:lnTo>
                        <a:lnTo>
                          <a:pt x="500" y="1568"/>
                        </a:lnTo>
                        <a:lnTo>
                          <a:pt x="505" y="1560"/>
                        </a:lnTo>
                        <a:lnTo>
                          <a:pt x="510" y="1554"/>
                        </a:lnTo>
                        <a:lnTo>
                          <a:pt x="516" y="1547"/>
                        </a:lnTo>
                        <a:lnTo>
                          <a:pt x="519" y="1540"/>
                        </a:lnTo>
                        <a:lnTo>
                          <a:pt x="521" y="1533"/>
                        </a:lnTo>
                        <a:lnTo>
                          <a:pt x="522" y="1525"/>
                        </a:lnTo>
                        <a:lnTo>
                          <a:pt x="521" y="1515"/>
                        </a:lnTo>
                        <a:lnTo>
                          <a:pt x="518" y="1506"/>
                        </a:lnTo>
                        <a:lnTo>
                          <a:pt x="504" y="1482"/>
                        </a:lnTo>
                        <a:lnTo>
                          <a:pt x="500" y="1471"/>
                        </a:lnTo>
                        <a:lnTo>
                          <a:pt x="505" y="1461"/>
                        </a:lnTo>
                        <a:lnTo>
                          <a:pt x="521" y="1437"/>
                        </a:lnTo>
                        <a:lnTo>
                          <a:pt x="533" y="1417"/>
                        </a:lnTo>
                        <a:lnTo>
                          <a:pt x="549" y="1393"/>
                        </a:lnTo>
                        <a:lnTo>
                          <a:pt x="558" y="1380"/>
                        </a:lnTo>
                        <a:lnTo>
                          <a:pt x="564" y="1369"/>
                        </a:lnTo>
                        <a:lnTo>
                          <a:pt x="569" y="1359"/>
                        </a:lnTo>
                        <a:lnTo>
                          <a:pt x="571" y="1351"/>
                        </a:lnTo>
                        <a:lnTo>
                          <a:pt x="572" y="1344"/>
                        </a:lnTo>
                        <a:lnTo>
                          <a:pt x="574" y="1339"/>
                        </a:lnTo>
                        <a:lnTo>
                          <a:pt x="575" y="1334"/>
                        </a:lnTo>
                        <a:lnTo>
                          <a:pt x="578" y="1330"/>
                        </a:lnTo>
                        <a:lnTo>
                          <a:pt x="580" y="1327"/>
                        </a:lnTo>
                        <a:lnTo>
                          <a:pt x="583" y="1325"/>
                        </a:lnTo>
                        <a:lnTo>
                          <a:pt x="586" y="1323"/>
                        </a:lnTo>
                        <a:lnTo>
                          <a:pt x="589" y="1322"/>
                        </a:lnTo>
                        <a:lnTo>
                          <a:pt x="596" y="1321"/>
                        </a:lnTo>
                        <a:lnTo>
                          <a:pt x="605" y="1322"/>
                        </a:lnTo>
                        <a:lnTo>
                          <a:pt x="614" y="1325"/>
                        </a:lnTo>
                        <a:lnTo>
                          <a:pt x="623" y="1329"/>
                        </a:lnTo>
                        <a:lnTo>
                          <a:pt x="643" y="1338"/>
                        </a:lnTo>
                        <a:lnTo>
                          <a:pt x="661" y="1349"/>
                        </a:lnTo>
                        <a:lnTo>
                          <a:pt x="670" y="1353"/>
                        </a:lnTo>
                        <a:lnTo>
                          <a:pt x="678" y="1356"/>
                        </a:lnTo>
                        <a:lnTo>
                          <a:pt x="686" y="1357"/>
                        </a:lnTo>
                        <a:lnTo>
                          <a:pt x="692" y="1357"/>
                        </a:lnTo>
                        <a:lnTo>
                          <a:pt x="702" y="1353"/>
                        </a:lnTo>
                        <a:lnTo>
                          <a:pt x="711" y="1347"/>
                        </a:lnTo>
                        <a:lnTo>
                          <a:pt x="721" y="1342"/>
                        </a:lnTo>
                        <a:lnTo>
                          <a:pt x="731" y="1336"/>
                        </a:lnTo>
                        <a:lnTo>
                          <a:pt x="736" y="1333"/>
                        </a:lnTo>
                        <a:lnTo>
                          <a:pt x="741" y="1331"/>
                        </a:lnTo>
                        <a:lnTo>
                          <a:pt x="746" y="1330"/>
                        </a:lnTo>
                        <a:lnTo>
                          <a:pt x="751" y="1329"/>
                        </a:lnTo>
                        <a:lnTo>
                          <a:pt x="756" y="1329"/>
                        </a:lnTo>
                        <a:lnTo>
                          <a:pt x="762" y="1329"/>
                        </a:lnTo>
                        <a:lnTo>
                          <a:pt x="767" y="1331"/>
                        </a:lnTo>
                        <a:lnTo>
                          <a:pt x="774" y="1334"/>
                        </a:lnTo>
                        <a:lnTo>
                          <a:pt x="787" y="1341"/>
                        </a:lnTo>
                        <a:lnTo>
                          <a:pt x="801" y="1347"/>
                        </a:lnTo>
                        <a:lnTo>
                          <a:pt x="815" y="1354"/>
                        </a:lnTo>
                        <a:lnTo>
                          <a:pt x="828" y="1359"/>
                        </a:lnTo>
                        <a:lnTo>
                          <a:pt x="842" y="1362"/>
                        </a:lnTo>
                        <a:lnTo>
                          <a:pt x="856" y="1364"/>
                        </a:lnTo>
                        <a:lnTo>
                          <a:pt x="872" y="1365"/>
                        </a:lnTo>
                        <a:lnTo>
                          <a:pt x="888" y="1364"/>
                        </a:lnTo>
                        <a:lnTo>
                          <a:pt x="893" y="1363"/>
                        </a:lnTo>
                        <a:lnTo>
                          <a:pt x="898" y="1361"/>
                        </a:lnTo>
                        <a:lnTo>
                          <a:pt x="903" y="1357"/>
                        </a:lnTo>
                        <a:lnTo>
                          <a:pt x="906" y="1352"/>
                        </a:lnTo>
                        <a:lnTo>
                          <a:pt x="909" y="1346"/>
                        </a:lnTo>
                        <a:lnTo>
                          <a:pt x="912" y="1339"/>
                        </a:lnTo>
                        <a:lnTo>
                          <a:pt x="914" y="1332"/>
                        </a:lnTo>
                        <a:lnTo>
                          <a:pt x="916" y="1325"/>
                        </a:lnTo>
                        <a:lnTo>
                          <a:pt x="922" y="1294"/>
                        </a:lnTo>
                        <a:lnTo>
                          <a:pt x="928" y="1269"/>
                        </a:lnTo>
                        <a:lnTo>
                          <a:pt x="934" y="1253"/>
                        </a:lnTo>
                        <a:lnTo>
                          <a:pt x="942" y="1238"/>
                        </a:lnTo>
                        <a:lnTo>
                          <a:pt x="951" y="1223"/>
                        </a:lnTo>
                        <a:lnTo>
                          <a:pt x="960" y="1207"/>
                        </a:lnTo>
                        <a:lnTo>
                          <a:pt x="969" y="1193"/>
                        </a:lnTo>
                        <a:lnTo>
                          <a:pt x="976" y="1178"/>
                        </a:lnTo>
                        <a:lnTo>
                          <a:pt x="983" y="1163"/>
                        </a:lnTo>
                        <a:lnTo>
                          <a:pt x="989" y="1149"/>
                        </a:lnTo>
                        <a:lnTo>
                          <a:pt x="990" y="1144"/>
                        </a:lnTo>
                        <a:lnTo>
                          <a:pt x="990" y="1140"/>
                        </a:lnTo>
                        <a:lnTo>
                          <a:pt x="990" y="1136"/>
                        </a:lnTo>
                        <a:lnTo>
                          <a:pt x="989" y="1131"/>
                        </a:lnTo>
                        <a:lnTo>
                          <a:pt x="985" y="1123"/>
                        </a:lnTo>
                        <a:lnTo>
                          <a:pt x="982" y="1116"/>
                        </a:lnTo>
                        <a:lnTo>
                          <a:pt x="978" y="1109"/>
                        </a:lnTo>
                        <a:lnTo>
                          <a:pt x="975" y="1102"/>
                        </a:lnTo>
                        <a:lnTo>
                          <a:pt x="974" y="1095"/>
                        </a:lnTo>
                        <a:lnTo>
                          <a:pt x="974" y="1087"/>
                        </a:lnTo>
                        <a:lnTo>
                          <a:pt x="959" y="1006"/>
                        </a:lnTo>
                        <a:lnTo>
                          <a:pt x="958" y="996"/>
                        </a:lnTo>
                        <a:lnTo>
                          <a:pt x="958" y="988"/>
                        </a:lnTo>
                        <a:lnTo>
                          <a:pt x="959" y="980"/>
                        </a:lnTo>
                        <a:lnTo>
                          <a:pt x="960" y="971"/>
                        </a:lnTo>
                        <a:lnTo>
                          <a:pt x="962" y="954"/>
                        </a:lnTo>
                        <a:lnTo>
                          <a:pt x="963" y="938"/>
                        </a:lnTo>
                        <a:lnTo>
                          <a:pt x="963" y="934"/>
                        </a:lnTo>
                        <a:lnTo>
                          <a:pt x="961" y="929"/>
                        </a:lnTo>
                        <a:lnTo>
                          <a:pt x="959" y="925"/>
                        </a:lnTo>
                        <a:lnTo>
                          <a:pt x="957" y="921"/>
                        </a:lnTo>
                        <a:lnTo>
                          <a:pt x="951" y="911"/>
                        </a:lnTo>
                        <a:lnTo>
                          <a:pt x="947" y="902"/>
                        </a:lnTo>
                        <a:lnTo>
                          <a:pt x="943" y="896"/>
                        </a:lnTo>
                        <a:lnTo>
                          <a:pt x="942" y="888"/>
                        </a:lnTo>
                        <a:lnTo>
                          <a:pt x="941" y="880"/>
                        </a:lnTo>
                        <a:lnTo>
                          <a:pt x="940" y="871"/>
                        </a:lnTo>
                        <a:lnTo>
                          <a:pt x="940" y="855"/>
                        </a:lnTo>
                        <a:lnTo>
                          <a:pt x="938" y="840"/>
                        </a:lnTo>
                        <a:lnTo>
                          <a:pt x="935" y="834"/>
                        </a:lnTo>
                        <a:lnTo>
                          <a:pt x="933" y="827"/>
                        </a:lnTo>
                        <a:lnTo>
                          <a:pt x="932" y="822"/>
                        </a:lnTo>
                        <a:lnTo>
                          <a:pt x="932" y="818"/>
                        </a:lnTo>
                        <a:lnTo>
                          <a:pt x="933" y="814"/>
                        </a:lnTo>
                        <a:lnTo>
                          <a:pt x="935" y="810"/>
                        </a:lnTo>
                        <a:lnTo>
                          <a:pt x="937" y="807"/>
                        </a:lnTo>
                        <a:lnTo>
                          <a:pt x="941" y="805"/>
                        </a:lnTo>
                        <a:lnTo>
                          <a:pt x="946" y="802"/>
                        </a:lnTo>
                        <a:lnTo>
                          <a:pt x="951" y="801"/>
                        </a:lnTo>
                        <a:lnTo>
                          <a:pt x="956" y="799"/>
                        </a:lnTo>
                        <a:lnTo>
                          <a:pt x="962" y="798"/>
                        </a:lnTo>
                        <a:lnTo>
                          <a:pt x="975" y="797"/>
                        </a:lnTo>
                        <a:lnTo>
                          <a:pt x="990" y="796"/>
                        </a:lnTo>
                        <a:lnTo>
                          <a:pt x="1020" y="798"/>
                        </a:lnTo>
                        <a:lnTo>
                          <a:pt x="1051" y="800"/>
                        </a:lnTo>
                        <a:lnTo>
                          <a:pt x="1077" y="803"/>
                        </a:lnTo>
                        <a:lnTo>
                          <a:pt x="1093" y="804"/>
                        </a:lnTo>
                        <a:lnTo>
                          <a:pt x="1097" y="803"/>
                        </a:lnTo>
                        <a:lnTo>
                          <a:pt x="1101" y="802"/>
                        </a:lnTo>
                        <a:lnTo>
                          <a:pt x="1105" y="801"/>
                        </a:lnTo>
                        <a:lnTo>
                          <a:pt x="1108" y="799"/>
                        </a:lnTo>
                        <a:lnTo>
                          <a:pt x="1114" y="794"/>
                        </a:lnTo>
                        <a:lnTo>
                          <a:pt x="1120" y="786"/>
                        </a:lnTo>
                        <a:lnTo>
                          <a:pt x="1130" y="773"/>
                        </a:lnTo>
                        <a:lnTo>
                          <a:pt x="1140" y="761"/>
                        </a:lnTo>
                        <a:lnTo>
                          <a:pt x="1148" y="754"/>
                        </a:lnTo>
                        <a:lnTo>
                          <a:pt x="1155" y="749"/>
                        </a:lnTo>
                        <a:lnTo>
                          <a:pt x="1161" y="744"/>
                        </a:lnTo>
                        <a:lnTo>
                          <a:pt x="1166" y="741"/>
                        </a:lnTo>
                        <a:lnTo>
                          <a:pt x="1170" y="740"/>
                        </a:lnTo>
                        <a:lnTo>
                          <a:pt x="1174" y="739"/>
                        </a:lnTo>
                        <a:lnTo>
                          <a:pt x="1177" y="740"/>
                        </a:lnTo>
                        <a:lnTo>
                          <a:pt x="1180" y="741"/>
                        </a:lnTo>
                        <a:lnTo>
                          <a:pt x="1185" y="745"/>
                        </a:lnTo>
                        <a:lnTo>
                          <a:pt x="1193" y="750"/>
                        </a:lnTo>
                        <a:lnTo>
                          <a:pt x="1198" y="752"/>
                        </a:lnTo>
                        <a:lnTo>
                          <a:pt x="1204" y="753"/>
                        </a:lnTo>
                        <a:lnTo>
                          <a:pt x="1211" y="754"/>
                        </a:lnTo>
                        <a:lnTo>
                          <a:pt x="1219" y="755"/>
                        </a:lnTo>
                        <a:lnTo>
                          <a:pt x="1227" y="754"/>
                        </a:lnTo>
                        <a:lnTo>
                          <a:pt x="1234" y="753"/>
                        </a:lnTo>
                        <a:lnTo>
                          <a:pt x="1240" y="750"/>
                        </a:lnTo>
                        <a:lnTo>
                          <a:pt x="1244" y="745"/>
                        </a:lnTo>
                        <a:lnTo>
                          <a:pt x="1248" y="741"/>
                        </a:lnTo>
                        <a:lnTo>
                          <a:pt x="1251" y="736"/>
                        </a:lnTo>
                        <a:lnTo>
                          <a:pt x="1253" y="730"/>
                        </a:lnTo>
                        <a:lnTo>
                          <a:pt x="1255" y="724"/>
                        </a:lnTo>
                        <a:lnTo>
                          <a:pt x="1257" y="712"/>
                        </a:lnTo>
                        <a:lnTo>
                          <a:pt x="1259" y="697"/>
                        </a:lnTo>
                        <a:lnTo>
                          <a:pt x="1261" y="691"/>
                        </a:lnTo>
                        <a:lnTo>
                          <a:pt x="1263" y="685"/>
                        </a:lnTo>
                        <a:lnTo>
                          <a:pt x="1265" y="679"/>
                        </a:lnTo>
                        <a:lnTo>
                          <a:pt x="1268" y="673"/>
                        </a:lnTo>
                        <a:lnTo>
                          <a:pt x="1271" y="668"/>
                        </a:lnTo>
                        <a:lnTo>
                          <a:pt x="1272" y="663"/>
                        </a:lnTo>
                        <a:lnTo>
                          <a:pt x="1271" y="657"/>
                        </a:lnTo>
                        <a:lnTo>
                          <a:pt x="1268" y="653"/>
                        </a:lnTo>
                        <a:lnTo>
                          <a:pt x="1259" y="646"/>
                        </a:lnTo>
                        <a:lnTo>
                          <a:pt x="1247" y="637"/>
                        </a:lnTo>
                        <a:lnTo>
                          <a:pt x="1240" y="633"/>
                        </a:lnTo>
                        <a:lnTo>
                          <a:pt x="1234" y="628"/>
                        </a:lnTo>
                        <a:lnTo>
                          <a:pt x="1229" y="622"/>
                        </a:lnTo>
                        <a:lnTo>
                          <a:pt x="1225" y="615"/>
                        </a:lnTo>
                        <a:lnTo>
                          <a:pt x="1223" y="607"/>
                        </a:lnTo>
                        <a:lnTo>
                          <a:pt x="1222" y="599"/>
                        </a:lnTo>
                        <a:lnTo>
                          <a:pt x="1223" y="589"/>
                        </a:lnTo>
                        <a:lnTo>
                          <a:pt x="1226" y="578"/>
                        </a:lnTo>
                        <a:lnTo>
                          <a:pt x="1229" y="568"/>
                        </a:lnTo>
                        <a:lnTo>
                          <a:pt x="1230" y="559"/>
                        </a:lnTo>
                        <a:lnTo>
                          <a:pt x="1231" y="551"/>
                        </a:lnTo>
                        <a:lnTo>
                          <a:pt x="1231" y="542"/>
                        </a:lnTo>
                        <a:lnTo>
                          <a:pt x="1231" y="533"/>
                        </a:lnTo>
                        <a:lnTo>
                          <a:pt x="1231" y="523"/>
                        </a:lnTo>
                        <a:lnTo>
                          <a:pt x="1232" y="515"/>
                        </a:lnTo>
                        <a:lnTo>
                          <a:pt x="1234" y="506"/>
                        </a:lnTo>
                        <a:lnTo>
                          <a:pt x="1236" y="502"/>
                        </a:lnTo>
                        <a:lnTo>
                          <a:pt x="1238" y="498"/>
                        </a:lnTo>
                        <a:lnTo>
                          <a:pt x="1242" y="495"/>
                        </a:lnTo>
                        <a:lnTo>
                          <a:pt x="1247" y="492"/>
                        </a:lnTo>
                        <a:lnTo>
                          <a:pt x="1257" y="486"/>
                        </a:lnTo>
                        <a:lnTo>
                          <a:pt x="1267" y="482"/>
                        </a:lnTo>
                        <a:lnTo>
                          <a:pt x="1278" y="480"/>
                        </a:lnTo>
                        <a:lnTo>
                          <a:pt x="1286" y="477"/>
                        </a:lnTo>
                        <a:lnTo>
                          <a:pt x="1293" y="475"/>
                        </a:lnTo>
                        <a:lnTo>
                          <a:pt x="1294" y="473"/>
                        </a:lnTo>
                        <a:lnTo>
                          <a:pt x="1318" y="458"/>
                        </a:lnTo>
                        <a:lnTo>
                          <a:pt x="1345" y="443"/>
                        </a:lnTo>
                        <a:lnTo>
                          <a:pt x="1352" y="440"/>
                        </a:lnTo>
                        <a:lnTo>
                          <a:pt x="1358" y="437"/>
                        </a:lnTo>
                        <a:lnTo>
                          <a:pt x="1365" y="436"/>
                        </a:lnTo>
                        <a:lnTo>
                          <a:pt x="1372" y="434"/>
                        </a:lnTo>
                        <a:lnTo>
                          <a:pt x="1380" y="434"/>
                        </a:lnTo>
                        <a:lnTo>
                          <a:pt x="1386" y="434"/>
                        </a:lnTo>
                        <a:lnTo>
                          <a:pt x="1393" y="435"/>
                        </a:lnTo>
                        <a:lnTo>
                          <a:pt x="1400" y="437"/>
                        </a:lnTo>
                        <a:lnTo>
                          <a:pt x="1419" y="449"/>
                        </a:lnTo>
                        <a:lnTo>
                          <a:pt x="1446" y="463"/>
                        </a:lnTo>
                        <a:lnTo>
                          <a:pt x="1452" y="466"/>
                        </a:lnTo>
                        <a:lnTo>
                          <a:pt x="1458" y="468"/>
                        </a:lnTo>
                        <a:lnTo>
                          <a:pt x="1465" y="468"/>
                        </a:lnTo>
                        <a:lnTo>
                          <a:pt x="1470" y="467"/>
                        </a:lnTo>
                        <a:lnTo>
                          <a:pt x="1472" y="466"/>
                        </a:lnTo>
                        <a:lnTo>
                          <a:pt x="1474" y="465"/>
                        </a:lnTo>
                        <a:lnTo>
                          <a:pt x="1476" y="463"/>
                        </a:lnTo>
                        <a:lnTo>
                          <a:pt x="1478" y="461"/>
                        </a:lnTo>
                        <a:lnTo>
                          <a:pt x="1480" y="455"/>
                        </a:lnTo>
                        <a:lnTo>
                          <a:pt x="1481" y="446"/>
                        </a:lnTo>
                        <a:lnTo>
                          <a:pt x="1480" y="439"/>
                        </a:lnTo>
                        <a:lnTo>
                          <a:pt x="1479" y="433"/>
                        </a:lnTo>
                        <a:lnTo>
                          <a:pt x="1477" y="428"/>
                        </a:lnTo>
                        <a:lnTo>
                          <a:pt x="1474" y="423"/>
                        </a:lnTo>
                        <a:lnTo>
                          <a:pt x="1469" y="413"/>
                        </a:lnTo>
                        <a:lnTo>
                          <a:pt x="1463" y="403"/>
                        </a:lnTo>
                        <a:lnTo>
                          <a:pt x="1460" y="396"/>
                        </a:lnTo>
                        <a:lnTo>
                          <a:pt x="1459" y="391"/>
                        </a:lnTo>
                        <a:lnTo>
                          <a:pt x="1459" y="387"/>
                        </a:lnTo>
                        <a:lnTo>
                          <a:pt x="1460" y="383"/>
                        </a:lnTo>
                        <a:lnTo>
                          <a:pt x="1462" y="379"/>
                        </a:lnTo>
                        <a:lnTo>
                          <a:pt x="1464" y="376"/>
                        </a:lnTo>
                        <a:lnTo>
                          <a:pt x="1466" y="373"/>
                        </a:lnTo>
                        <a:lnTo>
                          <a:pt x="1469" y="370"/>
                        </a:lnTo>
                        <a:lnTo>
                          <a:pt x="1475" y="364"/>
                        </a:lnTo>
                        <a:lnTo>
                          <a:pt x="1482" y="358"/>
                        </a:lnTo>
                        <a:lnTo>
                          <a:pt x="1488" y="352"/>
                        </a:lnTo>
                        <a:lnTo>
                          <a:pt x="1493" y="345"/>
                        </a:lnTo>
                        <a:lnTo>
                          <a:pt x="1497" y="337"/>
                        </a:lnTo>
                        <a:lnTo>
                          <a:pt x="1498" y="331"/>
                        </a:lnTo>
                        <a:lnTo>
                          <a:pt x="1498" y="326"/>
                        </a:lnTo>
                        <a:lnTo>
                          <a:pt x="1495" y="321"/>
                        </a:lnTo>
                        <a:lnTo>
                          <a:pt x="1491" y="318"/>
                        </a:lnTo>
                        <a:lnTo>
                          <a:pt x="1487" y="313"/>
                        </a:lnTo>
                        <a:lnTo>
                          <a:pt x="1481" y="310"/>
                        </a:lnTo>
                        <a:lnTo>
                          <a:pt x="1474" y="308"/>
                        </a:lnTo>
                        <a:lnTo>
                          <a:pt x="1460" y="303"/>
                        </a:lnTo>
                        <a:lnTo>
                          <a:pt x="1447" y="297"/>
                        </a:lnTo>
                        <a:lnTo>
                          <a:pt x="1441" y="294"/>
                        </a:lnTo>
                        <a:lnTo>
                          <a:pt x="1437" y="290"/>
                        </a:lnTo>
                        <a:lnTo>
                          <a:pt x="1433" y="285"/>
                        </a:lnTo>
                        <a:lnTo>
                          <a:pt x="1432" y="280"/>
                        </a:lnTo>
                        <a:lnTo>
                          <a:pt x="1429" y="270"/>
                        </a:lnTo>
                        <a:lnTo>
                          <a:pt x="1427" y="263"/>
                        </a:lnTo>
                        <a:lnTo>
                          <a:pt x="1424" y="259"/>
                        </a:lnTo>
                        <a:lnTo>
                          <a:pt x="1420" y="254"/>
                        </a:lnTo>
                        <a:lnTo>
                          <a:pt x="1411" y="247"/>
                        </a:lnTo>
                        <a:lnTo>
                          <a:pt x="1402" y="236"/>
                        </a:lnTo>
                        <a:lnTo>
                          <a:pt x="1399" y="231"/>
                        </a:lnTo>
                        <a:lnTo>
                          <a:pt x="1397" y="225"/>
                        </a:lnTo>
                        <a:lnTo>
                          <a:pt x="1396" y="221"/>
                        </a:lnTo>
                        <a:lnTo>
                          <a:pt x="1396" y="217"/>
                        </a:lnTo>
                        <a:lnTo>
                          <a:pt x="1396" y="213"/>
                        </a:lnTo>
                        <a:lnTo>
                          <a:pt x="1397" y="210"/>
                        </a:lnTo>
                        <a:lnTo>
                          <a:pt x="1398" y="206"/>
                        </a:lnTo>
                        <a:lnTo>
                          <a:pt x="1400" y="203"/>
                        </a:lnTo>
                        <a:lnTo>
                          <a:pt x="1410" y="191"/>
                        </a:lnTo>
                        <a:lnTo>
                          <a:pt x="1422" y="179"/>
                        </a:lnTo>
                        <a:lnTo>
                          <a:pt x="1422" y="179"/>
                        </a:lnTo>
                        <a:close/>
                      </a:path>
                    </a:pathLst>
                  </a:custGeom>
                  <a:solidFill>
                    <a:srgbClr val="7CA0E8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68" name="Dolnośląskie_0"/>
                  <xdr:cNvSpPr>
                    <a:spLocks/>
                  </xdr:cNvSpPr>
                </xdr:nvSpPr>
                <xdr:spPr bwMode="auto">
                  <a:xfrm>
                    <a:off x="14282641" y="6309168"/>
                    <a:ext cx="1208072" cy="1098974"/>
                  </a:xfrm>
                  <a:custGeom>
                    <a:avLst/>
                    <a:gdLst/>
                    <a:ahLst/>
                    <a:cxnLst>
                      <a:cxn ang="0">
                        <a:pos x="2714" y="245"/>
                      </a:cxn>
                      <a:cxn ang="0">
                        <a:pos x="2936" y="485"/>
                      </a:cxn>
                      <a:cxn ang="0">
                        <a:pos x="3235" y="595"/>
                      </a:cxn>
                      <a:cxn ang="0">
                        <a:pos x="3495" y="542"/>
                      </a:cxn>
                      <a:cxn ang="0">
                        <a:pos x="3613" y="380"/>
                      </a:cxn>
                      <a:cxn ang="0">
                        <a:pos x="3992" y="454"/>
                      </a:cxn>
                      <a:cxn ang="0">
                        <a:pos x="4006" y="683"/>
                      </a:cxn>
                      <a:cxn ang="0">
                        <a:pos x="4064" y="925"/>
                      </a:cxn>
                      <a:cxn ang="0">
                        <a:pos x="4283" y="915"/>
                      </a:cxn>
                      <a:cxn ang="0">
                        <a:pos x="4307" y="1051"/>
                      </a:cxn>
                      <a:cxn ang="0">
                        <a:pos x="4339" y="1263"/>
                      </a:cxn>
                      <a:cxn ang="0">
                        <a:pos x="4258" y="1499"/>
                      </a:cxn>
                      <a:cxn ang="0">
                        <a:pos x="4051" y="1569"/>
                      </a:cxn>
                      <a:cxn ang="0">
                        <a:pos x="4073" y="1725"/>
                      </a:cxn>
                      <a:cxn ang="0">
                        <a:pos x="3999" y="1883"/>
                      </a:cxn>
                      <a:cxn ang="0">
                        <a:pos x="3935" y="1959"/>
                      </a:cxn>
                      <a:cxn ang="0">
                        <a:pos x="3783" y="2078"/>
                      </a:cxn>
                      <a:cxn ang="0">
                        <a:pos x="3743" y="2237"/>
                      </a:cxn>
                      <a:cxn ang="0">
                        <a:pos x="3697" y="2385"/>
                      </a:cxn>
                      <a:cxn ang="0">
                        <a:pos x="3628" y="2496"/>
                      </a:cxn>
                      <a:cxn ang="0">
                        <a:pos x="3597" y="2638"/>
                      </a:cxn>
                      <a:cxn ang="0">
                        <a:pos x="3491" y="2803"/>
                      </a:cxn>
                      <a:cxn ang="0">
                        <a:pos x="3329" y="3069"/>
                      </a:cxn>
                      <a:cxn ang="0">
                        <a:pos x="3057" y="3200"/>
                      </a:cxn>
                      <a:cxn ang="0">
                        <a:pos x="3188" y="3505"/>
                      </a:cxn>
                      <a:cxn ang="0">
                        <a:pos x="3262" y="3706"/>
                      </a:cxn>
                      <a:cxn ang="0">
                        <a:pos x="3129" y="3713"/>
                      </a:cxn>
                      <a:cxn ang="0">
                        <a:pos x="2978" y="3780"/>
                      </a:cxn>
                      <a:cxn ang="0">
                        <a:pos x="2757" y="3980"/>
                      </a:cxn>
                      <a:cxn ang="0">
                        <a:pos x="2508" y="3640"/>
                      </a:cxn>
                      <a:cxn ang="0">
                        <a:pos x="2266" y="3353"/>
                      </a:cxn>
                      <a:cxn ang="0">
                        <a:pos x="2096" y="3269"/>
                      </a:cxn>
                      <a:cxn ang="0">
                        <a:pos x="2173" y="3121"/>
                      </a:cxn>
                      <a:cxn ang="0">
                        <a:pos x="2342" y="2983"/>
                      </a:cxn>
                      <a:cxn ang="0">
                        <a:pos x="2380" y="2845"/>
                      </a:cxn>
                      <a:cxn ang="0">
                        <a:pos x="2112" y="2665"/>
                      </a:cxn>
                      <a:cxn ang="0">
                        <a:pos x="1984" y="2723"/>
                      </a:cxn>
                      <a:cxn ang="0">
                        <a:pos x="1788" y="2816"/>
                      </a:cxn>
                      <a:cxn ang="0">
                        <a:pos x="1726" y="2639"/>
                      </a:cxn>
                      <a:cxn ang="0">
                        <a:pos x="1479" y="2497"/>
                      </a:cxn>
                      <a:cxn ang="0">
                        <a:pos x="1170" y="2443"/>
                      </a:cxn>
                      <a:cxn ang="0">
                        <a:pos x="838" y="2418"/>
                      </a:cxn>
                      <a:cxn ang="0">
                        <a:pos x="668" y="2077"/>
                      </a:cxn>
                      <a:cxn ang="0">
                        <a:pos x="621" y="1903"/>
                      </a:cxn>
                      <a:cxn ang="0">
                        <a:pos x="492" y="1864"/>
                      </a:cxn>
                      <a:cxn ang="0">
                        <a:pos x="321" y="1866"/>
                      </a:cxn>
                      <a:cxn ang="0">
                        <a:pos x="259" y="1953"/>
                      </a:cxn>
                      <a:cxn ang="0">
                        <a:pos x="278" y="2148"/>
                      </a:cxn>
                      <a:cxn ang="0">
                        <a:pos x="7" y="2208"/>
                      </a:cxn>
                      <a:cxn ang="0">
                        <a:pos x="163" y="1838"/>
                      </a:cxn>
                      <a:cxn ang="0">
                        <a:pos x="257" y="1598"/>
                      </a:cxn>
                      <a:cxn ang="0">
                        <a:pos x="317" y="1317"/>
                      </a:cxn>
                      <a:cxn ang="0">
                        <a:pos x="221" y="1086"/>
                      </a:cxn>
                      <a:cxn ang="0">
                        <a:pos x="400" y="898"/>
                      </a:cxn>
                      <a:cxn ang="0">
                        <a:pos x="692" y="897"/>
                      </a:cxn>
                      <a:cxn ang="0">
                        <a:pos x="814" y="774"/>
                      </a:cxn>
                      <a:cxn ang="0">
                        <a:pos x="981" y="665"/>
                      </a:cxn>
                      <a:cxn ang="0">
                        <a:pos x="1285" y="705"/>
                      </a:cxn>
                      <a:cxn ang="0">
                        <a:pos x="1480" y="515"/>
                      </a:cxn>
                      <a:cxn ang="0">
                        <a:pos x="1580" y="183"/>
                      </a:cxn>
                      <a:cxn ang="0">
                        <a:pos x="1792" y="9"/>
                      </a:cxn>
                      <a:cxn ang="0">
                        <a:pos x="1981" y="193"/>
                      </a:cxn>
                      <a:cxn ang="0">
                        <a:pos x="2285" y="171"/>
                      </a:cxn>
                    </a:cxnLst>
                    <a:rect l="0" t="0" r="r" b="b"/>
                    <a:pathLst>
                      <a:path w="4402" h="3986">
                        <a:moveTo>
                          <a:pt x="2352" y="36"/>
                        </a:moveTo>
                        <a:lnTo>
                          <a:pt x="2377" y="34"/>
                        </a:lnTo>
                        <a:lnTo>
                          <a:pt x="2404" y="33"/>
                        </a:lnTo>
                        <a:lnTo>
                          <a:pt x="2431" y="32"/>
                        </a:lnTo>
                        <a:lnTo>
                          <a:pt x="2456" y="34"/>
                        </a:lnTo>
                        <a:lnTo>
                          <a:pt x="2469" y="36"/>
                        </a:lnTo>
                        <a:lnTo>
                          <a:pt x="2485" y="42"/>
                        </a:lnTo>
                        <a:lnTo>
                          <a:pt x="2505" y="49"/>
                        </a:lnTo>
                        <a:lnTo>
                          <a:pt x="2527" y="58"/>
                        </a:lnTo>
                        <a:lnTo>
                          <a:pt x="2547" y="67"/>
                        </a:lnTo>
                        <a:lnTo>
                          <a:pt x="2567" y="76"/>
                        </a:lnTo>
                        <a:lnTo>
                          <a:pt x="2581" y="86"/>
                        </a:lnTo>
                        <a:lnTo>
                          <a:pt x="2591" y="93"/>
                        </a:lnTo>
                        <a:lnTo>
                          <a:pt x="2602" y="102"/>
                        </a:lnTo>
                        <a:lnTo>
                          <a:pt x="2614" y="111"/>
                        </a:lnTo>
                        <a:lnTo>
                          <a:pt x="2626" y="119"/>
                        </a:lnTo>
                        <a:lnTo>
                          <a:pt x="2639" y="128"/>
                        </a:lnTo>
                        <a:lnTo>
                          <a:pt x="2652" y="136"/>
                        </a:lnTo>
                        <a:lnTo>
                          <a:pt x="2664" y="144"/>
                        </a:lnTo>
                        <a:lnTo>
                          <a:pt x="2676" y="153"/>
                        </a:lnTo>
                        <a:lnTo>
                          <a:pt x="2688" y="163"/>
                        </a:lnTo>
                        <a:lnTo>
                          <a:pt x="2700" y="174"/>
                        </a:lnTo>
                        <a:lnTo>
                          <a:pt x="2716" y="190"/>
                        </a:lnTo>
                        <a:lnTo>
                          <a:pt x="2725" y="199"/>
                        </a:lnTo>
                        <a:lnTo>
                          <a:pt x="2731" y="207"/>
                        </a:lnTo>
                        <a:lnTo>
                          <a:pt x="2736" y="215"/>
                        </a:lnTo>
                        <a:lnTo>
                          <a:pt x="2737" y="220"/>
                        </a:lnTo>
                        <a:lnTo>
                          <a:pt x="2732" y="226"/>
                        </a:lnTo>
                        <a:lnTo>
                          <a:pt x="2720" y="238"/>
                        </a:lnTo>
                        <a:lnTo>
                          <a:pt x="2714" y="245"/>
                        </a:lnTo>
                        <a:lnTo>
                          <a:pt x="2709" y="254"/>
                        </a:lnTo>
                        <a:lnTo>
                          <a:pt x="2704" y="261"/>
                        </a:lnTo>
                        <a:lnTo>
                          <a:pt x="2702" y="268"/>
                        </a:lnTo>
                        <a:lnTo>
                          <a:pt x="2701" y="276"/>
                        </a:lnTo>
                        <a:lnTo>
                          <a:pt x="2701" y="284"/>
                        </a:lnTo>
                        <a:lnTo>
                          <a:pt x="2701" y="291"/>
                        </a:lnTo>
                        <a:lnTo>
                          <a:pt x="2702" y="298"/>
                        </a:lnTo>
                        <a:lnTo>
                          <a:pt x="2704" y="305"/>
                        </a:lnTo>
                        <a:lnTo>
                          <a:pt x="2707" y="311"/>
                        </a:lnTo>
                        <a:lnTo>
                          <a:pt x="2711" y="316"/>
                        </a:lnTo>
                        <a:lnTo>
                          <a:pt x="2715" y="322"/>
                        </a:lnTo>
                        <a:lnTo>
                          <a:pt x="2719" y="327"/>
                        </a:lnTo>
                        <a:lnTo>
                          <a:pt x="2726" y="331"/>
                        </a:lnTo>
                        <a:lnTo>
                          <a:pt x="2731" y="336"/>
                        </a:lnTo>
                        <a:lnTo>
                          <a:pt x="2737" y="341"/>
                        </a:lnTo>
                        <a:lnTo>
                          <a:pt x="2750" y="348"/>
                        </a:lnTo>
                        <a:lnTo>
                          <a:pt x="2765" y="354"/>
                        </a:lnTo>
                        <a:lnTo>
                          <a:pt x="2781" y="359"/>
                        </a:lnTo>
                        <a:lnTo>
                          <a:pt x="2797" y="364"/>
                        </a:lnTo>
                        <a:lnTo>
                          <a:pt x="2814" y="368"/>
                        </a:lnTo>
                        <a:lnTo>
                          <a:pt x="2829" y="371"/>
                        </a:lnTo>
                        <a:lnTo>
                          <a:pt x="2860" y="377"/>
                        </a:lnTo>
                        <a:lnTo>
                          <a:pt x="2884" y="381"/>
                        </a:lnTo>
                        <a:lnTo>
                          <a:pt x="2890" y="388"/>
                        </a:lnTo>
                        <a:lnTo>
                          <a:pt x="2896" y="396"/>
                        </a:lnTo>
                        <a:lnTo>
                          <a:pt x="2903" y="406"/>
                        </a:lnTo>
                        <a:lnTo>
                          <a:pt x="2908" y="417"/>
                        </a:lnTo>
                        <a:lnTo>
                          <a:pt x="2919" y="444"/>
                        </a:lnTo>
                        <a:lnTo>
                          <a:pt x="2930" y="472"/>
                        </a:lnTo>
                        <a:lnTo>
                          <a:pt x="2936" y="485"/>
                        </a:lnTo>
                        <a:lnTo>
                          <a:pt x="2942" y="497"/>
                        </a:lnTo>
                        <a:lnTo>
                          <a:pt x="2948" y="508"/>
                        </a:lnTo>
                        <a:lnTo>
                          <a:pt x="2954" y="519"/>
                        </a:lnTo>
                        <a:lnTo>
                          <a:pt x="2960" y="528"/>
                        </a:lnTo>
                        <a:lnTo>
                          <a:pt x="2967" y="534"/>
                        </a:lnTo>
                        <a:lnTo>
                          <a:pt x="2970" y="536"/>
                        </a:lnTo>
                        <a:lnTo>
                          <a:pt x="2973" y="537"/>
                        </a:lnTo>
                        <a:lnTo>
                          <a:pt x="2977" y="538"/>
                        </a:lnTo>
                        <a:lnTo>
                          <a:pt x="2980" y="538"/>
                        </a:lnTo>
                        <a:lnTo>
                          <a:pt x="3003" y="534"/>
                        </a:lnTo>
                        <a:lnTo>
                          <a:pt x="3032" y="528"/>
                        </a:lnTo>
                        <a:lnTo>
                          <a:pt x="3047" y="525"/>
                        </a:lnTo>
                        <a:lnTo>
                          <a:pt x="3060" y="524"/>
                        </a:lnTo>
                        <a:lnTo>
                          <a:pt x="3066" y="524"/>
                        </a:lnTo>
                        <a:lnTo>
                          <a:pt x="3073" y="525"/>
                        </a:lnTo>
                        <a:lnTo>
                          <a:pt x="3077" y="526"/>
                        </a:lnTo>
                        <a:lnTo>
                          <a:pt x="3081" y="527"/>
                        </a:lnTo>
                        <a:lnTo>
                          <a:pt x="3095" y="536"/>
                        </a:lnTo>
                        <a:lnTo>
                          <a:pt x="3107" y="546"/>
                        </a:lnTo>
                        <a:lnTo>
                          <a:pt x="3119" y="557"/>
                        </a:lnTo>
                        <a:lnTo>
                          <a:pt x="3130" y="567"/>
                        </a:lnTo>
                        <a:lnTo>
                          <a:pt x="3142" y="576"/>
                        </a:lnTo>
                        <a:lnTo>
                          <a:pt x="3156" y="584"/>
                        </a:lnTo>
                        <a:lnTo>
                          <a:pt x="3164" y="588"/>
                        </a:lnTo>
                        <a:lnTo>
                          <a:pt x="3172" y="591"/>
                        </a:lnTo>
                        <a:lnTo>
                          <a:pt x="3181" y="593"/>
                        </a:lnTo>
                        <a:lnTo>
                          <a:pt x="3190" y="595"/>
                        </a:lnTo>
                        <a:lnTo>
                          <a:pt x="3205" y="596"/>
                        </a:lnTo>
                        <a:lnTo>
                          <a:pt x="3219" y="596"/>
                        </a:lnTo>
                        <a:lnTo>
                          <a:pt x="3235" y="595"/>
                        </a:lnTo>
                        <a:lnTo>
                          <a:pt x="3251" y="593"/>
                        </a:lnTo>
                        <a:lnTo>
                          <a:pt x="3282" y="588"/>
                        </a:lnTo>
                        <a:lnTo>
                          <a:pt x="3312" y="583"/>
                        </a:lnTo>
                        <a:lnTo>
                          <a:pt x="3315" y="582"/>
                        </a:lnTo>
                        <a:lnTo>
                          <a:pt x="3319" y="581"/>
                        </a:lnTo>
                        <a:lnTo>
                          <a:pt x="3322" y="579"/>
                        </a:lnTo>
                        <a:lnTo>
                          <a:pt x="3325" y="576"/>
                        </a:lnTo>
                        <a:lnTo>
                          <a:pt x="3333" y="569"/>
                        </a:lnTo>
                        <a:lnTo>
                          <a:pt x="3340" y="562"/>
                        </a:lnTo>
                        <a:lnTo>
                          <a:pt x="3348" y="554"/>
                        </a:lnTo>
                        <a:lnTo>
                          <a:pt x="3356" y="549"/>
                        </a:lnTo>
                        <a:lnTo>
                          <a:pt x="3360" y="547"/>
                        </a:lnTo>
                        <a:lnTo>
                          <a:pt x="3365" y="545"/>
                        </a:lnTo>
                        <a:lnTo>
                          <a:pt x="3370" y="545"/>
                        </a:lnTo>
                        <a:lnTo>
                          <a:pt x="3376" y="545"/>
                        </a:lnTo>
                        <a:lnTo>
                          <a:pt x="3393" y="548"/>
                        </a:lnTo>
                        <a:lnTo>
                          <a:pt x="3404" y="552"/>
                        </a:lnTo>
                        <a:lnTo>
                          <a:pt x="3411" y="556"/>
                        </a:lnTo>
                        <a:lnTo>
                          <a:pt x="3417" y="558"/>
                        </a:lnTo>
                        <a:lnTo>
                          <a:pt x="3420" y="559"/>
                        </a:lnTo>
                        <a:lnTo>
                          <a:pt x="3423" y="559"/>
                        </a:lnTo>
                        <a:lnTo>
                          <a:pt x="3426" y="559"/>
                        </a:lnTo>
                        <a:lnTo>
                          <a:pt x="3430" y="558"/>
                        </a:lnTo>
                        <a:lnTo>
                          <a:pt x="3441" y="553"/>
                        </a:lnTo>
                        <a:lnTo>
                          <a:pt x="3459" y="545"/>
                        </a:lnTo>
                        <a:lnTo>
                          <a:pt x="3465" y="543"/>
                        </a:lnTo>
                        <a:lnTo>
                          <a:pt x="3471" y="541"/>
                        </a:lnTo>
                        <a:lnTo>
                          <a:pt x="3477" y="540"/>
                        </a:lnTo>
                        <a:lnTo>
                          <a:pt x="3483" y="540"/>
                        </a:lnTo>
                        <a:lnTo>
                          <a:pt x="3495" y="542"/>
                        </a:lnTo>
                        <a:lnTo>
                          <a:pt x="3507" y="544"/>
                        </a:lnTo>
                        <a:lnTo>
                          <a:pt x="3518" y="546"/>
                        </a:lnTo>
                        <a:lnTo>
                          <a:pt x="3529" y="548"/>
                        </a:lnTo>
                        <a:lnTo>
                          <a:pt x="3534" y="548"/>
                        </a:lnTo>
                        <a:lnTo>
                          <a:pt x="3539" y="547"/>
                        </a:lnTo>
                        <a:lnTo>
                          <a:pt x="3545" y="546"/>
                        </a:lnTo>
                        <a:lnTo>
                          <a:pt x="3550" y="543"/>
                        </a:lnTo>
                        <a:lnTo>
                          <a:pt x="3551" y="541"/>
                        </a:lnTo>
                        <a:lnTo>
                          <a:pt x="3553" y="539"/>
                        </a:lnTo>
                        <a:lnTo>
                          <a:pt x="3554" y="528"/>
                        </a:lnTo>
                        <a:lnTo>
                          <a:pt x="3553" y="516"/>
                        </a:lnTo>
                        <a:lnTo>
                          <a:pt x="3552" y="504"/>
                        </a:lnTo>
                        <a:lnTo>
                          <a:pt x="3550" y="492"/>
                        </a:lnTo>
                        <a:lnTo>
                          <a:pt x="3546" y="468"/>
                        </a:lnTo>
                        <a:lnTo>
                          <a:pt x="3542" y="446"/>
                        </a:lnTo>
                        <a:lnTo>
                          <a:pt x="3542" y="436"/>
                        </a:lnTo>
                        <a:lnTo>
                          <a:pt x="3544" y="425"/>
                        </a:lnTo>
                        <a:lnTo>
                          <a:pt x="3546" y="420"/>
                        </a:lnTo>
                        <a:lnTo>
                          <a:pt x="3547" y="416"/>
                        </a:lnTo>
                        <a:lnTo>
                          <a:pt x="3550" y="412"/>
                        </a:lnTo>
                        <a:lnTo>
                          <a:pt x="3552" y="408"/>
                        </a:lnTo>
                        <a:lnTo>
                          <a:pt x="3556" y="404"/>
                        </a:lnTo>
                        <a:lnTo>
                          <a:pt x="3560" y="400"/>
                        </a:lnTo>
                        <a:lnTo>
                          <a:pt x="3564" y="397"/>
                        </a:lnTo>
                        <a:lnTo>
                          <a:pt x="3570" y="394"/>
                        </a:lnTo>
                        <a:lnTo>
                          <a:pt x="3576" y="391"/>
                        </a:lnTo>
                        <a:lnTo>
                          <a:pt x="3583" y="389"/>
                        </a:lnTo>
                        <a:lnTo>
                          <a:pt x="3591" y="386"/>
                        </a:lnTo>
                        <a:lnTo>
                          <a:pt x="3600" y="385"/>
                        </a:lnTo>
                        <a:lnTo>
                          <a:pt x="3613" y="380"/>
                        </a:lnTo>
                        <a:lnTo>
                          <a:pt x="3626" y="376"/>
                        </a:lnTo>
                        <a:lnTo>
                          <a:pt x="3639" y="372"/>
                        </a:lnTo>
                        <a:lnTo>
                          <a:pt x="3651" y="367"/>
                        </a:lnTo>
                        <a:lnTo>
                          <a:pt x="3663" y="363"/>
                        </a:lnTo>
                        <a:lnTo>
                          <a:pt x="3676" y="361"/>
                        </a:lnTo>
                        <a:lnTo>
                          <a:pt x="3683" y="360"/>
                        </a:lnTo>
                        <a:lnTo>
                          <a:pt x="3690" y="360"/>
                        </a:lnTo>
                        <a:lnTo>
                          <a:pt x="3697" y="360"/>
                        </a:lnTo>
                        <a:lnTo>
                          <a:pt x="3704" y="362"/>
                        </a:lnTo>
                        <a:lnTo>
                          <a:pt x="3718" y="365"/>
                        </a:lnTo>
                        <a:lnTo>
                          <a:pt x="3732" y="370"/>
                        </a:lnTo>
                        <a:lnTo>
                          <a:pt x="3745" y="376"/>
                        </a:lnTo>
                        <a:lnTo>
                          <a:pt x="3758" y="382"/>
                        </a:lnTo>
                        <a:lnTo>
                          <a:pt x="3773" y="388"/>
                        </a:lnTo>
                        <a:lnTo>
                          <a:pt x="3786" y="393"/>
                        </a:lnTo>
                        <a:lnTo>
                          <a:pt x="3792" y="395"/>
                        </a:lnTo>
                        <a:lnTo>
                          <a:pt x="3799" y="396"/>
                        </a:lnTo>
                        <a:lnTo>
                          <a:pt x="3807" y="397"/>
                        </a:lnTo>
                        <a:lnTo>
                          <a:pt x="3813" y="398"/>
                        </a:lnTo>
                        <a:lnTo>
                          <a:pt x="3835" y="401"/>
                        </a:lnTo>
                        <a:lnTo>
                          <a:pt x="3856" y="404"/>
                        </a:lnTo>
                        <a:lnTo>
                          <a:pt x="3875" y="406"/>
                        </a:lnTo>
                        <a:lnTo>
                          <a:pt x="3895" y="409"/>
                        </a:lnTo>
                        <a:lnTo>
                          <a:pt x="3913" y="413"/>
                        </a:lnTo>
                        <a:lnTo>
                          <a:pt x="3933" y="419"/>
                        </a:lnTo>
                        <a:lnTo>
                          <a:pt x="3953" y="428"/>
                        </a:lnTo>
                        <a:lnTo>
                          <a:pt x="3976" y="438"/>
                        </a:lnTo>
                        <a:lnTo>
                          <a:pt x="3982" y="443"/>
                        </a:lnTo>
                        <a:lnTo>
                          <a:pt x="3988" y="448"/>
                        </a:lnTo>
                        <a:lnTo>
                          <a:pt x="3992" y="454"/>
                        </a:lnTo>
                        <a:lnTo>
                          <a:pt x="3996" y="461"/>
                        </a:lnTo>
                        <a:lnTo>
                          <a:pt x="3999" y="467"/>
                        </a:lnTo>
                        <a:lnTo>
                          <a:pt x="4003" y="475"/>
                        </a:lnTo>
                        <a:lnTo>
                          <a:pt x="4008" y="481"/>
                        </a:lnTo>
                        <a:lnTo>
                          <a:pt x="4014" y="487"/>
                        </a:lnTo>
                        <a:lnTo>
                          <a:pt x="4042" y="510"/>
                        </a:lnTo>
                        <a:lnTo>
                          <a:pt x="4058" y="524"/>
                        </a:lnTo>
                        <a:lnTo>
                          <a:pt x="4060" y="527"/>
                        </a:lnTo>
                        <a:lnTo>
                          <a:pt x="4064" y="531"/>
                        </a:lnTo>
                        <a:lnTo>
                          <a:pt x="4066" y="536"/>
                        </a:lnTo>
                        <a:lnTo>
                          <a:pt x="4068" y="541"/>
                        </a:lnTo>
                        <a:lnTo>
                          <a:pt x="4072" y="557"/>
                        </a:lnTo>
                        <a:lnTo>
                          <a:pt x="4077" y="579"/>
                        </a:lnTo>
                        <a:lnTo>
                          <a:pt x="4080" y="593"/>
                        </a:lnTo>
                        <a:lnTo>
                          <a:pt x="4082" y="605"/>
                        </a:lnTo>
                        <a:lnTo>
                          <a:pt x="4083" y="616"/>
                        </a:lnTo>
                        <a:lnTo>
                          <a:pt x="4083" y="625"/>
                        </a:lnTo>
                        <a:lnTo>
                          <a:pt x="4080" y="634"/>
                        </a:lnTo>
                        <a:lnTo>
                          <a:pt x="4076" y="644"/>
                        </a:lnTo>
                        <a:lnTo>
                          <a:pt x="4069" y="654"/>
                        </a:lnTo>
                        <a:lnTo>
                          <a:pt x="4059" y="665"/>
                        </a:lnTo>
                        <a:lnTo>
                          <a:pt x="4056" y="667"/>
                        </a:lnTo>
                        <a:lnTo>
                          <a:pt x="4052" y="669"/>
                        </a:lnTo>
                        <a:lnTo>
                          <a:pt x="4047" y="671"/>
                        </a:lnTo>
                        <a:lnTo>
                          <a:pt x="4042" y="672"/>
                        </a:lnTo>
                        <a:lnTo>
                          <a:pt x="4030" y="675"/>
                        </a:lnTo>
                        <a:lnTo>
                          <a:pt x="4019" y="677"/>
                        </a:lnTo>
                        <a:lnTo>
                          <a:pt x="4013" y="679"/>
                        </a:lnTo>
                        <a:lnTo>
                          <a:pt x="4009" y="681"/>
                        </a:lnTo>
                        <a:lnTo>
                          <a:pt x="4006" y="683"/>
                        </a:lnTo>
                        <a:lnTo>
                          <a:pt x="4003" y="687"/>
                        </a:lnTo>
                        <a:lnTo>
                          <a:pt x="4002" y="690"/>
                        </a:lnTo>
                        <a:lnTo>
                          <a:pt x="4002" y="694"/>
                        </a:lnTo>
                        <a:lnTo>
                          <a:pt x="4004" y="699"/>
                        </a:lnTo>
                        <a:lnTo>
                          <a:pt x="4008" y="705"/>
                        </a:lnTo>
                        <a:lnTo>
                          <a:pt x="4009" y="708"/>
                        </a:lnTo>
                        <a:lnTo>
                          <a:pt x="4010" y="711"/>
                        </a:lnTo>
                        <a:lnTo>
                          <a:pt x="4009" y="714"/>
                        </a:lnTo>
                        <a:lnTo>
                          <a:pt x="4008" y="718"/>
                        </a:lnTo>
                        <a:lnTo>
                          <a:pt x="4005" y="726"/>
                        </a:lnTo>
                        <a:lnTo>
                          <a:pt x="4001" y="735"/>
                        </a:lnTo>
                        <a:lnTo>
                          <a:pt x="3997" y="744"/>
                        </a:lnTo>
                        <a:lnTo>
                          <a:pt x="3995" y="753"/>
                        </a:lnTo>
                        <a:lnTo>
                          <a:pt x="3995" y="758"/>
                        </a:lnTo>
                        <a:lnTo>
                          <a:pt x="3995" y="763"/>
                        </a:lnTo>
                        <a:lnTo>
                          <a:pt x="3997" y="767"/>
                        </a:lnTo>
                        <a:lnTo>
                          <a:pt x="3999" y="773"/>
                        </a:lnTo>
                        <a:lnTo>
                          <a:pt x="4010" y="787"/>
                        </a:lnTo>
                        <a:lnTo>
                          <a:pt x="4023" y="800"/>
                        </a:lnTo>
                        <a:lnTo>
                          <a:pt x="4029" y="807"/>
                        </a:lnTo>
                        <a:lnTo>
                          <a:pt x="4034" y="815"/>
                        </a:lnTo>
                        <a:lnTo>
                          <a:pt x="4037" y="823"/>
                        </a:lnTo>
                        <a:lnTo>
                          <a:pt x="4040" y="831"/>
                        </a:lnTo>
                        <a:lnTo>
                          <a:pt x="4041" y="844"/>
                        </a:lnTo>
                        <a:lnTo>
                          <a:pt x="4044" y="862"/>
                        </a:lnTo>
                        <a:lnTo>
                          <a:pt x="4047" y="882"/>
                        </a:lnTo>
                        <a:lnTo>
                          <a:pt x="4051" y="902"/>
                        </a:lnTo>
                        <a:lnTo>
                          <a:pt x="4055" y="911"/>
                        </a:lnTo>
                        <a:lnTo>
                          <a:pt x="4058" y="918"/>
                        </a:lnTo>
                        <a:lnTo>
                          <a:pt x="4064" y="925"/>
                        </a:lnTo>
                        <a:lnTo>
                          <a:pt x="4069" y="930"/>
                        </a:lnTo>
                        <a:lnTo>
                          <a:pt x="4072" y="932"/>
                        </a:lnTo>
                        <a:lnTo>
                          <a:pt x="4075" y="933"/>
                        </a:lnTo>
                        <a:lnTo>
                          <a:pt x="4079" y="934"/>
                        </a:lnTo>
                        <a:lnTo>
                          <a:pt x="4083" y="934"/>
                        </a:lnTo>
                        <a:lnTo>
                          <a:pt x="4087" y="933"/>
                        </a:lnTo>
                        <a:lnTo>
                          <a:pt x="4091" y="932"/>
                        </a:lnTo>
                        <a:lnTo>
                          <a:pt x="4095" y="930"/>
                        </a:lnTo>
                        <a:lnTo>
                          <a:pt x="4100" y="927"/>
                        </a:lnTo>
                        <a:lnTo>
                          <a:pt x="4114" y="920"/>
                        </a:lnTo>
                        <a:lnTo>
                          <a:pt x="4125" y="914"/>
                        </a:lnTo>
                        <a:lnTo>
                          <a:pt x="4137" y="909"/>
                        </a:lnTo>
                        <a:lnTo>
                          <a:pt x="4149" y="907"/>
                        </a:lnTo>
                        <a:lnTo>
                          <a:pt x="4154" y="906"/>
                        </a:lnTo>
                        <a:lnTo>
                          <a:pt x="4160" y="906"/>
                        </a:lnTo>
                        <a:lnTo>
                          <a:pt x="4166" y="907"/>
                        </a:lnTo>
                        <a:lnTo>
                          <a:pt x="4172" y="908"/>
                        </a:lnTo>
                        <a:lnTo>
                          <a:pt x="4178" y="910"/>
                        </a:lnTo>
                        <a:lnTo>
                          <a:pt x="4184" y="912"/>
                        </a:lnTo>
                        <a:lnTo>
                          <a:pt x="4192" y="916"/>
                        </a:lnTo>
                        <a:lnTo>
                          <a:pt x="4199" y="920"/>
                        </a:lnTo>
                        <a:lnTo>
                          <a:pt x="4214" y="928"/>
                        </a:lnTo>
                        <a:lnTo>
                          <a:pt x="4226" y="933"/>
                        </a:lnTo>
                        <a:lnTo>
                          <a:pt x="4238" y="936"/>
                        </a:lnTo>
                        <a:lnTo>
                          <a:pt x="4247" y="936"/>
                        </a:lnTo>
                        <a:lnTo>
                          <a:pt x="4255" y="935"/>
                        </a:lnTo>
                        <a:lnTo>
                          <a:pt x="4262" y="932"/>
                        </a:lnTo>
                        <a:lnTo>
                          <a:pt x="4268" y="929"/>
                        </a:lnTo>
                        <a:lnTo>
                          <a:pt x="4273" y="924"/>
                        </a:lnTo>
                        <a:lnTo>
                          <a:pt x="4283" y="915"/>
                        </a:lnTo>
                        <a:lnTo>
                          <a:pt x="4292" y="907"/>
                        </a:lnTo>
                        <a:lnTo>
                          <a:pt x="4297" y="904"/>
                        </a:lnTo>
                        <a:lnTo>
                          <a:pt x="4302" y="903"/>
                        </a:lnTo>
                        <a:lnTo>
                          <a:pt x="4308" y="903"/>
                        </a:lnTo>
                        <a:lnTo>
                          <a:pt x="4316" y="906"/>
                        </a:lnTo>
                        <a:lnTo>
                          <a:pt x="4325" y="911"/>
                        </a:lnTo>
                        <a:lnTo>
                          <a:pt x="4332" y="916"/>
                        </a:lnTo>
                        <a:lnTo>
                          <a:pt x="4336" y="921"/>
                        </a:lnTo>
                        <a:lnTo>
                          <a:pt x="4338" y="926"/>
                        </a:lnTo>
                        <a:lnTo>
                          <a:pt x="4339" y="931"/>
                        </a:lnTo>
                        <a:lnTo>
                          <a:pt x="4339" y="936"/>
                        </a:lnTo>
                        <a:lnTo>
                          <a:pt x="4337" y="943"/>
                        </a:lnTo>
                        <a:lnTo>
                          <a:pt x="4334" y="948"/>
                        </a:lnTo>
                        <a:lnTo>
                          <a:pt x="4327" y="960"/>
                        </a:lnTo>
                        <a:lnTo>
                          <a:pt x="4317" y="973"/>
                        </a:lnTo>
                        <a:lnTo>
                          <a:pt x="4313" y="980"/>
                        </a:lnTo>
                        <a:lnTo>
                          <a:pt x="4309" y="989"/>
                        </a:lnTo>
                        <a:lnTo>
                          <a:pt x="4306" y="997"/>
                        </a:lnTo>
                        <a:lnTo>
                          <a:pt x="4303" y="1005"/>
                        </a:lnTo>
                        <a:lnTo>
                          <a:pt x="4294" y="1016"/>
                        </a:lnTo>
                        <a:lnTo>
                          <a:pt x="4288" y="1024"/>
                        </a:lnTo>
                        <a:lnTo>
                          <a:pt x="4285" y="1032"/>
                        </a:lnTo>
                        <a:lnTo>
                          <a:pt x="4284" y="1037"/>
                        </a:lnTo>
                        <a:lnTo>
                          <a:pt x="4285" y="1039"/>
                        </a:lnTo>
                        <a:lnTo>
                          <a:pt x="4286" y="1041"/>
                        </a:lnTo>
                        <a:lnTo>
                          <a:pt x="4287" y="1043"/>
                        </a:lnTo>
                        <a:lnTo>
                          <a:pt x="4289" y="1044"/>
                        </a:lnTo>
                        <a:lnTo>
                          <a:pt x="4294" y="1047"/>
                        </a:lnTo>
                        <a:lnTo>
                          <a:pt x="4300" y="1049"/>
                        </a:lnTo>
                        <a:lnTo>
                          <a:pt x="4307" y="1051"/>
                        </a:lnTo>
                        <a:lnTo>
                          <a:pt x="4314" y="1054"/>
                        </a:lnTo>
                        <a:lnTo>
                          <a:pt x="4322" y="1058"/>
                        </a:lnTo>
                        <a:lnTo>
                          <a:pt x="4329" y="1062"/>
                        </a:lnTo>
                        <a:lnTo>
                          <a:pt x="4335" y="1068"/>
                        </a:lnTo>
                        <a:lnTo>
                          <a:pt x="4340" y="1077"/>
                        </a:lnTo>
                        <a:lnTo>
                          <a:pt x="4342" y="1081"/>
                        </a:lnTo>
                        <a:lnTo>
                          <a:pt x="4344" y="1086"/>
                        </a:lnTo>
                        <a:lnTo>
                          <a:pt x="4345" y="1092"/>
                        </a:lnTo>
                        <a:lnTo>
                          <a:pt x="4346" y="1098"/>
                        </a:lnTo>
                        <a:lnTo>
                          <a:pt x="4347" y="1104"/>
                        </a:lnTo>
                        <a:lnTo>
                          <a:pt x="4349" y="1109"/>
                        </a:lnTo>
                        <a:lnTo>
                          <a:pt x="4351" y="1116"/>
                        </a:lnTo>
                        <a:lnTo>
                          <a:pt x="4354" y="1120"/>
                        </a:lnTo>
                        <a:lnTo>
                          <a:pt x="4359" y="1130"/>
                        </a:lnTo>
                        <a:lnTo>
                          <a:pt x="4366" y="1139"/>
                        </a:lnTo>
                        <a:lnTo>
                          <a:pt x="4368" y="1143"/>
                        </a:lnTo>
                        <a:lnTo>
                          <a:pt x="4370" y="1148"/>
                        </a:lnTo>
                        <a:lnTo>
                          <a:pt x="4371" y="1153"/>
                        </a:lnTo>
                        <a:lnTo>
                          <a:pt x="4372" y="1159"/>
                        </a:lnTo>
                        <a:lnTo>
                          <a:pt x="4371" y="1165"/>
                        </a:lnTo>
                        <a:lnTo>
                          <a:pt x="4370" y="1171"/>
                        </a:lnTo>
                        <a:lnTo>
                          <a:pt x="4367" y="1178"/>
                        </a:lnTo>
                        <a:lnTo>
                          <a:pt x="4361" y="1185"/>
                        </a:lnTo>
                        <a:lnTo>
                          <a:pt x="4349" y="1203"/>
                        </a:lnTo>
                        <a:lnTo>
                          <a:pt x="4340" y="1218"/>
                        </a:lnTo>
                        <a:lnTo>
                          <a:pt x="4337" y="1225"/>
                        </a:lnTo>
                        <a:lnTo>
                          <a:pt x="4336" y="1234"/>
                        </a:lnTo>
                        <a:lnTo>
                          <a:pt x="4336" y="1245"/>
                        </a:lnTo>
                        <a:lnTo>
                          <a:pt x="4337" y="1257"/>
                        </a:lnTo>
                        <a:lnTo>
                          <a:pt x="4339" y="1263"/>
                        </a:lnTo>
                        <a:lnTo>
                          <a:pt x="4342" y="1270"/>
                        </a:lnTo>
                        <a:lnTo>
                          <a:pt x="4345" y="1276"/>
                        </a:lnTo>
                        <a:lnTo>
                          <a:pt x="4349" y="1282"/>
                        </a:lnTo>
                        <a:lnTo>
                          <a:pt x="4352" y="1289"/>
                        </a:lnTo>
                        <a:lnTo>
                          <a:pt x="4355" y="1295"/>
                        </a:lnTo>
                        <a:lnTo>
                          <a:pt x="4356" y="1302"/>
                        </a:lnTo>
                        <a:lnTo>
                          <a:pt x="4356" y="1310"/>
                        </a:lnTo>
                        <a:lnTo>
                          <a:pt x="4355" y="1320"/>
                        </a:lnTo>
                        <a:lnTo>
                          <a:pt x="4354" y="1332"/>
                        </a:lnTo>
                        <a:lnTo>
                          <a:pt x="4353" y="1342"/>
                        </a:lnTo>
                        <a:lnTo>
                          <a:pt x="4353" y="1352"/>
                        </a:lnTo>
                        <a:lnTo>
                          <a:pt x="4354" y="1362"/>
                        </a:lnTo>
                        <a:lnTo>
                          <a:pt x="4357" y="1373"/>
                        </a:lnTo>
                        <a:lnTo>
                          <a:pt x="4360" y="1382"/>
                        </a:lnTo>
                        <a:lnTo>
                          <a:pt x="4367" y="1392"/>
                        </a:lnTo>
                        <a:lnTo>
                          <a:pt x="4377" y="1404"/>
                        </a:lnTo>
                        <a:lnTo>
                          <a:pt x="4388" y="1418"/>
                        </a:lnTo>
                        <a:lnTo>
                          <a:pt x="4394" y="1425"/>
                        </a:lnTo>
                        <a:lnTo>
                          <a:pt x="4398" y="1432"/>
                        </a:lnTo>
                        <a:lnTo>
                          <a:pt x="4401" y="1439"/>
                        </a:lnTo>
                        <a:lnTo>
                          <a:pt x="4402" y="1446"/>
                        </a:lnTo>
                        <a:lnTo>
                          <a:pt x="4402" y="1446"/>
                        </a:lnTo>
                        <a:lnTo>
                          <a:pt x="4361" y="1467"/>
                        </a:lnTo>
                        <a:lnTo>
                          <a:pt x="4338" y="1474"/>
                        </a:lnTo>
                        <a:lnTo>
                          <a:pt x="4312" y="1481"/>
                        </a:lnTo>
                        <a:lnTo>
                          <a:pt x="4300" y="1485"/>
                        </a:lnTo>
                        <a:lnTo>
                          <a:pt x="4287" y="1488"/>
                        </a:lnTo>
                        <a:lnTo>
                          <a:pt x="4275" y="1491"/>
                        </a:lnTo>
                        <a:lnTo>
                          <a:pt x="4263" y="1492"/>
                        </a:lnTo>
                        <a:lnTo>
                          <a:pt x="4258" y="1499"/>
                        </a:lnTo>
                        <a:lnTo>
                          <a:pt x="4252" y="1505"/>
                        </a:lnTo>
                        <a:lnTo>
                          <a:pt x="4247" y="1509"/>
                        </a:lnTo>
                        <a:lnTo>
                          <a:pt x="4241" y="1512"/>
                        </a:lnTo>
                        <a:lnTo>
                          <a:pt x="4234" y="1513"/>
                        </a:lnTo>
                        <a:lnTo>
                          <a:pt x="4227" y="1513"/>
                        </a:lnTo>
                        <a:lnTo>
                          <a:pt x="4221" y="1513"/>
                        </a:lnTo>
                        <a:lnTo>
                          <a:pt x="4214" y="1512"/>
                        </a:lnTo>
                        <a:lnTo>
                          <a:pt x="4201" y="1507"/>
                        </a:lnTo>
                        <a:lnTo>
                          <a:pt x="4187" y="1500"/>
                        </a:lnTo>
                        <a:lnTo>
                          <a:pt x="4174" y="1493"/>
                        </a:lnTo>
                        <a:lnTo>
                          <a:pt x="4162" y="1486"/>
                        </a:lnTo>
                        <a:lnTo>
                          <a:pt x="4148" y="1477"/>
                        </a:lnTo>
                        <a:lnTo>
                          <a:pt x="4135" y="1469"/>
                        </a:lnTo>
                        <a:lnTo>
                          <a:pt x="4134" y="1467"/>
                        </a:lnTo>
                        <a:lnTo>
                          <a:pt x="4132" y="1466"/>
                        </a:lnTo>
                        <a:lnTo>
                          <a:pt x="4130" y="1466"/>
                        </a:lnTo>
                        <a:lnTo>
                          <a:pt x="4128" y="1467"/>
                        </a:lnTo>
                        <a:lnTo>
                          <a:pt x="4122" y="1472"/>
                        </a:lnTo>
                        <a:lnTo>
                          <a:pt x="4115" y="1479"/>
                        </a:lnTo>
                        <a:lnTo>
                          <a:pt x="4101" y="1494"/>
                        </a:lnTo>
                        <a:lnTo>
                          <a:pt x="4093" y="1504"/>
                        </a:lnTo>
                        <a:lnTo>
                          <a:pt x="4079" y="1514"/>
                        </a:lnTo>
                        <a:lnTo>
                          <a:pt x="4065" y="1523"/>
                        </a:lnTo>
                        <a:lnTo>
                          <a:pt x="4051" y="1531"/>
                        </a:lnTo>
                        <a:lnTo>
                          <a:pt x="4037" y="1542"/>
                        </a:lnTo>
                        <a:lnTo>
                          <a:pt x="4037" y="1548"/>
                        </a:lnTo>
                        <a:lnTo>
                          <a:pt x="4038" y="1552"/>
                        </a:lnTo>
                        <a:lnTo>
                          <a:pt x="4040" y="1556"/>
                        </a:lnTo>
                        <a:lnTo>
                          <a:pt x="4043" y="1561"/>
                        </a:lnTo>
                        <a:lnTo>
                          <a:pt x="4051" y="1569"/>
                        </a:lnTo>
                        <a:lnTo>
                          <a:pt x="4060" y="1577"/>
                        </a:lnTo>
                        <a:lnTo>
                          <a:pt x="4071" y="1586"/>
                        </a:lnTo>
                        <a:lnTo>
                          <a:pt x="4080" y="1596"/>
                        </a:lnTo>
                        <a:lnTo>
                          <a:pt x="4083" y="1600"/>
                        </a:lnTo>
                        <a:lnTo>
                          <a:pt x="4086" y="1605"/>
                        </a:lnTo>
                        <a:lnTo>
                          <a:pt x="4087" y="1610"/>
                        </a:lnTo>
                        <a:lnTo>
                          <a:pt x="4088" y="1614"/>
                        </a:lnTo>
                        <a:lnTo>
                          <a:pt x="4087" y="1620"/>
                        </a:lnTo>
                        <a:lnTo>
                          <a:pt x="4086" y="1625"/>
                        </a:lnTo>
                        <a:lnTo>
                          <a:pt x="4083" y="1631"/>
                        </a:lnTo>
                        <a:lnTo>
                          <a:pt x="4080" y="1635"/>
                        </a:lnTo>
                        <a:lnTo>
                          <a:pt x="4073" y="1643"/>
                        </a:lnTo>
                        <a:lnTo>
                          <a:pt x="4065" y="1650"/>
                        </a:lnTo>
                        <a:lnTo>
                          <a:pt x="4057" y="1656"/>
                        </a:lnTo>
                        <a:lnTo>
                          <a:pt x="4052" y="1663"/>
                        </a:lnTo>
                        <a:lnTo>
                          <a:pt x="4051" y="1666"/>
                        </a:lnTo>
                        <a:lnTo>
                          <a:pt x="4051" y="1670"/>
                        </a:lnTo>
                        <a:lnTo>
                          <a:pt x="4052" y="1675"/>
                        </a:lnTo>
                        <a:lnTo>
                          <a:pt x="4054" y="1679"/>
                        </a:lnTo>
                        <a:lnTo>
                          <a:pt x="4064" y="1686"/>
                        </a:lnTo>
                        <a:lnTo>
                          <a:pt x="4075" y="1693"/>
                        </a:lnTo>
                        <a:lnTo>
                          <a:pt x="4080" y="1697"/>
                        </a:lnTo>
                        <a:lnTo>
                          <a:pt x="4083" y="1702"/>
                        </a:lnTo>
                        <a:lnTo>
                          <a:pt x="4084" y="1704"/>
                        </a:lnTo>
                        <a:lnTo>
                          <a:pt x="4084" y="1707"/>
                        </a:lnTo>
                        <a:lnTo>
                          <a:pt x="4084" y="1710"/>
                        </a:lnTo>
                        <a:lnTo>
                          <a:pt x="4083" y="1713"/>
                        </a:lnTo>
                        <a:lnTo>
                          <a:pt x="4080" y="1719"/>
                        </a:lnTo>
                        <a:lnTo>
                          <a:pt x="4077" y="1722"/>
                        </a:lnTo>
                        <a:lnTo>
                          <a:pt x="4073" y="1725"/>
                        </a:lnTo>
                        <a:lnTo>
                          <a:pt x="4069" y="1727"/>
                        </a:lnTo>
                        <a:lnTo>
                          <a:pt x="4058" y="1729"/>
                        </a:lnTo>
                        <a:lnTo>
                          <a:pt x="4047" y="1730"/>
                        </a:lnTo>
                        <a:lnTo>
                          <a:pt x="4037" y="1730"/>
                        </a:lnTo>
                        <a:lnTo>
                          <a:pt x="4027" y="1731"/>
                        </a:lnTo>
                        <a:lnTo>
                          <a:pt x="4023" y="1732"/>
                        </a:lnTo>
                        <a:lnTo>
                          <a:pt x="4019" y="1734"/>
                        </a:lnTo>
                        <a:lnTo>
                          <a:pt x="4015" y="1736"/>
                        </a:lnTo>
                        <a:lnTo>
                          <a:pt x="4012" y="1739"/>
                        </a:lnTo>
                        <a:lnTo>
                          <a:pt x="4009" y="1744"/>
                        </a:lnTo>
                        <a:lnTo>
                          <a:pt x="4007" y="1750"/>
                        </a:lnTo>
                        <a:lnTo>
                          <a:pt x="4007" y="1755"/>
                        </a:lnTo>
                        <a:lnTo>
                          <a:pt x="4006" y="1762"/>
                        </a:lnTo>
                        <a:lnTo>
                          <a:pt x="4008" y="1772"/>
                        </a:lnTo>
                        <a:lnTo>
                          <a:pt x="4011" y="1783"/>
                        </a:lnTo>
                        <a:lnTo>
                          <a:pt x="4013" y="1795"/>
                        </a:lnTo>
                        <a:lnTo>
                          <a:pt x="4016" y="1807"/>
                        </a:lnTo>
                        <a:lnTo>
                          <a:pt x="4016" y="1812"/>
                        </a:lnTo>
                        <a:lnTo>
                          <a:pt x="4016" y="1818"/>
                        </a:lnTo>
                        <a:lnTo>
                          <a:pt x="4015" y="1824"/>
                        </a:lnTo>
                        <a:lnTo>
                          <a:pt x="4013" y="1829"/>
                        </a:lnTo>
                        <a:lnTo>
                          <a:pt x="4006" y="1840"/>
                        </a:lnTo>
                        <a:lnTo>
                          <a:pt x="3999" y="1851"/>
                        </a:lnTo>
                        <a:lnTo>
                          <a:pt x="3996" y="1856"/>
                        </a:lnTo>
                        <a:lnTo>
                          <a:pt x="3993" y="1862"/>
                        </a:lnTo>
                        <a:lnTo>
                          <a:pt x="3992" y="1868"/>
                        </a:lnTo>
                        <a:lnTo>
                          <a:pt x="3993" y="1875"/>
                        </a:lnTo>
                        <a:lnTo>
                          <a:pt x="3994" y="1878"/>
                        </a:lnTo>
                        <a:lnTo>
                          <a:pt x="3996" y="1881"/>
                        </a:lnTo>
                        <a:lnTo>
                          <a:pt x="3999" y="1883"/>
                        </a:lnTo>
                        <a:lnTo>
                          <a:pt x="4002" y="1886"/>
                        </a:lnTo>
                        <a:lnTo>
                          <a:pt x="4009" y="1891"/>
                        </a:lnTo>
                        <a:lnTo>
                          <a:pt x="4016" y="1896"/>
                        </a:lnTo>
                        <a:lnTo>
                          <a:pt x="4022" y="1901"/>
                        </a:lnTo>
                        <a:lnTo>
                          <a:pt x="4026" y="1906"/>
                        </a:lnTo>
                        <a:lnTo>
                          <a:pt x="4026" y="1908"/>
                        </a:lnTo>
                        <a:lnTo>
                          <a:pt x="4026" y="1911"/>
                        </a:lnTo>
                        <a:lnTo>
                          <a:pt x="4024" y="1913"/>
                        </a:lnTo>
                        <a:lnTo>
                          <a:pt x="4021" y="1916"/>
                        </a:lnTo>
                        <a:lnTo>
                          <a:pt x="4011" y="1921"/>
                        </a:lnTo>
                        <a:lnTo>
                          <a:pt x="4004" y="1924"/>
                        </a:lnTo>
                        <a:lnTo>
                          <a:pt x="3997" y="1926"/>
                        </a:lnTo>
                        <a:lnTo>
                          <a:pt x="3991" y="1927"/>
                        </a:lnTo>
                        <a:lnTo>
                          <a:pt x="3988" y="1928"/>
                        </a:lnTo>
                        <a:lnTo>
                          <a:pt x="3986" y="1929"/>
                        </a:lnTo>
                        <a:lnTo>
                          <a:pt x="3985" y="1932"/>
                        </a:lnTo>
                        <a:lnTo>
                          <a:pt x="3984" y="1934"/>
                        </a:lnTo>
                        <a:lnTo>
                          <a:pt x="3983" y="1937"/>
                        </a:lnTo>
                        <a:lnTo>
                          <a:pt x="3983" y="1940"/>
                        </a:lnTo>
                        <a:lnTo>
                          <a:pt x="3984" y="1945"/>
                        </a:lnTo>
                        <a:lnTo>
                          <a:pt x="3985" y="1950"/>
                        </a:lnTo>
                        <a:lnTo>
                          <a:pt x="3986" y="1954"/>
                        </a:lnTo>
                        <a:lnTo>
                          <a:pt x="3985" y="1957"/>
                        </a:lnTo>
                        <a:lnTo>
                          <a:pt x="3983" y="1960"/>
                        </a:lnTo>
                        <a:lnTo>
                          <a:pt x="3980" y="1962"/>
                        </a:lnTo>
                        <a:lnTo>
                          <a:pt x="3975" y="1963"/>
                        </a:lnTo>
                        <a:lnTo>
                          <a:pt x="3969" y="1963"/>
                        </a:lnTo>
                        <a:lnTo>
                          <a:pt x="3964" y="1963"/>
                        </a:lnTo>
                        <a:lnTo>
                          <a:pt x="3958" y="1962"/>
                        </a:lnTo>
                        <a:lnTo>
                          <a:pt x="3935" y="1959"/>
                        </a:lnTo>
                        <a:lnTo>
                          <a:pt x="3921" y="1956"/>
                        </a:lnTo>
                        <a:lnTo>
                          <a:pt x="3913" y="1957"/>
                        </a:lnTo>
                        <a:lnTo>
                          <a:pt x="3907" y="1958"/>
                        </a:lnTo>
                        <a:lnTo>
                          <a:pt x="3902" y="1960"/>
                        </a:lnTo>
                        <a:lnTo>
                          <a:pt x="3897" y="1962"/>
                        </a:lnTo>
                        <a:lnTo>
                          <a:pt x="3893" y="1965"/>
                        </a:lnTo>
                        <a:lnTo>
                          <a:pt x="3889" y="1968"/>
                        </a:lnTo>
                        <a:lnTo>
                          <a:pt x="3886" y="1972"/>
                        </a:lnTo>
                        <a:lnTo>
                          <a:pt x="3883" y="1978"/>
                        </a:lnTo>
                        <a:lnTo>
                          <a:pt x="3876" y="1997"/>
                        </a:lnTo>
                        <a:lnTo>
                          <a:pt x="3867" y="2019"/>
                        </a:lnTo>
                        <a:lnTo>
                          <a:pt x="3873" y="2041"/>
                        </a:lnTo>
                        <a:lnTo>
                          <a:pt x="3879" y="2068"/>
                        </a:lnTo>
                        <a:lnTo>
                          <a:pt x="3879" y="2074"/>
                        </a:lnTo>
                        <a:lnTo>
                          <a:pt x="3878" y="2079"/>
                        </a:lnTo>
                        <a:lnTo>
                          <a:pt x="3877" y="2084"/>
                        </a:lnTo>
                        <a:lnTo>
                          <a:pt x="3874" y="2089"/>
                        </a:lnTo>
                        <a:lnTo>
                          <a:pt x="3871" y="2092"/>
                        </a:lnTo>
                        <a:lnTo>
                          <a:pt x="3866" y="2095"/>
                        </a:lnTo>
                        <a:lnTo>
                          <a:pt x="3859" y="2097"/>
                        </a:lnTo>
                        <a:lnTo>
                          <a:pt x="3851" y="2098"/>
                        </a:lnTo>
                        <a:lnTo>
                          <a:pt x="3840" y="2097"/>
                        </a:lnTo>
                        <a:lnTo>
                          <a:pt x="3830" y="2095"/>
                        </a:lnTo>
                        <a:lnTo>
                          <a:pt x="3821" y="2091"/>
                        </a:lnTo>
                        <a:lnTo>
                          <a:pt x="3813" y="2086"/>
                        </a:lnTo>
                        <a:lnTo>
                          <a:pt x="3805" y="2082"/>
                        </a:lnTo>
                        <a:lnTo>
                          <a:pt x="3796" y="2079"/>
                        </a:lnTo>
                        <a:lnTo>
                          <a:pt x="3792" y="2078"/>
                        </a:lnTo>
                        <a:lnTo>
                          <a:pt x="3788" y="2078"/>
                        </a:lnTo>
                        <a:lnTo>
                          <a:pt x="3783" y="2078"/>
                        </a:lnTo>
                        <a:lnTo>
                          <a:pt x="3779" y="2079"/>
                        </a:lnTo>
                        <a:lnTo>
                          <a:pt x="3776" y="2080"/>
                        </a:lnTo>
                        <a:lnTo>
                          <a:pt x="3773" y="2082"/>
                        </a:lnTo>
                        <a:lnTo>
                          <a:pt x="3771" y="2084"/>
                        </a:lnTo>
                        <a:lnTo>
                          <a:pt x="3770" y="2086"/>
                        </a:lnTo>
                        <a:lnTo>
                          <a:pt x="3768" y="2092"/>
                        </a:lnTo>
                        <a:lnTo>
                          <a:pt x="3768" y="2098"/>
                        </a:lnTo>
                        <a:lnTo>
                          <a:pt x="3769" y="2105"/>
                        </a:lnTo>
                        <a:lnTo>
                          <a:pt x="3772" y="2111"/>
                        </a:lnTo>
                        <a:lnTo>
                          <a:pt x="3775" y="2117"/>
                        </a:lnTo>
                        <a:lnTo>
                          <a:pt x="3778" y="2122"/>
                        </a:lnTo>
                        <a:lnTo>
                          <a:pt x="3784" y="2128"/>
                        </a:lnTo>
                        <a:lnTo>
                          <a:pt x="3791" y="2134"/>
                        </a:lnTo>
                        <a:lnTo>
                          <a:pt x="3800" y="2140"/>
                        </a:lnTo>
                        <a:lnTo>
                          <a:pt x="3810" y="2145"/>
                        </a:lnTo>
                        <a:lnTo>
                          <a:pt x="3825" y="2155"/>
                        </a:lnTo>
                        <a:lnTo>
                          <a:pt x="3834" y="2161"/>
                        </a:lnTo>
                        <a:lnTo>
                          <a:pt x="3829" y="2169"/>
                        </a:lnTo>
                        <a:lnTo>
                          <a:pt x="3819" y="2184"/>
                        </a:lnTo>
                        <a:lnTo>
                          <a:pt x="3807" y="2200"/>
                        </a:lnTo>
                        <a:lnTo>
                          <a:pt x="3799" y="2209"/>
                        </a:lnTo>
                        <a:lnTo>
                          <a:pt x="3792" y="2214"/>
                        </a:lnTo>
                        <a:lnTo>
                          <a:pt x="3785" y="2217"/>
                        </a:lnTo>
                        <a:lnTo>
                          <a:pt x="3779" y="2220"/>
                        </a:lnTo>
                        <a:lnTo>
                          <a:pt x="3773" y="2223"/>
                        </a:lnTo>
                        <a:lnTo>
                          <a:pt x="3763" y="2226"/>
                        </a:lnTo>
                        <a:lnTo>
                          <a:pt x="3753" y="2229"/>
                        </a:lnTo>
                        <a:lnTo>
                          <a:pt x="3749" y="2231"/>
                        </a:lnTo>
                        <a:lnTo>
                          <a:pt x="3746" y="2234"/>
                        </a:lnTo>
                        <a:lnTo>
                          <a:pt x="3743" y="2237"/>
                        </a:lnTo>
                        <a:lnTo>
                          <a:pt x="3741" y="2241"/>
                        </a:lnTo>
                        <a:lnTo>
                          <a:pt x="3739" y="2246"/>
                        </a:lnTo>
                        <a:lnTo>
                          <a:pt x="3738" y="2252"/>
                        </a:lnTo>
                        <a:lnTo>
                          <a:pt x="3737" y="2260"/>
                        </a:lnTo>
                        <a:lnTo>
                          <a:pt x="3737" y="2269"/>
                        </a:lnTo>
                        <a:lnTo>
                          <a:pt x="3736" y="2277"/>
                        </a:lnTo>
                        <a:lnTo>
                          <a:pt x="3733" y="2284"/>
                        </a:lnTo>
                        <a:lnTo>
                          <a:pt x="3729" y="2291"/>
                        </a:lnTo>
                        <a:lnTo>
                          <a:pt x="3725" y="2298"/>
                        </a:lnTo>
                        <a:lnTo>
                          <a:pt x="3721" y="2306"/>
                        </a:lnTo>
                        <a:lnTo>
                          <a:pt x="3719" y="2313"/>
                        </a:lnTo>
                        <a:lnTo>
                          <a:pt x="3719" y="2316"/>
                        </a:lnTo>
                        <a:lnTo>
                          <a:pt x="3719" y="2320"/>
                        </a:lnTo>
                        <a:lnTo>
                          <a:pt x="3721" y="2323"/>
                        </a:lnTo>
                        <a:lnTo>
                          <a:pt x="3723" y="2326"/>
                        </a:lnTo>
                        <a:lnTo>
                          <a:pt x="3729" y="2333"/>
                        </a:lnTo>
                        <a:lnTo>
                          <a:pt x="3735" y="2341"/>
                        </a:lnTo>
                        <a:lnTo>
                          <a:pt x="3742" y="2349"/>
                        </a:lnTo>
                        <a:lnTo>
                          <a:pt x="3747" y="2358"/>
                        </a:lnTo>
                        <a:lnTo>
                          <a:pt x="3748" y="2363"/>
                        </a:lnTo>
                        <a:lnTo>
                          <a:pt x="3749" y="2367"/>
                        </a:lnTo>
                        <a:lnTo>
                          <a:pt x="3749" y="2370"/>
                        </a:lnTo>
                        <a:lnTo>
                          <a:pt x="3749" y="2374"/>
                        </a:lnTo>
                        <a:lnTo>
                          <a:pt x="3747" y="2377"/>
                        </a:lnTo>
                        <a:lnTo>
                          <a:pt x="3743" y="2380"/>
                        </a:lnTo>
                        <a:lnTo>
                          <a:pt x="3739" y="2383"/>
                        </a:lnTo>
                        <a:lnTo>
                          <a:pt x="3733" y="2385"/>
                        </a:lnTo>
                        <a:lnTo>
                          <a:pt x="3724" y="2386"/>
                        </a:lnTo>
                        <a:lnTo>
                          <a:pt x="3711" y="2386"/>
                        </a:lnTo>
                        <a:lnTo>
                          <a:pt x="3697" y="2385"/>
                        </a:lnTo>
                        <a:lnTo>
                          <a:pt x="3683" y="2384"/>
                        </a:lnTo>
                        <a:lnTo>
                          <a:pt x="3668" y="2384"/>
                        </a:lnTo>
                        <a:lnTo>
                          <a:pt x="3655" y="2385"/>
                        </a:lnTo>
                        <a:lnTo>
                          <a:pt x="3650" y="2386"/>
                        </a:lnTo>
                        <a:lnTo>
                          <a:pt x="3646" y="2387"/>
                        </a:lnTo>
                        <a:lnTo>
                          <a:pt x="3643" y="2389"/>
                        </a:lnTo>
                        <a:lnTo>
                          <a:pt x="3641" y="2391"/>
                        </a:lnTo>
                        <a:lnTo>
                          <a:pt x="3637" y="2399"/>
                        </a:lnTo>
                        <a:lnTo>
                          <a:pt x="3634" y="2407"/>
                        </a:lnTo>
                        <a:lnTo>
                          <a:pt x="3632" y="2413"/>
                        </a:lnTo>
                        <a:lnTo>
                          <a:pt x="3631" y="2418"/>
                        </a:lnTo>
                        <a:lnTo>
                          <a:pt x="3631" y="2422"/>
                        </a:lnTo>
                        <a:lnTo>
                          <a:pt x="3631" y="2426"/>
                        </a:lnTo>
                        <a:lnTo>
                          <a:pt x="3633" y="2430"/>
                        </a:lnTo>
                        <a:lnTo>
                          <a:pt x="3635" y="2433"/>
                        </a:lnTo>
                        <a:lnTo>
                          <a:pt x="3648" y="2448"/>
                        </a:lnTo>
                        <a:lnTo>
                          <a:pt x="3667" y="2470"/>
                        </a:lnTo>
                        <a:lnTo>
                          <a:pt x="3667" y="2477"/>
                        </a:lnTo>
                        <a:lnTo>
                          <a:pt x="3667" y="2484"/>
                        </a:lnTo>
                        <a:lnTo>
                          <a:pt x="3665" y="2492"/>
                        </a:lnTo>
                        <a:lnTo>
                          <a:pt x="3662" y="2498"/>
                        </a:lnTo>
                        <a:lnTo>
                          <a:pt x="3660" y="2499"/>
                        </a:lnTo>
                        <a:lnTo>
                          <a:pt x="3658" y="2500"/>
                        </a:lnTo>
                        <a:lnTo>
                          <a:pt x="3656" y="2500"/>
                        </a:lnTo>
                        <a:lnTo>
                          <a:pt x="3653" y="2499"/>
                        </a:lnTo>
                        <a:lnTo>
                          <a:pt x="3649" y="2497"/>
                        </a:lnTo>
                        <a:lnTo>
                          <a:pt x="3644" y="2494"/>
                        </a:lnTo>
                        <a:lnTo>
                          <a:pt x="3639" y="2493"/>
                        </a:lnTo>
                        <a:lnTo>
                          <a:pt x="3634" y="2494"/>
                        </a:lnTo>
                        <a:lnTo>
                          <a:pt x="3628" y="2496"/>
                        </a:lnTo>
                        <a:lnTo>
                          <a:pt x="3623" y="2499"/>
                        </a:lnTo>
                        <a:lnTo>
                          <a:pt x="3618" y="2503"/>
                        </a:lnTo>
                        <a:lnTo>
                          <a:pt x="3615" y="2508"/>
                        </a:lnTo>
                        <a:lnTo>
                          <a:pt x="3612" y="2513"/>
                        </a:lnTo>
                        <a:lnTo>
                          <a:pt x="3611" y="2517"/>
                        </a:lnTo>
                        <a:lnTo>
                          <a:pt x="3610" y="2523"/>
                        </a:lnTo>
                        <a:lnTo>
                          <a:pt x="3609" y="2527"/>
                        </a:lnTo>
                        <a:lnTo>
                          <a:pt x="3607" y="2530"/>
                        </a:lnTo>
                        <a:lnTo>
                          <a:pt x="3604" y="2532"/>
                        </a:lnTo>
                        <a:lnTo>
                          <a:pt x="3598" y="2536"/>
                        </a:lnTo>
                        <a:lnTo>
                          <a:pt x="3589" y="2539"/>
                        </a:lnTo>
                        <a:lnTo>
                          <a:pt x="3581" y="2542"/>
                        </a:lnTo>
                        <a:lnTo>
                          <a:pt x="3574" y="2547"/>
                        </a:lnTo>
                        <a:lnTo>
                          <a:pt x="3568" y="2552"/>
                        </a:lnTo>
                        <a:lnTo>
                          <a:pt x="3562" y="2557"/>
                        </a:lnTo>
                        <a:lnTo>
                          <a:pt x="3560" y="2568"/>
                        </a:lnTo>
                        <a:lnTo>
                          <a:pt x="3559" y="2578"/>
                        </a:lnTo>
                        <a:lnTo>
                          <a:pt x="3560" y="2586"/>
                        </a:lnTo>
                        <a:lnTo>
                          <a:pt x="3563" y="2593"/>
                        </a:lnTo>
                        <a:lnTo>
                          <a:pt x="3567" y="2599"/>
                        </a:lnTo>
                        <a:lnTo>
                          <a:pt x="3571" y="2604"/>
                        </a:lnTo>
                        <a:lnTo>
                          <a:pt x="3576" y="2608"/>
                        </a:lnTo>
                        <a:lnTo>
                          <a:pt x="3582" y="2612"/>
                        </a:lnTo>
                        <a:lnTo>
                          <a:pt x="3588" y="2615"/>
                        </a:lnTo>
                        <a:lnTo>
                          <a:pt x="3592" y="2618"/>
                        </a:lnTo>
                        <a:lnTo>
                          <a:pt x="3596" y="2622"/>
                        </a:lnTo>
                        <a:lnTo>
                          <a:pt x="3599" y="2626"/>
                        </a:lnTo>
                        <a:lnTo>
                          <a:pt x="3600" y="2629"/>
                        </a:lnTo>
                        <a:lnTo>
                          <a:pt x="3600" y="2634"/>
                        </a:lnTo>
                        <a:lnTo>
                          <a:pt x="3597" y="2638"/>
                        </a:lnTo>
                        <a:lnTo>
                          <a:pt x="3592" y="2644"/>
                        </a:lnTo>
                        <a:lnTo>
                          <a:pt x="3585" y="2650"/>
                        </a:lnTo>
                        <a:lnTo>
                          <a:pt x="3580" y="2656"/>
                        </a:lnTo>
                        <a:lnTo>
                          <a:pt x="3576" y="2662"/>
                        </a:lnTo>
                        <a:lnTo>
                          <a:pt x="3572" y="2670"/>
                        </a:lnTo>
                        <a:lnTo>
                          <a:pt x="3570" y="2676"/>
                        </a:lnTo>
                        <a:lnTo>
                          <a:pt x="3568" y="2682"/>
                        </a:lnTo>
                        <a:lnTo>
                          <a:pt x="3567" y="2689"/>
                        </a:lnTo>
                        <a:lnTo>
                          <a:pt x="3567" y="2696"/>
                        </a:lnTo>
                        <a:lnTo>
                          <a:pt x="3567" y="2702"/>
                        </a:lnTo>
                        <a:lnTo>
                          <a:pt x="3568" y="2710"/>
                        </a:lnTo>
                        <a:lnTo>
                          <a:pt x="3569" y="2717"/>
                        </a:lnTo>
                        <a:lnTo>
                          <a:pt x="3571" y="2724"/>
                        </a:lnTo>
                        <a:lnTo>
                          <a:pt x="3577" y="2737"/>
                        </a:lnTo>
                        <a:lnTo>
                          <a:pt x="3585" y="2752"/>
                        </a:lnTo>
                        <a:lnTo>
                          <a:pt x="3591" y="2759"/>
                        </a:lnTo>
                        <a:lnTo>
                          <a:pt x="3593" y="2766"/>
                        </a:lnTo>
                        <a:lnTo>
                          <a:pt x="3595" y="2772"/>
                        </a:lnTo>
                        <a:lnTo>
                          <a:pt x="3594" y="2777"/>
                        </a:lnTo>
                        <a:lnTo>
                          <a:pt x="3593" y="2781"/>
                        </a:lnTo>
                        <a:lnTo>
                          <a:pt x="3590" y="2785"/>
                        </a:lnTo>
                        <a:lnTo>
                          <a:pt x="3585" y="2788"/>
                        </a:lnTo>
                        <a:lnTo>
                          <a:pt x="3580" y="2791"/>
                        </a:lnTo>
                        <a:lnTo>
                          <a:pt x="3574" y="2794"/>
                        </a:lnTo>
                        <a:lnTo>
                          <a:pt x="3567" y="2796"/>
                        </a:lnTo>
                        <a:lnTo>
                          <a:pt x="3560" y="2798"/>
                        </a:lnTo>
                        <a:lnTo>
                          <a:pt x="3551" y="2799"/>
                        </a:lnTo>
                        <a:lnTo>
                          <a:pt x="3532" y="2801"/>
                        </a:lnTo>
                        <a:lnTo>
                          <a:pt x="3513" y="2802"/>
                        </a:lnTo>
                        <a:lnTo>
                          <a:pt x="3491" y="2803"/>
                        </a:lnTo>
                        <a:lnTo>
                          <a:pt x="3471" y="2804"/>
                        </a:lnTo>
                        <a:lnTo>
                          <a:pt x="3451" y="2806"/>
                        </a:lnTo>
                        <a:lnTo>
                          <a:pt x="3433" y="2809"/>
                        </a:lnTo>
                        <a:lnTo>
                          <a:pt x="3425" y="2811"/>
                        </a:lnTo>
                        <a:lnTo>
                          <a:pt x="3418" y="2814"/>
                        </a:lnTo>
                        <a:lnTo>
                          <a:pt x="3410" y="2817"/>
                        </a:lnTo>
                        <a:lnTo>
                          <a:pt x="3405" y="2821"/>
                        </a:lnTo>
                        <a:lnTo>
                          <a:pt x="3400" y="2825"/>
                        </a:lnTo>
                        <a:lnTo>
                          <a:pt x="3397" y="2830"/>
                        </a:lnTo>
                        <a:lnTo>
                          <a:pt x="3395" y="2837"/>
                        </a:lnTo>
                        <a:lnTo>
                          <a:pt x="3394" y="2843"/>
                        </a:lnTo>
                        <a:lnTo>
                          <a:pt x="3393" y="2855"/>
                        </a:lnTo>
                        <a:lnTo>
                          <a:pt x="3390" y="2867"/>
                        </a:lnTo>
                        <a:lnTo>
                          <a:pt x="3386" y="2879"/>
                        </a:lnTo>
                        <a:lnTo>
                          <a:pt x="3381" y="2889"/>
                        </a:lnTo>
                        <a:lnTo>
                          <a:pt x="3368" y="2908"/>
                        </a:lnTo>
                        <a:lnTo>
                          <a:pt x="3355" y="2927"/>
                        </a:lnTo>
                        <a:lnTo>
                          <a:pt x="3349" y="2936"/>
                        </a:lnTo>
                        <a:lnTo>
                          <a:pt x="3344" y="2946"/>
                        </a:lnTo>
                        <a:lnTo>
                          <a:pt x="3339" y="2955"/>
                        </a:lnTo>
                        <a:lnTo>
                          <a:pt x="3335" y="2967"/>
                        </a:lnTo>
                        <a:lnTo>
                          <a:pt x="3332" y="2978"/>
                        </a:lnTo>
                        <a:lnTo>
                          <a:pt x="3331" y="2990"/>
                        </a:lnTo>
                        <a:lnTo>
                          <a:pt x="3331" y="3003"/>
                        </a:lnTo>
                        <a:lnTo>
                          <a:pt x="3333" y="3018"/>
                        </a:lnTo>
                        <a:lnTo>
                          <a:pt x="3335" y="3028"/>
                        </a:lnTo>
                        <a:lnTo>
                          <a:pt x="3335" y="3038"/>
                        </a:lnTo>
                        <a:lnTo>
                          <a:pt x="3333" y="3048"/>
                        </a:lnTo>
                        <a:lnTo>
                          <a:pt x="3331" y="3059"/>
                        </a:lnTo>
                        <a:lnTo>
                          <a:pt x="3329" y="3069"/>
                        </a:lnTo>
                        <a:lnTo>
                          <a:pt x="3326" y="3080"/>
                        </a:lnTo>
                        <a:lnTo>
                          <a:pt x="3324" y="3091"/>
                        </a:lnTo>
                        <a:lnTo>
                          <a:pt x="3323" y="3103"/>
                        </a:lnTo>
                        <a:lnTo>
                          <a:pt x="3322" y="3112"/>
                        </a:lnTo>
                        <a:lnTo>
                          <a:pt x="3319" y="3123"/>
                        </a:lnTo>
                        <a:lnTo>
                          <a:pt x="3314" y="3134"/>
                        </a:lnTo>
                        <a:lnTo>
                          <a:pt x="3308" y="3146"/>
                        </a:lnTo>
                        <a:lnTo>
                          <a:pt x="3301" y="3157"/>
                        </a:lnTo>
                        <a:lnTo>
                          <a:pt x="3293" y="3167"/>
                        </a:lnTo>
                        <a:lnTo>
                          <a:pt x="3286" y="3175"/>
                        </a:lnTo>
                        <a:lnTo>
                          <a:pt x="3279" y="3183"/>
                        </a:lnTo>
                        <a:lnTo>
                          <a:pt x="3251" y="3254"/>
                        </a:lnTo>
                        <a:lnTo>
                          <a:pt x="3251" y="3254"/>
                        </a:lnTo>
                        <a:lnTo>
                          <a:pt x="3236" y="3246"/>
                        </a:lnTo>
                        <a:lnTo>
                          <a:pt x="3221" y="3239"/>
                        </a:lnTo>
                        <a:lnTo>
                          <a:pt x="3206" y="3232"/>
                        </a:lnTo>
                        <a:lnTo>
                          <a:pt x="3191" y="3226"/>
                        </a:lnTo>
                        <a:lnTo>
                          <a:pt x="3160" y="3214"/>
                        </a:lnTo>
                        <a:lnTo>
                          <a:pt x="3132" y="3202"/>
                        </a:lnTo>
                        <a:lnTo>
                          <a:pt x="3119" y="3197"/>
                        </a:lnTo>
                        <a:lnTo>
                          <a:pt x="3107" y="3193"/>
                        </a:lnTo>
                        <a:lnTo>
                          <a:pt x="3097" y="3190"/>
                        </a:lnTo>
                        <a:lnTo>
                          <a:pt x="3087" y="3189"/>
                        </a:lnTo>
                        <a:lnTo>
                          <a:pt x="3082" y="3189"/>
                        </a:lnTo>
                        <a:lnTo>
                          <a:pt x="3078" y="3189"/>
                        </a:lnTo>
                        <a:lnTo>
                          <a:pt x="3073" y="3190"/>
                        </a:lnTo>
                        <a:lnTo>
                          <a:pt x="3068" y="3191"/>
                        </a:lnTo>
                        <a:lnTo>
                          <a:pt x="3064" y="3194"/>
                        </a:lnTo>
                        <a:lnTo>
                          <a:pt x="3060" y="3196"/>
                        </a:lnTo>
                        <a:lnTo>
                          <a:pt x="3057" y="3200"/>
                        </a:lnTo>
                        <a:lnTo>
                          <a:pt x="3053" y="3204"/>
                        </a:lnTo>
                        <a:lnTo>
                          <a:pt x="3046" y="3214"/>
                        </a:lnTo>
                        <a:lnTo>
                          <a:pt x="3040" y="3229"/>
                        </a:lnTo>
                        <a:lnTo>
                          <a:pt x="3034" y="3246"/>
                        </a:lnTo>
                        <a:lnTo>
                          <a:pt x="3028" y="3268"/>
                        </a:lnTo>
                        <a:lnTo>
                          <a:pt x="3028" y="3270"/>
                        </a:lnTo>
                        <a:lnTo>
                          <a:pt x="3028" y="3272"/>
                        </a:lnTo>
                        <a:lnTo>
                          <a:pt x="3030" y="3275"/>
                        </a:lnTo>
                        <a:lnTo>
                          <a:pt x="3032" y="3279"/>
                        </a:lnTo>
                        <a:lnTo>
                          <a:pt x="3037" y="3287"/>
                        </a:lnTo>
                        <a:lnTo>
                          <a:pt x="3045" y="3297"/>
                        </a:lnTo>
                        <a:lnTo>
                          <a:pt x="3064" y="3321"/>
                        </a:lnTo>
                        <a:lnTo>
                          <a:pt x="3087" y="3348"/>
                        </a:lnTo>
                        <a:lnTo>
                          <a:pt x="3097" y="3364"/>
                        </a:lnTo>
                        <a:lnTo>
                          <a:pt x="3107" y="3378"/>
                        </a:lnTo>
                        <a:lnTo>
                          <a:pt x="3117" y="3395"/>
                        </a:lnTo>
                        <a:lnTo>
                          <a:pt x="3124" y="3410"/>
                        </a:lnTo>
                        <a:lnTo>
                          <a:pt x="3126" y="3417"/>
                        </a:lnTo>
                        <a:lnTo>
                          <a:pt x="3128" y="3425"/>
                        </a:lnTo>
                        <a:lnTo>
                          <a:pt x="3130" y="3432"/>
                        </a:lnTo>
                        <a:lnTo>
                          <a:pt x="3131" y="3440"/>
                        </a:lnTo>
                        <a:lnTo>
                          <a:pt x="3131" y="3447"/>
                        </a:lnTo>
                        <a:lnTo>
                          <a:pt x="3130" y="3454"/>
                        </a:lnTo>
                        <a:lnTo>
                          <a:pt x="3129" y="3461"/>
                        </a:lnTo>
                        <a:lnTo>
                          <a:pt x="3127" y="3468"/>
                        </a:lnTo>
                        <a:lnTo>
                          <a:pt x="3131" y="3473"/>
                        </a:lnTo>
                        <a:lnTo>
                          <a:pt x="3139" y="3479"/>
                        </a:lnTo>
                        <a:lnTo>
                          <a:pt x="3149" y="3486"/>
                        </a:lnTo>
                        <a:lnTo>
                          <a:pt x="3161" y="3492"/>
                        </a:lnTo>
                        <a:lnTo>
                          <a:pt x="3188" y="3505"/>
                        </a:lnTo>
                        <a:lnTo>
                          <a:pt x="3216" y="3520"/>
                        </a:lnTo>
                        <a:lnTo>
                          <a:pt x="3229" y="3529"/>
                        </a:lnTo>
                        <a:lnTo>
                          <a:pt x="3240" y="3537"/>
                        </a:lnTo>
                        <a:lnTo>
                          <a:pt x="3246" y="3542"/>
                        </a:lnTo>
                        <a:lnTo>
                          <a:pt x="3250" y="3546"/>
                        </a:lnTo>
                        <a:lnTo>
                          <a:pt x="3254" y="3551"/>
                        </a:lnTo>
                        <a:lnTo>
                          <a:pt x="3257" y="3556"/>
                        </a:lnTo>
                        <a:lnTo>
                          <a:pt x="3259" y="3561"/>
                        </a:lnTo>
                        <a:lnTo>
                          <a:pt x="3261" y="3568"/>
                        </a:lnTo>
                        <a:lnTo>
                          <a:pt x="3262" y="3573"/>
                        </a:lnTo>
                        <a:lnTo>
                          <a:pt x="3261" y="3579"/>
                        </a:lnTo>
                        <a:lnTo>
                          <a:pt x="3260" y="3585"/>
                        </a:lnTo>
                        <a:lnTo>
                          <a:pt x="3258" y="3591"/>
                        </a:lnTo>
                        <a:lnTo>
                          <a:pt x="3255" y="3597"/>
                        </a:lnTo>
                        <a:lnTo>
                          <a:pt x="3250" y="3604"/>
                        </a:lnTo>
                        <a:lnTo>
                          <a:pt x="3247" y="3608"/>
                        </a:lnTo>
                        <a:lnTo>
                          <a:pt x="3245" y="3613"/>
                        </a:lnTo>
                        <a:lnTo>
                          <a:pt x="3244" y="3617"/>
                        </a:lnTo>
                        <a:lnTo>
                          <a:pt x="3243" y="3621"/>
                        </a:lnTo>
                        <a:lnTo>
                          <a:pt x="3243" y="3629"/>
                        </a:lnTo>
                        <a:lnTo>
                          <a:pt x="3244" y="3637"/>
                        </a:lnTo>
                        <a:lnTo>
                          <a:pt x="3251" y="3654"/>
                        </a:lnTo>
                        <a:lnTo>
                          <a:pt x="3259" y="3670"/>
                        </a:lnTo>
                        <a:lnTo>
                          <a:pt x="3262" y="3677"/>
                        </a:lnTo>
                        <a:lnTo>
                          <a:pt x="3265" y="3684"/>
                        </a:lnTo>
                        <a:lnTo>
                          <a:pt x="3267" y="3691"/>
                        </a:lnTo>
                        <a:lnTo>
                          <a:pt x="3267" y="3698"/>
                        </a:lnTo>
                        <a:lnTo>
                          <a:pt x="3266" y="3701"/>
                        </a:lnTo>
                        <a:lnTo>
                          <a:pt x="3264" y="3704"/>
                        </a:lnTo>
                        <a:lnTo>
                          <a:pt x="3262" y="3706"/>
                        </a:lnTo>
                        <a:lnTo>
                          <a:pt x="3260" y="3709"/>
                        </a:lnTo>
                        <a:lnTo>
                          <a:pt x="3252" y="3713"/>
                        </a:lnTo>
                        <a:lnTo>
                          <a:pt x="3240" y="3717"/>
                        </a:lnTo>
                        <a:lnTo>
                          <a:pt x="3239" y="3716"/>
                        </a:lnTo>
                        <a:lnTo>
                          <a:pt x="3238" y="3711"/>
                        </a:lnTo>
                        <a:lnTo>
                          <a:pt x="3236" y="3705"/>
                        </a:lnTo>
                        <a:lnTo>
                          <a:pt x="3233" y="3699"/>
                        </a:lnTo>
                        <a:lnTo>
                          <a:pt x="3230" y="3692"/>
                        </a:lnTo>
                        <a:lnTo>
                          <a:pt x="3225" y="3685"/>
                        </a:lnTo>
                        <a:lnTo>
                          <a:pt x="3220" y="3679"/>
                        </a:lnTo>
                        <a:lnTo>
                          <a:pt x="3214" y="3673"/>
                        </a:lnTo>
                        <a:lnTo>
                          <a:pt x="3209" y="3668"/>
                        </a:lnTo>
                        <a:lnTo>
                          <a:pt x="3203" y="3664"/>
                        </a:lnTo>
                        <a:lnTo>
                          <a:pt x="3196" y="3661"/>
                        </a:lnTo>
                        <a:lnTo>
                          <a:pt x="3190" y="3659"/>
                        </a:lnTo>
                        <a:lnTo>
                          <a:pt x="3185" y="3659"/>
                        </a:lnTo>
                        <a:lnTo>
                          <a:pt x="3183" y="3660"/>
                        </a:lnTo>
                        <a:lnTo>
                          <a:pt x="3180" y="3661"/>
                        </a:lnTo>
                        <a:lnTo>
                          <a:pt x="3178" y="3663"/>
                        </a:lnTo>
                        <a:lnTo>
                          <a:pt x="3177" y="3665"/>
                        </a:lnTo>
                        <a:lnTo>
                          <a:pt x="3174" y="3671"/>
                        </a:lnTo>
                        <a:lnTo>
                          <a:pt x="3172" y="3681"/>
                        </a:lnTo>
                        <a:lnTo>
                          <a:pt x="3170" y="3688"/>
                        </a:lnTo>
                        <a:lnTo>
                          <a:pt x="3167" y="3694"/>
                        </a:lnTo>
                        <a:lnTo>
                          <a:pt x="3163" y="3701"/>
                        </a:lnTo>
                        <a:lnTo>
                          <a:pt x="3158" y="3705"/>
                        </a:lnTo>
                        <a:lnTo>
                          <a:pt x="3151" y="3708"/>
                        </a:lnTo>
                        <a:lnTo>
                          <a:pt x="3144" y="3710"/>
                        </a:lnTo>
                        <a:lnTo>
                          <a:pt x="3137" y="3712"/>
                        </a:lnTo>
                        <a:lnTo>
                          <a:pt x="3129" y="3713"/>
                        </a:lnTo>
                        <a:lnTo>
                          <a:pt x="3113" y="3715"/>
                        </a:lnTo>
                        <a:lnTo>
                          <a:pt x="3096" y="3716"/>
                        </a:lnTo>
                        <a:lnTo>
                          <a:pt x="3088" y="3717"/>
                        </a:lnTo>
                        <a:lnTo>
                          <a:pt x="3080" y="3718"/>
                        </a:lnTo>
                        <a:lnTo>
                          <a:pt x="3073" y="3720"/>
                        </a:lnTo>
                        <a:lnTo>
                          <a:pt x="3065" y="3722"/>
                        </a:lnTo>
                        <a:lnTo>
                          <a:pt x="3061" y="3724"/>
                        </a:lnTo>
                        <a:lnTo>
                          <a:pt x="3059" y="3726"/>
                        </a:lnTo>
                        <a:lnTo>
                          <a:pt x="3057" y="3729"/>
                        </a:lnTo>
                        <a:lnTo>
                          <a:pt x="3056" y="3732"/>
                        </a:lnTo>
                        <a:lnTo>
                          <a:pt x="3055" y="3739"/>
                        </a:lnTo>
                        <a:lnTo>
                          <a:pt x="3054" y="3745"/>
                        </a:lnTo>
                        <a:lnTo>
                          <a:pt x="3054" y="3748"/>
                        </a:lnTo>
                        <a:lnTo>
                          <a:pt x="3053" y="3750"/>
                        </a:lnTo>
                        <a:lnTo>
                          <a:pt x="3052" y="3753"/>
                        </a:lnTo>
                        <a:lnTo>
                          <a:pt x="3051" y="3754"/>
                        </a:lnTo>
                        <a:lnTo>
                          <a:pt x="3048" y="3756"/>
                        </a:lnTo>
                        <a:lnTo>
                          <a:pt x="3045" y="3757"/>
                        </a:lnTo>
                        <a:lnTo>
                          <a:pt x="3040" y="3757"/>
                        </a:lnTo>
                        <a:lnTo>
                          <a:pt x="3034" y="3756"/>
                        </a:lnTo>
                        <a:lnTo>
                          <a:pt x="3012" y="3753"/>
                        </a:lnTo>
                        <a:lnTo>
                          <a:pt x="3001" y="3753"/>
                        </a:lnTo>
                        <a:lnTo>
                          <a:pt x="2997" y="3754"/>
                        </a:lnTo>
                        <a:lnTo>
                          <a:pt x="2995" y="3755"/>
                        </a:lnTo>
                        <a:lnTo>
                          <a:pt x="2993" y="3757"/>
                        </a:lnTo>
                        <a:lnTo>
                          <a:pt x="2993" y="3759"/>
                        </a:lnTo>
                        <a:lnTo>
                          <a:pt x="2991" y="3765"/>
                        </a:lnTo>
                        <a:lnTo>
                          <a:pt x="2987" y="3772"/>
                        </a:lnTo>
                        <a:lnTo>
                          <a:pt x="2984" y="3776"/>
                        </a:lnTo>
                        <a:lnTo>
                          <a:pt x="2978" y="3780"/>
                        </a:lnTo>
                        <a:lnTo>
                          <a:pt x="2971" y="3785"/>
                        </a:lnTo>
                        <a:lnTo>
                          <a:pt x="2963" y="3789"/>
                        </a:lnTo>
                        <a:lnTo>
                          <a:pt x="2954" y="3793"/>
                        </a:lnTo>
                        <a:lnTo>
                          <a:pt x="2946" y="3799"/>
                        </a:lnTo>
                        <a:lnTo>
                          <a:pt x="2939" y="3805"/>
                        </a:lnTo>
                        <a:lnTo>
                          <a:pt x="2934" y="3813"/>
                        </a:lnTo>
                        <a:lnTo>
                          <a:pt x="2930" y="3820"/>
                        </a:lnTo>
                        <a:lnTo>
                          <a:pt x="2926" y="3830"/>
                        </a:lnTo>
                        <a:lnTo>
                          <a:pt x="2923" y="3838"/>
                        </a:lnTo>
                        <a:lnTo>
                          <a:pt x="2920" y="3847"/>
                        </a:lnTo>
                        <a:lnTo>
                          <a:pt x="2915" y="3864"/>
                        </a:lnTo>
                        <a:lnTo>
                          <a:pt x="2908" y="3881"/>
                        </a:lnTo>
                        <a:lnTo>
                          <a:pt x="2904" y="3888"/>
                        </a:lnTo>
                        <a:lnTo>
                          <a:pt x="2899" y="3895"/>
                        </a:lnTo>
                        <a:lnTo>
                          <a:pt x="2892" y="3901"/>
                        </a:lnTo>
                        <a:lnTo>
                          <a:pt x="2884" y="3905"/>
                        </a:lnTo>
                        <a:lnTo>
                          <a:pt x="2871" y="3915"/>
                        </a:lnTo>
                        <a:lnTo>
                          <a:pt x="2859" y="3923"/>
                        </a:lnTo>
                        <a:lnTo>
                          <a:pt x="2849" y="3932"/>
                        </a:lnTo>
                        <a:lnTo>
                          <a:pt x="2841" y="3941"/>
                        </a:lnTo>
                        <a:lnTo>
                          <a:pt x="2827" y="3960"/>
                        </a:lnTo>
                        <a:lnTo>
                          <a:pt x="2815" y="3974"/>
                        </a:lnTo>
                        <a:lnTo>
                          <a:pt x="2808" y="3980"/>
                        </a:lnTo>
                        <a:lnTo>
                          <a:pt x="2801" y="3984"/>
                        </a:lnTo>
                        <a:lnTo>
                          <a:pt x="2797" y="3985"/>
                        </a:lnTo>
                        <a:lnTo>
                          <a:pt x="2793" y="3986"/>
                        </a:lnTo>
                        <a:lnTo>
                          <a:pt x="2788" y="3986"/>
                        </a:lnTo>
                        <a:lnTo>
                          <a:pt x="2783" y="3986"/>
                        </a:lnTo>
                        <a:lnTo>
                          <a:pt x="2771" y="3985"/>
                        </a:lnTo>
                        <a:lnTo>
                          <a:pt x="2757" y="3980"/>
                        </a:lnTo>
                        <a:lnTo>
                          <a:pt x="2740" y="3974"/>
                        </a:lnTo>
                        <a:lnTo>
                          <a:pt x="2720" y="3964"/>
                        </a:lnTo>
                        <a:lnTo>
                          <a:pt x="2707" y="3957"/>
                        </a:lnTo>
                        <a:lnTo>
                          <a:pt x="2694" y="3947"/>
                        </a:lnTo>
                        <a:lnTo>
                          <a:pt x="2680" y="3938"/>
                        </a:lnTo>
                        <a:lnTo>
                          <a:pt x="2667" y="3927"/>
                        </a:lnTo>
                        <a:lnTo>
                          <a:pt x="2653" y="3916"/>
                        </a:lnTo>
                        <a:lnTo>
                          <a:pt x="2640" y="3902"/>
                        </a:lnTo>
                        <a:lnTo>
                          <a:pt x="2627" y="3889"/>
                        </a:lnTo>
                        <a:lnTo>
                          <a:pt x="2615" y="3875"/>
                        </a:lnTo>
                        <a:lnTo>
                          <a:pt x="2604" y="3860"/>
                        </a:lnTo>
                        <a:lnTo>
                          <a:pt x="2593" y="3845"/>
                        </a:lnTo>
                        <a:lnTo>
                          <a:pt x="2584" y="3830"/>
                        </a:lnTo>
                        <a:lnTo>
                          <a:pt x="2577" y="3814"/>
                        </a:lnTo>
                        <a:lnTo>
                          <a:pt x="2571" y="3799"/>
                        </a:lnTo>
                        <a:lnTo>
                          <a:pt x="2567" y="3784"/>
                        </a:lnTo>
                        <a:lnTo>
                          <a:pt x="2565" y="3775"/>
                        </a:lnTo>
                        <a:lnTo>
                          <a:pt x="2565" y="3768"/>
                        </a:lnTo>
                        <a:lnTo>
                          <a:pt x="2565" y="3760"/>
                        </a:lnTo>
                        <a:lnTo>
                          <a:pt x="2565" y="3753"/>
                        </a:lnTo>
                        <a:lnTo>
                          <a:pt x="2565" y="3742"/>
                        </a:lnTo>
                        <a:lnTo>
                          <a:pt x="2563" y="3733"/>
                        </a:lnTo>
                        <a:lnTo>
                          <a:pt x="2561" y="3725"/>
                        </a:lnTo>
                        <a:lnTo>
                          <a:pt x="2557" y="3719"/>
                        </a:lnTo>
                        <a:lnTo>
                          <a:pt x="2553" y="3712"/>
                        </a:lnTo>
                        <a:lnTo>
                          <a:pt x="2548" y="3706"/>
                        </a:lnTo>
                        <a:lnTo>
                          <a:pt x="2544" y="3699"/>
                        </a:lnTo>
                        <a:lnTo>
                          <a:pt x="2542" y="3690"/>
                        </a:lnTo>
                        <a:lnTo>
                          <a:pt x="2526" y="3666"/>
                        </a:lnTo>
                        <a:lnTo>
                          <a:pt x="2508" y="3640"/>
                        </a:lnTo>
                        <a:lnTo>
                          <a:pt x="2488" y="3615"/>
                        </a:lnTo>
                        <a:lnTo>
                          <a:pt x="2468" y="3588"/>
                        </a:lnTo>
                        <a:lnTo>
                          <a:pt x="2446" y="3562"/>
                        </a:lnTo>
                        <a:lnTo>
                          <a:pt x="2424" y="3538"/>
                        </a:lnTo>
                        <a:lnTo>
                          <a:pt x="2402" y="3515"/>
                        </a:lnTo>
                        <a:lnTo>
                          <a:pt x="2382" y="3496"/>
                        </a:lnTo>
                        <a:lnTo>
                          <a:pt x="2372" y="3489"/>
                        </a:lnTo>
                        <a:lnTo>
                          <a:pt x="2363" y="3485"/>
                        </a:lnTo>
                        <a:lnTo>
                          <a:pt x="2354" y="3482"/>
                        </a:lnTo>
                        <a:lnTo>
                          <a:pt x="2345" y="3478"/>
                        </a:lnTo>
                        <a:lnTo>
                          <a:pt x="2335" y="3475"/>
                        </a:lnTo>
                        <a:lnTo>
                          <a:pt x="2326" y="3471"/>
                        </a:lnTo>
                        <a:lnTo>
                          <a:pt x="2322" y="3469"/>
                        </a:lnTo>
                        <a:lnTo>
                          <a:pt x="2318" y="3466"/>
                        </a:lnTo>
                        <a:lnTo>
                          <a:pt x="2314" y="3462"/>
                        </a:lnTo>
                        <a:lnTo>
                          <a:pt x="2310" y="3457"/>
                        </a:lnTo>
                        <a:lnTo>
                          <a:pt x="2298" y="3440"/>
                        </a:lnTo>
                        <a:lnTo>
                          <a:pt x="2282" y="3412"/>
                        </a:lnTo>
                        <a:lnTo>
                          <a:pt x="2275" y="3398"/>
                        </a:lnTo>
                        <a:lnTo>
                          <a:pt x="2270" y="3384"/>
                        </a:lnTo>
                        <a:lnTo>
                          <a:pt x="2269" y="3378"/>
                        </a:lnTo>
                        <a:lnTo>
                          <a:pt x="2268" y="3373"/>
                        </a:lnTo>
                        <a:lnTo>
                          <a:pt x="2269" y="3369"/>
                        </a:lnTo>
                        <a:lnTo>
                          <a:pt x="2271" y="3366"/>
                        </a:lnTo>
                        <a:lnTo>
                          <a:pt x="2272" y="3364"/>
                        </a:lnTo>
                        <a:lnTo>
                          <a:pt x="2273" y="3362"/>
                        </a:lnTo>
                        <a:lnTo>
                          <a:pt x="2273" y="3361"/>
                        </a:lnTo>
                        <a:lnTo>
                          <a:pt x="2272" y="3359"/>
                        </a:lnTo>
                        <a:lnTo>
                          <a:pt x="2270" y="3356"/>
                        </a:lnTo>
                        <a:lnTo>
                          <a:pt x="2266" y="3353"/>
                        </a:lnTo>
                        <a:lnTo>
                          <a:pt x="2261" y="3349"/>
                        </a:lnTo>
                        <a:lnTo>
                          <a:pt x="2254" y="3347"/>
                        </a:lnTo>
                        <a:lnTo>
                          <a:pt x="2246" y="3345"/>
                        </a:lnTo>
                        <a:lnTo>
                          <a:pt x="2238" y="3344"/>
                        </a:lnTo>
                        <a:lnTo>
                          <a:pt x="2222" y="3342"/>
                        </a:lnTo>
                        <a:lnTo>
                          <a:pt x="2206" y="3341"/>
                        </a:lnTo>
                        <a:lnTo>
                          <a:pt x="2200" y="3342"/>
                        </a:lnTo>
                        <a:lnTo>
                          <a:pt x="2195" y="3343"/>
                        </a:lnTo>
                        <a:lnTo>
                          <a:pt x="2191" y="3344"/>
                        </a:lnTo>
                        <a:lnTo>
                          <a:pt x="2189" y="3346"/>
                        </a:lnTo>
                        <a:lnTo>
                          <a:pt x="2186" y="3354"/>
                        </a:lnTo>
                        <a:lnTo>
                          <a:pt x="2183" y="3360"/>
                        </a:lnTo>
                        <a:lnTo>
                          <a:pt x="2180" y="3363"/>
                        </a:lnTo>
                        <a:lnTo>
                          <a:pt x="2177" y="3366"/>
                        </a:lnTo>
                        <a:lnTo>
                          <a:pt x="2174" y="3368"/>
                        </a:lnTo>
                        <a:lnTo>
                          <a:pt x="2171" y="3368"/>
                        </a:lnTo>
                        <a:lnTo>
                          <a:pt x="2168" y="3368"/>
                        </a:lnTo>
                        <a:lnTo>
                          <a:pt x="2165" y="3366"/>
                        </a:lnTo>
                        <a:lnTo>
                          <a:pt x="2158" y="3361"/>
                        </a:lnTo>
                        <a:lnTo>
                          <a:pt x="2153" y="3353"/>
                        </a:lnTo>
                        <a:lnTo>
                          <a:pt x="2147" y="3341"/>
                        </a:lnTo>
                        <a:lnTo>
                          <a:pt x="2142" y="3330"/>
                        </a:lnTo>
                        <a:lnTo>
                          <a:pt x="2130" y="3305"/>
                        </a:lnTo>
                        <a:lnTo>
                          <a:pt x="2118" y="3283"/>
                        </a:lnTo>
                        <a:lnTo>
                          <a:pt x="2113" y="3275"/>
                        </a:lnTo>
                        <a:lnTo>
                          <a:pt x="2107" y="3269"/>
                        </a:lnTo>
                        <a:lnTo>
                          <a:pt x="2104" y="3268"/>
                        </a:lnTo>
                        <a:lnTo>
                          <a:pt x="2102" y="3267"/>
                        </a:lnTo>
                        <a:lnTo>
                          <a:pt x="2099" y="3268"/>
                        </a:lnTo>
                        <a:lnTo>
                          <a:pt x="2096" y="3269"/>
                        </a:lnTo>
                        <a:lnTo>
                          <a:pt x="2091" y="3272"/>
                        </a:lnTo>
                        <a:lnTo>
                          <a:pt x="2086" y="3274"/>
                        </a:lnTo>
                        <a:lnTo>
                          <a:pt x="2081" y="3275"/>
                        </a:lnTo>
                        <a:lnTo>
                          <a:pt x="2076" y="3275"/>
                        </a:lnTo>
                        <a:lnTo>
                          <a:pt x="2072" y="3273"/>
                        </a:lnTo>
                        <a:lnTo>
                          <a:pt x="2068" y="3271"/>
                        </a:lnTo>
                        <a:lnTo>
                          <a:pt x="2065" y="3269"/>
                        </a:lnTo>
                        <a:lnTo>
                          <a:pt x="2062" y="3264"/>
                        </a:lnTo>
                        <a:lnTo>
                          <a:pt x="2056" y="3256"/>
                        </a:lnTo>
                        <a:lnTo>
                          <a:pt x="2052" y="3246"/>
                        </a:lnTo>
                        <a:lnTo>
                          <a:pt x="2050" y="3236"/>
                        </a:lnTo>
                        <a:lnTo>
                          <a:pt x="2049" y="3225"/>
                        </a:lnTo>
                        <a:lnTo>
                          <a:pt x="2050" y="3217"/>
                        </a:lnTo>
                        <a:lnTo>
                          <a:pt x="2051" y="3210"/>
                        </a:lnTo>
                        <a:lnTo>
                          <a:pt x="2054" y="3205"/>
                        </a:lnTo>
                        <a:lnTo>
                          <a:pt x="2057" y="3200"/>
                        </a:lnTo>
                        <a:lnTo>
                          <a:pt x="2060" y="3195"/>
                        </a:lnTo>
                        <a:lnTo>
                          <a:pt x="2065" y="3191"/>
                        </a:lnTo>
                        <a:lnTo>
                          <a:pt x="2069" y="3188"/>
                        </a:lnTo>
                        <a:lnTo>
                          <a:pt x="2074" y="3184"/>
                        </a:lnTo>
                        <a:lnTo>
                          <a:pt x="2085" y="3177"/>
                        </a:lnTo>
                        <a:lnTo>
                          <a:pt x="2095" y="3171"/>
                        </a:lnTo>
                        <a:lnTo>
                          <a:pt x="2100" y="3167"/>
                        </a:lnTo>
                        <a:lnTo>
                          <a:pt x="2104" y="3163"/>
                        </a:lnTo>
                        <a:lnTo>
                          <a:pt x="2108" y="3158"/>
                        </a:lnTo>
                        <a:lnTo>
                          <a:pt x="2111" y="3153"/>
                        </a:lnTo>
                        <a:lnTo>
                          <a:pt x="2127" y="3144"/>
                        </a:lnTo>
                        <a:lnTo>
                          <a:pt x="2142" y="3135"/>
                        </a:lnTo>
                        <a:lnTo>
                          <a:pt x="2157" y="3128"/>
                        </a:lnTo>
                        <a:lnTo>
                          <a:pt x="2173" y="3121"/>
                        </a:lnTo>
                        <a:lnTo>
                          <a:pt x="2180" y="3117"/>
                        </a:lnTo>
                        <a:lnTo>
                          <a:pt x="2187" y="3113"/>
                        </a:lnTo>
                        <a:lnTo>
                          <a:pt x="2194" y="3108"/>
                        </a:lnTo>
                        <a:lnTo>
                          <a:pt x="2200" y="3103"/>
                        </a:lnTo>
                        <a:lnTo>
                          <a:pt x="2206" y="3098"/>
                        </a:lnTo>
                        <a:lnTo>
                          <a:pt x="2212" y="3090"/>
                        </a:lnTo>
                        <a:lnTo>
                          <a:pt x="2217" y="3083"/>
                        </a:lnTo>
                        <a:lnTo>
                          <a:pt x="2221" y="3075"/>
                        </a:lnTo>
                        <a:lnTo>
                          <a:pt x="2225" y="3067"/>
                        </a:lnTo>
                        <a:lnTo>
                          <a:pt x="2229" y="3062"/>
                        </a:lnTo>
                        <a:lnTo>
                          <a:pt x="2232" y="3060"/>
                        </a:lnTo>
                        <a:lnTo>
                          <a:pt x="2236" y="3059"/>
                        </a:lnTo>
                        <a:lnTo>
                          <a:pt x="2240" y="3059"/>
                        </a:lnTo>
                        <a:lnTo>
                          <a:pt x="2244" y="3061"/>
                        </a:lnTo>
                        <a:lnTo>
                          <a:pt x="2248" y="3063"/>
                        </a:lnTo>
                        <a:lnTo>
                          <a:pt x="2253" y="3065"/>
                        </a:lnTo>
                        <a:lnTo>
                          <a:pt x="2258" y="3068"/>
                        </a:lnTo>
                        <a:lnTo>
                          <a:pt x="2262" y="3069"/>
                        </a:lnTo>
                        <a:lnTo>
                          <a:pt x="2267" y="3070"/>
                        </a:lnTo>
                        <a:lnTo>
                          <a:pt x="2272" y="3070"/>
                        </a:lnTo>
                        <a:lnTo>
                          <a:pt x="2277" y="3068"/>
                        </a:lnTo>
                        <a:lnTo>
                          <a:pt x="2282" y="3063"/>
                        </a:lnTo>
                        <a:lnTo>
                          <a:pt x="2288" y="3057"/>
                        </a:lnTo>
                        <a:lnTo>
                          <a:pt x="2294" y="3046"/>
                        </a:lnTo>
                        <a:lnTo>
                          <a:pt x="2304" y="3032"/>
                        </a:lnTo>
                        <a:lnTo>
                          <a:pt x="2316" y="3019"/>
                        </a:lnTo>
                        <a:lnTo>
                          <a:pt x="2328" y="3004"/>
                        </a:lnTo>
                        <a:lnTo>
                          <a:pt x="2340" y="2990"/>
                        </a:lnTo>
                        <a:lnTo>
                          <a:pt x="2341" y="2987"/>
                        </a:lnTo>
                        <a:lnTo>
                          <a:pt x="2342" y="2983"/>
                        </a:lnTo>
                        <a:lnTo>
                          <a:pt x="2341" y="2980"/>
                        </a:lnTo>
                        <a:lnTo>
                          <a:pt x="2340" y="2976"/>
                        </a:lnTo>
                        <a:lnTo>
                          <a:pt x="2337" y="2971"/>
                        </a:lnTo>
                        <a:lnTo>
                          <a:pt x="2335" y="2969"/>
                        </a:lnTo>
                        <a:lnTo>
                          <a:pt x="2335" y="2966"/>
                        </a:lnTo>
                        <a:lnTo>
                          <a:pt x="2338" y="2962"/>
                        </a:lnTo>
                        <a:lnTo>
                          <a:pt x="2340" y="2959"/>
                        </a:lnTo>
                        <a:lnTo>
                          <a:pt x="2343" y="2957"/>
                        </a:lnTo>
                        <a:lnTo>
                          <a:pt x="2349" y="2953"/>
                        </a:lnTo>
                        <a:lnTo>
                          <a:pt x="2355" y="2948"/>
                        </a:lnTo>
                        <a:lnTo>
                          <a:pt x="2358" y="2946"/>
                        </a:lnTo>
                        <a:lnTo>
                          <a:pt x="2361" y="2943"/>
                        </a:lnTo>
                        <a:lnTo>
                          <a:pt x="2363" y="2940"/>
                        </a:lnTo>
                        <a:lnTo>
                          <a:pt x="2364" y="2937"/>
                        </a:lnTo>
                        <a:lnTo>
                          <a:pt x="2364" y="2932"/>
                        </a:lnTo>
                        <a:lnTo>
                          <a:pt x="2363" y="2927"/>
                        </a:lnTo>
                        <a:lnTo>
                          <a:pt x="2360" y="2922"/>
                        </a:lnTo>
                        <a:lnTo>
                          <a:pt x="2356" y="2914"/>
                        </a:lnTo>
                        <a:lnTo>
                          <a:pt x="2354" y="2909"/>
                        </a:lnTo>
                        <a:lnTo>
                          <a:pt x="2352" y="2904"/>
                        </a:lnTo>
                        <a:lnTo>
                          <a:pt x="2352" y="2900"/>
                        </a:lnTo>
                        <a:lnTo>
                          <a:pt x="2352" y="2895"/>
                        </a:lnTo>
                        <a:lnTo>
                          <a:pt x="2356" y="2886"/>
                        </a:lnTo>
                        <a:lnTo>
                          <a:pt x="2361" y="2876"/>
                        </a:lnTo>
                        <a:lnTo>
                          <a:pt x="2367" y="2868"/>
                        </a:lnTo>
                        <a:lnTo>
                          <a:pt x="2373" y="2860"/>
                        </a:lnTo>
                        <a:lnTo>
                          <a:pt x="2375" y="2856"/>
                        </a:lnTo>
                        <a:lnTo>
                          <a:pt x="2377" y="2852"/>
                        </a:lnTo>
                        <a:lnTo>
                          <a:pt x="2380" y="2848"/>
                        </a:lnTo>
                        <a:lnTo>
                          <a:pt x="2380" y="2845"/>
                        </a:lnTo>
                        <a:lnTo>
                          <a:pt x="2378" y="2840"/>
                        </a:lnTo>
                        <a:lnTo>
                          <a:pt x="2375" y="2833"/>
                        </a:lnTo>
                        <a:lnTo>
                          <a:pt x="2371" y="2826"/>
                        </a:lnTo>
                        <a:lnTo>
                          <a:pt x="2364" y="2818"/>
                        </a:lnTo>
                        <a:lnTo>
                          <a:pt x="2348" y="2798"/>
                        </a:lnTo>
                        <a:lnTo>
                          <a:pt x="2328" y="2777"/>
                        </a:lnTo>
                        <a:lnTo>
                          <a:pt x="2307" y="2756"/>
                        </a:lnTo>
                        <a:lnTo>
                          <a:pt x="2287" y="2737"/>
                        </a:lnTo>
                        <a:lnTo>
                          <a:pt x="2271" y="2722"/>
                        </a:lnTo>
                        <a:lnTo>
                          <a:pt x="2260" y="2714"/>
                        </a:lnTo>
                        <a:lnTo>
                          <a:pt x="2253" y="2709"/>
                        </a:lnTo>
                        <a:lnTo>
                          <a:pt x="2246" y="2703"/>
                        </a:lnTo>
                        <a:lnTo>
                          <a:pt x="2241" y="2699"/>
                        </a:lnTo>
                        <a:lnTo>
                          <a:pt x="2237" y="2695"/>
                        </a:lnTo>
                        <a:lnTo>
                          <a:pt x="2230" y="2687"/>
                        </a:lnTo>
                        <a:lnTo>
                          <a:pt x="2225" y="2682"/>
                        </a:lnTo>
                        <a:lnTo>
                          <a:pt x="2222" y="2681"/>
                        </a:lnTo>
                        <a:lnTo>
                          <a:pt x="2219" y="2680"/>
                        </a:lnTo>
                        <a:lnTo>
                          <a:pt x="2216" y="2680"/>
                        </a:lnTo>
                        <a:lnTo>
                          <a:pt x="2212" y="2681"/>
                        </a:lnTo>
                        <a:lnTo>
                          <a:pt x="2199" y="2687"/>
                        </a:lnTo>
                        <a:lnTo>
                          <a:pt x="2183" y="2698"/>
                        </a:lnTo>
                        <a:lnTo>
                          <a:pt x="2180" y="2698"/>
                        </a:lnTo>
                        <a:lnTo>
                          <a:pt x="2176" y="2696"/>
                        </a:lnTo>
                        <a:lnTo>
                          <a:pt x="2171" y="2693"/>
                        </a:lnTo>
                        <a:lnTo>
                          <a:pt x="2163" y="2689"/>
                        </a:lnTo>
                        <a:lnTo>
                          <a:pt x="2147" y="2680"/>
                        </a:lnTo>
                        <a:lnTo>
                          <a:pt x="2130" y="2671"/>
                        </a:lnTo>
                        <a:lnTo>
                          <a:pt x="2120" y="2667"/>
                        </a:lnTo>
                        <a:lnTo>
                          <a:pt x="2112" y="2665"/>
                        </a:lnTo>
                        <a:lnTo>
                          <a:pt x="2104" y="2665"/>
                        </a:lnTo>
                        <a:lnTo>
                          <a:pt x="2097" y="2666"/>
                        </a:lnTo>
                        <a:lnTo>
                          <a:pt x="2094" y="2667"/>
                        </a:lnTo>
                        <a:lnTo>
                          <a:pt x="2091" y="2669"/>
                        </a:lnTo>
                        <a:lnTo>
                          <a:pt x="2089" y="2672"/>
                        </a:lnTo>
                        <a:lnTo>
                          <a:pt x="2087" y="2675"/>
                        </a:lnTo>
                        <a:lnTo>
                          <a:pt x="2085" y="2680"/>
                        </a:lnTo>
                        <a:lnTo>
                          <a:pt x="2084" y="2685"/>
                        </a:lnTo>
                        <a:lnTo>
                          <a:pt x="2083" y="2690"/>
                        </a:lnTo>
                        <a:lnTo>
                          <a:pt x="2083" y="2697"/>
                        </a:lnTo>
                        <a:lnTo>
                          <a:pt x="2083" y="2719"/>
                        </a:lnTo>
                        <a:lnTo>
                          <a:pt x="2082" y="2732"/>
                        </a:lnTo>
                        <a:lnTo>
                          <a:pt x="2081" y="2737"/>
                        </a:lnTo>
                        <a:lnTo>
                          <a:pt x="2079" y="2740"/>
                        </a:lnTo>
                        <a:lnTo>
                          <a:pt x="2077" y="2743"/>
                        </a:lnTo>
                        <a:lnTo>
                          <a:pt x="2075" y="2745"/>
                        </a:lnTo>
                        <a:lnTo>
                          <a:pt x="2062" y="2751"/>
                        </a:lnTo>
                        <a:lnTo>
                          <a:pt x="2040" y="2762"/>
                        </a:lnTo>
                        <a:lnTo>
                          <a:pt x="2031" y="2767"/>
                        </a:lnTo>
                        <a:lnTo>
                          <a:pt x="2025" y="2770"/>
                        </a:lnTo>
                        <a:lnTo>
                          <a:pt x="2019" y="2770"/>
                        </a:lnTo>
                        <a:lnTo>
                          <a:pt x="2014" y="2769"/>
                        </a:lnTo>
                        <a:lnTo>
                          <a:pt x="2010" y="2767"/>
                        </a:lnTo>
                        <a:lnTo>
                          <a:pt x="2006" y="2764"/>
                        </a:lnTo>
                        <a:lnTo>
                          <a:pt x="2003" y="2759"/>
                        </a:lnTo>
                        <a:lnTo>
                          <a:pt x="2000" y="2754"/>
                        </a:lnTo>
                        <a:lnTo>
                          <a:pt x="1995" y="2742"/>
                        </a:lnTo>
                        <a:lnTo>
                          <a:pt x="1990" y="2731"/>
                        </a:lnTo>
                        <a:lnTo>
                          <a:pt x="1987" y="2727"/>
                        </a:lnTo>
                        <a:lnTo>
                          <a:pt x="1984" y="2723"/>
                        </a:lnTo>
                        <a:lnTo>
                          <a:pt x="1981" y="2720"/>
                        </a:lnTo>
                        <a:lnTo>
                          <a:pt x="1978" y="2719"/>
                        </a:lnTo>
                        <a:lnTo>
                          <a:pt x="1918" y="2705"/>
                        </a:lnTo>
                        <a:lnTo>
                          <a:pt x="1908" y="2704"/>
                        </a:lnTo>
                        <a:lnTo>
                          <a:pt x="1899" y="2704"/>
                        </a:lnTo>
                        <a:lnTo>
                          <a:pt x="1891" y="2705"/>
                        </a:lnTo>
                        <a:lnTo>
                          <a:pt x="1885" y="2709"/>
                        </a:lnTo>
                        <a:lnTo>
                          <a:pt x="1879" y="2712"/>
                        </a:lnTo>
                        <a:lnTo>
                          <a:pt x="1874" y="2716"/>
                        </a:lnTo>
                        <a:lnTo>
                          <a:pt x="1870" y="2720"/>
                        </a:lnTo>
                        <a:lnTo>
                          <a:pt x="1866" y="2725"/>
                        </a:lnTo>
                        <a:lnTo>
                          <a:pt x="1858" y="2735"/>
                        </a:lnTo>
                        <a:lnTo>
                          <a:pt x="1850" y="2743"/>
                        </a:lnTo>
                        <a:lnTo>
                          <a:pt x="1846" y="2747"/>
                        </a:lnTo>
                        <a:lnTo>
                          <a:pt x="1841" y="2751"/>
                        </a:lnTo>
                        <a:lnTo>
                          <a:pt x="1835" y="2753"/>
                        </a:lnTo>
                        <a:lnTo>
                          <a:pt x="1829" y="2753"/>
                        </a:lnTo>
                        <a:lnTo>
                          <a:pt x="1828" y="2767"/>
                        </a:lnTo>
                        <a:lnTo>
                          <a:pt x="1826" y="2786"/>
                        </a:lnTo>
                        <a:lnTo>
                          <a:pt x="1825" y="2796"/>
                        </a:lnTo>
                        <a:lnTo>
                          <a:pt x="1822" y="2803"/>
                        </a:lnTo>
                        <a:lnTo>
                          <a:pt x="1820" y="2806"/>
                        </a:lnTo>
                        <a:lnTo>
                          <a:pt x="1816" y="2808"/>
                        </a:lnTo>
                        <a:lnTo>
                          <a:pt x="1813" y="2808"/>
                        </a:lnTo>
                        <a:lnTo>
                          <a:pt x="1809" y="2808"/>
                        </a:lnTo>
                        <a:lnTo>
                          <a:pt x="1805" y="2808"/>
                        </a:lnTo>
                        <a:lnTo>
                          <a:pt x="1800" y="2809"/>
                        </a:lnTo>
                        <a:lnTo>
                          <a:pt x="1797" y="2810"/>
                        </a:lnTo>
                        <a:lnTo>
                          <a:pt x="1793" y="2812"/>
                        </a:lnTo>
                        <a:lnTo>
                          <a:pt x="1788" y="2816"/>
                        </a:lnTo>
                        <a:lnTo>
                          <a:pt x="1784" y="2822"/>
                        </a:lnTo>
                        <a:lnTo>
                          <a:pt x="1780" y="2827"/>
                        </a:lnTo>
                        <a:lnTo>
                          <a:pt x="1775" y="2830"/>
                        </a:lnTo>
                        <a:lnTo>
                          <a:pt x="1773" y="2830"/>
                        </a:lnTo>
                        <a:lnTo>
                          <a:pt x="1771" y="2830"/>
                        </a:lnTo>
                        <a:lnTo>
                          <a:pt x="1768" y="2828"/>
                        </a:lnTo>
                        <a:lnTo>
                          <a:pt x="1766" y="2826"/>
                        </a:lnTo>
                        <a:lnTo>
                          <a:pt x="1757" y="2816"/>
                        </a:lnTo>
                        <a:lnTo>
                          <a:pt x="1752" y="2807"/>
                        </a:lnTo>
                        <a:lnTo>
                          <a:pt x="1749" y="2799"/>
                        </a:lnTo>
                        <a:lnTo>
                          <a:pt x="1747" y="2793"/>
                        </a:lnTo>
                        <a:lnTo>
                          <a:pt x="1748" y="2787"/>
                        </a:lnTo>
                        <a:lnTo>
                          <a:pt x="1750" y="2782"/>
                        </a:lnTo>
                        <a:lnTo>
                          <a:pt x="1753" y="2778"/>
                        </a:lnTo>
                        <a:lnTo>
                          <a:pt x="1756" y="2775"/>
                        </a:lnTo>
                        <a:lnTo>
                          <a:pt x="1765" y="2770"/>
                        </a:lnTo>
                        <a:lnTo>
                          <a:pt x="1772" y="2765"/>
                        </a:lnTo>
                        <a:lnTo>
                          <a:pt x="1775" y="2762"/>
                        </a:lnTo>
                        <a:lnTo>
                          <a:pt x="1778" y="2759"/>
                        </a:lnTo>
                        <a:lnTo>
                          <a:pt x="1778" y="2756"/>
                        </a:lnTo>
                        <a:lnTo>
                          <a:pt x="1775" y="2752"/>
                        </a:lnTo>
                        <a:lnTo>
                          <a:pt x="1763" y="2733"/>
                        </a:lnTo>
                        <a:lnTo>
                          <a:pt x="1754" y="2717"/>
                        </a:lnTo>
                        <a:lnTo>
                          <a:pt x="1747" y="2701"/>
                        </a:lnTo>
                        <a:lnTo>
                          <a:pt x="1738" y="2681"/>
                        </a:lnTo>
                        <a:lnTo>
                          <a:pt x="1738" y="2670"/>
                        </a:lnTo>
                        <a:lnTo>
                          <a:pt x="1736" y="2659"/>
                        </a:lnTo>
                        <a:lnTo>
                          <a:pt x="1734" y="2651"/>
                        </a:lnTo>
                        <a:lnTo>
                          <a:pt x="1730" y="2645"/>
                        </a:lnTo>
                        <a:lnTo>
                          <a:pt x="1726" y="2639"/>
                        </a:lnTo>
                        <a:lnTo>
                          <a:pt x="1722" y="2635"/>
                        </a:lnTo>
                        <a:lnTo>
                          <a:pt x="1716" y="2632"/>
                        </a:lnTo>
                        <a:lnTo>
                          <a:pt x="1711" y="2630"/>
                        </a:lnTo>
                        <a:lnTo>
                          <a:pt x="1704" y="2629"/>
                        </a:lnTo>
                        <a:lnTo>
                          <a:pt x="1697" y="2629"/>
                        </a:lnTo>
                        <a:lnTo>
                          <a:pt x="1689" y="2629"/>
                        </a:lnTo>
                        <a:lnTo>
                          <a:pt x="1682" y="2630"/>
                        </a:lnTo>
                        <a:lnTo>
                          <a:pt x="1666" y="2634"/>
                        </a:lnTo>
                        <a:lnTo>
                          <a:pt x="1649" y="2638"/>
                        </a:lnTo>
                        <a:lnTo>
                          <a:pt x="1631" y="2643"/>
                        </a:lnTo>
                        <a:lnTo>
                          <a:pt x="1614" y="2648"/>
                        </a:lnTo>
                        <a:lnTo>
                          <a:pt x="1596" y="2651"/>
                        </a:lnTo>
                        <a:lnTo>
                          <a:pt x="1581" y="2653"/>
                        </a:lnTo>
                        <a:lnTo>
                          <a:pt x="1573" y="2652"/>
                        </a:lnTo>
                        <a:lnTo>
                          <a:pt x="1566" y="2651"/>
                        </a:lnTo>
                        <a:lnTo>
                          <a:pt x="1559" y="2649"/>
                        </a:lnTo>
                        <a:lnTo>
                          <a:pt x="1553" y="2646"/>
                        </a:lnTo>
                        <a:lnTo>
                          <a:pt x="1548" y="2642"/>
                        </a:lnTo>
                        <a:lnTo>
                          <a:pt x="1544" y="2637"/>
                        </a:lnTo>
                        <a:lnTo>
                          <a:pt x="1540" y="2630"/>
                        </a:lnTo>
                        <a:lnTo>
                          <a:pt x="1537" y="2622"/>
                        </a:lnTo>
                        <a:lnTo>
                          <a:pt x="1526" y="2586"/>
                        </a:lnTo>
                        <a:lnTo>
                          <a:pt x="1515" y="2554"/>
                        </a:lnTo>
                        <a:lnTo>
                          <a:pt x="1510" y="2540"/>
                        </a:lnTo>
                        <a:lnTo>
                          <a:pt x="1504" y="2527"/>
                        </a:lnTo>
                        <a:lnTo>
                          <a:pt x="1498" y="2516"/>
                        </a:lnTo>
                        <a:lnTo>
                          <a:pt x="1491" y="2507"/>
                        </a:lnTo>
                        <a:lnTo>
                          <a:pt x="1487" y="2503"/>
                        </a:lnTo>
                        <a:lnTo>
                          <a:pt x="1483" y="2500"/>
                        </a:lnTo>
                        <a:lnTo>
                          <a:pt x="1479" y="2497"/>
                        </a:lnTo>
                        <a:lnTo>
                          <a:pt x="1475" y="2494"/>
                        </a:lnTo>
                        <a:lnTo>
                          <a:pt x="1469" y="2493"/>
                        </a:lnTo>
                        <a:lnTo>
                          <a:pt x="1463" y="2492"/>
                        </a:lnTo>
                        <a:lnTo>
                          <a:pt x="1458" y="2491"/>
                        </a:lnTo>
                        <a:lnTo>
                          <a:pt x="1452" y="2491"/>
                        </a:lnTo>
                        <a:lnTo>
                          <a:pt x="1446" y="2492"/>
                        </a:lnTo>
                        <a:lnTo>
                          <a:pt x="1439" y="2493"/>
                        </a:lnTo>
                        <a:lnTo>
                          <a:pt x="1432" y="2495"/>
                        </a:lnTo>
                        <a:lnTo>
                          <a:pt x="1423" y="2498"/>
                        </a:lnTo>
                        <a:lnTo>
                          <a:pt x="1407" y="2505"/>
                        </a:lnTo>
                        <a:lnTo>
                          <a:pt x="1387" y="2516"/>
                        </a:lnTo>
                        <a:lnTo>
                          <a:pt x="1381" y="2519"/>
                        </a:lnTo>
                        <a:lnTo>
                          <a:pt x="1375" y="2522"/>
                        </a:lnTo>
                        <a:lnTo>
                          <a:pt x="1369" y="2524"/>
                        </a:lnTo>
                        <a:lnTo>
                          <a:pt x="1363" y="2526"/>
                        </a:lnTo>
                        <a:lnTo>
                          <a:pt x="1357" y="2526"/>
                        </a:lnTo>
                        <a:lnTo>
                          <a:pt x="1351" y="2527"/>
                        </a:lnTo>
                        <a:lnTo>
                          <a:pt x="1346" y="2526"/>
                        </a:lnTo>
                        <a:lnTo>
                          <a:pt x="1339" y="2526"/>
                        </a:lnTo>
                        <a:lnTo>
                          <a:pt x="1328" y="2523"/>
                        </a:lnTo>
                        <a:lnTo>
                          <a:pt x="1317" y="2518"/>
                        </a:lnTo>
                        <a:lnTo>
                          <a:pt x="1306" y="2513"/>
                        </a:lnTo>
                        <a:lnTo>
                          <a:pt x="1295" y="2506"/>
                        </a:lnTo>
                        <a:lnTo>
                          <a:pt x="1273" y="2491"/>
                        </a:lnTo>
                        <a:lnTo>
                          <a:pt x="1251" y="2475"/>
                        </a:lnTo>
                        <a:lnTo>
                          <a:pt x="1241" y="2468"/>
                        </a:lnTo>
                        <a:lnTo>
                          <a:pt x="1230" y="2462"/>
                        </a:lnTo>
                        <a:lnTo>
                          <a:pt x="1219" y="2457"/>
                        </a:lnTo>
                        <a:lnTo>
                          <a:pt x="1207" y="2453"/>
                        </a:lnTo>
                        <a:lnTo>
                          <a:pt x="1170" y="2443"/>
                        </a:lnTo>
                        <a:lnTo>
                          <a:pt x="1136" y="2435"/>
                        </a:lnTo>
                        <a:lnTo>
                          <a:pt x="1101" y="2426"/>
                        </a:lnTo>
                        <a:lnTo>
                          <a:pt x="1067" y="2417"/>
                        </a:lnTo>
                        <a:lnTo>
                          <a:pt x="1034" y="2407"/>
                        </a:lnTo>
                        <a:lnTo>
                          <a:pt x="1001" y="2394"/>
                        </a:lnTo>
                        <a:lnTo>
                          <a:pt x="984" y="2387"/>
                        </a:lnTo>
                        <a:lnTo>
                          <a:pt x="967" y="2379"/>
                        </a:lnTo>
                        <a:lnTo>
                          <a:pt x="950" y="2371"/>
                        </a:lnTo>
                        <a:lnTo>
                          <a:pt x="933" y="2362"/>
                        </a:lnTo>
                        <a:lnTo>
                          <a:pt x="929" y="2357"/>
                        </a:lnTo>
                        <a:lnTo>
                          <a:pt x="924" y="2354"/>
                        </a:lnTo>
                        <a:lnTo>
                          <a:pt x="920" y="2353"/>
                        </a:lnTo>
                        <a:lnTo>
                          <a:pt x="916" y="2352"/>
                        </a:lnTo>
                        <a:lnTo>
                          <a:pt x="911" y="2353"/>
                        </a:lnTo>
                        <a:lnTo>
                          <a:pt x="907" y="2354"/>
                        </a:lnTo>
                        <a:lnTo>
                          <a:pt x="903" y="2356"/>
                        </a:lnTo>
                        <a:lnTo>
                          <a:pt x="899" y="2358"/>
                        </a:lnTo>
                        <a:lnTo>
                          <a:pt x="891" y="2366"/>
                        </a:lnTo>
                        <a:lnTo>
                          <a:pt x="884" y="2374"/>
                        </a:lnTo>
                        <a:lnTo>
                          <a:pt x="877" y="2384"/>
                        </a:lnTo>
                        <a:lnTo>
                          <a:pt x="869" y="2393"/>
                        </a:lnTo>
                        <a:lnTo>
                          <a:pt x="863" y="2403"/>
                        </a:lnTo>
                        <a:lnTo>
                          <a:pt x="858" y="2412"/>
                        </a:lnTo>
                        <a:lnTo>
                          <a:pt x="853" y="2419"/>
                        </a:lnTo>
                        <a:lnTo>
                          <a:pt x="848" y="2424"/>
                        </a:lnTo>
                        <a:lnTo>
                          <a:pt x="846" y="2425"/>
                        </a:lnTo>
                        <a:lnTo>
                          <a:pt x="844" y="2425"/>
                        </a:lnTo>
                        <a:lnTo>
                          <a:pt x="842" y="2425"/>
                        </a:lnTo>
                        <a:lnTo>
                          <a:pt x="841" y="2424"/>
                        </a:lnTo>
                        <a:lnTo>
                          <a:pt x="838" y="2418"/>
                        </a:lnTo>
                        <a:lnTo>
                          <a:pt x="836" y="2407"/>
                        </a:lnTo>
                        <a:lnTo>
                          <a:pt x="833" y="2377"/>
                        </a:lnTo>
                        <a:lnTo>
                          <a:pt x="827" y="2333"/>
                        </a:lnTo>
                        <a:lnTo>
                          <a:pt x="823" y="2310"/>
                        </a:lnTo>
                        <a:lnTo>
                          <a:pt x="819" y="2291"/>
                        </a:lnTo>
                        <a:lnTo>
                          <a:pt x="817" y="2283"/>
                        </a:lnTo>
                        <a:lnTo>
                          <a:pt x="815" y="2277"/>
                        </a:lnTo>
                        <a:lnTo>
                          <a:pt x="812" y="2271"/>
                        </a:lnTo>
                        <a:lnTo>
                          <a:pt x="809" y="2268"/>
                        </a:lnTo>
                        <a:lnTo>
                          <a:pt x="803" y="2263"/>
                        </a:lnTo>
                        <a:lnTo>
                          <a:pt x="796" y="2260"/>
                        </a:lnTo>
                        <a:lnTo>
                          <a:pt x="790" y="2257"/>
                        </a:lnTo>
                        <a:lnTo>
                          <a:pt x="782" y="2254"/>
                        </a:lnTo>
                        <a:lnTo>
                          <a:pt x="769" y="2250"/>
                        </a:lnTo>
                        <a:lnTo>
                          <a:pt x="757" y="2247"/>
                        </a:lnTo>
                        <a:lnTo>
                          <a:pt x="744" y="2243"/>
                        </a:lnTo>
                        <a:lnTo>
                          <a:pt x="730" y="2237"/>
                        </a:lnTo>
                        <a:lnTo>
                          <a:pt x="724" y="2231"/>
                        </a:lnTo>
                        <a:lnTo>
                          <a:pt x="718" y="2226"/>
                        </a:lnTo>
                        <a:lnTo>
                          <a:pt x="711" y="2220"/>
                        </a:lnTo>
                        <a:lnTo>
                          <a:pt x="705" y="2213"/>
                        </a:lnTo>
                        <a:lnTo>
                          <a:pt x="701" y="2207"/>
                        </a:lnTo>
                        <a:lnTo>
                          <a:pt x="696" y="2200"/>
                        </a:lnTo>
                        <a:lnTo>
                          <a:pt x="692" y="2192"/>
                        </a:lnTo>
                        <a:lnTo>
                          <a:pt x="688" y="2181"/>
                        </a:lnTo>
                        <a:lnTo>
                          <a:pt x="681" y="2160"/>
                        </a:lnTo>
                        <a:lnTo>
                          <a:pt x="675" y="2135"/>
                        </a:lnTo>
                        <a:lnTo>
                          <a:pt x="670" y="2111"/>
                        </a:lnTo>
                        <a:lnTo>
                          <a:pt x="668" y="2088"/>
                        </a:lnTo>
                        <a:lnTo>
                          <a:pt x="668" y="2077"/>
                        </a:lnTo>
                        <a:lnTo>
                          <a:pt x="668" y="2068"/>
                        </a:lnTo>
                        <a:lnTo>
                          <a:pt x="669" y="2059"/>
                        </a:lnTo>
                        <a:lnTo>
                          <a:pt x="672" y="2053"/>
                        </a:lnTo>
                        <a:lnTo>
                          <a:pt x="675" y="2044"/>
                        </a:lnTo>
                        <a:lnTo>
                          <a:pt x="678" y="2036"/>
                        </a:lnTo>
                        <a:lnTo>
                          <a:pt x="681" y="2027"/>
                        </a:lnTo>
                        <a:lnTo>
                          <a:pt x="683" y="2019"/>
                        </a:lnTo>
                        <a:lnTo>
                          <a:pt x="684" y="2010"/>
                        </a:lnTo>
                        <a:lnTo>
                          <a:pt x="685" y="2002"/>
                        </a:lnTo>
                        <a:lnTo>
                          <a:pt x="685" y="1994"/>
                        </a:lnTo>
                        <a:lnTo>
                          <a:pt x="684" y="1987"/>
                        </a:lnTo>
                        <a:lnTo>
                          <a:pt x="682" y="1980"/>
                        </a:lnTo>
                        <a:lnTo>
                          <a:pt x="679" y="1972"/>
                        </a:lnTo>
                        <a:lnTo>
                          <a:pt x="676" y="1966"/>
                        </a:lnTo>
                        <a:lnTo>
                          <a:pt x="671" y="1960"/>
                        </a:lnTo>
                        <a:lnTo>
                          <a:pt x="665" y="1955"/>
                        </a:lnTo>
                        <a:lnTo>
                          <a:pt x="658" y="1950"/>
                        </a:lnTo>
                        <a:lnTo>
                          <a:pt x="649" y="1946"/>
                        </a:lnTo>
                        <a:lnTo>
                          <a:pt x="639" y="1942"/>
                        </a:lnTo>
                        <a:lnTo>
                          <a:pt x="634" y="1940"/>
                        </a:lnTo>
                        <a:lnTo>
                          <a:pt x="631" y="1937"/>
                        </a:lnTo>
                        <a:lnTo>
                          <a:pt x="630" y="1933"/>
                        </a:lnTo>
                        <a:lnTo>
                          <a:pt x="629" y="1928"/>
                        </a:lnTo>
                        <a:lnTo>
                          <a:pt x="629" y="1923"/>
                        </a:lnTo>
                        <a:lnTo>
                          <a:pt x="630" y="1919"/>
                        </a:lnTo>
                        <a:lnTo>
                          <a:pt x="629" y="1915"/>
                        </a:lnTo>
                        <a:lnTo>
                          <a:pt x="628" y="1911"/>
                        </a:lnTo>
                        <a:lnTo>
                          <a:pt x="626" y="1908"/>
                        </a:lnTo>
                        <a:lnTo>
                          <a:pt x="624" y="1905"/>
                        </a:lnTo>
                        <a:lnTo>
                          <a:pt x="621" y="1903"/>
                        </a:lnTo>
                        <a:lnTo>
                          <a:pt x="618" y="1902"/>
                        </a:lnTo>
                        <a:lnTo>
                          <a:pt x="613" y="1900"/>
                        </a:lnTo>
                        <a:lnTo>
                          <a:pt x="605" y="1900"/>
                        </a:lnTo>
                        <a:lnTo>
                          <a:pt x="599" y="1902"/>
                        </a:lnTo>
                        <a:lnTo>
                          <a:pt x="592" y="1904"/>
                        </a:lnTo>
                        <a:lnTo>
                          <a:pt x="585" y="1908"/>
                        </a:lnTo>
                        <a:lnTo>
                          <a:pt x="578" y="1912"/>
                        </a:lnTo>
                        <a:lnTo>
                          <a:pt x="553" y="1932"/>
                        </a:lnTo>
                        <a:lnTo>
                          <a:pt x="540" y="1943"/>
                        </a:lnTo>
                        <a:lnTo>
                          <a:pt x="537" y="1943"/>
                        </a:lnTo>
                        <a:lnTo>
                          <a:pt x="535" y="1943"/>
                        </a:lnTo>
                        <a:lnTo>
                          <a:pt x="532" y="1941"/>
                        </a:lnTo>
                        <a:lnTo>
                          <a:pt x="530" y="1939"/>
                        </a:lnTo>
                        <a:lnTo>
                          <a:pt x="525" y="1933"/>
                        </a:lnTo>
                        <a:lnTo>
                          <a:pt x="522" y="1924"/>
                        </a:lnTo>
                        <a:lnTo>
                          <a:pt x="519" y="1916"/>
                        </a:lnTo>
                        <a:lnTo>
                          <a:pt x="517" y="1908"/>
                        </a:lnTo>
                        <a:lnTo>
                          <a:pt x="516" y="1901"/>
                        </a:lnTo>
                        <a:lnTo>
                          <a:pt x="515" y="1896"/>
                        </a:lnTo>
                        <a:lnTo>
                          <a:pt x="516" y="1887"/>
                        </a:lnTo>
                        <a:lnTo>
                          <a:pt x="517" y="1872"/>
                        </a:lnTo>
                        <a:lnTo>
                          <a:pt x="517" y="1865"/>
                        </a:lnTo>
                        <a:lnTo>
                          <a:pt x="516" y="1858"/>
                        </a:lnTo>
                        <a:lnTo>
                          <a:pt x="516" y="1856"/>
                        </a:lnTo>
                        <a:lnTo>
                          <a:pt x="515" y="1854"/>
                        </a:lnTo>
                        <a:lnTo>
                          <a:pt x="514" y="1853"/>
                        </a:lnTo>
                        <a:lnTo>
                          <a:pt x="512" y="1853"/>
                        </a:lnTo>
                        <a:lnTo>
                          <a:pt x="505" y="1856"/>
                        </a:lnTo>
                        <a:lnTo>
                          <a:pt x="498" y="1860"/>
                        </a:lnTo>
                        <a:lnTo>
                          <a:pt x="492" y="1864"/>
                        </a:lnTo>
                        <a:lnTo>
                          <a:pt x="486" y="1869"/>
                        </a:lnTo>
                        <a:lnTo>
                          <a:pt x="475" y="1881"/>
                        </a:lnTo>
                        <a:lnTo>
                          <a:pt x="467" y="1895"/>
                        </a:lnTo>
                        <a:lnTo>
                          <a:pt x="460" y="1906"/>
                        </a:lnTo>
                        <a:lnTo>
                          <a:pt x="453" y="1916"/>
                        </a:lnTo>
                        <a:lnTo>
                          <a:pt x="451" y="1920"/>
                        </a:lnTo>
                        <a:lnTo>
                          <a:pt x="448" y="1923"/>
                        </a:lnTo>
                        <a:lnTo>
                          <a:pt x="445" y="1924"/>
                        </a:lnTo>
                        <a:lnTo>
                          <a:pt x="443" y="1925"/>
                        </a:lnTo>
                        <a:lnTo>
                          <a:pt x="437" y="1923"/>
                        </a:lnTo>
                        <a:lnTo>
                          <a:pt x="432" y="1919"/>
                        </a:lnTo>
                        <a:lnTo>
                          <a:pt x="427" y="1914"/>
                        </a:lnTo>
                        <a:lnTo>
                          <a:pt x="423" y="1908"/>
                        </a:lnTo>
                        <a:lnTo>
                          <a:pt x="413" y="1894"/>
                        </a:lnTo>
                        <a:lnTo>
                          <a:pt x="403" y="1878"/>
                        </a:lnTo>
                        <a:lnTo>
                          <a:pt x="398" y="1871"/>
                        </a:lnTo>
                        <a:lnTo>
                          <a:pt x="392" y="1864"/>
                        </a:lnTo>
                        <a:lnTo>
                          <a:pt x="386" y="1859"/>
                        </a:lnTo>
                        <a:lnTo>
                          <a:pt x="380" y="1854"/>
                        </a:lnTo>
                        <a:lnTo>
                          <a:pt x="374" y="1851"/>
                        </a:lnTo>
                        <a:lnTo>
                          <a:pt x="367" y="1850"/>
                        </a:lnTo>
                        <a:lnTo>
                          <a:pt x="364" y="1851"/>
                        </a:lnTo>
                        <a:lnTo>
                          <a:pt x="360" y="1851"/>
                        </a:lnTo>
                        <a:lnTo>
                          <a:pt x="356" y="1853"/>
                        </a:lnTo>
                        <a:lnTo>
                          <a:pt x="351" y="1855"/>
                        </a:lnTo>
                        <a:lnTo>
                          <a:pt x="337" y="1863"/>
                        </a:lnTo>
                        <a:lnTo>
                          <a:pt x="328" y="1866"/>
                        </a:lnTo>
                        <a:lnTo>
                          <a:pt x="325" y="1867"/>
                        </a:lnTo>
                        <a:lnTo>
                          <a:pt x="323" y="1867"/>
                        </a:lnTo>
                        <a:lnTo>
                          <a:pt x="321" y="1866"/>
                        </a:lnTo>
                        <a:lnTo>
                          <a:pt x="319" y="1864"/>
                        </a:lnTo>
                        <a:lnTo>
                          <a:pt x="316" y="1861"/>
                        </a:lnTo>
                        <a:lnTo>
                          <a:pt x="312" y="1857"/>
                        </a:lnTo>
                        <a:lnTo>
                          <a:pt x="308" y="1856"/>
                        </a:lnTo>
                        <a:lnTo>
                          <a:pt x="304" y="1855"/>
                        </a:lnTo>
                        <a:lnTo>
                          <a:pt x="298" y="1854"/>
                        </a:lnTo>
                        <a:lnTo>
                          <a:pt x="292" y="1853"/>
                        </a:lnTo>
                        <a:lnTo>
                          <a:pt x="285" y="1854"/>
                        </a:lnTo>
                        <a:lnTo>
                          <a:pt x="280" y="1855"/>
                        </a:lnTo>
                        <a:lnTo>
                          <a:pt x="274" y="1856"/>
                        </a:lnTo>
                        <a:lnTo>
                          <a:pt x="269" y="1858"/>
                        </a:lnTo>
                        <a:lnTo>
                          <a:pt x="258" y="1863"/>
                        </a:lnTo>
                        <a:lnTo>
                          <a:pt x="250" y="1870"/>
                        </a:lnTo>
                        <a:lnTo>
                          <a:pt x="243" y="1879"/>
                        </a:lnTo>
                        <a:lnTo>
                          <a:pt x="237" y="1889"/>
                        </a:lnTo>
                        <a:lnTo>
                          <a:pt x="232" y="1898"/>
                        </a:lnTo>
                        <a:lnTo>
                          <a:pt x="229" y="1908"/>
                        </a:lnTo>
                        <a:lnTo>
                          <a:pt x="227" y="1918"/>
                        </a:lnTo>
                        <a:lnTo>
                          <a:pt x="226" y="1927"/>
                        </a:lnTo>
                        <a:lnTo>
                          <a:pt x="227" y="1937"/>
                        </a:lnTo>
                        <a:lnTo>
                          <a:pt x="229" y="1944"/>
                        </a:lnTo>
                        <a:lnTo>
                          <a:pt x="230" y="1947"/>
                        </a:lnTo>
                        <a:lnTo>
                          <a:pt x="232" y="1950"/>
                        </a:lnTo>
                        <a:lnTo>
                          <a:pt x="234" y="1952"/>
                        </a:lnTo>
                        <a:lnTo>
                          <a:pt x="237" y="1954"/>
                        </a:lnTo>
                        <a:lnTo>
                          <a:pt x="240" y="1955"/>
                        </a:lnTo>
                        <a:lnTo>
                          <a:pt x="243" y="1955"/>
                        </a:lnTo>
                        <a:lnTo>
                          <a:pt x="247" y="1955"/>
                        </a:lnTo>
                        <a:lnTo>
                          <a:pt x="251" y="1955"/>
                        </a:lnTo>
                        <a:lnTo>
                          <a:pt x="259" y="1953"/>
                        </a:lnTo>
                        <a:lnTo>
                          <a:pt x="268" y="1951"/>
                        </a:lnTo>
                        <a:lnTo>
                          <a:pt x="273" y="1951"/>
                        </a:lnTo>
                        <a:lnTo>
                          <a:pt x="278" y="1951"/>
                        </a:lnTo>
                        <a:lnTo>
                          <a:pt x="281" y="1952"/>
                        </a:lnTo>
                        <a:lnTo>
                          <a:pt x="283" y="1953"/>
                        </a:lnTo>
                        <a:lnTo>
                          <a:pt x="285" y="1956"/>
                        </a:lnTo>
                        <a:lnTo>
                          <a:pt x="286" y="1958"/>
                        </a:lnTo>
                        <a:lnTo>
                          <a:pt x="287" y="1965"/>
                        </a:lnTo>
                        <a:lnTo>
                          <a:pt x="288" y="1976"/>
                        </a:lnTo>
                        <a:lnTo>
                          <a:pt x="289" y="1987"/>
                        </a:lnTo>
                        <a:lnTo>
                          <a:pt x="293" y="2001"/>
                        </a:lnTo>
                        <a:lnTo>
                          <a:pt x="295" y="2006"/>
                        </a:lnTo>
                        <a:lnTo>
                          <a:pt x="295" y="2011"/>
                        </a:lnTo>
                        <a:lnTo>
                          <a:pt x="295" y="2016"/>
                        </a:lnTo>
                        <a:lnTo>
                          <a:pt x="294" y="2022"/>
                        </a:lnTo>
                        <a:lnTo>
                          <a:pt x="290" y="2032"/>
                        </a:lnTo>
                        <a:lnTo>
                          <a:pt x="284" y="2042"/>
                        </a:lnTo>
                        <a:lnTo>
                          <a:pt x="266" y="2062"/>
                        </a:lnTo>
                        <a:lnTo>
                          <a:pt x="249" y="2080"/>
                        </a:lnTo>
                        <a:lnTo>
                          <a:pt x="250" y="2093"/>
                        </a:lnTo>
                        <a:lnTo>
                          <a:pt x="251" y="2101"/>
                        </a:lnTo>
                        <a:lnTo>
                          <a:pt x="252" y="2109"/>
                        </a:lnTo>
                        <a:lnTo>
                          <a:pt x="254" y="2113"/>
                        </a:lnTo>
                        <a:lnTo>
                          <a:pt x="257" y="2117"/>
                        </a:lnTo>
                        <a:lnTo>
                          <a:pt x="259" y="2121"/>
                        </a:lnTo>
                        <a:lnTo>
                          <a:pt x="262" y="2127"/>
                        </a:lnTo>
                        <a:lnTo>
                          <a:pt x="265" y="2137"/>
                        </a:lnTo>
                        <a:lnTo>
                          <a:pt x="272" y="2139"/>
                        </a:lnTo>
                        <a:lnTo>
                          <a:pt x="276" y="2142"/>
                        </a:lnTo>
                        <a:lnTo>
                          <a:pt x="278" y="2148"/>
                        </a:lnTo>
                        <a:lnTo>
                          <a:pt x="279" y="2153"/>
                        </a:lnTo>
                        <a:lnTo>
                          <a:pt x="278" y="2158"/>
                        </a:lnTo>
                        <a:lnTo>
                          <a:pt x="276" y="2164"/>
                        </a:lnTo>
                        <a:lnTo>
                          <a:pt x="273" y="2171"/>
                        </a:lnTo>
                        <a:lnTo>
                          <a:pt x="269" y="2177"/>
                        </a:lnTo>
                        <a:lnTo>
                          <a:pt x="263" y="2183"/>
                        </a:lnTo>
                        <a:lnTo>
                          <a:pt x="258" y="2191"/>
                        </a:lnTo>
                        <a:lnTo>
                          <a:pt x="252" y="2196"/>
                        </a:lnTo>
                        <a:lnTo>
                          <a:pt x="245" y="2202"/>
                        </a:lnTo>
                        <a:lnTo>
                          <a:pt x="239" y="2206"/>
                        </a:lnTo>
                        <a:lnTo>
                          <a:pt x="233" y="2210"/>
                        </a:lnTo>
                        <a:lnTo>
                          <a:pt x="226" y="2213"/>
                        </a:lnTo>
                        <a:lnTo>
                          <a:pt x="219" y="2214"/>
                        </a:lnTo>
                        <a:lnTo>
                          <a:pt x="212" y="2215"/>
                        </a:lnTo>
                        <a:lnTo>
                          <a:pt x="205" y="2215"/>
                        </a:lnTo>
                        <a:lnTo>
                          <a:pt x="197" y="2215"/>
                        </a:lnTo>
                        <a:lnTo>
                          <a:pt x="189" y="2214"/>
                        </a:lnTo>
                        <a:lnTo>
                          <a:pt x="173" y="2211"/>
                        </a:lnTo>
                        <a:lnTo>
                          <a:pt x="157" y="2207"/>
                        </a:lnTo>
                        <a:lnTo>
                          <a:pt x="126" y="2196"/>
                        </a:lnTo>
                        <a:lnTo>
                          <a:pt x="96" y="2186"/>
                        </a:lnTo>
                        <a:lnTo>
                          <a:pt x="81" y="2184"/>
                        </a:lnTo>
                        <a:lnTo>
                          <a:pt x="68" y="2183"/>
                        </a:lnTo>
                        <a:lnTo>
                          <a:pt x="56" y="2183"/>
                        </a:lnTo>
                        <a:lnTo>
                          <a:pt x="44" y="2186"/>
                        </a:lnTo>
                        <a:lnTo>
                          <a:pt x="34" y="2190"/>
                        </a:lnTo>
                        <a:lnTo>
                          <a:pt x="24" y="2195"/>
                        </a:lnTo>
                        <a:lnTo>
                          <a:pt x="16" y="2201"/>
                        </a:lnTo>
                        <a:lnTo>
                          <a:pt x="7" y="2208"/>
                        </a:lnTo>
                        <a:lnTo>
                          <a:pt x="7" y="2208"/>
                        </a:lnTo>
                        <a:lnTo>
                          <a:pt x="4" y="2199"/>
                        </a:lnTo>
                        <a:lnTo>
                          <a:pt x="2" y="2191"/>
                        </a:lnTo>
                        <a:lnTo>
                          <a:pt x="0" y="2183"/>
                        </a:lnTo>
                        <a:lnTo>
                          <a:pt x="0" y="2176"/>
                        </a:lnTo>
                        <a:lnTo>
                          <a:pt x="0" y="2169"/>
                        </a:lnTo>
                        <a:lnTo>
                          <a:pt x="1" y="2163"/>
                        </a:lnTo>
                        <a:lnTo>
                          <a:pt x="3" y="2157"/>
                        </a:lnTo>
                        <a:lnTo>
                          <a:pt x="5" y="2151"/>
                        </a:lnTo>
                        <a:lnTo>
                          <a:pt x="13" y="2138"/>
                        </a:lnTo>
                        <a:lnTo>
                          <a:pt x="21" y="2126"/>
                        </a:lnTo>
                        <a:lnTo>
                          <a:pt x="30" y="2115"/>
                        </a:lnTo>
                        <a:lnTo>
                          <a:pt x="40" y="2102"/>
                        </a:lnTo>
                        <a:lnTo>
                          <a:pt x="67" y="2071"/>
                        </a:lnTo>
                        <a:lnTo>
                          <a:pt x="92" y="2040"/>
                        </a:lnTo>
                        <a:lnTo>
                          <a:pt x="103" y="2024"/>
                        </a:lnTo>
                        <a:lnTo>
                          <a:pt x="112" y="2006"/>
                        </a:lnTo>
                        <a:lnTo>
                          <a:pt x="116" y="1997"/>
                        </a:lnTo>
                        <a:lnTo>
                          <a:pt x="119" y="1988"/>
                        </a:lnTo>
                        <a:lnTo>
                          <a:pt x="121" y="1978"/>
                        </a:lnTo>
                        <a:lnTo>
                          <a:pt x="123" y="1967"/>
                        </a:lnTo>
                        <a:lnTo>
                          <a:pt x="126" y="1951"/>
                        </a:lnTo>
                        <a:lnTo>
                          <a:pt x="131" y="1937"/>
                        </a:lnTo>
                        <a:lnTo>
                          <a:pt x="136" y="1922"/>
                        </a:lnTo>
                        <a:lnTo>
                          <a:pt x="143" y="1909"/>
                        </a:lnTo>
                        <a:lnTo>
                          <a:pt x="149" y="1897"/>
                        </a:lnTo>
                        <a:lnTo>
                          <a:pt x="154" y="1883"/>
                        </a:lnTo>
                        <a:lnTo>
                          <a:pt x="158" y="1869"/>
                        </a:lnTo>
                        <a:lnTo>
                          <a:pt x="160" y="1854"/>
                        </a:lnTo>
                        <a:lnTo>
                          <a:pt x="161" y="1846"/>
                        </a:lnTo>
                        <a:lnTo>
                          <a:pt x="163" y="1838"/>
                        </a:lnTo>
                        <a:lnTo>
                          <a:pt x="166" y="1831"/>
                        </a:lnTo>
                        <a:lnTo>
                          <a:pt x="170" y="1826"/>
                        </a:lnTo>
                        <a:lnTo>
                          <a:pt x="179" y="1815"/>
                        </a:lnTo>
                        <a:lnTo>
                          <a:pt x="190" y="1806"/>
                        </a:lnTo>
                        <a:lnTo>
                          <a:pt x="200" y="1795"/>
                        </a:lnTo>
                        <a:lnTo>
                          <a:pt x="209" y="1785"/>
                        </a:lnTo>
                        <a:lnTo>
                          <a:pt x="212" y="1780"/>
                        </a:lnTo>
                        <a:lnTo>
                          <a:pt x="215" y="1773"/>
                        </a:lnTo>
                        <a:lnTo>
                          <a:pt x="216" y="1767"/>
                        </a:lnTo>
                        <a:lnTo>
                          <a:pt x="216" y="1758"/>
                        </a:lnTo>
                        <a:lnTo>
                          <a:pt x="217" y="1749"/>
                        </a:lnTo>
                        <a:lnTo>
                          <a:pt x="218" y="1741"/>
                        </a:lnTo>
                        <a:lnTo>
                          <a:pt x="220" y="1734"/>
                        </a:lnTo>
                        <a:lnTo>
                          <a:pt x="223" y="1727"/>
                        </a:lnTo>
                        <a:lnTo>
                          <a:pt x="231" y="1713"/>
                        </a:lnTo>
                        <a:lnTo>
                          <a:pt x="239" y="1698"/>
                        </a:lnTo>
                        <a:lnTo>
                          <a:pt x="240" y="1694"/>
                        </a:lnTo>
                        <a:lnTo>
                          <a:pt x="240" y="1690"/>
                        </a:lnTo>
                        <a:lnTo>
                          <a:pt x="238" y="1685"/>
                        </a:lnTo>
                        <a:lnTo>
                          <a:pt x="236" y="1680"/>
                        </a:lnTo>
                        <a:lnTo>
                          <a:pt x="234" y="1675"/>
                        </a:lnTo>
                        <a:lnTo>
                          <a:pt x="233" y="1669"/>
                        </a:lnTo>
                        <a:lnTo>
                          <a:pt x="231" y="1664"/>
                        </a:lnTo>
                        <a:lnTo>
                          <a:pt x="231" y="1661"/>
                        </a:lnTo>
                        <a:lnTo>
                          <a:pt x="233" y="1651"/>
                        </a:lnTo>
                        <a:lnTo>
                          <a:pt x="237" y="1641"/>
                        </a:lnTo>
                        <a:lnTo>
                          <a:pt x="242" y="1629"/>
                        </a:lnTo>
                        <a:lnTo>
                          <a:pt x="247" y="1619"/>
                        </a:lnTo>
                        <a:lnTo>
                          <a:pt x="252" y="1608"/>
                        </a:lnTo>
                        <a:lnTo>
                          <a:pt x="257" y="1598"/>
                        </a:lnTo>
                        <a:lnTo>
                          <a:pt x="260" y="1588"/>
                        </a:lnTo>
                        <a:lnTo>
                          <a:pt x="261" y="1579"/>
                        </a:lnTo>
                        <a:lnTo>
                          <a:pt x="260" y="1570"/>
                        </a:lnTo>
                        <a:lnTo>
                          <a:pt x="259" y="1563"/>
                        </a:lnTo>
                        <a:lnTo>
                          <a:pt x="257" y="1556"/>
                        </a:lnTo>
                        <a:lnTo>
                          <a:pt x="255" y="1549"/>
                        </a:lnTo>
                        <a:lnTo>
                          <a:pt x="254" y="1541"/>
                        </a:lnTo>
                        <a:lnTo>
                          <a:pt x="254" y="1534"/>
                        </a:lnTo>
                        <a:lnTo>
                          <a:pt x="255" y="1525"/>
                        </a:lnTo>
                        <a:lnTo>
                          <a:pt x="259" y="1515"/>
                        </a:lnTo>
                        <a:lnTo>
                          <a:pt x="265" y="1500"/>
                        </a:lnTo>
                        <a:lnTo>
                          <a:pt x="271" y="1484"/>
                        </a:lnTo>
                        <a:lnTo>
                          <a:pt x="276" y="1467"/>
                        </a:lnTo>
                        <a:lnTo>
                          <a:pt x="279" y="1448"/>
                        </a:lnTo>
                        <a:lnTo>
                          <a:pt x="283" y="1431"/>
                        </a:lnTo>
                        <a:lnTo>
                          <a:pt x="285" y="1412"/>
                        </a:lnTo>
                        <a:lnTo>
                          <a:pt x="287" y="1396"/>
                        </a:lnTo>
                        <a:lnTo>
                          <a:pt x="288" y="1380"/>
                        </a:lnTo>
                        <a:lnTo>
                          <a:pt x="288" y="1375"/>
                        </a:lnTo>
                        <a:lnTo>
                          <a:pt x="290" y="1370"/>
                        </a:lnTo>
                        <a:lnTo>
                          <a:pt x="291" y="1365"/>
                        </a:lnTo>
                        <a:lnTo>
                          <a:pt x="293" y="1360"/>
                        </a:lnTo>
                        <a:lnTo>
                          <a:pt x="298" y="1352"/>
                        </a:lnTo>
                        <a:lnTo>
                          <a:pt x="304" y="1344"/>
                        </a:lnTo>
                        <a:lnTo>
                          <a:pt x="309" y="1336"/>
                        </a:lnTo>
                        <a:lnTo>
                          <a:pt x="314" y="1328"/>
                        </a:lnTo>
                        <a:lnTo>
                          <a:pt x="316" y="1325"/>
                        </a:lnTo>
                        <a:lnTo>
                          <a:pt x="317" y="1322"/>
                        </a:lnTo>
                        <a:lnTo>
                          <a:pt x="317" y="1320"/>
                        </a:lnTo>
                        <a:lnTo>
                          <a:pt x="317" y="1317"/>
                        </a:lnTo>
                        <a:lnTo>
                          <a:pt x="315" y="1311"/>
                        </a:lnTo>
                        <a:lnTo>
                          <a:pt x="312" y="1307"/>
                        </a:lnTo>
                        <a:lnTo>
                          <a:pt x="307" y="1303"/>
                        </a:lnTo>
                        <a:lnTo>
                          <a:pt x="305" y="1299"/>
                        </a:lnTo>
                        <a:lnTo>
                          <a:pt x="303" y="1295"/>
                        </a:lnTo>
                        <a:lnTo>
                          <a:pt x="303" y="1291"/>
                        </a:lnTo>
                        <a:lnTo>
                          <a:pt x="305" y="1287"/>
                        </a:lnTo>
                        <a:lnTo>
                          <a:pt x="311" y="1280"/>
                        </a:lnTo>
                        <a:lnTo>
                          <a:pt x="316" y="1274"/>
                        </a:lnTo>
                        <a:lnTo>
                          <a:pt x="319" y="1269"/>
                        </a:lnTo>
                        <a:lnTo>
                          <a:pt x="321" y="1263"/>
                        </a:lnTo>
                        <a:lnTo>
                          <a:pt x="322" y="1257"/>
                        </a:lnTo>
                        <a:lnTo>
                          <a:pt x="322" y="1245"/>
                        </a:lnTo>
                        <a:lnTo>
                          <a:pt x="319" y="1231"/>
                        </a:lnTo>
                        <a:lnTo>
                          <a:pt x="317" y="1221"/>
                        </a:lnTo>
                        <a:lnTo>
                          <a:pt x="313" y="1212"/>
                        </a:lnTo>
                        <a:lnTo>
                          <a:pt x="308" y="1203"/>
                        </a:lnTo>
                        <a:lnTo>
                          <a:pt x="303" y="1193"/>
                        </a:lnTo>
                        <a:lnTo>
                          <a:pt x="291" y="1177"/>
                        </a:lnTo>
                        <a:lnTo>
                          <a:pt x="278" y="1162"/>
                        </a:lnTo>
                        <a:lnTo>
                          <a:pt x="263" y="1147"/>
                        </a:lnTo>
                        <a:lnTo>
                          <a:pt x="249" y="1132"/>
                        </a:lnTo>
                        <a:lnTo>
                          <a:pt x="242" y="1125"/>
                        </a:lnTo>
                        <a:lnTo>
                          <a:pt x="236" y="1117"/>
                        </a:lnTo>
                        <a:lnTo>
                          <a:pt x="230" y="1109"/>
                        </a:lnTo>
                        <a:lnTo>
                          <a:pt x="225" y="1101"/>
                        </a:lnTo>
                        <a:lnTo>
                          <a:pt x="222" y="1097"/>
                        </a:lnTo>
                        <a:lnTo>
                          <a:pt x="221" y="1093"/>
                        </a:lnTo>
                        <a:lnTo>
                          <a:pt x="221" y="1089"/>
                        </a:lnTo>
                        <a:lnTo>
                          <a:pt x="221" y="1086"/>
                        </a:lnTo>
                        <a:lnTo>
                          <a:pt x="222" y="1078"/>
                        </a:lnTo>
                        <a:lnTo>
                          <a:pt x="226" y="1070"/>
                        </a:lnTo>
                        <a:lnTo>
                          <a:pt x="229" y="1063"/>
                        </a:lnTo>
                        <a:lnTo>
                          <a:pt x="233" y="1055"/>
                        </a:lnTo>
                        <a:lnTo>
                          <a:pt x="235" y="1048"/>
                        </a:lnTo>
                        <a:lnTo>
                          <a:pt x="237" y="1040"/>
                        </a:lnTo>
                        <a:lnTo>
                          <a:pt x="236" y="1034"/>
                        </a:lnTo>
                        <a:lnTo>
                          <a:pt x="235" y="1029"/>
                        </a:lnTo>
                        <a:lnTo>
                          <a:pt x="235" y="1029"/>
                        </a:lnTo>
                        <a:lnTo>
                          <a:pt x="314" y="1033"/>
                        </a:lnTo>
                        <a:lnTo>
                          <a:pt x="325" y="1033"/>
                        </a:lnTo>
                        <a:lnTo>
                          <a:pt x="336" y="1032"/>
                        </a:lnTo>
                        <a:lnTo>
                          <a:pt x="345" y="1031"/>
                        </a:lnTo>
                        <a:lnTo>
                          <a:pt x="354" y="1029"/>
                        </a:lnTo>
                        <a:lnTo>
                          <a:pt x="361" y="1026"/>
                        </a:lnTo>
                        <a:lnTo>
                          <a:pt x="367" y="1023"/>
                        </a:lnTo>
                        <a:lnTo>
                          <a:pt x="372" y="1020"/>
                        </a:lnTo>
                        <a:lnTo>
                          <a:pt x="377" y="1017"/>
                        </a:lnTo>
                        <a:lnTo>
                          <a:pt x="380" y="1013"/>
                        </a:lnTo>
                        <a:lnTo>
                          <a:pt x="383" y="1009"/>
                        </a:lnTo>
                        <a:lnTo>
                          <a:pt x="386" y="1004"/>
                        </a:lnTo>
                        <a:lnTo>
                          <a:pt x="387" y="999"/>
                        </a:lnTo>
                        <a:lnTo>
                          <a:pt x="389" y="989"/>
                        </a:lnTo>
                        <a:lnTo>
                          <a:pt x="390" y="978"/>
                        </a:lnTo>
                        <a:lnTo>
                          <a:pt x="390" y="955"/>
                        </a:lnTo>
                        <a:lnTo>
                          <a:pt x="389" y="930"/>
                        </a:lnTo>
                        <a:lnTo>
                          <a:pt x="391" y="919"/>
                        </a:lnTo>
                        <a:lnTo>
                          <a:pt x="394" y="908"/>
                        </a:lnTo>
                        <a:lnTo>
                          <a:pt x="396" y="903"/>
                        </a:lnTo>
                        <a:lnTo>
                          <a:pt x="400" y="898"/>
                        </a:lnTo>
                        <a:lnTo>
                          <a:pt x="404" y="893"/>
                        </a:lnTo>
                        <a:lnTo>
                          <a:pt x="408" y="889"/>
                        </a:lnTo>
                        <a:lnTo>
                          <a:pt x="412" y="886"/>
                        </a:lnTo>
                        <a:lnTo>
                          <a:pt x="417" y="884"/>
                        </a:lnTo>
                        <a:lnTo>
                          <a:pt x="422" y="883"/>
                        </a:lnTo>
                        <a:lnTo>
                          <a:pt x="428" y="882"/>
                        </a:lnTo>
                        <a:lnTo>
                          <a:pt x="441" y="880"/>
                        </a:lnTo>
                        <a:lnTo>
                          <a:pt x="451" y="877"/>
                        </a:lnTo>
                        <a:lnTo>
                          <a:pt x="460" y="872"/>
                        </a:lnTo>
                        <a:lnTo>
                          <a:pt x="469" y="866"/>
                        </a:lnTo>
                        <a:lnTo>
                          <a:pt x="477" y="860"/>
                        </a:lnTo>
                        <a:lnTo>
                          <a:pt x="485" y="852"/>
                        </a:lnTo>
                        <a:lnTo>
                          <a:pt x="499" y="838"/>
                        </a:lnTo>
                        <a:lnTo>
                          <a:pt x="514" y="825"/>
                        </a:lnTo>
                        <a:lnTo>
                          <a:pt x="518" y="823"/>
                        </a:lnTo>
                        <a:lnTo>
                          <a:pt x="524" y="822"/>
                        </a:lnTo>
                        <a:lnTo>
                          <a:pt x="531" y="821"/>
                        </a:lnTo>
                        <a:lnTo>
                          <a:pt x="539" y="821"/>
                        </a:lnTo>
                        <a:lnTo>
                          <a:pt x="557" y="822"/>
                        </a:lnTo>
                        <a:lnTo>
                          <a:pt x="578" y="824"/>
                        </a:lnTo>
                        <a:lnTo>
                          <a:pt x="597" y="828"/>
                        </a:lnTo>
                        <a:lnTo>
                          <a:pt x="616" y="832"/>
                        </a:lnTo>
                        <a:lnTo>
                          <a:pt x="624" y="834"/>
                        </a:lnTo>
                        <a:lnTo>
                          <a:pt x="630" y="837"/>
                        </a:lnTo>
                        <a:lnTo>
                          <a:pt x="635" y="839"/>
                        </a:lnTo>
                        <a:lnTo>
                          <a:pt x="639" y="842"/>
                        </a:lnTo>
                        <a:lnTo>
                          <a:pt x="647" y="858"/>
                        </a:lnTo>
                        <a:lnTo>
                          <a:pt x="656" y="871"/>
                        </a:lnTo>
                        <a:lnTo>
                          <a:pt x="675" y="884"/>
                        </a:lnTo>
                        <a:lnTo>
                          <a:pt x="692" y="897"/>
                        </a:lnTo>
                        <a:lnTo>
                          <a:pt x="701" y="904"/>
                        </a:lnTo>
                        <a:lnTo>
                          <a:pt x="709" y="909"/>
                        </a:lnTo>
                        <a:lnTo>
                          <a:pt x="716" y="913"/>
                        </a:lnTo>
                        <a:lnTo>
                          <a:pt x="723" y="916"/>
                        </a:lnTo>
                        <a:lnTo>
                          <a:pt x="729" y="917"/>
                        </a:lnTo>
                        <a:lnTo>
                          <a:pt x="734" y="917"/>
                        </a:lnTo>
                        <a:lnTo>
                          <a:pt x="736" y="916"/>
                        </a:lnTo>
                        <a:lnTo>
                          <a:pt x="739" y="915"/>
                        </a:lnTo>
                        <a:lnTo>
                          <a:pt x="742" y="913"/>
                        </a:lnTo>
                        <a:lnTo>
                          <a:pt x="744" y="910"/>
                        </a:lnTo>
                        <a:lnTo>
                          <a:pt x="747" y="903"/>
                        </a:lnTo>
                        <a:lnTo>
                          <a:pt x="750" y="893"/>
                        </a:lnTo>
                        <a:lnTo>
                          <a:pt x="752" y="880"/>
                        </a:lnTo>
                        <a:lnTo>
                          <a:pt x="753" y="864"/>
                        </a:lnTo>
                        <a:lnTo>
                          <a:pt x="754" y="850"/>
                        </a:lnTo>
                        <a:lnTo>
                          <a:pt x="755" y="834"/>
                        </a:lnTo>
                        <a:lnTo>
                          <a:pt x="757" y="819"/>
                        </a:lnTo>
                        <a:lnTo>
                          <a:pt x="760" y="806"/>
                        </a:lnTo>
                        <a:lnTo>
                          <a:pt x="762" y="803"/>
                        </a:lnTo>
                        <a:lnTo>
                          <a:pt x="764" y="801"/>
                        </a:lnTo>
                        <a:lnTo>
                          <a:pt x="766" y="799"/>
                        </a:lnTo>
                        <a:lnTo>
                          <a:pt x="768" y="797"/>
                        </a:lnTo>
                        <a:lnTo>
                          <a:pt x="774" y="795"/>
                        </a:lnTo>
                        <a:lnTo>
                          <a:pt x="781" y="794"/>
                        </a:lnTo>
                        <a:lnTo>
                          <a:pt x="788" y="792"/>
                        </a:lnTo>
                        <a:lnTo>
                          <a:pt x="795" y="790"/>
                        </a:lnTo>
                        <a:lnTo>
                          <a:pt x="802" y="787"/>
                        </a:lnTo>
                        <a:lnTo>
                          <a:pt x="808" y="782"/>
                        </a:lnTo>
                        <a:lnTo>
                          <a:pt x="811" y="778"/>
                        </a:lnTo>
                        <a:lnTo>
                          <a:pt x="814" y="774"/>
                        </a:lnTo>
                        <a:lnTo>
                          <a:pt x="816" y="769"/>
                        </a:lnTo>
                        <a:lnTo>
                          <a:pt x="817" y="764"/>
                        </a:lnTo>
                        <a:lnTo>
                          <a:pt x="819" y="753"/>
                        </a:lnTo>
                        <a:lnTo>
                          <a:pt x="820" y="743"/>
                        </a:lnTo>
                        <a:lnTo>
                          <a:pt x="821" y="732"/>
                        </a:lnTo>
                        <a:lnTo>
                          <a:pt x="823" y="720"/>
                        </a:lnTo>
                        <a:lnTo>
                          <a:pt x="824" y="715"/>
                        </a:lnTo>
                        <a:lnTo>
                          <a:pt x="826" y="710"/>
                        </a:lnTo>
                        <a:lnTo>
                          <a:pt x="830" y="705"/>
                        </a:lnTo>
                        <a:lnTo>
                          <a:pt x="833" y="701"/>
                        </a:lnTo>
                        <a:lnTo>
                          <a:pt x="836" y="691"/>
                        </a:lnTo>
                        <a:lnTo>
                          <a:pt x="838" y="678"/>
                        </a:lnTo>
                        <a:lnTo>
                          <a:pt x="840" y="667"/>
                        </a:lnTo>
                        <a:lnTo>
                          <a:pt x="841" y="656"/>
                        </a:lnTo>
                        <a:lnTo>
                          <a:pt x="849" y="654"/>
                        </a:lnTo>
                        <a:lnTo>
                          <a:pt x="858" y="653"/>
                        </a:lnTo>
                        <a:lnTo>
                          <a:pt x="867" y="654"/>
                        </a:lnTo>
                        <a:lnTo>
                          <a:pt x="878" y="655"/>
                        </a:lnTo>
                        <a:lnTo>
                          <a:pt x="897" y="661"/>
                        </a:lnTo>
                        <a:lnTo>
                          <a:pt x="917" y="668"/>
                        </a:lnTo>
                        <a:lnTo>
                          <a:pt x="936" y="674"/>
                        </a:lnTo>
                        <a:lnTo>
                          <a:pt x="952" y="678"/>
                        </a:lnTo>
                        <a:lnTo>
                          <a:pt x="959" y="678"/>
                        </a:lnTo>
                        <a:lnTo>
                          <a:pt x="965" y="677"/>
                        </a:lnTo>
                        <a:lnTo>
                          <a:pt x="968" y="675"/>
                        </a:lnTo>
                        <a:lnTo>
                          <a:pt x="970" y="674"/>
                        </a:lnTo>
                        <a:lnTo>
                          <a:pt x="972" y="672"/>
                        </a:lnTo>
                        <a:lnTo>
                          <a:pt x="974" y="669"/>
                        </a:lnTo>
                        <a:lnTo>
                          <a:pt x="977" y="666"/>
                        </a:lnTo>
                        <a:lnTo>
                          <a:pt x="981" y="665"/>
                        </a:lnTo>
                        <a:lnTo>
                          <a:pt x="986" y="665"/>
                        </a:lnTo>
                        <a:lnTo>
                          <a:pt x="992" y="667"/>
                        </a:lnTo>
                        <a:lnTo>
                          <a:pt x="1006" y="673"/>
                        </a:lnTo>
                        <a:lnTo>
                          <a:pt x="1020" y="682"/>
                        </a:lnTo>
                        <a:lnTo>
                          <a:pt x="1050" y="704"/>
                        </a:lnTo>
                        <a:lnTo>
                          <a:pt x="1070" y="719"/>
                        </a:lnTo>
                        <a:lnTo>
                          <a:pt x="1078" y="725"/>
                        </a:lnTo>
                        <a:lnTo>
                          <a:pt x="1085" y="732"/>
                        </a:lnTo>
                        <a:lnTo>
                          <a:pt x="1092" y="738"/>
                        </a:lnTo>
                        <a:lnTo>
                          <a:pt x="1097" y="744"/>
                        </a:lnTo>
                        <a:lnTo>
                          <a:pt x="1106" y="755"/>
                        </a:lnTo>
                        <a:lnTo>
                          <a:pt x="1112" y="766"/>
                        </a:lnTo>
                        <a:lnTo>
                          <a:pt x="1118" y="779"/>
                        </a:lnTo>
                        <a:lnTo>
                          <a:pt x="1124" y="791"/>
                        </a:lnTo>
                        <a:lnTo>
                          <a:pt x="1132" y="803"/>
                        </a:lnTo>
                        <a:lnTo>
                          <a:pt x="1142" y="818"/>
                        </a:lnTo>
                        <a:lnTo>
                          <a:pt x="1143" y="819"/>
                        </a:lnTo>
                        <a:lnTo>
                          <a:pt x="1145" y="820"/>
                        </a:lnTo>
                        <a:lnTo>
                          <a:pt x="1147" y="820"/>
                        </a:lnTo>
                        <a:lnTo>
                          <a:pt x="1150" y="820"/>
                        </a:lnTo>
                        <a:lnTo>
                          <a:pt x="1156" y="818"/>
                        </a:lnTo>
                        <a:lnTo>
                          <a:pt x="1163" y="815"/>
                        </a:lnTo>
                        <a:lnTo>
                          <a:pt x="1181" y="804"/>
                        </a:lnTo>
                        <a:lnTo>
                          <a:pt x="1199" y="790"/>
                        </a:lnTo>
                        <a:lnTo>
                          <a:pt x="1218" y="775"/>
                        </a:lnTo>
                        <a:lnTo>
                          <a:pt x="1235" y="759"/>
                        </a:lnTo>
                        <a:lnTo>
                          <a:pt x="1248" y="746"/>
                        </a:lnTo>
                        <a:lnTo>
                          <a:pt x="1257" y="736"/>
                        </a:lnTo>
                        <a:lnTo>
                          <a:pt x="1271" y="719"/>
                        </a:lnTo>
                        <a:lnTo>
                          <a:pt x="1285" y="705"/>
                        </a:lnTo>
                        <a:lnTo>
                          <a:pt x="1292" y="698"/>
                        </a:lnTo>
                        <a:lnTo>
                          <a:pt x="1299" y="690"/>
                        </a:lnTo>
                        <a:lnTo>
                          <a:pt x="1307" y="682"/>
                        </a:lnTo>
                        <a:lnTo>
                          <a:pt x="1312" y="674"/>
                        </a:lnTo>
                        <a:lnTo>
                          <a:pt x="1316" y="668"/>
                        </a:lnTo>
                        <a:lnTo>
                          <a:pt x="1318" y="662"/>
                        </a:lnTo>
                        <a:lnTo>
                          <a:pt x="1320" y="657"/>
                        </a:lnTo>
                        <a:lnTo>
                          <a:pt x="1320" y="652"/>
                        </a:lnTo>
                        <a:lnTo>
                          <a:pt x="1320" y="647"/>
                        </a:lnTo>
                        <a:lnTo>
                          <a:pt x="1319" y="643"/>
                        </a:lnTo>
                        <a:lnTo>
                          <a:pt x="1318" y="638"/>
                        </a:lnTo>
                        <a:lnTo>
                          <a:pt x="1316" y="634"/>
                        </a:lnTo>
                        <a:lnTo>
                          <a:pt x="1312" y="627"/>
                        </a:lnTo>
                        <a:lnTo>
                          <a:pt x="1308" y="619"/>
                        </a:lnTo>
                        <a:lnTo>
                          <a:pt x="1306" y="615"/>
                        </a:lnTo>
                        <a:lnTo>
                          <a:pt x="1304" y="610"/>
                        </a:lnTo>
                        <a:lnTo>
                          <a:pt x="1303" y="605"/>
                        </a:lnTo>
                        <a:lnTo>
                          <a:pt x="1303" y="600"/>
                        </a:lnTo>
                        <a:lnTo>
                          <a:pt x="1310" y="594"/>
                        </a:lnTo>
                        <a:lnTo>
                          <a:pt x="1320" y="589"/>
                        </a:lnTo>
                        <a:lnTo>
                          <a:pt x="1331" y="584"/>
                        </a:lnTo>
                        <a:lnTo>
                          <a:pt x="1346" y="579"/>
                        </a:lnTo>
                        <a:lnTo>
                          <a:pt x="1375" y="568"/>
                        </a:lnTo>
                        <a:lnTo>
                          <a:pt x="1407" y="556"/>
                        </a:lnTo>
                        <a:lnTo>
                          <a:pt x="1422" y="549"/>
                        </a:lnTo>
                        <a:lnTo>
                          <a:pt x="1437" y="542"/>
                        </a:lnTo>
                        <a:lnTo>
                          <a:pt x="1451" y="536"/>
                        </a:lnTo>
                        <a:lnTo>
                          <a:pt x="1462" y="529"/>
                        </a:lnTo>
                        <a:lnTo>
                          <a:pt x="1472" y="522"/>
                        </a:lnTo>
                        <a:lnTo>
                          <a:pt x="1480" y="515"/>
                        </a:lnTo>
                        <a:lnTo>
                          <a:pt x="1483" y="510"/>
                        </a:lnTo>
                        <a:lnTo>
                          <a:pt x="1485" y="506"/>
                        </a:lnTo>
                        <a:lnTo>
                          <a:pt x="1486" y="503"/>
                        </a:lnTo>
                        <a:lnTo>
                          <a:pt x="1486" y="499"/>
                        </a:lnTo>
                        <a:lnTo>
                          <a:pt x="1486" y="480"/>
                        </a:lnTo>
                        <a:lnTo>
                          <a:pt x="1486" y="465"/>
                        </a:lnTo>
                        <a:lnTo>
                          <a:pt x="1486" y="455"/>
                        </a:lnTo>
                        <a:lnTo>
                          <a:pt x="1488" y="447"/>
                        </a:lnTo>
                        <a:lnTo>
                          <a:pt x="1494" y="430"/>
                        </a:lnTo>
                        <a:lnTo>
                          <a:pt x="1504" y="400"/>
                        </a:lnTo>
                        <a:lnTo>
                          <a:pt x="1508" y="385"/>
                        </a:lnTo>
                        <a:lnTo>
                          <a:pt x="1510" y="370"/>
                        </a:lnTo>
                        <a:lnTo>
                          <a:pt x="1512" y="357"/>
                        </a:lnTo>
                        <a:lnTo>
                          <a:pt x="1513" y="344"/>
                        </a:lnTo>
                        <a:lnTo>
                          <a:pt x="1514" y="317"/>
                        </a:lnTo>
                        <a:lnTo>
                          <a:pt x="1516" y="286"/>
                        </a:lnTo>
                        <a:lnTo>
                          <a:pt x="1526" y="280"/>
                        </a:lnTo>
                        <a:lnTo>
                          <a:pt x="1533" y="274"/>
                        </a:lnTo>
                        <a:lnTo>
                          <a:pt x="1539" y="268"/>
                        </a:lnTo>
                        <a:lnTo>
                          <a:pt x="1543" y="262"/>
                        </a:lnTo>
                        <a:lnTo>
                          <a:pt x="1547" y="256"/>
                        </a:lnTo>
                        <a:lnTo>
                          <a:pt x="1549" y="249"/>
                        </a:lnTo>
                        <a:lnTo>
                          <a:pt x="1551" y="243"/>
                        </a:lnTo>
                        <a:lnTo>
                          <a:pt x="1552" y="237"/>
                        </a:lnTo>
                        <a:lnTo>
                          <a:pt x="1555" y="225"/>
                        </a:lnTo>
                        <a:lnTo>
                          <a:pt x="1559" y="212"/>
                        </a:lnTo>
                        <a:lnTo>
                          <a:pt x="1563" y="204"/>
                        </a:lnTo>
                        <a:lnTo>
                          <a:pt x="1567" y="198"/>
                        </a:lnTo>
                        <a:lnTo>
                          <a:pt x="1573" y="190"/>
                        </a:lnTo>
                        <a:lnTo>
                          <a:pt x="1580" y="183"/>
                        </a:lnTo>
                        <a:lnTo>
                          <a:pt x="1586" y="177"/>
                        </a:lnTo>
                        <a:lnTo>
                          <a:pt x="1594" y="172"/>
                        </a:lnTo>
                        <a:lnTo>
                          <a:pt x="1601" y="168"/>
                        </a:lnTo>
                        <a:lnTo>
                          <a:pt x="1611" y="163"/>
                        </a:lnTo>
                        <a:lnTo>
                          <a:pt x="1619" y="159"/>
                        </a:lnTo>
                        <a:lnTo>
                          <a:pt x="1627" y="155"/>
                        </a:lnTo>
                        <a:lnTo>
                          <a:pt x="1634" y="151"/>
                        </a:lnTo>
                        <a:lnTo>
                          <a:pt x="1641" y="145"/>
                        </a:lnTo>
                        <a:lnTo>
                          <a:pt x="1738" y="58"/>
                        </a:lnTo>
                        <a:lnTo>
                          <a:pt x="1739" y="57"/>
                        </a:lnTo>
                        <a:lnTo>
                          <a:pt x="1740" y="55"/>
                        </a:lnTo>
                        <a:lnTo>
                          <a:pt x="1740" y="53"/>
                        </a:lnTo>
                        <a:lnTo>
                          <a:pt x="1739" y="51"/>
                        </a:lnTo>
                        <a:lnTo>
                          <a:pt x="1737" y="45"/>
                        </a:lnTo>
                        <a:lnTo>
                          <a:pt x="1732" y="39"/>
                        </a:lnTo>
                        <a:lnTo>
                          <a:pt x="1729" y="32"/>
                        </a:lnTo>
                        <a:lnTo>
                          <a:pt x="1725" y="25"/>
                        </a:lnTo>
                        <a:lnTo>
                          <a:pt x="1723" y="20"/>
                        </a:lnTo>
                        <a:lnTo>
                          <a:pt x="1722" y="14"/>
                        </a:lnTo>
                        <a:lnTo>
                          <a:pt x="1723" y="12"/>
                        </a:lnTo>
                        <a:lnTo>
                          <a:pt x="1725" y="9"/>
                        </a:lnTo>
                        <a:lnTo>
                          <a:pt x="1728" y="6"/>
                        </a:lnTo>
                        <a:lnTo>
                          <a:pt x="1732" y="4"/>
                        </a:lnTo>
                        <a:lnTo>
                          <a:pt x="1743" y="1"/>
                        </a:lnTo>
                        <a:lnTo>
                          <a:pt x="1754" y="0"/>
                        </a:lnTo>
                        <a:lnTo>
                          <a:pt x="1767" y="0"/>
                        </a:lnTo>
                        <a:lnTo>
                          <a:pt x="1779" y="2"/>
                        </a:lnTo>
                        <a:lnTo>
                          <a:pt x="1784" y="4"/>
                        </a:lnTo>
                        <a:lnTo>
                          <a:pt x="1788" y="6"/>
                        </a:lnTo>
                        <a:lnTo>
                          <a:pt x="1792" y="9"/>
                        </a:lnTo>
                        <a:lnTo>
                          <a:pt x="1794" y="12"/>
                        </a:lnTo>
                        <a:lnTo>
                          <a:pt x="1798" y="18"/>
                        </a:lnTo>
                        <a:lnTo>
                          <a:pt x="1804" y="24"/>
                        </a:lnTo>
                        <a:lnTo>
                          <a:pt x="1812" y="30"/>
                        </a:lnTo>
                        <a:lnTo>
                          <a:pt x="1822" y="36"/>
                        </a:lnTo>
                        <a:lnTo>
                          <a:pt x="1832" y="43"/>
                        </a:lnTo>
                        <a:lnTo>
                          <a:pt x="1843" y="49"/>
                        </a:lnTo>
                        <a:lnTo>
                          <a:pt x="1855" y="55"/>
                        </a:lnTo>
                        <a:lnTo>
                          <a:pt x="1869" y="60"/>
                        </a:lnTo>
                        <a:lnTo>
                          <a:pt x="1895" y="70"/>
                        </a:lnTo>
                        <a:lnTo>
                          <a:pt x="1920" y="78"/>
                        </a:lnTo>
                        <a:lnTo>
                          <a:pt x="1942" y="84"/>
                        </a:lnTo>
                        <a:lnTo>
                          <a:pt x="1960" y="88"/>
                        </a:lnTo>
                        <a:lnTo>
                          <a:pt x="1972" y="90"/>
                        </a:lnTo>
                        <a:lnTo>
                          <a:pt x="1982" y="93"/>
                        </a:lnTo>
                        <a:lnTo>
                          <a:pt x="1986" y="94"/>
                        </a:lnTo>
                        <a:lnTo>
                          <a:pt x="1989" y="96"/>
                        </a:lnTo>
                        <a:lnTo>
                          <a:pt x="1992" y="98"/>
                        </a:lnTo>
                        <a:lnTo>
                          <a:pt x="1994" y="100"/>
                        </a:lnTo>
                        <a:lnTo>
                          <a:pt x="1996" y="105"/>
                        </a:lnTo>
                        <a:lnTo>
                          <a:pt x="1996" y="111"/>
                        </a:lnTo>
                        <a:lnTo>
                          <a:pt x="1995" y="117"/>
                        </a:lnTo>
                        <a:lnTo>
                          <a:pt x="1993" y="123"/>
                        </a:lnTo>
                        <a:lnTo>
                          <a:pt x="1985" y="139"/>
                        </a:lnTo>
                        <a:lnTo>
                          <a:pt x="1979" y="155"/>
                        </a:lnTo>
                        <a:lnTo>
                          <a:pt x="1977" y="163"/>
                        </a:lnTo>
                        <a:lnTo>
                          <a:pt x="1976" y="173"/>
                        </a:lnTo>
                        <a:lnTo>
                          <a:pt x="1977" y="182"/>
                        </a:lnTo>
                        <a:lnTo>
                          <a:pt x="1979" y="191"/>
                        </a:lnTo>
                        <a:lnTo>
                          <a:pt x="1981" y="193"/>
                        </a:lnTo>
                        <a:lnTo>
                          <a:pt x="1983" y="195"/>
                        </a:lnTo>
                        <a:lnTo>
                          <a:pt x="1987" y="196"/>
                        </a:lnTo>
                        <a:lnTo>
                          <a:pt x="1992" y="198"/>
                        </a:lnTo>
                        <a:lnTo>
                          <a:pt x="2002" y="201"/>
                        </a:lnTo>
                        <a:lnTo>
                          <a:pt x="2015" y="204"/>
                        </a:lnTo>
                        <a:lnTo>
                          <a:pt x="2027" y="208"/>
                        </a:lnTo>
                        <a:lnTo>
                          <a:pt x="2041" y="213"/>
                        </a:lnTo>
                        <a:lnTo>
                          <a:pt x="2047" y="216"/>
                        </a:lnTo>
                        <a:lnTo>
                          <a:pt x="2052" y="219"/>
                        </a:lnTo>
                        <a:lnTo>
                          <a:pt x="2057" y="222"/>
                        </a:lnTo>
                        <a:lnTo>
                          <a:pt x="2061" y="225"/>
                        </a:lnTo>
                        <a:lnTo>
                          <a:pt x="2082" y="247"/>
                        </a:lnTo>
                        <a:lnTo>
                          <a:pt x="2096" y="264"/>
                        </a:lnTo>
                        <a:lnTo>
                          <a:pt x="2101" y="269"/>
                        </a:lnTo>
                        <a:lnTo>
                          <a:pt x="2105" y="274"/>
                        </a:lnTo>
                        <a:lnTo>
                          <a:pt x="2109" y="277"/>
                        </a:lnTo>
                        <a:lnTo>
                          <a:pt x="2113" y="279"/>
                        </a:lnTo>
                        <a:lnTo>
                          <a:pt x="2117" y="279"/>
                        </a:lnTo>
                        <a:lnTo>
                          <a:pt x="2123" y="278"/>
                        </a:lnTo>
                        <a:lnTo>
                          <a:pt x="2128" y="276"/>
                        </a:lnTo>
                        <a:lnTo>
                          <a:pt x="2135" y="273"/>
                        </a:lnTo>
                        <a:lnTo>
                          <a:pt x="2152" y="263"/>
                        </a:lnTo>
                        <a:lnTo>
                          <a:pt x="2179" y="247"/>
                        </a:lnTo>
                        <a:lnTo>
                          <a:pt x="2267" y="199"/>
                        </a:lnTo>
                        <a:lnTo>
                          <a:pt x="2274" y="195"/>
                        </a:lnTo>
                        <a:lnTo>
                          <a:pt x="2280" y="190"/>
                        </a:lnTo>
                        <a:lnTo>
                          <a:pt x="2283" y="185"/>
                        </a:lnTo>
                        <a:lnTo>
                          <a:pt x="2285" y="181"/>
                        </a:lnTo>
                        <a:lnTo>
                          <a:pt x="2285" y="176"/>
                        </a:lnTo>
                        <a:lnTo>
                          <a:pt x="2285" y="171"/>
                        </a:lnTo>
                        <a:lnTo>
                          <a:pt x="2284" y="165"/>
                        </a:lnTo>
                        <a:lnTo>
                          <a:pt x="2282" y="161"/>
                        </a:lnTo>
                        <a:lnTo>
                          <a:pt x="2277" y="151"/>
                        </a:lnTo>
                        <a:lnTo>
                          <a:pt x="2274" y="141"/>
                        </a:lnTo>
                        <a:lnTo>
                          <a:pt x="2273" y="136"/>
                        </a:lnTo>
                        <a:lnTo>
                          <a:pt x="2273" y="131"/>
                        </a:lnTo>
                        <a:lnTo>
                          <a:pt x="2275" y="126"/>
                        </a:lnTo>
                        <a:lnTo>
                          <a:pt x="2277" y="120"/>
                        </a:lnTo>
                        <a:lnTo>
                          <a:pt x="2352" y="36"/>
                        </a:lnTo>
                        <a:lnTo>
                          <a:pt x="2352" y="36"/>
                        </a:lnTo>
                        <a:close/>
                      </a:path>
                    </a:pathLst>
                  </a:custGeom>
                  <a:solidFill>
                    <a:srgbClr val="7CA0E8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69" name="Opolskie_0"/>
                  <xdr:cNvSpPr>
                    <a:spLocks/>
                  </xdr:cNvSpPr>
                </xdr:nvSpPr>
                <xdr:spPr bwMode="auto">
                  <a:xfrm>
                    <a:off x="15174746" y="6704217"/>
                    <a:ext cx="681463" cy="781765"/>
                  </a:xfrm>
                  <a:custGeom>
                    <a:avLst/>
                    <a:gdLst/>
                    <a:ahLst/>
                    <a:cxnLst>
                      <a:cxn ang="0">
                        <a:pos x="1893" y="111"/>
                      </a:cxn>
                      <a:cxn ang="0">
                        <a:pos x="2187" y="219"/>
                      </a:cxn>
                      <a:cxn ang="0">
                        <a:pos x="2231" y="117"/>
                      </a:cxn>
                      <a:cxn ang="0">
                        <a:pos x="2352" y="255"/>
                      </a:cxn>
                      <a:cxn ang="0">
                        <a:pos x="2464" y="430"/>
                      </a:cxn>
                      <a:cxn ang="0">
                        <a:pos x="2422" y="525"/>
                      </a:cxn>
                      <a:cxn ang="0">
                        <a:pos x="2425" y="648"/>
                      </a:cxn>
                      <a:cxn ang="0">
                        <a:pos x="2303" y="832"/>
                      </a:cxn>
                      <a:cxn ang="0">
                        <a:pos x="2246" y="918"/>
                      </a:cxn>
                      <a:cxn ang="0">
                        <a:pos x="2266" y="1072"/>
                      </a:cxn>
                      <a:cxn ang="0">
                        <a:pos x="2234" y="1281"/>
                      </a:cxn>
                      <a:cxn ang="0">
                        <a:pos x="2339" y="1414"/>
                      </a:cxn>
                      <a:cxn ang="0">
                        <a:pos x="2344" y="1501"/>
                      </a:cxn>
                      <a:cxn ang="0">
                        <a:pos x="2118" y="1523"/>
                      </a:cxn>
                      <a:cxn ang="0">
                        <a:pos x="2176" y="1704"/>
                      </a:cxn>
                      <a:cxn ang="0">
                        <a:pos x="2029" y="1717"/>
                      </a:cxn>
                      <a:cxn ang="0">
                        <a:pos x="2020" y="1923"/>
                      </a:cxn>
                      <a:cxn ang="0">
                        <a:pos x="2051" y="2045"/>
                      </a:cxn>
                      <a:cxn ang="0">
                        <a:pos x="2072" y="2176"/>
                      </a:cxn>
                      <a:cxn ang="0">
                        <a:pos x="1978" y="2211"/>
                      </a:cxn>
                      <a:cxn ang="0">
                        <a:pos x="1813" y="2301"/>
                      </a:cxn>
                      <a:cxn ang="0">
                        <a:pos x="1574" y="2385"/>
                      </a:cxn>
                      <a:cxn ang="0">
                        <a:pos x="1514" y="2636"/>
                      </a:cxn>
                      <a:cxn ang="0">
                        <a:pos x="1528" y="2707"/>
                      </a:cxn>
                      <a:cxn ang="0">
                        <a:pos x="1438" y="2752"/>
                      </a:cxn>
                      <a:cxn ang="0">
                        <a:pos x="1251" y="2845"/>
                      </a:cxn>
                      <a:cxn ang="0">
                        <a:pos x="1164" y="2731"/>
                      </a:cxn>
                      <a:cxn ang="0">
                        <a:pos x="958" y="2503"/>
                      </a:cxn>
                      <a:cxn ang="0">
                        <a:pos x="956" y="2387"/>
                      </a:cxn>
                      <a:cxn ang="0">
                        <a:pos x="1113" y="2239"/>
                      </a:cxn>
                      <a:cxn ang="0">
                        <a:pos x="1090" y="2093"/>
                      </a:cxn>
                      <a:cxn ang="0">
                        <a:pos x="983" y="2108"/>
                      </a:cxn>
                      <a:cxn ang="0">
                        <a:pos x="865" y="2144"/>
                      </a:cxn>
                      <a:cxn ang="0">
                        <a:pos x="648" y="2184"/>
                      </a:cxn>
                      <a:cxn ang="0">
                        <a:pos x="530" y="2130"/>
                      </a:cxn>
                      <a:cxn ang="0">
                        <a:pos x="491" y="2134"/>
                      </a:cxn>
                      <a:cxn ang="0">
                        <a:pos x="301" y="1946"/>
                      </a:cxn>
                      <a:cxn ang="0">
                        <a:pos x="202" y="1897"/>
                      </a:cxn>
                      <a:cxn ang="0">
                        <a:pos x="27" y="1827"/>
                      </a:cxn>
                      <a:cxn ang="0">
                        <a:pos x="84" y="1588"/>
                      </a:cxn>
                      <a:cxn ang="0">
                        <a:pos x="154" y="1381"/>
                      </a:cxn>
                      <a:cxn ang="0">
                        <a:pos x="344" y="1332"/>
                      </a:cxn>
                      <a:cxn ang="0">
                        <a:pos x="349" y="1194"/>
                      </a:cxn>
                      <a:cxn ang="0">
                        <a:pos x="347" y="1096"/>
                      </a:cxn>
                      <a:cxn ang="0">
                        <a:pos x="411" y="1058"/>
                      </a:cxn>
                      <a:cxn ang="0">
                        <a:pos x="417" y="944"/>
                      </a:cxn>
                      <a:cxn ang="0">
                        <a:pos x="468" y="880"/>
                      </a:cxn>
                      <a:cxn ang="0">
                        <a:pos x="528" y="780"/>
                      </a:cxn>
                      <a:cxn ang="0">
                        <a:pos x="519" y="646"/>
                      </a:cxn>
                      <a:cxn ang="0">
                        <a:pos x="626" y="644"/>
                      </a:cxn>
                      <a:cxn ang="0">
                        <a:pos x="718" y="523"/>
                      </a:cxn>
                      <a:cxn ang="0">
                        <a:pos x="773" y="473"/>
                      </a:cxn>
                      <a:cxn ang="0">
                        <a:pos x="765" y="378"/>
                      </a:cxn>
                      <a:cxn ang="0">
                        <a:pos x="822" y="285"/>
                      </a:cxn>
                      <a:cxn ang="0">
                        <a:pos x="829" y="195"/>
                      </a:cxn>
                      <a:cxn ang="0">
                        <a:pos x="828" y="74"/>
                      </a:cxn>
                      <a:cxn ang="0">
                        <a:pos x="990" y="72"/>
                      </a:cxn>
                      <a:cxn ang="0">
                        <a:pos x="1200" y="1"/>
                      </a:cxn>
                      <a:cxn ang="0">
                        <a:pos x="1193" y="118"/>
                      </a:cxn>
                      <a:cxn ang="0">
                        <a:pos x="1287" y="203"/>
                      </a:cxn>
                      <a:cxn ang="0">
                        <a:pos x="1575" y="94"/>
                      </a:cxn>
                    </a:cxnLst>
                    <a:rect l="0" t="0" r="r" b="b"/>
                    <a:pathLst>
                      <a:path w="2478" h="2846">
                        <a:moveTo>
                          <a:pt x="1703" y="67"/>
                        </a:moveTo>
                        <a:lnTo>
                          <a:pt x="1714" y="74"/>
                        </a:lnTo>
                        <a:lnTo>
                          <a:pt x="1728" y="83"/>
                        </a:lnTo>
                        <a:lnTo>
                          <a:pt x="1734" y="87"/>
                        </a:lnTo>
                        <a:lnTo>
                          <a:pt x="1741" y="91"/>
                        </a:lnTo>
                        <a:lnTo>
                          <a:pt x="1747" y="93"/>
                        </a:lnTo>
                        <a:lnTo>
                          <a:pt x="1753" y="93"/>
                        </a:lnTo>
                        <a:lnTo>
                          <a:pt x="1782" y="86"/>
                        </a:lnTo>
                        <a:lnTo>
                          <a:pt x="1806" y="79"/>
                        </a:lnTo>
                        <a:lnTo>
                          <a:pt x="1811" y="79"/>
                        </a:lnTo>
                        <a:lnTo>
                          <a:pt x="1817" y="78"/>
                        </a:lnTo>
                        <a:lnTo>
                          <a:pt x="1822" y="78"/>
                        </a:lnTo>
                        <a:lnTo>
                          <a:pt x="1828" y="79"/>
                        </a:lnTo>
                        <a:lnTo>
                          <a:pt x="1835" y="81"/>
                        </a:lnTo>
                        <a:lnTo>
                          <a:pt x="1841" y="83"/>
                        </a:lnTo>
                        <a:lnTo>
                          <a:pt x="1850" y="86"/>
                        </a:lnTo>
                        <a:lnTo>
                          <a:pt x="1858" y="90"/>
                        </a:lnTo>
                        <a:lnTo>
                          <a:pt x="1877" y="101"/>
                        </a:lnTo>
                        <a:lnTo>
                          <a:pt x="1893" y="111"/>
                        </a:lnTo>
                        <a:lnTo>
                          <a:pt x="1901" y="114"/>
                        </a:lnTo>
                        <a:lnTo>
                          <a:pt x="1910" y="116"/>
                        </a:lnTo>
                        <a:lnTo>
                          <a:pt x="1920" y="117"/>
                        </a:lnTo>
                        <a:lnTo>
                          <a:pt x="1934" y="118"/>
                        </a:lnTo>
                        <a:lnTo>
                          <a:pt x="1944" y="118"/>
                        </a:lnTo>
                        <a:lnTo>
                          <a:pt x="1953" y="120"/>
                        </a:lnTo>
                        <a:lnTo>
                          <a:pt x="1961" y="122"/>
                        </a:lnTo>
                        <a:lnTo>
                          <a:pt x="1968" y="125"/>
                        </a:lnTo>
                        <a:lnTo>
                          <a:pt x="1984" y="132"/>
                        </a:lnTo>
                        <a:lnTo>
                          <a:pt x="2002" y="140"/>
                        </a:lnTo>
                        <a:lnTo>
                          <a:pt x="2114" y="181"/>
                        </a:lnTo>
                        <a:lnTo>
                          <a:pt x="2136" y="187"/>
                        </a:lnTo>
                        <a:lnTo>
                          <a:pt x="2156" y="193"/>
                        </a:lnTo>
                        <a:lnTo>
                          <a:pt x="2165" y="196"/>
                        </a:lnTo>
                        <a:lnTo>
                          <a:pt x="2172" y="201"/>
                        </a:lnTo>
                        <a:lnTo>
                          <a:pt x="2176" y="205"/>
                        </a:lnTo>
                        <a:lnTo>
                          <a:pt x="2180" y="209"/>
                        </a:lnTo>
                        <a:lnTo>
                          <a:pt x="2183" y="213"/>
                        </a:lnTo>
                        <a:lnTo>
                          <a:pt x="2187" y="219"/>
                        </a:lnTo>
                        <a:lnTo>
                          <a:pt x="2192" y="226"/>
                        </a:lnTo>
                        <a:lnTo>
                          <a:pt x="2196" y="231"/>
                        </a:lnTo>
                        <a:lnTo>
                          <a:pt x="2199" y="236"/>
                        </a:lnTo>
                        <a:lnTo>
                          <a:pt x="2202" y="238"/>
                        </a:lnTo>
                        <a:lnTo>
                          <a:pt x="2205" y="240"/>
                        </a:lnTo>
                        <a:lnTo>
                          <a:pt x="2208" y="240"/>
                        </a:lnTo>
                        <a:lnTo>
                          <a:pt x="2210" y="240"/>
                        </a:lnTo>
                        <a:lnTo>
                          <a:pt x="2212" y="238"/>
                        </a:lnTo>
                        <a:lnTo>
                          <a:pt x="2215" y="232"/>
                        </a:lnTo>
                        <a:lnTo>
                          <a:pt x="2217" y="224"/>
                        </a:lnTo>
                        <a:lnTo>
                          <a:pt x="2219" y="214"/>
                        </a:lnTo>
                        <a:lnTo>
                          <a:pt x="2220" y="202"/>
                        </a:lnTo>
                        <a:lnTo>
                          <a:pt x="2221" y="175"/>
                        </a:lnTo>
                        <a:lnTo>
                          <a:pt x="2222" y="150"/>
                        </a:lnTo>
                        <a:lnTo>
                          <a:pt x="2223" y="138"/>
                        </a:lnTo>
                        <a:lnTo>
                          <a:pt x="2223" y="129"/>
                        </a:lnTo>
                        <a:lnTo>
                          <a:pt x="2225" y="123"/>
                        </a:lnTo>
                        <a:lnTo>
                          <a:pt x="2227" y="119"/>
                        </a:lnTo>
                        <a:lnTo>
                          <a:pt x="2231" y="117"/>
                        </a:lnTo>
                        <a:lnTo>
                          <a:pt x="2235" y="116"/>
                        </a:lnTo>
                        <a:lnTo>
                          <a:pt x="2239" y="115"/>
                        </a:lnTo>
                        <a:lnTo>
                          <a:pt x="2243" y="115"/>
                        </a:lnTo>
                        <a:lnTo>
                          <a:pt x="2250" y="116"/>
                        </a:lnTo>
                        <a:lnTo>
                          <a:pt x="2257" y="120"/>
                        </a:lnTo>
                        <a:lnTo>
                          <a:pt x="2264" y="125"/>
                        </a:lnTo>
                        <a:lnTo>
                          <a:pt x="2271" y="131"/>
                        </a:lnTo>
                        <a:lnTo>
                          <a:pt x="2278" y="139"/>
                        </a:lnTo>
                        <a:lnTo>
                          <a:pt x="2284" y="149"/>
                        </a:lnTo>
                        <a:lnTo>
                          <a:pt x="2294" y="167"/>
                        </a:lnTo>
                        <a:lnTo>
                          <a:pt x="2303" y="186"/>
                        </a:lnTo>
                        <a:lnTo>
                          <a:pt x="2310" y="203"/>
                        </a:lnTo>
                        <a:lnTo>
                          <a:pt x="2314" y="215"/>
                        </a:lnTo>
                        <a:lnTo>
                          <a:pt x="2322" y="226"/>
                        </a:lnTo>
                        <a:lnTo>
                          <a:pt x="2331" y="238"/>
                        </a:lnTo>
                        <a:lnTo>
                          <a:pt x="2336" y="243"/>
                        </a:lnTo>
                        <a:lnTo>
                          <a:pt x="2341" y="248"/>
                        </a:lnTo>
                        <a:lnTo>
                          <a:pt x="2346" y="252"/>
                        </a:lnTo>
                        <a:lnTo>
                          <a:pt x="2352" y="255"/>
                        </a:lnTo>
                        <a:lnTo>
                          <a:pt x="2367" y="263"/>
                        </a:lnTo>
                        <a:lnTo>
                          <a:pt x="2382" y="272"/>
                        </a:lnTo>
                        <a:lnTo>
                          <a:pt x="2389" y="277"/>
                        </a:lnTo>
                        <a:lnTo>
                          <a:pt x="2396" y="282"/>
                        </a:lnTo>
                        <a:lnTo>
                          <a:pt x="2402" y="288"/>
                        </a:lnTo>
                        <a:lnTo>
                          <a:pt x="2409" y="294"/>
                        </a:lnTo>
                        <a:lnTo>
                          <a:pt x="2420" y="304"/>
                        </a:lnTo>
                        <a:lnTo>
                          <a:pt x="2433" y="313"/>
                        </a:lnTo>
                        <a:lnTo>
                          <a:pt x="2447" y="323"/>
                        </a:lnTo>
                        <a:lnTo>
                          <a:pt x="2461" y="330"/>
                        </a:lnTo>
                        <a:lnTo>
                          <a:pt x="2461" y="330"/>
                        </a:lnTo>
                        <a:lnTo>
                          <a:pt x="2475" y="386"/>
                        </a:lnTo>
                        <a:lnTo>
                          <a:pt x="2478" y="400"/>
                        </a:lnTo>
                        <a:lnTo>
                          <a:pt x="2478" y="411"/>
                        </a:lnTo>
                        <a:lnTo>
                          <a:pt x="2478" y="415"/>
                        </a:lnTo>
                        <a:lnTo>
                          <a:pt x="2477" y="418"/>
                        </a:lnTo>
                        <a:lnTo>
                          <a:pt x="2476" y="421"/>
                        </a:lnTo>
                        <a:lnTo>
                          <a:pt x="2474" y="423"/>
                        </a:lnTo>
                        <a:lnTo>
                          <a:pt x="2464" y="430"/>
                        </a:lnTo>
                        <a:lnTo>
                          <a:pt x="2446" y="442"/>
                        </a:lnTo>
                        <a:lnTo>
                          <a:pt x="2443" y="445"/>
                        </a:lnTo>
                        <a:lnTo>
                          <a:pt x="2441" y="449"/>
                        </a:lnTo>
                        <a:lnTo>
                          <a:pt x="2439" y="453"/>
                        </a:lnTo>
                        <a:lnTo>
                          <a:pt x="2439" y="456"/>
                        </a:lnTo>
                        <a:lnTo>
                          <a:pt x="2439" y="463"/>
                        </a:lnTo>
                        <a:lnTo>
                          <a:pt x="2442" y="470"/>
                        </a:lnTo>
                        <a:lnTo>
                          <a:pt x="2445" y="477"/>
                        </a:lnTo>
                        <a:lnTo>
                          <a:pt x="2447" y="484"/>
                        </a:lnTo>
                        <a:lnTo>
                          <a:pt x="2449" y="488"/>
                        </a:lnTo>
                        <a:lnTo>
                          <a:pt x="2449" y="493"/>
                        </a:lnTo>
                        <a:lnTo>
                          <a:pt x="2449" y="496"/>
                        </a:lnTo>
                        <a:lnTo>
                          <a:pt x="2447" y="500"/>
                        </a:lnTo>
                        <a:lnTo>
                          <a:pt x="2445" y="504"/>
                        </a:lnTo>
                        <a:lnTo>
                          <a:pt x="2442" y="508"/>
                        </a:lnTo>
                        <a:lnTo>
                          <a:pt x="2440" y="512"/>
                        </a:lnTo>
                        <a:lnTo>
                          <a:pt x="2437" y="515"/>
                        </a:lnTo>
                        <a:lnTo>
                          <a:pt x="2430" y="521"/>
                        </a:lnTo>
                        <a:lnTo>
                          <a:pt x="2422" y="525"/>
                        </a:lnTo>
                        <a:lnTo>
                          <a:pt x="2405" y="533"/>
                        </a:lnTo>
                        <a:lnTo>
                          <a:pt x="2389" y="541"/>
                        </a:lnTo>
                        <a:lnTo>
                          <a:pt x="2383" y="544"/>
                        </a:lnTo>
                        <a:lnTo>
                          <a:pt x="2378" y="549"/>
                        </a:lnTo>
                        <a:lnTo>
                          <a:pt x="2377" y="551"/>
                        </a:lnTo>
                        <a:lnTo>
                          <a:pt x="2376" y="554"/>
                        </a:lnTo>
                        <a:lnTo>
                          <a:pt x="2375" y="557"/>
                        </a:lnTo>
                        <a:lnTo>
                          <a:pt x="2375" y="560"/>
                        </a:lnTo>
                        <a:lnTo>
                          <a:pt x="2376" y="563"/>
                        </a:lnTo>
                        <a:lnTo>
                          <a:pt x="2377" y="567"/>
                        </a:lnTo>
                        <a:lnTo>
                          <a:pt x="2379" y="572"/>
                        </a:lnTo>
                        <a:lnTo>
                          <a:pt x="2382" y="576"/>
                        </a:lnTo>
                        <a:lnTo>
                          <a:pt x="2390" y="588"/>
                        </a:lnTo>
                        <a:lnTo>
                          <a:pt x="2402" y="601"/>
                        </a:lnTo>
                        <a:lnTo>
                          <a:pt x="2411" y="610"/>
                        </a:lnTo>
                        <a:lnTo>
                          <a:pt x="2417" y="619"/>
                        </a:lnTo>
                        <a:lnTo>
                          <a:pt x="2422" y="629"/>
                        </a:lnTo>
                        <a:lnTo>
                          <a:pt x="2424" y="638"/>
                        </a:lnTo>
                        <a:lnTo>
                          <a:pt x="2425" y="648"/>
                        </a:lnTo>
                        <a:lnTo>
                          <a:pt x="2425" y="658"/>
                        </a:lnTo>
                        <a:lnTo>
                          <a:pt x="2422" y="670"/>
                        </a:lnTo>
                        <a:lnTo>
                          <a:pt x="2419" y="681"/>
                        </a:lnTo>
                        <a:lnTo>
                          <a:pt x="2410" y="709"/>
                        </a:lnTo>
                        <a:lnTo>
                          <a:pt x="2398" y="743"/>
                        </a:lnTo>
                        <a:lnTo>
                          <a:pt x="2391" y="761"/>
                        </a:lnTo>
                        <a:lnTo>
                          <a:pt x="2384" y="775"/>
                        </a:lnTo>
                        <a:lnTo>
                          <a:pt x="2380" y="781"/>
                        </a:lnTo>
                        <a:lnTo>
                          <a:pt x="2375" y="787"/>
                        </a:lnTo>
                        <a:lnTo>
                          <a:pt x="2371" y="791"/>
                        </a:lnTo>
                        <a:lnTo>
                          <a:pt x="2366" y="794"/>
                        </a:lnTo>
                        <a:lnTo>
                          <a:pt x="2362" y="798"/>
                        </a:lnTo>
                        <a:lnTo>
                          <a:pt x="2356" y="802"/>
                        </a:lnTo>
                        <a:lnTo>
                          <a:pt x="2350" y="806"/>
                        </a:lnTo>
                        <a:lnTo>
                          <a:pt x="2344" y="810"/>
                        </a:lnTo>
                        <a:lnTo>
                          <a:pt x="2331" y="817"/>
                        </a:lnTo>
                        <a:lnTo>
                          <a:pt x="2316" y="824"/>
                        </a:lnTo>
                        <a:lnTo>
                          <a:pt x="2309" y="828"/>
                        </a:lnTo>
                        <a:lnTo>
                          <a:pt x="2303" y="832"/>
                        </a:lnTo>
                        <a:lnTo>
                          <a:pt x="2298" y="838"/>
                        </a:lnTo>
                        <a:lnTo>
                          <a:pt x="2293" y="842"/>
                        </a:lnTo>
                        <a:lnTo>
                          <a:pt x="2289" y="847"/>
                        </a:lnTo>
                        <a:lnTo>
                          <a:pt x="2286" y="853"/>
                        </a:lnTo>
                        <a:lnTo>
                          <a:pt x="2284" y="859"/>
                        </a:lnTo>
                        <a:lnTo>
                          <a:pt x="2284" y="866"/>
                        </a:lnTo>
                        <a:lnTo>
                          <a:pt x="2284" y="877"/>
                        </a:lnTo>
                        <a:lnTo>
                          <a:pt x="2284" y="886"/>
                        </a:lnTo>
                        <a:lnTo>
                          <a:pt x="2283" y="893"/>
                        </a:lnTo>
                        <a:lnTo>
                          <a:pt x="2282" y="898"/>
                        </a:lnTo>
                        <a:lnTo>
                          <a:pt x="2280" y="902"/>
                        </a:lnTo>
                        <a:lnTo>
                          <a:pt x="2278" y="904"/>
                        </a:lnTo>
                        <a:lnTo>
                          <a:pt x="2276" y="906"/>
                        </a:lnTo>
                        <a:lnTo>
                          <a:pt x="2272" y="907"/>
                        </a:lnTo>
                        <a:lnTo>
                          <a:pt x="2266" y="908"/>
                        </a:lnTo>
                        <a:lnTo>
                          <a:pt x="2259" y="910"/>
                        </a:lnTo>
                        <a:lnTo>
                          <a:pt x="2255" y="912"/>
                        </a:lnTo>
                        <a:lnTo>
                          <a:pt x="2250" y="914"/>
                        </a:lnTo>
                        <a:lnTo>
                          <a:pt x="2246" y="918"/>
                        </a:lnTo>
                        <a:lnTo>
                          <a:pt x="2241" y="925"/>
                        </a:lnTo>
                        <a:lnTo>
                          <a:pt x="2239" y="928"/>
                        </a:lnTo>
                        <a:lnTo>
                          <a:pt x="2237" y="932"/>
                        </a:lnTo>
                        <a:lnTo>
                          <a:pt x="2236" y="936"/>
                        </a:lnTo>
                        <a:lnTo>
                          <a:pt x="2236" y="940"/>
                        </a:lnTo>
                        <a:lnTo>
                          <a:pt x="2238" y="948"/>
                        </a:lnTo>
                        <a:lnTo>
                          <a:pt x="2242" y="957"/>
                        </a:lnTo>
                        <a:lnTo>
                          <a:pt x="2252" y="978"/>
                        </a:lnTo>
                        <a:lnTo>
                          <a:pt x="2265" y="999"/>
                        </a:lnTo>
                        <a:lnTo>
                          <a:pt x="2271" y="1011"/>
                        </a:lnTo>
                        <a:lnTo>
                          <a:pt x="2276" y="1022"/>
                        </a:lnTo>
                        <a:lnTo>
                          <a:pt x="2280" y="1032"/>
                        </a:lnTo>
                        <a:lnTo>
                          <a:pt x="2281" y="1043"/>
                        </a:lnTo>
                        <a:lnTo>
                          <a:pt x="2280" y="1048"/>
                        </a:lnTo>
                        <a:lnTo>
                          <a:pt x="2279" y="1054"/>
                        </a:lnTo>
                        <a:lnTo>
                          <a:pt x="2277" y="1058"/>
                        </a:lnTo>
                        <a:lnTo>
                          <a:pt x="2274" y="1063"/>
                        </a:lnTo>
                        <a:lnTo>
                          <a:pt x="2270" y="1068"/>
                        </a:lnTo>
                        <a:lnTo>
                          <a:pt x="2266" y="1072"/>
                        </a:lnTo>
                        <a:lnTo>
                          <a:pt x="2260" y="1076"/>
                        </a:lnTo>
                        <a:lnTo>
                          <a:pt x="2254" y="1080"/>
                        </a:lnTo>
                        <a:lnTo>
                          <a:pt x="2246" y="1086"/>
                        </a:lnTo>
                        <a:lnTo>
                          <a:pt x="2235" y="1096"/>
                        </a:lnTo>
                        <a:lnTo>
                          <a:pt x="2223" y="1107"/>
                        </a:lnTo>
                        <a:lnTo>
                          <a:pt x="2212" y="1120"/>
                        </a:lnTo>
                        <a:lnTo>
                          <a:pt x="2202" y="1133"/>
                        </a:lnTo>
                        <a:lnTo>
                          <a:pt x="2193" y="1148"/>
                        </a:lnTo>
                        <a:lnTo>
                          <a:pt x="2190" y="1154"/>
                        </a:lnTo>
                        <a:lnTo>
                          <a:pt x="2186" y="1159"/>
                        </a:lnTo>
                        <a:lnTo>
                          <a:pt x="2184" y="1165"/>
                        </a:lnTo>
                        <a:lnTo>
                          <a:pt x="2184" y="1169"/>
                        </a:lnTo>
                        <a:lnTo>
                          <a:pt x="2186" y="1181"/>
                        </a:lnTo>
                        <a:lnTo>
                          <a:pt x="2191" y="1195"/>
                        </a:lnTo>
                        <a:lnTo>
                          <a:pt x="2198" y="1213"/>
                        </a:lnTo>
                        <a:lnTo>
                          <a:pt x="2207" y="1233"/>
                        </a:lnTo>
                        <a:lnTo>
                          <a:pt x="2216" y="1251"/>
                        </a:lnTo>
                        <a:lnTo>
                          <a:pt x="2225" y="1268"/>
                        </a:lnTo>
                        <a:lnTo>
                          <a:pt x="2234" y="1281"/>
                        </a:lnTo>
                        <a:lnTo>
                          <a:pt x="2242" y="1289"/>
                        </a:lnTo>
                        <a:lnTo>
                          <a:pt x="2258" y="1301"/>
                        </a:lnTo>
                        <a:lnTo>
                          <a:pt x="2278" y="1315"/>
                        </a:lnTo>
                        <a:lnTo>
                          <a:pt x="2287" y="1321"/>
                        </a:lnTo>
                        <a:lnTo>
                          <a:pt x="2296" y="1328"/>
                        </a:lnTo>
                        <a:lnTo>
                          <a:pt x="2304" y="1335"/>
                        </a:lnTo>
                        <a:lnTo>
                          <a:pt x="2310" y="1341"/>
                        </a:lnTo>
                        <a:lnTo>
                          <a:pt x="2315" y="1344"/>
                        </a:lnTo>
                        <a:lnTo>
                          <a:pt x="2320" y="1348"/>
                        </a:lnTo>
                        <a:lnTo>
                          <a:pt x="2323" y="1350"/>
                        </a:lnTo>
                        <a:lnTo>
                          <a:pt x="2327" y="1355"/>
                        </a:lnTo>
                        <a:lnTo>
                          <a:pt x="2331" y="1360"/>
                        </a:lnTo>
                        <a:lnTo>
                          <a:pt x="2334" y="1365"/>
                        </a:lnTo>
                        <a:lnTo>
                          <a:pt x="2337" y="1371"/>
                        </a:lnTo>
                        <a:lnTo>
                          <a:pt x="2339" y="1378"/>
                        </a:lnTo>
                        <a:lnTo>
                          <a:pt x="2341" y="1386"/>
                        </a:lnTo>
                        <a:lnTo>
                          <a:pt x="2341" y="1396"/>
                        </a:lnTo>
                        <a:lnTo>
                          <a:pt x="2341" y="1405"/>
                        </a:lnTo>
                        <a:lnTo>
                          <a:pt x="2339" y="1414"/>
                        </a:lnTo>
                        <a:lnTo>
                          <a:pt x="2337" y="1421"/>
                        </a:lnTo>
                        <a:lnTo>
                          <a:pt x="2336" y="1428"/>
                        </a:lnTo>
                        <a:lnTo>
                          <a:pt x="2335" y="1434"/>
                        </a:lnTo>
                        <a:lnTo>
                          <a:pt x="2336" y="1437"/>
                        </a:lnTo>
                        <a:lnTo>
                          <a:pt x="2340" y="1445"/>
                        </a:lnTo>
                        <a:lnTo>
                          <a:pt x="2345" y="1449"/>
                        </a:lnTo>
                        <a:lnTo>
                          <a:pt x="2351" y="1453"/>
                        </a:lnTo>
                        <a:lnTo>
                          <a:pt x="2357" y="1457"/>
                        </a:lnTo>
                        <a:lnTo>
                          <a:pt x="2359" y="1459"/>
                        </a:lnTo>
                        <a:lnTo>
                          <a:pt x="2362" y="1461"/>
                        </a:lnTo>
                        <a:lnTo>
                          <a:pt x="2364" y="1464"/>
                        </a:lnTo>
                        <a:lnTo>
                          <a:pt x="2365" y="1467"/>
                        </a:lnTo>
                        <a:lnTo>
                          <a:pt x="2365" y="1470"/>
                        </a:lnTo>
                        <a:lnTo>
                          <a:pt x="2365" y="1474"/>
                        </a:lnTo>
                        <a:lnTo>
                          <a:pt x="2364" y="1479"/>
                        </a:lnTo>
                        <a:lnTo>
                          <a:pt x="2362" y="1486"/>
                        </a:lnTo>
                        <a:lnTo>
                          <a:pt x="2357" y="1491"/>
                        </a:lnTo>
                        <a:lnTo>
                          <a:pt x="2352" y="1496"/>
                        </a:lnTo>
                        <a:lnTo>
                          <a:pt x="2344" y="1501"/>
                        </a:lnTo>
                        <a:lnTo>
                          <a:pt x="2336" y="1504"/>
                        </a:lnTo>
                        <a:lnTo>
                          <a:pt x="2326" y="1507"/>
                        </a:lnTo>
                        <a:lnTo>
                          <a:pt x="2314" y="1510"/>
                        </a:lnTo>
                        <a:lnTo>
                          <a:pt x="2302" y="1512"/>
                        </a:lnTo>
                        <a:lnTo>
                          <a:pt x="2290" y="1514"/>
                        </a:lnTo>
                        <a:lnTo>
                          <a:pt x="2264" y="1516"/>
                        </a:lnTo>
                        <a:lnTo>
                          <a:pt x="2241" y="1517"/>
                        </a:lnTo>
                        <a:lnTo>
                          <a:pt x="2220" y="1516"/>
                        </a:lnTo>
                        <a:lnTo>
                          <a:pt x="2206" y="1515"/>
                        </a:lnTo>
                        <a:lnTo>
                          <a:pt x="2195" y="1513"/>
                        </a:lnTo>
                        <a:lnTo>
                          <a:pt x="2181" y="1511"/>
                        </a:lnTo>
                        <a:lnTo>
                          <a:pt x="2167" y="1510"/>
                        </a:lnTo>
                        <a:lnTo>
                          <a:pt x="2153" y="1511"/>
                        </a:lnTo>
                        <a:lnTo>
                          <a:pt x="2147" y="1511"/>
                        </a:lnTo>
                        <a:lnTo>
                          <a:pt x="2139" y="1512"/>
                        </a:lnTo>
                        <a:lnTo>
                          <a:pt x="2133" y="1514"/>
                        </a:lnTo>
                        <a:lnTo>
                          <a:pt x="2128" y="1516"/>
                        </a:lnTo>
                        <a:lnTo>
                          <a:pt x="2122" y="1519"/>
                        </a:lnTo>
                        <a:lnTo>
                          <a:pt x="2118" y="1523"/>
                        </a:lnTo>
                        <a:lnTo>
                          <a:pt x="2114" y="1528"/>
                        </a:lnTo>
                        <a:lnTo>
                          <a:pt x="2111" y="1534"/>
                        </a:lnTo>
                        <a:lnTo>
                          <a:pt x="2109" y="1537"/>
                        </a:lnTo>
                        <a:lnTo>
                          <a:pt x="2109" y="1542"/>
                        </a:lnTo>
                        <a:lnTo>
                          <a:pt x="2108" y="1548"/>
                        </a:lnTo>
                        <a:lnTo>
                          <a:pt x="2108" y="1555"/>
                        </a:lnTo>
                        <a:lnTo>
                          <a:pt x="2110" y="1572"/>
                        </a:lnTo>
                        <a:lnTo>
                          <a:pt x="2112" y="1590"/>
                        </a:lnTo>
                        <a:lnTo>
                          <a:pt x="2116" y="1607"/>
                        </a:lnTo>
                        <a:lnTo>
                          <a:pt x="2119" y="1624"/>
                        </a:lnTo>
                        <a:lnTo>
                          <a:pt x="2123" y="1636"/>
                        </a:lnTo>
                        <a:lnTo>
                          <a:pt x="2127" y="1645"/>
                        </a:lnTo>
                        <a:lnTo>
                          <a:pt x="2138" y="1658"/>
                        </a:lnTo>
                        <a:lnTo>
                          <a:pt x="2156" y="1676"/>
                        </a:lnTo>
                        <a:lnTo>
                          <a:pt x="2164" y="1685"/>
                        </a:lnTo>
                        <a:lnTo>
                          <a:pt x="2171" y="1693"/>
                        </a:lnTo>
                        <a:lnTo>
                          <a:pt x="2173" y="1698"/>
                        </a:lnTo>
                        <a:lnTo>
                          <a:pt x="2175" y="1701"/>
                        </a:lnTo>
                        <a:lnTo>
                          <a:pt x="2176" y="1704"/>
                        </a:lnTo>
                        <a:lnTo>
                          <a:pt x="2176" y="1706"/>
                        </a:lnTo>
                        <a:lnTo>
                          <a:pt x="2174" y="1709"/>
                        </a:lnTo>
                        <a:lnTo>
                          <a:pt x="2171" y="1710"/>
                        </a:lnTo>
                        <a:lnTo>
                          <a:pt x="2166" y="1711"/>
                        </a:lnTo>
                        <a:lnTo>
                          <a:pt x="2161" y="1711"/>
                        </a:lnTo>
                        <a:lnTo>
                          <a:pt x="2149" y="1710"/>
                        </a:lnTo>
                        <a:lnTo>
                          <a:pt x="2134" y="1707"/>
                        </a:lnTo>
                        <a:lnTo>
                          <a:pt x="2106" y="1698"/>
                        </a:lnTo>
                        <a:lnTo>
                          <a:pt x="2087" y="1692"/>
                        </a:lnTo>
                        <a:lnTo>
                          <a:pt x="2059" y="1684"/>
                        </a:lnTo>
                        <a:lnTo>
                          <a:pt x="2038" y="1677"/>
                        </a:lnTo>
                        <a:lnTo>
                          <a:pt x="2034" y="1677"/>
                        </a:lnTo>
                        <a:lnTo>
                          <a:pt x="2031" y="1678"/>
                        </a:lnTo>
                        <a:lnTo>
                          <a:pt x="2028" y="1680"/>
                        </a:lnTo>
                        <a:lnTo>
                          <a:pt x="2027" y="1683"/>
                        </a:lnTo>
                        <a:lnTo>
                          <a:pt x="2026" y="1689"/>
                        </a:lnTo>
                        <a:lnTo>
                          <a:pt x="2026" y="1697"/>
                        </a:lnTo>
                        <a:lnTo>
                          <a:pt x="2027" y="1706"/>
                        </a:lnTo>
                        <a:lnTo>
                          <a:pt x="2029" y="1717"/>
                        </a:lnTo>
                        <a:lnTo>
                          <a:pt x="2031" y="1731"/>
                        </a:lnTo>
                        <a:lnTo>
                          <a:pt x="2032" y="1746"/>
                        </a:lnTo>
                        <a:lnTo>
                          <a:pt x="2032" y="1760"/>
                        </a:lnTo>
                        <a:lnTo>
                          <a:pt x="2032" y="1773"/>
                        </a:lnTo>
                        <a:lnTo>
                          <a:pt x="2030" y="1801"/>
                        </a:lnTo>
                        <a:lnTo>
                          <a:pt x="2029" y="1830"/>
                        </a:lnTo>
                        <a:lnTo>
                          <a:pt x="2030" y="1842"/>
                        </a:lnTo>
                        <a:lnTo>
                          <a:pt x="2032" y="1852"/>
                        </a:lnTo>
                        <a:lnTo>
                          <a:pt x="2034" y="1861"/>
                        </a:lnTo>
                        <a:lnTo>
                          <a:pt x="2037" y="1869"/>
                        </a:lnTo>
                        <a:lnTo>
                          <a:pt x="2043" y="1879"/>
                        </a:lnTo>
                        <a:lnTo>
                          <a:pt x="2048" y="1887"/>
                        </a:lnTo>
                        <a:lnTo>
                          <a:pt x="2049" y="1890"/>
                        </a:lnTo>
                        <a:lnTo>
                          <a:pt x="2049" y="1894"/>
                        </a:lnTo>
                        <a:lnTo>
                          <a:pt x="2047" y="1898"/>
                        </a:lnTo>
                        <a:lnTo>
                          <a:pt x="2044" y="1902"/>
                        </a:lnTo>
                        <a:lnTo>
                          <a:pt x="2038" y="1907"/>
                        </a:lnTo>
                        <a:lnTo>
                          <a:pt x="2031" y="1915"/>
                        </a:lnTo>
                        <a:lnTo>
                          <a:pt x="2020" y="1923"/>
                        </a:lnTo>
                        <a:lnTo>
                          <a:pt x="2005" y="1932"/>
                        </a:lnTo>
                        <a:lnTo>
                          <a:pt x="2004" y="1938"/>
                        </a:lnTo>
                        <a:lnTo>
                          <a:pt x="2003" y="1943"/>
                        </a:lnTo>
                        <a:lnTo>
                          <a:pt x="2004" y="1948"/>
                        </a:lnTo>
                        <a:lnTo>
                          <a:pt x="2005" y="1953"/>
                        </a:lnTo>
                        <a:lnTo>
                          <a:pt x="2006" y="1958"/>
                        </a:lnTo>
                        <a:lnTo>
                          <a:pt x="2008" y="1963"/>
                        </a:lnTo>
                        <a:lnTo>
                          <a:pt x="2011" y="1967"/>
                        </a:lnTo>
                        <a:lnTo>
                          <a:pt x="2014" y="1971"/>
                        </a:lnTo>
                        <a:lnTo>
                          <a:pt x="2030" y="1986"/>
                        </a:lnTo>
                        <a:lnTo>
                          <a:pt x="2044" y="2001"/>
                        </a:lnTo>
                        <a:lnTo>
                          <a:pt x="2047" y="2005"/>
                        </a:lnTo>
                        <a:lnTo>
                          <a:pt x="2049" y="2008"/>
                        </a:lnTo>
                        <a:lnTo>
                          <a:pt x="2050" y="2012"/>
                        </a:lnTo>
                        <a:lnTo>
                          <a:pt x="2051" y="2016"/>
                        </a:lnTo>
                        <a:lnTo>
                          <a:pt x="2052" y="2023"/>
                        </a:lnTo>
                        <a:lnTo>
                          <a:pt x="2052" y="2030"/>
                        </a:lnTo>
                        <a:lnTo>
                          <a:pt x="2051" y="2037"/>
                        </a:lnTo>
                        <a:lnTo>
                          <a:pt x="2051" y="2045"/>
                        </a:lnTo>
                        <a:lnTo>
                          <a:pt x="2051" y="2052"/>
                        </a:lnTo>
                        <a:lnTo>
                          <a:pt x="2054" y="2059"/>
                        </a:lnTo>
                        <a:lnTo>
                          <a:pt x="2055" y="2066"/>
                        </a:lnTo>
                        <a:lnTo>
                          <a:pt x="2055" y="2077"/>
                        </a:lnTo>
                        <a:lnTo>
                          <a:pt x="2053" y="2090"/>
                        </a:lnTo>
                        <a:lnTo>
                          <a:pt x="2051" y="2104"/>
                        </a:lnTo>
                        <a:lnTo>
                          <a:pt x="2050" y="2117"/>
                        </a:lnTo>
                        <a:lnTo>
                          <a:pt x="2049" y="2129"/>
                        </a:lnTo>
                        <a:lnTo>
                          <a:pt x="2049" y="2133"/>
                        </a:lnTo>
                        <a:lnTo>
                          <a:pt x="2049" y="2137"/>
                        </a:lnTo>
                        <a:lnTo>
                          <a:pt x="2051" y="2139"/>
                        </a:lnTo>
                        <a:lnTo>
                          <a:pt x="2052" y="2141"/>
                        </a:lnTo>
                        <a:lnTo>
                          <a:pt x="2054" y="2147"/>
                        </a:lnTo>
                        <a:lnTo>
                          <a:pt x="2057" y="2155"/>
                        </a:lnTo>
                        <a:lnTo>
                          <a:pt x="2062" y="2162"/>
                        </a:lnTo>
                        <a:lnTo>
                          <a:pt x="2067" y="2166"/>
                        </a:lnTo>
                        <a:lnTo>
                          <a:pt x="2067" y="2168"/>
                        </a:lnTo>
                        <a:lnTo>
                          <a:pt x="2069" y="2170"/>
                        </a:lnTo>
                        <a:lnTo>
                          <a:pt x="2072" y="2176"/>
                        </a:lnTo>
                        <a:lnTo>
                          <a:pt x="2075" y="2180"/>
                        </a:lnTo>
                        <a:lnTo>
                          <a:pt x="2076" y="2182"/>
                        </a:lnTo>
                        <a:lnTo>
                          <a:pt x="2077" y="2185"/>
                        </a:lnTo>
                        <a:lnTo>
                          <a:pt x="2077" y="2188"/>
                        </a:lnTo>
                        <a:lnTo>
                          <a:pt x="2077" y="2193"/>
                        </a:lnTo>
                        <a:lnTo>
                          <a:pt x="2071" y="2195"/>
                        </a:lnTo>
                        <a:lnTo>
                          <a:pt x="2064" y="2196"/>
                        </a:lnTo>
                        <a:lnTo>
                          <a:pt x="2057" y="2196"/>
                        </a:lnTo>
                        <a:lnTo>
                          <a:pt x="2049" y="2196"/>
                        </a:lnTo>
                        <a:lnTo>
                          <a:pt x="2034" y="2194"/>
                        </a:lnTo>
                        <a:lnTo>
                          <a:pt x="2019" y="2192"/>
                        </a:lnTo>
                        <a:lnTo>
                          <a:pt x="2011" y="2191"/>
                        </a:lnTo>
                        <a:lnTo>
                          <a:pt x="2004" y="2191"/>
                        </a:lnTo>
                        <a:lnTo>
                          <a:pt x="1997" y="2192"/>
                        </a:lnTo>
                        <a:lnTo>
                          <a:pt x="1992" y="2193"/>
                        </a:lnTo>
                        <a:lnTo>
                          <a:pt x="1987" y="2196"/>
                        </a:lnTo>
                        <a:lnTo>
                          <a:pt x="1983" y="2199"/>
                        </a:lnTo>
                        <a:lnTo>
                          <a:pt x="1980" y="2204"/>
                        </a:lnTo>
                        <a:lnTo>
                          <a:pt x="1978" y="2211"/>
                        </a:lnTo>
                        <a:lnTo>
                          <a:pt x="1976" y="2217"/>
                        </a:lnTo>
                        <a:lnTo>
                          <a:pt x="1971" y="2222"/>
                        </a:lnTo>
                        <a:lnTo>
                          <a:pt x="1966" y="2227"/>
                        </a:lnTo>
                        <a:lnTo>
                          <a:pt x="1960" y="2232"/>
                        </a:lnTo>
                        <a:lnTo>
                          <a:pt x="1943" y="2242"/>
                        </a:lnTo>
                        <a:lnTo>
                          <a:pt x="1923" y="2251"/>
                        </a:lnTo>
                        <a:lnTo>
                          <a:pt x="1902" y="2260"/>
                        </a:lnTo>
                        <a:lnTo>
                          <a:pt x="1882" y="2267"/>
                        </a:lnTo>
                        <a:lnTo>
                          <a:pt x="1865" y="2271"/>
                        </a:lnTo>
                        <a:lnTo>
                          <a:pt x="1853" y="2273"/>
                        </a:lnTo>
                        <a:lnTo>
                          <a:pt x="1842" y="2274"/>
                        </a:lnTo>
                        <a:lnTo>
                          <a:pt x="1834" y="2275"/>
                        </a:lnTo>
                        <a:lnTo>
                          <a:pt x="1827" y="2277"/>
                        </a:lnTo>
                        <a:lnTo>
                          <a:pt x="1822" y="2279"/>
                        </a:lnTo>
                        <a:lnTo>
                          <a:pt x="1819" y="2282"/>
                        </a:lnTo>
                        <a:lnTo>
                          <a:pt x="1816" y="2285"/>
                        </a:lnTo>
                        <a:lnTo>
                          <a:pt x="1815" y="2288"/>
                        </a:lnTo>
                        <a:lnTo>
                          <a:pt x="1814" y="2292"/>
                        </a:lnTo>
                        <a:lnTo>
                          <a:pt x="1813" y="2301"/>
                        </a:lnTo>
                        <a:lnTo>
                          <a:pt x="1813" y="2310"/>
                        </a:lnTo>
                        <a:lnTo>
                          <a:pt x="1813" y="2314"/>
                        </a:lnTo>
                        <a:lnTo>
                          <a:pt x="1812" y="2319"/>
                        </a:lnTo>
                        <a:lnTo>
                          <a:pt x="1810" y="2324"/>
                        </a:lnTo>
                        <a:lnTo>
                          <a:pt x="1807" y="2329"/>
                        </a:lnTo>
                        <a:lnTo>
                          <a:pt x="1804" y="2332"/>
                        </a:lnTo>
                        <a:lnTo>
                          <a:pt x="1799" y="2335"/>
                        </a:lnTo>
                        <a:lnTo>
                          <a:pt x="1793" y="2337"/>
                        </a:lnTo>
                        <a:lnTo>
                          <a:pt x="1786" y="2340"/>
                        </a:lnTo>
                        <a:lnTo>
                          <a:pt x="1769" y="2345"/>
                        </a:lnTo>
                        <a:lnTo>
                          <a:pt x="1750" y="2348"/>
                        </a:lnTo>
                        <a:lnTo>
                          <a:pt x="1711" y="2353"/>
                        </a:lnTo>
                        <a:lnTo>
                          <a:pt x="1685" y="2357"/>
                        </a:lnTo>
                        <a:lnTo>
                          <a:pt x="1645" y="2363"/>
                        </a:lnTo>
                        <a:lnTo>
                          <a:pt x="1606" y="2369"/>
                        </a:lnTo>
                        <a:lnTo>
                          <a:pt x="1597" y="2372"/>
                        </a:lnTo>
                        <a:lnTo>
                          <a:pt x="1589" y="2375"/>
                        </a:lnTo>
                        <a:lnTo>
                          <a:pt x="1581" y="2379"/>
                        </a:lnTo>
                        <a:lnTo>
                          <a:pt x="1574" y="2385"/>
                        </a:lnTo>
                        <a:lnTo>
                          <a:pt x="1568" y="2391"/>
                        </a:lnTo>
                        <a:lnTo>
                          <a:pt x="1563" y="2399"/>
                        </a:lnTo>
                        <a:lnTo>
                          <a:pt x="1559" y="2408"/>
                        </a:lnTo>
                        <a:lnTo>
                          <a:pt x="1557" y="2419"/>
                        </a:lnTo>
                        <a:lnTo>
                          <a:pt x="1555" y="2429"/>
                        </a:lnTo>
                        <a:lnTo>
                          <a:pt x="1554" y="2439"/>
                        </a:lnTo>
                        <a:lnTo>
                          <a:pt x="1554" y="2448"/>
                        </a:lnTo>
                        <a:lnTo>
                          <a:pt x="1554" y="2458"/>
                        </a:lnTo>
                        <a:lnTo>
                          <a:pt x="1556" y="2478"/>
                        </a:lnTo>
                        <a:lnTo>
                          <a:pt x="1558" y="2498"/>
                        </a:lnTo>
                        <a:lnTo>
                          <a:pt x="1559" y="2518"/>
                        </a:lnTo>
                        <a:lnTo>
                          <a:pt x="1559" y="2537"/>
                        </a:lnTo>
                        <a:lnTo>
                          <a:pt x="1559" y="2546"/>
                        </a:lnTo>
                        <a:lnTo>
                          <a:pt x="1557" y="2555"/>
                        </a:lnTo>
                        <a:lnTo>
                          <a:pt x="1556" y="2566"/>
                        </a:lnTo>
                        <a:lnTo>
                          <a:pt x="1553" y="2575"/>
                        </a:lnTo>
                        <a:lnTo>
                          <a:pt x="1520" y="2636"/>
                        </a:lnTo>
                        <a:lnTo>
                          <a:pt x="1520" y="2636"/>
                        </a:lnTo>
                        <a:lnTo>
                          <a:pt x="1514" y="2636"/>
                        </a:lnTo>
                        <a:lnTo>
                          <a:pt x="1509" y="2637"/>
                        </a:lnTo>
                        <a:lnTo>
                          <a:pt x="1504" y="2638"/>
                        </a:lnTo>
                        <a:lnTo>
                          <a:pt x="1500" y="2640"/>
                        </a:lnTo>
                        <a:lnTo>
                          <a:pt x="1494" y="2645"/>
                        </a:lnTo>
                        <a:lnTo>
                          <a:pt x="1490" y="2649"/>
                        </a:lnTo>
                        <a:lnTo>
                          <a:pt x="1485" y="2655"/>
                        </a:lnTo>
                        <a:lnTo>
                          <a:pt x="1481" y="2662"/>
                        </a:lnTo>
                        <a:lnTo>
                          <a:pt x="1477" y="2672"/>
                        </a:lnTo>
                        <a:lnTo>
                          <a:pt x="1474" y="2680"/>
                        </a:lnTo>
                        <a:lnTo>
                          <a:pt x="1473" y="2688"/>
                        </a:lnTo>
                        <a:lnTo>
                          <a:pt x="1472" y="2693"/>
                        </a:lnTo>
                        <a:lnTo>
                          <a:pt x="1473" y="2698"/>
                        </a:lnTo>
                        <a:lnTo>
                          <a:pt x="1475" y="2701"/>
                        </a:lnTo>
                        <a:lnTo>
                          <a:pt x="1478" y="2704"/>
                        </a:lnTo>
                        <a:lnTo>
                          <a:pt x="1482" y="2706"/>
                        </a:lnTo>
                        <a:lnTo>
                          <a:pt x="1491" y="2707"/>
                        </a:lnTo>
                        <a:lnTo>
                          <a:pt x="1503" y="2708"/>
                        </a:lnTo>
                        <a:lnTo>
                          <a:pt x="1516" y="2707"/>
                        </a:lnTo>
                        <a:lnTo>
                          <a:pt x="1528" y="2707"/>
                        </a:lnTo>
                        <a:lnTo>
                          <a:pt x="1531" y="2722"/>
                        </a:lnTo>
                        <a:lnTo>
                          <a:pt x="1532" y="2735"/>
                        </a:lnTo>
                        <a:lnTo>
                          <a:pt x="1532" y="2740"/>
                        </a:lnTo>
                        <a:lnTo>
                          <a:pt x="1532" y="2744"/>
                        </a:lnTo>
                        <a:lnTo>
                          <a:pt x="1531" y="2747"/>
                        </a:lnTo>
                        <a:lnTo>
                          <a:pt x="1529" y="2750"/>
                        </a:lnTo>
                        <a:lnTo>
                          <a:pt x="1528" y="2752"/>
                        </a:lnTo>
                        <a:lnTo>
                          <a:pt x="1525" y="2754"/>
                        </a:lnTo>
                        <a:lnTo>
                          <a:pt x="1523" y="2755"/>
                        </a:lnTo>
                        <a:lnTo>
                          <a:pt x="1520" y="2755"/>
                        </a:lnTo>
                        <a:lnTo>
                          <a:pt x="1514" y="2756"/>
                        </a:lnTo>
                        <a:lnTo>
                          <a:pt x="1506" y="2755"/>
                        </a:lnTo>
                        <a:lnTo>
                          <a:pt x="1489" y="2751"/>
                        </a:lnTo>
                        <a:lnTo>
                          <a:pt x="1470" y="2748"/>
                        </a:lnTo>
                        <a:lnTo>
                          <a:pt x="1461" y="2747"/>
                        </a:lnTo>
                        <a:lnTo>
                          <a:pt x="1451" y="2748"/>
                        </a:lnTo>
                        <a:lnTo>
                          <a:pt x="1447" y="2749"/>
                        </a:lnTo>
                        <a:lnTo>
                          <a:pt x="1442" y="2750"/>
                        </a:lnTo>
                        <a:lnTo>
                          <a:pt x="1438" y="2752"/>
                        </a:lnTo>
                        <a:lnTo>
                          <a:pt x="1434" y="2754"/>
                        </a:lnTo>
                        <a:lnTo>
                          <a:pt x="1425" y="2761"/>
                        </a:lnTo>
                        <a:lnTo>
                          <a:pt x="1417" y="2768"/>
                        </a:lnTo>
                        <a:lnTo>
                          <a:pt x="1408" y="2776"/>
                        </a:lnTo>
                        <a:lnTo>
                          <a:pt x="1400" y="2783"/>
                        </a:lnTo>
                        <a:lnTo>
                          <a:pt x="1386" y="2798"/>
                        </a:lnTo>
                        <a:lnTo>
                          <a:pt x="1372" y="2812"/>
                        </a:lnTo>
                        <a:lnTo>
                          <a:pt x="1364" y="2820"/>
                        </a:lnTo>
                        <a:lnTo>
                          <a:pt x="1357" y="2826"/>
                        </a:lnTo>
                        <a:lnTo>
                          <a:pt x="1349" y="2831"/>
                        </a:lnTo>
                        <a:lnTo>
                          <a:pt x="1340" y="2836"/>
                        </a:lnTo>
                        <a:lnTo>
                          <a:pt x="1331" y="2840"/>
                        </a:lnTo>
                        <a:lnTo>
                          <a:pt x="1321" y="2843"/>
                        </a:lnTo>
                        <a:lnTo>
                          <a:pt x="1310" y="2845"/>
                        </a:lnTo>
                        <a:lnTo>
                          <a:pt x="1298" y="2846"/>
                        </a:lnTo>
                        <a:lnTo>
                          <a:pt x="1279" y="2846"/>
                        </a:lnTo>
                        <a:lnTo>
                          <a:pt x="1264" y="2846"/>
                        </a:lnTo>
                        <a:lnTo>
                          <a:pt x="1257" y="2845"/>
                        </a:lnTo>
                        <a:lnTo>
                          <a:pt x="1251" y="2845"/>
                        </a:lnTo>
                        <a:lnTo>
                          <a:pt x="1246" y="2844"/>
                        </a:lnTo>
                        <a:lnTo>
                          <a:pt x="1240" y="2842"/>
                        </a:lnTo>
                        <a:lnTo>
                          <a:pt x="1236" y="2840"/>
                        </a:lnTo>
                        <a:lnTo>
                          <a:pt x="1232" y="2836"/>
                        </a:lnTo>
                        <a:lnTo>
                          <a:pt x="1229" y="2832"/>
                        </a:lnTo>
                        <a:lnTo>
                          <a:pt x="1226" y="2827"/>
                        </a:lnTo>
                        <a:lnTo>
                          <a:pt x="1223" y="2821"/>
                        </a:lnTo>
                        <a:lnTo>
                          <a:pt x="1221" y="2813"/>
                        </a:lnTo>
                        <a:lnTo>
                          <a:pt x="1218" y="2805"/>
                        </a:lnTo>
                        <a:lnTo>
                          <a:pt x="1216" y="2795"/>
                        </a:lnTo>
                        <a:lnTo>
                          <a:pt x="1213" y="2782"/>
                        </a:lnTo>
                        <a:lnTo>
                          <a:pt x="1209" y="2770"/>
                        </a:lnTo>
                        <a:lnTo>
                          <a:pt x="1205" y="2761"/>
                        </a:lnTo>
                        <a:lnTo>
                          <a:pt x="1200" y="2753"/>
                        </a:lnTo>
                        <a:lnTo>
                          <a:pt x="1194" y="2748"/>
                        </a:lnTo>
                        <a:lnTo>
                          <a:pt x="1188" y="2743"/>
                        </a:lnTo>
                        <a:lnTo>
                          <a:pt x="1182" y="2739"/>
                        </a:lnTo>
                        <a:lnTo>
                          <a:pt x="1176" y="2736"/>
                        </a:lnTo>
                        <a:lnTo>
                          <a:pt x="1164" y="2731"/>
                        </a:lnTo>
                        <a:lnTo>
                          <a:pt x="1151" y="2723"/>
                        </a:lnTo>
                        <a:lnTo>
                          <a:pt x="1146" y="2719"/>
                        </a:lnTo>
                        <a:lnTo>
                          <a:pt x="1140" y="2713"/>
                        </a:lnTo>
                        <a:lnTo>
                          <a:pt x="1136" y="2706"/>
                        </a:lnTo>
                        <a:lnTo>
                          <a:pt x="1131" y="2697"/>
                        </a:lnTo>
                        <a:lnTo>
                          <a:pt x="1116" y="2655"/>
                        </a:lnTo>
                        <a:lnTo>
                          <a:pt x="1097" y="2614"/>
                        </a:lnTo>
                        <a:lnTo>
                          <a:pt x="1092" y="2605"/>
                        </a:lnTo>
                        <a:lnTo>
                          <a:pt x="1087" y="2595"/>
                        </a:lnTo>
                        <a:lnTo>
                          <a:pt x="1081" y="2586"/>
                        </a:lnTo>
                        <a:lnTo>
                          <a:pt x="1074" y="2578"/>
                        </a:lnTo>
                        <a:lnTo>
                          <a:pt x="1065" y="2571"/>
                        </a:lnTo>
                        <a:lnTo>
                          <a:pt x="1057" y="2564"/>
                        </a:lnTo>
                        <a:lnTo>
                          <a:pt x="1048" y="2557"/>
                        </a:lnTo>
                        <a:lnTo>
                          <a:pt x="1038" y="2551"/>
                        </a:lnTo>
                        <a:lnTo>
                          <a:pt x="1004" y="2535"/>
                        </a:lnTo>
                        <a:lnTo>
                          <a:pt x="979" y="2522"/>
                        </a:lnTo>
                        <a:lnTo>
                          <a:pt x="969" y="2514"/>
                        </a:lnTo>
                        <a:lnTo>
                          <a:pt x="958" y="2503"/>
                        </a:lnTo>
                        <a:lnTo>
                          <a:pt x="947" y="2490"/>
                        </a:lnTo>
                        <a:lnTo>
                          <a:pt x="933" y="2474"/>
                        </a:lnTo>
                        <a:lnTo>
                          <a:pt x="926" y="2466"/>
                        </a:lnTo>
                        <a:lnTo>
                          <a:pt x="915" y="2457"/>
                        </a:lnTo>
                        <a:lnTo>
                          <a:pt x="901" y="2446"/>
                        </a:lnTo>
                        <a:lnTo>
                          <a:pt x="887" y="2434"/>
                        </a:lnTo>
                        <a:lnTo>
                          <a:pt x="882" y="2428"/>
                        </a:lnTo>
                        <a:lnTo>
                          <a:pt x="878" y="2421"/>
                        </a:lnTo>
                        <a:lnTo>
                          <a:pt x="876" y="2416"/>
                        </a:lnTo>
                        <a:lnTo>
                          <a:pt x="876" y="2411"/>
                        </a:lnTo>
                        <a:lnTo>
                          <a:pt x="877" y="2408"/>
                        </a:lnTo>
                        <a:lnTo>
                          <a:pt x="878" y="2406"/>
                        </a:lnTo>
                        <a:lnTo>
                          <a:pt x="880" y="2404"/>
                        </a:lnTo>
                        <a:lnTo>
                          <a:pt x="883" y="2403"/>
                        </a:lnTo>
                        <a:lnTo>
                          <a:pt x="891" y="2400"/>
                        </a:lnTo>
                        <a:lnTo>
                          <a:pt x="904" y="2398"/>
                        </a:lnTo>
                        <a:lnTo>
                          <a:pt x="921" y="2396"/>
                        </a:lnTo>
                        <a:lnTo>
                          <a:pt x="938" y="2392"/>
                        </a:lnTo>
                        <a:lnTo>
                          <a:pt x="956" y="2387"/>
                        </a:lnTo>
                        <a:lnTo>
                          <a:pt x="972" y="2381"/>
                        </a:lnTo>
                        <a:lnTo>
                          <a:pt x="1006" y="2369"/>
                        </a:lnTo>
                        <a:lnTo>
                          <a:pt x="1039" y="2356"/>
                        </a:lnTo>
                        <a:lnTo>
                          <a:pt x="1052" y="2350"/>
                        </a:lnTo>
                        <a:lnTo>
                          <a:pt x="1064" y="2344"/>
                        </a:lnTo>
                        <a:lnTo>
                          <a:pt x="1076" y="2336"/>
                        </a:lnTo>
                        <a:lnTo>
                          <a:pt x="1086" y="2328"/>
                        </a:lnTo>
                        <a:lnTo>
                          <a:pt x="1095" y="2320"/>
                        </a:lnTo>
                        <a:lnTo>
                          <a:pt x="1103" y="2311"/>
                        </a:lnTo>
                        <a:lnTo>
                          <a:pt x="1110" y="2302"/>
                        </a:lnTo>
                        <a:lnTo>
                          <a:pt x="1116" y="2291"/>
                        </a:lnTo>
                        <a:lnTo>
                          <a:pt x="1119" y="2281"/>
                        </a:lnTo>
                        <a:lnTo>
                          <a:pt x="1121" y="2271"/>
                        </a:lnTo>
                        <a:lnTo>
                          <a:pt x="1121" y="2266"/>
                        </a:lnTo>
                        <a:lnTo>
                          <a:pt x="1120" y="2261"/>
                        </a:lnTo>
                        <a:lnTo>
                          <a:pt x="1119" y="2256"/>
                        </a:lnTo>
                        <a:lnTo>
                          <a:pt x="1118" y="2250"/>
                        </a:lnTo>
                        <a:lnTo>
                          <a:pt x="1116" y="2244"/>
                        </a:lnTo>
                        <a:lnTo>
                          <a:pt x="1113" y="2239"/>
                        </a:lnTo>
                        <a:lnTo>
                          <a:pt x="1109" y="2234"/>
                        </a:lnTo>
                        <a:lnTo>
                          <a:pt x="1105" y="2229"/>
                        </a:lnTo>
                        <a:lnTo>
                          <a:pt x="1095" y="2219"/>
                        </a:lnTo>
                        <a:lnTo>
                          <a:pt x="1083" y="2207"/>
                        </a:lnTo>
                        <a:lnTo>
                          <a:pt x="1075" y="2201"/>
                        </a:lnTo>
                        <a:lnTo>
                          <a:pt x="1069" y="2195"/>
                        </a:lnTo>
                        <a:lnTo>
                          <a:pt x="1063" y="2188"/>
                        </a:lnTo>
                        <a:lnTo>
                          <a:pt x="1060" y="2182"/>
                        </a:lnTo>
                        <a:lnTo>
                          <a:pt x="1057" y="2175"/>
                        </a:lnTo>
                        <a:lnTo>
                          <a:pt x="1056" y="2167"/>
                        </a:lnTo>
                        <a:lnTo>
                          <a:pt x="1057" y="2160"/>
                        </a:lnTo>
                        <a:lnTo>
                          <a:pt x="1058" y="2154"/>
                        </a:lnTo>
                        <a:lnTo>
                          <a:pt x="1059" y="2147"/>
                        </a:lnTo>
                        <a:lnTo>
                          <a:pt x="1062" y="2140"/>
                        </a:lnTo>
                        <a:lnTo>
                          <a:pt x="1065" y="2133"/>
                        </a:lnTo>
                        <a:lnTo>
                          <a:pt x="1070" y="2125"/>
                        </a:lnTo>
                        <a:lnTo>
                          <a:pt x="1078" y="2111"/>
                        </a:lnTo>
                        <a:lnTo>
                          <a:pt x="1088" y="2097"/>
                        </a:lnTo>
                        <a:lnTo>
                          <a:pt x="1090" y="2093"/>
                        </a:lnTo>
                        <a:lnTo>
                          <a:pt x="1091" y="2090"/>
                        </a:lnTo>
                        <a:lnTo>
                          <a:pt x="1091" y="2087"/>
                        </a:lnTo>
                        <a:lnTo>
                          <a:pt x="1091" y="2085"/>
                        </a:lnTo>
                        <a:lnTo>
                          <a:pt x="1089" y="2082"/>
                        </a:lnTo>
                        <a:lnTo>
                          <a:pt x="1088" y="2080"/>
                        </a:lnTo>
                        <a:lnTo>
                          <a:pt x="1086" y="2078"/>
                        </a:lnTo>
                        <a:lnTo>
                          <a:pt x="1083" y="2077"/>
                        </a:lnTo>
                        <a:lnTo>
                          <a:pt x="1070" y="2072"/>
                        </a:lnTo>
                        <a:lnTo>
                          <a:pt x="1058" y="2067"/>
                        </a:lnTo>
                        <a:lnTo>
                          <a:pt x="996" y="2027"/>
                        </a:lnTo>
                        <a:lnTo>
                          <a:pt x="995" y="2042"/>
                        </a:lnTo>
                        <a:lnTo>
                          <a:pt x="995" y="2055"/>
                        </a:lnTo>
                        <a:lnTo>
                          <a:pt x="995" y="2068"/>
                        </a:lnTo>
                        <a:lnTo>
                          <a:pt x="995" y="2081"/>
                        </a:lnTo>
                        <a:lnTo>
                          <a:pt x="994" y="2088"/>
                        </a:lnTo>
                        <a:lnTo>
                          <a:pt x="993" y="2093"/>
                        </a:lnTo>
                        <a:lnTo>
                          <a:pt x="991" y="2099"/>
                        </a:lnTo>
                        <a:lnTo>
                          <a:pt x="987" y="2104"/>
                        </a:lnTo>
                        <a:lnTo>
                          <a:pt x="983" y="2108"/>
                        </a:lnTo>
                        <a:lnTo>
                          <a:pt x="976" y="2113"/>
                        </a:lnTo>
                        <a:lnTo>
                          <a:pt x="969" y="2117"/>
                        </a:lnTo>
                        <a:lnTo>
                          <a:pt x="960" y="2120"/>
                        </a:lnTo>
                        <a:lnTo>
                          <a:pt x="954" y="2122"/>
                        </a:lnTo>
                        <a:lnTo>
                          <a:pt x="948" y="2125"/>
                        </a:lnTo>
                        <a:lnTo>
                          <a:pt x="943" y="2130"/>
                        </a:lnTo>
                        <a:lnTo>
                          <a:pt x="937" y="2134"/>
                        </a:lnTo>
                        <a:lnTo>
                          <a:pt x="928" y="2142"/>
                        </a:lnTo>
                        <a:lnTo>
                          <a:pt x="919" y="2150"/>
                        </a:lnTo>
                        <a:lnTo>
                          <a:pt x="915" y="2154"/>
                        </a:lnTo>
                        <a:lnTo>
                          <a:pt x="911" y="2157"/>
                        </a:lnTo>
                        <a:lnTo>
                          <a:pt x="906" y="2158"/>
                        </a:lnTo>
                        <a:lnTo>
                          <a:pt x="901" y="2160"/>
                        </a:lnTo>
                        <a:lnTo>
                          <a:pt x="895" y="2159"/>
                        </a:lnTo>
                        <a:lnTo>
                          <a:pt x="889" y="2158"/>
                        </a:lnTo>
                        <a:lnTo>
                          <a:pt x="883" y="2155"/>
                        </a:lnTo>
                        <a:lnTo>
                          <a:pt x="876" y="2151"/>
                        </a:lnTo>
                        <a:lnTo>
                          <a:pt x="871" y="2147"/>
                        </a:lnTo>
                        <a:lnTo>
                          <a:pt x="865" y="2144"/>
                        </a:lnTo>
                        <a:lnTo>
                          <a:pt x="860" y="2142"/>
                        </a:lnTo>
                        <a:lnTo>
                          <a:pt x="855" y="2140"/>
                        </a:lnTo>
                        <a:lnTo>
                          <a:pt x="844" y="2139"/>
                        </a:lnTo>
                        <a:lnTo>
                          <a:pt x="834" y="2140"/>
                        </a:lnTo>
                        <a:lnTo>
                          <a:pt x="814" y="2144"/>
                        </a:lnTo>
                        <a:lnTo>
                          <a:pt x="790" y="2151"/>
                        </a:lnTo>
                        <a:lnTo>
                          <a:pt x="782" y="2152"/>
                        </a:lnTo>
                        <a:lnTo>
                          <a:pt x="774" y="2153"/>
                        </a:lnTo>
                        <a:lnTo>
                          <a:pt x="765" y="2154"/>
                        </a:lnTo>
                        <a:lnTo>
                          <a:pt x="757" y="2154"/>
                        </a:lnTo>
                        <a:lnTo>
                          <a:pt x="741" y="2153"/>
                        </a:lnTo>
                        <a:lnTo>
                          <a:pt x="725" y="2151"/>
                        </a:lnTo>
                        <a:lnTo>
                          <a:pt x="708" y="2148"/>
                        </a:lnTo>
                        <a:lnTo>
                          <a:pt x="693" y="2146"/>
                        </a:lnTo>
                        <a:lnTo>
                          <a:pt x="676" y="2144"/>
                        </a:lnTo>
                        <a:lnTo>
                          <a:pt x="660" y="2143"/>
                        </a:lnTo>
                        <a:lnTo>
                          <a:pt x="657" y="2157"/>
                        </a:lnTo>
                        <a:lnTo>
                          <a:pt x="653" y="2171"/>
                        </a:lnTo>
                        <a:lnTo>
                          <a:pt x="648" y="2184"/>
                        </a:lnTo>
                        <a:lnTo>
                          <a:pt x="643" y="2194"/>
                        </a:lnTo>
                        <a:lnTo>
                          <a:pt x="640" y="2197"/>
                        </a:lnTo>
                        <a:lnTo>
                          <a:pt x="636" y="2199"/>
                        </a:lnTo>
                        <a:lnTo>
                          <a:pt x="632" y="2199"/>
                        </a:lnTo>
                        <a:lnTo>
                          <a:pt x="629" y="2198"/>
                        </a:lnTo>
                        <a:lnTo>
                          <a:pt x="625" y="2195"/>
                        </a:lnTo>
                        <a:lnTo>
                          <a:pt x="620" y="2189"/>
                        </a:lnTo>
                        <a:lnTo>
                          <a:pt x="616" y="2181"/>
                        </a:lnTo>
                        <a:lnTo>
                          <a:pt x="611" y="2171"/>
                        </a:lnTo>
                        <a:lnTo>
                          <a:pt x="605" y="2157"/>
                        </a:lnTo>
                        <a:lnTo>
                          <a:pt x="599" y="2148"/>
                        </a:lnTo>
                        <a:lnTo>
                          <a:pt x="592" y="2142"/>
                        </a:lnTo>
                        <a:lnTo>
                          <a:pt x="586" y="2138"/>
                        </a:lnTo>
                        <a:lnTo>
                          <a:pt x="570" y="2133"/>
                        </a:lnTo>
                        <a:lnTo>
                          <a:pt x="546" y="2129"/>
                        </a:lnTo>
                        <a:lnTo>
                          <a:pt x="540" y="2128"/>
                        </a:lnTo>
                        <a:lnTo>
                          <a:pt x="536" y="2128"/>
                        </a:lnTo>
                        <a:lnTo>
                          <a:pt x="532" y="2128"/>
                        </a:lnTo>
                        <a:lnTo>
                          <a:pt x="530" y="2130"/>
                        </a:lnTo>
                        <a:lnTo>
                          <a:pt x="528" y="2131"/>
                        </a:lnTo>
                        <a:lnTo>
                          <a:pt x="527" y="2134"/>
                        </a:lnTo>
                        <a:lnTo>
                          <a:pt x="526" y="2137"/>
                        </a:lnTo>
                        <a:lnTo>
                          <a:pt x="525" y="2140"/>
                        </a:lnTo>
                        <a:lnTo>
                          <a:pt x="525" y="2147"/>
                        </a:lnTo>
                        <a:lnTo>
                          <a:pt x="524" y="2155"/>
                        </a:lnTo>
                        <a:lnTo>
                          <a:pt x="524" y="2159"/>
                        </a:lnTo>
                        <a:lnTo>
                          <a:pt x="522" y="2162"/>
                        </a:lnTo>
                        <a:lnTo>
                          <a:pt x="521" y="2166"/>
                        </a:lnTo>
                        <a:lnTo>
                          <a:pt x="518" y="2170"/>
                        </a:lnTo>
                        <a:lnTo>
                          <a:pt x="516" y="2172"/>
                        </a:lnTo>
                        <a:lnTo>
                          <a:pt x="512" y="2172"/>
                        </a:lnTo>
                        <a:lnTo>
                          <a:pt x="509" y="2172"/>
                        </a:lnTo>
                        <a:lnTo>
                          <a:pt x="504" y="2170"/>
                        </a:lnTo>
                        <a:lnTo>
                          <a:pt x="501" y="2167"/>
                        </a:lnTo>
                        <a:lnTo>
                          <a:pt x="498" y="2164"/>
                        </a:lnTo>
                        <a:lnTo>
                          <a:pt x="496" y="2161"/>
                        </a:lnTo>
                        <a:lnTo>
                          <a:pt x="495" y="2158"/>
                        </a:lnTo>
                        <a:lnTo>
                          <a:pt x="491" y="2134"/>
                        </a:lnTo>
                        <a:lnTo>
                          <a:pt x="487" y="2110"/>
                        </a:lnTo>
                        <a:lnTo>
                          <a:pt x="486" y="2088"/>
                        </a:lnTo>
                        <a:lnTo>
                          <a:pt x="485" y="2062"/>
                        </a:lnTo>
                        <a:lnTo>
                          <a:pt x="482" y="2058"/>
                        </a:lnTo>
                        <a:lnTo>
                          <a:pt x="479" y="2054"/>
                        </a:lnTo>
                        <a:lnTo>
                          <a:pt x="474" y="2051"/>
                        </a:lnTo>
                        <a:lnTo>
                          <a:pt x="468" y="2048"/>
                        </a:lnTo>
                        <a:lnTo>
                          <a:pt x="454" y="2042"/>
                        </a:lnTo>
                        <a:lnTo>
                          <a:pt x="438" y="2036"/>
                        </a:lnTo>
                        <a:lnTo>
                          <a:pt x="421" y="2031"/>
                        </a:lnTo>
                        <a:lnTo>
                          <a:pt x="404" y="2025"/>
                        </a:lnTo>
                        <a:lnTo>
                          <a:pt x="397" y="2023"/>
                        </a:lnTo>
                        <a:lnTo>
                          <a:pt x="390" y="2020"/>
                        </a:lnTo>
                        <a:lnTo>
                          <a:pt x="383" y="2016"/>
                        </a:lnTo>
                        <a:lnTo>
                          <a:pt x="376" y="2013"/>
                        </a:lnTo>
                        <a:lnTo>
                          <a:pt x="349" y="1992"/>
                        </a:lnTo>
                        <a:lnTo>
                          <a:pt x="323" y="1972"/>
                        </a:lnTo>
                        <a:lnTo>
                          <a:pt x="311" y="1960"/>
                        </a:lnTo>
                        <a:lnTo>
                          <a:pt x="301" y="1946"/>
                        </a:lnTo>
                        <a:lnTo>
                          <a:pt x="297" y="1940"/>
                        </a:lnTo>
                        <a:lnTo>
                          <a:pt x="293" y="1932"/>
                        </a:lnTo>
                        <a:lnTo>
                          <a:pt x="289" y="1925"/>
                        </a:lnTo>
                        <a:lnTo>
                          <a:pt x="286" y="1917"/>
                        </a:lnTo>
                        <a:lnTo>
                          <a:pt x="282" y="1900"/>
                        </a:lnTo>
                        <a:lnTo>
                          <a:pt x="277" y="1888"/>
                        </a:lnTo>
                        <a:lnTo>
                          <a:pt x="276" y="1886"/>
                        </a:lnTo>
                        <a:lnTo>
                          <a:pt x="274" y="1885"/>
                        </a:lnTo>
                        <a:lnTo>
                          <a:pt x="271" y="1883"/>
                        </a:lnTo>
                        <a:lnTo>
                          <a:pt x="269" y="1882"/>
                        </a:lnTo>
                        <a:lnTo>
                          <a:pt x="261" y="1881"/>
                        </a:lnTo>
                        <a:lnTo>
                          <a:pt x="251" y="1882"/>
                        </a:lnTo>
                        <a:lnTo>
                          <a:pt x="241" y="1884"/>
                        </a:lnTo>
                        <a:lnTo>
                          <a:pt x="234" y="1885"/>
                        </a:lnTo>
                        <a:lnTo>
                          <a:pt x="227" y="1887"/>
                        </a:lnTo>
                        <a:lnTo>
                          <a:pt x="222" y="1890"/>
                        </a:lnTo>
                        <a:lnTo>
                          <a:pt x="213" y="1894"/>
                        </a:lnTo>
                        <a:lnTo>
                          <a:pt x="205" y="1897"/>
                        </a:lnTo>
                        <a:lnTo>
                          <a:pt x="202" y="1897"/>
                        </a:lnTo>
                        <a:lnTo>
                          <a:pt x="199" y="1897"/>
                        </a:lnTo>
                        <a:lnTo>
                          <a:pt x="195" y="1896"/>
                        </a:lnTo>
                        <a:lnTo>
                          <a:pt x="191" y="1894"/>
                        </a:lnTo>
                        <a:lnTo>
                          <a:pt x="181" y="1885"/>
                        </a:lnTo>
                        <a:lnTo>
                          <a:pt x="167" y="1871"/>
                        </a:lnTo>
                        <a:lnTo>
                          <a:pt x="157" y="1862"/>
                        </a:lnTo>
                        <a:lnTo>
                          <a:pt x="149" y="1855"/>
                        </a:lnTo>
                        <a:lnTo>
                          <a:pt x="141" y="1850"/>
                        </a:lnTo>
                        <a:lnTo>
                          <a:pt x="133" y="1846"/>
                        </a:lnTo>
                        <a:lnTo>
                          <a:pt x="125" y="1843"/>
                        </a:lnTo>
                        <a:lnTo>
                          <a:pt x="116" y="1841"/>
                        </a:lnTo>
                        <a:lnTo>
                          <a:pt x="109" y="1839"/>
                        </a:lnTo>
                        <a:lnTo>
                          <a:pt x="101" y="1838"/>
                        </a:lnTo>
                        <a:lnTo>
                          <a:pt x="85" y="1837"/>
                        </a:lnTo>
                        <a:lnTo>
                          <a:pt x="67" y="1836"/>
                        </a:lnTo>
                        <a:lnTo>
                          <a:pt x="58" y="1835"/>
                        </a:lnTo>
                        <a:lnTo>
                          <a:pt x="48" y="1833"/>
                        </a:lnTo>
                        <a:lnTo>
                          <a:pt x="39" y="1830"/>
                        </a:lnTo>
                        <a:lnTo>
                          <a:pt x="27" y="1827"/>
                        </a:lnTo>
                        <a:lnTo>
                          <a:pt x="14" y="1820"/>
                        </a:lnTo>
                        <a:lnTo>
                          <a:pt x="0" y="1814"/>
                        </a:lnTo>
                        <a:lnTo>
                          <a:pt x="0" y="1814"/>
                        </a:lnTo>
                        <a:lnTo>
                          <a:pt x="28" y="1743"/>
                        </a:lnTo>
                        <a:lnTo>
                          <a:pt x="35" y="1735"/>
                        </a:lnTo>
                        <a:lnTo>
                          <a:pt x="42" y="1727"/>
                        </a:lnTo>
                        <a:lnTo>
                          <a:pt x="50" y="1717"/>
                        </a:lnTo>
                        <a:lnTo>
                          <a:pt x="57" y="1706"/>
                        </a:lnTo>
                        <a:lnTo>
                          <a:pt x="63" y="1694"/>
                        </a:lnTo>
                        <a:lnTo>
                          <a:pt x="68" y="1683"/>
                        </a:lnTo>
                        <a:lnTo>
                          <a:pt x="71" y="1672"/>
                        </a:lnTo>
                        <a:lnTo>
                          <a:pt x="72" y="1663"/>
                        </a:lnTo>
                        <a:lnTo>
                          <a:pt x="73" y="1651"/>
                        </a:lnTo>
                        <a:lnTo>
                          <a:pt x="75" y="1640"/>
                        </a:lnTo>
                        <a:lnTo>
                          <a:pt x="78" y="1629"/>
                        </a:lnTo>
                        <a:lnTo>
                          <a:pt x="80" y="1619"/>
                        </a:lnTo>
                        <a:lnTo>
                          <a:pt x="82" y="1608"/>
                        </a:lnTo>
                        <a:lnTo>
                          <a:pt x="84" y="1598"/>
                        </a:lnTo>
                        <a:lnTo>
                          <a:pt x="84" y="1588"/>
                        </a:lnTo>
                        <a:lnTo>
                          <a:pt x="82" y="1578"/>
                        </a:lnTo>
                        <a:lnTo>
                          <a:pt x="80" y="1563"/>
                        </a:lnTo>
                        <a:lnTo>
                          <a:pt x="80" y="1550"/>
                        </a:lnTo>
                        <a:lnTo>
                          <a:pt x="81" y="1538"/>
                        </a:lnTo>
                        <a:lnTo>
                          <a:pt x="84" y="1527"/>
                        </a:lnTo>
                        <a:lnTo>
                          <a:pt x="88" y="1515"/>
                        </a:lnTo>
                        <a:lnTo>
                          <a:pt x="93" y="1506"/>
                        </a:lnTo>
                        <a:lnTo>
                          <a:pt x="98" y="1496"/>
                        </a:lnTo>
                        <a:lnTo>
                          <a:pt x="104" y="1487"/>
                        </a:lnTo>
                        <a:lnTo>
                          <a:pt x="117" y="1468"/>
                        </a:lnTo>
                        <a:lnTo>
                          <a:pt x="130" y="1449"/>
                        </a:lnTo>
                        <a:lnTo>
                          <a:pt x="135" y="1439"/>
                        </a:lnTo>
                        <a:lnTo>
                          <a:pt x="139" y="1427"/>
                        </a:lnTo>
                        <a:lnTo>
                          <a:pt x="142" y="1415"/>
                        </a:lnTo>
                        <a:lnTo>
                          <a:pt x="143" y="1403"/>
                        </a:lnTo>
                        <a:lnTo>
                          <a:pt x="144" y="1397"/>
                        </a:lnTo>
                        <a:lnTo>
                          <a:pt x="146" y="1390"/>
                        </a:lnTo>
                        <a:lnTo>
                          <a:pt x="149" y="1385"/>
                        </a:lnTo>
                        <a:lnTo>
                          <a:pt x="154" y="1381"/>
                        </a:lnTo>
                        <a:lnTo>
                          <a:pt x="159" y="1377"/>
                        </a:lnTo>
                        <a:lnTo>
                          <a:pt x="167" y="1374"/>
                        </a:lnTo>
                        <a:lnTo>
                          <a:pt x="174" y="1371"/>
                        </a:lnTo>
                        <a:lnTo>
                          <a:pt x="182" y="1369"/>
                        </a:lnTo>
                        <a:lnTo>
                          <a:pt x="200" y="1366"/>
                        </a:lnTo>
                        <a:lnTo>
                          <a:pt x="220" y="1364"/>
                        </a:lnTo>
                        <a:lnTo>
                          <a:pt x="240" y="1363"/>
                        </a:lnTo>
                        <a:lnTo>
                          <a:pt x="262" y="1362"/>
                        </a:lnTo>
                        <a:lnTo>
                          <a:pt x="281" y="1361"/>
                        </a:lnTo>
                        <a:lnTo>
                          <a:pt x="300" y="1359"/>
                        </a:lnTo>
                        <a:lnTo>
                          <a:pt x="309" y="1358"/>
                        </a:lnTo>
                        <a:lnTo>
                          <a:pt x="316" y="1356"/>
                        </a:lnTo>
                        <a:lnTo>
                          <a:pt x="323" y="1354"/>
                        </a:lnTo>
                        <a:lnTo>
                          <a:pt x="329" y="1351"/>
                        </a:lnTo>
                        <a:lnTo>
                          <a:pt x="334" y="1348"/>
                        </a:lnTo>
                        <a:lnTo>
                          <a:pt x="339" y="1345"/>
                        </a:lnTo>
                        <a:lnTo>
                          <a:pt x="342" y="1341"/>
                        </a:lnTo>
                        <a:lnTo>
                          <a:pt x="343" y="1337"/>
                        </a:lnTo>
                        <a:lnTo>
                          <a:pt x="344" y="1332"/>
                        </a:lnTo>
                        <a:lnTo>
                          <a:pt x="342" y="1326"/>
                        </a:lnTo>
                        <a:lnTo>
                          <a:pt x="340" y="1319"/>
                        </a:lnTo>
                        <a:lnTo>
                          <a:pt x="334" y="1312"/>
                        </a:lnTo>
                        <a:lnTo>
                          <a:pt x="326" y="1297"/>
                        </a:lnTo>
                        <a:lnTo>
                          <a:pt x="320" y="1284"/>
                        </a:lnTo>
                        <a:lnTo>
                          <a:pt x="318" y="1277"/>
                        </a:lnTo>
                        <a:lnTo>
                          <a:pt x="317" y="1270"/>
                        </a:lnTo>
                        <a:lnTo>
                          <a:pt x="316" y="1262"/>
                        </a:lnTo>
                        <a:lnTo>
                          <a:pt x="316" y="1256"/>
                        </a:lnTo>
                        <a:lnTo>
                          <a:pt x="316" y="1249"/>
                        </a:lnTo>
                        <a:lnTo>
                          <a:pt x="317" y="1242"/>
                        </a:lnTo>
                        <a:lnTo>
                          <a:pt x="319" y="1236"/>
                        </a:lnTo>
                        <a:lnTo>
                          <a:pt x="321" y="1230"/>
                        </a:lnTo>
                        <a:lnTo>
                          <a:pt x="325" y="1222"/>
                        </a:lnTo>
                        <a:lnTo>
                          <a:pt x="329" y="1216"/>
                        </a:lnTo>
                        <a:lnTo>
                          <a:pt x="334" y="1210"/>
                        </a:lnTo>
                        <a:lnTo>
                          <a:pt x="341" y="1204"/>
                        </a:lnTo>
                        <a:lnTo>
                          <a:pt x="346" y="1198"/>
                        </a:lnTo>
                        <a:lnTo>
                          <a:pt x="349" y="1194"/>
                        </a:lnTo>
                        <a:lnTo>
                          <a:pt x="349" y="1189"/>
                        </a:lnTo>
                        <a:lnTo>
                          <a:pt x="348" y="1186"/>
                        </a:lnTo>
                        <a:lnTo>
                          <a:pt x="345" y="1182"/>
                        </a:lnTo>
                        <a:lnTo>
                          <a:pt x="341" y="1178"/>
                        </a:lnTo>
                        <a:lnTo>
                          <a:pt x="337" y="1175"/>
                        </a:lnTo>
                        <a:lnTo>
                          <a:pt x="331" y="1172"/>
                        </a:lnTo>
                        <a:lnTo>
                          <a:pt x="325" y="1168"/>
                        </a:lnTo>
                        <a:lnTo>
                          <a:pt x="320" y="1164"/>
                        </a:lnTo>
                        <a:lnTo>
                          <a:pt x="316" y="1159"/>
                        </a:lnTo>
                        <a:lnTo>
                          <a:pt x="312" y="1153"/>
                        </a:lnTo>
                        <a:lnTo>
                          <a:pt x="309" y="1146"/>
                        </a:lnTo>
                        <a:lnTo>
                          <a:pt x="308" y="1138"/>
                        </a:lnTo>
                        <a:lnTo>
                          <a:pt x="309" y="1128"/>
                        </a:lnTo>
                        <a:lnTo>
                          <a:pt x="311" y="1117"/>
                        </a:lnTo>
                        <a:lnTo>
                          <a:pt x="317" y="1112"/>
                        </a:lnTo>
                        <a:lnTo>
                          <a:pt x="323" y="1107"/>
                        </a:lnTo>
                        <a:lnTo>
                          <a:pt x="330" y="1102"/>
                        </a:lnTo>
                        <a:lnTo>
                          <a:pt x="338" y="1099"/>
                        </a:lnTo>
                        <a:lnTo>
                          <a:pt x="347" y="1096"/>
                        </a:lnTo>
                        <a:lnTo>
                          <a:pt x="353" y="1092"/>
                        </a:lnTo>
                        <a:lnTo>
                          <a:pt x="356" y="1090"/>
                        </a:lnTo>
                        <a:lnTo>
                          <a:pt x="358" y="1087"/>
                        </a:lnTo>
                        <a:lnTo>
                          <a:pt x="359" y="1083"/>
                        </a:lnTo>
                        <a:lnTo>
                          <a:pt x="360" y="1077"/>
                        </a:lnTo>
                        <a:lnTo>
                          <a:pt x="361" y="1073"/>
                        </a:lnTo>
                        <a:lnTo>
                          <a:pt x="364" y="1068"/>
                        </a:lnTo>
                        <a:lnTo>
                          <a:pt x="367" y="1063"/>
                        </a:lnTo>
                        <a:lnTo>
                          <a:pt x="372" y="1059"/>
                        </a:lnTo>
                        <a:lnTo>
                          <a:pt x="377" y="1056"/>
                        </a:lnTo>
                        <a:lnTo>
                          <a:pt x="383" y="1054"/>
                        </a:lnTo>
                        <a:lnTo>
                          <a:pt x="388" y="1053"/>
                        </a:lnTo>
                        <a:lnTo>
                          <a:pt x="393" y="1054"/>
                        </a:lnTo>
                        <a:lnTo>
                          <a:pt x="398" y="1057"/>
                        </a:lnTo>
                        <a:lnTo>
                          <a:pt x="402" y="1059"/>
                        </a:lnTo>
                        <a:lnTo>
                          <a:pt x="405" y="1060"/>
                        </a:lnTo>
                        <a:lnTo>
                          <a:pt x="407" y="1060"/>
                        </a:lnTo>
                        <a:lnTo>
                          <a:pt x="409" y="1059"/>
                        </a:lnTo>
                        <a:lnTo>
                          <a:pt x="411" y="1058"/>
                        </a:lnTo>
                        <a:lnTo>
                          <a:pt x="414" y="1052"/>
                        </a:lnTo>
                        <a:lnTo>
                          <a:pt x="416" y="1044"/>
                        </a:lnTo>
                        <a:lnTo>
                          <a:pt x="416" y="1037"/>
                        </a:lnTo>
                        <a:lnTo>
                          <a:pt x="416" y="1030"/>
                        </a:lnTo>
                        <a:lnTo>
                          <a:pt x="397" y="1008"/>
                        </a:lnTo>
                        <a:lnTo>
                          <a:pt x="384" y="993"/>
                        </a:lnTo>
                        <a:lnTo>
                          <a:pt x="382" y="990"/>
                        </a:lnTo>
                        <a:lnTo>
                          <a:pt x="380" y="986"/>
                        </a:lnTo>
                        <a:lnTo>
                          <a:pt x="380" y="982"/>
                        </a:lnTo>
                        <a:lnTo>
                          <a:pt x="380" y="978"/>
                        </a:lnTo>
                        <a:lnTo>
                          <a:pt x="381" y="973"/>
                        </a:lnTo>
                        <a:lnTo>
                          <a:pt x="383" y="967"/>
                        </a:lnTo>
                        <a:lnTo>
                          <a:pt x="386" y="959"/>
                        </a:lnTo>
                        <a:lnTo>
                          <a:pt x="390" y="951"/>
                        </a:lnTo>
                        <a:lnTo>
                          <a:pt x="392" y="949"/>
                        </a:lnTo>
                        <a:lnTo>
                          <a:pt x="395" y="947"/>
                        </a:lnTo>
                        <a:lnTo>
                          <a:pt x="399" y="946"/>
                        </a:lnTo>
                        <a:lnTo>
                          <a:pt x="404" y="945"/>
                        </a:lnTo>
                        <a:lnTo>
                          <a:pt x="417" y="944"/>
                        </a:lnTo>
                        <a:lnTo>
                          <a:pt x="432" y="944"/>
                        </a:lnTo>
                        <a:lnTo>
                          <a:pt x="446" y="945"/>
                        </a:lnTo>
                        <a:lnTo>
                          <a:pt x="460" y="946"/>
                        </a:lnTo>
                        <a:lnTo>
                          <a:pt x="473" y="946"/>
                        </a:lnTo>
                        <a:lnTo>
                          <a:pt x="482" y="945"/>
                        </a:lnTo>
                        <a:lnTo>
                          <a:pt x="488" y="943"/>
                        </a:lnTo>
                        <a:lnTo>
                          <a:pt x="492" y="940"/>
                        </a:lnTo>
                        <a:lnTo>
                          <a:pt x="496" y="937"/>
                        </a:lnTo>
                        <a:lnTo>
                          <a:pt x="498" y="934"/>
                        </a:lnTo>
                        <a:lnTo>
                          <a:pt x="498" y="930"/>
                        </a:lnTo>
                        <a:lnTo>
                          <a:pt x="498" y="927"/>
                        </a:lnTo>
                        <a:lnTo>
                          <a:pt x="497" y="923"/>
                        </a:lnTo>
                        <a:lnTo>
                          <a:pt x="496" y="918"/>
                        </a:lnTo>
                        <a:lnTo>
                          <a:pt x="491" y="909"/>
                        </a:lnTo>
                        <a:lnTo>
                          <a:pt x="484" y="901"/>
                        </a:lnTo>
                        <a:lnTo>
                          <a:pt x="478" y="893"/>
                        </a:lnTo>
                        <a:lnTo>
                          <a:pt x="472" y="886"/>
                        </a:lnTo>
                        <a:lnTo>
                          <a:pt x="470" y="883"/>
                        </a:lnTo>
                        <a:lnTo>
                          <a:pt x="468" y="880"/>
                        </a:lnTo>
                        <a:lnTo>
                          <a:pt x="468" y="876"/>
                        </a:lnTo>
                        <a:lnTo>
                          <a:pt x="468" y="873"/>
                        </a:lnTo>
                        <a:lnTo>
                          <a:pt x="470" y="866"/>
                        </a:lnTo>
                        <a:lnTo>
                          <a:pt x="474" y="858"/>
                        </a:lnTo>
                        <a:lnTo>
                          <a:pt x="478" y="851"/>
                        </a:lnTo>
                        <a:lnTo>
                          <a:pt x="482" y="844"/>
                        </a:lnTo>
                        <a:lnTo>
                          <a:pt x="485" y="837"/>
                        </a:lnTo>
                        <a:lnTo>
                          <a:pt x="486" y="829"/>
                        </a:lnTo>
                        <a:lnTo>
                          <a:pt x="486" y="820"/>
                        </a:lnTo>
                        <a:lnTo>
                          <a:pt x="487" y="812"/>
                        </a:lnTo>
                        <a:lnTo>
                          <a:pt x="488" y="806"/>
                        </a:lnTo>
                        <a:lnTo>
                          <a:pt x="490" y="801"/>
                        </a:lnTo>
                        <a:lnTo>
                          <a:pt x="492" y="797"/>
                        </a:lnTo>
                        <a:lnTo>
                          <a:pt x="495" y="794"/>
                        </a:lnTo>
                        <a:lnTo>
                          <a:pt x="498" y="791"/>
                        </a:lnTo>
                        <a:lnTo>
                          <a:pt x="502" y="789"/>
                        </a:lnTo>
                        <a:lnTo>
                          <a:pt x="512" y="786"/>
                        </a:lnTo>
                        <a:lnTo>
                          <a:pt x="522" y="783"/>
                        </a:lnTo>
                        <a:lnTo>
                          <a:pt x="528" y="780"/>
                        </a:lnTo>
                        <a:lnTo>
                          <a:pt x="534" y="777"/>
                        </a:lnTo>
                        <a:lnTo>
                          <a:pt x="541" y="774"/>
                        </a:lnTo>
                        <a:lnTo>
                          <a:pt x="548" y="769"/>
                        </a:lnTo>
                        <a:lnTo>
                          <a:pt x="556" y="760"/>
                        </a:lnTo>
                        <a:lnTo>
                          <a:pt x="568" y="744"/>
                        </a:lnTo>
                        <a:lnTo>
                          <a:pt x="578" y="729"/>
                        </a:lnTo>
                        <a:lnTo>
                          <a:pt x="583" y="721"/>
                        </a:lnTo>
                        <a:lnTo>
                          <a:pt x="574" y="715"/>
                        </a:lnTo>
                        <a:lnTo>
                          <a:pt x="559" y="705"/>
                        </a:lnTo>
                        <a:lnTo>
                          <a:pt x="549" y="700"/>
                        </a:lnTo>
                        <a:lnTo>
                          <a:pt x="540" y="694"/>
                        </a:lnTo>
                        <a:lnTo>
                          <a:pt x="533" y="688"/>
                        </a:lnTo>
                        <a:lnTo>
                          <a:pt x="527" y="682"/>
                        </a:lnTo>
                        <a:lnTo>
                          <a:pt x="524" y="677"/>
                        </a:lnTo>
                        <a:lnTo>
                          <a:pt x="521" y="671"/>
                        </a:lnTo>
                        <a:lnTo>
                          <a:pt x="518" y="665"/>
                        </a:lnTo>
                        <a:lnTo>
                          <a:pt x="517" y="658"/>
                        </a:lnTo>
                        <a:lnTo>
                          <a:pt x="517" y="652"/>
                        </a:lnTo>
                        <a:lnTo>
                          <a:pt x="519" y="646"/>
                        </a:lnTo>
                        <a:lnTo>
                          <a:pt x="520" y="644"/>
                        </a:lnTo>
                        <a:lnTo>
                          <a:pt x="522" y="642"/>
                        </a:lnTo>
                        <a:lnTo>
                          <a:pt x="525" y="640"/>
                        </a:lnTo>
                        <a:lnTo>
                          <a:pt x="528" y="639"/>
                        </a:lnTo>
                        <a:lnTo>
                          <a:pt x="532" y="638"/>
                        </a:lnTo>
                        <a:lnTo>
                          <a:pt x="537" y="638"/>
                        </a:lnTo>
                        <a:lnTo>
                          <a:pt x="541" y="638"/>
                        </a:lnTo>
                        <a:lnTo>
                          <a:pt x="545" y="639"/>
                        </a:lnTo>
                        <a:lnTo>
                          <a:pt x="554" y="642"/>
                        </a:lnTo>
                        <a:lnTo>
                          <a:pt x="562" y="646"/>
                        </a:lnTo>
                        <a:lnTo>
                          <a:pt x="570" y="651"/>
                        </a:lnTo>
                        <a:lnTo>
                          <a:pt x="579" y="655"/>
                        </a:lnTo>
                        <a:lnTo>
                          <a:pt x="589" y="657"/>
                        </a:lnTo>
                        <a:lnTo>
                          <a:pt x="600" y="658"/>
                        </a:lnTo>
                        <a:lnTo>
                          <a:pt x="608" y="657"/>
                        </a:lnTo>
                        <a:lnTo>
                          <a:pt x="615" y="655"/>
                        </a:lnTo>
                        <a:lnTo>
                          <a:pt x="620" y="652"/>
                        </a:lnTo>
                        <a:lnTo>
                          <a:pt x="623" y="649"/>
                        </a:lnTo>
                        <a:lnTo>
                          <a:pt x="626" y="644"/>
                        </a:lnTo>
                        <a:lnTo>
                          <a:pt x="627" y="639"/>
                        </a:lnTo>
                        <a:lnTo>
                          <a:pt x="628" y="634"/>
                        </a:lnTo>
                        <a:lnTo>
                          <a:pt x="628" y="628"/>
                        </a:lnTo>
                        <a:lnTo>
                          <a:pt x="622" y="601"/>
                        </a:lnTo>
                        <a:lnTo>
                          <a:pt x="616" y="579"/>
                        </a:lnTo>
                        <a:lnTo>
                          <a:pt x="625" y="557"/>
                        </a:lnTo>
                        <a:lnTo>
                          <a:pt x="632" y="538"/>
                        </a:lnTo>
                        <a:lnTo>
                          <a:pt x="635" y="532"/>
                        </a:lnTo>
                        <a:lnTo>
                          <a:pt x="638" y="528"/>
                        </a:lnTo>
                        <a:lnTo>
                          <a:pt x="642" y="525"/>
                        </a:lnTo>
                        <a:lnTo>
                          <a:pt x="646" y="522"/>
                        </a:lnTo>
                        <a:lnTo>
                          <a:pt x="651" y="520"/>
                        </a:lnTo>
                        <a:lnTo>
                          <a:pt x="656" y="518"/>
                        </a:lnTo>
                        <a:lnTo>
                          <a:pt x="662" y="517"/>
                        </a:lnTo>
                        <a:lnTo>
                          <a:pt x="670" y="516"/>
                        </a:lnTo>
                        <a:lnTo>
                          <a:pt x="684" y="519"/>
                        </a:lnTo>
                        <a:lnTo>
                          <a:pt x="707" y="522"/>
                        </a:lnTo>
                        <a:lnTo>
                          <a:pt x="713" y="523"/>
                        </a:lnTo>
                        <a:lnTo>
                          <a:pt x="718" y="523"/>
                        </a:lnTo>
                        <a:lnTo>
                          <a:pt x="724" y="523"/>
                        </a:lnTo>
                        <a:lnTo>
                          <a:pt x="729" y="522"/>
                        </a:lnTo>
                        <a:lnTo>
                          <a:pt x="732" y="520"/>
                        </a:lnTo>
                        <a:lnTo>
                          <a:pt x="734" y="517"/>
                        </a:lnTo>
                        <a:lnTo>
                          <a:pt x="735" y="514"/>
                        </a:lnTo>
                        <a:lnTo>
                          <a:pt x="734" y="510"/>
                        </a:lnTo>
                        <a:lnTo>
                          <a:pt x="733" y="505"/>
                        </a:lnTo>
                        <a:lnTo>
                          <a:pt x="732" y="500"/>
                        </a:lnTo>
                        <a:lnTo>
                          <a:pt x="732" y="497"/>
                        </a:lnTo>
                        <a:lnTo>
                          <a:pt x="733" y="494"/>
                        </a:lnTo>
                        <a:lnTo>
                          <a:pt x="734" y="492"/>
                        </a:lnTo>
                        <a:lnTo>
                          <a:pt x="735" y="489"/>
                        </a:lnTo>
                        <a:lnTo>
                          <a:pt x="737" y="488"/>
                        </a:lnTo>
                        <a:lnTo>
                          <a:pt x="740" y="487"/>
                        </a:lnTo>
                        <a:lnTo>
                          <a:pt x="746" y="486"/>
                        </a:lnTo>
                        <a:lnTo>
                          <a:pt x="753" y="484"/>
                        </a:lnTo>
                        <a:lnTo>
                          <a:pt x="760" y="481"/>
                        </a:lnTo>
                        <a:lnTo>
                          <a:pt x="770" y="476"/>
                        </a:lnTo>
                        <a:lnTo>
                          <a:pt x="773" y="473"/>
                        </a:lnTo>
                        <a:lnTo>
                          <a:pt x="775" y="471"/>
                        </a:lnTo>
                        <a:lnTo>
                          <a:pt x="775" y="468"/>
                        </a:lnTo>
                        <a:lnTo>
                          <a:pt x="775" y="466"/>
                        </a:lnTo>
                        <a:lnTo>
                          <a:pt x="771" y="461"/>
                        </a:lnTo>
                        <a:lnTo>
                          <a:pt x="765" y="456"/>
                        </a:lnTo>
                        <a:lnTo>
                          <a:pt x="758" y="451"/>
                        </a:lnTo>
                        <a:lnTo>
                          <a:pt x="751" y="446"/>
                        </a:lnTo>
                        <a:lnTo>
                          <a:pt x="748" y="443"/>
                        </a:lnTo>
                        <a:lnTo>
                          <a:pt x="745" y="441"/>
                        </a:lnTo>
                        <a:lnTo>
                          <a:pt x="743" y="438"/>
                        </a:lnTo>
                        <a:lnTo>
                          <a:pt x="742" y="435"/>
                        </a:lnTo>
                        <a:lnTo>
                          <a:pt x="741" y="428"/>
                        </a:lnTo>
                        <a:lnTo>
                          <a:pt x="742" y="422"/>
                        </a:lnTo>
                        <a:lnTo>
                          <a:pt x="745" y="416"/>
                        </a:lnTo>
                        <a:lnTo>
                          <a:pt x="748" y="411"/>
                        </a:lnTo>
                        <a:lnTo>
                          <a:pt x="755" y="400"/>
                        </a:lnTo>
                        <a:lnTo>
                          <a:pt x="762" y="389"/>
                        </a:lnTo>
                        <a:lnTo>
                          <a:pt x="764" y="384"/>
                        </a:lnTo>
                        <a:lnTo>
                          <a:pt x="765" y="378"/>
                        </a:lnTo>
                        <a:lnTo>
                          <a:pt x="765" y="372"/>
                        </a:lnTo>
                        <a:lnTo>
                          <a:pt x="765" y="367"/>
                        </a:lnTo>
                        <a:lnTo>
                          <a:pt x="762" y="355"/>
                        </a:lnTo>
                        <a:lnTo>
                          <a:pt x="760" y="343"/>
                        </a:lnTo>
                        <a:lnTo>
                          <a:pt x="757" y="332"/>
                        </a:lnTo>
                        <a:lnTo>
                          <a:pt x="755" y="322"/>
                        </a:lnTo>
                        <a:lnTo>
                          <a:pt x="756" y="315"/>
                        </a:lnTo>
                        <a:lnTo>
                          <a:pt x="756" y="310"/>
                        </a:lnTo>
                        <a:lnTo>
                          <a:pt x="758" y="304"/>
                        </a:lnTo>
                        <a:lnTo>
                          <a:pt x="761" y="299"/>
                        </a:lnTo>
                        <a:lnTo>
                          <a:pt x="764" y="296"/>
                        </a:lnTo>
                        <a:lnTo>
                          <a:pt x="768" y="294"/>
                        </a:lnTo>
                        <a:lnTo>
                          <a:pt x="772" y="292"/>
                        </a:lnTo>
                        <a:lnTo>
                          <a:pt x="776" y="291"/>
                        </a:lnTo>
                        <a:lnTo>
                          <a:pt x="786" y="290"/>
                        </a:lnTo>
                        <a:lnTo>
                          <a:pt x="796" y="290"/>
                        </a:lnTo>
                        <a:lnTo>
                          <a:pt x="807" y="289"/>
                        </a:lnTo>
                        <a:lnTo>
                          <a:pt x="818" y="287"/>
                        </a:lnTo>
                        <a:lnTo>
                          <a:pt x="822" y="285"/>
                        </a:lnTo>
                        <a:lnTo>
                          <a:pt x="826" y="282"/>
                        </a:lnTo>
                        <a:lnTo>
                          <a:pt x="829" y="279"/>
                        </a:lnTo>
                        <a:lnTo>
                          <a:pt x="832" y="273"/>
                        </a:lnTo>
                        <a:lnTo>
                          <a:pt x="833" y="270"/>
                        </a:lnTo>
                        <a:lnTo>
                          <a:pt x="833" y="267"/>
                        </a:lnTo>
                        <a:lnTo>
                          <a:pt x="833" y="264"/>
                        </a:lnTo>
                        <a:lnTo>
                          <a:pt x="832" y="262"/>
                        </a:lnTo>
                        <a:lnTo>
                          <a:pt x="829" y="257"/>
                        </a:lnTo>
                        <a:lnTo>
                          <a:pt x="824" y="253"/>
                        </a:lnTo>
                        <a:lnTo>
                          <a:pt x="813" y="246"/>
                        </a:lnTo>
                        <a:lnTo>
                          <a:pt x="803" y="239"/>
                        </a:lnTo>
                        <a:lnTo>
                          <a:pt x="801" y="235"/>
                        </a:lnTo>
                        <a:lnTo>
                          <a:pt x="800" y="230"/>
                        </a:lnTo>
                        <a:lnTo>
                          <a:pt x="800" y="226"/>
                        </a:lnTo>
                        <a:lnTo>
                          <a:pt x="801" y="223"/>
                        </a:lnTo>
                        <a:lnTo>
                          <a:pt x="806" y="216"/>
                        </a:lnTo>
                        <a:lnTo>
                          <a:pt x="814" y="210"/>
                        </a:lnTo>
                        <a:lnTo>
                          <a:pt x="822" y="203"/>
                        </a:lnTo>
                        <a:lnTo>
                          <a:pt x="829" y="195"/>
                        </a:lnTo>
                        <a:lnTo>
                          <a:pt x="832" y="191"/>
                        </a:lnTo>
                        <a:lnTo>
                          <a:pt x="835" y="185"/>
                        </a:lnTo>
                        <a:lnTo>
                          <a:pt x="836" y="180"/>
                        </a:lnTo>
                        <a:lnTo>
                          <a:pt x="837" y="174"/>
                        </a:lnTo>
                        <a:lnTo>
                          <a:pt x="836" y="170"/>
                        </a:lnTo>
                        <a:lnTo>
                          <a:pt x="835" y="165"/>
                        </a:lnTo>
                        <a:lnTo>
                          <a:pt x="832" y="160"/>
                        </a:lnTo>
                        <a:lnTo>
                          <a:pt x="829" y="156"/>
                        </a:lnTo>
                        <a:lnTo>
                          <a:pt x="820" y="146"/>
                        </a:lnTo>
                        <a:lnTo>
                          <a:pt x="809" y="137"/>
                        </a:lnTo>
                        <a:lnTo>
                          <a:pt x="800" y="129"/>
                        </a:lnTo>
                        <a:lnTo>
                          <a:pt x="792" y="121"/>
                        </a:lnTo>
                        <a:lnTo>
                          <a:pt x="789" y="116"/>
                        </a:lnTo>
                        <a:lnTo>
                          <a:pt x="787" y="112"/>
                        </a:lnTo>
                        <a:lnTo>
                          <a:pt x="786" y="108"/>
                        </a:lnTo>
                        <a:lnTo>
                          <a:pt x="786" y="102"/>
                        </a:lnTo>
                        <a:lnTo>
                          <a:pt x="800" y="91"/>
                        </a:lnTo>
                        <a:lnTo>
                          <a:pt x="814" y="83"/>
                        </a:lnTo>
                        <a:lnTo>
                          <a:pt x="828" y="74"/>
                        </a:lnTo>
                        <a:lnTo>
                          <a:pt x="842" y="64"/>
                        </a:lnTo>
                        <a:lnTo>
                          <a:pt x="850" y="54"/>
                        </a:lnTo>
                        <a:lnTo>
                          <a:pt x="864" y="39"/>
                        </a:lnTo>
                        <a:lnTo>
                          <a:pt x="871" y="32"/>
                        </a:lnTo>
                        <a:lnTo>
                          <a:pt x="877" y="27"/>
                        </a:lnTo>
                        <a:lnTo>
                          <a:pt x="879" y="26"/>
                        </a:lnTo>
                        <a:lnTo>
                          <a:pt x="881" y="26"/>
                        </a:lnTo>
                        <a:lnTo>
                          <a:pt x="883" y="27"/>
                        </a:lnTo>
                        <a:lnTo>
                          <a:pt x="884" y="29"/>
                        </a:lnTo>
                        <a:lnTo>
                          <a:pt x="897" y="37"/>
                        </a:lnTo>
                        <a:lnTo>
                          <a:pt x="911" y="46"/>
                        </a:lnTo>
                        <a:lnTo>
                          <a:pt x="923" y="53"/>
                        </a:lnTo>
                        <a:lnTo>
                          <a:pt x="936" y="60"/>
                        </a:lnTo>
                        <a:lnTo>
                          <a:pt x="950" y="67"/>
                        </a:lnTo>
                        <a:lnTo>
                          <a:pt x="963" y="72"/>
                        </a:lnTo>
                        <a:lnTo>
                          <a:pt x="970" y="73"/>
                        </a:lnTo>
                        <a:lnTo>
                          <a:pt x="976" y="73"/>
                        </a:lnTo>
                        <a:lnTo>
                          <a:pt x="983" y="73"/>
                        </a:lnTo>
                        <a:lnTo>
                          <a:pt x="990" y="72"/>
                        </a:lnTo>
                        <a:lnTo>
                          <a:pt x="996" y="69"/>
                        </a:lnTo>
                        <a:lnTo>
                          <a:pt x="1001" y="65"/>
                        </a:lnTo>
                        <a:lnTo>
                          <a:pt x="1007" y="59"/>
                        </a:lnTo>
                        <a:lnTo>
                          <a:pt x="1012" y="52"/>
                        </a:lnTo>
                        <a:lnTo>
                          <a:pt x="1024" y="51"/>
                        </a:lnTo>
                        <a:lnTo>
                          <a:pt x="1036" y="48"/>
                        </a:lnTo>
                        <a:lnTo>
                          <a:pt x="1049" y="45"/>
                        </a:lnTo>
                        <a:lnTo>
                          <a:pt x="1061" y="41"/>
                        </a:lnTo>
                        <a:lnTo>
                          <a:pt x="1087" y="34"/>
                        </a:lnTo>
                        <a:lnTo>
                          <a:pt x="1110" y="27"/>
                        </a:lnTo>
                        <a:lnTo>
                          <a:pt x="1151" y="6"/>
                        </a:lnTo>
                        <a:lnTo>
                          <a:pt x="1151" y="6"/>
                        </a:lnTo>
                        <a:lnTo>
                          <a:pt x="1159" y="8"/>
                        </a:lnTo>
                        <a:lnTo>
                          <a:pt x="1164" y="9"/>
                        </a:lnTo>
                        <a:lnTo>
                          <a:pt x="1168" y="9"/>
                        </a:lnTo>
                        <a:lnTo>
                          <a:pt x="1172" y="9"/>
                        </a:lnTo>
                        <a:lnTo>
                          <a:pt x="1179" y="7"/>
                        </a:lnTo>
                        <a:lnTo>
                          <a:pt x="1189" y="3"/>
                        </a:lnTo>
                        <a:lnTo>
                          <a:pt x="1200" y="1"/>
                        </a:lnTo>
                        <a:lnTo>
                          <a:pt x="1208" y="0"/>
                        </a:lnTo>
                        <a:lnTo>
                          <a:pt x="1216" y="0"/>
                        </a:lnTo>
                        <a:lnTo>
                          <a:pt x="1225" y="1"/>
                        </a:lnTo>
                        <a:lnTo>
                          <a:pt x="1230" y="14"/>
                        </a:lnTo>
                        <a:lnTo>
                          <a:pt x="1235" y="30"/>
                        </a:lnTo>
                        <a:lnTo>
                          <a:pt x="1237" y="37"/>
                        </a:lnTo>
                        <a:lnTo>
                          <a:pt x="1238" y="44"/>
                        </a:lnTo>
                        <a:lnTo>
                          <a:pt x="1237" y="48"/>
                        </a:lnTo>
                        <a:lnTo>
                          <a:pt x="1237" y="51"/>
                        </a:lnTo>
                        <a:lnTo>
                          <a:pt x="1236" y="54"/>
                        </a:lnTo>
                        <a:lnTo>
                          <a:pt x="1234" y="58"/>
                        </a:lnTo>
                        <a:lnTo>
                          <a:pt x="1229" y="67"/>
                        </a:lnTo>
                        <a:lnTo>
                          <a:pt x="1225" y="75"/>
                        </a:lnTo>
                        <a:lnTo>
                          <a:pt x="1220" y="82"/>
                        </a:lnTo>
                        <a:lnTo>
                          <a:pt x="1215" y="90"/>
                        </a:lnTo>
                        <a:lnTo>
                          <a:pt x="1208" y="99"/>
                        </a:lnTo>
                        <a:lnTo>
                          <a:pt x="1201" y="108"/>
                        </a:lnTo>
                        <a:lnTo>
                          <a:pt x="1196" y="113"/>
                        </a:lnTo>
                        <a:lnTo>
                          <a:pt x="1193" y="118"/>
                        </a:lnTo>
                        <a:lnTo>
                          <a:pt x="1191" y="122"/>
                        </a:lnTo>
                        <a:lnTo>
                          <a:pt x="1189" y="128"/>
                        </a:lnTo>
                        <a:lnTo>
                          <a:pt x="1188" y="137"/>
                        </a:lnTo>
                        <a:lnTo>
                          <a:pt x="1190" y="145"/>
                        </a:lnTo>
                        <a:lnTo>
                          <a:pt x="1192" y="153"/>
                        </a:lnTo>
                        <a:lnTo>
                          <a:pt x="1198" y="159"/>
                        </a:lnTo>
                        <a:lnTo>
                          <a:pt x="1203" y="164"/>
                        </a:lnTo>
                        <a:lnTo>
                          <a:pt x="1210" y="168"/>
                        </a:lnTo>
                        <a:lnTo>
                          <a:pt x="1217" y="171"/>
                        </a:lnTo>
                        <a:lnTo>
                          <a:pt x="1225" y="173"/>
                        </a:lnTo>
                        <a:lnTo>
                          <a:pt x="1232" y="175"/>
                        </a:lnTo>
                        <a:lnTo>
                          <a:pt x="1238" y="177"/>
                        </a:lnTo>
                        <a:lnTo>
                          <a:pt x="1244" y="179"/>
                        </a:lnTo>
                        <a:lnTo>
                          <a:pt x="1248" y="182"/>
                        </a:lnTo>
                        <a:lnTo>
                          <a:pt x="1256" y="188"/>
                        </a:lnTo>
                        <a:lnTo>
                          <a:pt x="1266" y="197"/>
                        </a:lnTo>
                        <a:lnTo>
                          <a:pt x="1272" y="200"/>
                        </a:lnTo>
                        <a:lnTo>
                          <a:pt x="1279" y="202"/>
                        </a:lnTo>
                        <a:lnTo>
                          <a:pt x="1287" y="203"/>
                        </a:lnTo>
                        <a:lnTo>
                          <a:pt x="1296" y="203"/>
                        </a:lnTo>
                        <a:lnTo>
                          <a:pt x="1313" y="201"/>
                        </a:lnTo>
                        <a:lnTo>
                          <a:pt x="1333" y="197"/>
                        </a:lnTo>
                        <a:lnTo>
                          <a:pt x="1372" y="186"/>
                        </a:lnTo>
                        <a:lnTo>
                          <a:pt x="1405" y="179"/>
                        </a:lnTo>
                        <a:lnTo>
                          <a:pt x="1424" y="177"/>
                        </a:lnTo>
                        <a:lnTo>
                          <a:pt x="1446" y="173"/>
                        </a:lnTo>
                        <a:lnTo>
                          <a:pt x="1471" y="167"/>
                        </a:lnTo>
                        <a:lnTo>
                          <a:pt x="1495" y="159"/>
                        </a:lnTo>
                        <a:lnTo>
                          <a:pt x="1508" y="154"/>
                        </a:lnTo>
                        <a:lnTo>
                          <a:pt x="1519" y="149"/>
                        </a:lnTo>
                        <a:lnTo>
                          <a:pt x="1530" y="143"/>
                        </a:lnTo>
                        <a:lnTo>
                          <a:pt x="1540" y="137"/>
                        </a:lnTo>
                        <a:lnTo>
                          <a:pt x="1550" y="130"/>
                        </a:lnTo>
                        <a:lnTo>
                          <a:pt x="1557" y="123"/>
                        </a:lnTo>
                        <a:lnTo>
                          <a:pt x="1563" y="116"/>
                        </a:lnTo>
                        <a:lnTo>
                          <a:pt x="1568" y="108"/>
                        </a:lnTo>
                        <a:lnTo>
                          <a:pt x="1571" y="100"/>
                        </a:lnTo>
                        <a:lnTo>
                          <a:pt x="1575" y="94"/>
                        </a:lnTo>
                        <a:lnTo>
                          <a:pt x="1580" y="89"/>
                        </a:lnTo>
                        <a:lnTo>
                          <a:pt x="1584" y="84"/>
                        </a:lnTo>
                        <a:lnTo>
                          <a:pt x="1591" y="80"/>
                        </a:lnTo>
                        <a:lnTo>
                          <a:pt x="1596" y="77"/>
                        </a:lnTo>
                        <a:lnTo>
                          <a:pt x="1602" y="74"/>
                        </a:lnTo>
                        <a:lnTo>
                          <a:pt x="1608" y="72"/>
                        </a:lnTo>
                        <a:lnTo>
                          <a:pt x="1614" y="70"/>
                        </a:lnTo>
                        <a:lnTo>
                          <a:pt x="1621" y="69"/>
                        </a:lnTo>
                        <a:lnTo>
                          <a:pt x="1627" y="69"/>
                        </a:lnTo>
                        <a:lnTo>
                          <a:pt x="1635" y="69"/>
                        </a:lnTo>
                        <a:lnTo>
                          <a:pt x="1642" y="70"/>
                        </a:lnTo>
                        <a:lnTo>
                          <a:pt x="1648" y="71"/>
                        </a:lnTo>
                        <a:lnTo>
                          <a:pt x="1654" y="73"/>
                        </a:lnTo>
                        <a:lnTo>
                          <a:pt x="1661" y="75"/>
                        </a:lnTo>
                        <a:lnTo>
                          <a:pt x="1703" y="67"/>
                        </a:lnTo>
                        <a:lnTo>
                          <a:pt x="1703" y="67"/>
                        </a:lnTo>
                        <a:close/>
                      </a:path>
                    </a:pathLst>
                  </a:custGeom>
                  <a:solidFill>
                    <a:srgbClr val="F0F4FA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70" name="Śląskie_0"/>
                  <xdr:cNvSpPr>
                    <a:spLocks/>
                  </xdr:cNvSpPr>
                </xdr:nvSpPr>
                <xdr:spPr bwMode="auto">
                  <a:xfrm>
                    <a:off x="15587472" y="6772482"/>
                    <a:ext cx="778866" cy="1079825"/>
                  </a:xfrm>
                  <a:custGeom>
                    <a:avLst/>
                    <a:gdLst/>
                    <a:ahLst/>
                    <a:cxnLst>
                      <a:cxn ang="0">
                        <a:pos x="1173" y="55"/>
                      </a:cxn>
                      <a:cxn ang="0">
                        <a:pos x="1316" y="12"/>
                      </a:cxn>
                      <a:cxn ang="0">
                        <a:pos x="1529" y="137"/>
                      </a:cxn>
                      <a:cxn ang="0">
                        <a:pos x="1778" y="230"/>
                      </a:cxn>
                      <a:cxn ang="0">
                        <a:pos x="1895" y="122"/>
                      </a:cxn>
                      <a:cxn ang="0">
                        <a:pos x="2088" y="349"/>
                      </a:cxn>
                      <a:cxn ang="0">
                        <a:pos x="2198" y="475"/>
                      </a:cxn>
                      <a:cxn ang="0">
                        <a:pos x="2332" y="485"/>
                      </a:cxn>
                      <a:cxn ang="0">
                        <a:pos x="2512" y="570"/>
                      </a:cxn>
                      <a:cxn ang="0">
                        <a:pos x="2616" y="665"/>
                      </a:cxn>
                      <a:cxn ang="0">
                        <a:pos x="2521" y="765"/>
                      </a:cxn>
                      <a:cxn ang="0">
                        <a:pos x="2502" y="882"/>
                      </a:cxn>
                      <a:cxn ang="0">
                        <a:pos x="2680" y="994"/>
                      </a:cxn>
                      <a:cxn ang="0">
                        <a:pos x="2730" y="1108"/>
                      </a:cxn>
                      <a:cxn ang="0">
                        <a:pos x="2602" y="1228"/>
                      </a:cxn>
                      <a:cxn ang="0">
                        <a:pos x="2755" y="1320"/>
                      </a:cxn>
                      <a:cxn ang="0">
                        <a:pos x="2732" y="1482"/>
                      </a:cxn>
                      <a:cxn ang="0">
                        <a:pos x="2422" y="1545"/>
                      </a:cxn>
                      <a:cxn ang="0">
                        <a:pos x="2128" y="1694"/>
                      </a:cxn>
                      <a:cxn ang="0">
                        <a:pos x="2043" y="1797"/>
                      </a:cxn>
                      <a:cxn ang="0">
                        <a:pos x="1909" y="1949"/>
                      </a:cxn>
                      <a:cxn ang="0">
                        <a:pos x="2045" y="2040"/>
                      </a:cxn>
                      <a:cxn ang="0">
                        <a:pos x="1934" y="2192"/>
                      </a:cxn>
                      <a:cxn ang="0">
                        <a:pos x="1745" y="2338"/>
                      </a:cxn>
                      <a:cxn ang="0">
                        <a:pos x="1631" y="2497"/>
                      </a:cxn>
                      <a:cxn ang="0">
                        <a:pos x="1657" y="2702"/>
                      </a:cxn>
                      <a:cxn ang="0">
                        <a:pos x="1665" y="2856"/>
                      </a:cxn>
                      <a:cxn ang="0">
                        <a:pos x="1854" y="2942"/>
                      </a:cxn>
                      <a:cxn ang="0">
                        <a:pos x="2032" y="3056"/>
                      </a:cxn>
                      <a:cxn ang="0">
                        <a:pos x="1991" y="3259"/>
                      </a:cxn>
                      <a:cxn ang="0">
                        <a:pos x="2129" y="3335"/>
                      </a:cxn>
                      <a:cxn ang="0">
                        <a:pos x="1973" y="3560"/>
                      </a:cxn>
                      <a:cxn ang="0">
                        <a:pos x="1768" y="3672"/>
                      </a:cxn>
                      <a:cxn ang="0">
                        <a:pos x="1716" y="3818"/>
                      </a:cxn>
                      <a:cxn ang="0">
                        <a:pos x="1611" y="3905"/>
                      </a:cxn>
                      <a:cxn ang="0">
                        <a:pos x="1388" y="3918"/>
                      </a:cxn>
                      <a:cxn ang="0">
                        <a:pos x="1358" y="3670"/>
                      </a:cxn>
                      <a:cxn ang="0">
                        <a:pos x="1193" y="3547"/>
                      </a:cxn>
                      <a:cxn ang="0">
                        <a:pos x="1114" y="3288"/>
                      </a:cxn>
                      <a:cxn ang="0">
                        <a:pos x="893" y="3197"/>
                      </a:cxn>
                      <a:cxn ang="0">
                        <a:pos x="789" y="2946"/>
                      </a:cxn>
                      <a:cxn ang="0">
                        <a:pos x="784" y="2792"/>
                      </a:cxn>
                      <a:cxn ang="0">
                        <a:pos x="743" y="2761"/>
                      </a:cxn>
                      <a:cxn ang="0">
                        <a:pos x="541" y="2692"/>
                      </a:cxn>
                      <a:cxn ang="0">
                        <a:pos x="363" y="2659"/>
                      </a:cxn>
                      <a:cxn ang="0">
                        <a:pos x="187" y="2569"/>
                      </a:cxn>
                      <a:cxn ang="0">
                        <a:pos x="56" y="2436"/>
                      </a:cxn>
                      <a:cxn ang="0">
                        <a:pos x="61" y="2145"/>
                      </a:cxn>
                      <a:cxn ang="0">
                        <a:pos x="307" y="2043"/>
                      </a:cxn>
                      <a:cxn ang="0">
                        <a:pos x="537" y="1962"/>
                      </a:cxn>
                      <a:cxn ang="0">
                        <a:pos x="535" y="1832"/>
                      </a:cxn>
                      <a:cxn ang="0">
                        <a:pos x="518" y="1673"/>
                      </a:cxn>
                      <a:cxn ang="0">
                        <a:pos x="514" y="1443"/>
                      </a:cxn>
                      <a:cxn ang="0">
                        <a:pos x="590" y="1338"/>
                      </a:cxn>
                      <a:cxn ang="0">
                        <a:pos x="806" y="1273"/>
                      </a:cxn>
                      <a:cxn ang="0">
                        <a:pos x="821" y="1152"/>
                      </a:cxn>
                      <a:cxn ang="0">
                        <a:pos x="664" y="931"/>
                      </a:cxn>
                      <a:cxn ang="0">
                        <a:pos x="718" y="714"/>
                      </a:cxn>
                      <a:cxn ang="0">
                        <a:pos x="778" y="604"/>
                      </a:cxn>
                      <a:cxn ang="0">
                        <a:pos x="891" y="376"/>
                      </a:cxn>
                      <a:cxn ang="0">
                        <a:pos x="929" y="254"/>
                      </a:cxn>
                    </a:cxnLst>
                    <a:rect l="0" t="0" r="r" b="b"/>
                    <a:pathLst>
                      <a:path w="2829" h="3922">
                        <a:moveTo>
                          <a:pt x="941" y="96"/>
                        </a:moveTo>
                        <a:lnTo>
                          <a:pt x="952" y="91"/>
                        </a:lnTo>
                        <a:lnTo>
                          <a:pt x="962" y="84"/>
                        </a:lnTo>
                        <a:lnTo>
                          <a:pt x="972" y="77"/>
                        </a:lnTo>
                        <a:lnTo>
                          <a:pt x="981" y="70"/>
                        </a:lnTo>
                        <a:lnTo>
                          <a:pt x="991" y="65"/>
                        </a:lnTo>
                        <a:lnTo>
                          <a:pt x="1001" y="61"/>
                        </a:lnTo>
                        <a:lnTo>
                          <a:pt x="1006" y="59"/>
                        </a:lnTo>
                        <a:lnTo>
                          <a:pt x="1012" y="59"/>
                        </a:lnTo>
                        <a:lnTo>
                          <a:pt x="1018" y="60"/>
                        </a:lnTo>
                        <a:lnTo>
                          <a:pt x="1024" y="61"/>
                        </a:lnTo>
                        <a:lnTo>
                          <a:pt x="1036" y="64"/>
                        </a:lnTo>
                        <a:lnTo>
                          <a:pt x="1047" y="66"/>
                        </a:lnTo>
                        <a:lnTo>
                          <a:pt x="1058" y="66"/>
                        </a:lnTo>
                        <a:lnTo>
                          <a:pt x="1068" y="66"/>
                        </a:lnTo>
                        <a:lnTo>
                          <a:pt x="1087" y="62"/>
                        </a:lnTo>
                        <a:lnTo>
                          <a:pt x="1106" y="57"/>
                        </a:lnTo>
                        <a:lnTo>
                          <a:pt x="1115" y="55"/>
                        </a:lnTo>
                        <a:lnTo>
                          <a:pt x="1124" y="53"/>
                        </a:lnTo>
                        <a:lnTo>
                          <a:pt x="1133" y="51"/>
                        </a:lnTo>
                        <a:lnTo>
                          <a:pt x="1142" y="50"/>
                        </a:lnTo>
                        <a:lnTo>
                          <a:pt x="1153" y="51"/>
                        </a:lnTo>
                        <a:lnTo>
                          <a:pt x="1163" y="52"/>
                        </a:lnTo>
                        <a:lnTo>
                          <a:pt x="1173" y="55"/>
                        </a:lnTo>
                        <a:lnTo>
                          <a:pt x="1183" y="59"/>
                        </a:lnTo>
                        <a:lnTo>
                          <a:pt x="1202" y="67"/>
                        </a:lnTo>
                        <a:lnTo>
                          <a:pt x="1216" y="71"/>
                        </a:lnTo>
                        <a:lnTo>
                          <a:pt x="1228" y="74"/>
                        </a:lnTo>
                        <a:lnTo>
                          <a:pt x="1237" y="74"/>
                        </a:lnTo>
                        <a:lnTo>
                          <a:pt x="1241" y="74"/>
                        </a:lnTo>
                        <a:lnTo>
                          <a:pt x="1244" y="73"/>
                        </a:lnTo>
                        <a:lnTo>
                          <a:pt x="1246" y="71"/>
                        </a:lnTo>
                        <a:lnTo>
                          <a:pt x="1248" y="69"/>
                        </a:lnTo>
                        <a:lnTo>
                          <a:pt x="1251" y="65"/>
                        </a:lnTo>
                        <a:lnTo>
                          <a:pt x="1254" y="59"/>
                        </a:lnTo>
                        <a:lnTo>
                          <a:pt x="1258" y="46"/>
                        </a:lnTo>
                        <a:lnTo>
                          <a:pt x="1263" y="31"/>
                        </a:lnTo>
                        <a:lnTo>
                          <a:pt x="1268" y="24"/>
                        </a:lnTo>
                        <a:lnTo>
                          <a:pt x="1275" y="18"/>
                        </a:lnTo>
                        <a:lnTo>
                          <a:pt x="1279" y="16"/>
                        </a:lnTo>
                        <a:lnTo>
                          <a:pt x="1284" y="13"/>
                        </a:lnTo>
                        <a:lnTo>
                          <a:pt x="1289" y="11"/>
                        </a:lnTo>
                        <a:lnTo>
                          <a:pt x="1295" y="10"/>
                        </a:lnTo>
                        <a:lnTo>
                          <a:pt x="1300" y="9"/>
                        </a:lnTo>
                        <a:lnTo>
                          <a:pt x="1304" y="9"/>
                        </a:lnTo>
                        <a:lnTo>
                          <a:pt x="1308" y="10"/>
                        </a:lnTo>
                        <a:lnTo>
                          <a:pt x="1311" y="11"/>
                        </a:lnTo>
                        <a:lnTo>
                          <a:pt x="1316" y="12"/>
                        </a:lnTo>
                        <a:lnTo>
                          <a:pt x="1319" y="12"/>
                        </a:lnTo>
                        <a:lnTo>
                          <a:pt x="1323" y="11"/>
                        </a:lnTo>
                        <a:lnTo>
                          <a:pt x="1328" y="9"/>
                        </a:lnTo>
                        <a:lnTo>
                          <a:pt x="1334" y="6"/>
                        </a:lnTo>
                        <a:lnTo>
                          <a:pt x="1340" y="3"/>
                        </a:lnTo>
                        <a:lnTo>
                          <a:pt x="1345" y="1"/>
                        </a:lnTo>
                        <a:lnTo>
                          <a:pt x="1350" y="0"/>
                        </a:lnTo>
                        <a:lnTo>
                          <a:pt x="1355" y="0"/>
                        </a:lnTo>
                        <a:lnTo>
                          <a:pt x="1360" y="0"/>
                        </a:lnTo>
                        <a:lnTo>
                          <a:pt x="1364" y="1"/>
                        </a:lnTo>
                        <a:lnTo>
                          <a:pt x="1368" y="2"/>
                        </a:lnTo>
                        <a:lnTo>
                          <a:pt x="1375" y="6"/>
                        </a:lnTo>
                        <a:lnTo>
                          <a:pt x="1382" y="11"/>
                        </a:lnTo>
                        <a:lnTo>
                          <a:pt x="1387" y="18"/>
                        </a:lnTo>
                        <a:lnTo>
                          <a:pt x="1393" y="25"/>
                        </a:lnTo>
                        <a:lnTo>
                          <a:pt x="1404" y="44"/>
                        </a:lnTo>
                        <a:lnTo>
                          <a:pt x="1415" y="62"/>
                        </a:lnTo>
                        <a:lnTo>
                          <a:pt x="1421" y="70"/>
                        </a:lnTo>
                        <a:lnTo>
                          <a:pt x="1428" y="78"/>
                        </a:lnTo>
                        <a:lnTo>
                          <a:pt x="1435" y="86"/>
                        </a:lnTo>
                        <a:lnTo>
                          <a:pt x="1444" y="91"/>
                        </a:lnTo>
                        <a:lnTo>
                          <a:pt x="1480" y="108"/>
                        </a:lnTo>
                        <a:lnTo>
                          <a:pt x="1513" y="127"/>
                        </a:lnTo>
                        <a:lnTo>
                          <a:pt x="1529" y="137"/>
                        </a:lnTo>
                        <a:lnTo>
                          <a:pt x="1545" y="148"/>
                        </a:lnTo>
                        <a:lnTo>
                          <a:pt x="1560" y="160"/>
                        </a:lnTo>
                        <a:lnTo>
                          <a:pt x="1576" y="173"/>
                        </a:lnTo>
                        <a:lnTo>
                          <a:pt x="1581" y="180"/>
                        </a:lnTo>
                        <a:lnTo>
                          <a:pt x="1586" y="187"/>
                        </a:lnTo>
                        <a:lnTo>
                          <a:pt x="1593" y="193"/>
                        </a:lnTo>
                        <a:lnTo>
                          <a:pt x="1599" y="199"/>
                        </a:lnTo>
                        <a:lnTo>
                          <a:pt x="1614" y="209"/>
                        </a:lnTo>
                        <a:lnTo>
                          <a:pt x="1631" y="219"/>
                        </a:lnTo>
                        <a:lnTo>
                          <a:pt x="1648" y="228"/>
                        </a:lnTo>
                        <a:lnTo>
                          <a:pt x="1666" y="236"/>
                        </a:lnTo>
                        <a:lnTo>
                          <a:pt x="1683" y="246"/>
                        </a:lnTo>
                        <a:lnTo>
                          <a:pt x="1699" y="258"/>
                        </a:lnTo>
                        <a:lnTo>
                          <a:pt x="1707" y="263"/>
                        </a:lnTo>
                        <a:lnTo>
                          <a:pt x="1714" y="266"/>
                        </a:lnTo>
                        <a:lnTo>
                          <a:pt x="1721" y="268"/>
                        </a:lnTo>
                        <a:lnTo>
                          <a:pt x="1727" y="269"/>
                        </a:lnTo>
                        <a:lnTo>
                          <a:pt x="1733" y="269"/>
                        </a:lnTo>
                        <a:lnTo>
                          <a:pt x="1738" y="267"/>
                        </a:lnTo>
                        <a:lnTo>
                          <a:pt x="1743" y="265"/>
                        </a:lnTo>
                        <a:lnTo>
                          <a:pt x="1749" y="261"/>
                        </a:lnTo>
                        <a:lnTo>
                          <a:pt x="1759" y="252"/>
                        </a:lnTo>
                        <a:lnTo>
                          <a:pt x="1768" y="241"/>
                        </a:lnTo>
                        <a:lnTo>
                          <a:pt x="1778" y="230"/>
                        </a:lnTo>
                        <a:lnTo>
                          <a:pt x="1788" y="219"/>
                        </a:lnTo>
                        <a:lnTo>
                          <a:pt x="1794" y="211"/>
                        </a:lnTo>
                        <a:lnTo>
                          <a:pt x="1798" y="204"/>
                        </a:lnTo>
                        <a:lnTo>
                          <a:pt x="1799" y="199"/>
                        </a:lnTo>
                        <a:lnTo>
                          <a:pt x="1798" y="194"/>
                        </a:lnTo>
                        <a:lnTo>
                          <a:pt x="1793" y="185"/>
                        </a:lnTo>
                        <a:lnTo>
                          <a:pt x="1787" y="177"/>
                        </a:lnTo>
                        <a:lnTo>
                          <a:pt x="1784" y="173"/>
                        </a:lnTo>
                        <a:lnTo>
                          <a:pt x="1782" y="168"/>
                        </a:lnTo>
                        <a:lnTo>
                          <a:pt x="1782" y="163"/>
                        </a:lnTo>
                        <a:lnTo>
                          <a:pt x="1784" y="159"/>
                        </a:lnTo>
                        <a:lnTo>
                          <a:pt x="1787" y="154"/>
                        </a:lnTo>
                        <a:lnTo>
                          <a:pt x="1794" y="148"/>
                        </a:lnTo>
                        <a:lnTo>
                          <a:pt x="1803" y="142"/>
                        </a:lnTo>
                        <a:lnTo>
                          <a:pt x="1816" y="136"/>
                        </a:lnTo>
                        <a:lnTo>
                          <a:pt x="1838" y="124"/>
                        </a:lnTo>
                        <a:lnTo>
                          <a:pt x="1855" y="118"/>
                        </a:lnTo>
                        <a:lnTo>
                          <a:pt x="1868" y="114"/>
                        </a:lnTo>
                        <a:lnTo>
                          <a:pt x="1879" y="113"/>
                        </a:lnTo>
                        <a:lnTo>
                          <a:pt x="1883" y="113"/>
                        </a:lnTo>
                        <a:lnTo>
                          <a:pt x="1886" y="114"/>
                        </a:lnTo>
                        <a:lnTo>
                          <a:pt x="1889" y="115"/>
                        </a:lnTo>
                        <a:lnTo>
                          <a:pt x="1892" y="117"/>
                        </a:lnTo>
                        <a:lnTo>
                          <a:pt x="1895" y="122"/>
                        </a:lnTo>
                        <a:lnTo>
                          <a:pt x="1897" y="130"/>
                        </a:lnTo>
                        <a:lnTo>
                          <a:pt x="1901" y="147"/>
                        </a:lnTo>
                        <a:lnTo>
                          <a:pt x="1907" y="167"/>
                        </a:lnTo>
                        <a:lnTo>
                          <a:pt x="1913" y="178"/>
                        </a:lnTo>
                        <a:lnTo>
                          <a:pt x="1921" y="188"/>
                        </a:lnTo>
                        <a:lnTo>
                          <a:pt x="1926" y="192"/>
                        </a:lnTo>
                        <a:lnTo>
                          <a:pt x="1932" y="197"/>
                        </a:lnTo>
                        <a:lnTo>
                          <a:pt x="1938" y="201"/>
                        </a:lnTo>
                        <a:lnTo>
                          <a:pt x="1945" y="205"/>
                        </a:lnTo>
                        <a:lnTo>
                          <a:pt x="1969" y="218"/>
                        </a:lnTo>
                        <a:lnTo>
                          <a:pt x="1986" y="227"/>
                        </a:lnTo>
                        <a:lnTo>
                          <a:pt x="1999" y="234"/>
                        </a:lnTo>
                        <a:lnTo>
                          <a:pt x="2011" y="242"/>
                        </a:lnTo>
                        <a:lnTo>
                          <a:pt x="2015" y="246"/>
                        </a:lnTo>
                        <a:lnTo>
                          <a:pt x="2020" y="251"/>
                        </a:lnTo>
                        <a:lnTo>
                          <a:pt x="2024" y="258"/>
                        </a:lnTo>
                        <a:lnTo>
                          <a:pt x="2028" y="265"/>
                        </a:lnTo>
                        <a:lnTo>
                          <a:pt x="2038" y="282"/>
                        </a:lnTo>
                        <a:lnTo>
                          <a:pt x="2050" y="305"/>
                        </a:lnTo>
                        <a:lnTo>
                          <a:pt x="2056" y="316"/>
                        </a:lnTo>
                        <a:lnTo>
                          <a:pt x="2064" y="324"/>
                        </a:lnTo>
                        <a:lnTo>
                          <a:pt x="2072" y="332"/>
                        </a:lnTo>
                        <a:lnTo>
                          <a:pt x="2080" y="340"/>
                        </a:lnTo>
                        <a:lnTo>
                          <a:pt x="2088" y="349"/>
                        </a:lnTo>
                        <a:lnTo>
                          <a:pt x="2097" y="358"/>
                        </a:lnTo>
                        <a:lnTo>
                          <a:pt x="2100" y="363"/>
                        </a:lnTo>
                        <a:lnTo>
                          <a:pt x="2103" y="369"/>
                        </a:lnTo>
                        <a:lnTo>
                          <a:pt x="2106" y="375"/>
                        </a:lnTo>
                        <a:lnTo>
                          <a:pt x="2108" y="382"/>
                        </a:lnTo>
                        <a:lnTo>
                          <a:pt x="2113" y="415"/>
                        </a:lnTo>
                        <a:lnTo>
                          <a:pt x="2117" y="455"/>
                        </a:lnTo>
                        <a:lnTo>
                          <a:pt x="2119" y="464"/>
                        </a:lnTo>
                        <a:lnTo>
                          <a:pt x="2121" y="474"/>
                        </a:lnTo>
                        <a:lnTo>
                          <a:pt x="2124" y="482"/>
                        </a:lnTo>
                        <a:lnTo>
                          <a:pt x="2128" y="489"/>
                        </a:lnTo>
                        <a:lnTo>
                          <a:pt x="2133" y="495"/>
                        </a:lnTo>
                        <a:lnTo>
                          <a:pt x="2140" y="499"/>
                        </a:lnTo>
                        <a:lnTo>
                          <a:pt x="2144" y="501"/>
                        </a:lnTo>
                        <a:lnTo>
                          <a:pt x="2147" y="503"/>
                        </a:lnTo>
                        <a:lnTo>
                          <a:pt x="2151" y="504"/>
                        </a:lnTo>
                        <a:lnTo>
                          <a:pt x="2156" y="504"/>
                        </a:lnTo>
                        <a:lnTo>
                          <a:pt x="2160" y="504"/>
                        </a:lnTo>
                        <a:lnTo>
                          <a:pt x="2163" y="503"/>
                        </a:lnTo>
                        <a:lnTo>
                          <a:pt x="2167" y="502"/>
                        </a:lnTo>
                        <a:lnTo>
                          <a:pt x="2170" y="500"/>
                        </a:lnTo>
                        <a:lnTo>
                          <a:pt x="2177" y="496"/>
                        </a:lnTo>
                        <a:lnTo>
                          <a:pt x="2185" y="490"/>
                        </a:lnTo>
                        <a:lnTo>
                          <a:pt x="2198" y="475"/>
                        </a:lnTo>
                        <a:lnTo>
                          <a:pt x="2211" y="459"/>
                        </a:lnTo>
                        <a:lnTo>
                          <a:pt x="2218" y="452"/>
                        </a:lnTo>
                        <a:lnTo>
                          <a:pt x="2227" y="445"/>
                        </a:lnTo>
                        <a:lnTo>
                          <a:pt x="2235" y="440"/>
                        </a:lnTo>
                        <a:lnTo>
                          <a:pt x="2243" y="436"/>
                        </a:lnTo>
                        <a:lnTo>
                          <a:pt x="2248" y="435"/>
                        </a:lnTo>
                        <a:lnTo>
                          <a:pt x="2253" y="434"/>
                        </a:lnTo>
                        <a:lnTo>
                          <a:pt x="2258" y="434"/>
                        </a:lnTo>
                        <a:lnTo>
                          <a:pt x="2263" y="435"/>
                        </a:lnTo>
                        <a:lnTo>
                          <a:pt x="2269" y="436"/>
                        </a:lnTo>
                        <a:lnTo>
                          <a:pt x="2275" y="438"/>
                        </a:lnTo>
                        <a:lnTo>
                          <a:pt x="2281" y="441"/>
                        </a:lnTo>
                        <a:lnTo>
                          <a:pt x="2287" y="444"/>
                        </a:lnTo>
                        <a:lnTo>
                          <a:pt x="2288" y="452"/>
                        </a:lnTo>
                        <a:lnTo>
                          <a:pt x="2290" y="459"/>
                        </a:lnTo>
                        <a:lnTo>
                          <a:pt x="2292" y="465"/>
                        </a:lnTo>
                        <a:lnTo>
                          <a:pt x="2295" y="469"/>
                        </a:lnTo>
                        <a:lnTo>
                          <a:pt x="2298" y="473"/>
                        </a:lnTo>
                        <a:lnTo>
                          <a:pt x="2301" y="476"/>
                        </a:lnTo>
                        <a:lnTo>
                          <a:pt x="2305" y="478"/>
                        </a:lnTo>
                        <a:lnTo>
                          <a:pt x="2309" y="479"/>
                        </a:lnTo>
                        <a:lnTo>
                          <a:pt x="2318" y="481"/>
                        </a:lnTo>
                        <a:lnTo>
                          <a:pt x="2327" y="483"/>
                        </a:lnTo>
                        <a:lnTo>
                          <a:pt x="2332" y="485"/>
                        </a:lnTo>
                        <a:lnTo>
                          <a:pt x="2337" y="487"/>
                        </a:lnTo>
                        <a:lnTo>
                          <a:pt x="2342" y="489"/>
                        </a:lnTo>
                        <a:lnTo>
                          <a:pt x="2347" y="493"/>
                        </a:lnTo>
                        <a:lnTo>
                          <a:pt x="2354" y="497"/>
                        </a:lnTo>
                        <a:lnTo>
                          <a:pt x="2359" y="502"/>
                        </a:lnTo>
                        <a:lnTo>
                          <a:pt x="2363" y="508"/>
                        </a:lnTo>
                        <a:lnTo>
                          <a:pt x="2367" y="514"/>
                        </a:lnTo>
                        <a:lnTo>
                          <a:pt x="2374" y="527"/>
                        </a:lnTo>
                        <a:lnTo>
                          <a:pt x="2380" y="540"/>
                        </a:lnTo>
                        <a:lnTo>
                          <a:pt x="2387" y="553"/>
                        </a:lnTo>
                        <a:lnTo>
                          <a:pt x="2396" y="566"/>
                        </a:lnTo>
                        <a:lnTo>
                          <a:pt x="2401" y="572"/>
                        </a:lnTo>
                        <a:lnTo>
                          <a:pt x="2406" y="577"/>
                        </a:lnTo>
                        <a:lnTo>
                          <a:pt x="2412" y="582"/>
                        </a:lnTo>
                        <a:lnTo>
                          <a:pt x="2419" y="586"/>
                        </a:lnTo>
                        <a:lnTo>
                          <a:pt x="2429" y="591"/>
                        </a:lnTo>
                        <a:lnTo>
                          <a:pt x="2439" y="595"/>
                        </a:lnTo>
                        <a:lnTo>
                          <a:pt x="2448" y="597"/>
                        </a:lnTo>
                        <a:lnTo>
                          <a:pt x="2456" y="597"/>
                        </a:lnTo>
                        <a:lnTo>
                          <a:pt x="2464" y="597"/>
                        </a:lnTo>
                        <a:lnTo>
                          <a:pt x="2471" y="595"/>
                        </a:lnTo>
                        <a:lnTo>
                          <a:pt x="2478" y="593"/>
                        </a:lnTo>
                        <a:lnTo>
                          <a:pt x="2486" y="589"/>
                        </a:lnTo>
                        <a:lnTo>
                          <a:pt x="2512" y="570"/>
                        </a:lnTo>
                        <a:lnTo>
                          <a:pt x="2542" y="545"/>
                        </a:lnTo>
                        <a:lnTo>
                          <a:pt x="2542" y="545"/>
                        </a:lnTo>
                        <a:lnTo>
                          <a:pt x="2551" y="552"/>
                        </a:lnTo>
                        <a:lnTo>
                          <a:pt x="2561" y="560"/>
                        </a:lnTo>
                        <a:lnTo>
                          <a:pt x="2573" y="567"/>
                        </a:lnTo>
                        <a:lnTo>
                          <a:pt x="2583" y="573"/>
                        </a:lnTo>
                        <a:lnTo>
                          <a:pt x="2594" y="579"/>
                        </a:lnTo>
                        <a:lnTo>
                          <a:pt x="2605" y="585"/>
                        </a:lnTo>
                        <a:lnTo>
                          <a:pt x="2617" y="592"/>
                        </a:lnTo>
                        <a:lnTo>
                          <a:pt x="2626" y="599"/>
                        </a:lnTo>
                        <a:lnTo>
                          <a:pt x="2631" y="606"/>
                        </a:lnTo>
                        <a:lnTo>
                          <a:pt x="2636" y="614"/>
                        </a:lnTo>
                        <a:lnTo>
                          <a:pt x="2639" y="623"/>
                        </a:lnTo>
                        <a:lnTo>
                          <a:pt x="2642" y="634"/>
                        </a:lnTo>
                        <a:lnTo>
                          <a:pt x="2644" y="645"/>
                        </a:lnTo>
                        <a:lnTo>
                          <a:pt x="2643" y="655"/>
                        </a:lnTo>
                        <a:lnTo>
                          <a:pt x="2642" y="659"/>
                        </a:lnTo>
                        <a:lnTo>
                          <a:pt x="2641" y="662"/>
                        </a:lnTo>
                        <a:lnTo>
                          <a:pt x="2638" y="665"/>
                        </a:lnTo>
                        <a:lnTo>
                          <a:pt x="2635" y="667"/>
                        </a:lnTo>
                        <a:lnTo>
                          <a:pt x="2630" y="669"/>
                        </a:lnTo>
                        <a:lnTo>
                          <a:pt x="2625" y="669"/>
                        </a:lnTo>
                        <a:lnTo>
                          <a:pt x="2620" y="667"/>
                        </a:lnTo>
                        <a:lnTo>
                          <a:pt x="2616" y="665"/>
                        </a:lnTo>
                        <a:lnTo>
                          <a:pt x="2610" y="659"/>
                        </a:lnTo>
                        <a:lnTo>
                          <a:pt x="2602" y="652"/>
                        </a:lnTo>
                        <a:lnTo>
                          <a:pt x="2599" y="649"/>
                        </a:lnTo>
                        <a:lnTo>
                          <a:pt x="2596" y="647"/>
                        </a:lnTo>
                        <a:lnTo>
                          <a:pt x="2593" y="646"/>
                        </a:lnTo>
                        <a:lnTo>
                          <a:pt x="2589" y="646"/>
                        </a:lnTo>
                        <a:lnTo>
                          <a:pt x="2585" y="648"/>
                        </a:lnTo>
                        <a:lnTo>
                          <a:pt x="2581" y="652"/>
                        </a:lnTo>
                        <a:lnTo>
                          <a:pt x="2576" y="659"/>
                        </a:lnTo>
                        <a:lnTo>
                          <a:pt x="2570" y="668"/>
                        </a:lnTo>
                        <a:lnTo>
                          <a:pt x="2564" y="676"/>
                        </a:lnTo>
                        <a:lnTo>
                          <a:pt x="2562" y="684"/>
                        </a:lnTo>
                        <a:lnTo>
                          <a:pt x="2561" y="693"/>
                        </a:lnTo>
                        <a:lnTo>
                          <a:pt x="2561" y="701"/>
                        </a:lnTo>
                        <a:lnTo>
                          <a:pt x="2563" y="715"/>
                        </a:lnTo>
                        <a:lnTo>
                          <a:pt x="2565" y="727"/>
                        </a:lnTo>
                        <a:lnTo>
                          <a:pt x="2567" y="734"/>
                        </a:lnTo>
                        <a:lnTo>
                          <a:pt x="2565" y="739"/>
                        </a:lnTo>
                        <a:lnTo>
                          <a:pt x="2563" y="744"/>
                        </a:lnTo>
                        <a:lnTo>
                          <a:pt x="2560" y="749"/>
                        </a:lnTo>
                        <a:lnTo>
                          <a:pt x="2554" y="753"/>
                        </a:lnTo>
                        <a:lnTo>
                          <a:pt x="2546" y="758"/>
                        </a:lnTo>
                        <a:lnTo>
                          <a:pt x="2536" y="761"/>
                        </a:lnTo>
                        <a:lnTo>
                          <a:pt x="2521" y="765"/>
                        </a:lnTo>
                        <a:lnTo>
                          <a:pt x="2503" y="769"/>
                        </a:lnTo>
                        <a:lnTo>
                          <a:pt x="2490" y="771"/>
                        </a:lnTo>
                        <a:lnTo>
                          <a:pt x="2485" y="772"/>
                        </a:lnTo>
                        <a:lnTo>
                          <a:pt x="2481" y="774"/>
                        </a:lnTo>
                        <a:lnTo>
                          <a:pt x="2477" y="776"/>
                        </a:lnTo>
                        <a:lnTo>
                          <a:pt x="2475" y="778"/>
                        </a:lnTo>
                        <a:lnTo>
                          <a:pt x="2474" y="780"/>
                        </a:lnTo>
                        <a:lnTo>
                          <a:pt x="2473" y="784"/>
                        </a:lnTo>
                        <a:lnTo>
                          <a:pt x="2473" y="788"/>
                        </a:lnTo>
                        <a:lnTo>
                          <a:pt x="2473" y="793"/>
                        </a:lnTo>
                        <a:lnTo>
                          <a:pt x="2473" y="808"/>
                        </a:lnTo>
                        <a:lnTo>
                          <a:pt x="2474" y="830"/>
                        </a:lnTo>
                        <a:lnTo>
                          <a:pt x="2474" y="838"/>
                        </a:lnTo>
                        <a:lnTo>
                          <a:pt x="2475" y="845"/>
                        </a:lnTo>
                        <a:lnTo>
                          <a:pt x="2476" y="852"/>
                        </a:lnTo>
                        <a:lnTo>
                          <a:pt x="2477" y="857"/>
                        </a:lnTo>
                        <a:lnTo>
                          <a:pt x="2480" y="863"/>
                        </a:lnTo>
                        <a:lnTo>
                          <a:pt x="2482" y="867"/>
                        </a:lnTo>
                        <a:lnTo>
                          <a:pt x="2485" y="871"/>
                        </a:lnTo>
                        <a:lnTo>
                          <a:pt x="2488" y="874"/>
                        </a:lnTo>
                        <a:lnTo>
                          <a:pt x="2491" y="877"/>
                        </a:lnTo>
                        <a:lnTo>
                          <a:pt x="2494" y="879"/>
                        </a:lnTo>
                        <a:lnTo>
                          <a:pt x="2498" y="880"/>
                        </a:lnTo>
                        <a:lnTo>
                          <a:pt x="2502" y="882"/>
                        </a:lnTo>
                        <a:lnTo>
                          <a:pt x="2511" y="883"/>
                        </a:lnTo>
                        <a:lnTo>
                          <a:pt x="2521" y="884"/>
                        </a:lnTo>
                        <a:lnTo>
                          <a:pt x="2543" y="883"/>
                        </a:lnTo>
                        <a:lnTo>
                          <a:pt x="2565" y="881"/>
                        </a:lnTo>
                        <a:lnTo>
                          <a:pt x="2578" y="882"/>
                        </a:lnTo>
                        <a:lnTo>
                          <a:pt x="2589" y="883"/>
                        </a:lnTo>
                        <a:lnTo>
                          <a:pt x="2601" y="885"/>
                        </a:lnTo>
                        <a:lnTo>
                          <a:pt x="2613" y="889"/>
                        </a:lnTo>
                        <a:lnTo>
                          <a:pt x="2629" y="896"/>
                        </a:lnTo>
                        <a:lnTo>
                          <a:pt x="2647" y="902"/>
                        </a:lnTo>
                        <a:lnTo>
                          <a:pt x="2667" y="910"/>
                        </a:lnTo>
                        <a:lnTo>
                          <a:pt x="2684" y="919"/>
                        </a:lnTo>
                        <a:lnTo>
                          <a:pt x="2691" y="923"/>
                        </a:lnTo>
                        <a:lnTo>
                          <a:pt x="2698" y="929"/>
                        </a:lnTo>
                        <a:lnTo>
                          <a:pt x="2703" y="935"/>
                        </a:lnTo>
                        <a:lnTo>
                          <a:pt x="2706" y="941"/>
                        </a:lnTo>
                        <a:lnTo>
                          <a:pt x="2706" y="945"/>
                        </a:lnTo>
                        <a:lnTo>
                          <a:pt x="2706" y="950"/>
                        </a:lnTo>
                        <a:lnTo>
                          <a:pt x="2706" y="954"/>
                        </a:lnTo>
                        <a:lnTo>
                          <a:pt x="2705" y="958"/>
                        </a:lnTo>
                        <a:lnTo>
                          <a:pt x="2701" y="967"/>
                        </a:lnTo>
                        <a:lnTo>
                          <a:pt x="2693" y="978"/>
                        </a:lnTo>
                        <a:lnTo>
                          <a:pt x="2686" y="986"/>
                        </a:lnTo>
                        <a:lnTo>
                          <a:pt x="2680" y="994"/>
                        </a:lnTo>
                        <a:lnTo>
                          <a:pt x="2676" y="1001"/>
                        </a:lnTo>
                        <a:lnTo>
                          <a:pt x="2673" y="1006"/>
                        </a:lnTo>
                        <a:lnTo>
                          <a:pt x="2672" y="1011"/>
                        </a:lnTo>
                        <a:lnTo>
                          <a:pt x="2671" y="1016"/>
                        </a:lnTo>
                        <a:lnTo>
                          <a:pt x="2671" y="1020"/>
                        </a:lnTo>
                        <a:lnTo>
                          <a:pt x="2673" y="1023"/>
                        </a:lnTo>
                        <a:lnTo>
                          <a:pt x="2676" y="1027"/>
                        </a:lnTo>
                        <a:lnTo>
                          <a:pt x="2679" y="1030"/>
                        </a:lnTo>
                        <a:lnTo>
                          <a:pt x="2683" y="1034"/>
                        </a:lnTo>
                        <a:lnTo>
                          <a:pt x="2689" y="1038"/>
                        </a:lnTo>
                        <a:lnTo>
                          <a:pt x="2702" y="1045"/>
                        </a:lnTo>
                        <a:lnTo>
                          <a:pt x="2717" y="1055"/>
                        </a:lnTo>
                        <a:lnTo>
                          <a:pt x="2728" y="1063"/>
                        </a:lnTo>
                        <a:lnTo>
                          <a:pt x="2746" y="1078"/>
                        </a:lnTo>
                        <a:lnTo>
                          <a:pt x="2754" y="1085"/>
                        </a:lnTo>
                        <a:lnTo>
                          <a:pt x="2759" y="1092"/>
                        </a:lnTo>
                        <a:lnTo>
                          <a:pt x="2761" y="1095"/>
                        </a:lnTo>
                        <a:lnTo>
                          <a:pt x="2762" y="1098"/>
                        </a:lnTo>
                        <a:lnTo>
                          <a:pt x="2762" y="1100"/>
                        </a:lnTo>
                        <a:lnTo>
                          <a:pt x="2760" y="1102"/>
                        </a:lnTo>
                        <a:lnTo>
                          <a:pt x="2754" y="1106"/>
                        </a:lnTo>
                        <a:lnTo>
                          <a:pt x="2747" y="1107"/>
                        </a:lnTo>
                        <a:lnTo>
                          <a:pt x="2739" y="1108"/>
                        </a:lnTo>
                        <a:lnTo>
                          <a:pt x="2730" y="1108"/>
                        </a:lnTo>
                        <a:lnTo>
                          <a:pt x="2722" y="1108"/>
                        </a:lnTo>
                        <a:lnTo>
                          <a:pt x="2715" y="1109"/>
                        </a:lnTo>
                        <a:lnTo>
                          <a:pt x="2711" y="1109"/>
                        </a:lnTo>
                        <a:lnTo>
                          <a:pt x="2708" y="1111"/>
                        </a:lnTo>
                        <a:lnTo>
                          <a:pt x="2705" y="1112"/>
                        </a:lnTo>
                        <a:lnTo>
                          <a:pt x="2702" y="1114"/>
                        </a:lnTo>
                        <a:lnTo>
                          <a:pt x="2694" y="1123"/>
                        </a:lnTo>
                        <a:lnTo>
                          <a:pt x="2687" y="1131"/>
                        </a:lnTo>
                        <a:lnTo>
                          <a:pt x="2679" y="1140"/>
                        </a:lnTo>
                        <a:lnTo>
                          <a:pt x="2673" y="1150"/>
                        </a:lnTo>
                        <a:lnTo>
                          <a:pt x="2666" y="1160"/>
                        </a:lnTo>
                        <a:lnTo>
                          <a:pt x="2661" y="1171"/>
                        </a:lnTo>
                        <a:lnTo>
                          <a:pt x="2656" y="1181"/>
                        </a:lnTo>
                        <a:lnTo>
                          <a:pt x="2651" y="1190"/>
                        </a:lnTo>
                        <a:lnTo>
                          <a:pt x="2649" y="1194"/>
                        </a:lnTo>
                        <a:lnTo>
                          <a:pt x="2647" y="1197"/>
                        </a:lnTo>
                        <a:lnTo>
                          <a:pt x="2644" y="1199"/>
                        </a:lnTo>
                        <a:lnTo>
                          <a:pt x="2640" y="1202"/>
                        </a:lnTo>
                        <a:lnTo>
                          <a:pt x="2632" y="1208"/>
                        </a:lnTo>
                        <a:lnTo>
                          <a:pt x="2624" y="1213"/>
                        </a:lnTo>
                        <a:lnTo>
                          <a:pt x="2615" y="1218"/>
                        </a:lnTo>
                        <a:lnTo>
                          <a:pt x="2607" y="1222"/>
                        </a:lnTo>
                        <a:lnTo>
                          <a:pt x="2604" y="1225"/>
                        </a:lnTo>
                        <a:lnTo>
                          <a:pt x="2602" y="1228"/>
                        </a:lnTo>
                        <a:lnTo>
                          <a:pt x="2600" y="1230"/>
                        </a:lnTo>
                        <a:lnTo>
                          <a:pt x="2599" y="1233"/>
                        </a:lnTo>
                        <a:lnTo>
                          <a:pt x="2598" y="1234"/>
                        </a:lnTo>
                        <a:lnTo>
                          <a:pt x="2598" y="1235"/>
                        </a:lnTo>
                        <a:lnTo>
                          <a:pt x="2598" y="1237"/>
                        </a:lnTo>
                        <a:lnTo>
                          <a:pt x="2599" y="1238"/>
                        </a:lnTo>
                        <a:lnTo>
                          <a:pt x="2610" y="1240"/>
                        </a:lnTo>
                        <a:lnTo>
                          <a:pt x="2620" y="1243"/>
                        </a:lnTo>
                        <a:lnTo>
                          <a:pt x="2630" y="1248"/>
                        </a:lnTo>
                        <a:lnTo>
                          <a:pt x="2640" y="1252"/>
                        </a:lnTo>
                        <a:lnTo>
                          <a:pt x="2649" y="1257"/>
                        </a:lnTo>
                        <a:lnTo>
                          <a:pt x="2659" y="1262"/>
                        </a:lnTo>
                        <a:lnTo>
                          <a:pt x="2668" y="1269"/>
                        </a:lnTo>
                        <a:lnTo>
                          <a:pt x="2675" y="1276"/>
                        </a:lnTo>
                        <a:lnTo>
                          <a:pt x="2680" y="1280"/>
                        </a:lnTo>
                        <a:lnTo>
                          <a:pt x="2686" y="1283"/>
                        </a:lnTo>
                        <a:lnTo>
                          <a:pt x="2693" y="1285"/>
                        </a:lnTo>
                        <a:lnTo>
                          <a:pt x="2701" y="1287"/>
                        </a:lnTo>
                        <a:lnTo>
                          <a:pt x="2716" y="1291"/>
                        </a:lnTo>
                        <a:lnTo>
                          <a:pt x="2729" y="1295"/>
                        </a:lnTo>
                        <a:lnTo>
                          <a:pt x="2739" y="1300"/>
                        </a:lnTo>
                        <a:lnTo>
                          <a:pt x="2745" y="1306"/>
                        </a:lnTo>
                        <a:lnTo>
                          <a:pt x="2751" y="1313"/>
                        </a:lnTo>
                        <a:lnTo>
                          <a:pt x="2755" y="1320"/>
                        </a:lnTo>
                        <a:lnTo>
                          <a:pt x="2761" y="1337"/>
                        </a:lnTo>
                        <a:lnTo>
                          <a:pt x="2767" y="1354"/>
                        </a:lnTo>
                        <a:lnTo>
                          <a:pt x="2771" y="1360"/>
                        </a:lnTo>
                        <a:lnTo>
                          <a:pt x="2777" y="1367"/>
                        </a:lnTo>
                        <a:lnTo>
                          <a:pt x="2785" y="1373"/>
                        </a:lnTo>
                        <a:lnTo>
                          <a:pt x="2793" y="1379"/>
                        </a:lnTo>
                        <a:lnTo>
                          <a:pt x="2809" y="1388"/>
                        </a:lnTo>
                        <a:lnTo>
                          <a:pt x="2825" y="1394"/>
                        </a:lnTo>
                        <a:lnTo>
                          <a:pt x="2825" y="1394"/>
                        </a:lnTo>
                        <a:lnTo>
                          <a:pt x="2829" y="1425"/>
                        </a:lnTo>
                        <a:lnTo>
                          <a:pt x="2826" y="1430"/>
                        </a:lnTo>
                        <a:lnTo>
                          <a:pt x="2822" y="1435"/>
                        </a:lnTo>
                        <a:lnTo>
                          <a:pt x="2818" y="1440"/>
                        </a:lnTo>
                        <a:lnTo>
                          <a:pt x="2813" y="1445"/>
                        </a:lnTo>
                        <a:lnTo>
                          <a:pt x="2800" y="1451"/>
                        </a:lnTo>
                        <a:lnTo>
                          <a:pt x="2786" y="1457"/>
                        </a:lnTo>
                        <a:lnTo>
                          <a:pt x="2776" y="1461"/>
                        </a:lnTo>
                        <a:lnTo>
                          <a:pt x="2766" y="1465"/>
                        </a:lnTo>
                        <a:lnTo>
                          <a:pt x="2756" y="1468"/>
                        </a:lnTo>
                        <a:lnTo>
                          <a:pt x="2746" y="1471"/>
                        </a:lnTo>
                        <a:lnTo>
                          <a:pt x="2741" y="1473"/>
                        </a:lnTo>
                        <a:lnTo>
                          <a:pt x="2737" y="1476"/>
                        </a:lnTo>
                        <a:lnTo>
                          <a:pt x="2734" y="1479"/>
                        </a:lnTo>
                        <a:lnTo>
                          <a:pt x="2732" y="1482"/>
                        </a:lnTo>
                        <a:lnTo>
                          <a:pt x="2728" y="1489"/>
                        </a:lnTo>
                        <a:lnTo>
                          <a:pt x="2722" y="1496"/>
                        </a:lnTo>
                        <a:lnTo>
                          <a:pt x="2707" y="1507"/>
                        </a:lnTo>
                        <a:lnTo>
                          <a:pt x="2692" y="1515"/>
                        </a:lnTo>
                        <a:lnTo>
                          <a:pt x="2679" y="1520"/>
                        </a:lnTo>
                        <a:lnTo>
                          <a:pt x="2666" y="1524"/>
                        </a:lnTo>
                        <a:lnTo>
                          <a:pt x="2655" y="1526"/>
                        </a:lnTo>
                        <a:lnTo>
                          <a:pt x="2643" y="1527"/>
                        </a:lnTo>
                        <a:lnTo>
                          <a:pt x="2632" y="1527"/>
                        </a:lnTo>
                        <a:lnTo>
                          <a:pt x="2622" y="1526"/>
                        </a:lnTo>
                        <a:lnTo>
                          <a:pt x="2600" y="1522"/>
                        </a:lnTo>
                        <a:lnTo>
                          <a:pt x="2579" y="1517"/>
                        </a:lnTo>
                        <a:lnTo>
                          <a:pt x="2567" y="1515"/>
                        </a:lnTo>
                        <a:lnTo>
                          <a:pt x="2554" y="1513"/>
                        </a:lnTo>
                        <a:lnTo>
                          <a:pt x="2541" y="1511"/>
                        </a:lnTo>
                        <a:lnTo>
                          <a:pt x="2527" y="1511"/>
                        </a:lnTo>
                        <a:lnTo>
                          <a:pt x="2511" y="1511"/>
                        </a:lnTo>
                        <a:lnTo>
                          <a:pt x="2497" y="1513"/>
                        </a:lnTo>
                        <a:lnTo>
                          <a:pt x="2484" y="1517"/>
                        </a:lnTo>
                        <a:lnTo>
                          <a:pt x="2470" y="1521"/>
                        </a:lnTo>
                        <a:lnTo>
                          <a:pt x="2458" y="1526"/>
                        </a:lnTo>
                        <a:lnTo>
                          <a:pt x="2446" y="1532"/>
                        </a:lnTo>
                        <a:lnTo>
                          <a:pt x="2433" y="1538"/>
                        </a:lnTo>
                        <a:lnTo>
                          <a:pt x="2422" y="1545"/>
                        </a:lnTo>
                        <a:lnTo>
                          <a:pt x="2400" y="1561"/>
                        </a:lnTo>
                        <a:lnTo>
                          <a:pt x="2376" y="1575"/>
                        </a:lnTo>
                        <a:lnTo>
                          <a:pt x="2364" y="1583"/>
                        </a:lnTo>
                        <a:lnTo>
                          <a:pt x="2352" y="1589"/>
                        </a:lnTo>
                        <a:lnTo>
                          <a:pt x="2339" y="1596"/>
                        </a:lnTo>
                        <a:lnTo>
                          <a:pt x="2326" y="1602"/>
                        </a:lnTo>
                        <a:lnTo>
                          <a:pt x="2316" y="1606"/>
                        </a:lnTo>
                        <a:lnTo>
                          <a:pt x="2306" y="1608"/>
                        </a:lnTo>
                        <a:lnTo>
                          <a:pt x="2297" y="1610"/>
                        </a:lnTo>
                        <a:lnTo>
                          <a:pt x="2288" y="1611"/>
                        </a:lnTo>
                        <a:lnTo>
                          <a:pt x="2280" y="1612"/>
                        </a:lnTo>
                        <a:lnTo>
                          <a:pt x="2272" y="1612"/>
                        </a:lnTo>
                        <a:lnTo>
                          <a:pt x="2265" y="1611"/>
                        </a:lnTo>
                        <a:lnTo>
                          <a:pt x="2256" y="1610"/>
                        </a:lnTo>
                        <a:lnTo>
                          <a:pt x="2225" y="1603"/>
                        </a:lnTo>
                        <a:lnTo>
                          <a:pt x="2188" y="1594"/>
                        </a:lnTo>
                        <a:lnTo>
                          <a:pt x="2184" y="1595"/>
                        </a:lnTo>
                        <a:lnTo>
                          <a:pt x="2180" y="1598"/>
                        </a:lnTo>
                        <a:lnTo>
                          <a:pt x="2174" y="1603"/>
                        </a:lnTo>
                        <a:lnTo>
                          <a:pt x="2169" y="1610"/>
                        </a:lnTo>
                        <a:lnTo>
                          <a:pt x="2158" y="1628"/>
                        </a:lnTo>
                        <a:lnTo>
                          <a:pt x="2147" y="1650"/>
                        </a:lnTo>
                        <a:lnTo>
                          <a:pt x="2137" y="1673"/>
                        </a:lnTo>
                        <a:lnTo>
                          <a:pt x="2128" y="1694"/>
                        </a:lnTo>
                        <a:lnTo>
                          <a:pt x="2125" y="1703"/>
                        </a:lnTo>
                        <a:lnTo>
                          <a:pt x="2124" y="1710"/>
                        </a:lnTo>
                        <a:lnTo>
                          <a:pt x="2123" y="1716"/>
                        </a:lnTo>
                        <a:lnTo>
                          <a:pt x="2123" y="1721"/>
                        </a:lnTo>
                        <a:lnTo>
                          <a:pt x="2130" y="1741"/>
                        </a:lnTo>
                        <a:lnTo>
                          <a:pt x="2138" y="1761"/>
                        </a:lnTo>
                        <a:lnTo>
                          <a:pt x="2139" y="1767"/>
                        </a:lnTo>
                        <a:lnTo>
                          <a:pt x="2139" y="1771"/>
                        </a:lnTo>
                        <a:lnTo>
                          <a:pt x="2139" y="1776"/>
                        </a:lnTo>
                        <a:lnTo>
                          <a:pt x="2138" y="1781"/>
                        </a:lnTo>
                        <a:lnTo>
                          <a:pt x="2136" y="1785"/>
                        </a:lnTo>
                        <a:lnTo>
                          <a:pt x="2131" y="1790"/>
                        </a:lnTo>
                        <a:lnTo>
                          <a:pt x="2127" y="1795"/>
                        </a:lnTo>
                        <a:lnTo>
                          <a:pt x="2122" y="1799"/>
                        </a:lnTo>
                        <a:lnTo>
                          <a:pt x="2117" y="1803"/>
                        </a:lnTo>
                        <a:lnTo>
                          <a:pt x="2111" y="1805"/>
                        </a:lnTo>
                        <a:lnTo>
                          <a:pt x="2106" y="1808"/>
                        </a:lnTo>
                        <a:lnTo>
                          <a:pt x="2100" y="1808"/>
                        </a:lnTo>
                        <a:lnTo>
                          <a:pt x="2088" y="1808"/>
                        </a:lnTo>
                        <a:lnTo>
                          <a:pt x="2077" y="1804"/>
                        </a:lnTo>
                        <a:lnTo>
                          <a:pt x="2066" y="1801"/>
                        </a:lnTo>
                        <a:lnTo>
                          <a:pt x="2055" y="1798"/>
                        </a:lnTo>
                        <a:lnTo>
                          <a:pt x="2050" y="1797"/>
                        </a:lnTo>
                        <a:lnTo>
                          <a:pt x="2043" y="1797"/>
                        </a:lnTo>
                        <a:lnTo>
                          <a:pt x="2038" y="1797"/>
                        </a:lnTo>
                        <a:lnTo>
                          <a:pt x="2032" y="1798"/>
                        </a:lnTo>
                        <a:lnTo>
                          <a:pt x="2028" y="1812"/>
                        </a:lnTo>
                        <a:lnTo>
                          <a:pt x="2025" y="1825"/>
                        </a:lnTo>
                        <a:lnTo>
                          <a:pt x="2022" y="1833"/>
                        </a:lnTo>
                        <a:lnTo>
                          <a:pt x="2019" y="1841"/>
                        </a:lnTo>
                        <a:lnTo>
                          <a:pt x="2017" y="1850"/>
                        </a:lnTo>
                        <a:lnTo>
                          <a:pt x="2016" y="1858"/>
                        </a:lnTo>
                        <a:lnTo>
                          <a:pt x="2013" y="1873"/>
                        </a:lnTo>
                        <a:lnTo>
                          <a:pt x="2009" y="1887"/>
                        </a:lnTo>
                        <a:lnTo>
                          <a:pt x="2007" y="1894"/>
                        </a:lnTo>
                        <a:lnTo>
                          <a:pt x="2003" y="1901"/>
                        </a:lnTo>
                        <a:lnTo>
                          <a:pt x="1999" y="1906"/>
                        </a:lnTo>
                        <a:lnTo>
                          <a:pt x="1994" y="1911"/>
                        </a:lnTo>
                        <a:lnTo>
                          <a:pt x="1987" y="1916"/>
                        </a:lnTo>
                        <a:lnTo>
                          <a:pt x="1980" y="1920"/>
                        </a:lnTo>
                        <a:lnTo>
                          <a:pt x="1970" y="1923"/>
                        </a:lnTo>
                        <a:lnTo>
                          <a:pt x="1958" y="1926"/>
                        </a:lnTo>
                        <a:lnTo>
                          <a:pt x="1906" y="1936"/>
                        </a:lnTo>
                        <a:lnTo>
                          <a:pt x="1904" y="1937"/>
                        </a:lnTo>
                        <a:lnTo>
                          <a:pt x="1904" y="1938"/>
                        </a:lnTo>
                        <a:lnTo>
                          <a:pt x="1904" y="1940"/>
                        </a:lnTo>
                        <a:lnTo>
                          <a:pt x="1905" y="1943"/>
                        </a:lnTo>
                        <a:lnTo>
                          <a:pt x="1909" y="1949"/>
                        </a:lnTo>
                        <a:lnTo>
                          <a:pt x="1914" y="1956"/>
                        </a:lnTo>
                        <a:lnTo>
                          <a:pt x="1927" y="1970"/>
                        </a:lnTo>
                        <a:lnTo>
                          <a:pt x="1934" y="1983"/>
                        </a:lnTo>
                        <a:lnTo>
                          <a:pt x="1937" y="1988"/>
                        </a:lnTo>
                        <a:lnTo>
                          <a:pt x="1940" y="1993"/>
                        </a:lnTo>
                        <a:lnTo>
                          <a:pt x="1944" y="1997"/>
                        </a:lnTo>
                        <a:lnTo>
                          <a:pt x="1948" y="2001"/>
                        </a:lnTo>
                        <a:lnTo>
                          <a:pt x="1958" y="2008"/>
                        </a:lnTo>
                        <a:lnTo>
                          <a:pt x="1970" y="2013"/>
                        </a:lnTo>
                        <a:lnTo>
                          <a:pt x="1981" y="2017"/>
                        </a:lnTo>
                        <a:lnTo>
                          <a:pt x="1994" y="2020"/>
                        </a:lnTo>
                        <a:lnTo>
                          <a:pt x="2007" y="2022"/>
                        </a:lnTo>
                        <a:lnTo>
                          <a:pt x="2019" y="2023"/>
                        </a:lnTo>
                        <a:lnTo>
                          <a:pt x="2027" y="2020"/>
                        </a:lnTo>
                        <a:lnTo>
                          <a:pt x="2038" y="2017"/>
                        </a:lnTo>
                        <a:lnTo>
                          <a:pt x="2043" y="2016"/>
                        </a:lnTo>
                        <a:lnTo>
                          <a:pt x="2047" y="2016"/>
                        </a:lnTo>
                        <a:lnTo>
                          <a:pt x="2049" y="2016"/>
                        </a:lnTo>
                        <a:lnTo>
                          <a:pt x="2051" y="2017"/>
                        </a:lnTo>
                        <a:lnTo>
                          <a:pt x="2051" y="2018"/>
                        </a:lnTo>
                        <a:lnTo>
                          <a:pt x="2052" y="2020"/>
                        </a:lnTo>
                        <a:lnTo>
                          <a:pt x="2051" y="2028"/>
                        </a:lnTo>
                        <a:lnTo>
                          <a:pt x="2049" y="2034"/>
                        </a:lnTo>
                        <a:lnTo>
                          <a:pt x="2045" y="2040"/>
                        </a:lnTo>
                        <a:lnTo>
                          <a:pt x="2041" y="2045"/>
                        </a:lnTo>
                        <a:lnTo>
                          <a:pt x="2031" y="2055"/>
                        </a:lnTo>
                        <a:lnTo>
                          <a:pt x="2022" y="2066"/>
                        </a:lnTo>
                        <a:lnTo>
                          <a:pt x="2001" y="2080"/>
                        </a:lnTo>
                        <a:lnTo>
                          <a:pt x="1966" y="2102"/>
                        </a:lnTo>
                        <a:lnTo>
                          <a:pt x="1949" y="2115"/>
                        </a:lnTo>
                        <a:lnTo>
                          <a:pt x="1936" y="2126"/>
                        </a:lnTo>
                        <a:lnTo>
                          <a:pt x="1931" y="2132"/>
                        </a:lnTo>
                        <a:lnTo>
                          <a:pt x="1928" y="2136"/>
                        </a:lnTo>
                        <a:lnTo>
                          <a:pt x="1928" y="2138"/>
                        </a:lnTo>
                        <a:lnTo>
                          <a:pt x="1928" y="2140"/>
                        </a:lnTo>
                        <a:lnTo>
                          <a:pt x="1928" y="2142"/>
                        </a:lnTo>
                        <a:lnTo>
                          <a:pt x="1929" y="2144"/>
                        </a:lnTo>
                        <a:lnTo>
                          <a:pt x="1935" y="2149"/>
                        </a:lnTo>
                        <a:lnTo>
                          <a:pt x="1943" y="2154"/>
                        </a:lnTo>
                        <a:lnTo>
                          <a:pt x="1946" y="2157"/>
                        </a:lnTo>
                        <a:lnTo>
                          <a:pt x="1949" y="2160"/>
                        </a:lnTo>
                        <a:lnTo>
                          <a:pt x="1950" y="2164"/>
                        </a:lnTo>
                        <a:lnTo>
                          <a:pt x="1950" y="2169"/>
                        </a:lnTo>
                        <a:lnTo>
                          <a:pt x="1948" y="2173"/>
                        </a:lnTo>
                        <a:lnTo>
                          <a:pt x="1946" y="2177"/>
                        </a:lnTo>
                        <a:lnTo>
                          <a:pt x="1944" y="2181"/>
                        </a:lnTo>
                        <a:lnTo>
                          <a:pt x="1941" y="2185"/>
                        </a:lnTo>
                        <a:lnTo>
                          <a:pt x="1934" y="2192"/>
                        </a:lnTo>
                        <a:lnTo>
                          <a:pt x="1926" y="2199"/>
                        </a:lnTo>
                        <a:lnTo>
                          <a:pt x="1916" y="2204"/>
                        </a:lnTo>
                        <a:lnTo>
                          <a:pt x="1907" y="2208"/>
                        </a:lnTo>
                        <a:lnTo>
                          <a:pt x="1898" y="2210"/>
                        </a:lnTo>
                        <a:lnTo>
                          <a:pt x="1889" y="2212"/>
                        </a:lnTo>
                        <a:lnTo>
                          <a:pt x="1884" y="2214"/>
                        </a:lnTo>
                        <a:lnTo>
                          <a:pt x="1879" y="2216"/>
                        </a:lnTo>
                        <a:lnTo>
                          <a:pt x="1873" y="2218"/>
                        </a:lnTo>
                        <a:lnTo>
                          <a:pt x="1868" y="2222"/>
                        </a:lnTo>
                        <a:lnTo>
                          <a:pt x="1858" y="2229"/>
                        </a:lnTo>
                        <a:lnTo>
                          <a:pt x="1848" y="2238"/>
                        </a:lnTo>
                        <a:lnTo>
                          <a:pt x="1832" y="2253"/>
                        </a:lnTo>
                        <a:lnTo>
                          <a:pt x="1823" y="2260"/>
                        </a:lnTo>
                        <a:lnTo>
                          <a:pt x="1815" y="2260"/>
                        </a:lnTo>
                        <a:lnTo>
                          <a:pt x="1810" y="2260"/>
                        </a:lnTo>
                        <a:lnTo>
                          <a:pt x="1806" y="2260"/>
                        </a:lnTo>
                        <a:lnTo>
                          <a:pt x="1802" y="2261"/>
                        </a:lnTo>
                        <a:lnTo>
                          <a:pt x="1795" y="2265"/>
                        </a:lnTo>
                        <a:lnTo>
                          <a:pt x="1782" y="2271"/>
                        </a:lnTo>
                        <a:lnTo>
                          <a:pt x="1776" y="2286"/>
                        </a:lnTo>
                        <a:lnTo>
                          <a:pt x="1768" y="2299"/>
                        </a:lnTo>
                        <a:lnTo>
                          <a:pt x="1760" y="2312"/>
                        </a:lnTo>
                        <a:lnTo>
                          <a:pt x="1753" y="2325"/>
                        </a:lnTo>
                        <a:lnTo>
                          <a:pt x="1745" y="2338"/>
                        </a:lnTo>
                        <a:lnTo>
                          <a:pt x="1741" y="2351"/>
                        </a:lnTo>
                        <a:lnTo>
                          <a:pt x="1739" y="2358"/>
                        </a:lnTo>
                        <a:lnTo>
                          <a:pt x="1738" y="2366"/>
                        </a:lnTo>
                        <a:lnTo>
                          <a:pt x="1738" y="2374"/>
                        </a:lnTo>
                        <a:lnTo>
                          <a:pt x="1739" y="2382"/>
                        </a:lnTo>
                        <a:lnTo>
                          <a:pt x="1740" y="2389"/>
                        </a:lnTo>
                        <a:lnTo>
                          <a:pt x="1739" y="2396"/>
                        </a:lnTo>
                        <a:lnTo>
                          <a:pt x="1738" y="2401"/>
                        </a:lnTo>
                        <a:lnTo>
                          <a:pt x="1736" y="2405"/>
                        </a:lnTo>
                        <a:lnTo>
                          <a:pt x="1733" y="2409"/>
                        </a:lnTo>
                        <a:lnTo>
                          <a:pt x="1729" y="2412"/>
                        </a:lnTo>
                        <a:lnTo>
                          <a:pt x="1725" y="2414"/>
                        </a:lnTo>
                        <a:lnTo>
                          <a:pt x="1720" y="2415"/>
                        </a:lnTo>
                        <a:lnTo>
                          <a:pt x="1698" y="2419"/>
                        </a:lnTo>
                        <a:lnTo>
                          <a:pt x="1675" y="2424"/>
                        </a:lnTo>
                        <a:lnTo>
                          <a:pt x="1670" y="2426"/>
                        </a:lnTo>
                        <a:lnTo>
                          <a:pt x="1665" y="2429"/>
                        </a:lnTo>
                        <a:lnTo>
                          <a:pt x="1661" y="2432"/>
                        </a:lnTo>
                        <a:lnTo>
                          <a:pt x="1656" y="2436"/>
                        </a:lnTo>
                        <a:lnTo>
                          <a:pt x="1649" y="2445"/>
                        </a:lnTo>
                        <a:lnTo>
                          <a:pt x="1643" y="2457"/>
                        </a:lnTo>
                        <a:lnTo>
                          <a:pt x="1638" y="2469"/>
                        </a:lnTo>
                        <a:lnTo>
                          <a:pt x="1634" y="2482"/>
                        </a:lnTo>
                        <a:lnTo>
                          <a:pt x="1631" y="2497"/>
                        </a:lnTo>
                        <a:lnTo>
                          <a:pt x="1628" y="2512"/>
                        </a:lnTo>
                        <a:lnTo>
                          <a:pt x="1623" y="2542"/>
                        </a:lnTo>
                        <a:lnTo>
                          <a:pt x="1616" y="2571"/>
                        </a:lnTo>
                        <a:lnTo>
                          <a:pt x="1613" y="2585"/>
                        </a:lnTo>
                        <a:lnTo>
                          <a:pt x="1609" y="2598"/>
                        </a:lnTo>
                        <a:lnTo>
                          <a:pt x="1604" y="2609"/>
                        </a:lnTo>
                        <a:lnTo>
                          <a:pt x="1599" y="2618"/>
                        </a:lnTo>
                        <a:lnTo>
                          <a:pt x="1588" y="2631"/>
                        </a:lnTo>
                        <a:lnTo>
                          <a:pt x="1576" y="2643"/>
                        </a:lnTo>
                        <a:lnTo>
                          <a:pt x="1570" y="2649"/>
                        </a:lnTo>
                        <a:lnTo>
                          <a:pt x="1567" y="2655"/>
                        </a:lnTo>
                        <a:lnTo>
                          <a:pt x="1566" y="2658"/>
                        </a:lnTo>
                        <a:lnTo>
                          <a:pt x="1567" y="2662"/>
                        </a:lnTo>
                        <a:lnTo>
                          <a:pt x="1568" y="2665"/>
                        </a:lnTo>
                        <a:lnTo>
                          <a:pt x="1570" y="2668"/>
                        </a:lnTo>
                        <a:lnTo>
                          <a:pt x="1582" y="2677"/>
                        </a:lnTo>
                        <a:lnTo>
                          <a:pt x="1596" y="2688"/>
                        </a:lnTo>
                        <a:lnTo>
                          <a:pt x="1604" y="2692"/>
                        </a:lnTo>
                        <a:lnTo>
                          <a:pt x="1612" y="2697"/>
                        </a:lnTo>
                        <a:lnTo>
                          <a:pt x="1620" y="2700"/>
                        </a:lnTo>
                        <a:lnTo>
                          <a:pt x="1626" y="2701"/>
                        </a:lnTo>
                        <a:lnTo>
                          <a:pt x="1637" y="2703"/>
                        </a:lnTo>
                        <a:lnTo>
                          <a:pt x="1647" y="2703"/>
                        </a:lnTo>
                        <a:lnTo>
                          <a:pt x="1657" y="2702"/>
                        </a:lnTo>
                        <a:lnTo>
                          <a:pt x="1667" y="2701"/>
                        </a:lnTo>
                        <a:lnTo>
                          <a:pt x="1682" y="2698"/>
                        </a:lnTo>
                        <a:lnTo>
                          <a:pt x="1694" y="2697"/>
                        </a:lnTo>
                        <a:lnTo>
                          <a:pt x="1699" y="2698"/>
                        </a:lnTo>
                        <a:lnTo>
                          <a:pt x="1704" y="2701"/>
                        </a:lnTo>
                        <a:lnTo>
                          <a:pt x="1708" y="2705"/>
                        </a:lnTo>
                        <a:lnTo>
                          <a:pt x="1711" y="2713"/>
                        </a:lnTo>
                        <a:lnTo>
                          <a:pt x="1713" y="2722"/>
                        </a:lnTo>
                        <a:lnTo>
                          <a:pt x="1715" y="2734"/>
                        </a:lnTo>
                        <a:lnTo>
                          <a:pt x="1716" y="2749"/>
                        </a:lnTo>
                        <a:lnTo>
                          <a:pt x="1716" y="2768"/>
                        </a:lnTo>
                        <a:lnTo>
                          <a:pt x="1716" y="2775"/>
                        </a:lnTo>
                        <a:lnTo>
                          <a:pt x="1715" y="2782"/>
                        </a:lnTo>
                        <a:lnTo>
                          <a:pt x="1714" y="2788"/>
                        </a:lnTo>
                        <a:lnTo>
                          <a:pt x="1712" y="2794"/>
                        </a:lnTo>
                        <a:lnTo>
                          <a:pt x="1706" y="2807"/>
                        </a:lnTo>
                        <a:lnTo>
                          <a:pt x="1699" y="2817"/>
                        </a:lnTo>
                        <a:lnTo>
                          <a:pt x="1690" y="2826"/>
                        </a:lnTo>
                        <a:lnTo>
                          <a:pt x="1681" y="2835"/>
                        </a:lnTo>
                        <a:lnTo>
                          <a:pt x="1670" y="2843"/>
                        </a:lnTo>
                        <a:lnTo>
                          <a:pt x="1658" y="2850"/>
                        </a:lnTo>
                        <a:lnTo>
                          <a:pt x="1659" y="2852"/>
                        </a:lnTo>
                        <a:lnTo>
                          <a:pt x="1662" y="2854"/>
                        </a:lnTo>
                        <a:lnTo>
                          <a:pt x="1665" y="2856"/>
                        </a:lnTo>
                        <a:lnTo>
                          <a:pt x="1668" y="2859"/>
                        </a:lnTo>
                        <a:lnTo>
                          <a:pt x="1678" y="2864"/>
                        </a:lnTo>
                        <a:lnTo>
                          <a:pt x="1689" y="2869"/>
                        </a:lnTo>
                        <a:lnTo>
                          <a:pt x="1713" y="2878"/>
                        </a:lnTo>
                        <a:lnTo>
                          <a:pt x="1730" y="2884"/>
                        </a:lnTo>
                        <a:lnTo>
                          <a:pt x="1738" y="2885"/>
                        </a:lnTo>
                        <a:lnTo>
                          <a:pt x="1746" y="2885"/>
                        </a:lnTo>
                        <a:lnTo>
                          <a:pt x="1754" y="2883"/>
                        </a:lnTo>
                        <a:lnTo>
                          <a:pt x="1761" y="2879"/>
                        </a:lnTo>
                        <a:lnTo>
                          <a:pt x="1776" y="2873"/>
                        </a:lnTo>
                        <a:lnTo>
                          <a:pt x="1791" y="2867"/>
                        </a:lnTo>
                        <a:lnTo>
                          <a:pt x="1810" y="2874"/>
                        </a:lnTo>
                        <a:lnTo>
                          <a:pt x="1825" y="2882"/>
                        </a:lnTo>
                        <a:lnTo>
                          <a:pt x="1831" y="2885"/>
                        </a:lnTo>
                        <a:lnTo>
                          <a:pt x="1838" y="2888"/>
                        </a:lnTo>
                        <a:lnTo>
                          <a:pt x="1842" y="2891"/>
                        </a:lnTo>
                        <a:lnTo>
                          <a:pt x="1846" y="2895"/>
                        </a:lnTo>
                        <a:lnTo>
                          <a:pt x="1849" y="2899"/>
                        </a:lnTo>
                        <a:lnTo>
                          <a:pt x="1852" y="2904"/>
                        </a:lnTo>
                        <a:lnTo>
                          <a:pt x="1854" y="2910"/>
                        </a:lnTo>
                        <a:lnTo>
                          <a:pt x="1855" y="2916"/>
                        </a:lnTo>
                        <a:lnTo>
                          <a:pt x="1855" y="2925"/>
                        </a:lnTo>
                        <a:lnTo>
                          <a:pt x="1855" y="2933"/>
                        </a:lnTo>
                        <a:lnTo>
                          <a:pt x="1854" y="2942"/>
                        </a:lnTo>
                        <a:lnTo>
                          <a:pt x="1853" y="2953"/>
                        </a:lnTo>
                        <a:lnTo>
                          <a:pt x="1849" y="2978"/>
                        </a:lnTo>
                        <a:lnTo>
                          <a:pt x="1846" y="3009"/>
                        </a:lnTo>
                        <a:lnTo>
                          <a:pt x="1845" y="3025"/>
                        </a:lnTo>
                        <a:lnTo>
                          <a:pt x="1845" y="3039"/>
                        </a:lnTo>
                        <a:lnTo>
                          <a:pt x="1847" y="3045"/>
                        </a:lnTo>
                        <a:lnTo>
                          <a:pt x="1848" y="3051"/>
                        </a:lnTo>
                        <a:lnTo>
                          <a:pt x="1850" y="3056"/>
                        </a:lnTo>
                        <a:lnTo>
                          <a:pt x="1853" y="3060"/>
                        </a:lnTo>
                        <a:lnTo>
                          <a:pt x="1857" y="3064"/>
                        </a:lnTo>
                        <a:lnTo>
                          <a:pt x="1862" y="3067"/>
                        </a:lnTo>
                        <a:lnTo>
                          <a:pt x="1867" y="3069"/>
                        </a:lnTo>
                        <a:lnTo>
                          <a:pt x="1873" y="3071"/>
                        </a:lnTo>
                        <a:lnTo>
                          <a:pt x="1886" y="3073"/>
                        </a:lnTo>
                        <a:lnTo>
                          <a:pt x="1900" y="3073"/>
                        </a:lnTo>
                        <a:lnTo>
                          <a:pt x="1914" y="3072"/>
                        </a:lnTo>
                        <a:lnTo>
                          <a:pt x="1930" y="3070"/>
                        </a:lnTo>
                        <a:lnTo>
                          <a:pt x="1945" y="3068"/>
                        </a:lnTo>
                        <a:lnTo>
                          <a:pt x="1961" y="3065"/>
                        </a:lnTo>
                        <a:lnTo>
                          <a:pt x="1977" y="3061"/>
                        </a:lnTo>
                        <a:lnTo>
                          <a:pt x="1992" y="3059"/>
                        </a:lnTo>
                        <a:lnTo>
                          <a:pt x="2007" y="3057"/>
                        </a:lnTo>
                        <a:lnTo>
                          <a:pt x="2020" y="3056"/>
                        </a:lnTo>
                        <a:lnTo>
                          <a:pt x="2032" y="3056"/>
                        </a:lnTo>
                        <a:lnTo>
                          <a:pt x="2041" y="3058"/>
                        </a:lnTo>
                        <a:lnTo>
                          <a:pt x="2046" y="3060"/>
                        </a:lnTo>
                        <a:lnTo>
                          <a:pt x="2050" y="3062"/>
                        </a:lnTo>
                        <a:lnTo>
                          <a:pt x="2054" y="3065"/>
                        </a:lnTo>
                        <a:lnTo>
                          <a:pt x="2056" y="3068"/>
                        </a:lnTo>
                        <a:lnTo>
                          <a:pt x="2062" y="3081"/>
                        </a:lnTo>
                        <a:lnTo>
                          <a:pt x="2067" y="3094"/>
                        </a:lnTo>
                        <a:lnTo>
                          <a:pt x="2070" y="3109"/>
                        </a:lnTo>
                        <a:lnTo>
                          <a:pt x="2071" y="3123"/>
                        </a:lnTo>
                        <a:lnTo>
                          <a:pt x="2071" y="3131"/>
                        </a:lnTo>
                        <a:lnTo>
                          <a:pt x="2071" y="3138"/>
                        </a:lnTo>
                        <a:lnTo>
                          <a:pt x="2069" y="3146"/>
                        </a:lnTo>
                        <a:lnTo>
                          <a:pt x="2068" y="3152"/>
                        </a:lnTo>
                        <a:lnTo>
                          <a:pt x="2066" y="3159"/>
                        </a:lnTo>
                        <a:lnTo>
                          <a:pt x="2063" y="3165"/>
                        </a:lnTo>
                        <a:lnTo>
                          <a:pt x="2060" y="3171"/>
                        </a:lnTo>
                        <a:lnTo>
                          <a:pt x="2056" y="3177"/>
                        </a:lnTo>
                        <a:lnTo>
                          <a:pt x="2044" y="3191"/>
                        </a:lnTo>
                        <a:lnTo>
                          <a:pt x="2028" y="3208"/>
                        </a:lnTo>
                        <a:lnTo>
                          <a:pt x="2019" y="3218"/>
                        </a:lnTo>
                        <a:lnTo>
                          <a:pt x="2011" y="3229"/>
                        </a:lnTo>
                        <a:lnTo>
                          <a:pt x="2002" y="3239"/>
                        </a:lnTo>
                        <a:lnTo>
                          <a:pt x="1996" y="3249"/>
                        </a:lnTo>
                        <a:lnTo>
                          <a:pt x="1991" y="3259"/>
                        </a:lnTo>
                        <a:lnTo>
                          <a:pt x="1988" y="3268"/>
                        </a:lnTo>
                        <a:lnTo>
                          <a:pt x="1988" y="3273"/>
                        </a:lnTo>
                        <a:lnTo>
                          <a:pt x="1988" y="3277"/>
                        </a:lnTo>
                        <a:lnTo>
                          <a:pt x="1989" y="3281"/>
                        </a:lnTo>
                        <a:lnTo>
                          <a:pt x="1991" y="3285"/>
                        </a:lnTo>
                        <a:lnTo>
                          <a:pt x="1993" y="3288"/>
                        </a:lnTo>
                        <a:lnTo>
                          <a:pt x="1997" y="3291"/>
                        </a:lnTo>
                        <a:lnTo>
                          <a:pt x="2002" y="3293"/>
                        </a:lnTo>
                        <a:lnTo>
                          <a:pt x="2008" y="3295"/>
                        </a:lnTo>
                        <a:lnTo>
                          <a:pt x="2015" y="3297"/>
                        </a:lnTo>
                        <a:lnTo>
                          <a:pt x="2023" y="3298"/>
                        </a:lnTo>
                        <a:lnTo>
                          <a:pt x="2032" y="3299"/>
                        </a:lnTo>
                        <a:lnTo>
                          <a:pt x="2042" y="3299"/>
                        </a:lnTo>
                        <a:lnTo>
                          <a:pt x="2063" y="3300"/>
                        </a:lnTo>
                        <a:lnTo>
                          <a:pt x="2079" y="3302"/>
                        </a:lnTo>
                        <a:lnTo>
                          <a:pt x="2094" y="3305"/>
                        </a:lnTo>
                        <a:lnTo>
                          <a:pt x="2106" y="3310"/>
                        </a:lnTo>
                        <a:lnTo>
                          <a:pt x="2110" y="3314"/>
                        </a:lnTo>
                        <a:lnTo>
                          <a:pt x="2115" y="3317"/>
                        </a:lnTo>
                        <a:lnTo>
                          <a:pt x="2119" y="3320"/>
                        </a:lnTo>
                        <a:lnTo>
                          <a:pt x="2122" y="3323"/>
                        </a:lnTo>
                        <a:lnTo>
                          <a:pt x="2125" y="3327"/>
                        </a:lnTo>
                        <a:lnTo>
                          <a:pt x="2127" y="3331"/>
                        </a:lnTo>
                        <a:lnTo>
                          <a:pt x="2129" y="3335"/>
                        </a:lnTo>
                        <a:lnTo>
                          <a:pt x="2130" y="3340"/>
                        </a:lnTo>
                        <a:lnTo>
                          <a:pt x="2132" y="3349"/>
                        </a:lnTo>
                        <a:lnTo>
                          <a:pt x="2132" y="3360"/>
                        </a:lnTo>
                        <a:lnTo>
                          <a:pt x="2130" y="3371"/>
                        </a:lnTo>
                        <a:lnTo>
                          <a:pt x="2128" y="3383"/>
                        </a:lnTo>
                        <a:lnTo>
                          <a:pt x="2124" y="3395"/>
                        </a:lnTo>
                        <a:lnTo>
                          <a:pt x="2120" y="3409"/>
                        </a:lnTo>
                        <a:lnTo>
                          <a:pt x="2114" y="3422"/>
                        </a:lnTo>
                        <a:lnTo>
                          <a:pt x="2108" y="3435"/>
                        </a:lnTo>
                        <a:lnTo>
                          <a:pt x="2108" y="3435"/>
                        </a:lnTo>
                        <a:lnTo>
                          <a:pt x="2104" y="3436"/>
                        </a:lnTo>
                        <a:lnTo>
                          <a:pt x="2099" y="3437"/>
                        </a:lnTo>
                        <a:lnTo>
                          <a:pt x="2094" y="3438"/>
                        </a:lnTo>
                        <a:lnTo>
                          <a:pt x="2088" y="3442"/>
                        </a:lnTo>
                        <a:lnTo>
                          <a:pt x="2077" y="3448"/>
                        </a:lnTo>
                        <a:lnTo>
                          <a:pt x="2065" y="3457"/>
                        </a:lnTo>
                        <a:lnTo>
                          <a:pt x="2053" y="3467"/>
                        </a:lnTo>
                        <a:lnTo>
                          <a:pt x="2040" y="3478"/>
                        </a:lnTo>
                        <a:lnTo>
                          <a:pt x="2028" y="3492"/>
                        </a:lnTo>
                        <a:lnTo>
                          <a:pt x="2016" y="3505"/>
                        </a:lnTo>
                        <a:lnTo>
                          <a:pt x="2003" y="3519"/>
                        </a:lnTo>
                        <a:lnTo>
                          <a:pt x="1992" y="3533"/>
                        </a:lnTo>
                        <a:lnTo>
                          <a:pt x="1982" y="3547"/>
                        </a:lnTo>
                        <a:lnTo>
                          <a:pt x="1973" y="3560"/>
                        </a:lnTo>
                        <a:lnTo>
                          <a:pt x="1966" y="3573"/>
                        </a:lnTo>
                        <a:lnTo>
                          <a:pt x="1959" y="3584"/>
                        </a:lnTo>
                        <a:lnTo>
                          <a:pt x="1955" y="3594"/>
                        </a:lnTo>
                        <a:lnTo>
                          <a:pt x="1953" y="3601"/>
                        </a:lnTo>
                        <a:lnTo>
                          <a:pt x="1951" y="3607"/>
                        </a:lnTo>
                        <a:lnTo>
                          <a:pt x="1948" y="3611"/>
                        </a:lnTo>
                        <a:lnTo>
                          <a:pt x="1944" y="3616"/>
                        </a:lnTo>
                        <a:lnTo>
                          <a:pt x="1939" y="3618"/>
                        </a:lnTo>
                        <a:lnTo>
                          <a:pt x="1933" y="3620"/>
                        </a:lnTo>
                        <a:lnTo>
                          <a:pt x="1927" y="3621"/>
                        </a:lnTo>
                        <a:lnTo>
                          <a:pt x="1920" y="3621"/>
                        </a:lnTo>
                        <a:lnTo>
                          <a:pt x="1912" y="3621"/>
                        </a:lnTo>
                        <a:lnTo>
                          <a:pt x="1881" y="3618"/>
                        </a:lnTo>
                        <a:lnTo>
                          <a:pt x="1856" y="3617"/>
                        </a:lnTo>
                        <a:lnTo>
                          <a:pt x="1846" y="3619"/>
                        </a:lnTo>
                        <a:lnTo>
                          <a:pt x="1830" y="3624"/>
                        </a:lnTo>
                        <a:lnTo>
                          <a:pt x="1814" y="3630"/>
                        </a:lnTo>
                        <a:lnTo>
                          <a:pt x="1798" y="3638"/>
                        </a:lnTo>
                        <a:lnTo>
                          <a:pt x="1791" y="3643"/>
                        </a:lnTo>
                        <a:lnTo>
                          <a:pt x="1783" y="3648"/>
                        </a:lnTo>
                        <a:lnTo>
                          <a:pt x="1777" y="3653"/>
                        </a:lnTo>
                        <a:lnTo>
                          <a:pt x="1772" y="3660"/>
                        </a:lnTo>
                        <a:lnTo>
                          <a:pt x="1769" y="3666"/>
                        </a:lnTo>
                        <a:lnTo>
                          <a:pt x="1768" y="3672"/>
                        </a:lnTo>
                        <a:lnTo>
                          <a:pt x="1767" y="3676"/>
                        </a:lnTo>
                        <a:lnTo>
                          <a:pt x="1768" y="3679"/>
                        </a:lnTo>
                        <a:lnTo>
                          <a:pt x="1769" y="3683"/>
                        </a:lnTo>
                        <a:lnTo>
                          <a:pt x="1770" y="3686"/>
                        </a:lnTo>
                        <a:lnTo>
                          <a:pt x="1773" y="3693"/>
                        </a:lnTo>
                        <a:lnTo>
                          <a:pt x="1774" y="3698"/>
                        </a:lnTo>
                        <a:lnTo>
                          <a:pt x="1774" y="3705"/>
                        </a:lnTo>
                        <a:lnTo>
                          <a:pt x="1774" y="3710"/>
                        </a:lnTo>
                        <a:lnTo>
                          <a:pt x="1770" y="3720"/>
                        </a:lnTo>
                        <a:lnTo>
                          <a:pt x="1765" y="3729"/>
                        </a:lnTo>
                        <a:lnTo>
                          <a:pt x="1759" y="3739"/>
                        </a:lnTo>
                        <a:lnTo>
                          <a:pt x="1754" y="3750"/>
                        </a:lnTo>
                        <a:lnTo>
                          <a:pt x="1752" y="3755"/>
                        </a:lnTo>
                        <a:lnTo>
                          <a:pt x="1751" y="3761"/>
                        </a:lnTo>
                        <a:lnTo>
                          <a:pt x="1751" y="3767"/>
                        </a:lnTo>
                        <a:lnTo>
                          <a:pt x="1751" y="3774"/>
                        </a:lnTo>
                        <a:lnTo>
                          <a:pt x="1753" y="3787"/>
                        </a:lnTo>
                        <a:lnTo>
                          <a:pt x="1752" y="3796"/>
                        </a:lnTo>
                        <a:lnTo>
                          <a:pt x="1751" y="3799"/>
                        </a:lnTo>
                        <a:lnTo>
                          <a:pt x="1750" y="3801"/>
                        </a:lnTo>
                        <a:lnTo>
                          <a:pt x="1748" y="3803"/>
                        </a:lnTo>
                        <a:lnTo>
                          <a:pt x="1745" y="3805"/>
                        </a:lnTo>
                        <a:lnTo>
                          <a:pt x="1733" y="3810"/>
                        </a:lnTo>
                        <a:lnTo>
                          <a:pt x="1716" y="3818"/>
                        </a:lnTo>
                        <a:lnTo>
                          <a:pt x="1711" y="3822"/>
                        </a:lnTo>
                        <a:lnTo>
                          <a:pt x="1707" y="3826"/>
                        </a:lnTo>
                        <a:lnTo>
                          <a:pt x="1704" y="3832"/>
                        </a:lnTo>
                        <a:lnTo>
                          <a:pt x="1702" y="3837"/>
                        </a:lnTo>
                        <a:lnTo>
                          <a:pt x="1701" y="3842"/>
                        </a:lnTo>
                        <a:lnTo>
                          <a:pt x="1701" y="3847"/>
                        </a:lnTo>
                        <a:lnTo>
                          <a:pt x="1702" y="3852"/>
                        </a:lnTo>
                        <a:lnTo>
                          <a:pt x="1704" y="3857"/>
                        </a:lnTo>
                        <a:lnTo>
                          <a:pt x="1707" y="3868"/>
                        </a:lnTo>
                        <a:lnTo>
                          <a:pt x="1710" y="3878"/>
                        </a:lnTo>
                        <a:lnTo>
                          <a:pt x="1710" y="3883"/>
                        </a:lnTo>
                        <a:lnTo>
                          <a:pt x="1710" y="3887"/>
                        </a:lnTo>
                        <a:lnTo>
                          <a:pt x="1710" y="3890"/>
                        </a:lnTo>
                        <a:lnTo>
                          <a:pt x="1708" y="3894"/>
                        </a:lnTo>
                        <a:lnTo>
                          <a:pt x="1702" y="3899"/>
                        </a:lnTo>
                        <a:lnTo>
                          <a:pt x="1696" y="3902"/>
                        </a:lnTo>
                        <a:lnTo>
                          <a:pt x="1689" y="3905"/>
                        </a:lnTo>
                        <a:lnTo>
                          <a:pt x="1682" y="3907"/>
                        </a:lnTo>
                        <a:lnTo>
                          <a:pt x="1674" y="3908"/>
                        </a:lnTo>
                        <a:lnTo>
                          <a:pt x="1666" y="3908"/>
                        </a:lnTo>
                        <a:lnTo>
                          <a:pt x="1656" y="3908"/>
                        </a:lnTo>
                        <a:lnTo>
                          <a:pt x="1647" y="3908"/>
                        </a:lnTo>
                        <a:lnTo>
                          <a:pt x="1629" y="3906"/>
                        </a:lnTo>
                        <a:lnTo>
                          <a:pt x="1611" y="3905"/>
                        </a:lnTo>
                        <a:lnTo>
                          <a:pt x="1596" y="3904"/>
                        </a:lnTo>
                        <a:lnTo>
                          <a:pt x="1584" y="3905"/>
                        </a:lnTo>
                        <a:lnTo>
                          <a:pt x="1577" y="3907"/>
                        </a:lnTo>
                        <a:lnTo>
                          <a:pt x="1569" y="3907"/>
                        </a:lnTo>
                        <a:lnTo>
                          <a:pt x="1563" y="3908"/>
                        </a:lnTo>
                        <a:lnTo>
                          <a:pt x="1558" y="3907"/>
                        </a:lnTo>
                        <a:lnTo>
                          <a:pt x="1550" y="3905"/>
                        </a:lnTo>
                        <a:lnTo>
                          <a:pt x="1543" y="3902"/>
                        </a:lnTo>
                        <a:lnTo>
                          <a:pt x="1536" y="3899"/>
                        </a:lnTo>
                        <a:lnTo>
                          <a:pt x="1528" y="3896"/>
                        </a:lnTo>
                        <a:lnTo>
                          <a:pt x="1520" y="3893"/>
                        </a:lnTo>
                        <a:lnTo>
                          <a:pt x="1509" y="3892"/>
                        </a:lnTo>
                        <a:lnTo>
                          <a:pt x="1495" y="3893"/>
                        </a:lnTo>
                        <a:lnTo>
                          <a:pt x="1480" y="3896"/>
                        </a:lnTo>
                        <a:lnTo>
                          <a:pt x="1467" y="3900"/>
                        </a:lnTo>
                        <a:lnTo>
                          <a:pt x="1454" y="3904"/>
                        </a:lnTo>
                        <a:lnTo>
                          <a:pt x="1429" y="3915"/>
                        </a:lnTo>
                        <a:lnTo>
                          <a:pt x="1409" y="3921"/>
                        </a:lnTo>
                        <a:lnTo>
                          <a:pt x="1405" y="3922"/>
                        </a:lnTo>
                        <a:lnTo>
                          <a:pt x="1400" y="3922"/>
                        </a:lnTo>
                        <a:lnTo>
                          <a:pt x="1396" y="3922"/>
                        </a:lnTo>
                        <a:lnTo>
                          <a:pt x="1393" y="3921"/>
                        </a:lnTo>
                        <a:lnTo>
                          <a:pt x="1390" y="3920"/>
                        </a:lnTo>
                        <a:lnTo>
                          <a:pt x="1388" y="3918"/>
                        </a:lnTo>
                        <a:lnTo>
                          <a:pt x="1386" y="3915"/>
                        </a:lnTo>
                        <a:lnTo>
                          <a:pt x="1384" y="3910"/>
                        </a:lnTo>
                        <a:lnTo>
                          <a:pt x="1383" y="3906"/>
                        </a:lnTo>
                        <a:lnTo>
                          <a:pt x="1383" y="3900"/>
                        </a:lnTo>
                        <a:lnTo>
                          <a:pt x="1383" y="3894"/>
                        </a:lnTo>
                        <a:lnTo>
                          <a:pt x="1384" y="3887"/>
                        </a:lnTo>
                        <a:lnTo>
                          <a:pt x="1387" y="3867"/>
                        </a:lnTo>
                        <a:lnTo>
                          <a:pt x="1392" y="3844"/>
                        </a:lnTo>
                        <a:lnTo>
                          <a:pt x="1393" y="3837"/>
                        </a:lnTo>
                        <a:lnTo>
                          <a:pt x="1394" y="3831"/>
                        </a:lnTo>
                        <a:lnTo>
                          <a:pt x="1393" y="3823"/>
                        </a:lnTo>
                        <a:lnTo>
                          <a:pt x="1392" y="3817"/>
                        </a:lnTo>
                        <a:lnTo>
                          <a:pt x="1389" y="3805"/>
                        </a:lnTo>
                        <a:lnTo>
                          <a:pt x="1384" y="3793"/>
                        </a:lnTo>
                        <a:lnTo>
                          <a:pt x="1379" y="3781"/>
                        </a:lnTo>
                        <a:lnTo>
                          <a:pt x="1374" y="3769"/>
                        </a:lnTo>
                        <a:lnTo>
                          <a:pt x="1371" y="3757"/>
                        </a:lnTo>
                        <a:lnTo>
                          <a:pt x="1369" y="3745"/>
                        </a:lnTo>
                        <a:lnTo>
                          <a:pt x="1370" y="3710"/>
                        </a:lnTo>
                        <a:lnTo>
                          <a:pt x="1370" y="3686"/>
                        </a:lnTo>
                        <a:lnTo>
                          <a:pt x="1369" y="3682"/>
                        </a:lnTo>
                        <a:lnTo>
                          <a:pt x="1367" y="3677"/>
                        </a:lnTo>
                        <a:lnTo>
                          <a:pt x="1363" y="3673"/>
                        </a:lnTo>
                        <a:lnTo>
                          <a:pt x="1358" y="3670"/>
                        </a:lnTo>
                        <a:lnTo>
                          <a:pt x="1352" y="3666"/>
                        </a:lnTo>
                        <a:lnTo>
                          <a:pt x="1345" y="3663"/>
                        </a:lnTo>
                        <a:lnTo>
                          <a:pt x="1336" y="3659"/>
                        </a:lnTo>
                        <a:lnTo>
                          <a:pt x="1325" y="3655"/>
                        </a:lnTo>
                        <a:lnTo>
                          <a:pt x="1193" y="3662"/>
                        </a:lnTo>
                        <a:lnTo>
                          <a:pt x="1193" y="3662"/>
                        </a:lnTo>
                        <a:lnTo>
                          <a:pt x="1193" y="3646"/>
                        </a:lnTo>
                        <a:lnTo>
                          <a:pt x="1191" y="3641"/>
                        </a:lnTo>
                        <a:lnTo>
                          <a:pt x="1190" y="3637"/>
                        </a:lnTo>
                        <a:lnTo>
                          <a:pt x="1189" y="3633"/>
                        </a:lnTo>
                        <a:lnTo>
                          <a:pt x="1189" y="3629"/>
                        </a:lnTo>
                        <a:lnTo>
                          <a:pt x="1192" y="3622"/>
                        </a:lnTo>
                        <a:lnTo>
                          <a:pt x="1196" y="3617"/>
                        </a:lnTo>
                        <a:lnTo>
                          <a:pt x="1206" y="3605"/>
                        </a:lnTo>
                        <a:lnTo>
                          <a:pt x="1216" y="3594"/>
                        </a:lnTo>
                        <a:lnTo>
                          <a:pt x="1217" y="3592"/>
                        </a:lnTo>
                        <a:lnTo>
                          <a:pt x="1218" y="3590"/>
                        </a:lnTo>
                        <a:lnTo>
                          <a:pt x="1217" y="3587"/>
                        </a:lnTo>
                        <a:lnTo>
                          <a:pt x="1216" y="3584"/>
                        </a:lnTo>
                        <a:lnTo>
                          <a:pt x="1212" y="3577"/>
                        </a:lnTo>
                        <a:lnTo>
                          <a:pt x="1207" y="3569"/>
                        </a:lnTo>
                        <a:lnTo>
                          <a:pt x="1202" y="3562"/>
                        </a:lnTo>
                        <a:lnTo>
                          <a:pt x="1197" y="3554"/>
                        </a:lnTo>
                        <a:lnTo>
                          <a:pt x="1193" y="3547"/>
                        </a:lnTo>
                        <a:lnTo>
                          <a:pt x="1191" y="3541"/>
                        </a:lnTo>
                        <a:lnTo>
                          <a:pt x="1190" y="3526"/>
                        </a:lnTo>
                        <a:lnTo>
                          <a:pt x="1190" y="3513"/>
                        </a:lnTo>
                        <a:lnTo>
                          <a:pt x="1191" y="3506"/>
                        </a:lnTo>
                        <a:lnTo>
                          <a:pt x="1190" y="3500"/>
                        </a:lnTo>
                        <a:lnTo>
                          <a:pt x="1190" y="3493"/>
                        </a:lnTo>
                        <a:lnTo>
                          <a:pt x="1188" y="3486"/>
                        </a:lnTo>
                        <a:lnTo>
                          <a:pt x="1184" y="3477"/>
                        </a:lnTo>
                        <a:lnTo>
                          <a:pt x="1181" y="3469"/>
                        </a:lnTo>
                        <a:lnTo>
                          <a:pt x="1177" y="3461"/>
                        </a:lnTo>
                        <a:lnTo>
                          <a:pt x="1173" y="3453"/>
                        </a:lnTo>
                        <a:lnTo>
                          <a:pt x="1165" y="3437"/>
                        </a:lnTo>
                        <a:lnTo>
                          <a:pt x="1158" y="3422"/>
                        </a:lnTo>
                        <a:lnTo>
                          <a:pt x="1153" y="3408"/>
                        </a:lnTo>
                        <a:lnTo>
                          <a:pt x="1149" y="3393"/>
                        </a:lnTo>
                        <a:lnTo>
                          <a:pt x="1146" y="3380"/>
                        </a:lnTo>
                        <a:lnTo>
                          <a:pt x="1142" y="3366"/>
                        </a:lnTo>
                        <a:lnTo>
                          <a:pt x="1137" y="3337"/>
                        </a:lnTo>
                        <a:lnTo>
                          <a:pt x="1129" y="3309"/>
                        </a:lnTo>
                        <a:lnTo>
                          <a:pt x="1127" y="3304"/>
                        </a:lnTo>
                        <a:lnTo>
                          <a:pt x="1125" y="3300"/>
                        </a:lnTo>
                        <a:lnTo>
                          <a:pt x="1123" y="3296"/>
                        </a:lnTo>
                        <a:lnTo>
                          <a:pt x="1120" y="3293"/>
                        </a:lnTo>
                        <a:lnTo>
                          <a:pt x="1114" y="3288"/>
                        </a:lnTo>
                        <a:lnTo>
                          <a:pt x="1107" y="3285"/>
                        </a:lnTo>
                        <a:lnTo>
                          <a:pt x="1099" y="3284"/>
                        </a:lnTo>
                        <a:lnTo>
                          <a:pt x="1091" y="3284"/>
                        </a:lnTo>
                        <a:lnTo>
                          <a:pt x="1083" y="3284"/>
                        </a:lnTo>
                        <a:lnTo>
                          <a:pt x="1075" y="3286"/>
                        </a:lnTo>
                        <a:lnTo>
                          <a:pt x="1056" y="3289"/>
                        </a:lnTo>
                        <a:lnTo>
                          <a:pt x="1040" y="3292"/>
                        </a:lnTo>
                        <a:lnTo>
                          <a:pt x="1031" y="3292"/>
                        </a:lnTo>
                        <a:lnTo>
                          <a:pt x="1024" y="3291"/>
                        </a:lnTo>
                        <a:lnTo>
                          <a:pt x="1017" y="3289"/>
                        </a:lnTo>
                        <a:lnTo>
                          <a:pt x="1009" y="3285"/>
                        </a:lnTo>
                        <a:lnTo>
                          <a:pt x="1000" y="3276"/>
                        </a:lnTo>
                        <a:lnTo>
                          <a:pt x="993" y="3266"/>
                        </a:lnTo>
                        <a:lnTo>
                          <a:pt x="986" y="3257"/>
                        </a:lnTo>
                        <a:lnTo>
                          <a:pt x="980" y="3247"/>
                        </a:lnTo>
                        <a:lnTo>
                          <a:pt x="973" y="3238"/>
                        </a:lnTo>
                        <a:lnTo>
                          <a:pt x="965" y="3229"/>
                        </a:lnTo>
                        <a:lnTo>
                          <a:pt x="960" y="3223"/>
                        </a:lnTo>
                        <a:lnTo>
                          <a:pt x="955" y="3220"/>
                        </a:lnTo>
                        <a:lnTo>
                          <a:pt x="950" y="3216"/>
                        </a:lnTo>
                        <a:lnTo>
                          <a:pt x="944" y="3213"/>
                        </a:lnTo>
                        <a:lnTo>
                          <a:pt x="922" y="3205"/>
                        </a:lnTo>
                        <a:lnTo>
                          <a:pt x="902" y="3200"/>
                        </a:lnTo>
                        <a:lnTo>
                          <a:pt x="893" y="3197"/>
                        </a:lnTo>
                        <a:lnTo>
                          <a:pt x="882" y="3193"/>
                        </a:lnTo>
                        <a:lnTo>
                          <a:pt x="872" y="3187"/>
                        </a:lnTo>
                        <a:lnTo>
                          <a:pt x="862" y="3179"/>
                        </a:lnTo>
                        <a:lnTo>
                          <a:pt x="859" y="3172"/>
                        </a:lnTo>
                        <a:lnTo>
                          <a:pt x="857" y="3166"/>
                        </a:lnTo>
                        <a:lnTo>
                          <a:pt x="857" y="3158"/>
                        </a:lnTo>
                        <a:lnTo>
                          <a:pt x="858" y="3151"/>
                        </a:lnTo>
                        <a:lnTo>
                          <a:pt x="861" y="3136"/>
                        </a:lnTo>
                        <a:lnTo>
                          <a:pt x="863" y="3122"/>
                        </a:lnTo>
                        <a:lnTo>
                          <a:pt x="862" y="3107"/>
                        </a:lnTo>
                        <a:lnTo>
                          <a:pt x="860" y="3091"/>
                        </a:lnTo>
                        <a:lnTo>
                          <a:pt x="857" y="3076"/>
                        </a:lnTo>
                        <a:lnTo>
                          <a:pt x="855" y="3061"/>
                        </a:lnTo>
                        <a:lnTo>
                          <a:pt x="853" y="3052"/>
                        </a:lnTo>
                        <a:lnTo>
                          <a:pt x="851" y="3045"/>
                        </a:lnTo>
                        <a:lnTo>
                          <a:pt x="847" y="3037"/>
                        </a:lnTo>
                        <a:lnTo>
                          <a:pt x="843" y="3030"/>
                        </a:lnTo>
                        <a:lnTo>
                          <a:pt x="832" y="3015"/>
                        </a:lnTo>
                        <a:lnTo>
                          <a:pt x="821" y="3000"/>
                        </a:lnTo>
                        <a:lnTo>
                          <a:pt x="810" y="2985"/>
                        </a:lnTo>
                        <a:lnTo>
                          <a:pt x="800" y="2970"/>
                        </a:lnTo>
                        <a:lnTo>
                          <a:pt x="795" y="2962"/>
                        </a:lnTo>
                        <a:lnTo>
                          <a:pt x="791" y="2954"/>
                        </a:lnTo>
                        <a:lnTo>
                          <a:pt x="789" y="2946"/>
                        </a:lnTo>
                        <a:lnTo>
                          <a:pt x="787" y="2938"/>
                        </a:lnTo>
                        <a:lnTo>
                          <a:pt x="786" y="2931"/>
                        </a:lnTo>
                        <a:lnTo>
                          <a:pt x="786" y="2925"/>
                        </a:lnTo>
                        <a:lnTo>
                          <a:pt x="786" y="2919"/>
                        </a:lnTo>
                        <a:lnTo>
                          <a:pt x="788" y="2914"/>
                        </a:lnTo>
                        <a:lnTo>
                          <a:pt x="792" y="2906"/>
                        </a:lnTo>
                        <a:lnTo>
                          <a:pt x="797" y="2899"/>
                        </a:lnTo>
                        <a:lnTo>
                          <a:pt x="803" y="2893"/>
                        </a:lnTo>
                        <a:lnTo>
                          <a:pt x="808" y="2886"/>
                        </a:lnTo>
                        <a:lnTo>
                          <a:pt x="810" y="2883"/>
                        </a:lnTo>
                        <a:lnTo>
                          <a:pt x="812" y="2878"/>
                        </a:lnTo>
                        <a:lnTo>
                          <a:pt x="813" y="2875"/>
                        </a:lnTo>
                        <a:lnTo>
                          <a:pt x="813" y="2870"/>
                        </a:lnTo>
                        <a:lnTo>
                          <a:pt x="813" y="2863"/>
                        </a:lnTo>
                        <a:lnTo>
                          <a:pt x="811" y="2857"/>
                        </a:lnTo>
                        <a:lnTo>
                          <a:pt x="808" y="2852"/>
                        </a:lnTo>
                        <a:lnTo>
                          <a:pt x="804" y="2847"/>
                        </a:lnTo>
                        <a:lnTo>
                          <a:pt x="794" y="2837"/>
                        </a:lnTo>
                        <a:lnTo>
                          <a:pt x="787" y="2826"/>
                        </a:lnTo>
                        <a:lnTo>
                          <a:pt x="784" y="2819"/>
                        </a:lnTo>
                        <a:lnTo>
                          <a:pt x="782" y="2813"/>
                        </a:lnTo>
                        <a:lnTo>
                          <a:pt x="782" y="2807"/>
                        </a:lnTo>
                        <a:lnTo>
                          <a:pt x="782" y="2802"/>
                        </a:lnTo>
                        <a:lnTo>
                          <a:pt x="784" y="2792"/>
                        </a:lnTo>
                        <a:lnTo>
                          <a:pt x="788" y="2783"/>
                        </a:lnTo>
                        <a:lnTo>
                          <a:pt x="792" y="2775"/>
                        </a:lnTo>
                        <a:lnTo>
                          <a:pt x="797" y="2767"/>
                        </a:lnTo>
                        <a:lnTo>
                          <a:pt x="800" y="2762"/>
                        </a:lnTo>
                        <a:lnTo>
                          <a:pt x="801" y="2757"/>
                        </a:lnTo>
                        <a:lnTo>
                          <a:pt x="802" y="2751"/>
                        </a:lnTo>
                        <a:lnTo>
                          <a:pt x="802" y="2745"/>
                        </a:lnTo>
                        <a:lnTo>
                          <a:pt x="801" y="2741"/>
                        </a:lnTo>
                        <a:lnTo>
                          <a:pt x="800" y="2738"/>
                        </a:lnTo>
                        <a:lnTo>
                          <a:pt x="797" y="2735"/>
                        </a:lnTo>
                        <a:lnTo>
                          <a:pt x="795" y="2732"/>
                        </a:lnTo>
                        <a:lnTo>
                          <a:pt x="788" y="2728"/>
                        </a:lnTo>
                        <a:lnTo>
                          <a:pt x="780" y="2725"/>
                        </a:lnTo>
                        <a:lnTo>
                          <a:pt x="771" y="2723"/>
                        </a:lnTo>
                        <a:lnTo>
                          <a:pt x="763" y="2723"/>
                        </a:lnTo>
                        <a:lnTo>
                          <a:pt x="754" y="2724"/>
                        </a:lnTo>
                        <a:lnTo>
                          <a:pt x="748" y="2727"/>
                        </a:lnTo>
                        <a:lnTo>
                          <a:pt x="746" y="2728"/>
                        </a:lnTo>
                        <a:lnTo>
                          <a:pt x="745" y="2731"/>
                        </a:lnTo>
                        <a:lnTo>
                          <a:pt x="744" y="2733"/>
                        </a:lnTo>
                        <a:lnTo>
                          <a:pt x="744" y="2737"/>
                        </a:lnTo>
                        <a:lnTo>
                          <a:pt x="743" y="2744"/>
                        </a:lnTo>
                        <a:lnTo>
                          <a:pt x="744" y="2753"/>
                        </a:lnTo>
                        <a:lnTo>
                          <a:pt x="743" y="2761"/>
                        </a:lnTo>
                        <a:lnTo>
                          <a:pt x="742" y="2768"/>
                        </a:lnTo>
                        <a:lnTo>
                          <a:pt x="741" y="2771"/>
                        </a:lnTo>
                        <a:lnTo>
                          <a:pt x="740" y="2774"/>
                        </a:lnTo>
                        <a:lnTo>
                          <a:pt x="737" y="2776"/>
                        </a:lnTo>
                        <a:lnTo>
                          <a:pt x="735" y="2777"/>
                        </a:lnTo>
                        <a:lnTo>
                          <a:pt x="726" y="2780"/>
                        </a:lnTo>
                        <a:lnTo>
                          <a:pt x="718" y="2781"/>
                        </a:lnTo>
                        <a:lnTo>
                          <a:pt x="710" y="2782"/>
                        </a:lnTo>
                        <a:lnTo>
                          <a:pt x="702" y="2781"/>
                        </a:lnTo>
                        <a:lnTo>
                          <a:pt x="694" y="2780"/>
                        </a:lnTo>
                        <a:lnTo>
                          <a:pt x="687" y="2779"/>
                        </a:lnTo>
                        <a:lnTo>
                          <a:pt x="679" y="2776"/>
                        </a:lnTo>
                        <a:lnTo>
                          <a:pt x="672" y="2773"/>
                        </a:lnTo>
                        <a:lnTo>
                          <a:pt x="657" y="2766"/>
                        </a:lnTo>
                        <a:lnTo>
                          <a:pt x="643" y="2757"/>
                        </a:lnTo>
                        <a:lnTo>
                          <a:pt x="629" y="2746"/>
                        </a:lnTo>
                        <a:lnTo>
                          <a:pt x="615" y="2736"/>
                        </a:lnTo>
                        <a:lnTo>
                          <a:pt x="602" y="2726"/>
                        </a:lnTo>
                        <a:lnTo>
                          <a:pt x="588" y="2716"/>
                        </a:lnTo>
                        <a:lnTo>
                          <a:pt x="574" y="2706"/>
                        </a:lnTo>
                        <a:lnTo>
                          <a:pt x="561" y="2699"/>
                        </a:lnTo>
                        <a:lnTo>
                          <a:pt x="555" y="2696"/>
                        </a:lnTo>
                        <a:lnTo>
                          <a:pt x="548" y="2693"/>
                        </a:lnTo>
                        <a:lnTo>
                          <a:pt x="541" y="2692"/>
                        </a:lnTo>
                        <a:lnTo>
                          <a:pt x="534" y="2690"/>
                        </a:lnTo>
                        <a:lnTo>
                          <a:pt x="527" y="2690"/>
                        </a:lnTo>
                        <a:lnTo>
                          <a:pt x="520" y="2691"/>
                        </a:lnTo>
                        <a:lnTo>
                          <a:pt x="513" y="2692"/>
                        </a:lnTo>
                        <a:lnTo>
                          <a:pt x="506" y="2694"/>
                        </a:lnTo>
                        <a:lnTo>
                          <a:pt x="485" y="2704"/>
                        </a:lnTo>
                        <a:lnTo>
                          <a:pt x="465" y="2715"/>
                        </a:lnTo>
                        <a:lnTo>
                          <a:pt x="456" y="2719"/>
                        </a:lnTo>
                        <a:lnTo>
                          <a:pt x="445" y="2723"/>
                        </a:lnTo>
                        <a:lnTo>
                          <a:pt x="436" y="2726"/>
                        </a:lnTo>
                        <a:lnTo>
                          <a:pt x="427" y="2729"/>
                        </a:lnTo>
                        <a:lnTo>
                          <a:pt x="418" y="2729"/>
                        </a:lnTo>
                        <a:lnTo>
                          <a:pt x="409" y="2728"/>
                        </a:lnTo>
                        <a:lnTo>
                          <a:pt x="405" y="2727"/>
                        </a:lnTo>
                        <a:lnTo>
                          <a:pt x="401" y="2726"/>
                        </a:lnTo>
                        <a:lnTo>
                          <a:pt x="397" y="2723"/>
                        </a:lnTo>
                        <a:lnTo>
                          <a:pt x="393" y="2721"/>
                        </a:lnTo>
                        <a:lnTo>
                          <a:pt x="390" y="2717"/>
                        </a:lnTo>
                        <a:lnTo>
                          <a:pt x="386" y="2713"/>
                        </a:lnTo>
                        <a:lnTo>
                          <a:pt x="383" y="2708"/>
                        </a:lnTo>
                        <a:lnTo>
                          <a:pt x="380" y="2702"/>
                        </a:lnTo>
                        <a:lnTo>
                          <a:pt x="374" y="2689"/>
                        </a:lnTo>
                        <a:lnTo>
                          <a:pt x="368" y="2673"/>
                        </a:lnTo>
                        <a:lnTo>
                          <a:pt x="363" y="2659"/>
                        </a:lnTo>
                        <a:lnTo>
                          <a:pt x="359" y="2649"/>
                        </a:lnTo>
                        <a:lnTo>
                          <a:pt x="354" y="2641"/>
                        </a:lnTo>
                        <a:lnTo>
                          <a:pt x="348" y="2636"/>
                        </a:lnTo>
                        <a:lnTo>
                          <a:pt x="341" y="2631"/>
                        </a:lnTo>
                        <a:lnTo>
                          <a:pt x="332" y="2627"/>
                        </a:lnTo>
                        <a:lnTo>
                          <a:pt x="320" y="2624"/>
                        </a:lnTo>
                        <a:lnTo>
                          <a:pt x="307" y="2618"/>
                        </a:lnTo>
                        <a:lnTo>
                          <a:pt x="292" y="2613"/>
                        </a:lnTo>
                        <a:lnTo>
                          <a:pt x="279" y="2608"/>
                        </a:lnTo>
                        <a:lnTo>
                          <a:pt x="274" y="2605"/>
                        </a:lnTo>
                        <a:lnTo>
                          <a:pt x="270" y="2603"/>
                        </a:lnTo>
                        <a:lnTo>
                          <a:pt x="267" y="2600"/>
                        </a:lnTo>
                        <a:lnTo>
                          <a:pt x="264" y="2596"/>
                        </a:lnTo>
                        <a:lnTo>
                          <a:pt x="259" y="2589"/>
                        </a:lnTo>
                        <a:lnTo>
                          <a:pt x="255" y="2578"/>
                        </a:lnTo>
                        <a:lnTo>
                          <a:pt x="252" y="2566"/>
                        </a:lnTo>
                        <a:lnTo>
                          <a:pt x="248" y="2551"/>
                        </a:lnTo>
                        <a:lnTo>
                          <a:pt x="236" y="2551"/>
                        </a:lnTo>
                        <a:lnTo>
                          <a:pt x="218" y="2552"/>
                        </a:lnTo>
                        <a:lnTo>
                          <a:pt x="208" y="2554"/>
                        </a:lnTo>
                        <a:lnTo>
                          <a:pt x="200" y="2555"/>
                        </a:lnTo>
                        <a:lnTo>
                          <a:pt x="194" y="2557"/>
                        </a:lnTo>
                        <a:lnTo>
                          <a:pt x="191" y="2559"/>
                        </a:lnTo>
                        <a:lnTo>
                          <a:pt x="187" y="2569"/>
                        </a:lnTo>
                        <a:lnTo>
                          <a:pt x="184" y="2577"/>
                        </a:lnTo>
                        <a:lnTo>
                          <a:pt x="180" y="2584"/>
                        </a:lnTo>
                        <a:lnTo>
                          <a:pt x="176" y="2588"/>
                        </a:lnTo>
                        <a:lnTo>
                          <a:pt x="173" y="2589"/>
                        </a:lnTo>
                        <a:lnTo>
                          <a:pt x="171" y="2588"/>
                        </a:lnTo>
                        <a:lnTo>
                          <a:pt x="169" y="2587"/>
                        </a:lnTo>
                        <a:lnTo>
                          <a:pt x="167" y="2584"/>
                        </a:lnTo>
                        <a:lnTo>
                          <a:pt x="162" y="2575"/>
                        </a:lnTo>
                        <a:lnTo>
                          <a:pt x="157" y="2561"/>
                        </a:lnTo>
                        <a:lnTo>
                          <a:pt x="144" y="2560"/>
                        </a:lnTo>
                        <a:lnTo>
                          <a:pt x="134" y="2558"/>
                        </a:lnTo>
                        <a:lnTo>
                          <a:pt x="126" y="2554"/>
                        </a:lnTo>
                        <a:lnTo>
                          <a:pt x="119" y="2548"/>
                        </a:lnTo>
                        <a:lnTo>
                          <a:pt x="114" y="2542"/>
                        </a:lnTo>
                        <a:lnTo>
                          <a:pt x="110" y="2534"/>
                        </a:lnTo>
                        <a:lnTo>
                          <a:pt x="106" y="2526"/>
                        </a:lnTo>
                        <a:lnTo>
                          <a:pt x="103" y="2518"/>
                        </a:lnTo>
                        <a:lnTo>
                          <a:pt x="98" y="2500"/>
                        </a:lnTo>
                        <a:lnTo>
                          <a:pt x="94" y="2481"/>
                        </a:lnTo>
                        <a:lnTo>
                          <a:pt x="90" y="2473"/>
                        </a:lnTo>
                        <a:lnTo>
                          <a:pt x="86" y="2465"/>
                        </a:lnTo>
                        <a:lnTo>
                          <a:pt x="81" y="2457"/>
                        </a:lnTo>
                        <a:lnTo>
                          <a:pt x="75" y="2450"/>
                        </a:lnTo>
                        <a:lnTo>
                          <a:pt x="56" y="2436"/>
                        </a:lnTo>
                        <a:lnTo>
                          <a:pt x="38" y="2421"/>
                        </a:lnTo>
                        <a:lnTo>
                          <a:pt x="28" y="2415"/>
                        </a:lnTo>
                        <a:lnTo>
                          <a:pt x="18" y="2409"/>
                        </a:lnTo>
                        <a:lnTo>
                          <a:pt x="9" y="2404"/>
                        </a:lnTo>
                        <a:lnTo>
                          <a:pt x="0" y="2402"/>
                        </a:lnTo>
                        <a:lnTo>
                          <a:pt x="0" y="2402"/>
                        </a:lnTo>
                        <a:lnTo>
                          <a:pt x="33" y="2341"/>
                        </a:lnTo>
                        <a:lnTo>
                          <a:pt x="36" y="2332"/>
                        </a:lnTo>
                        <a:lnTo>
                          <a:pt x="37" y="2321"/>
                        </a:lnTo>
                        <a:lnTo>
                          <a:pt x="39" y="2312"/>
                        </a:lnTo>
                        <a:lnTo>
                          <a:pt x="39" y="2303"/>
                        </a:lnTo>
                        <a:lnTo>
                          <a:pt x="39" y="2284"/>
                        </a:lnTo>
                        <a:lnTo>
                          <a:pt x="38" y="2264"/>
                        </a:lnTo>
                        <a:lnTo>
                          <a:pt x="36" y="2244"/>
                        </a:lnTo>
                        <a:lnTo>
                          <a:pt x="34" y="2224"/>
                        </a:lnTo>
                        <a:lnTo>
                          <a:pt x="34" y="2214"/>
                        </a:lnTo>
                        <a:lnTo>
                          <a:pt x="34" y="2205"/>
                        </a:lnTo>
                        <a:lnTo>
                          <a:pt x="35" y="2195"/>
                        </a:lnTo>
                        <a:lnTo>
                          <a:pt x="37" y="2185"/>
                        </a:lnTo>
                        <a:lnTo>
                          <a:pt x="39" y="2174"/>
                        </a:lnTo>
                        <a:lnTo>
                          <a:pt x="43" y="2165"/>
                        </a:lnTo>
                        <a:lnTo>
                          <a:pt x="48" y="2157"/>
                        </a:lnTo>
                        <a:lnTo>
                          <a:pt x="54" y="2151"/>
                        </a:lnTo>
                        <a:lnTo>
                          <a:pt x="61" y="2145"/>
                        </a:lnTo>
                        <a:lnTo>
                          <a:pt x="69" y="2141"/>
                        </a:lnTo>
                        <a:lnTo>
                          <a:pt x="77" y="2138"/>
                        </a:lnTo>
                        <a:lnTo>
                          <a:pt x="86" y="2135"/>
                        </a:lnTo>
                        <a:lnTo>
                          <a:pt x="125" y="2129"/>
                        </a:lnTo>
                        <a:lnTo>
                          <a:pt x="165" y="2123"/>
                        </a:lnTo>
                        <a:lnTo>
                          <a:pt x="191" y="2119"/>
                        </a:lnTo>
                        <a:lnTo>
                          <a:pt x="230" y="2114"/>
                        </a:lnTo>
                        <a:lnTo>
                          <a:pt x="249" y="2111"/>
                        </a:lnTo>
                        <a:lnTo>
                          <a:pt x="266" y="2106"/>
                        </a:lnTo>
                        <a:lnTo>
                          <a:pt x="273" y="2103"/>
                        </a:lnTo>
                        <a:lnTo>
                          <a:pt x="279" y="2101"/>
                        </a:lnTo>
                        <a:lnTo>
                          <a:pt x="284" y="2098"/>
                        </a:lnTo>
                        <a:lnTo>
                          <a:pt x="287" y="2095"/>
                        </a:lnTo>
                        <a:lnTo>
                          <a:pt x="290" y="2090"/>
                        </a:lnTo>
                        <a:lnTo>
                          <a:pt x="292" y="2085"/>
                        </a:lnTo>
                        <a:lnTo>
                          <a:pt x="293" y="2080"/>
                        </a:lnTo>
                        <a:lnTo>
                          <a:pt x="293" y="2076"/>
                        </a:lnTo>
                        <a:lnTo>
                          <a:pt x="293" y="2067"/>
                        </a:lnTo>
                        <a:lnTo>
                          <a:pt x="294" y="2058"/>
                        </a:lnTo>
                        <a:lnTo>
                          <a:pt x="295" y="2054"/>
                        </a:lnTo>
                        <a:lnTo>
                          <a:pt x="296" y="2051"/>
                        </a:lnTo>
                        <a:lnTo>
                          <a:pt x="299" y="2048"/>
                        </a:lnTo>
                        <a:lnTo>
                          <a:pt x="302" y="2045"/>
                        </a:lnTo>
                        <a:lnTo>
                          <a:pt x="307" y="2043"/>
                        </a:lnTo>
                        <a:lnTo>
                          <a:pt x="314" y="2041"/>
                        </a:lnTo>
                        <a:lnTo>
                          <a:pt x="322" y="2040"/>
                        </a:lnTo>
                        <a:lnTo>
                          <a:pt x="333" y="2039"/>
                        </a:lnTo>
                        <a:lnTo>
                          <a:pt x="345" y="2037"/>
                        </a:lnTo>
                        <a:lnTo>
                          <a:pt x="362" y="2033"/>
                        </a:lnTo>
                        <a:lnTo>
                          <a:pt x="382" y="2026"/>
                        </a:lnTo>
                        <a:lnTo>
                          <a:pt x="403" y="2017"/>
                        </a:lnTo>
                        <a:lnTo>
                          <a:pt x="423" y="2008"/>
                        </a:lnTo>
                        <a:lnTo>
                          <a:pt x="440" y="1998"/>
                        </a:lnTo>
                        <a:lnTo>
                          <a:pt x="446" y="1993"/>
                        </a:lnTo>
                        <a:lnTo>
                          <a:pt x="451" y="1988"/>
                        </a:lnTo>
                        <a:lnTo>
                          <a:pt x="456" y="1983"/>
                        </a:lnTo>
                        <a:lnTo>
                          <a:pt x="458" y="1977"/>
                        </a:lnTo>
                        <a:lnTo>
                          <a:pt x="460" y="1970"/>
                        </a:lnTo>
                        <a:lnTo>
                          <a:pt x="463" y="1965"/>
                        </a:lnTo>
                        <a:lnTo>
                          <a:pt x="467" y="1962"/>
                        </a:lnTo>
                        <a:lnTo>
                          <a:pt x="472" y="1959"/>
                        </a:lnTo>
                        <a:lnTo>
                          <a:pt x="477" y="1958"/>
                        </a:lnTo>
                        <a:lnTo>
                          <a:pt x="484" y="1957"/>
                        </a:lnTo>
                        <a:lnTo>
                          <a:pt x="491" y="1957"/>
                        </a:lnTo>
                        <a:lnTo>
                          <a:pt x="499" y="1958"/>
                        </a:lnTo>
                        <a:lnTo>
                          <a:pt x="514" y="1960"/>
                        </a:lnTo>
                        <a:lnTo>
                          <a:pt x="529" y="1962"/>
                        </a:lnTo>
                        <a:lnTo>
                          <a:pt x="537" y="1962"/>
                        </a:lnTo>
                        <a:lnTo>
                          <a:pt x="544" y="1962"/>
                        </a:lnTo>
                        <a:lnTo>
                          <a:pt x="551" y="1961"/>
                        </a:lnTo>
                        <a:lnTo>
                          <a:pt x="557" y="1959"/>
                        </a:lnTo>
                        <a:lnTo>
                          <a:pt x="557" y="1954"/>
                        </a:lnTo>
                        <a:lnTo>
                          <a:pt x="557" y="1951"/>
                        </a:lnTo>
                        <a:lnTo>
                          <a:pt x="556" y="1948"/>
                        </a:lnTo>
                        <a:lnTo>
                          <a:pt x="555" y="1946"/>
                        </a:lnTo>
                        <a:lnTo>
                          <a:pt x="552" y="1942"/>
                        </a:lnTo>
                        <a:lnTo>
                          <a:pt x="549" y="1936"/>
                        </a:lnTo>
                        <a:lnTo>
                          <a:pt x="547" y="1934"/>
                        </a:lnTo>
                        <a:lnTo>
                          <a:pt x="547" y="1932"/>
                        </a:lnTo>
                        <a:lnTo>
                          <a:pt x="542" y="1928"/>
                        </a:lnTo>
                        <a:lnTo>
                          <a:pt x="537" y="1921"/>
                        </a:lnTo>
                        <a:lnTo>
                          <a:pt x="534" y="1913"/>
                        </a:lnTo>
                        <a:lnTo>
                          <a:pt x="532" y="1907"/>
                        </a:lnTo>
                        <a:lnTo>
                          <a:pt x="531" y="1905"/>
                        </a:lnTo>
                        <a:lnTo>
                          <a:pt x="529" y="1903"/>
                        </a:lnTo>
                        <a:lnTo>
                          <a:pt x="529" y="1899"/>
                        </a:lnTo>
                        <a:lnTo>
                          <a:pt x="529" y="1895"/>
                        </a:lnTo>
                        <a:lnTo>
                          <a:pt x="530" y="1883"/>
                        </a:lnTo>
                        <a:lnTo>
                          <a:pt x="531" y="1870"/>
                        </a:lnTo>
                        <a:lnTo>
                          <a:pt x="533" y="1856"/>
                        </a:lnTo>
                        <a:lnTo>
                          <a:pt x="535" y="1843"/>
                        </a:lnTo>
                        <a:lnTo>
                          <a:pt x="535" y="1832"/>
                        </a:lnTo>
                        <a:lnTo>
                          <a:pt x="534" y="1825"/>
                        </a:lnTo>
                        <a:lnTo>
                          <a:pt x="531" y="1818"/>
                        </a:lnTo>
                        <a:lnTo>
                          <a:pt x="531" y="1811"/>
                        </a:lnTo>
                        <a:lnTo>
                          <a:pt x="531" y="1803"/>
                        </a:lnTo>
                        <a:lnTo>
                          <a:pt x="532" y="1796"/>
                        </a:lnTo>
                        <a:lnTo>
                          <a:pt x="532" y="1789"/>
                        </a:lnTo>
                        <a:lnTo>
                          <a:pt x="531" y="1782"/>
                        </a:lnTo>
                        <a:lnTo>
                          <a:pt x="530" y="1778"/>
                        </a:lnTo>
                        <a:lnTo>
                          <a:pt x="529" y="1774"/>
                        </a:lnTo>
                        <a:lnTo>
                          <a:pt x="527" y="1771"/>
                        </a:lnTo>
                        <a:lnTo>
                          <a:pt x="524" y="1767"/>
                        </a:lnTo>
                        <a:lnTo>
                          <a:pt x="510" y="1752"/>
                        </a:lnTo>
                        <a:lnTo>
                          <a:pt x="494" y="1737"/>
                        </a:lnTo>
                        <a:lnTo>
                          <a:pt x="491" y="1733"/>
                        </a:lnTo>
                        <a:lnTo>
                          <a:pt x="488" y="1729"/>
                        </a:lnTo>
                        <a:lnTo>
                          <a:pt x="486" y="1724"/>
                        </a:lnTo>
                        <a:lnTo>
                          <a:pt x="485" y="1719"/>
                        </a:lnTo>
                        <a:lnTo>
                          <a:pt x="484" y="1714"/>
                        </a:lnTo>
                        <a:lnTo>
                          <a:pt x="483" y="1709"/>
                        </a:lnTo>
                        <a:lnTo>
                          <a:pt x="484" y="1704"/>
                        </a:lnTo>
                        <a:lnTo>
                          <a:pt x="485" y="1698"/>
                        </a:lnTo>
                        <a:lnTo>
                          <a:pt x="500" y="1689"/>
                        </a:lnTo>
                        <a:lnTo>
                          <a:pt x="511" y="1681"/>
                        </a:lnTo>
                        <a:lnTo>
                          <a:pt x="518" y="1673"/>
                        </a:lnTo>
                        <a:lnTo>
                          <a:pt x="524" y="1668"/>
                        </a:lnTo>
                        <a:lnTo>
                          <a:pt x="527" y="1664"/>
                        </a:lnTo>
                        <a:lnTo>
                          <a:pt x="529" y="1660"/>
                        </a:lnTo>
                        <a:lnTo>
                          <a:pt x="529" y="1656"/>
                        </a:lnTo>
                        <a:lnTo>
                          <a:pt x="528" y="1653"/>
                        </a:lnTo>
                        <a:lnTo>
                          <a:pt x="523" y="1645"/>
                        </a:lnTo>
                        <a:lnTo>
                          <a:pt x="517" y="1635"/>
                        </a:lnTo>
                        <a:lnTo>
                          <a:pt x="514" y="1627"/>
                        </a:lnTo>
                        <a:lnTo>
                          <a:pt x="512" y="1618"/>
                        </a:lnTo>
                        <a:lnTo>
                          <a:pt x="510" y="1608"/>
                        </a:lnTo>
                        <a:lnTo>
                          <a:pt x="509" y="1596"/>
                        </a:lnTo>
                        <a:lnTo>
                          <a:pt x="510" y="1567"/>
                        </a:lnTo>
                        <a:lnTo>
                          <a:pt x="512" y="1539"/>
                        </a:lnTo>
                        <a:lnTo>
                          <a:pt x="512" y="1526"/>
                        </a:lnTo>
                        <a:lnTo>
                          <a:pt x="512" y="1512"/>
                        </a:lnTo>
                        <a:lnTo>
                          <a:pt x="511" y="1497"/>
                        </a:lnTo>
                        <a:lnTo>
                          <a:pt x="509" y="1483"/>
                        </a:lnTo>
                        <a:lnTo>
                          <a:pt x="507" y="1472"/>
                        </a:lnTo>
                        <a:lnTo>
                          <a:pt x="506" y="1463"/>
                        </a:lnTo>
                        <a:lnTo>
                          <a:pt x="506" y="1455"/>
                        </a:lnTo>
                        <a:lnTo>
                          <a:pt x="507" y="1449"/>
                        </a:lnTo>
                        <a:lnTo>
                          <a:pt x="508" y="1446"/>
                        </a:lnTo>
                        <a:lnTo>
                          <a:pt x="511" y="1444"/>
                        </a:lnTo>
                        <a:lnTo>
                          <a:pt x="514" y="1443"/>
                        </a:lnTo>
                        <a:lnTo>
                          <a:pt x="518" y="1443"/>
                        </a:lnTo>
                        <a:lnTo>
                          <a:pt x="539" y="1450"/>
                        </a:lnTo>
                        <a:lnTo>
                          <a:pt x="567" y="1458"/>
                        </a:lnTo>
                        <a:lnTo>
                          <a:pt x="586" y="1464"/>
                        </a:lnTo>
                        <a:lnTo>
                          <a:pt x="614" y="1473"/>
                        </a:lnTo>
                        <a:lnTo>
                          <a:pt x="629" y="1476"/>
                        </a:lnTo>
                        <a:lnTo>
                          <a:pt x="641" y="1477"/>
                        </a:lnTo>
                        <a:lnTo>
                          <a:pt x="646" y="1477"/>
                        </a:lnTo>
                        <a:lnTo>
                          <a:pt x="651" y="1476"/>
                        </a:lnTo>
                        <a:lnTo>
                          <a:pt x="654" y="1475"/>
                        </a:lnTo>
                        <a:lnTo>
                          <a:pt x="656" y="1472"/>
                        </a:lnTo>
                        <a:lnTo>
                          <a:pt x="656" y="1470"/>
                        </a:lnTo>
                        <a:lnTo>
                          <a:pt x="655" y="1467"/>
                        </a:lnTo>
                        <a:lnTo>
                          <a:pt x="653" y="1464"/>
                        </a:lnTo>
                        <a:lnTo>
                          <a:pt x="651" y="1459"/>
                        </a:lnTo>
                        <a:lnTo>
                          <a:pt x="644" y="1451"/>
                        </a:lnTo>
                        <a:lnTo>
                          <a:pt x="636" y="1442"/>
                        </a:lnTo>
                        <a:lnTo>
                          <a:pt x="618" y="1424"/>
                        </a:lnTo>
                        <a:lnTo>
                          <a:pt x="607" y="1411"/>
                        </a:lnTo>
                        <a:lnTo>
                          <a:pt x="603" y="1402"/>
                        </a:lnTo>
                        <a:lnTo>
                          <a:pt x="599" y="1390"/>
                        </a:lnTo>
                        <a:lnTo>
                          <a:pt x="596" y="1373"/>
                        </a:lnTo>
                        <a:lnTo>
                          <a:pt x="592" y="1356"/>
                        </a:lnTo>
                        <a:lnTo>
                          <a:pt x="590" y="1338"/>
                        </a:lnTo>
                        <a:lnTo>
                          <a:pt x="588" y="1321"/>
                        </a:lnTo>
                        <a:lnTo>
                          <a:pt x="588" y="1314"/>
                        </a:lnTo>
                        <a:lnTo>
                          <a:pt x="589" y="1308"/>
                        </a:lnTo>
                        <a:lnTo>
                          <a:pt x="589" y="1303"/>
                        </a:lnTo>
                        <a:lnTo>
                          <a:pt x="591" y="1300"/>
                        </a:lnTo>
                        <a:lnTo>
                          <a:pt x="594" y="1294"/>
                        </a:lnTo>
                        <a:lnTo>
                          <a:pt x="598" y="1289"/>
                        </a:lnTo>
                        <a:lnTo>
                          <a:pt x="602" y="1285"/>
                        </a:lnTo>
                        <a:lnTo>
                          <a:pt x="608" y="1282"/>
                        </a:lnTo>
                        <a:lnTo>
                          <a:pt x="613" y="1280"/>
                        </a:lnTo>
                        <a:lnTo>
                          <a:pt x="619" y="1278"/>
                        </a:lnTo>
                        <a:lnTo>
                          <a:pt x="627" y="1277"/>
                        </a:lnTo>
                        <a:lnTo>
                          <a:pt x="633" y="1277"/>
                        </a:lnTo>
                        <a:lnTo>
                          <a:pt x="647" y="1276"/>
                        </a:lnTo>
                        <a:lnTo>
                          <a:pt x="661" y="1277"/>
                        </a:lnTo>
                        <a:lnTo>
                          <a:pt x="675" y="1279"/>
                        </a:lnTo>
                        <a:lnTo>
                          <a:pt x="686" y="1281"/>
                        </a:lnTo>
                        <a:lnTo>
                          <a:pt x="700" y="1282"/>
                        </a:lnTo>
                        <a:lnTo>
                          <a:pt x="721" y="1283"/>
                        </a:lnTo>
                        <a:lnTo>
                          <a:pt x="744" y="1282"/>
                        </a:lnTo>
                        <a:lnTo>
                          <a:pt x="770" y="1280"/>
                        </a:lnTo>
                        <a:lnTo>
                          <a:pt x="782" y="1278"/>
                        </a:lnTo>
                        <a:lnTo>
                          <a:pt x="794" y="1276"/>
                        </a:lnTo>
                        <a:lnTo>
                          <a:pt x="806" y="1273"/>
                        </a:lnTo>
                        <a:lnTo>
                          <a:pt x="816" y="1270"/>
                        </a:lnTo>
                        <a:lnTo>
                          <a:pt x="824" y="1267"/>
                        </a:lnTo>
                        <a:lnTo>
                          <a:pt x="832" y="1262"/>
                        </a:lnTo>
                        <a:lnTo>
                          <a:pt x="837" y="1257"/>
                        </a:lnTo>
                        <a:lnTo>
                          <a:pt x="842" y="1252"/>
                        </a:lnTo>
                        <a:lnTo>
                          <a:pt x="844" y="1245"/>
                        </a:lnTo>
                        <a:lnTo>
                          <a:pt x="845" y="1240"/>
                        </a:lnTo>
                        <a:lnTo>
                          <a:pt x="845" y="1236"/>
                        </a:lnTo>
                        <a:lnTo>
                          <a:pt x="845" y="1233"/>
                        </a:lnTo>
                        <a:lnTo>
                          <a:pt x="844" y="1230"/>
                        </a:lnTo>
                        <a:lnTo>
                          <a:pt x="842" y="1227"/>
                        </a:lnTo>
                        <a:lnTo>
                          <a:pt x="839" y="1225"/>
                        </a:lnTo>
                        <a:lnTo>
                          <a:pt x="837" y="1223"/>
                        </a:lnTo>
                        <a:lnTo>
                          <a:pt x="831" y="1219"/>
                        </a:lnTo>
                        <a:lnTo>
                          <a:pt x="825" y="1215"/>
                        </a:lnTo>
                        <a:lnTo>
                          <a:pt x="820" y="1211"/>
                        </a:lnTo>
                        <a:lnTo>
                          <a:pt x="816" y="1203"/>
                        </a:lnTo>
                        <a:lnTo>
                          <a:pt x="815" y="1200"/>
                        </a:lnTo>
                        <a:lnTo>
                          <a:pt x="816" y="1194"/>
                        </a:lnTo>
                        <a:lnTo>
                          <a:pt x="817" y="1187"/>
                        </a:lnTo>
                        <a:lnTo>
                          <a:pt x="819" y="1180"/>
                        </a:lnTo>
                        <a:lnTo>
                          <a:pt x="821" y="1171"/>
                        </a:lnTo>
                        <a:lnTo>
                          <a:pt x="821" y="1162"/>
                        </a:lnTo>
                        <a:lnTo>
                          <a:pt x="821" y="1152"/>
                        </a:lnTo>
                        <a:lnTo>
                          <a:pt x="819" y="1144"/>
                        </a:lnTo>
                        <a:lnTo>
                          <a:pt x="817" y="1137"/>
                        </a:lnTo>
                        <a:lnTo>
                          <a:pt x="814" y="1131"/>
                        </a:lnTo>
                        <a:lnTo>
                          <a:pt x="811" y="1126"/>
                        </a:lnTo>
                        <a:lnTo>
                          <a:pt x="807" y="1121"/>
                        </a:lnTo>
                        <a:lnTo>
                          <a:pt x="803" y="1116"/>
                        </a:lnTo>
                        <a:lnTo>
                          <a:pt x="800" y="1114"/>
                        </a:lnTo>
                        <a:lnTo>
                          <a:pt x="795" y="1110"/>
                        </a:lnTo>
                        <a:lnTo>
                          <a:pt x="790" y="1107"/>
                        </a:lnTo>
                        <a:lnTo>
                          <a:pt x="784" y="1101"/>
                        </a:lnTo>
                        <a:lnTo>
                          <a:pt x="776" y="1094"/>
                        </a:lnTo>
                        <a:lnTo>
                          <a:pt x="767" y="1087"/>
                        </a:lnTo>
                        <a:lnTo>
                          <a:pt x="758" y="1081"/>
                        </a:lnTo>
                        <a:lnTo>
                          <a:pt x="738" y="1067"/>
                        </a:lnTo>
                        <a:lnTo>
                          <a:pt x="722" y="1055"/>
                        </a:lnTo>
                        <a:lnTo>
                          <a:pt x="714" y="1047"/>
                        </a:lnTo>
                        <a:lnTo>
                          <a:pt x="705" y="1034"/>
                        </a:lnTo>
                        <a:lnTo>
                          <a:pt x="696" y="1017"/>
                        </a:lnTo>
                        <a:lnTo>
                          <a:pt x="687" y="999"/>
                        </a:lnTo>
                        <a:lnTo>
                          <a:pt x="678" y="979"/>
                        </a:lnTo>
                        <a:lnTo>
                          <a:pt x="671" y="961"/>
                        </a:lnTo>
                        <a:lnTo>
                          <a:pt x="666" y="947"/>
                        </a:lnTo>
                        <a:lnTo>
                          <a:pt x="664" y="935"/>
                        </a:lnTo>
                        <a:lnTo>
                          <a:pt x="664" y="931"/>
                        </a:lnTo>
                        <a:lnTo>
                          <a:pt x="666" y="925"/>
                        </a:lnTo>
                        <a:lnTo>
                          <a:pt x="670" y="920"/>
                        </a:lnTo>
                        <a:lnTo>
                          <a:pt x="673" y="914"/>
                        </a:lnTo>
                        <a:lnTo>
                          <a:pt x="682" y="899"/>
                        </a:lnTo>
                        <a:lnTo>
                          <a:pt x="692" y="886"/>
                        </a:lnTo>
                        <a:lnTo>
                          <a:pt x="703" y="873"/>
                        </a:lnTo>
                        <a:lnTo>
                          <a:pt x="715" y="862"/>
                        </a:lnTo>
                        <a:lnTo>
                          <a:pt x="726" y="852"/>
                        </a:lnTo>
                        <a:lnTo>
                          <a:pt x="734" y="846"/>
                        </a:lnTo>
                        <a:lnTo>
                          <a:pt x="740" y="842"/>
                        </a:lnTo>
                        <a:lnTo>
                          <a:pt x="746" y="838"/>
                        </a:lnTo>
                        <a:lnTo>
                          <a:pt x="750" y="834"/>
                        </a:lnTo>
                        <a:lnTo>
                          <a:pt x="754" y="829"/>
                        </a:lnTo>
                        <a:lnTo>
                          <a:pt x="757" y="824"/>
                        </a:lnTo>
                        <a:lnTo>
                          <a:pt x="759" y="820"/>
                        </a:lnTo>
                        <a:lnTo>
                          <a:pt x="760" y="814"/>
                        </a:lnTo>
                        <a:lnTo>
                          <a:pt x="761" y="809"/>
                        </a:lnTo>
                        <a:lnTo>
                          <a:pt x="760" y="798"/>
                        </a:lnTo>
                        <a:lnTo>
                          <a:pt x="756" y="788"/>
                        </a:lnTo>
                        <a:lnTo>
                          <a:pt x="751" y="777"/>
                        </a:lnTo>
                        <a:lnTo>
                          <a:pt x="745" y="765"/>
                        </a:lnTo>
                        <a:lnTo>
                          <a:pt x="732" y="744"/>
                        </a:lnTo>
                        <a:lnTo>
                          <a:pt x="722" y="723"/>
                        </a:lnTo>
                        <a:lnTo>
                          <a:pt x="718" y="714"/>
                        </a:lnTo>
                        <a:lnTo>
                          <a:pt x="716" y="706"/>
                        </a:lnTo>
                        <a:lnTo>
                          <a:pt x="716" y="702"/>
                        </a:lnTo>
                        <a:lnTo>
                          <a:pt x="717" y="698"/>
                        </a:lnTo>
                        <a:lnTo>
                          <a:pt x="719" y="694"/>
                        </a:lnTo>
                        <a:lnTo>
                          <a:pt x="721" y="691"/>
                        </a:lnTo>
                        <a:lnTo>
                          <a:pt x="726" y="684"/>
                        </a:lnTo>
                        <a:lnTo>
                          <a:pt x="730" y="680"/>
                        </a:lnTo>
                        <a:lnTo>
                          <a:pt x="735" y="678"/>
                        </a:lnTo>
                        <a:lnTo>
                          <a:pt x="739" y="676"/>
                        </a:lnTo>
                        <a:lnTo>
                          <a:pt x="746" y="674"/>
                        </a:lnTo>
                        <a:lnTo>
                          <a:pt x="752" y="673"/>
                        </a:lnTo>
                        <a:lnTo>
                          <a:pt x="756" y="672"/>
                        </a:lnTo>
                        <a:lnTo>
                          <a:pt x="758" y="670"/>
                        </a:lnTo>
                        <a:lnTo>
                          <a:pt x="760" y="668"/>
                        </a:lnTo>
                        <a:lnTo>
                          <a:pt x="762" y="664"/>
                        </a:lnTo>
                        <a:lnTo>
                          <a:pt x="763" y="659"/>
                        </a:lnTo>
                        <a:lnTo>
                          <a:pt x="764" y="652"/>
                        </a:lnTo>
                        <a:lnTo>
                          <a:pt x="764" y="643"/>
                        </a:lnTo>
                        <a:lnTo>
                          <a:pt x="764" y="632"/>
                        </a:lnTo>
                        <a:lnTo>
                          <a:pt x="764" y="625"/>
                        </a:lnTo>
                        <a:lnTo>
                          <a:pt x="766" y="619"/>
                        </a:lnTo>
                        <a:lnTo>
                          <a:pt x="769" y="613"/>
                        </a:lnTo>
                        <a:lnTo>
                          <a:pt x="773" y="608"/>
                        </a:lnTo>
                        <a:lnTo>
                          <a:pt x="778" y="604"/>
                        </a:lnTo>
                        <a:lnTo>
                          <a:pt x="783" y="598"/>
                        </a:lnTo>
                        <a:lnTo>
                          <a:pt x="789" y="594"/>
                        </a:lnTo>
                        <a:lnTo>
                          <a:pt x="796" y="590"/>
                        </a:lnTo>
                        <a:lnTo>
                          <a:pt x="811" y="583"/>
                        </a:lnTo>
                        <a:lnTo>
                          <a:pt x="824" y="576"/>
                        </a:lnTo>
                        <a:lnTo>
                          <a:pt x="830" y="572"/>
                        </a:lnTo>
                        <a:lnTo>
                          <a:pt x="836" y="568"/>
                        </a:lnTo>
                        <a:lnTo>
                          <a:pt x="842" y="564"/>
                        </a:lnTo>
                        <a:lnTo>
                          <a:pt x="846" y="560"/>
                        </a:lnTo>
                        <a:lnTo>
                          <a:pt x="851" y="557"/>
                        </a:lnTo>
                        <a:lnTo>
                          <a:pt x="855" y="553"/>
                        </a:lnTo>
                        <a:lnTo>
                          <a:pt x="860" y="547"/>
                        </a:lnTo>
                        <a:lnTo>
                          <a:pt x="864" y="541"/>
                        </a:lnTo>
                        <a:lnTo>
                          <a:pt x="871" y="527"/>
                        </a:lnTo>
                        <a:lnTo>
                          <a:pt x="878" y="509"/>
                        </a:lnTo>
                        <a:lnTo>
                          <a:pt x="890" y="475"/>
                        </a:lnTo>
                        <a:lnTo>
                          <a:pt x="899" y="447"/>
                        </a:lnTo>
                        <a:lnTo>
                          <a:pt x="902" y="436"/>
                        </a:lnTo>
                        <a:lnTo>
                          <a:pt x="905" y="424"/>
                        </a:lnTo>
                        <a:lnTo>
                          <a:pt x="905" y="414"/>
                        </a:lnTo>
                        <a:lnTo>
                          <a:pt x="904" y="404"/>
                        </a:lnTo>
                        <a:lnTo>
                          <a:pt x="902" y="395"/>
                        </a:lnTo>
                        <a:lnTo>
                          <a:pt x="897" y="385"/>
                        </a:lnTo>
                        <a:lnTo>
                          <a:pt x="891" y="376"/>
                        </a:lnTo>
                        <a:lnTo>
                          <a:pt x="882" y="367"/>
                        </a:lnTo>
                        <a:lnTo>
                          <a:pt x="870" y="354"/>
                        </a:lnTo>
                        <a:lnTo>
                          <a:pt x="862" y="342"/>
                        </a:lnTo>
                        <a:lnTo>
                          <a:pt x="859" y="338"/>
                        </a:lnTo>
                        <a:lnTo>
                          <a:pt x="857" y="333"/>
                        </a:lnTo>
                        <a:lnTo>
                          <a:pt x="856" y="329"/>
                        </a:lnTo>
                        <a:lnTo>
                          <a:pt x="855" y="326"/>
                        </a:lnTo>
                        <a:lnTo>
                          <a:pt x="855" y="323"/>
                        </a:lnTo>
                        <a:lnTo>
                          <a:pt x="856" y="320"/>
                        </a:lnTo>
                        <a:lnTo>
                          <a:pt x="857" y="317"/>
                        </a:lnTo>
                        <a:lnTo>
                          <a:pt x="858" y="315"/>
                        </a:lnTo>
                        <a:lnTo>
                          <a:pt x="863" y="310"/>
                        </a:lnTo>
                        <a:lnTo>
                          <a:pt x="869" y="307"/>
                        </a:lnTo>
                        <a:lnTo>
                          <a:pt x="885" y="299"/>
                        </a:lnTo>
                        <a:lnTo>
                          <a:pt x="902" y="291"/>
                        </a:lnTo>
                        <a:lnTo>
                          <a:pt x="910" y="287"/>
                        </a:lnTo>
                        <a:lnTo>
                          <a:pt x="917" y="281"/>
                        </a:lnTo>
                        <a:lnTo>
                          <a:pt x="920" y="278"/>
                        </a:lnTo>
                        <a:lnTo>
                          <a:pt x="922" y="274"/>
                        </a:lnTo>
                        <a:lnTo>
                          <a:pt x="925" y="270"/>
                        </a:lnTo>
                        <a:lnTo>
                          <a:pt x="927" y="266"/>
                        </a:lnTo>
                        <a:lnTo>
                          <a:pt x="929" y="262"/>
                        </a:lnTo>
                        <a:lnTo>
                          <a:pt x="929" y="259"/>
                        </a:lnTo>
                        <a:lnTo>
                          <a:pt x="929" y="254"/>
                        </a:lnTo>
                        <a:lnTo>
                          <a:pt x="927" y="250"/>
                        </a:lnTo>
                        <a:lnTo>
                          <a:pt x="925" y="243"/>
                        </a:lnTo>
                        <a:lnTo>
                          <a:pt x="922" y="236"/>
                        </a:lnTo>
                        <a:lnTo>
                          <a:pt x="919" y="229"/>
                        </a:lnTo>
                        <a:lnTo>
                          <a:pt x="919" y="222"/>
                        </a:lnTo>
                        <a:lnTo>
                          <a:pt x="919" y="219"/>
                        </a:lnTo>
                        <a:lnTo>
                          <a:pt x="921" y="215"/>
                        </a:lnTo>
                        <a:lnTo>
                          <a:pt x="923" y="211"/>
                        </a:lnTo>
                        <a:lnTo>
                          <a:pt x="926" y="208"/>
                        </a:lnTo>
                        <a:lnTo>
                          <a:pt x="944" y="196"/>
                        </a:lnTo>
                        <a:lnTo>
                          <a:pt x="954" y="189"/>
                        </a:lnTo>
                        <a:lnTo>
                          <a:pt x="956" y="187"/>
                        </a:lnTo>
                        <a:lnTo>
                          <a:pt x="957" y="184"/>
                        </a:lnTo>
                        <a:lnTo>
                          <a:pt x="958" y="181"/>
                        </a:lnTo>
                        <a:lnTo>
                          <a:pt x="958" y="177"/>
                        </a:lnTo>
                        <a:lnTo>
                          <a:pt x="958" y="166"/>
                        </a:lnTo>
                        <a:lnTo>
                          <a:pt x="955" y="152"/>
                        </a:lnTo>
                        <a:lnTo>
                          <a:pt x="941" y="96"/>
                        </a:lnTo>
                        <a:lnTo>
                          <a:pt x="941" y="96"/>
                        </a:lnTo>
                        <a:close/>
                      </a:path>
                    </a:pathLst>
                  </a:custGeom>
                  <a:solidFill>
                    <a:srgbClr val="0E4D74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71" name="Świętokrzyskie_0"/>
                  <xdr:cNvSpPr>
                    <a:spLocks/>
                  </xdr:cNvSpPr>
                </xdr:nvSpPr>
                <xdr:spPr bwMode="auto">
                  <a:xfrm>
                    <a:off x="16267924" y="6608470"/>
                    <a:ext cx="884188" cy="742224"/>
                  </a:xfrm>
                  <a:custGeom>
                    <a:avLst/>
                    <a:gdLst/>
                    <a:ahLst/>
                    <a:cxnLst>
                      <a:cxn ang="0">
                        <a:pos x="182" y="845"/>
                      </a:cxn>
                      <a:cxn ang="0">
                        <a:pos x="338" y="755"/>
                      </a:cxn>
                      <a:cxn ang="0">
                        <a:pos x="486" y="744"/>
                      </a:cxn>
                      <a:cxn ang="0">
                        <a:pos x="399" y="518"/>
                      </a:cxn>
                      <a:cxn ang="0">
                        <a:pos x="427" y="364"/>
                      </a:cxn>
                      <a:cxn ang="0">
                        <a:pos x="546" y="341"/>
                      </a:cxn>
                      <a:cxn ang="0">
                        <a:pos x="707" y="336"/>
                      </a:cxn>
                      <a:cxn ang="0">
                        <a:pos x="802" y="254"/>
                      </a:cxn>
                      <a:cxn ang="0">
                        <a:pos x="823" y="202"/>
                      </a:cxn>
                      <a:cxn ang="0">
                        <a:pos x="957" y="218"/>
                      </a:cxn>
                      <a:cxn ang="0">
                        <a:pos x="973" y="86"/>
                      </a:cxn>
                      <a:cxn ang="0">
                        <a:pos x="1096" y="6"/>
                      </a:cxn>
                      <a:cxn ang="0">
                        <a:pos x="1164" y="89"/>
                      </a:cxn>
                      <a:cxn ang="0">
                        <a:pos x="1230" y="208"/>
                      </a:cxn>
                      <a:cxn ang="0">
                        <a:pos x="1458" y="314"/>
                      </a:cxn>
                      <a:cxn ang="0">
                        <a:pos x="1585" y="436"/>
                      </a:cxn>
                      <a:cxn ang="0">
                        <a:pos x="1671" y="383"/>
                      </a:cxn>
                      <a:cxn ang="0">
                        <a:pos x="1887" y="392"/>
                      </a:cxn>
                      <a:cxn ang="0">
                        <a:pos x="1996" y="396"/>
                      </a:cxn>
                      <a:cxn ang="0">
                        <a:pos x="2061" y="306"/>
                      </a:cxn>
                      <a:cxn ang="0">
                        <a:pos x="2105" y="450"/>
                      </a:cxn>
                      <a:cxn ang="0">
                        <a:pos x="2207" y="602"/>
                      </a:cxn>
                      <a:cxn ang="0">
                        <a:pos x="2466" y="659"/>
                      </a:cxn>
                      <a:cxn ang="0">
                        <a:pos x="2631" y="747"/>
                      </a:cxn>
                      <a:cxn ang="0">
                        <a:pos x="2691" y="655"/>
                      </a:cxn>
                      <a:cxn ang="0">
                        <a:pos x="2906" y="640"/>
                      </a:cxn>
                      <a:cxn ang="0">
                        <a:pos x="3072" y="642"/>
                      </a:cxn>
                      <a:cxn ang="0">
                        <a:pos x="3109" y="751"/>
                      </a:cxn>
                      <a:cxn ang="0">
                        <a:pos x="3132" y="977"/>
                      </a:cxn>
                      <a:cxn ang="0">
                        <a:pos x="3171" y="1176"/>
                      </a:cxn>
                      <a:cxn ang="0">
                        <a:pos x="3166" y="1346"/>
                      </a:cxn>
                      <a:cxn ang="0">
                        <a:pos x="3094" y="1541"/>
                      </a:cxn>
                      <a:cxn ang="0">
                        <a:pos x="2936" y="1682"/>
                      </a:cxn>
                      <a:cxn ang="0">
                        <a:pos x="2824" y="1893"/>
                      </a:cxn>
                      <a:cxn ang="0">
                        <a:pos x="2580" y="1987"/>
                      </a:cxn>
                      <a:cxn ang="0">
                        <a:pos x="2498" y="2099"/>
                      </a:cxn>
                      <a:cxn ang="0">
                        <a:pos x="2280" y="2244"/>
                      </a:cxn>
                      <a:cxn ang="0">
                        <a:pos x="2113" y="2308"/>
                      </a:cxn>
                      <a:cxn ang="0">
                        <a:pos x="1915" y="2394"/>
                      </a:cxn>
                      <a:cxn ang="0">
                        <a:pos x="1743" y="2434"/>
                      </a:cxn>
                      <a:cxn ang="0">
                        <a:pos x="1596" y="2467"/>
                      </a:cxn>
                      <a:cxn ang="0">
                        <a:pos x="1475" y="2608"/>
                      </a:cxn>
                      <a:cxn ang="0">
                        <a:pos x="1161" y="2688"/>
                      </a:cxn>
                      <a:cxn ang="0">
                        <a:pos x="992" y="2630"/>
                      </a:cxn>
                      <a:cxn ang="0">
                        <a:pos x="945" y="2514"/>
                      </a:cxn>
                      <a:cxn ang="0">
                        <a:pos x="934" y="2409"/>
                      </a:cxn>
                      <a:cxn ang="0">
                        <a:pos x="924" y="2275"/>
                      </a:cxn>
                      <a:cxn ang="0">
                        <a:pos x="814" y="2073"/>
                      </a:cxn>
                      <a:cxn ang="0">
                        <a:pos x="682" y="1997"/>
                      </a:cxn>
                      <a:cxn ang="0">
                        <a:pos x="534" y="1945"/>
                      </a:cxn>
                      <a:cxn ang="0">
                        <a:pos x="391" y="1918"/>
                      </a:cxn>
                      <a:cxn ang="0">
                        <a:pos x="272" y="1878"/>
                      </a:cxn>
                      <a:cxn ang="0">
                        <a:pos x="125" y="1806"/>
                      </a:cxn>
                      <a:cxn ang="0">
                        <a:pos x="214" y="1703"/>
                      </a:cxn>
                      <a:cxn ang="0">
                        <a:pos x="255" y="1635"/>
                      </a:cxn>
                      <a:cxn ang="0">
                        <a:pos x="233" y="1522"/>
                      </a:cxn>
                      <a:cxn ang="0">
                        <a:pos x="25" y="1452"/>
                      </a:cxn>
                      <a:cxn ang="0">
                        <a:pos x="8" y="1346"/>
                      </a:cxn>
                      <a:cxn ang="0">
                        <a:pos x="103" y="1231"/>
                      </a:cxn>
                      <a:cxn ang="0">
                        <a:pos x="169" y="1206"/>
                      </a:cxn>
                    </a:cxnLst>
                    <a:rect l="0" t="0" r="r" b="b"/>
                    <a:pathLst>
                      <a:path w="3211" h="2688">
                        <a:moveTo>
                          <a:pt x="69" y="1117"/>
                        </a:moveTo>
                        <a:lnTo>
                          <a:pt x="143" y="1019"/>
                        </a:lnTo>
                        <a:lnTo>
                          <a:pt x="159" y="1007"/>
                        </a:lnTo>
                        <a:lnTo>
                          <a:pt x="175" y="990"/>
                        </a:lnTo>
                        <a:lnTo>
                          <a:pt x="184" y="981"/>
                        </a:lnTo>
                        <a:lnTo>
                          <a:pt x="190" y="972"/>
                        </a:lnTo>
                        <a:lnTo>
                          <a:pt x="195" y="963"/>
                        </a:lnTo>
                        <a:lnTo>
                          <a:pt x="198" y="952"/>
                        </a:lnTo>
                        <a:lnTo>
                          <a:pt x="200" y="944"/>
                        </a:lnTo>
                        <a:lnTo>
                          <a:pt x="199" y="935"/>
                        </a:lnTo>
                        <a:lnTo>
                          <a:pt x="198" y="927"/>
                        </a:lnTo>
                        <a:lnTo>
                          <a:pt x="196" y="920"/>
                        </a:lnTo>
                        <a:lnTo>
                          <a:pt x="191" y="904"/>
                        </a:lnTo>
                        <a:lnTo>
                          <a:pt x="186" y="889"/>
                        </a:lnTo>
                        <a:lnTo>
                          <a:pt x="183" y="881"/>
                        </a:lnTo>
                        <a:lnTo>
                          <a:pt x="181" y="873"/>
                        </a:lnTo>
                        <a:lnTo>
                          <a:pt x="180" y="864"/>
                        </a:lnTo>
                        <a:lnTo>
                          <a:pt x="180" y="855"/>
                        </a:lnTo>
                        <a:lnTo>
                          <a:pt x="182" y="845"/>
                        </a:lnTo>
                        <a:lnTo>
                          <a:pt x="184" y="835"/>
                        </a:lnTo>
                        <a:lnTo>
                          <a:pt x="189" y="824"/>
                        </a:lnTo>
                        <a:lnTo>
                          <a:pt x="195" y="812"/>
                        </a:lnTo>
                        <a:lnTo>
                          <a:pt x="200" y="801"/>
                        </a:lnTo>
                        <a:lnTo>
                          <a:pt x="205" y="784"/>
                        </a:lnTo>
                        <a:lnTo>
                          <a:pt x="209" y="766"/>
                        </a:lnTo>
                        <a:lnTo>
                          <a:pt x="214" y="747"/>
                        </a:lnTo>
                        <a:lnTo>
                          <a:pt x="219" y="728"/>
                        </a:lnTo>
                        <a:lnTo>
                          <a:pt x="225" y="714"/>
                        </a:lnTo>
                        <a:lnTo>
                          <a:pt x="227" y="709"/>
                        </a:lnTo>
                        <a:lnTo>
                          <a:pt x="230" y="705"/>
                        </a:lnTo>
                        <a:lnTo>
                          <a:pt x="233" y="703"/>
                        </a:lnTo>
                        <a:lnTo>
                          <a:pt x="237" y="703"/>
                        </a:lnTo>
                        <a:lnTo>
                          <a:pt x="317" y="727"/>
                        </a:lnTo>
                        <a:lnTo>
                          <a:pt x="321" y="729"/>
                        </a:lnTo>
                        <a:lnTo>
                          <a:pt x="325" y="733"/>
                        </a:lnTo>
                        <a:lnTo>
                          <a:pt x="328" y="737"/>
                        </a:lnTo>
                        <a:lnTo>
                          <a:pt x="331" y="742"/>
                        </a:lnTo>
                        <a:lnTo>
                          <a:pt x="338" y="755"/>
                        </a:lnTo>
                        <a:lnTo>
                          <a:pt x="344" y="770"/>
                        </a:lnTo>
                        <a:lnTo>
                          <a:pt x="352" y="784"/>
                        </a:lnTo>
                        <a:lnTo>
                          <a:pt x="359" y="799"/>
                        </a:lnTo>
                        <a:lnTo>
                          <a:pt x="363" y="805"/>
                        </a:lnTo>
                        <a:lnTo>
                          <a:pt x="368" y="811"/>
                        </a:lnTo>
                        <a:lnTo>
                          <a:pt x="373" y="816"/>
                        </a:lnTo>
                        <a:lnTo>
                          <a:pt x="379" y="820"/>
                        </a:lnTo>
                        <a:lnTo>
                          <a:pt x="402" y="834"/>
                        </a:lnTo>
                        <a:lnTo>
                          <a:pt x="428" y="848"/>
                        </a:lnTo>
                        <a:lnTo>
                          <a:pt x="442" y="853"/>
                        </a:lnTo>
                        <a:lnTo>
                          <a:pt x="455" y="856"/>
                        </a:lnTo>
                        <a:lnTo>
                          <a:pt x="462" y="857"/>
                        </a:lnTo>
                        <a:lnTo>
                          <a:pt x="468" y="857"/>
                        </a:lnTo>
                        <a:lnTo>
                          <a:pt x="474" y="856"/>
                        </a:lnTo>
                        <a:lnTo>
                          <a:pt x="481" y="854"/>
                        </a:lnTo>
                        <a:lnTo>
                          <a:pt x="481" y="825"/>
                        </a:lnTo>
                        <a:lnTo>
                          <a:pt x="483" y="798"/>
                        </a:lnTo>
                        <a:lnTo>
                          <a:pt x="484" y="770"/>
                        </a:lnTo>
                        <a:lnTo>
                          <a:pt x="486" y="744"/>
                        </a:lnTo>
                        <a:lnTo>
                          <a:pt x="488" y="717"/>
                        </a:lnTo>
                        <a:lnTo>
                          <a:pt x="488" y="689"/>
                        </a:lnTo>
                        <a:lnTo>
                          <a:pt x="487" y="661"/>
                        </a:lnTo>
                        <a:lnTo>
                          <a:pt x="484" y="631"/>
                        </a:lnTo>
                        <a:lnTo>
                          <a:pt x="463" y="631"/>
                        </a:lnTo>
                        <a:lnTo>
                          <a:pt x="448" y="629"/>
                        </a:lnTo>
                        <a:lnTo>
                          <a:pt x="441" y="628"/>
                        </a:lnTo>
                        <a:lnTo>
                          <a:pt x="435" y="627"/>
                        </a:lnTo>
                        <a:lnTo>
                          <a:pt x="430" y="624"/>
                        </a:lnTo>
                        <a:lnTo>
                          <a:pt x="426" y="622"/>
                        </a:lnTo>
                        <a:lnTo>
                          <a:pt x="423" y="618"/>
                        </a:lnTo>
                        <a:lnTo>
                          <a:pt x="419" y="613"/>
                        </a:lnTo>
                        <a:lnTo>
                          <a:pt x="417" y="608"/>
                        </a:lnTo>
                        <a:lnTo>
                          <a:pt x="414" y="602"/>
                        </a:lnTo>
                        <a:lnTo>
                          <a:pt x="409" y="587"/>
                        </a:lnTo>
                        <a:lnTo>
                          <a:pt x="405" y="567"/>
                        </a:lnTo>
                        <a:lnTo>
                          <a:pt x="401" y="546"/>
                        </a:lnTo>
                        <a:lnTo>
                          <a:pt x="399" y="527"/>
                        </a:lnTo>
                        <a:lnTo>
                          <a:pt x="399" y="518"/>
                        </a:lnTo>
                        <a:lnTo>
                          <a:pt x="399" y="510"/>
                        </a:lnTo>
                        <a:lnTo>
                          <a:pt x="400" y="503"/>
                        </a:lnTo>
                        <a:lnTo>
                          <a:pt x="402" y="495"/>
                        </a:lnTo>
                        <a:lnTo>
                          <a:pt x="405" y="488"/>
                        </a:lnTo>
                        <a:lnTo>
                          <a:pt x="408" y="480"/>
                        </a:lnTo>
                        <a:lnTo>
                          <a:pt x="412" y="472"/>
                        </a:lnTo>
                        <a:lnTo>
                          <a:pt x="416" y="465"/>
                        </a:lnTo>
                        <a:lnTo>
                          <a:pt x="428" y="451"/>
                        </a:lnTo>
                        <a:lnTo>
                          <a:pt x="443" y="434"/>
                        </a:lnTo>
                        <a:lnTo>
                          <a:pt x="451" y="430"/>
                        </a:lnTo>
                        <a:lnTo>
                          <a:pt x="456" y="426"/>
                        </a:lnTo>
                        <a:lnTo>
                          <a:pt x="460" y="422"/>
                        </a:lnTo>
                        <a:lnTo>
                          <a:pt x="461" y="417"/>
                        </a:lnTo>
                        <a:lnTo>
                          <a:pt x="462" y="412"/>
                        </a:lnTo>
                        <a:lnTo>
                          <a:pt x="461" y="408"/>
                        </a:lnTo>
                        <a:lnTo>
                          <a:pt x="458" y="403"/>
                        </a:lnTo>
                        <a:lnTo>
                          <a:pt x="455" y="398"/>
                        </a:lnTo>
                        <a:lnTo>
                          <a:pt x="439" y="380"/>
                        </a:lnTo>
                        <a:lnTo>
                          <a:pt x="427" y="364"/>
                        </a:lnTo>
                        <a:lnTo>
                          <a:pt x="426" y="360"/>
                        </a:lnTo>
                        <a:lnTo>
                          <a:pt x="426" y="355"/>
                        </a:lnTo>
                        <a:lnTo>
                          <a:pt x="427" y="351"/>
                        </a:lnTo>
                        <a:lnTo>
                          <a:pt x="428" y="347"/>
                        </a:lnTo>
                        <a:lnTo>
                          <a:pt x="431" y="343"/>
                        </a:lnTo>
                        <a:lnTo>
                          <a:pt x="434" y="340"/>
                        </a:lnTo>
                        <a:lnTo>
                          <a:pt x="439" y="336"/>
                        </a:lnTo>
                        <a:lnTo>
                          <a:pt x="443" y="333"/>
                        </a:lnTo>
                        <a:lnTo>
                          <a:pt x="452" y="327"/>
                        </a:lnTo>
                        <a:lnTo>
                          <a:pt x="461" y="323"/>
                        </a:lnTo>
                        <a:lnTo>
                          <a:pt x="471" y="319"/>
                        </a:lnTo>
                        <a:lnTo>
                          <a:pt x="479" y="318"/>
                        </a:lnTo>
                        <a:lnTo>
                          <a:pt x="484" y="318"/>
                        </a:lnTo>
                        <a:lnTo>
                          <a:pt x="490" y="320"/>
                        </a:lnTo>
                        <a:lnTo>
                          <a:pt x="498" y="323"/>
                        </a:lnTo>
                        <a:lnTo>
                          <a:pt x="506" y="327"/>
                        </a:lnTo>
                        <a:lnTo>
                          <a:pt x="523" y="334"/>
                        </a:lnTo>
                        <a:lnTo>
                          <a:pt x="537" y="339"/>
                        </a:lnTo>
                        <a:lnTo>
                          <a:pt x="546" y="341"/>
                        </a:lnTo>
                        <a:lnTo>
                          <a:pt x="554" y="342"/>
                        </a:lnTo>
                        <a:lnTo>
                          <a:pt x="562" y="342"/>
                        </a:lnTo>
                        <a:lnTo>
                          <a:pt x="572" y="342"/>
                        </a:lnTo>
                        <a:lnTo>
                          <a:pt x="580" y="342"/>
                        </a:lnTo>
                        <a:lnTo>
                          <a:pt x="589" y="340"/>
                        </a:lnTo>
                        <a:lnTo>
                          <a:pt x="597" y="339"/>
                        </a:lnTo>
                        <a:lnTo>
                          <a:pt x="605" y="337"/>
                        </a:lnTo>
                        <a:lnTo>
                          <a:pt x="616" y="333"/>
                        </a:lnTo>
                        <a:lnTo>
                          <a:pt x="626" y="329"/>
                        </a:lnTo>
                        <a:lnTo>
                          <a:pt x="637" y="326"/>
                        </a:lnTo>
                        <a:lnTo>
                          <a:pt x="647" y="323"/>
                        </a:lnTo>
                        <a:lnTo>
                          <a:pt x="654" y="322"/>
                        </a:lnTo>
                        <a:lnTo>
                          <a:pt x="661" y="323"/>
                        </a:lnTo>
                        <a:lnTo>
                          <a:pt x="668" y="325"/>
                        </a:lnTo>
                        <a:lnTo>
                          <a:pt x="676" y="328"/>
                        </a:lnTo>
                        <a:lnTo>
                          <a:pt x="683" y="331"/>
                        </a:lnTo>
                        <a:lnTo>
                          <a:pt x="690" y="333"/>
                        </a:lnTo>
                        <a:lnTo>
                          <a:pt x="699" y="335"/>
                        </a:lnTo>
                        <a:lnTo>
                          <a:pt x="707" y="336"/>
                        </a:lnTo>
                        <a:lnTo>
                          <a:pt x="715" y="335"/>
                        </a:lnTo>
                        <a:lnTo>
                          <a:pt x="723" y="334"/>
                        </a:lnTo>
                        <a:lnTo>
                          <a:pt x="730" y="331"/>
                        </a:lnTo>
                        <a:lnTo>
                          <a:pt x="737" y="328"/>
                        </a:lnTo>
                        <a:lnTo>
                          <a:pt x="744" y="325"/>
                        </a:lnTo>
                        <a:lnTo>
                          <a:pt x="750" y="322"/>
                        </a:lnTo>
                        <a:lnTo>
                          <a:pt x="757" y="320"/>
                        </a:lnTo>
                        <a:lnTo>
                          <a:pt x="765" y="318"/>
                        </a:lnTo>
                        <a:lnTo>
                          <a:pt x="771" y="316"/>
                        </a:lnTo>
                        <a:lnTo>
                          <a:pt x="777" y="312"/>
                        </a:lnTo>
                        <a:lnTo>
                          <a:pt x="783" y="310"/>
                        </a:lnTo>
                        <a:lnTo>
                          <a:pt x="787" y="307"/>
                        </a:lnTo>
                        <a:lnTo>
                          <a:pt x="790" y="304"/>
                        </a:lnTo>
                        <a:lnTo>
                          <a:pt x="792" y="301"/>
                        </a:lnTo>
                        <a:lnTo>
                          <a:pt x="794" y="298"/>
                        </a:lnTo>
                        <a:lnTo>
                          <a:pt x="796" y="294"/>
                        </a:lnTo>
                        <a:lnTo>
                          <a:pt x="799" y="278"/>
                        </a:lnTo>
                        <a:lnTo>
                          <a:pt x="801" y="257"/>
                        </a:lnTo>
                        <a:lnTo>
                          <a:pt x="802" y="254"/>
                        </a:lnTo>
                        <a:lnTo>
                          <a:pt x="801" y="251"/>
                        </a:lnTo>
                        <a:lnTo>
                          <a:pt x="800" y="248"/>
                        </a:lnTo>
                        <a:lnTo>
                          <a:pt x="799" y="245"/>
                        </a:lnTo>
                        <a:lnTo>
                          <a:pt x="796" y="241"/>
                        </a:lnTo>
                        <a:lnTo>
                          <a:pt x="792" y="236"/>
                        </a:lnTo>
                        <a:lnTo>
                          <a:pt x="788" y="230"/>
                        </a:lnTo>
                        <a:lnTo>
                          <a:pt x="787" y="223"/>
                        </a:lnTo>
                        <a:lnTo>
                          <a:pt x="786" y="220"/>
                        </a:lnTo>
                        <a:lnTo>
                          <a:pt x="787" y="216"/>
                        </a:lnTo>
                        <a:lnTo>
                          <a:pt x="788" y="212"/>
                        </a:lnTo>
                        <a:lnTo>
                          <a:pt x="791" y="207"/>
                        </a:lnTo>
                        <a:lnTo>
                          <a:pt x="796" y="198"/>
                        </a:lnTo>
                        <a:lnTo>
                          <a:pt x="800" y="192"/>
                        </a:lnTo>
                        <a:lnTo>
                          <a:pt x="803" y="188"/>
                        </a:lnTo>
                        <a:lnTo>
                          <a:pt x="806" y="186"/>
                        </a:lnTo>
                        <a:lnTo>
                          <a:pt x="809" y="187"/>
                        </a:lnTo>
                        <a:lnTo>
                          <a:pt x="813" y="189"/>
                        </a:lnTo>
                        <a:lnTo>
                          <a:pt x="817" y="194"/>
                        </a:lnTo>
                        <a:lnTo>
                          <a:pt x="823" y="202"/>
                        </a:lnTo>
                        <a:lnTo>
                          <a:pt x="829" y="207"/>
                        </a:lnTo>
                        <a:lnTo>
                          <a:pt x="835" y="211"/>
                        </a:lnTo>
                        <a:lnTo>
                          <a:pt x="840" y="213"/>
                        </a:lnTo>
                        <a:lnTo>
                          <a:pt x="845" y="213"/>
                        </a:lnTo>
                        <a:lnTo>
                          <a:pt x="851" y="212"/>
                        </a:lnTo>
                        <a:lnTo>
                          <a:pt x="856" y="210"/>
                        </a:lnTo>
                        <a:lnTo>
                          <a:pt x="861" y="208"/>
                        </a:lnTo>
                        <a:lnTo>
                          <a:pt x="867" y="204"/>
                        </a:lnTo>
                        <a:lnTo>
                          <a:pt x="879" y="197"/>
                        </a:lnTo>
                        <a:lnTo>
                          <a:pt x="891" y="190"/>
                        </a:lnTo>
                        <a:lnTo>
                          <a:pt x="897" y="188"/>
                        </a:lnTo>
                        <a:lnTo>
                          <a:pt x="903" y="186"/>
                        </a:lnTo>
                        <a:lnTo>
                          <a:pt x="910" y="185"/>
                        </a:lnTo>
                        <a:lnTo>
                          <a:pt x="917" y="186"/>
                        </a:lnTo>
                        <a:lnTo>
                          <a:pt x="924" y="190"/>
                        </a:lnTo>
                        <a:lnTo>
                          <a:pt x="931" y="196"/>
                        </a:lnTo>
                        <a:lnTo>
                          <a:pt x="939" y="204"/>
                        </a:lnTo>
                        <a:lnTo>
                          <a:pt x="947" y="212"/>
                        </a:lnTo>
                        <a:lnTo>
                          <a:pt x="957" y="218"/>
                        </a:lnTo>
                        <a:lnTo>
                          <a:pt x="965" y="223"/>
                        </a:lnTo>
                        <a:lnTo>
                          <a:pt x="968" y="224"/>
                        </a:lnTo>
                        <a:lnTo>
                          <a:pt x="972" y="223"/>
                        </a:lnTo>
                        <a:lnTo>
                          <a:pt x="975" y="222"/>
                        </a:lnTo>
                        <a:lnTo>
                          <a:pt x="978" y="218"/>
                        </a:lnTo>
                        <a:lnTo>
                          <a:pt x="981" y="213"/>
                        </a:lnTo>
                        <a:lnTo>
                          <a:pt x="984" y="205"/>
                        </a:lnTo>
                        <a:lnTo>
                          <a:pt x="987" y="196"/>
                        </a:lnTo>
                        <a:lnTo>
                          <a:pt x="991" y="185"/>
                        </a:lnTo>
                        <a:lnTo>
                          <a:pt x="997" y="162"/>
                        </a:lnTo>
                        <a:lnTo>
                          <a:pt x="1002" y="146"/>
                        </a:lnTo>
                        <a:lnTo>
                          <a:pt x="1003" y="139"/>
                        </a:lnTo>
                        <a:lnTo>
                          <a:pt x="1003" y="133"/>
                        </a:lnTo>
                        <a:lnTo>
                          <a:pt x="1002" y="128"/>
                        </a:lnTo>
                        <a:lnTo>
                          <a:pt x="1000" y="123"/>
                        </a:lnTo>
                        <a:lnTo>
                          <a:pt x="993" y="114"/>
                        </a:lnTo>
                        <a:lnTo>
                          <a:pt x="987" y="105"/>
                        </a:lnTo>
                        <a:lnTo>
                          <a:pt x="980" y="95"/>
                        </a:lnTo>
                        <a:lnTo>
                          <a:pt x="973" y="86"/>
                        </a:lnTo>
                        <a:lnTo>
                          <a:pt x="971" y="81"/>
                        </a:lnTo>
                        <a:lnTo>
                          <a:pt x="969" y="76"/>
                        </a:lnTo>
                        <a:lnTo>
                          <a:pt x="968" y="70"/>
                        </a:lnTo>
                        <a:lnTo>
                          <a:pt x="969" y="63"/>
                        </a:lnTo>
                        <a:lnTo>
                          <a:pt x="970" y="59"/>
                        </a:lnTo>
                        <a:lnTo>
                          <a:pt x="971" y="53"/>
                        </a:lnTo>
                        <a:lnTo>
                          <a:pt x="974" y="50"/>
                        </a:lnTo>
                        <a:lnTo>
                          <a:pt x="978" y="47"/>
                        </a:lnTo>
                        <a:lnTo>
                          <a:pt x="986" y="43"/>
                        </a:lnTo>
                        <a:lnTo>
                          <a:pt x="996" y="40"/>
                        </a:lnTo>
                        <a:lnTo>
                          <a:pt x="1008" y="38"/>
                        </a:lnTo>
                        <a:lnTo>
                          <a:pt x="1019" y="36"/>
                        </a:lnTo>
                        <a:lnTo>
                          <a:pt x="1029" y="33"/>
                        </a:lnTo>
                        <a:lnTo>
                          <a:pt x="1038" y="30"/>
                        </a:lnTo>
                        <a:lnTo>
                          <a:pt x="1068" y="0"/>
                        </a:lnTo>
                        <a:lnTo>
                          <a:pt x="1068" y="0"/>
                        </a:lnTo>
                        <a:lnTo>
                          <a:pt x="1074" y="2"/>
                        </a:lnTo>
                        <a:lnTo>
                          <a:pt x="1083" y="4"/>
                        </a:lnTo>
                        <a:lnTo>
                          <a:pt x="1096" y="6"/>
                        </a:lnTo>
                        <a:lnTo>
                          <a:pt x="1109" y="9"/>
                        </a:lnTo>
                        <a:lnTo>
                          <a:pt x="1134" y="13"/>
                        </a:lnTo>
                        <a:lnTo>
                          <a:pt x="1152" y="14"/>
                        </a:lnTo>
                        <a:lnTo>
                          <a:pt x="1158" y="15"/>
                        </a:lnTo>
                        <a:lnTo>
                          <a:pt x="1164" y="16"/>
                        </a:lnTo>
                        <a:lnTo>
                          <a:pt x="1169" y="17"/>
                        </a:lnTo>
                        <a:lnTo>
                          <a:pt x="1173" y="18"/>
                        </a:lnTo>
                        <a:lnTo>
                          <a:pt x="1176" y="20"/>
                        </a:lnTo>
                        <a:lnTo>
                          <a:pt x="1179" y="22"/>
                        </a:lnTo>
                        <a:lnTo>
                          <a:pt x="1180" y="25"/>
                        </a:lnTo>
                        <a:lnTo>
                          <a:pt x="1181" y="27"/>
                        </a:lnTo>
                        <a:lnTo>
                          <a:pt x="1182" y="33"/>
                        </a:lnTo>
                        <a:lnTo>
                          <a:pt x="1181" y="40"/>
                        </a:lnTo>
                        <a:lnTo>
                          <a:pt x="1178" y="47"/>
                        </a:lnTo>
                        <a:lnTo>
                          <a:pt x="1175" y="56"/>
                        </a:lnTo>
                        <a:lnTo>
                          <a:pt x="1172" y="64"/>
                        </a:lnTo>
                        <a:lnTo>
                          <a:pt x="1168" y="72"/>
                        </a:lnTo>
                        <a:lnTo>
                          <a:pt x="1165" y="81"/>
                        </a:lnTo>
                        <a:lnTo>
                          <a:pt x="1164" y="89"/>
                        </a:lnTo>
                        <a:lnTo>
                          <a:pt x="1164" y="93"/>
                        </a:lnTo>
                        <a:lnTo>
                          <a:pt x="1164" y="97"/>
                        </a:lnTo>
                        <a:lnTo>
                          <a:pt x="1166" y="102"/>
                        </a:lnTo>
                        <a:lnTo>
                          <a:pt x="1167" y="105"/>
                        </a:lnTo>
                        <a:lnTo>
                          <a:pt x="1171" y="109"/>
                        </a:lnTo>
                        <a:lnTo>
                          <a:pt x="1174" y="112"/>
                        </a:lnTo>
                        <a:lnTo>
                          <a:pt x="1178" y="116"/>
                        </a:lnTo>
                        <a:lnTo>
                          <a:pt x="1182" y="119"/>
                        </a:lnTo>
                        <a:lnTo>
                          <a:pt x="1210" y="133"/>
                        </a:lnTo>
                        <a:lnTo>
                          <a:pt x="1222" y="140"/>
                        </a:lnTo>
                        <a:lnTo>
                          <a:pt x="1224" y="146"/>
                        </a:lnTo>
                        <a:lnTo>
                          <a:pt x="1224" y="154"/>
                        </a:lnTo>
                        <a:lnTo>
                          <a:pt x="1224" y="166"/>
                        </a:lnTo>
                        <a:lnTo>
                          <a:pt x="1224" y="185"/>
                        </a:lnTo>
                        <a:lnTo>
                          <a:pt x="1224" y="192"/>
                        </a:lnTo>
                        <a:lnTo>
                          <a:pt x="1225" y="197"/>
                        </a:lnTo>
                        <a:lnTo>
                          <a:pt x="1226" y="202"/>
                        </a:lnTo>
                        <a:lnTo>
                          <a:pt x="1228" y="205"/>
                        </a:lnTo>
                        <a:lnTo>
                          <a:pt x="1230" y="208"/>
                        </a:lnTo>
                        <a:lnTo>
                          <a:pt x="1233" y="210"/>
                        </a:lnTo>
                        <a:lnTo>
                          <a:pt x="1236" y="211"/>
                        </a:lnTo>
                        <a:lnTo>
                          <a:pt x="1239" y="212"/>
                        </a:lnTo>
                        <a:lnTo>
                          <a:pt x="1257" y="212"/>
                        </a:lnTo>
                        <a:lnTo>
                          <a:pt x="1277" y="210"/>
                        </a:lnTo>
                        <a:lnTo>
                          <a:pt x="1285" y="211"/>
                        </a:lnTo>
                        <a:lnTo>
                          <a:pt x="1294" y="212"/>
                        </a:lnTo>
                        <a:lnTo>
                          <a:pt x="1304" y="215"/>
                        </a:lnTo>
                        <a:lnTo>
                          <a:pt x="1312" y="218"/>
                        </a:lnTo>
                        <a:lnTo>
                          <a:pt x="1328" y="228"/>
                        </a:lnTo>
                        <a:lnTo>
                          <a:pt x="1345" y="238"/>
                        </a:lnTo>
                        <a:lnTo>
                          <a:pt x="1376" y="262"/>
                        </a:lnTo>
                        <a:lnTo>
                          <a:pt x="1407" y="284"/>
                        </a:lnTo>
                        <a:lnTo>
                          <a:pt x="1420" y="290"/>
                        </a:lnTo>
                        <a:lnTo>
                          <a:pt x="1438" y="298"/>
                        </a:lnTo>
                        <a:lnTo>
                          <a:pt x="1447" y="302"/>
                        </a:lnTo>
                        <a:lnTo>
                          <a:pt x="1454" y="307"/>
                        </a:lnTo>
                        <a:lnTo>
                          <a:pt x="1456" y="310"/>
                        </a:lnTo>
                        <a:lnTo>
                          <a:pt x="1458" y="314"/>
                        </a:lnTo>
                        <a:lnTo>
                          <a:pt x="1460" y="316"/>
                        </a:lnTo>
                        <a:lnTo>
                          <a:pt x="1460" y="319"/>
                        </a:lnTo>
                        <a:lnTo>
                          <a:pt x="1462" y="334"/>
                        </a:lnTo>
                        <a:lnTo>
                          <a:pt x="1465" y="349"/>
                        </a:lnTo>
                        <a:lnTo>
                          <a:pt x="1468" y="357"/>
                        </a:lnTo>
                        <a:lnTo>
                          <a:pt x="1471" y="363"/>
                        </a:lnTo>
                        <a:lnTo>
                          <a:pt x="1476" y="369"/>
                        </a:lnTo>
                        <a:lnTo>
                          <a:pt x="1481" y="375"/>
                        </a:lnTo>
                        <a:lnTo>
                          <a:pt x="1493" y="384"/>
                        </a:lnTo>
                        <a:lnTo>
                          <a:pt x="1506" y="393"/>
                        </a:lnTo>
                        <a:lnTo>
                          <a:pt x="1521" y="401"/>
                        </a:lnTo>
                        <a:lnTo>
                          <a:pt x="1534" y="408"/>
                        </a:lnTo>
                        <a:lnTo>
                          <a:pt x="1544" y="415"/>
                        </a:lnTo>
                        <a:lnTo>
                          <a:pt x="1553" y="422"/>
                        </a:lnTo>
                        <a:lnTo>
                          <a:pt x="1557" y="425"/>
                        </a:lnTo>
                        <a:lnTo>
                          <a:pt x="1563" y="428"/>
                        </a:lnTo>
                        <a:lnTo>
                          <a:pt x="1568" y="431"/>
                        </a:lnTo>
                        <a:lnTo>
                          <a:pt x="1575" y="433"/>
                        </a:lnTo>
                        <a:lnTo>
                          <a:pt x="1585" y="436"/>
                        </a:lnTo>
                        <a:lnTo>
                          <a:pt x="1594" y="439"/>
                        </a:lnTo>
                        <a:lnTo>
                          <a:pt x="1604" y="441"/>
                        </a:lnTo>
                        <a:lnTo>
                          <a:pt x="1611" y="441"/>
                        </a:lnTo>
                        <a:lnTo>
                          <a:pt x="1614" y="440"/>
                        </a:lnTo>
                        <a:lnTo>
                          <a:pt x="1617" y="439"/>
                        </a:lnTo>
                        <a:lnTo>
                          <a:pt x="1620" y="437"/>
                        </a:lnTo>
                        <a:lnTo>
                          <a:pt x="1622" y="434"/>
                        </a:lnTo>
                        <a:lnTo>
                          <a:pt x="1624" y="431"/>
                        </a:lnTo>
                        <a:lnTo>
                          <a:pt x="1625" y="426"/>
                        </a:lnTo>
                        <a:lnTo>
                          <a:pt x="1626" y="421"/>
                        </a:lnTo>
                        <a:lnTo>
                          <a:pt x="1627" y="414"/>
                        </a:lnTo>
                        <a:lnTo>
                          <a:pt x="1628" y="405"/>
                        </a:lnTo>
                        <a:lnTo>
                          <a:pt x="1631" y="396"/>
                        </a:lnTo>
                        <a:lnTo>
                          <a:pt x="1635" y="390"/>
                        </a:lnTo>
                        <a:lnTo>
                          <a:pt x="1640" y="385"/>
                        </a:lnTo>
                        <a:lnTo>
                          <a:pt x="1647" y="382"/>
                        </a:lnTo>
                        <a:lnTo>
                          <a:pt x="1655" y="381"/>
                        </a:lnTo>
                        <a:lnTo>
                          <a:pt x="1663" y="381"/>
                        </a:lnTo>
                        <a:lnTo>
                          <a:pt x="1671" y="383"/>
                        </a:lnTo>
                        <a:lnTo>
                          <a:pt x="1688" y="395"/>
                        </a:lnTo>
                        <a:lnTo>
                          <a:pt x="1710" y="413"/>
                        </a:lnTo>
                        <a:lnTo>
                          <a:pt x="1721" y="419"/>
                        </a:lnTo>
                        <a:lnTo>
                          <a:pt x="1733" y="423"/>
                        </a:lnTo>
                        <a:lnTo>
                          <a:pt x="1737" y="424"/>
                        </a:lnTo>
                        <a:lnTo>
                          <a:pt x="1741" y="423"/>
                        </a:lnTo>
                        <a:lnTo>
                          <a:pt x="1744" y="421"/>
                        </a:lnTo>
                        <a:lnTo>
                          <a:pt x="1746" y="418"/>
                        </a:lnTo>
                        <a:lnTo>
                          <a:pt x="1757" y="397"/>
                        </a:lnTo>
                        <a:lnTo>
                          <a:pt x="1769" y="375"/>
                        </a:lnTo>
                        <a:lnTo>
                          <a:pt x="1776" y="365"/>
                        </a:lnTo>
                        <a:lnTo>
                          <a:pt x="1781" y="353"/>
                        </a:lnTo>
                        <a:lnTo>
                          <a:pt x="1786" y="343"/>
                        </a:lnTo>
                        <a:lnTo>
                          <a:pt x="1790" y="333"/>
                        </a:lnTo>
                        <a:lnTo>
                          <a:pt x="1876" y="376"/>
                        </a:lnTo>
                        <a:lnTo>
                          <a:pt x="1879" y="378"/>
                        </a:lnTo>
                        <a:lnTo>
                          <a:pt x="1882" y="382"/>
                        </a:lnTo>
                        <a:lnTo>
                          <a:pt x="1885" y="386"/>
                        </a:lnTo>
                        <a:lnTo>
                          <a:pt x="1887" y="392"/>
                        </a:lnTo>
                        <a:lnTo>
                          <a:pt x="1890" y="405"/>
                        </a:lnTo>
                        <a:lnTo>
                          <a:pt x="1893" y="418"/>
                        </a:lnTo>
                        <a:lnTo>
                          <a:pt x="1895" y="430"/>
                        </a:lnTo>
                        <a:lnTo>
                          <a:pt x="1898" y="441"/>
                        </a:lnTo>
                        <a:lnTo>
                          <a:pt x="1899" y="446"/>
                        </a:lnTo>
                        <a:lnTo>
                          <a:pt x="1901" y="449"/>
                        </a:lnTo>
                        <a:lnTo>
                          <a:pt x="1905" y="450"/>
                        </a:lnTo>
                        <a:lnTo>
                          <a:pt x="1907" y="450"/>
                        </a:lnTo>
                        <a:lnTo>
                          <a:pt x="1918" y="448"/>
                        </a:lnTo>
                        <a:lnTo>
                          <a:pt x="1929" y="445"/>
                        </a:lnTo>
                        <a:lnTo>
                          <a:pt x="1939" y="441"/>
                        </a:lnTo>
                        <a:lnTo>
                          <a:pt x="1950" y="437"/>
                        </a:lnTo>
                        <a:lnTo>
                          <a:pt x="1959" y="433"/>
                        </a:lnTo>
                        <a:lnTo>
                          <a:pt x="1967" y="428"/>
                        </a:lnTo>
                        <a:lnTo>
                          <a:pt x="1974" y="423"/>
                        </a:lnTo>
                        <a:lnTo>
                          <a:pt x="1981" y="417"/>
                        </a:lnTo>
                        <a:lnTo>
                          <a:pt x="1986" y="411"/>
                        </a:lnTo>
                        <a:lnTo>
                          <a:pt x="1992" y="404"/>
                        </a:lnTo>
                        <a:lnTo>
                          <a:pt x="1996" y="396"/>
                        </a:lnTo>
                        <a:lnTo>
                          <a:pt x="1999" y="388"/>
                        </a:lnTo>
                        <a:lnTo>
                          <a:pt x="2001" y="379"/>
                        </a:lnTo>
                        <a:lnTo>
                          <a:pt x="2002" y="369"/>
                        </a:lnTo>
                        <a:lnTo>
                          <a:pt x="2002" y="359"/>
                        </a:lnTo>
                        <a:lnTo>
                          <a:pt x="2001" y="347"/>
                        </a:lnTo>
                        <a:lnTo>
                          <a:pt x="2000" y="339"/>
                        </a:lnTo>
                        <a:lnTo>
                          <a:pt x="2001" y="331"/>
                        </a:lnTo>
                        <a:lnTo>
                          <a:pt x="2003" y="324"/>
                        </a:lnTo>
                        <a:lnTo>
                          <a:pt x="2006" y="318"/>
                        </a:lnTo>
                        <a:lnTo>
                          <a:pt x="2010" y="311"/>
                        </a:lnTo>
                        <a:lnTo>
                          <a:pt x="2015" y="307"/>
                        </a:lnTo>
                        <a:lnTo>
                          <a:pt x="2020" y="303"/>
                        </a:lnTo>
                        <a:lnTo>
                          <a:pt x="2026" y="301"/>
                        </a:lnTo>
                        <a:lnTo>
                          <a:pt x="2033" y="299"/>
                        </a:lnTo>
                        <a:lnTo>
                          <a:pt x="2039" y="299"/>
                        </a:lnTo>
                        <a:lnTo>
                          <a:pt x="2045" y="299"/>
                        </a:lnTo>
                        <a:lnTo>
                          <a:pt x="2051" y="300"/>
                        </a:lnTo>
                        <a:lnTo>
                          <a:pt x="2056" y="303"/>
                        </a:lnTo>
                        <a:lnTo>
                          <a:pt x="2061" y="306"/>
                        </a:lnTo>
                        <a:lnTo>
                          <a:pt x="2065" y="310"/>
                        </a:lnTo>
                        <a:lnTo>
                          <a:pt x="2068" y="317"/>
                        </a:lnTo>
                        <a:lnTo>
                          <a:pt x="2070" y="322"/>
                        </a:lnTo>
                        <a:lnTo>
                          <a:pt x="2070" y="327"/>
                        </a:lnTo>
                        <a:lnTo>
                          <a:pt x="2070" y="332"/>
                        </a:lnTo>
                        <a:lnTo>
                          <a:pt x="2070" y="337"/>
                        </a:lnTo>
                        <a:lnTo>
                          <a:pt x="2068" y="348"/>
                        </a:lnTo>
                        <a:lnTo>
                          <a:pt x="2064" y="361"/>
                        </a:lnTo>
                        <a:lnTo>
                          <a:pt x="2060" y="372"/>
                        </a:lnTo>
                        <a:lnTo>
                          <a:pt x="2057" y="383"/>
                        </a:lnTo>
                        <a:lnTo>
                          <a:pt x="2054" y="394"/>
                        </a:lnTo>
                        <a:lnTo>
                          <a:pt x="2053" y="406"/>
                        </a:lnTo>
                        <a:lnTo>
                          <a:pt x="2054" y="410"/>
                        </a:lnTo>
                        <a:lnTo>
                          <a:pt x="2059" y="415"/>
                        </a:lnTo>
                        <a:lnTo>
                          <a:pt x="2065" y="421"/>
                        </a:lnTo>
                        <a:lnTo>
                          <a:pt x="2073" y="427"/>
                        </a:lnTo>
                        <a:lnTo>
                          <a:pt x="2090" y="438"/>
                        </a:lnTo>
                        <a:lnTo>
                          <a:pt x="2102" y="447"/>
                        </a:lnTo>
                        <a:lnTo>
                          <a:pt x="2105" y="450"/>
                        </a:lnTo>
                        <a:lnTo>
                          <a:pt x="2108" y="454"/>
                        </a:lnTo>
                        <a:lnTo>
                          <a:pt x="2111" y="460"/>
                        </a:lnTo>
                        <a:lnTo>
                          <a:pt x="2113" y="465"/>
                        </a:lnTo>
                        <a:lnTo>
                          <a:pt x="2116" y="479"/>
                        </a:lnTo>
                        <a:lnTo>
                          <a:pt x="2119" y="494"/>
                        </a:lnTo>
                        <a:lnTo>
                          <a:pt x="2120" y="524"/>
                        </a:lnTo>
                        <a:lnTo>
                          <a:pt x="2122" y="551"/>
                        </a:lnTo>
                        <a:lnTo>
                          <a:pt x="2125" y="561"/>
                        </a:lnTo>
                        <a:lnTo>
                          <a:pt x="2128" y="569"/>
                        </a:lnTo>
                        <a:lnTo>
                          <a:pt x="2133" y="578"/>
                        </a:lnTo>
                        <a:lnTo>
                          <a:pt x="2139" y="584"/>
                        </a:lnTo>
                        <a:lnTo>
                          <a:pt x="2145" y="590"/>
                        </a:lnTo>
                        <a:lnTo>
                          <a:pt x="2152" y="594"/>
                        </a:lnTo>
                        <a:lnTo>
                          <a:pt x="2160" y="597"/>
                        </a:lnTo>
                        <a:lnTo>
                          <a:pt x="2169" y="600"/>
                        </a:lnTo>
                        <a:lnTo>
                          <a:pt x="2178" y="602"/>
                        </a:lnTo>
                        <a:lnTo>
                          <a:pt x="2187" y="603"/>
                        </a:lnTo>
                        <a:lnTo>
                          <a:pt x="2197" y="603"/>
                        </a:lnTo>
                        <a:lnTo>
                          <a:pt x="2207" y="602"/>
                        </a:lnTo>
                        <a:lnTo>
                          <a:pt x="2217" y="601"/>
                        </a:lnTo>
                        <a:lnTo>
                          <a:pt x="2226" y="600"/>
                        </a:lnTo>
                        <a:lnTo>
                          <a:pt x="2235" y="597"/>
                        </a:lnTo>
                        <a:lnTo>
                          <a:pt x="2244" y="595"/>
                        </a:lnTo>
                        <a:lnTo>
                          <a:pt x="2267" y="597"/>
                        </a:lnTo>
                        <a:lnTo>
                          <a:pt x="2287" y="598"/>
                        </a:lnTo>
                        <a:lnTo>
                          <a:pt x="2306" y="598"/>
                        </a:lnTo>
                        <a:lnTo>
                          <a:pt x="2323" y="598"/>
                        </a:lnTo>
                        <a:lnTo>
                          <a:pt x="2340" y="598"/>
                        </a:lnTo>
                        <a:lnTo>
                          <a:pt x="2354" y="598"/>
                        </a:lnTo>
                        <a:lnTo>
                          <a:pt x="2368" y="598"/>
                        </a:lnTo>
                        <a:lnTo>
                          <a:pt x="2382" y="599"/>
                        </a:lnTo>
                        <a:lnTo>
                          <a:pt x="2394" y="601"/>
                        </a:lnTo>
                        <a:lnTo>
                          <a:pt x="2406" y="605"/>
                        </a:lnTo>
                        <a:lnTo>
                          <a:pt x="2417" y="611"/>
                        </a:lnTo>
                        <a:lnTo>
                          <a:pt x="2430" y="619"/>
                        </a:lnTo>
                        <a:lnTo>
                          <a:pt x="2441" y="629"/>
                        </a:lnTo>
                        <a:lnTo>
                          <a:pt x="2453" y="642"/>
                        </a:lnTo>
                        <a:lnTo>
                          <a:pt x="2466" y="659"/>
                        </a:lnTo>
                        <a:lnTo>
                          <a:pt x="2479" y="678"/>
                        </a:lnTo>
                        <a:lnTo>
                          <a:pt x="2482" y="681"/>
                        </a:lnTo>
                        <a:lnTo>
                          <a:pt x="2485" y="685"/>
                        </a:lnTo>
                        <a:lnTo>
                          <a:pt x="2490" y="689"/>
                        </a:lnTo>
                        <a:lnTo>
                          <a:pt x="2495" y="693"/>
                        </a:lnTo>
                        <a:lnTo>
                          <a:pt x="2509" y="702"/>
                        </a:lnTo>
                        <a:lnTo>
                          <a:pt x="2523" y="710"/>
                        </a:lnTo>
                        <a:lnTo>
                          <a:pt x="2552" y="724"/>
                        </a:lnTo>
                        <a:lnTo>
                          <a:pt x="2574" y="736"/>
                        </a:lnTo>
                        <a:lnTo>
                          <a:pt x="2583" y="741"/>
                        </a:lnTo>
                        <a:lnTo>
                          <a:pt x="2592" y="746"/>
                        </a:lnTo>
                        <a:lnTo>
                          <a:pt x="2601" y="749"/>
                        </a:lnTo>
                        <a:lnTo>
                          <a:pt x="2607" y="752"/>
                        </a:lnTo>
                        <a:lnTo>
                          <a:pt x="2613" y="753"/>
                        </a:lnTo>
                        <a:lnTo>
                          <a:pt x="2618" y="753"/>
                        </a:lnTo>
                        <a:lnTo>
                          <a:pt x="2623" y="753"/>
                        </a:lnTo>
                        <a:lnTo>
                          <a:pt x="2626" y="752"/>
                        </a:lnTo>
                        <a:lnTo>
                          <a:pt x="2629" y="750"/>
                        </a:lnTo>
                        <a:lnTo>
                          <a:pt x="2631" y="747"/>
                        </a:lnTo>
                        <a:lnTo>
                          <a:pt x="2633" y="744"/>
                        </a:lnTo>
                        <a:lnTo>
                          <a:pt x="2635" y="739"/>
                        </a:lnTo>
                        <a:lnTo>
                          <a:pt x="2638" y="731"/>
                        </a:lnTo>
                        <a:lnTo>
                          <a:pt x="2638" y="721"/>
                        </a:lnTo>
                        <a:lnTo>
                          <a:pt x="2639" y="698"/>
                        </a:lnTo>
                        <a:lnTo>
                          <a:pt x="2642" y="676"/>
                        </a:lnTo>
                        <a:lnTo>
                          <a:pt x="2643" y="671"/>
                        </a:lnTo>
                        <a:lnTo>
                          <a:pt x="2645" y="667"/>
                        </a:lnTo>
                        <a:lnTo>
                          <a:pt x="2647" y="662"/>
                        </a:lnTo>
                        <a:lnTo>
                          <a:pt x="2650" y="659"/>
                        </a:lnTo>
                        <a:lnTo>
                          <a:pt x="2654" y="654"/>
                        </a:lnTo>
                        <a:lnTo>
                          <a:pt x="2658" y="651"/>
                        </a:lnTo>
                        <a:lnTo>
                          <a:pt x="2663" y="649"/>
                        </a:lnTo>
                        <a:lnTo>
                          <a:pt x="2669" y="648"/>
                        </a:lnTo>
                        <a:lnTo>
                          <a:pt x="2672" y="647"/>
                        </a:lnTo>
                        <a:lnTo>
                          <a:pt x="2676" y="648"/>
                        </a:lnTo>
                        <a:lnTo>
                          <a:pt x="2681" y="649"/>
                        </a:lnTo>
                        <a:lnTo>
                          <a:pt x="2684" y="650"/>
                        </a:lnTo>
                        <a:lnTo>
                          <a:pt x="2691" y="655"/>
                        </a:lnTo>
                        <a:lnTo>
                          <a:pt x="2697" y="661"/>
                        </a:lnTo>
                        <a:lnTo>
                          <a:pt x="2704" y="666"/>
                        </a:lnTo>
                        <a:lnTo>
                          <a:pt x="2712" y="669"/>
                        </a:lnTo>
                        <a:lnTo>
                          <a:pt x="2716" y="671"/>
                        </a:lnTo>
                        <a:lnTo>
                          <a:pt x="2721" y="671"/>
                        </a:lnTo>
                        <a:lnTo>
                          <a:pt x="2726" y="671"/>
                        </a:lnTo>
                        <a:lnTo>
                          <a:pt x="2732" y="669"/>
                        </a:lnTo>
                        <a:lnTo>
                          <a:pt x="2763" y="656"/>
                        </a:lnTo>
                        <a:lnTo>
                          <a:pt x="2790" y="645"/>
                        </a:lnTo>
                        <a:lnTo>
                          <a:pt x="2802" y="640"/>
                        </a:lnTo>
                        <a:lnTo>
                          <a:pt x="2814" y="636"/>
                        </a:lnTo>
                        <a:lnTo>
                          <a:pt x="2825" y="633"/>
                        </a:lnTo>
                        <a:lnTo>
                          <a:pt x="2835" y="630"/>
                        </a:lnTo>
                        <a:lnTo>
                          <a:pt x="2846" y="628"/>
                        </a:lnTo>
                        <a:lnTo>
                          <a:pt x="2857" y="627"/>
                        </a:lnTo>
                        <a:lnTo>
                          <a:pt x="2868" y="628"/>
                        </a:lnTo>
                        <a:lnTo>
                          <a:pt x="2880" y="630"/>
                        </a:lnTo>
                        <a:lnTo>
                          <a:pt x="2892" y="634"/>
                        </a:lnTo>
                        <a:lnTo>
                          <a:pt x="2906" y="640"/>
                        </a:lnTo>
                        <a:lnTo>
                          <a:pt x="2920" y="647"/>
                        </a:lnTo>
                        <a:lnTo>
                          <a:pt x="2936" y="658"/>
                        </a:lnTo>
                        <a:lnTo>
                          <a:pt x="2947" y="664"/>
                        </a:lnTo>
                        <a:lnTo>
                          <a:pt x="2960" y="670"/>
                        </a:lnTo>
                        <a:lnTo>
                          <a:pt x="2973" y="676"/>
                        </a:lnTo>
                        <a:lnTo>
                          <a:pt x="2988" y="682"/>
                        </a:lnTo>
                        <a:lnTo>
                          <a:pt x="3003" y="686"/>
                        </a:lnTo>
                        <a:lnTo>
                          <a:pt x="3017" y="689"/>
                        </a:lnTo>
                        <a:lnTo>
                          <a:pt x="3025" y="690"/>
                        </a:lnTo>
                        <a:lnTo>
                          <a:pt x="3031" y="691"/>
                        </a:lnTo>
                        <a:lnTo>
                          <a:pt x="3038" y="690"/>
                        </a:lnTo>
                        <a:lnTo>
                          <a:pt x="3043" y="690"/>
                        </a:lnTo>
                        <a:lnTo>
                          <a:pt x="3050" y="688"/>
                        </a:lnTo>
                        <a:lnTo>
                          <a:pt x="3055" y="685"/>
                        </a:lnTo>
                        <a:lnTo>
                          <a:pt x="3059" y="682"/>
                        </a:lnTo>
                        <a:lnTo>
                          <a:pt x="3062" y="677"/>
                        </a:lnTo>
                        <a:lnTo>
                          <a:pt x="3066" y="667"/>
                        </a:lnTo>
                        <a:lnTo>
                          <a:pt x="3070" y="654"/>
                        </a:lnTo>
                        <a:lnTo>
                          <a:pt x="3072" y="642"/>
                        </a:lnTo>
                        <a:lnTo>
                          <a:pt x="3075" y="630"/>
                        </a:lnTo>
                        <a:lnTo>
                          <a:pt x="3077" y="625"/>
                        </a:lnTo>
                        <a:lnTo>
                          <a:pt x="3080" y="621"/>
                        </a:lnTo>
                        <a:lnTo>
                          <a:pt x="3084" y="617"/>
                        </a:lnTo>
                        <a:lnTo>
                          <a:pt x="3089" y="613"/>
                        </a:lnTo>
                        <a:lnTo>
                          <a:pt x="3089" y="613"/>
                        </a:lnTo>
                        <a:lnTo>
                          <a:pt x="3125" y="663"/>
                        </a:lnTo>
                        <a:lnTo>
                          <a:pt x="3125" y="673"/>
                        </a:lnTo>
                        <a:lnTo>
                          <a:pt x="3126" y="682"/>
                        </a:lnTo>
                        <a:lnTo>
                          <a:pt x="3125" y="685"/>
                        </a:lnTo>
                        <a:lnTo>
                          <a:pt x="3124" y="689"/>
                        </a:lnTo>
                        <a:lnTo>
                          <a:pt x="3123" y="693"/>
                        </a:lnTo>
                        <a:lnTo>
                          <a:pt x="3120" y="698"/>
                        </a:lnTo>
                        <a:lnTo>
                          <a:pt x="3115" y="709"/>
                        </a:lnTo>
                        <a:lnTo>
                          <a:pt x="3111" y="718"/>
                        </a:lnTo>
                        <a:lnTo>
                          <a:pt x="3108" y="726"/>
                        </a:lnTo>
                        <a:lnTo>
                          <a:pt x="3107" y="735"/>
                        </a:lnTo>
                        <a:lnTo>
                          <a:pt x="3108" y="744"/>
                        </a:lnTo>
                        <a:lnTo>
                          <a:pt x="3109" y="751"/>
                        </a:lnTo>
                        <a:lnTo>
                          <a:pt x="3112" y="759"/>
                        </a:lnTo>
                        <a:lnTo>
                          <a:pt x="3115" y="766"/>
                        </a:lnTo>
                        <a:lnTo>
                          <a:pt x="3120" y="781"/>
                        </a:lnTo>
                        <a:lnTo>
                          <a:pt x="3124" y="798"/>
                        </a:lnTo>
                        <a:lnTo>
                          <a:pt x="3125" y="806"/>
                        </a:lnTo>
                        <a:lnTo>
                          <a:pt x="3125" y="814"/>
                        </a:lnTo>
                        <a:lnTo>
                          <a:pt x="3124" y="823"/>
                        </a:lnTo>
                        <a:lnTo>
                          <a:pt x="3121" y="834"/>
                        </a:lnTo>
                        <a:lnTo>
                          <a:pt x="3118" y="843"/>
                        </a:lnTo>
                        <a:lnTo>
                          <a:pt x="3115" y="854"/>
                        </a:lnTo>
                        <a:lnTo>
                          <a:pt x="3114" y="865"/>
                        </a:lnTo>
                        <a:lnTo>
                          <a:pt x="3113" y="878"/>
                        </a:lnTo>
                        <a:lnTo>
                          <a:pt x="3113" y="901"/>
                        </a:lnTo>
                        <a:lnTo>
                          <a:pt x="3114" y="923"/>
                        </a:lnTo>
                        <a:lnTo>
                          <a:pt x="3116" y="935"/>
                        </a:lnTo>
                        <a:lnTo>
                          <a:pt x="3119" y="945"/>
                        </a:lnTo>
                        <a:lnTo>
                          <a:pt x="3123" y="955"/>
                        </a:lnTo>
                        <a:lnTo>
                          <a:pt x="3127" y="966"/>
                        </a:lnTo>
                        <a:lnTo>
                          <a:pt x="3132" y="977"/>
                        </a:lnTo>
                        <a:lnTo>
                          <a:pt x="3136" y="987"/>
                        </a:lnTo>
                        <a:lnTo>
                          <a:pt x="3139" y="998"/>
                        </a:lnTo>
                        <a:lnTo>
                          <a:pt x="3141" y="1012"/>
                        </a:lnTo>
                        <a:lnTo>
                          <a:pt x="3141" y="1027"/>
                        </a:lnTo>
                        <a:lnTo>
                          <a:pt x="3140" y="1043"/>
                        </a:lnTo>
                        <a:lnTo>
                          <a:pt x="3141" y="1051"/>
                        </a:lnTo>
                        <a:lnTo>
                          <a:pt x="3142" y="1059"/>
                        </a:lnTo>
                        <a:lnTo>
                          <a:pt x="3144" y="1066"/>
                        </a:lnTo>
                        <a:lnTo>
                          <a:pt x="3148" y="1073"/>
                        </a:lnTo>
                        <a:lnTo>
                          <a:pt x="3155" y="1083"/>
                        </a:lnTo>
                        <a:lnTo>
                          <a:pt x="3159" y="1093"/>
                        </a:lnTo>
                        <a:lnTo>
                          <a:pt x="3162" y="1102"/>
                        </a:lnTo>
                        <a:lnTo>
                          <a:pt x="3164" y="1111"/>
                        </a:lnTo>
                        <a:lnTo>
                          <a:pt x="3165" y="1131"/>
                        </a:lnTo>
                        <a:lnTo>
                          <a:pt x="3165" y="1153"/>
                        </a:lnTo>
                        <a:lnTo>
                          <a:pt x="3166" y="1159"/>
                        </a:lnTo>
                        <a:lnTo>
                          <a:pt x="3167" y="1165"/>
                        </a:lnTo>
                        <a:lnTo>
                          <a:pt x="3169" y="1170"/>
                        </a:lnTo>
                        <a:lnTo>
                          <a:pt x="3171" y="1176"/>
                        </a:lnTo>
                        <a:lnTo>
                          <a:pt x="3177" y="1184"/>
                        </a:lnTo>
                        <a:lnTo>
                          <a:pt x="3184" y="1191"/>
                        </a:lnTo>
                        <a:lnTo>
                          <a:pt x="3192" y="1197"/>
                        </a:lnTo>
                        <a:lnTo>
                          <a:pt x="3199" y="1205"/>
                        </a:lnTo>
                        <a:lnTo>
                          <a:pt x="3202" y="1209"/>
                        </a:lnTo>
                        <a:lnTo>
                          <a:pt x="3204" y="1213"/>
                        </a:lnTo>
                        <a:lnTo>
                          <a:pt x="3206" y="1219"/>
                        </a:lnTo>
                        <a:lnTo>
                          <a:pt x="3207" y="1225"/>
                        </a:lnTo>
                        <a:lnTo>
                          <a:pt x="3211" y="1267"/>
                        </a:lnTo>
                        <a:lnTo>
                          <a:pt x="3211" y="1267"/>
                        </a:lnTo>
                        <a:lnTo>
                          <a:pt x="3205" y="1269"/>
                        </a:lnTo>
                        <a:lnTo>
                          <a:pt x="3199" y="1273"/>
                        </a:lnTo>
                        <a:lnTo>
                          <a:pt x="3193" y="1278"/>
                        </a:lnTo>
                        <a:lnTo>
                          <a:pt x="3188" y="1283"/>
                        </a:lnTo>
                        <a:lnTo>
                          <a:pt x="3184" y="1289"/>
                        </a:lnTo>
                        <a:lnTo>
                          <a:pt x="3181" y="1296"/>
                        </a:lnTo>
                        <a:lnTo>
                          <a:pt x="3177" y="1305"/>
                        </a:lnTo>
                        <a:lnTo>
                          <a:pt x="3175" y="1312"/>
                        </a:lnTo>
                        <a:lnTo>
                          <a:pt x="3166" y="1346"/>
                        </a:lnTo>
                        <a:lnTo>
                          <a:pt x="3158" y="1374"/>
                        </a:lnTo>
                        <a:lnTo>
                          <a:pt x="3157" y="1382"/>
                        </a:lnTo>
                        <a:lnTo>
                          <a:pt x="3155" y="1391"/>
                        </a:lnTo>
                        <a:lnTo>
                          <a:pt x="3155" y="1400"/>
                        </a:lnTo>
                        <a:lnTo>
                          <a:pt x="3155" y="1409"/>
                        </a:lnTo>
                        <a:lnTo>
                          <a:pt x="3155" y="1428"/>
                        </a:lnTo>
                        <a:lnTo>
                          <a:pt x="3155" y="1448"/>
                        </a:lnTo>
                        <a:lnTo>
                          <a:pt x="3155" y="1457"/>
                        </a:lnTo>
                        <a:lnTo>
                          <a:pt x="3154" y="1466"/>
                        </a:lnTo>
                        <a:lnTo>
                          <a:pt x="3152" y="1476"/>
                        </a:lnTo>
                        <a:lnTo>
                          <a:pt x="3150" y="1484"/>
                        </a:lnTo>
                        <a:lnTo>
                          <a:pt x="3147" y="1492"/>
                        </a:lnTo>
                        <a:lnTo>
                          <a:pt x="3143" y="1498"/>
                        </a:lnTo>
                        <a:lnTo>
                          <a:pt x="3137" y="1505"/>
                        </a:lnTo>
                        <a:lnTo>
                          <a:pt x="3131" y="1510"/>
                        </a:lnTo>
                        <a:lnTo>
                          <a:pt x="3119" y="1519"/>
                        </a:lnTo>
                        <a:lnTo>
                          <a:pt x="3108" y="1526"/>
                        </a:lnTo>
                        <a:lnTo>
                          <a:pt x="3100" y="1533"/>
                        </a:lnTo>
                        <a:lnTo>
                          <a:pt x="3094" y="1541"/>
                        </a:lnTo>
                        <a:lnTo>
                          <a:pt x="3090" y="1549"/>
                        </a:lnTo>
                        <a:lnTo>
                          <a:pt x="3087" y="1559"/>
                        </a:lnTo>
                        <a:lnTo>
                          <a:pt x="3086" y="1571"/>
                        </a:lnTo>
                        <a:lnTo>
                          <a:pt x="3085" y="1585"/>
                        </a:lnTo>
                        <a:lnTo>
                          <a:pt x="3084" y="1589"/>
                        </a:lnTo>
                        <a:lnTo>
                          <a:pt x="3081" y="1593"/>
                        </a:lnTo>
                        <a:lnTo>
                          <a:pt x="3077" y="1597"/>
                        </a:lnTo>
                        <a:lnTo>
                          <a:pt x="3071" y="1600"/>
                        </a:lnTo>
                        <a:lnTo>
                          <a:pt x="3056" y="1609"/>
                        </a:lnTo>
                        <a:lnTo>
                          <a:pt x="3040" y="1617"/>
                        </a:lnTo>
                        <a:lnTo>
                          <a:pt x="3006" y="1630"/>
                        </a:lnTo>
                        <a:lnTo>
                          <a:pt x="2983" y="1639"/>
                        </a:lnTo>
                        <a:lnTo>
                          <a:pt x="2974" y="1643"/>
                        </a:lnTo>
                        <a:lnTo>
                          <a:pt x="2967" y="1649"/>
                        </a:lnTo>
                        <a:lnTo>
                          <a:pt x="2960" y="1655"/>
                        </a:lnTo>
                        <a:lnTo>
                          <a:pt x="2953" y="1661"/>
                        </a:lnTo>
                        <a:lnTo>
                          <a:pt x="2947" y="1668"/>
                        </a:lnTo>
                        <a:lnTo>
                          <a:pt x="2942" y="1675"/>
                        </a:lnTo>
                        <a:lnTo>
                          <a:pt x="2936" y="1682"/>
                        </a:lnTo>
                        <a:lnTo>
                          <a:pt x="2931" y="1691"/>
                        </a:lnTo>
                        <a:lnTo>
                          <a:pt x="2922" y="1707"/>
                        </a:lnTo>
                        <a:lnTo>
                          <a:pt x="2915" y="1724"/>
                        </a:lnTo>
                        <a:lnTo>
                          <a:pt x="2908" y="1742"/>
                        </a:lnTo>
                        <a:lnTo>
                          <a:pt x="2902" y="1759"/>
                        </a:lnTo>
                        <a:lnTo>
                          <a:pt x="2899" y="1773"/>
                        </a:lnTo>
                        <a:lnTo>
                          <a:pt x="2897" y="1786"/>
                        </a:lnTo>
                        <a:lnTo>
                          <a:pt x="2892" y="1796"/>
                        </a:lnTo>
                        <a:lnTo>
                          <a:pt x="2888" y="1805"/>
                        </a:lnTo>
                        <a:lnTo>
                          <a:pt x="2884" y="1813"/>
                        </a:lnTo>
                        <a:lnTo>
                          <a:pt x="2879" y="1821"/>
                        </a:lnTo>
                        <a:lnTo>
                          <a:pt x="2874" y="1827"/>
                        </a:lnTo>
                        <a:lnTo>
                          <a:pt x="2868" y="1832"/>
                        </a:lnTo>
                        <a:lnTo>
                          <a:pt x="2857" y="1843"/>
                        </a:lnTo>
                        <a:lnTo>
                          <a:pt x="2845" y="1855"/>
                        </a:lnTo>
                        <a:lnTo>
                          <a:pt x="2839" y="1864"/>
                        </a:lnTo>
                        <a:lnTo>
                          <a:pt x="2834" y="1872"/>
                        </a:lnTo>
                        <a:lnTo>
                          <a:pt x="2829" y="1882"/>
                        </a:lnTo>
                        <a:lnTo>
                          <a:pt x="2824" y="1893"/>
                        </a:lnTo>
                        <a:lnTo>
                          <a:pt x="2821" y="1898"/>
                        </a:lnTo>
                        <a:lnTo>
                          <a:pt x="2817" y="1902"/>
                        </a:lnTo>
                        <a:lnTo>
                          <a:pt x="2811" y="1906"/>
                        </a:lnTo>
                        <a:lnTo>
                          <a:pt x="2802" y="1909"/>
                        </a:lnTo>
                        <a:lnTo>
                          <a:pt x="2785" y="1914"/>
                        </a:lnTo>
                        <a:lnTo>
                          <a:pt x="2763" y="1918"/>
                        </a:lnTo>
                        <a:lnTo>
                          <a:pt x="2742" y="1921"/>
                        </a:lnTo>
                        <a:lnTo>
                          <a:pt x="2720" y="1925"/>
                        </a:lnTo>
                        <a:lnTo>
                          <a:pt x="2711" y="1928"/>
                        </a:lnTo>
                        <a:lnTo>
                          <a:pt x="2702" y="1931"/>
                        </a:lnTo>
                        <a:lnTo>
                          <a:pt x="2695" y="1934"/>
                        </a:lnTo>
                        <a:lnTo>
                          <a:pt x="2689" y="1938"/>
                        </a:lnTo>
                        <a:lnTo>
                          <a:pt x="2677" y="1945"/>
                        </a:lnTo>
                        <a:lnTo>
                          <a:pt x="2661" y="1953"/>
                        </a:lnTo>
                        <a:lnTo>
                          <a:pt x="2642" y="1961"/>
                        </a:lnTo>
                        <a:lnTo>
                          <a:pt x="2622" y="1970"/>
                        </a:lnTo>
                        <a:lnTo>
                          <a:pt x="2603" y="1977"/>
                        </a:lnTo>
                        <a:lnTo>
                          <a:pt x="2586" y="1984"/>
                        </a:lnTo>
                        <a:lnTo>
                          <a:pt x="2580" y="1987"/>
                        </a:lnTo>
                        <a:lnTo>
                          <a:pt x="2576" y="1990"/>
                        </a:lnTo>
                        <a:lnTo>
                          <a:pt x="2573" y="1993"/>
                        </a:lnTo>
                        <a:lnTo>
                          <a:pt x="2572" y="1995"/>
                        </a:lnTo>
                        <a:lnTo>
                          <a:pt x="2574" y="2007"/>
                        </a:lnTo>
                        <a:lnTo>
                          <a:pt x="2575" y="2017"/>
                        </a:lnTo>
                        <a:lnTo>
                          <a:pt x="2575" y="2027"/>
                        </a:lnTo>
                        <a:lnTo>
                          <a:pt x="2575" y="2037"/>
                        </a:lnTo>
                        <a:lnTo>
                          <a:pt x="2574" y="2045"/>
                        </a:lnTo>
                        <a:lnTo>
                          <a:pt x="2572" y="2053"/>
                        </a:lnTo>
                        <a:lnTo>
                          <a:pt x="2570" y="2060"/>
                        </a:lnTo>
                        <a:lnTo>
                          <a:pt x="2566" y="2066"/>
                        </a:lnTo>
                        <a:lnTo>
                          <a:pt x="2562" y="2072"/>
                        </a:lnTo>
                        <a:lnTo>
                          <a:pt x="2556" y="2078"/>
                        </a:lnTo>
                        <a:lnTo>
                          <a:pt x="2549" y="2083"/>
                        </a:lnTo>
                        <a:lnTo>
                          <a:pt x="2541" y="2087"/>
                        </a:lnTo>
                        <a:lnTo>
                          <a:pt x="2532" y="2091"/>
                        </a:lnTo>
                        <a:lnTo>
                          <a:pt x="2523" y="2094"/>
                        </a:lnTo>
                        <a:lnTo>
                          <a:pt x="2511" y="2096"/>
                        </a:lnTo>
                        <a:lnTo>
                          <a:pt x="2498" y="2099"/>
                        </a:lnTo>
                        <a:lnTo>
                          <a:pt x="2473" y="2103"/>
                        </a:lnTo>
                        <a:lnTo>
                          <a:pt x="2448" y="2109"/>
                        </a:lnTo>
                        <a:lnTo>
                          <a:pt x="2436" y="2113"/>
                        </a:lnTo>
                        <a:lnTo>
                          <a:pt x="2425" y="2117"/>
                        </a:lnTo>
                        <a:lnTo>
                          <a:pt x="2414" y="2122"/>
                        </a:lnTo>
                        <a:lnTo>
                          <a:pt x="2404" y="2128"/>
                        </a:lnTo>
                        <a:lnTo>
                          <a:pt x="2394" y="2134"/>
                        </a:lnTo>
                        <a:lnTo>
                          <a:pt x="2384" y="2140"/>
                        </a:lnTo>
                        <a:lnTo>
                          <a:pt x="2374" y="2148"/>
                        </a:lnTo>
                        <a:lnTo>
                          <a:pt x="2365" y="2156"/>
                        </a:lnTo>
                        <a:lnTo>
                          <a:pt x="2357" y="2166"/>
                        </a:lnTo>
                        <a:lnTo>
                          <a:pt x="2349" y="2176"/>
                        </a:lnTo>
                        <a:lnTo>
                          <a:pt x="2341" y="2187"/>
                        </a:lnTo>
                        <a:lnTo>
                          <a:pt x="2333" y="2199"/>
                        </a:lnTo>
                        <a:lnTo>
                          <a:pt x="2326" y="2211"/>
                        </a:lnTo>
                        <a:lnTo>
                          <a:pt x="2318" y="2219"/>
                        </a:lnTo>
                        <a:lnTo>
                          <a:pt x="2310" y="2226"/>
                        </a:lnTo>
                        <a:lnTo>
                          <a:pt x="2301" y="2232"/>
                        </a:lnTo>
                        <a:lnTo>
                          <a:pt x="2280" y="2244"/>
                        </a:lnTo>
                        <a:lnTo>
                          <a:pt x="2260" y="2257"/>
                        </a:lnTo>
                        <a:lnTo>
                          <a:pt x="2225" y="2305"/>
                        </a:lnTo>
                        <a:lnTo>
                          <a:pt x="2225" y="2305"/>
                        </a:lnTo>
                        <a:lnTo>
                          <a:pt x="2216" y="2310"/>
                        </a:lnTo>
                        <a:lnTo>
                          <a:pt x="2207" y="2316"/>
                        </a:lnTo>
                        <a:lnTo>
                          <a:pt x="2197" y="2324"/>
                        </a:lnTo>
                        <a:lnTo>
                          <a:pt x="2188" y="2331"/>
                        </a:lnTo>
                        <a:lnTo>
                          <a:pt x="2179" y="2338"/>
                        </a:lnTo>
                        <a:lnTo>
                          <a:pt x="2170" y="2342"/>
                        </a:lnTo>
                        <a:lnTo>
                          <a:pt x="2166" y="2342"/>
                        </a:lnTo>
                        <a:lnTo>
                          <a:pt x="2161" y="2342"/>
                        </a:lnTo>
                        <a:lnTo>
                          <a:pt x="2158" y="2341"/>
                        </a:lnTo>
                        <a:lnTo>
                          <a:pt x="2155" y="2338"/>
                        </a:lnTo>
                        <a:lnTo>
                          <a:pt x="2146" y="2329"/>
                        </a:lnTo>
                        <a:lnTo>
                          <a:pt x="2138" y="2321"/>
                        </a:lnTo>
                        <a:lnTo>
                          <a:pt x="2131" y="2315"/>
                        </a:lnTo>
                        <a:lnTo>
                          <a:pt x="2122" y="2310"/>
                        </a:lnTo>
                        <a:lnTo>
                          <a:pt x="2117" y="2309"/>
                        </a:lnTo>
                        <a:lnTo>
                          <a:pt x="2113" y="2308"/>
                        </a:lnTo>
                        <a:lnTo>
                          <a:pt x="2108" y="2308"/>
                        </a:lnTo>
                        <a:lnTo>
                          <a:pt x="2103" y="2309"/>
                        </a:lnTo>
                        <a:lnTo>
                          <a:pt x="2098" y="2311"/>
                        </a:lnTo>
                        <a:lnTo>
                          <a:pt x="2092" y="2314"/>
                        </a:lnTo>
                        <a:lnTo>
                          <a:pt x="2087" y="2318"/>
                        </a:lnTo>
                        <a:lnTo>
                          <a:pt x="2080" y="2323"/>
                        </a:lnTo>
                        <a:lnTo>
                          <a:pt x="2072" y="2330"/>
                        </a:lnTo>
                        <a:lnTo>
                          <a:pt x="2065" y="2334"/>
                        </a:lnTo>
                        <a:lnTo>
                          <a:pt x="2060" y="2339"/>
                        </a:lnTo>
                        <a:lnTo>
                          <a:pt x="2055" y="2342"/>
                        </a:lnTo>
                        <a:lnTo>
                          <a:pt x="2044" y="2346"/>
                        </a:lnTo>
                        <a:lnTo>
                          <a:pt x="2026" y="2354"/>
                        </a:lnTo>
                        <a:lnTo>
                          <a:pt x="1997" y="2368"/>
                        </a:lnTo>
                        <a:lnTo>
                          <a:pt x="1969" y="2383"/>
                        </a:lnTo>
                        <a:lnTo>
                          <a:pt x="1955" y="2389"/>
                        </a:lnTo>
                        <a:lnTo>
                          <a:pt x="1939" y="2392"/>
                        </a:lnTo>
                        <a:lnTo>
                          <a:pt x="1932" y="2393"/>
                        </a:lnTo>
                        <a:lnTo>
                          <a:pt x="1923" y="2394"/>
                        </a:lnTo>
                        <a:lnTo>
                          <a:pt x="1915" y="2394"/>
                        </a:lnTo>
                        <a:lnTo>
                          <a:pt x="1906" y="2393"/>
                        </a:lnTo>
                        <a:lnTo>
                          <a:pt x="1896" y="2392"/>
                        </a:lnTo>
                        <a:lnTo>
                          <a:pt x="1887" y="2393"/>
                        </a:lnTo>
                        <a:lnTo>
                          <a:pt x="1879" y="2395"/>
                        </a:lnTo>
                        <a:lnTo>
                          <a:pt x="1870" y="2397"/>
                        </a:lnTo>
                        <a:lnTo>
                          <a:pt x="1853" y="2404"/>
                        </a:lnTo>
                        <a:lnTo>
                          <a:pt x="1838" y="2412"/>
                        </a:lnTo>
                        <a:lnTo>
                          <a:pt x="1824" y="2420"/>
                        </a:lnTo>
                        <a:lnTo>
                          <a:pt x="1811" y="2428"/>
                        </a:lnTo>
                        <a:lnTo>
                          <a:pt x="1806" y="2431"/>
                        </a:lnTo>
                        <a:lnTo>
                          <a:pt x="1801" y="2433"/>
                        </a:lnTo>
                        <a:lnTo>
                          <a:pt x="1797" y="2434"/>
                        </a:lnTo>
                        <a:lnTo>
                          <a:pt x="1794" y="2434"/>
                        </a:lnTo>
                        <a:lnTo>
                          <a:pt x="1784" y="2431"/>
                        </a:lnTo>
                        <a:lnTo>
                          <a:pt x="1775" y="2430"/>
                        </a:lnTo>
                        <a:lnTo>
                          <a:pt x="1766" y="2429"/>
                        </a:lnTo>
                        <a:lnTo>
                          <a:pt x="1758" y="2429"/>
                        </a:lnTo>
                        <a:lnTo>
                          <a:pt x="1751" y="2431"/>
                        </a:lnTo>
                        <a:lnTo>
                          <a:pt x="1743" y="2434"/>
                        </a:lnTo>
                        <a:lnTo>
                          <a:pt x="1735" y="2438"/>
                        </a:lnTo>
                        <a:lnTo>
                          <a:pt x="1725" y="2444"/>
                        </a:lnTo>
                        <a:lnTo>
                          <a:pt x="1711" y="2455"/>
                        </a:lnTo>
                        <a:lnTo>
                          <a:pt x="1693" y="2468"/>
                        </a:lnTo>
                        <a:lnTo>
                          <a:pt x="1683" y="2472"/>
                        </a:lnTo>
                        <a:lnTo>
                          <a:pt x="1674" y="2475"/>
                        </a:lnTo>
                        <a:lnTo>
                          <a:pt x="1670" y="2476"/>
                        </a:lnTo>
                        <a:lnTo>
                          <a:pt x="1666" y="2476"/>
                        </a:lnTo>
                        <a:lnTo>
                          <a:pt x="1662" y="2476"/>
                        </a:lnTo>
                        <a:lnTo>
                          <a:pt x="1658" y="2474"/>
                        </a:lnTo>
                        <a:lnTo>
                          <a:pt x="1643" y="2467"/>
                        </a:lnTo>
                        <a:lnTo>
                          <a:pt x="1630" y="2461"/>
                        </a:lnTo>
                        <a:lnTo>
                          <a:pt x="1625" y="2460"/>
                        </a:lnTo>
                        <a:lnTo>
                          <a:pt x="1620" y="2459"/>
                        </a:lnTo>
                        <a:lnTo>
                          <a:pt x="1615" y="2459"/>
                        </a:lnTo>
                        <a:lnTo>
                          <a:pt x="1611" y="2459"/>
                        </a:lnTo>
                        <a:lnTo>
                          <a:pt x="1606" y="2461"/>
                        </a:lnTo>
                        <a:lnTo>
                          <a:pt x="1602" y="2463"/>
                        </a:lnTo>
                        <a:lnTo>
                          <a:pt x="1596" y="2467"/>
                        </a:lnTo>
                        <a:lnTo>
                          <a:pt x="1592" y="2470"/>
                        </a:lnTo>
                        <a:lnTo>
                          <a:pt x="1582" y="2480"/>
                        </a:lnTo>
                        <a:lnTo>
                          <a:pt x="1572" y="2493"/>
                        </a:lnTo>
                        <a:lnTo>
                          <a:pt x="1565" y="2501"/>
                        </a:lnTo>
                        <a:lnTo>
                          <a:pt x="1556" y="2508"/>
                        </a:lnTo>
                        <a:lnTo>
                          <a:pt x="1547" y="2514"/>
                        </a:lnTo>
                        <a:lnTo>
                          <a:pt x="1539" y="2519"/>
                        </a:lnTo>
                        <a:lnTo>
                          <a:pt x="1531" y="2525"/>
                        </a:lnTo>
                        <a:lnTo>
                          <a:pt x="1524" y="2532"/>
                        </a:lnTo>
                        <a:lnTo>
                          <a:pt x="1520" y="2536"/>
                        </a:lnTo>
                        <a:lnTo>
                          <a:pt x="1517" y="2540"/>
                        </a:lnTo>
                        <a:lnTo>
                          <a:pt x="1513" y="2545"/>
                        </a:lnTo>
                        <a:lnTo>
                          <a:pt x="1511" y="2551"/>
                        </a:lnTo>
                        <a:lnTo>
                          <a:pt x="1506" y="2562"/>
                        </a:lnTo>
                        <a:lnTo>
                          <a:pt x="1501" y="2573"/>
                        </a:lnTo>
                        <a:lnTo>
                          <a:pt x="1496" y="2583"/>
                        </a:lnTo>
                        <a:lnTo>
                          <a:pt x="1490" y="2591"/>
                        </a:lnTo>
                        <a:lnTo>
                          <a:pt x="1483" y="2601"/>
                        </a:lnTo>
                        <a:lnTo>
                          <a:pt x="1475" y="2608"/>
                        </a:lnTo>
                        <a:lnTo>
                          <a:pt x="1465" y="2615"/>
                        </a:lnTo>
                        <a:lnTo>
                          <a:pt x="1455" y="2622"/>
                        </a:lnTo>
                        <a:lnTo>
                          <a:pt x="1447" y="2626"/>
                        </a:lnTo>
                        <a:lnTo>
                          <a:pt x="1438" y="2630"/>
                        </a:lnTo>
                        <a:lnTo>
                          <a:pt x="1426" y="2634"/>
                        </a:lnTo>
                        <a:lnTo>
                          <a:pt x="1415" y="2639"/>
                        </a:lnTo>
                        <a:lnTo>
                          <a:pt x="1390" y="2647"/>
                        </a:lnTo>
                        <a:lnTo>
                          <a:pt x="1362" y="2653"/>
                        </a:lnTo>
                        <a:lnTo>
                          <a:pt x="1334" y="2659"/>
                        </a:lnTo>
                        <a:lnTo>
                          <a:pt x="1308" y="2664"/>
                        </a:lnTo>
                        <a:lnTo>
                          <a:pt x="1283" y="2667"/>
                        </a:lnTo>
                        <a:lnTo>
                          <a:pt x="1264" y="2668"/>
                        </a:lnTo>
                        <a:lnTo>
                          <a:pt x="1247" y="2669"/>
                        </a:lnTo>
                        <a:lnTo>
                          <a:pt x="1231" y="2672"/>
                        </a:lnTo>
                        <a:lnTo>
                          <a:pt x="1216" y="2676"/>
                        </a:lnTo>
                        <a:lnTo>
                          <a:pt x="1200" y="2681"/>
                        </a:lnTo>
                        <a:lnTo>
                          <a:pt x="1185" y="2685"/>
                        </a:lnTo>
                        <a:lnTo>
                          <a:pt x="1169" y="2688"/>
                        </a:lnTo>
                        <a:lnTo>
                          <a:pt x="1161" y="2688"/>
                        </a:lnTo>
                        <a:lnTo>
                          <a:pt x="1153" y="2688"/>
                        </a:lnTo>
                        <a:lnTo>
                          <a:pt x="1146" y="2687"/>
                        </a:lnTo>
                        <a:lnTo>
                          <a:pt x="1138" y="2685"/>
                        </a:lnTo>
                        <a:lnTo>
                          <a:pt x="1110" y="2678"/>
                        </a:lnTo>
                        <a:lnTo>
                          <a:pt x="1073" y="2673"/>
                        </a:lnTo>
                        <a:lnTo>
                          <a:pt x="1055" y="2670"/>
                        </a:lnTo>
                        <a:lnTo>
                          <a:pt x="1040" y="2665"/>
                        </a:lnTo>
                        <a:lnTo>
                          <a:pt x="1034" y="2663"/>
                        </a:lnTo>
                        <a:lnTo>
                          <a:pt x="1029" y="2660"/>
                        </a:lnTo>
                        <a:lnTo>
                          <a:pt x="1025" y="2657"/>
                        </a:lnTo>
                        <a:lnTo>
                          <a:pt x="1024" y="2654"/>
                        </a:lnTo>
                        <a:lnTo>
                          <a:pt x="1022" y="2647"/>
                        </a:lnTo>
                        <a:lnTo>
                          <a:pt x="1019" y="2642"/>
                        </a:lnTo>
                        <a:lnTo>
                          <a:pt x="1016" y="2639"/>
                        </a:lnTo>
                        <a:lnTo>
                          <a:pt x="1013" y="2637"/>
                        </a:lnTo>
                        <a:lnTo>
                          <a:pt x="1007" y="2633"/>
                        </a:lnTo>
                        <a:lnTo>
                          <a:pt x="1000" y="2632"/>
                        </a:lnTo>
                        <a:lnTo>
                          <a:pt x="995" y="2632"/>
                        </a:lnTo>
                        <a:lnTo>
                          <a:pt x="992" y="2630"/>
                        </a:lnTo>
                        <a:lnTo>
                          <a:pt x="990" y="2628"/>
                        </a:lnTo>
                        <a:lnTo>
                          <a:pt x="987" y="2625"/>
                        </a:lnTo>
                        <a:lnTo>
                          <a:pt x="985" y="2620"/>
                        </a:lnTo>
                        <a:lnTo>
                          <a:pt x="984" y="2614"/>
                        </a:lnTo>
                        <a:lnTo>
                          <a:pt x="983" y="2605"/>
                        </a:lnTo>
                        <a:lnTo>
                          <a:pt x="983" y="2594"/>
                        </a:lnTo>
                        <a:lnTo>
                          <a:pt x="984" y="2586"/>
                        </a:lnTo>
                        <a:lnTo>
                          <a:pt x="985" y="2580"/>
                        </a:lnTo>
                        <a:lnTo>
                          <a:pt x="985" y="2574"/>
                        </a:lnTo>
                        <a:lnTo>
                          <a:pt x="985" y="2568"/>
                        </a:lnTo>
                        <a:lnTo>
                          <a:pt x="984" y="2563"/>
                        </a:lnTo>
                        <a:lnTo>
                          <a:pt x="983" y="2558"/>
                        </a:lnTo>
                        <a:lnTo>
                          <a:pt x="981" y="2554"/>
                        </a:lnTo>
                        <a:lnTo>
                          <a:pt x="978" y="2548"/>
                        </a:lnTo>
                        <a:lnTo>
                          <a:pt x="973" y="2541"/>
                        </a:lnTo>
                        <a:lnTo>
                          <a:pt x="967" y="2533"/>
                        </a:lnTo>
                        <a:lnTo>
                          <a:pt x="960" y="2527"/>
                        </a:lnTo>
                        <a:lnTo>
                          <a:pt x="952" y="2521"/>
                        </a:lnTo>
                        <a:lnTo>
                          <a:pt x="945" y="2514"/>
                        </a:lnTo>
                        <a:lnTo>
                          <a:pt x="939" y="2508"/>
                        </a:lnTo>
                        <a:lnTo>
                          <a:pt x="934" y="2500"/>
                        </a:lnTo>
                        <a:lnTo>
                          <a:pt x="931" y="2492"/>
                        </a:lnTo>
                        <a:lnTo>
                          <a:pt x="929" y="2488"/>
                        </a:lnTo>
                        <a:lnTo>
                          <a:pt x="929" y="2484"/>
                        </a:lnTo>
                        <a:lnTo>
                          <a:pt x="929" y="2479"/>
                        </a:lnTo>
                        <a:lnTo>
                          <a:pt x="929" y="2474"/>
                        </a:lnTo>
                        <a:lnTo>
                          <a:pt x="930" y="2468"/>
                        </a:lnTo>
                        <a:lnTo>
                          <a:pt x="932" y="2462"/>
                        </a:lnTo>
                        <a:lnTo>
                          <a:pt x="934" y="2455"/>
                        </a:lnTo>
                        <a:lnTo>
                          <a:pt x="938" y="2449"/>
                        </a:lnTo>
                        <a:lnTo>
                          <a:pt x="940" y="2444"/>
                        </a:lnTo>
                        <a:lnTo>
                          <a:pt x="941" y="2439"/>
                        </a:lnTo>
                        <a:lnTo>
                          <a:pt x="942" y="2434"/>
                        </a:lnTo>
                        <a:lnTo>
                          <a:pt x="941" y="2429"/>
                        </a:lnTo>
                        <a:lnTo>
                          <a:pt x="940" y="2425"/>
                        </a:lnTo>
                        <a:lnTo>
                          <a:pt x="939" y="2419"/>
                        </a:lnTo>
                        <a:lnTo>
                          <a:pt x="936" y="2414"/>
                        </a:lnTo>
                        <a:lnTo>
                          <a:pt x="934" y="2409"/>
                        </a:lnTo>
                        <a:lnTo>
                          <a:pt x="927" y="2400"/>
                        </a:lnTo>
                        <a:lnTo>
                          <a:pt x="919" y="2390"/>
                        </a:lnTo>
                        <a:lnTo>
                          <a:pt x="909" y="2381"/>
                        </a:lnTo>
                        <a:lnTo>
                          <a:pt x="900" y="2371"/>
                        </a:lnTo>
                        <a:lnTo>
                          <a:pt x="891" y="2362"/>
                        </a:lnTo>
                        <a:lnTo>
                          <a:pt x="883" y="2353"/>
                        </a:lnTo>
                        <a:lnTo>
                          <a:pt x="876" y="2345"/>
                        </a:lnTo>
                        <a:lnTo>
                          <a:pt x="870" y="2336"/>
                        </a:lnTo>
                        <a:lnTo>
                          <a:pt x="869" y="2331"/>
                        </a:lnTo>
                        <a:lnTo>
                          <a:pt x="866" y="2328"/>
                        </a:lnTo>
                        <a:lnTo>
                          <a:pt x="866" y="2324"/>
                        </a:lnTo>
                        <a:lnTo>
                          <a:pt x="866" y="2320"/>
                        </a:lnTo>
                        <a:lnTo>
                          <a:pt x="867" y="2316"/>
                        </a:lnTo>
                        <a:lnTo>
                          <a:pt x="870" y="2313"/>
                        </a:lnTo>
                        <a:lnTo>
                          <a:pt x="873" y="2309"/>
                        </a:lnTo>
                        <a:lnTo>
                          <a:pt x="877" y="2306"/>
                        </a:lnTo>
                        <a:lnTo>
                          <a:pt x="901" y="2291"/>
                        </a:lnTo>
                        <a:lnTo>
                          <a:pt x="921" y="2279"/>
                        </a:lnTo>
                        <a:lnTo>
                          <a:pt x="924" y="2275"/>
                        </a:lnTo>
                        <a:lnTo>
                          <a:pt x="925" y="2272"/>
                        </a:lnTo>
                        <a:lnTo>
                          <a:pt x="926" y="2268"/>
                        </a:lnTo>
                        <a:lnTo>
                          <a:pt x="925" y="2263"/>
                        </a:lnTo>
                        <a:lnTo>
                          <a:pt x="922" y="2258"/>
                        </a:lnTo>
                        <a:lnTo>
                          <a:pt x="917" y="2253"/>
                        </a:lnTo>
                        <a:lnTo>
                          <a:pt x="910" y="2246"/>
                        </a:lnTo>
                        <a:lnTo>
                          <a:pt x="901" y="2238"/>
                        </a:lnTo>
                        <a:lnTo>
                          <a:pt x="889" y="2228"/>
                        </a:lnTo>
                        <a:lnTo>
                          <a:pt x="875" y="2216"/>
                        </a:lnTo>
                        <a:lnTo>
                          <a:pt x="860" y="2200"/>
                        </a:lnTo>
                        <a:lnTo>
                          <a:pt x="847" y="2184"/>
                        </a:lnTo>
                        <a:lnTo>
                          <a:pt x="835" y="2167"/>
                        </a:lnTo>
                        <a:lnTo>
                          <a:pt x="824" y="2149"/>
                        </a:lnTo>
                        <a:lnTo>
                          <a:pt x="820" y="2141"/>
                        </a:lnTo>
                        <a:lnTo>
                          <a:pt x="817" y="2133"/>
                        </a:lnTo>
                        <a:lnTo>
                          <a:pt x="815" y="2125"/>
                        </a:lnTo>
                        <a:lnTo>
                          <a:pt x="814" y="2116"/>
                        </a:lnTo>
                        <a:lnTo>
                          <a:pt x="814" y="2094"/>
                        </a:lnTo>
                        <a:lnTo>
                          <a:pt x="814" y="2073"/>
                        </a:lnTo>
                        <a:lnTo>
                          <a:pt x="814" y="2063"/>
                        </a:lnTo>
                        <a:lnTo>
                          <a:pt x="814" y="2052"/>
                        </a:lnTo>
                        <a:lnTo>
                          <a:pt x="812" y="2042"/>
                        </a:lnTo>
                        <a:lnTo>
                          <a:pt x="810" y="2030"/>
                        </a:lnTo>
                        <a:lnTo>
                          <a:pt x="803" y="2023"/>
                        </a:lnTo>
                        <a:lnTo>
                          <a:pt x="796" y="2016"/>
                        </a:lnTo>
                        <a:lnTo>
                          <a:pt x="788" y="2009"/>
                        </a:lnTo>
                        <a:lnTo>
                          <a:pt x="779" y="2003"/>
                        </a:lnTo>
                        <a:lnTo>
                          <a:pt x="770" y="1997"/>
                        </a:lnTo>
                        <a:lnTo>
                          <a:pt x="761" y="1993"/>
                        </a:lnTo>
                        <a:lnTo>
                          <a:pt x="752" y="1988"/>
                        </a:lnTo>
                        <a:lnTo>
                          <a:pt x="743" y="1986"/>
                        </a:lnTo>
                        <a:lnTo>
                          <a:pt x="735" y="1985"/>
                        </a:lnTo>
                        <a:lnTo>
                          <a:pt x="729" y="1985"/>
                        </a:lnTo>
                        <a:lnTo>
                          <a:pt x="723" y="1985"/>
                        </a:lnTo>
                        <a:lnTo>
                          <a:pt x="717" y="1986"/>
                        </a:lnTo>
                        <a:lnTo>
                          <a:pt x="706" y="1989"/>
                        </a:lnTo>
                        <a:lnTo>
                          <a:pt x="693" y="1993"/>
                        </a:lnTo>
                        <a:lnTo>
                          <a:pt x="682" y="1997"/>
                        </a:lnTo>
                        <a:lnTo>
                          <a:pt x="669" y="1999"/>
                        </a:lnTo>
                        <a:lnTo>
                          <a:pt x="663" y="2000"/>
                        </a:lnTo>
                        <a:lnTo>
                          <a:pt x="657" y="2001"/>
                        </a:lnTo>
                        <a:lnTo>
                          <a:pt x="649" y="2000"/>
                        </a:lnTo>
                        <a:lnTo>
                          <a:pt x="642" y="2000"/>
                        </a:lnTo>
                        <a:lnTo>
                          <a:pt x="582" y="1990"/>
                        </a:lnTo>
                        <a:lnTo>
                          <a:pt x="575" y="1988"/>
                        </a:lnTo>
                        <a:lnTo>
                          <a:pt x="570" y="1986"/>
                        </a:lnTo>
                        <a:lnTo>
                          <a:pt x="565" y="1984"/>
                        </a:lnTo>
                        <a:lnTo>
                          <a:pt x="562" y="1982"/>
                        </a:lnTo>
                        <a:lnTo>
                          <a:pt x="557" y="1976"/>
                        </a:lnTo>
                        <a:lnTo>
                          <a:pt x="554" y="1970"/>
                        </a:lnTo>
                        <a:lnTo>
                          <a:pt x="552" y="1963"/>
                        </a:lnTo>
                        <a:lnTo>
                          <a:pt x="550" y="1957"/>
                        </a:lnTo>
                        <a:lnTo>
                          <a:pt x="548" y="1954"/>
                        </a:lnTo>
                        <a:lnTo>
                          <a:pt x="546" y="1952"/>
                        </a:lnTo>
                        <a:lnTo>
                          <a:pt x="543" y="1949"/>
                        </a:lnTo>
                        <a:lnTo>
                          <a:pt x="539" y="1947"/>
                        </a:lnTo>
                        <a:lnTo>
                          <a:pt x="534" y="1945"/>
                        </a:lnTo>
                        <a:lnTo>
                          <a:pt x="528" y="1944"/>
                        </a:lnTo>
                        <a:lnTo>
                          <a:pt x="520" y="1944"/>
                        </a:lnTo>
                        <a:lnTo>
                          <a:pt x="514" y="1944"/>
                        </a:lnTo>
                        <a:lnTo>
                          <a:pt x="500" y="1946"/>
                        </a:lnTo>
                        <a:lnTo>
                          <a:pt x="487" y="1949"/>
                        </a:lnTo>
                        <a:lnTo>
                          <a:pt x="473" y="1950"/>
                        </a:lnTo>
                        <a:lnTo>
                          <a:pt x="461" y="1950"/>
                        </a:lnTo>
                        <a:lnTo>
                          <a:pt x="455" y="1949"/>
                        </a:lnTo>
                        <a:lnTo>
                          <a:pt x="449" y="1946"/>
                        </a:lnTo>
                        <a:lnTo>
                          <a:pt x="444" y="1942"/>
                        </a:lnTo>
                        <a:lnTo>
                          <a:pt x="439" y="1938"/>
                        </a:lnTo>
                        <a:lnTo>
                          <a:pt x="430" y="1929"/>
                        </a:lnTo>
                        <a:lnTo>
                          <a:pt x="423" y="1921"/>
                        </a:lnTo>
                        <a:lnTo>
                          <a:pt x="419" y="1917"/>
                        </a:lnTo>
                        <a:lnTo>
                          <a:pt x="414" y="1915"/>
                        </a:lnTo>
                        <a:lnTo>
                          <a:pt x="409" y="1915"/>
                        </a:lnTo>
                        <a:lnTo>
                          <a:pt x="402" y="1915"/>
                        </a:lnTo>
                        <a:lnTo>
                          <a:pt x="396" y="1917"/>
                        </a:lnTo>
                        <a:lnTo>
                          <a:pt x="391" y="1918"/>
                        </a:lnTo>
                        <a:lnTo>
                          <a:pt x="387" y="1921"/>
                        </a:lnTo>
                        <a:lnTo>
                          <a:pt x="383" y="1923"/>
                        </a:lnTo>
                        <a:lnTo>
                          <a:pt x="377" y="1929"/>
                        </a:lnTo>
                        <a:lnTo>
                          <a:pt x="372" y="1936"/>
                        </a:lnTo>
                        <a:lnTo>
                          <a:pt x="368" y="1943"/>
                        </a:lnTo>
                        <a:lnTo>
                          <a:pt x="363" y="1952"/>
                        </a:lnTo>
                        <a:lnTo>
                          <a:pt x="358" y="1959"/>
                        </a:lnTo>
                        <a:lnTo>
                          <a:pt x="352" y="1966"/>
                        </a:lnTo>
                        <a:lnTo>
                          <a:pt x="352" y="1966"/>
                        </a:lnTo>
                        <a:lnTo>
                          <a:pt x="336" y="1960"/>
                        </a:lnTo>
                        <a:lnTo>
                          <a:pt x="320" y="1951"/>
                        </a:lnTo>
                        <a:lnTo>
                          <a:pt x="312" y="1945"/>
                        </a:lnTo>
                        <a:lnTo>
                          <a:pt x="304" y="1939"/>
                        </a:lnTo>
                        <a:lnTo>
                          <a:pt x="298" y="1932"/>
                        </a:lnTo>
                        <a:lnTo>
                          <a:pt x="294" y="1926"/>
                        </a:lnTo>
                        <a:lnTo>
                          <a:pt x="288" y="1909"/>
                        </a:lnTo>
                        <a:lnTo>
                          <a:pt x="282" y="1892"/>
                        </a:lnTo>
                        <a:lnTo>
                          <a:pt x="278" y="1885"/>
                        </a:lnTo>
                        <a:lnTo>
                          <a:pt x="272" y="1878"/>
                        </a:lnTo>
                        <a:lnTo>
                          <a:pt x="266" y="1872"/>
                        </a:lnTo>
                        <a:lnTo>
                          <a:pt x="256" y="1867"/>
                        </a:lnTo>
                        <a:lnTo>
                          <a:pt x="243" y="1863"/>
                        </a:lnTo>
                        <a:lnTo>
                          <a:pt x="228" y="1859"/>
                        </a:lnTo>
                        <a:lnTo>
                          <a:pt x="220" y="1857"/>
                        </a:lnTo>
                        <a:lnTo>
                          <a:pt x="213" y="1855"/>
                        </a:lnTo>
                        <a:lnTo>
                          <a:pt x="207" y="1852"/>
                        </a:lnTo>
                        <a:lnTo>
                          <a:pt x="202" y="1848"/>
                        </a:lnTo>
                        <a:lnTo>
                          <a:pt x="195" y="1841"/>
                        </a:lnTo>
                        <a:lnTo>
                          <a:pt x="186" y="1834"/>
                        </a:lnTo>
                        <a:lnTo>
                          <a:pt x="176" y="1829"/>
                        </a:lnTo>
                        <a:lnTo>
                          <a:pt x="167" y="1824"/>
                        </a:lnTo>
                        <a:lnTo>
                          <a:pt x="157" y="1820"/>
                        </a:lnTo>
                        <a:lnTo>
                          <a:pt x="147" y="1815"/>
                        </a:lnTo>
                        <a:lnTo>
                          <a:pt x="137" y="1812"/>
                        </a:lnTo>
                        <a:lnTo>
                          <a:pt x="126" y="1810"/>
                        </a:lnTo>
                        <a:lnTo>
                          <a:pt x="125" y="1809"/>
                        </a:lnTo>
                        <a:lnTo>
                          <a:pt x="125" y="1807"/>
                        </a:lnTo>
                        <a:lnTo>
                          <a:pt x="125" y="1806"/>
                        </a:lnTo>
                        <a:lnTo>
                          <a:pt x="126" y="1805"/>
                        </a:lnTo>
                        <a:lnTo>
                          <a:pt x="127" y="1802"/>
                        </a:lnTo>
                        <a:lnTo>
                          <a:pt x="129" y="1800"/>
                        </a:lnTo>
                        <a:lnTo>
                          <a:pt x="131" y="1797"/>
                        </a:lnTo>
                        <a:lnTo>
                          <a:pt x="134" y="1794"/>
                        </a:lnTo>
                        <a:lnTo>
                          <a:pt x="142" y="1790"/>
                        </a:lnTo>
                        <a:lnTo>
                          <a:pt x="151" y="1785"/>
                        </a:lnTo>
                        <a:lnTo>
                          <a:pt x="159" y="1780"/>
                        </a:lnTo>
                        <a:lnTo>
                          <a:pt x="167" y="1774"/>
                        </a:lnTo>
                        <a:lnTo>
                          <a:pt x="171" y="1771"/>
                        </a:lnTo>
                        <a:lnTo>
                          <a:pt x="174" y="1769"/>
                        </a:lnTo>
                        <a:lnTo>
                          <a:pt x="176" y="1766"/>
                        </a:lnTo>
                        <a:lnTo>
                          <a:pt x="178" y="1762"/>
                        </a:lnTo>
                        <a:lnTo>
                          <a:pt x="183" y="1753"/>
                        </a:lnTo>
                        <a:lnTo>
                          <a:pt x="188" y="1743"/>
                        </a:lnTo>
                        <a:lnTo>
                          <a:pt x="193" y="1732"/>
                        </a:lnTo>
                        <a:lnTo>
                          <a:pt x="200" y="1722"/>
                        </a:lnTo>
                        <a:lnTo>
                          <a:pt x="206" y="1712"/>
                        </a:lnTo>
                        <a:lnTo>
                          <a:pt x="214" y="1703"/>
                        </a:lnTo>
                        <a:lnTo>
                          <a:pt x="221" y="1695"/>
                        </a:lnTo>
                        <a:lnTo>
                          <a:pt x="229" y="1686"/>
                        </a:lnTo>
                        <a:lnTo>
                          <a:pt x="232" y="1684"/>
                        </a:lnTo>
                        <a:lnTo>
                          <a:pt x="235" y="1683"/>
                        </a:lnTo>
                        <a:lnTo>
                          <a:pt x="238" y="1681"/>
                        </a:lnTo>
                        <a:lnTo>
                          <a:pt x="242" y="1681"/>
                        </a:lnTo>
                        <a:lnTo>
                          <a:pt x="249" y="1680"/>
                        </a:lnTo>
                        <a:lnTo>
                          <a:pt x="257" y="1680"/>
                        </a:lnTo>
                        <a:lnTo>
                          <a:pt x="266" y="1680"/>
                        </a:lnTo>
                        <a:lnTo>
                          <a:pt x="274" y="1679"/>
                        </a:lnTo>
                        <a:lnTo>
                          <a:pt x="281" y="1678"/>
                        </a:lnTo>
                        <a:lnTo>
                          <a:pt x="287" y="1674"/>
                        </a:lnTo>
                        <a:lnTo>
                          <a:pt x="289" y="1672"/>
                        </a:lnTo>
                        <a:lnTo>
                          <a:pt x="289" y="1670"/>
                        </a:lnTo>
                        <a:lnTo>
                          <a:pt x="288" y="1667"/>
                        </a:lnTo>
                        <a:lnTo>
                          <a:pt x="286" y="1664"/>
                        </a:lnTo>
                        <a:lnTo>
                          <a:pt x="281" y="1657"/>
                        </a:lnTo>
                        <a:lnTo>
                          <a:pt x="273" y="1650"/>
                        </a:lnTo>
                        <a:lnTo>
                          <a:pt x="255" y="1635"/>
                        </a:lnTo>
                        <a:lnTo>
                          <a:pt x="244" y="1627"/>
                        </a:lnTo>
                        <a:lnTo>
                          <a:pt x="229" y="1617"/>
                        </a:lnTo>
                        <a:lnTo>
                          <a:pt x="216" y="1610"/>
                        </a:lnTo>
                        <a:lnTo>
                          <a:pt x="210" y="1606"/>
                        </a:lnTo>
                        <a:lnTo>
                          <a:pt x="206" y="1602"/>
                        </a:lnTo>
                        <a:lnTo>
                          <a:pt x="203" y="1599"/>
                        </a:lnTo>
                        <a:lnTo>
                          <a:pt x="200" y="1595"/>
                        </a:lnTo>
                        <a:lnTo>
                          <a:pt x="198" y="1592"/>
                        </a:lnTo>
                        <a:lnTo>
                          <a:pt x="198" y="1588"/>
                        </a:lnTo>
                        <a:lnTo>
                          <a:pt x="199" y="1583"/>
                        </a:lnTo>
                        <a:lnTo>
                          <a:pt x="200" y="1578"/>
                        </a:lnTo>
                        <a:lnTo>
                          <a:pt x="203" y="1573"/>
                        </a:lnTo>
                        <a:lnTo>
                          <a:pt x="207" y="1566"/>
                        </a:lnTo>
                        <a:lnTo>
                          <a:pt x="213" y="1558"/>
                        </a:lnTo>
                        <a:lnTo>
                          <a:pt x="220" y="1550"/>
                        </a:lnTo>
                        <a:lnTo>
                          <a:pt x="228" y="1539"/>
                        </a:lnTo>
                        <a:lnTo>
                          <a:pt x="232" y="1530"/>
                        </a:lnTo>
                        <a:lnTo>
                          <a:pt x="233" y="1526"/>
                        </a:lnTo>
                        <a:lnTo>
                          <a:pt x="233" y="1522"/>
                        </a:lnTo>
                        <a:lnTo>
                          <a:pt x="233" y="1517"/>
                        </a:lnTo>
                        <a:lnTo>
                          <a:pt x="233" y="1513"/>
                        </a:lnTo>
                        <a:lnTo>
                          <a:pt x="230" y="1507"/>
                        </a:lnTo>
                        <a:lnTo>
                          <a:pt x="225" y="1501"/>
                        </a:lnTo>
                        <a:lnTo>
                          <a:pt x="218" y="1495"/>
                        </a:lnTo>
                        <a:lnTo>
                          <a:pt x="211" y="1491"/>
                        </a:lnTo>
                        <a:lnTo>
                          <a:pt x="194" y="1482"/>
                        </a:lnTo>
                        <a:lnTo>
                          <a:pt x="174" y="1474"/>
                        </a:lnTo>
                        <a:lnTo>
                          <a:pt x="156" y="1468"/>
                        </a:lnTo>
                        <a:lnTo>
                          <a:pt x="140" y="1461"/>
                        </a:lnTo>
                        <a:lnTo>
                          <a:pt x="128" y="1457"/>
                        </a:lnTo>
                        <a:lnTo>
                          <a:pt x="116" y="1455"/>
                        </a:lnTo>
                        <a:lnTo>
                          <a:pt x="105" y="1454"/>
                        </a:lnTo>
                        <a:lnTo>
                          <a:pt x="92" y="1453"/>
                        </a:lnTo>
                        <a:lnTo>
                          <a:pt x="70" y="1455"/>
                        </a:lnTo>
                        <a:lnTo>
                          <a:pt x="48" y="1456"/>
                        </a:lnTo>
                        <a:lnTo>
                          <a:pt x="38" y="1455"/>
                        </a:lnTo>
                        <a:lnTo>
                          <a:pt x="29" y="1454"/>
                        </a:lnTo>
                        <a:lnTo>
                          <a:pt x="25" y="1452"/>
                        </a:lnTo>
                        <a:lnTo>
                          <a:pt x="21" y="1451"/>
                        </a:lnTo>
                        <a:lnTo>
                          <a:pt x="18" y="1449"/>
                        </a:lnTo>
                        <a:lnTo>
                          <a:pt x="15" y="1446"/>
                        </a:lnTo>
                        <a:lnTo>
                          <a:pt x="12" y="1443"/>
                        </a:lnTo>
                        <a:lnTo>
                          <a:pt x="9" y="1439"/>
                        </a:lnTo>
                        <a:lnTo>
                          <a:pt x="7" y="1435"/>
                        </a:lnTo>
                        <a:lnTo>
                          <a:pt x="4" y="1429"/>
                        </a:lnTo>
                        <a:lnTo>
                          <a:pt x="3" y="1424"/>
                        </a:lnTo>
                        <a:lnTo>
                          <a:pt x="2" y="1417"/>
                        </a:lnTo>
                        <a:lnTo>
                          <a:pt x="1" y="1410"/>
                        </a:lnTo>
                        <a:lnTo>
                          <a:pt x="1" y="1402"/>
                        </a:lnTo>
                        <a:lnTo>
                          <a:pt x="0" y="1380"/>
                        </a:lnTo>
                        <a:lnTo>
                          <a:pt x="0" y="1365"/>
                        </a:lnTo>
                        <a:lnTo>
                          <a:pt x="0" y="1360"/>
                        </a:lnTo>
                        <a:lnTo>
                          <a:pt x="0" y="1356"/>
                        </a:lnTo>
                        <a:lnTo>
                          <a:pt x="1" y="1352"/>
                        </a:lnTo>
                        <a:lnTo>
                          <a:pt x="2" y="1350"/>
                        </a:lnTo>
                        <a:lnTo>
                          <a:pt x="4" y="1348"/>
                        </a:lnTo>
                        <a:lnTo>
                          <a:pt x="8" y="1346"/>
                        </a:lnTo>
                        <a:lnTo>
                          <a:pt x="12" y="1344"/>
                        </a:lnTo>
                        <a:lnTo>
                          <a:pt x="17" y="1343"/>
                        </a:lnTo>
                        <a:lnTo>
                          <a:pt x="30" y="1341"/>
                        </a:lnTo>
                        <a:lnTo>
                          <a:pt x="48" y="1337"/>
                        </a:lnTo>
                        <a:lnTo>
                          <a:pt x="63" y="1333"/>
                        </a:lnTo>
                        <a:lnTo>
                          <a:pt x="73" y="1330"/>
                        </a:lnTo>
                        <a:lnTo>
                          <a:pt x="81" y="1325"/>
                        </a:lnTo>
                        <a:lnTo>
                          <a:pt x="87" y="1321"/>
                        </a:lnTo>
                        <a:lnTo>
                          <a:pt x="90" y="1316"/>
                        </a:lnTo>
                        <a:lnTo>
                          <a:pt x="92" y="1311"/>
                        </a:lnTo>
                        <a:lnTo>
                          <a:pt x="94" y="1306"/>
                        </a:lnTo>
                        <a:lnTo>
                          <a:pt x="92" y="1299"/>
                        </a:lnTo>
                        <a:lnTo>
                          <a:pt x="90" y="1287"/>
                        </a:lnTo>
                        <a:lnTo>
                          <a:pt x="88" y="1273"/>
                        </a:lnTo>
                        <a:lnTo>
                          <a:pt x="88" y="1265"/>
                        </a:lnTo>
                        <a:lnTo>
                          <a:pt x="89" y="1256"/>
                        </a:lnTo>
                        <a:lnTo>
                          <a:pt x="91" y="1248"/>
                        </a:lnTo>
                        <a:lnTo>
                          <a:pt x="97" y="1240"/>
                        </a:lnTo>
                        <a:lnTo>
                          <a:pt x="103" y="1231"/>
                        </a:lnTo>
                        <a:lnTo>
                          <a:pt x="108" y="1224"/>
                        </a:lnTo>
                        <a:lnTo>
                          <a:pt x="112" y="1220"/>
                        </a:lnTo>
                        <a:lnTo>
                          <a:pt x="116" y="1218"/>
                        </a:lnTo>
                        <a:lnTo>
                          <a:pt x="120" y="1218"/>
                        </a:lnTo>
                        <a:lnTo>
                          <a:pt x="123" y="1219"/>
                        </a:lnTo>
                        <a:lnTo>
                          <a:pt x="126" y="1221"/>
                        </a:lnTo>
                        <a:lnTo>
                          <a:pt x="129" y="1224"/>
                        </a:lnTo>
                        <a:lnTo>
                          <a:pt x="137" y="1231"/>
                        </a:lnTo>
                        <a:lnTo>
                          <a:pt x="143" y="1237"/>
                        </a:lnTo>
                        <a:lnTo>
                          <a:pt x="147" y="1239"/>
                        </a:lnTo>
                        <a:lnTo>
                          <a:pt x="152" y="1241"/>
                        </a:lnTo>
                        <a:lnTo>
                          <a:pt x="157" y="1241"/>
                        </a:lnTo>
                        <a:lnTo>
                          <a:pt x="162" y="1239"/>
                        </a:lnTo>
                        <a:lnTo>
                          <a:pt x="165" y="1237"/>
                        </a:lnTo>
                        <a:lnTo>
                          <a:pt x="168" y="1234"/>
                        </a:lnTo>
                        <a:lnTo>
                          <a:pt x="169" y="1231"/>
                        </a:lnTo>
                        <a:lnTo>
                          <a:pt x="170" y="1227"/>
                        </a:lnTo>
                        <a:lnTo>
                          <a:pt x="171" y="1217"/>
                        </a:lnTo>
                        <a:lnTo>
                          <a:pt x="169" y="1206"/>
                        </a:lnTo>
                        <a:lnTo>
                          <a:pt x="166" y="1195"/>
                        </a:lnTo>
                        <a:lnTo>
                          <a:pt x="163" y="1186"/>
                        </a:lnTo>
                        <a:lnTo>
                          <a:pt x="158" y="1178"/>
                        </a:lnTo>
                        <a:lnTo>
                          <a:pt x="153" y="1171"/>
                        </a:lnTo>
                        <a:lnTo>
                          <a:pt x="144" y="1164"/>
                        </a:lnTo>
                        <a:lnTo>
                          <a:pt x="132" y="1157"/>
                        </a:lnTo>
                        <a:lnTo>
                          <a:pt x="121" y="1151"/>
                        </a:lnTo>
                        <a:lnTo>
                          <a:pt x="110" y="1145"/>
                        </a:lnTo>
                        <a:lnTo>
                          <a:pt x="100" y="1139"/>
                        </a:lnTo>
                        <a:lnTo>
                          <a:pt x="88" y="1132"/>
                        </a:lnTo>
                        <a:lnTo>
                          <a:pt x="78" y="1124"/>
                        </a:lnTo>
                        <a:lnTo>
                          <a:pt x="69" y="1117"/>
                        </a:lnTo>
                        <a:lnTo>
                          <a:pt x="69" y="1117"/>
                        </a:lnTo>
                        <a:close/>
                      </a:path>
                    </a:pathLst>
                  </a:custGeom>
                  <a:solidFill>
                    <a:srgbClr val="C5CFED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72" name="Małopolskie_0"/>
                  <xdr:cNvSpPr>
                    <a:spLocks/>
                  </xdr:cNvSpPr>
                </xdr:nvSpPr>
                <xdr:spPr bwMode="auto">
                  <a:xfrm>
                    <a:off x="16018981" y="7138807"/>
                    <a:ext cx="939980" cy="847546"/>
                  </a:xfrm>
                  <a:custGeom>
                    <a:avLst/>
                    <a:gdLst/>
                    <a:ahLst/>
                    <a:cxnLst>
                      <a:cxn ang="0">
                        <a:pos x="1394" y="34"/>
                      </a:cxn>
                      <a:cxn ang="0">
                        <a:pos x="1576" y="84"/>
                      </a:cxn>
                      <a:cxn ang="0">
                        <a:pos x="1722" y="210"/>
                      </a:cxn>
                      <a:cxn ang="0">
                        <a:pos x="1773" y="405"/>
                      </a:cxn>
                      <a:cxn ang="0">
                        <a:pos x="1837" y="553"/>
                      </a:cxn>
                      <a:cxn ang="0">
                        <a:pos x="1891" y="699"/>
                      </a:cxn>
                      <a:cxn ang="0">
                        <a:pos x="2068" y="773"/>
                      </a:cxn>
                      <a:cxn ang="0">
                        <a:pos x="2408" y="658"/>
                      </a:cxn>
                      <a:cxn ang="0">
                        <a:pos x="2550" y="552"/>
                      </a:cxn>
                      <a:cxn ang="0">
                        <a:pos x="2745" y="497"/>
                      </a:cxn>
                      <a:cxn ang="0">
                        <a:pos x="3005" y="396"/>
                      </a:cxn>
                      <a:cxn ang="0">
                        <a:pos x="3143" y="461"/>
                      </a:cxn>
                      <a:cxn ang="0">
                        <a:pos x="3057" y="628"/>
                      </a:cxn>
                      <a:cxn ang="0">
                        <a:pos x="3063" y="800"/>
                      </a:cxn>
                      <a:cxn ang="0">
                        <a:pos x="3059" y="1033"/>
                      </a:cxn>
                      <a:cxn ang="0">
                        <a:pos x="3061" y="1176"/>
                      </a:cxn>
                      <a:cxn ang="0">
                        <a:pos x="3136" y="1374"/>
                      </a:cxn>
                      <a:cxn ang="0">
                        <a:pos x="3149" y="1508"/>
                      </a:cxn>
                      <a:cxn ang="0">
                        <a:pos x="3330" y="1627"/>
                      </a:cxn>
                      <a:cxn ang="0">
                        <a:pos x="3177" y="1707"/>
                      </a:cxn>
                      <a:cxn ang="0">
                        <a:pos x="3295" y="1853"/>
                      </a:cxn>
                      <a:cxn ang="0">
                        <a:pos x="3321" y="2075"/>
                      </a:cxn>
                      <a:cxn ang="0">
                        <a:pos x="3353" y="2244"/>
                      </a:cxn>
                      <a:cxn ang="0">
                        <a:pos x="3396" y="2405"/>
                      </a:cxn>
                      <a:cxn ang="0">
                        <a:pos x="3336" y="2476"/>
                      </a:cxn>
                      <a:cxn ang="0">
                        <a:pos x="3145" y="2547"/>
                      </a:cxn>
                      <a:cxn ang="0">
                        <a:pos x="2995" y="2515"/>
                      </a:cxn>
                      <a:cxn ang="0">
                        <a:pos x="2943" y="2611"/>
                      </a:cxn>
                      <a:cxn ang="0">
                        <a:pos x="2868" y="2666"/>
                      </a:cxn>
                      <a:cxn ang="0">
                        <a:pos x="2716" y="2808"/>
                      </a:cxn>
                      <a:cxn ang="0">
                        <a:pos x="2635" y="2720"/>
                      </a:cxn>
                      <a:cxn ang="0">
                        <a:pos x="2497" y="2647"/>
                      </a:cxn>
                      <a:cxn ang="0">
                        <a:pos x="2303" y="2570"/>
                      </a:cxn>
                      <a:cxn ang="0">
                        <a:pos x="2085" y="2584"/>
                      </a:cxn>
                      <a:cxn ang="0">
                        <a:pos x="1924" y="2598"/>
                      </a:cxn>
                      <a:cxn ang="0">
                        <a:pos x="1799" y="2702"/>
                      </a:cxn>
                      <a:cxn ang="0">
                        <a:pos x="1569" y="2796"/>
                      </a:cxn>
                      <a:cxn ang="0">
                        <a:pos x="1488" y="2919"/>
                      </a:cxn>
                      <a:cxn ang="0">
                        <a:pos x="1394" y="3054"/>
                      </a:cxn>
                      <a:cxn ang="0">
                        <a:pos x="1185" y="2976"/>
                      </a:cxn>
                      <a:cxn ang="0">
                        <a:pos x="1055" y="3023"/>
                      </a:cxn>
                      <a:cxn ang="0">
                        <a:pos x="1019" y="2926"/>
                      </a:cxn>
                      <a:cxn ang="0">
                        <a:pos x="1055" y="2822"/>
                      </a:cxn>
                      <a:cxn ang="0">
                        <a:pos x="1031" y="2627"/>
                      </a:cxn>
                      <a:cxn ang="0">
                        <a:pos x="885" y="2597"/>
                      </a:cxn>
                      <a:cxn ang="0">
                        <a:pos x="786" y="2456"/>
                      </a:cxn>
                      <a:cxn ang="0">
                        <a:pos x="634" y="2232"/>
                      </a:cxn>
                      <a:cxn ang="0">
                        <a:pos x="562" y="2040"/>
                      </a:cxn>
                      <a:cxn ang="0">
                        <a:pos x="427" y="1945"/>
                      </a:cxn>
                      <a:cxn ang="0">
                        <a:pos x="501" y="1751"/>
                      </a:cxn>
                      <a:cxn ang="0">
                        <a:pos x="284" y="1713"/>
                      </a:cxn>
                      <a:cxn ang="0">
                        <a:pos x="195" y="1536"/>
                      </a:cxn>
                      <a:cxn ang="0">
                        <a:pos x="150" y="1406"/>
                      </a:cxn>
                      <a:cxn ang="0">
                        <a:pos x="1" y="1312"/>
                      </a:cxn>
                      <a:cxn ang="0">
                        <a:pos x="159" y="1071"/>
                      </a:cxn>
                      <a:cxn ang="0">
                        <a:pos x="257" y="917"/>
                      </a:cxn>
                      <a:cxn ang="0">
                        <a:pos x="369" y="806"/>
                      </a:cxn>
                      <a:cxn ang="0">
                        <a:pos x="472" y="674"/>
                      </a:cxn>
                      <a:cxn ang="0">
                        <a:pos x="414" y="577"/>
                      </a:cxn>
                      <a:cxn ang="0">
                        <a:pos x="540" y="465"/>
                      </a:cxn>
                      <a:cxn ang="0">
                        <a:pos x="614" y="255"/>
                      </a:cxn>
                      <a:cxn ang="0">
                        <a:pos x="918" y="174"/>
                      </a:cxn>
                      <a:cxn ang="0">
                        <a:pos x="1180" y="128"/>
                      </a:cxn>
                    </a:cxnLst>
                    <a:rect l="0" t="0" r="r" b="b"/>
                    <a:pathLst>
                      <a:path w="3426" h="3086">
                        <a:moveTo>
                          <a:pt x="1259" y="51"/>
                        </a:moveTo>
                        <a:lnTo>
                          <a:pt x="1265" y="44"/>
                        </a:lnTo>
                        <a:lnTo>
                          <a:pt x="1270" y="37"/>
                        </a:lnTo>
                        <a:lnTo>
                          <a:pt x="1275" y="28"/>
                        </a:lnTo>
                        <a:lnTo>
                          <a:pt x="1279" y="21"/>
                        </a:lnTo>
                        <a:lnTo>
                          <a:pt x="1284" y="14"/>
                        </a:lnTo>
                        <a:lnTo>
                          <a:pt x="1290" y="8"/>
                        </a:lnTo>
                        <a:lnTo>
                          <a:pt x="1294" y="6"/>
                        </a:lnTo>
                        <a:lnTo>
                          <a:pt x="1298" y="3"/>
                        </a:lnTo>
                        <a:lnTo>
                          <a:pt x="1303" y="2"/>
                        </a:lnTo>
                        <a:lnTo>
                          <a:pt x="1309" y="0"/>
                        </a:lnTo>
                        <a:lnTo>
                          <a:pt x="1316" y="0"/>
                        </a:lnTo>
                        <a:lnTo>
                          <a:pt x="1321" y="0"/>
                        </a:lnTo>
                        <a:lnTo>
                          <a:pt x="1326" y="2"/>
                        </a:lnTo>
                        <a:lnTo>
                          <a:pt x="1330" y="6"/>
                        </a:lnTo>
                        <a:lnTo>
                          <a:pt x="1337" y="14"/>
                        </a:lnTo>
                        <a:lnTo>
                          <a:pt x="1346" y="23"/>
                        </a:lnTo>
                        <a:lnTo>
                          <a:pt x="1351" y="27"/>
                        </a:lnTo>
                        <a:lnTo>
                          <a:pt x="1356" y="31"/>
                        </a:lnTo>
                        <a:lnTo>
                          <a:pt x="1362" y="34"/>
                        </a:lnTo>
                        <a:lnTo>
                          <a:pt x="1368" y="35"/>
                        </a:lnTo>
                        <a:lnTo>
                          <a:pt x="1380" y="35"/>
                        </a:lnTo>
                        <a:lnTo>
                          <a:pt x="1394" y="34"/>
                        </a:lnTo>
                        <a:lnTo>
                          <a:pt x="1407" y="31"/>
                        </a:lnTo>
                        <a:lnTo>
                          <a:pt x="1421" y="29"/>
                        </a:lnTo>
                        <a:lnTo>
                          <a:pt x="1427" y="29"/>
                        </a:lnTo>
                        <a:lnTo>
                          <a:pt x="1435" y="29"/>
                        </a:lnTo>
                        <a:lnTo>
                          <a:pt x="1441" y="30"/>
                        </a:lnTo>
                        <a:lnTo>
                          <a:pt x="1446" y="32"/>
                        </a:lnTo>
                        <a:lnTo>
                          <a:pt x="1450" y="34"/>
                        </a:lnTo>
                        <a:lnTo>
                          <a:pt x="1453" y="37"/>
                        </a:lnTo>
                        <a:lnTo>
                          <a:pt x="1455" y="39"/>
                        </a:lnTo>
                        <a:lnTo>
                          <a:pt x="1457" y="42"/>
                        </a:lnTo>
                        <a:lnTo>
                          <a:pt x="1459" y="48"/>
                        </a:lnTo>
                        <a:lnTo>
                          <a:pt x="1461" y="55"/>
                        </a:lnTo>
                        <a:lnTo>
                          <a:pt x="1464" y="61"/>
                        </a:lnTo>
                        <a:lnTo>
                          <a:pt x="1469" y="67"/>
                        </a:lnTo>
                        <a:lnTo>
                          <a:pt x="1472" y="69"/>
                        </a:lnTo>
                        <a:lnTo>
                          <a:pt x="1477" y="71"/>
                        </a:lnTo>
                        <a:lnTo>
                          <a:pt x="1482" y="73"/>
                        </a:lnTo>
                        <a:lnTo>
                          <a:pt x="1489" y="75"/>
                        </a:lnTo>
                        <a:lnTo>
                          <a:pt x="1549" y="85"/>
                        </a:lnTo>
                        <a:lnTo>
                          <a:pt x="1556" y="85"/>
                        </a:lnTo>
                        <a:lnTo>
                          <a:pt x="1564" y="86"/>
                        </a:lnTo>
                        <a:lnTo>
                          <a:pt x="1570" y="85"/>
                        </a:lnTo>
                        <a:lnTo>
                          <a:pt x="1576" y="84"/>
                        </a:lnTo>
                        <a:lnTo>
                          <a:pt x="1589" y="82"/>
                        </a:lnTo>
                        <a:lnTo>
                          <a:pt x="1600" y="78"/>
                        </a:lnTo>
                        <a:lnTo>
                          <a:pt x="1613" y="74"/>
                        </a:lnTo>
                        <a:lnTo>
                          <a:pt x="1624" y="71"/>
                        </a:lnTo>
                        <a:lnTo>
                          <a:pt x="1630" y="70"/>
                        </a:lnTo>
                        <a:lnTo>
                          <a:pt x="1636" y="70"/>
                        </a:lnTo>
                        <a:lnTo>
                          <a:pt x="1642" y="70"/>
                        </a:lnTo>
                        <a:lnTo>
                          <a:pt x="1650" y="71"/>
                        </a:lnTo>
                        <a:lnTo>
                          <a:pt x="1659" y="73"/>
                        </a:lnTo>
                        <a:lnTo>
                          <a:pt x="1668" y="78"/>
                        </a:lnTo>
                        <a:lnTo>
                          <a:pt x="1677" y="82"/>
                        </a:lnTo>
                        <a:lnTo>
                          <a:pt x="1686" y="88"/>
                        </a:lnTo>
                        <a:lnTo>
                          <a:pt x="1695" y="94"/>
                        </a:lnTo>
                        <a:lnTo>
                          <a:pt x="1703" y="101"/>
                        </a:lnTo>
                        <a:lnTo>
                          <a:pt x="1710" y="108"/>
                        </a:lnTo>
                        <a:lnTo>
                          <a:pt x="1717" y="115"/>
                        </a:lnTo>
                        <a:lnTo>
                          <a:pt x="1719" y="127"/>
                        </a:lnTo>
                        <a:lnTo>
                          <a:pt x="1721" y="137"/>
                        </a:lnTo>
                        <a:lnTo>
                          <a:pt x="1721" y="148"/>
                        </a:lnTo>
                        <a:lnTo>
                          <a:pt x="1721" y="158"/>
                        </a:lnTo>
                        <a:lnTo>
                          <a:pt x="1721" y="179"/>
                        </a:lnTo>
                        <a:lnTo>
                          <a:pt x="1721" y="201"/>
                        </a:lnTo>
                        <a:lnTo>
                          <a:pt x="1722" y="210"/>
                        </a:lnTo>
                        <a:lnTo>
                          <a:pt x="1724" y="218"/>
                        </a:lnTo>
                        <a:lnTo>
                          <a:pt x="1727" y="226"/>
                        </a:lnTo>
                        <a:lnTo>
                          <a:pt x="1731" y="234"/>
                        </a:lnTo>
                        <a:lnTo>
                          <a:pt x="1742" y="252"/>
                        </a:lnTo>
                        <a:lnTo>
                          <a:pt x="1754" y="269"/>
                        </a:lnTo>
                        <a:lnTo>
                          <a:pt x="1767" y="285"/>
                        </a:lnTo>
                        <a:lnTo>
                          <a:pt x="1782" y="301"/>
                        </a:lnTo>
                        <a:lnTo>
                          <a:pt x="1796" y="313"/>
                        </a:lnTo>
                        <a:lnTo>
                          <a:pt x="1808" y="323"/>
                        </a:lnTo>
                        <a:lnTo>
                          <a:pt x="1817" y="331"/>
                        </a:lnTo>
                        <a:lnTo>
                          <a:pt x="1824" y="338"/>
                        </a:lnTo>
                        <a:lnTo>
                          <a:pt x="1829" y="343"/>
                        </a:lnTo>
                        <a:lnTo>
                          <a:pt x="1832" y="348"/>
                        </a:lnTo>
                        <a:lnTo>
                          <a:pt x="1833" y="353"/>
                        </a:lnTo>
                        <a:lnTo>
                          <a:pt x="1832" y="357"/>
                        </a:lnTo>
                        <a:lnTo>
                          <a:pt x="1831" y="360"/>
                        </a:lnTo>
                        <a:lnTo>
                          <a:pt x="1828" y="364"/>
                        </a:lnTo>
                        <a:lnTo>
                          <a:pt x="1808" y="376"/>
                        </a:lnTo>
                        <a:lnTo>
                          <a:pt x="1784" y="391"/>
                        </a:lnTo>
                        <a:lnTo>
                          <a:pt x="1780" y="394"/>
                        </a:lnTo>
                        <a:lnTo>
                          <a:pt x="1777" y="398"/>
                        </a:lnTo>
                        <a:lnTo>
                          <a:pt x="1774" y="401"/>
                        </a:lnTo>
                        <a:lnTo>
                          <a:pt x="1773" y="405"/>
                        </a:lnTo>
                        <a:lnTo>
                          <a:pt x="1773" y="409"/>
                        </a:lnTo>
                        <a:lnTo>
                          <a:pt x="1773" y="413"/>
                        </a:lnTo>
                        <a:lnTo>
                          <a:pt x="1776" y="416"/>
                        </a:lnTo>
                        <a:lnTo>
                          <a:pt x="1777" y="421"/>
                        </a:lnTo>
                        <a:lnTo>
                          <a:pt x="1783" y="430"/>
                        </a:lnTo>
                        <a:lnTo>
                          <a:pt x="1790" y="438"/>
                        </a:lnTo>
                        <a:lnTo>
                          <a:pt x="1798" y="447"/>
                        </a:lnTo>
                        <a:lnTo>
                          <a:pt x="1807" y="456"/>
                        </a:lnTo>
                        <a:lnTo>
                          <a:pt x="1816" y="466"/>
                        </a:lnTo>
                        <a:lnTo>
                          <a:pt x="1826" y="475"/>
                        </a:lnTo>
                        <a:lnTo>
                          <a:pt x="1834" y="485"/>
                        </a:lnTo>
                        <a:lnTo>
                          <a:pt x="1841" y="494"/>
                        </a:lnTo>
                        <a:lnTo>
                          <a:pt x="1843" y="499"/>
                        </a:lnTo>
                        <a:lnTo>
                          <a:pt x="1846" y="504"/>
                        </a:lnTo>
                        <a:lnTo>
                          <a:pt x="1847" y="510"/>
                        </a:lnTo>
                        <a:lnTo>
                          <a:pt x="1848" y="514"/>
                        </a:lnTo>
                        <a:lnTo>
                          <a:pt x="1849" y="519"/>
                        </a:lnTo>
                        <a:lnTo>
                          <a:pt x="1848" y="524"/>
                        </a:lnTo>
                        <a:lnTo>
                          <a:pt x="1847" y="529"/>
                        </a:lnTo>
                        <a:lnTo>
                          <a:pt x="1845" y="534"/>
                        </a:lnTo>
                        <a:lnTo>
                          <a:pt x="1841" y="540"/>
                        </a:lnTo>
                        <a:lnTo>
                          <a:pt x="1839" y="547"/>
                        </a:lnTo>
                        <a:lnTo>
                          <a:pt x="1837" y="553"/>
                        </a:lnTo>
                        <a:lnTo>
                          <a:pt x="1836" y="559"/>
                        </a:lnTo>
                        <a:lnTo>
                          <a:pt x="1836" y="564"/>
                        </a:lnTo>
                        <a:lnTo>
                          <a:pt x="1836" y="569"/>
                        </a:lnTo>
                        <a:lnTo>
                          <a:pt x="1836" y="573"/>
                        </a:lnTo>
                        <a:lnTo>
                          <a:pt x="1838" y="577"/>
                        </a:lnTo>
                        <a:lnTo>
                          <a:pt x="1841" y="585"/>
                        </a:lnTo>
                        <a:lnTo>
                          <a:pt x="1846" y="593"/>
                        </a:lnTo>
                        <a:lnTo>
                          <a:pt x="1852" y="599"/>
                        </a:lnTo>
                        <a:lnTo>
                          <a:pt x="1859" y="606"/>
                        </a:lnTo>
                        <a:lnTo>
                          <a:pt x="1867" y="612"/>
                        </a:lnTo>
                        <a:lnTo>
                          <a:pt x="1874" y="618"/>
                        </a:lnTo>
                        <a:lnTo>
                          <a:pt x="1880" y="626"/>
                        </a:lnTo>
                        <a:lnTo>
                          <a:pt x="1885" y="633"/>
                        </a:lnTo>
                        <a:lnTo>
                          <a:pt x="1888" y="639"/>
                        </a:lnTo>
                        <a:lnTo>
                          <a:pt x="1890" y="643"/>
                        </a:lnTo>
                        <a:lnTo>
                          <a:pt x="1891" y="648"/>
                        </a:lnTo>
                        <a:lnTo>
                          <a:pt x="1892" y="653"/>
                        </a:lnTo>
                        <a:lnTo>
                          <a:pt x="1892" y="659"/>
                        </a:lnTo>
                        <a:lnTo>
                          <a:pt x="1892" y="665"/>
                        </a:lnTo>
                        <a:lnTo>
                          <a:pt x="1891" y="671"/>
                        </a:lnTo>
                        <a:lnTo>
                          <a:pt x="1890" y="679"/>
                        </a:lnTo>
                        <a:lnTo>
                          <a:pt x="1890" y="690"/>
                        </a:lnTo>
                        <a:lnTo>
                          <a:pt x="1891" y="699"/>
                        </a:lnTo>
                        <a:lnTo>
                          <a:pt x="1892" y="705"/>
                        </a:lnTo>
                        <a:lnTo>
                          <a:pt x="1894" y="710"/>
                        </a:lnTo>
                        <a:lnTo>
                          <a:pt x="1897" y="713"/>
                        </a:lnTo>
                        <a:lnTo>
                          <a:pt x="1899" y="715"/>
                        </a:lnTo>
                        <a:lnTo>
                          <a:pt x="1902" y="717"/>
                        </a:lnTo>
                        <a:lnTo>
                          <a:pt x="1907" y="717"/>
                        </a:lnTo>
                        <a:lnTo>
                          <a:pt x="1914" y="718"/>
                        </a:lnTo>
                        <a:lnTo>
                          <a:pt x="1920" y="722"/>
                        </a:lnTo>
                        <a:lnTo>
                          <a:pt x="1923" y="724"/>
                        </a:lnTo>
                        <a:lnTo>
                          <a:pt x="1926" y="727"/>
                        </a:lnTo>
                        <a:lnTo>
                          <a:pt x="1929" y="732"/>
                        </a:lnTo>
                        <a:lnTo>
                          <a:pt x="1931" y="739"/>
                        </a:lnTo>
                        <a:lnTo>
                          <a:pt x="1932" y="742"/>
                        </a:lnTo>
                        <a:lnTo>
                          <a:pt x="1936" y="745"/>
                        </a:lnTo>
                        <a:lnTo>
                          <a:pt x="1941" y="748"/>
                        </a:lnTo>
                        <a:lnTo>
                          <a:pt x="1947" y="750"/>
                        </a:lnTo>
                        <a:lnTo>
                          <a:pt x="1962" y="755"/>
                        </a:lnTo>
                        <a:lnTo>
                          <a:pt x="1980" y="758"/>
                        </a:lnTo>
                        <a:lnTo>
                          <a:pt x="2017" y="763"/>
                        </a:lnTo>
                        <a:lnTo>
                          <a:pt x="2045" y="770"/>
                        </a:lnTo>
                        <a:lnTo>
                          <a:pt x="2053" y="772"/>
                        </a:lnTo>
                        <a:lnTo>
                          <a:pt x="2060" y="773"/>
                        </a:lnTo>
                        <a:lnTo>
                          <a:pt x="2068" y="773"/>
                        </a:lnTo>
                        <a:lnTo>
                          <a:pt x="2076" y="773"/>
                        </a:lnTo>
                        <a:lnTo>
                          <a:pt x="2092" y="770"/>
                        </a:lnTo>
                        <a:lnTo>
                          <a:pt x="2107" y="766"/>
                        </a:lnTo>
                        <a:lnTo>
                          <a:pt x="2123" y="761"/>
                        </a:lnTo>
                        <a:lnTo>
                          <a:pt x="2138" y="757"/>
                        </a:lnTo>
                        <a:lnTo>
                          <a:pt x="2154" y="754"/>
                        </a:lnTo>
                        <a:lnTo>
                          <a:pt x="2171" y="753"/>
                        </a:lnTo>
                        <a:lnTo>
                          <a:pt x="2190" y="752"/>
                        </a:lnTo>
                        <a:lnTo>
                          <a:pt x="2215" y="749"/>
                        </a:lnTo>
                        <a:lnTo>
                          <a:pt x="2241" y="744"/>
                        </a:lnTo>
                        <a:lnTo>
                          <a:pt x="2269" y="738"/>
                        </a:lnTo>
                        <a:lnTo>
                          <a:pt x="2297" y="732"/>
                        </a:lnTo>
                        <a:lnTo>
                          <a:pt x="2322" y="724"/>
                        </a:lnTo>
                        <a:lnTo>
                          <a:pt x="2333" y="719"/>
                        </a:lnTo>
                        <a:lnTo>
                          <a:pt x="2345" y="715"/>
                        </a:lnTo>
                        <a:lnTo>
                          <a:pt x="2354" y="711"/>
                        </a:lnTo>
                        <a:lnTo>
                          <a:pt x="2362" y="707"/>
                        </a:lnTo>
                        <a:lnTo>
                          <a:pt x="2372" y="700"/>
                        </a:lnTo>
                        <a:lnTo>
                          <a:pt x="2382" y="693"/>
                        </a:lnTo>
                        <a:lnTo>
                          <a:pt x="2390" y="686"/>
                        </a:lnTo>
                        <a:lnTo>
                          <a:pt x="2397" y="676"/>
                        </a:lnTo>
                        <a:lnTo>
                          <a:pt x="2403" y="668"/>
                        </a:lnTo>
                        <a:lnTo>
                          <a:pt x="2408" y="658"/>
                        </a:lnTo>
                        <a:lnTo>
                          <a:pt x="2413" y="647"/>
                        </a:lnTo>
                        <a:lnTo>
                          <a:pt x="2418" y="636"/>
                        </a:lnTo>
                        <a:lnTo>
                          <a:pt x="2420" y="630"/>
                        </a:lnTo>
                        <a:lnTo>
                          <a:pt x="2424" y="625"/>
                        </a:lnTo>
                        <a:lnTo>
                          <a:pt x="2427" y="621"/>
                        </a:lnTo>
                        <a:lnTo>
                          <a:pt x="2431" y="617"/>
                        </a:lnTo>
                        <a:lnTo>
                          <a:pt x="2438" y="610"/>
                        </a:lnTo>
                        <a:lnTo>
                          <a:pt x="2446" y="604"/>
                        </a:lnTo>
                        <a:lnTo>
                          <a:pt x="2454" y="599"/>
                        </a:lnTo>
                        <a:lnTo>
                          <a:pt x="2463" y="593"/>
                        </a:lnTo>
                        <a:lnTo>
                          <a:pt x="2472" y="586"/>
                        </a:lnTo>
                        <a:lnTo>
                          <a:pt x="2479" y="578"/>
                        </a:lnTo>
                        <a:lnTo>
                          <a:pt x="2489" y="565"/>
                        </a:lnTo>
                        <a:lnTo>
                          <a:pt x="2499" y="555"/>
                        </a:lnTo>
                        <a:lnTo>
                          <a:pt x="2503" y="552"/>
                        </a:lnTo>
                        <a:lnTo>
                          <a:pt x="2509" y="548"/>
                        </a:lnTo>
                        <a:lnTo>
                          <a:pt x="2513" y="546"/>
                        </a:lnTo>
                        <a:lnTo>
                          <a:pt x="2518" y="544"/>
                        </a:lnTo>
                        <a:lnTo>
                          <a:pt x="2522" y="544"/>
                        </a:lnTo>
                        <a:lnTo>
                          <a:pt x="2527" y="544"/>
                        </a:lnTo>
                        <a:lnTo>
                          <a:pt x="2532" y="545"/>
                        </a:lnTo>
                        <a:lnTo>
                          <a:pt x="2537" y="546"/>
                        </a:lnTo>
                        <a:lnTo>
                          <a:pt x="2550" y="552"/>
                        </a:lnTo>
                        <a:lnTo>
                          <a:pt x="2565" y="559"/>
                        </a:lnTo>
                        <a:lnTo>
                          <a:pt x="2569" y="561"/>
                        </a:lnTo>
                        <a:lnTo>
                          <a:pt x="2573" y="561"/>
                        </a:lnTo>
                        <a:lnTo>
                          <a:pt x="2577" y="561"/>
                        </a:lnTo>
                        <a:lnTo>
                          <a:pt x="2581" y="560"/>
                        </a:lnTo>
                        <a:lnTo>
                          <a:pt x="2590" y="557"/>
                        </a:lnTo>
                        <a:lnTo>
                          <a:pt x="2600" y="553"/>
                        </a:lnTo>
                        <a:lnTo>
                          <a:pt x="2618" y="540"/>
                        </a:lnTo>
                        <a:lnTo>
                          <a:pt x="2632" y="529"/>
                        </a:lnTo>
                        <a:lnTo>
                          <a:pt x="2642" y="523"/>
                        </a:lnTo>
                        <a:lnTo>
                          <a:pt x="2650" y="519"/>
                        </a:lnTo>
                        <a:lnTo>
                          <a:pt x="2658" y="516"/>
                        </a:lnTo>
                        <a:lnTo>
                          <a:pt x="2665" y="514"/>
                        </a:lnTo>
                        <a:lnTo>
                          <a:pt x="2673" y="514"/>
                        </a:lnTo>
                        <a:lnTo>
                          <a:pt x="2682" y="515"/>
                        </a:lnTo>
                        <a:lnTo>
                          <a:pt x="2691" y="516"/>
                        </a:lnTo>
                        <a:lnTo>
                          <a:pt x="2701" y="519"/>
                        </a:lnTo>
                        <a:lnTo>
                          <a:pt x="2704" y="519"/>
                        </a:lnTo>
                        <a:lnTo>
                          <a:pt x="2708" y="518"/>
                        </a:lnTo>
                        <a:lnTo>
                          <a:pt x="2713" y="516"/>
                        </a:lnTo>
                        <a:lnTo>
                          <a:pt x="2718" y="513"/>
                        </a:lnTo>
                        <a:lnTo>
                          <a:pt x="2731" y="505"/>
                        </a:lnTo>
                        <a:lnTo>
                          <a:pt x="2745" y="497"/>
                        </a:lnTo>
                        <a:lnTo>
                          <a:pt x="2760" y="489"/>
                        </a:lnTo>
                        <a:lnTo>
                          <a:pt x="2777" y="482"/>
                        </a:lnTo>
                        <a:lnTo>
                          <a:pt x="2786" y="480"/>
                        </a:lnTo>
                        <a:lnTo>
                          <a:pt x="2794" y="478"/>
                        </a:lnTo>
                        <a:lnTo>
                          <a:pt x="2803" y="477"/>
                        </a:lnTo>
                        <a:lnTo>
                          <a:pt x="2813" y="478"/>
                        </a:lnTo>
                        <a:lnTo>
                          <a:pt x="2822" y="479"/>
                        </a:lnTo>
                        <a:lnTo>
                          <a:pt x="2830" y="479"/>
                        </a:lnTo>
                        <a:lnTo>
                          <a:pt x="2839" y="478"/>
                        </a:lnTo>
                        <a:lnTo>
                          <a:pt x="2846" y="477"/>
                        </a:lnTo>
                        <a:lnTo>
                          <a:pt x="2862" y="474"/>
                        </a:lnTo>
                        <a:lnTo>
                          <a:pt x="2876" y="468"/>
                        </a:lnTo>
                        <a:lnTo>
                          <a:pt x="2904" y="453"/>
                        </a:lnTo>
                        <a:lnTo>
                          <a:pt x="2933" y="439"/>
                        </a:lnTo>
                        <a:lnTo>
                          <a:pt x="2951" y="431"/>
                        </a:lnTo>
                        <a:lnTo>
                          <a:pt x="2962" y="427"/>
                        </a:lnTo>
                        <a:lnTo>
                          <a:pt x="2967" y="424"/>
                        </a:lnTo>
                        <a:lnTo>
                          <a:pt x="2972" y="419"/>
                        </a:lnTo>
                        <a:lnTo>
                          <a:pt x="2979" y="415"/>
                        </a:lnTo>
                        <a:lnTo>
                          <a:pt x="2987" y="408"/>
                        </a:lnTo>
                        <a:lnTo>
                          <a:pt x="2994" y="403"/>
                        </a:lnTo>
                        <a:lnTo>
                          <a:pt x="2999" y="399"/>
                        </a:lnTo>
                        <a:lnTo>
                          <a:pt x="3005" y="396"/>
                        </a:lnTo>
                        <a:lnTo>
                          <a:pt x="3010" y="394"/>
                        </a:lnTo>
                        <a:lnTo>
                          <a:pt x="3015" y="393"/>
                        </a:lnTo>
                        <a:lnTo>
                          <a:pt x="3020" y="393"/>
                        </a:lnTo>
                        <a:lnTo>
                          <a:pt x="3024" y="394"/>
                        </a:lnTo>
                        <a:lnTo>
                          <a:pt x="3029" y="395"/>
                        </a:lnTo>
                        <a:lnTo>
                          <a:pt x="3038" y="400"/>
                        </a:lnTo>
                        <a:lnTo>
                          <a:pt x="3045" y="406"/>
                        </a:lnTo>
                        <a:lnTo>
                          <a:pt x="3053" y="414"/>
                        </a:lnTo>
                        <a:lnTo>
                          <a:pt x="3062" y="423"/>
                        </a:lnTo>
                        <a:lnTo>
                          <a:pt x="3065" y="426"/>
                        </a:lnTo>
                        <a:lnTo>
                          <a:pt x="3068" y="427"/>
                        </a:lnTo>
                        <a:lnTo>
                          <a:pt x="3073" y="427"/>
                        </a:lnTo>
                        <a:lnTo>
                          <a:pt x="3077" y="427"/>
                        </a:lnTo>
                        <a:lnTo>
                          <a:pt x="3086" y="423"/>
                        </a:lnTo>
                        <a:lnTo>
                          <a:pt x="3095" y="416"/>
                        </a:lnTo>
                        <a:lnTo>
                          <a:pt x="3104" y="409"/>
                        </a:lnTo>
                        <a:lnTo>
                          <a:pt x="3114" y="401"/>
                        </a:lnTo>
                        <a:lnTo>
                          <a:pt x="3123" y="395"/>
                        </a:lnTo>
                        <a:lnTo>
                          <a:pt x="3132" y="390"/>
                        </a:lnTo>
                        <a:lnTo>
                          <a:pt x="3132" y="390"/>
                        </a:lnTo>
                        <a:lnTo>
                          <a:pt x="3138" y="421"/>
                        </a:lnTo>
                        <a:lnTo>
                          <a:pt x="3143" y="453"/>
                        </a:lnTo>
                        <a:lnTo>
                          <a:pt x="3143" y="461"/>
                        </a:lnTo>
                        <a:lnTo>
                          <a:pt x="3142" y="470"/>
                        </a:lnTo>
                        <a:lnTo>
                          <a:pt x="3141" y="477"/>
                        </a:lnTo>
                        <a:lnTo>
                          <a:pt x="3138" y="483"/>
                        </a:lnTo>
                        <a:lnTo>
                          <a:pt x="3135" y="489"/>
                        </a:lnTo>
                        <a:lnTo>
                          <a:pt x="3130" y="494"/>
                        </a:lnTo>
                        <a:lnTo>
                          <a:pt x="3124" y="498"/>
                        </a:lnTo>
                        <a:lnTo>
                          <a:pt x="3116" y="501"/>
                        </a:lnTo>
                        <a:lnTo>
                          <a:pt x="3105" y="507"/>
                        </a:lnTo>
                        <a:lnTo>
                          <a:pt x="3097" y="512"/>
                        </a:lnTo>
                        <a:lnTo>
                          <a:pt x="3090" y="518"/>
                        </a:lnTo>
                        <a:lnTo>
                          <a:pt x="3084" y="526"/>
                        </a:lnTo>
                        <a:lnTo>
                          <a:pt x="3074" y="542"/>
                        </a:lnTo>
                        <a:lnTo>
                          <a:pt x="3063" y="562"/>
                        </a:lnTo>
                        <a:lnTo>
                          <a:pt x="3056" y="572"/>
                        </a:lnTo>
                        <a:lnTo>
                          <a:pt x="3046" y="586"/>
                        </a:lnTo>
                        <a:lnTo>
                          <a:pt x="3042" y="594"/>
                        </a:lnTo>
                        <a:lnTo>
                          <a:pt x="3040" y="601"/>
                        </a:lnTo>
                        <a:lnTo>
                          <a:pt x="3039" y="605"/>
                        </a:lnTo>
                        <a:lnTo>
                          <a:pt x="3039" y="607"/>
                        </a:lnTo>
                        <a:lnTo>
                          <a:pt x="3040" y="610"/>
                        </a:lnTo>
                        <a:lnTo>
                          <a:pt x="3042" y="612"/>
                        </a:lnTo>
                        <a:lnTo>
                          <a:pt x="3049" y="619"/>
                        </a:lnTo>
                        <a:lnTo>
                          <a:pt x="3057" y="628"/>
                        </a:lnTo>
                        <a:lnTo>
                          <a:pt x="3060" y="632"/>
                        </a:lnTo>
                        <a:lnTo>
                          <a:pt x="3060" y="637"/>
                        </a:lnTo>
                        <a:lnTo>
                          <a:pt x="3060" y="639"/>
                        </a:lnTo>
                        <a:lnTo>
                          <a:pt x="3058" y="641"/>
                        </a:lnTo>
                        <a:lnTo>
                          <a:pt x="3056" y="643"/>
                        </a:lnTo>
                        <a:lnTo>
                          <a:pt x="3053" y="644"/>
                        </a:lnTo>
                        <a:lnTo>
                          <a:pt x="3047" y="647"/>
                        </a:lnTo>
                        <a:lnTo>
                          <a:pt x="3042" y="650"/>
                        </a:lnTo>
                        <a:lnTo>
                          <a:pt x="3039" y="653"/>
                        </a:lnTo>
                        <a:lnTo>
                          <a:pt x="3036" y="656"/>
                        </a:lnTo>
                        <a:lnTo>
                          <a:pt x="3035" y="660"/>
                        </a:lnTo>
                        <a:lnTo>
                          <a:pt x="3035" y="663"/>
                        </a:lnTo>
                        <a:lnTo>
                          <a:pt x="3035" y="666"/>
                        </a:lnTo>
                        <a:lnTo>
                          <a:pt x="3036" y="669"/>
                        </a:lnTo>
                        <a:lnTo>
                          <a:pt x="3046" y="684"/>
                        </a:lnTo>
                        <a:lnTo>
                          <a:pt x="3056" y="698"/>
                        </a:lnTo>
                        <a:lnTo>
                          <a:pt x="3061" y="708"/>
                        </a:lnTo>
                        <a:lnTo>
                          <a:pt x="3064" y="717"/>
                        </a:lnTo>
                        <a:lnTo>
                          <a:pt x="3066" y="728"/>
                        </a:lnTo>
                        <a:lnTo>
                          <a:pt x="3066" y="738"/>
                        </a:lnTo>
                        <a:lnTo>
                          <a:pt x="3066" y="759"/>
                        </a:lnTo>
                        <a:lnTo>
                          <a:pt x="3065" y="781"/>
                        </a:lnTo>
                        <a:lnTo>
                          <a:pt x="3063" y="800"/>
                        </a:lnTo>
                        <a:lnTo>
                          <a:pt x="3060" y="823"/>
                        </a:lnTo>
                        <a:lnTo>
                          <a:pt x="3059" y="834"/>
                        </a:lnTo>
                        <a:lnTo>
                          <a:pt x="3059" y="844"/>
                        </a:lnTo>
                        <a:lnTo>
                          <a:pt x="3059" y="849"/>
                        </a:lnTo>
                        <a:lnTo>
                          <a:pt x="3060" y="854"/>
                        </a:lnTo>
                        <a:lnTo>
                          <a:pt x="3062" y="859"/>
                        </a:lnTo>
                        <a:lnTo>
                          <a:pt x="3064" y="862"/>
                        </a:lnTo>
                        <a:lnTo>
                          <a:pt x="3071" y="873"/>
                        </a:lnTo>
                        <a:lnTo>
                          <a:pt x="3076" y="882"/>
                        </a:lnTo>
                        <a:lnTo>
                          <a:pt x="3080" y="890"/>
                        </a:lnTo>
                        <a:lnTo>
                          <a:pt x="3083" y="898"/>
                        </a:lnTo>
                        <a:lnTo>
                          <a:pt x="3085" y="905"/>
                        </a:lnTo>
                        <a:lnTo>
                          <a:pt x="3086" y="912"/>
                        </a:lnTo>
                        <a:lnTo>
                          <a:pt x="3086" y="918"/>
                        </a:lnTo>
                        <a:lnTo>
                          <a:pt x="3086" y="924"/>
                        </a:lnTo>
                        <a:lnTo>
                          <a:pt x="3082" y="950"/>
                        </a:lnTo>
                        <a:lnTo>
                          <a:pt x="3078" y="986"/>
                        </a:lnTo>
                        <a:lnTo>
                          <a:pt x="3077" y="993"/>
                        </a:lnTo>
                        <a:lnTo>
                          <a:pt x="3076" y="999"/>
                        </a:lnTo>
                        <a:lnTo>
                          <a:pt x="3074" y="1005"/>
                        </a:lnTo>
                        <a:lnTo>
                          <a:pt x="3072" y="1011"/>
                        </a:lnTo>
                        <a:lnTo>
                          <a:pt x="3065" y="1023"/>
                        </a:lnTo>
                        <a:lnTo>
                          <a:pt x="3059" y="1033"/>
                        </a:lnTo>
                        <a:lnTo>
                          <a:pt x="3052" y="1043"/>
                        </a:lnTo>
                        <a:lnTo>
                          <a:pt x="3046" y="1053"/>
                        </a:lnTo>
                        <a:lnTo>
                          <a:pt x="3042" y="1063"/>
                        </a:lnTo>
                        <a:lnTo>
                          <a:pt x="3039" y="1074"/>
                        </a:lnTo>
                        <a:lnTo>
                          <a:pt x="3038" y="1080"/>
                        </a:lnTo>
                        <a:lnTo>
                          <a:pt x="3040" y="1085"/>
                        </a:lnTo>
                        <a:lnTo>
                          <a:pt x="3042" y="1089"/>
                        </a:lnTo>
                        <a:lnTo>
                          <a:pt x="3045" y="1093"/>
                        </a:lnTo>
                        <a:lnTo>
                          <a:pt x="3054" y="1100"/>
                        </a:lnTo>
                        <a:lnTo>
                          <a:pt x="3065" y="1106"/>
                        </a:lnTo>
                        <a:lnTo>
                          <a:pt x="3077" y="1112"/>
                        </a:lnTo>
                        <a:lnTo>
                          <a:pt x="3087" y="1118"/>
                        </a:lnTo>
                        <a:lnTo>
                          <a:pt x="3091" y="1122"/>
                        </a:lnTo>
                        <a:lnTo>
                          <a:pt x="3094" y="1125"/>
                        </a:lnTo>
                        <a:lnTo>
                          <a:pt x="3097" y="1129"/>
                        </a:lnTo>
                        <a:lnTo>
                          <a:pt x="3098" y="1134"/>
                        </a:lnTo>
                        <a:lnTo>
                          <a:pt x="3097" y="1139"/>
                        </a:lnTo>
                        <a:lnTo>
                          <a:pt x="3095" y="1144"/>
                        </a:lnTo>
                        <a:lnTo>
                          <a:pt x="3093" y="1149"/>
                        </a:lnTo>
                        <a:lnTo>
                          <a:pt x="3089" y="1154"/>
                        </a:lnTo>
                        <a:lnTo>
                          <a:pt x="3079" y="1163"/>
                        </a:lnTo>
                        <a:lnTo>
                          <a:pt x="3067" y="1171"/>
                        </a:lnTo>
                        <a:lnTo>
                          <a:pt x="3061" y="1176"/>
                        </a:lnTo>
                        <a:lnTo>
                          <a:pt x="3056" y="1181"/>
                        </a:lnTo>
                        <a:lnTo>
                          <a:pt x="3051" y="1187"/>
                        </a:lnTo>
                        <a:lnTo>
                          <a:pt x="3046" y="1192"/>
                        </a:lnTo>
                        <a:lnTo>
                          <a:pt x="3042" y="1200"/>
                        </a:lnTo>
                        <a:lnTo>
                          <a:pt x="3039" y="1207"/>
                        </a:lnTo>
                        <a:lnTo>
                          <a:pt x="3037" y="1214"/>
                        </a:lnTo>
                        <a:lnTo>
                          <a:pt x="3036" y="1222"/>
                        </a:lnTo>
                        <a:lnTo>
                          <a:pt x="3037" y="1231"/>
                        </a:lnTo>
                        <a:lnTo>
                          <a:pt x="3037" y="1241"/>
                        </a:lnTo>
                        <a:lnTo>
                          <a:pt x="3039" y="1250"/>
                        </a:lnTo>
                        <a:lnTo>
                          <a:pt x="3040" y="1258"/>
                        </a:lnTo>
                        <a:lnTo>
                          <a:pt x="3045" y="1274"/>
                        </a:lnTo>
                        <a:lnTo>
                          <a:pt x="3051" y="1290"/>
                        </a:lnTo>
                        <a:lnTo>
                          <a:pt x="3065" y="1320"/>
                        </a:lnTo>
                        <a:lnTo>
                          <a:pt x="3081" y="1352"/>
                        </a:lnTo>
                        <a:lnTo>
                          <a:pt x="3085" y="1358"/>
                        </a:lnTo>
                        <a:lnTo>
                          <a:pt x="3090" y="1363"/>
                        </a:lnTo>
                        <a:lnTo>
                          <a:pt x="3097" y="1368"/>
                        </a:lnTo>
                        <a:lnTo>
                          <a:pt x="3103" y="1371"/>
                        </a:lnTo>
                        <a:lnTo>
                          <a:pt x="3111" y="1372"/>
                        </a:lnTo>
                        <a:lnTo>
                          <a:pt x="3119" y="1374"/>
                        </a:lnTo>
                        <a:lnTo>
                          <a:pt x="3128" y="1374"/>
                        </a:lnTo>
                        <a:lnTo>
                          <a:pt x="3136" y="1374"/>
                        </a:lnTo>
                        <a:lnTo>
                          <a:pt x="3153" y="1373"/>
                        </a:lnTo>
                        <a:lnTo>
                          <a:pt x="3172" y="1372"/>
                        </a:lnTo>
                        <a:lnTo>
                          <a:pt x="3188" y="1372"/>
                        </a:lnTo>
                        <a:lnTo>
                          <a:pt x="3203" y="1373"/>
                        </a:lnTo>
                        <a:lnTo>
                          <a:pt x="3210" y="1375"/>
                        </a:lnTo>
                        <a:lnTo>
                          <a:pt x="3215" y="1376"/>
                        </a:lnTo>
                        <a:lnTo>
                          <a:pt x="3219" y="1379"/>
                        </a:lnTo>
                        <a:lnTo>
                          <a:pt x="3222" y="1381"/>
                        </a:lnTo>
                        <a:lnTo>
                          <a:pt x="3224" y="1384"/>
                        </a:lnTo>
                        <a:lnTo>
                          <a:pt x="3226" y="1387"/>
                        </a:lnTo>
                        <a:lnTo>
                          <a:pt x="3226" y="1391"/>
                        </a:lnTo>
                        <a:lnTo>
                          <a:pt x="3226" y="1394"/>
                        </a:lnTo>
                        <a:lnTo>
                          <a:pt x="3224" y="1402"/>
                        </a:lnTo>
                        <a:lnTo>
                          <a:pt x="3220" y="1412"/>
                        </a:lnTo>
                        <a:lnTo>
                          <a:pt x="3214" y="1421"/>
                        </a:lnTo>
                        <a:lnTo>
                          <a:pt x="3207" y="1431"/>
                        </a:lnTo>
                        <a:lnTo>
                          <a:pt x="3188" y="1450"/>
                        </a:lnTo>
                        <a:lnTo>
                          <a:pt x="3171" y="1470"/>
                        </a:lnTo>
                        <a:lnTo>
                          <a:pt x="3164" y="1479"/>
                        </a:lnTo>
                        <a:lnTo>
                          <a:pt x="3157" y="1487"/>
                        </a:lnTo>
                        <a:lnTo>
                          <a:pt x="3152" y="1496"/>
                        </a:lnTo>
                        <a:lnTo>
                          <a:pt x="3150" y="1502"/>
                        </a:lnTo>
                        <a:lnTo>
                          <a:pt x="3149" y="1508"/>
                        </a:lnTo>
                        <a:lnTo>
                          <a:pt x="3148" y="1514"/>
                        </a:lnTo>
                        <a:lnTo>
                          <a:pt x="3149" y="1519"/>
                        </a:lnTo>
                        <a:lnTo>
                          <a:pt x="3149" y="1524"/>
                        </a:lnTo>
                        <a:lnTo>
                          <a:pt x="3151" y="1529"/>
                        </a:lnTo>
                        <a:lnTo>
                          <a:pt x="3153" y="1533"/>
                        </a:lnTo>
                        <a:lnTo>
                          <a:pt x="3156" y="1537"/>
                        </a:lnTo>
                        <a:lnTo>
                          <a:pt x="3159" y="1541"/>
                        </a:lnTo>
                        <a:lnTo>
                          <a:pt x="3165" y="1547"/>
                        </a:lnTo>
                        <a:lnTo>
                          <a:pt x="3173" y="1552"/>
                        </a:lnTo>
                        <a:lnTo>
                          <a:pt x="3182" y="1556"/>
                        </a:lnTo>
                        <a:lnTo>
                          <a:pt x="3192" y="1560"/>
                        </a:lnTo>
                        <a:lnTo>
                          <a:pt x="3215" y="1565"/>
                        </a:lnTo>
                        <a:lnTo>
                          <a:pt x="3237" y="1569"/>
                        </a:lnTo>
                        <a:lnTo>
                          <a:pt x="3249" y="1572"/>
                        </a:lnTo>
                        <a:lnTo>
                          <a:pt x="3259" y="1575"/>
                        </a:lnTo>
                        <a:lnTo>
                          <a:pt x="3268" y="1578"/>
                        </a:lnTo>
                        <a:lnTo>
                          <a:pt x="3276" y="1583"/>
                        </a:lnTo>
                        <a:lnTo>
                          <a:pt x="3283" y="1587"/>
                        </a:lnTo>
                        <a:lnTo>
                          <a:pt x="3294" y="1594"/>
                        </a:lnTo>
                        <a:lnTo>
                          <a:pt x="3307" y="1604"/>
                        </a:lnTo>
                        <a:lnTo>
                          <a:pt x="3319" y="1614"/>
                        </a:lnTo>
                        <a:lnTo>
                          <a:pt x="3324" y="1620"/>
                        </a:lnTo>
                        <a:lnTo>
                          <a:pt x="3330" y="1627"/>
                        </a:lnTo>
                        <a:lnTo>
                          <a:pt x="3333" y="1632"/>
                        </a:lnTo>
                        <a:lnTo>
                          <a:pt x="3335" y="1638"/>
                        </a:lnTo>
                        <a:lnTo>
                          <a:pt x="3335" y="1643"/>
                        </a:lnTo>
                        <a:lnTo>
                          <a:pt x="3333" y="1647"/>
                        </a:lnTo>
                        <a:lnTo>
                          <a:pt x="3329" y="1651"/>
                        </a:lnTo>
                        <a:lnTo>
                          <a:pt x="3322" y="1655"/>
                        </a:lnTo>
                        <a:lnTo>
                          <a:pt x="3313" y="1657"/>
                        </a:lnTo>
                        <a:lnTo>
                          <a:pt x="3303" y="1659"/>
                        </a:lnTo>
                        <a:lnTo>
                          <a:pt x="3293" y="1660"/>
                        </a:lnTo>
                        <a:lnTo>
                          <a:pt x="3280" y="1660"/>
                        </a:lnTo>
                        <a:lnTo>
                          <a:pt x="3257" y="1660"/>
                        </a:lnTo>
                        <a:lnTo>
                          <a:pt x="3232" y="1660"/>
                        </a:lnTo>
                        <a:lnTo>
                          <a:pt x="3221" y="1662"/>
                        </a:lnTo>
                        <a:lnTo>
                          <a:pt x="3211" y="1664"/>
                        </a:lnTo>
                        <a:lnTo>
                          <a:pt x="3202" y="1669"/>
                        </a:lnTo>
                        <a:lnTo>
                          <a:pt x="3193" y="1674"/>
                        </a:lnTo>
                        <a:lnTo>
                          <a:pt x="3189" y="1677"/>
                        </a:lnTo>
                        <a:lnTo>
                          <a:pt x="3186" y="1681"/>
                        </a:lnTo>
                        <a:lnTo>
                          <a:pt x="3183" y="1685"/>
                        </a:lnTo>
                        <a:lnTo>
                          <a:pt x="3181" y="1690"/>
                        </a:lnTo>
                        <a:lnTo>
                          <a:pt x="3179" y="1695"/>
                        </a:lnTo>
                        <a:lnTo>
                          <a:pt x="3178" y="1701"/>
                        </a:lnTo>
                        <a:lnTo>
                          <a:pt x="3177" y="1707"/>
                        </a:lnTo>
                        <a:lnTo>
                          <a:pt x="3177" y="1716"/>
                        </a:lnTo>
                        <a:lnTo>
                          <a:pt x="3177" y="1723"/>
                        </a:lnTo>
                        <a:lnTo>
                          <a:pt x="3178" y="1729"/>
                        </a:lnTo>
                        <a:lnTo>
                          <a:pt x="3180" y="1736"/>
                        </a:lnTo>
                        <a:lnTo>
                          <a:pt x="3183" y="1741"/>
                        </a:lnTo>
                        <a:lnTo>
                          <a:pt x="3187" y="1747"/>
                        </a:lnTo>
                        <a:lnTo>
                          <a:pt x="3191" y="1752"/>
                        </a:lnTo>
                        <a:lnTo>
                          <a:pt x="3196" y="1757"/>
                        </a:lnTo>
                        <a:lnTo>
                          <a:pt x="3202" y="1761"/>
                        </a:lnTo>
                        <a:lnTo>
                          <a:pt x="3213" y="1768"/>
                        </a:lnTo>
                        <a:lnTo>
                          <a:pt x="3225" y="1774"/>
                        </a:lnTo>
                        <a:lnTo>
                          <a:pt x="3238" y="1779"/>
                        </a:lnTo>
                        <a:lnTo>
                          <a:pt x="3252" y="1783"/>
                        </a:lnTo>
                        <a:lnTo>
                          <a:pt x="3262" y="1787"/>
                        </a:lnTo>
                        <a:lnTo>
                          <a:pt x="3270" y="1791"/>
                        </a:lnTo>
                        <a:lnTo>
                          <a:pt x="3276" y="1795"/>
                        </a:lnTo>
                        <a:lnTo>
                          <a:pt x="3280" y="1802"/>
                        </a:lnTo>
                        <a:lnTo>
                          <a:pt x="3283" y="1808"/>
                        </a:lnTo>
                        <a:lnTo>
                          <a:pt x="3287" y="1815"/>
                        </a:lnTo>
                        <a:lnTo>
                          <a:pt x="3289" y="1824"/>
                        </a:lnTo>
                        <a:lnTo>
                          <a:pt x="3292" y="1834"/>
                        </a:lnTo>
                        <a:lnTo>
                          <a:pt x="3294" y="1844"/>
                        </a:lnTo>
                        <a:lnTo>
                          <a:pt x="3295" y="1853"/>
                        </a:lnTo>
                        <a:lnTo>
                          <a:pt x="3296" y="1862"/>
                        </a:lnTo>
                        <a:lnTo>
                          <a:pt x="3296" y="1870"/>
                        </a:lnTo>
                        <a:lnTo>
                          <a:pt x="3297" y="1879"/>
                        </a:lnTo>
                        <a:lnTo>
                          <a:pt x="3299" y="1888"/>
                        </a:lnTo>
                        <a:lnTo>
                          <a:pt x="3303" y="1896"/>
                        </a:lnTo>
                        <a:lnTo>
                          <a:pt x="3308" y="1904"/>
                        </a:lnTo>
                        <a:lnTo>
                          <a:pt x="3312" y="1908"/>
                        </a:lnTo>
                        <a:lnTo>
                          <a:pt x="3315" y="1914"/>
                        </a:lnTo>
                        <a:lnTo>
                          <a:pt x="3318" y="1921"/>
                        </a:lnTo>
                        <a:lnTo>
                          <a:pt x="3322" y="1930"/>
                        </a:lnTo>
                        <a:lnTo>
                          <a:pt x="3329" y="1949"/>
                        </a:lnTo>
                        <a:lnTo>
                          <a:pt x="3334" y="1970"/>
                        </a:lnTo>
                        <a:lnTo>
                          <a:pt x="3338" y="1990"/>
                        </a:lnTo>
                        <a:lnTo>
                          <a:pt x="3341" y="2010"/>
                        </a:lnTo>
                        <a:lnTo>
                          <a:pt x="3342" y="2019"/>
                        </a:lnTo>
                        <a:lnTo>
                          <a:pt x="3342" y="2027"/>
                        </a:lnTo>
                        <a:lnTo>
                          <a:pt x="3342" y="2034"/>
                        </a:lnTo>
                        <a:lnTo>
                          <a:pt x="3341" y="2040"/>
                        </a:lnTo>
                        <a:lnTo>
                          <a:pt x="3340" y="2046"/>
                        </a:lnTo>
                        <a:lnTo>
                          <a:pt x="3337" y="2052"/>
                        </a:lnTo>
                        <a:lnTo>
                          <a:pt x="3334" y="2058"/>
                        </a:lnTo>
                        <a:lnTo>
                          <a:pt x="3330" y="2064"/>
                        </a:lnTo>
                        <a:lnTo>
                          <a:pt x="3321" y="2075"/>
                        </a:lnTo>
                        <a:lnTo>
                          <a:pt x="3313" y="2086"/>
                        </a:lnTo>
                        <a:lnTo>
                          <a:pt x="3309" y="2092"/>
                        </a:lnTo>
                        <a:lnTo>
                          <a:pt x="3306" y="2099"/>
                        </a:lnTo>
                        <a:lnTo>
                          <a:pt x="3304" y="2104"/>
                        </a:lnTo>
                        <a:lnTo>
                          <a:pt x="3302" y="2110"/>
                        </a:lnTo>
                        <a:lnTo>
                          <a:pt x="3301" y="2116"/>
                        </a:lnTo>
                        <a:lnTo>
                          <a:pt x="3302" y="2123"/>
                        </a:lnTo>
                        <a:lnTo>
                          <a:pt x="3304" y="2129"/>
                        </a:lnTo>
                        <a:lnTo>
                          <a:pt x="3308" y="2135"/>
                        </a:lnTo>
                        <a:lnTo>
                          <a:pt x="3322" y="2149"/>
                        </a:lnTo>
                        <a:lnTo>
                          <a:pt x="3343" y="2165"/>
                        </a:lnTo>
                        <a:lnTo>
                          <a:pt x="3352" y="2174"/>
                        </a:lnTo>
                        <a:lnTo>
                          <a:pt x="3360" y="2183"/>
                        </a:lnTo>
                        <a:lnTo>
                          <a:pt x="3362" y="2188"/>
                        </a:lnTo>
                        <a:lnTo>
                          <a:pt x="3363" y="2193"/>
                        </a:lnTo>
                        <a:lnTo>
                          <a:pt x="3363" y="2198"/>
                        </a:lnTo>
                        <a:lnTo>
                          <a:pt x="3362" y="2202"/>
                        </a:lnTo>
                        <a:lnTo>
                          <a:pt x="3359" y="2210"/>
                        </a:lnTo>
                        <a:lnTo>
                          <a:pt x="3356" y="2217"/>
                        </a:lnTo>
                        <a:lnTo>
                          <a:pt x="3355" y="2224"/>
                        </a:lnTo>
                        <a:lnTo>
                          <a:pt x="3353" y="2232"/>
                        </a:lnTo>
                        <a:lnTo>
                          <a:pt x="3353" y="2238"/>
                        </a:lnTo>
                        <a:lnTo>
                          <a:pt x="3353" y="2244"/>
                        </a:lnTo>
                        <a:lnTo>
                          <a:pt x="3354" y="2250"/>
                        </a:lnTo>
                        <a:lnTo>
                          <a:pt x="3355" y="2256"/>
                        </a:lnTo>
                        <a:lnTo>
                          <a:pt x="3357" y="2262"/>
                        </a:lnTo>
                        <a:lnTo>
                          <a:pt x="3360" y="2267"/>
                        </a:lnTo>
                        <a:lnTo>
                          <a:pt x="3363" y="2274"/>
                        </a:lnTo>
                        <a:lnTo>
                          <a:pt x="3366" y="2280"/>
                        </a:lnTo>
                        <a:lnTo>
                          <a:pt x="3376" y="2291"/>
                        </a:lnTo>
                        <a:lnTo>
                          <a:pt x="3387" y="2303"/>
                        </a:lnTo>
                        <a:lnTo>
                          <a:pt x="3407" y="2323"/>
                        </a:lnTo>
                        <a:lnTo>
                          <a:pt x="3420" y="2336"/>
                        </a:lnTo>
                        <a:lnTo>
                          <a:pt x="3423" y="2340"/>
                        </a:lnTo>
                        <a:lnTo>
                          <a:pt x="3425" y="2344"/>
                        </a:lnTo>
                        <a:lnTo>
                          <a:pt x="3426" y="2347"/>
                        </a:lnTo>
                        <a:lnTo>
                          <a:pt x="3425" y="2349"/>
                        </a:lnTo>
                        <a:lnTo>
                          <a:pt x="3420" y="2354"/>
                        </a:lnTo>
                        <a:lnTo>
                          <a:pt x="3412" y="2363"/>
                        </a:lnTo>
                        <a:lnTo>
                          <a:pt x="3407" y="2368"/>
                        </a:lnTo>
                        <a:lnTo>
                          <a:pt x="3401" y="2375"/>
                        </a:lnTo>
                        <a:lnTo>
                          <a:pt x="3396" y="2383"/>
                        </a:lnTo>
                        <a:lnTo>
                          <a:pt x="3390" y="2393"/>
                        </a:lnTo>
                        <a:lnTo>
                          <a:pt x="3392" y="2398"/>
                        </a:lnTo>
                        <a:lnTo>
                          <a:pt x="3394" y="2402"/>
                        </a:lnTo>
                        <a:lnTo>
                          <a:pt x="3396" y="2405"/>
                        </a:lnTo>
                        <a:lnTo>
                          <a:pt x="3399" y="2408"/>
                        </a:lnTo>
                        <a:lnTo>
                          <a:pt x="3403" y="2412"/>
                        </a:lnTo>
                        <a:lnTo>
                          <a:pt x="3405" y="2415"/>
                        </a:lnTo>
                        <a:lnTo>
                          <a:pt x="3407" y="2420"/>
                        </a:lnTo>
                        <a:lnTo>
                          <a:pt x="3408" y="2424"/>
                        </a:lnTo>
                        <a:lnTo>
                          <a:pt x="3409" y="2433"/>
                        </a:lnTo>
                        <a:lnTo>
                          <a:pt x="3408" y="2443"/>
                        </a:lnTo>
                        <a:lnTo>
                          <a:pt x="3405" y="2452"/>
                        </a:lnTo>
                        <a:lnTo>
                          <a:pt x="3402" y="2461"/>
                        </a:lnTo>
                        <a:lnTo>
                          <a:pt x="3402" y="2469"/>
                        </a:lnTo>
                        <a:lnTo>
                          <a:pt x="3402" y="2481"/>
                        </a:lnTo>
                        <a:lnTo>
                          <a:pt x="3403" y="2495"/>
                        </a:lnTo>
                        <a:lnTo>
                          <a:pt x="3403" y="2503"/>
                        </a:lnTo>
                        <a:lnTo>
                          <a:pt x="3403" y="2503"/>
                        </a:lnTo>
                        <a:lnTo>
                          <a:pt x="3398" y="2502"/>
                        </a:lnTo>
                        <a:lnTo>
                          <a:pt x="3393" y="2502"/>
                        </a:lnTo>
                        <a:lnTo>
                          <a:pt x="3385" y="2501"/>
                        </a:lnTo>
                        <a:lnTo>
                          <a:pt x="3377" y="2500"/>
                        </a:lnTo>
                        <a:lnTo>
                          <a:pt x="3371" y="2498"/>
                        </a:lnTo>
                        <a:lnTo>
                          <a:pt x="3364" y="2496"/>
                        </a:lnTo>
                        <a:lnTo>
                          <a:pt x="3353" y="2490"/>
                        </a:lnTo>
                        <a:lnTo>
                          <a:pt x="3344" y="2482"/>
                        </a:lnTo>
                        <a:lnTo>
                          <a:pt x="3336" y="2476"/>
                        </a:lnTo>
                        <a:lnTo>
                          <a:pt x="3326" y="2470"/>
                        </a:lnTo>
                        <a:lnTo>
                          <a:pt x="3322" y="2467"/>
                        </a:lnTo>
                        <a:lnTo>
                          <a:pt x="3317" y="2466"/>
                        </a:lnTo>
                        <a:lnTo>
                          <a:pt x="3312" y="2464"/>
                        </a:lnTo>
                        <a:lnTo>
                          <a:pt x="3307" y="2464"/>
                        </a:lnTo>
                        <a:lnTo>
                          <a:pt x="3290" y="2464"/>
                        </a:lnTo>
                        <a:lnTo>
                          <a:pt x="3276" y="2463"/>
                        </a:lnTo>
                        <a:lnTo>
                          <a:pt x="3268" y="2462"/>
                        </a:lnTo>
                        <a:lnTo>
                          <a:pt x="3261" y="2460"/>
                        </a:lnTo>
                        <a:lnTo>
                          <a:pt x="3247" y="2455"/>
                        </a:lnTo>
                        <a:lnTo>
                          <a:pt x="3221" y="2447"/>
                        </a:lnTo>
                        <a:lnTo>
                          <a:pt x="3218" y="2449"/>
                        </a:lnTo>
                        <a:lnTo>
                          <a:pt x="3213" y="2455"/>
                        </a:lnTo>
                        <a:lnTo>
                          <a:pt x="3207" y="2463"/>
                        </a:lnTo>
                        <a:lnTo>
                          <a:pt x="3200" y="2474"/>
                        </a:lnTo>
                        <a:lnTo>
                          <a:pt x="3190" y="2486"/>
                        </a:lnTo>
                        <a:lnTo>
                          <a:pt x="3180" y="2496"/>
                        </a:lnTo>
                        <a:lnTo>
                          <a:pt x="3174" y="2500"/>
                        </a:lnTo>
                        <a:lnTo>
                          <a:pt x="3169" y="2504"/>
                        </a:lnTo>
                        <a:lnTo>
                          <a:pt x="3162" y="2507"/>
                        </a:lnTo>
                        <a:lnTo>
                          <a:pt x="3156" y="2509"/>
                        </a:lnTo>
                        <a:lnTo>
                          <a:pt x="3151" y="2530"/>
                        </a:lnTo>
                        <a:lnTo>
                          <a:pt x="3145" y="2547"/>
                        </a:lnTo>
                        <a:lnTo>
                          <a:pt x="3142" y="2555"/>
                        </a:lnTo>
                        <a:lnTo>
                          <a:pt x="3139" y="2561"/>
                        </a:lnTo>
                        <a:lnTo>
                          <a:pt x="3135" y="2566"/>
                        </a:lnTo>
                        <a:lnTo>
                          <a:pt x="3131" y="2570"/>
                        </a:lnTo>
                        <a:lnTo>
                          <a:pt x="3126" y="2574"/>
                        </a:lnTo>
                        <a:lnTo>
                          <a:pt x="3120" y="2576"/>
                        </a:lnTo>
                        <a:lnTo>
                          <a:pt x="3114" y="2576"/>
                        </a:lnTo>
                        <a:lnTo>
                          <a:pt x="3105" y="2576"/>
                        </a:lnTo>
                        <a:lnTo>
                          <a:pt x="3097" y="2573"/>
                        </a:lnTo>
                        <a:lnTo>
                          <a:pt x="3088" y="2569"/>
                        </a:lnTo>
                        <a:lnTo>
                          <a:pt x="3078" y="2564"/>
                        </a:lnTo>
                        <a:lnTo>
                          <a:pt x="3066" y="2558"/>
                        </a:lnTo>
                        <a:lnTo>
                          <a:pt x="3056" y="2551"/>
                        </a:lnTo>
                        <a:lnTo>
                          <a:pt x="3049" y="2545"/>
                        </a:lnTo>
                        <a:lnTo>
                          <a:pt x="3043" y="2540"/>
                        </a:lnTo>
                        <a:lnTo>
                          <a:pt x="3038" y="2535"/>
                        </a:lnTo>
                        <a:lnTo>
                          <a:pt x="3032" y="2526"/>
                        </a:lnTo>
                        <a:lnTo>
                          <a:pt x="3027" y="2520"/>
                        </a:lnTo>
                        <a:lnTo>
                          <a:pt x="3024" y="2518"/>
                        </a:lnTo>
                        <a:lnTo>
                          <a:pt x="3021" y="2517"/>
                        </a:lnTo>
                        <a:lnTo>
                          <a:pt x="3016" y="2516"/>
                        </a:lnTo>
                        <a:lnTo>
                          <a:pt x="3011" y="2515"/>
                        </a:lnTo>
                        <a:lnTo>
                          <a:pt x="2995" y="2515"/>
                        </a:lnTo>
                        <a:lnTo>
                          <a:pt x="2970" y="2518"/>
                        </a:lnTo>
                        <a:lnTo>
                          <a:pt x="2957" y="2525"/>
                        </a:lnTo>
                        <a:lnTo>
                          <a:pt x="2953" y="2527"/>
                        </a:lnTo>
                        <a:lnTo>
                          <a:pt x="2948" y="2530"/>
                        </a:lnTo>
                        <a:lnTo>
                          <a:pt x="2942" y="2531"/>
                        </a:lnTo>
                        <a:lnTo>
                          <a:pt x="2935" y="2533"/>
                        </a:lnTo>
                        <a:lnTo>
                          <a:pt x="2920" y="2535"/>
                        </a:lnTo>
                        <a:lnTo>
                          <a:pt x="2906" y="2537"/>
                        </a:lnTo>
                        <a:lnTo>
                          <a:pt x="2899" y="2538"/>
                        </a:lnTo>
                        <a:lnTo>
                          <a:pt x="2892" y="2540"/>
                        </a:lnTo>
                        <a:lnTo>
                          <a:pt x="2887" y="2542"/>
                        </a:lnTo>
                        <a:lnTo>
                          <a:pt x="2883" y="2544"/>
                        </a:lnTo>
                        <a:lnTo>
                          <a:pt x="2879" y="2548"/>
                        </a:lnTo>
                        <a:lnTo>
                          <a:pt x="2878" y="2552"/>
                        </a:lnTo>
                        <a:lnTo>
                          <a:pt x="2878" y="2556"/>
                        </a:lnTo>
                        <a:lnTo>
                          <a:pt x="2879" y="2562"/>
                        </a:lnTo>
                        <a:lnTo>
                          <a:pt x="2882" y="2568"/>
                        </a:lnTo>
                        <a:lnTo>
                          <a:pt x="2887" y="2574"/>
                        </a:lnTo>
                        <a:lnTo>
                          <a:pt x="2892" y="2580"/>
                        </a:lnTo>
                        <a:lnTo>
                          <a:pt x="2899" y="2585"/>
                        </a:lnTo>
                        <a:lnTo>
                          <a:pt x="2913" y="2595"/>
                        </a:lnTo>
                        <a:lnTo>
                          <a:pt x="2928" y="2603"/>
                        </a:lnTo>
                        <a:lnTo>
                          <a:pt x="2943" y="2611"/>
                        </a:lnTo>
                        <a:lnTo>
                          <a:pt x="2955" y="2619"/>
                        </a:lnTo>
                        <a:lnTo>
                          <a:pt x="2960" y="2622"/>
                        </a:lnTo>
                        <a:lnTo>
                          <a:pt x="2964" y="2624"/>
                        </a:lnTo>
                        <a:lnTo>
                          <a:pt x="2966" y="2627"/>
                        </a:lnTo>
                        <a:lnTo>
                          <a:pt x="2967" y="2629"/>
                        </a:lnTo>
                        <a:lnTo>
                          <a:pt x="2966" y="2634"/>
                        </a:lnTo>
                        <a:lnTo>
                          <a:pt x="2965" y="2638"/>
                        </a:lnTo>
                        <a:lnTo>
                          <a:pt x="2963" y="2642"/>
                        </a:lnTo>
                        <a:lnTo>
                          <a:pt x="2961" y="2646"/>
                        </a:lnTo>
                        <a:lnTo>
                          <a:pt x="2956" y="2652"/>
                        </a:lnTo>
                        <a:lnTo>
                          <a:pt x="2949" y="2656"/>
                        </a:lnTo>
                        <a:lnTo>
                          <a:pt x="2941" y="2661"/>
                        </a:lnTo>
                        <a:lnTo>
                          <a:pt x="2932" y="2662"/>
                        </a:lnTo>
                        <a:lnTo>
                          <a:pt x="2923" y="2663"/>
                        </a:lnTo>
                        <a:lnTo>
                          <a:pt x="2914" y="2661"/>
                        </a:lnTo>
                        <a:lnTo>
                          <a:pt x="2907" y="2660"/>
                        </a:lnTo>
                        <a:lnTo>
                          <a:pt x="2901" y="2659"/>
                        </a:lnTo>
                        <a:lnTo>
                          <a:pt x="2894" y="2659"/>
                        </a:lnTo>
                        <a:lnTo>
                          <a:pt x="2888" y="2660"/>
                        </a:lnTo>
                        <a:lnTo>
                          <a:pt x="2882" y="2661"/>
                        </a:lnTo>
                        <a:lnTo>
                          <a:pt x="2877" y="2662"/>
                        </a:lnTo>
                        <a:lnTo>
                          <a:pt x="2873" y="2664"/>
                        </a:lnTo>
                        <a:lnTo>
                          <a:pt x="2868" y="2666"/>
                        </a:lnTo>
                        <a:lnTo>
                          <a:pt x="2860" y="2673"/>
                        </a:lnTo>
                        <a:lnTo>
                          <a:pt x="2852" y="2681"/>
                        </a:lnTo>
                        <a:lnTo>
                          <a:pt x="2844" y="2690"/>
                        </a:lnTo>
                        <a:lnTo>
                          <a:pt x="2837" y="2701"/>
                        </a:lnTo>
                        <a:lnTo>
                          <a:pt x="2832" y="2710"/>
                        </a:lnTo>
                        <a:lnTo>
                          <a:pt x="2828" y="2718"/>
                        </a:lnTo>
                        <a:lnTo>
                          <a:pt x="2825" y="2726"/>
                        </a:lnTo>
                        <a:lnTo>
                          <a:pt x="2822" y="2733"/>
                        </a:lnTo>
                        <a:lnTo>
                          <a:pt x="2818" y="2747"/>
                        </a:lnTo>
                        <a:lnTo>
                          <a:pt x="2815" y="2759"/>
                        </a:lnTo>
                        <a:lnTo>
                          <a:pt x="2813" y="2764"/>
                        </a:lnTo>
                        <a:lnTo>
                          <a:pt x="2809" y="2769"/>
                        </a:lnTo>
                        <a:lnTo>
                          <a:pt x="2806" y="2774"/>
                        </a:lnTo>
                        <a:lnTo>
                          <a:pt x="2802" y="2777"/>
                        </a:lnTo>
                        <a:lnTo>
                          <a:pt x="2796" y="2781"/>
                        </a:lnTo>
                        <a:lnTo>
                          <a:pt x="2790" y="2784"/>
                        </a:lnTo>
                        <a:lnTo>
                          <a:pt x="2781" y="2788"/>
                        </a:lnTo>
                        <a:lnTo>
                          <a:pt x="2771" y="2790"/>
                        </a:lnTo>
                        <a:lnTo>
                          <a:pt x="2755" y="2795"/>
                        </a:lnTo>
                        <a:lnTo>
                          <a:pt x="2738" y="2803"/>
                        </a:lnTo>
                        <a:lnTo>
                          <a:pt x="2729" y="2807"/>
                        </a:lnTo>
                        <a:lnTo>
                          <a:pt x="2720" y="2808"/>
                        </a:lnTo>
                        <a:lnTo>
                          <a:pt x="2716" y="2808"/>
                        </a:lnTo>
                        <a:lnTo>
                          <a:pt x="2713" y="2808"/>
                        </a:lnTo>
                        <a:lnTo>
                          <a:pt x="2710" y="2806"/>
                        </a:lnTo>
                        <a:lnTo>
                          <a:pt x="2707" y="2804"/>
                        </a:lnTo>
                        <a:lnTo>
                          <a:pt x="2697" y="2793"/>
                        </a:lnTo>
                        <a:lnTo>
                          <a:pt x="2688" y="2778"/>
                        </a:lnTo>
                        <a:lnTo>
                          <a:pt x="2683" y="2772"/>
                        </a:lnTo>
                        <a:lnTo>
                          <a:pt x="2677" y="2766"/>
                        </a:lnTo>
                        <a:lnTo>
                          <a:pt x="2672" y="2760"/>
                        </a:lnTo>
                        <a:lnTo>
                          <a:pt x="2667" y="2757"/>
                        </a:lnTo>
                        <a:lnTo>
                          <a:pt x="2663" y="2754"/>
                        </a:lnTo>
                        <a:lnTo>
                          <a:pt x="2658" y="2753"/>
                        </a:lnTo>
                        <a:lnTo>
                          <a:pt x="2654" y="2752"/>
                        </a:lnTo>
                        <a:lnTo>
                          <a:pt x="2650" y="2752"/>
                        </a:lnTo>
                        <a:lnTo>
                          <a:pt x="2642" y="2752"/>
                        </a:lnTo>
                        <a:lnTo>
                          <a:pt x="2635" y="2752"/>
                        </a:lnTo>
                        <a:lnTo>
                          <a:pt x="2632" y="2751"/>
                        </a:lnTo>
                        <a:lnTo>
                          <a:pt x="2630" y="2750"/>
                        </a:lnTo>
                        <a:lnTo>
                          <a:pt x="2629" y="2748"/>
                        </a:lnTo>
                        <a:lnTo>
                          <a:pt x="2629" y="2745"/>
                        </a:lnTo>
                        <a:lnTo>
                          <a:pt x="2629" y="2740"/>
                        </a:lnTo>
                        <a:lnTo>
                          <a:pt x="2630" y="2734"/>
                        </a:lnTo>
                        <a:lnTo>
                          <a:pt x="2632" y="2728"/>
                        </a:lnTo>
                        <a:lnTo>
                          <a:pt x="2635" y="2720"/>
                        </a:lnTo>
                        <a:lnTo>
                          <a:pt x="2637" y="2714"/>
                        </a:lnTo>
                        <a:lnTo>
                          <a:pt x="2637" y="2710"/>
                        </a:lnTo>
                        <a:lnTo>
                          <a:pt x="2635" y="2707"/>
                        </a:lnTo>
                        <a:lnTo>
                          <a:pt x="2632" y="2705"/>
                        </a:lnTo>
                        <a:lnTo>
                          <a:pt x="2627" y="2705"/>
                        </a:lnTo>
                        <a:lnTo>
                          <a:pt x="2622" y="2705"/>
                        </a:lnTo>
                        <a:lnTo>
                          <a:pt x="2615" y="2706"/>
                        </a:lnTo>
                        <a:lnTo>
                          <a:pt x="2609" y="2708"/>
                        </a:lnTo>
                        <a:lnTo>
                          <a:pt x="2595" y="2712"/>
                        </a:lnTo>
                        <a:lnTo>
                          <a:pt x="2580" y="2716"/>
                        </a:lnTo>
                        <a:lnTo>
                          <a:pt x="2570" y="2719"/>
                        </a:lnTo>
                        <a:lnTo>
                          <a:pt x="2564" y="2720"/>
                        </a:lnTo>
                        <a:lnTo>
                          <a:pt x="2558" y="2717"/>
                        </a:lnTo>
                        <a:lnTo>
                          <a:pt x="2552" y="2713"/>
                        </a:lnTo>
                        <a:lnTo>
                          <a:pt x="2547" y="2709"/>
                        </a:lnTo>
                        <a:lnTo>
                          <a:pt x="2542" y="2704"/>
                        </a:lnTo>
                        <a:lnTo>
                          <a:pt x="2535" y="2694"/>
                        </a:lnTo>
                        <a:lnTo>
                          <a:pt x="2528" y="2683"/>
                        </a:lnTo>
                        <a:lnTo>
                          <a:pt x="2521" y="2673"/>
                        </a:lnTo>
                        <a:lnTo>
                          <a:pt x="2513" y="2662"/>
                        </a:lnTo>
                        <a:lnTo>
                          <a:pt x="2509" y="2656"/>
                        </a:lnTo>
                        <a:lnTo>
                          <a:pt x="2503" y="2652"/>
                        </a:lnTo>
                        <a:lnTo>
                          <a:pt x="2497" y="2647"/>
                        </a:lnTo>
                        <a:lnTo>
                          <a:pt x="2491" y="2644"/>
                        </a:lnTo>
                        <a:lnTo>
                          <a:pt x="2484" y="2639"/>
                        </a:lnTo>
                        <a:lnTo>
                          <a:pt x="2477" y="2633"/>
                        </a:lnTo>
                        <a:lnTo>
                          <a:pt x="2471" y="2626"/>
                        </a:lnTo>
                        <a:lnTo>
                          <a:pt x="2466" y="2619"/>
                        </a:lnTo>
                        <a:lnTo>
                          <a:pt x="2456" y="2602"/>
                        </a:lnTo>
                        <a:lnTo>
                          <a:pt x="2449" y="2584"/>
                        </a:lnTo>
                        <a:lnTo>
                          <a:pt x="2442" y="2567"/>
                        </a:lnTo>
                        <a:lnTo>
                          <a:pt x="2434" y="2552"/>
                        </a:lnTo>
                        <a:lnTo>
                          <a:pt x="2430" y="2546"/>
                        </a:lnTo>
                        <a:lnTo>
                          <a:pt x="2426" y="2542"/>
                        </a:lnTo>
                        <a:lnTo>
                          <a:pt x="2421" y="2538"/>
                        </a:lnTo>
                        <a:lnTo>
                          <a:pt x="2416" y="2535"/>
                        </a:lnTo>
                        <a:lnTo>
                          <a:pt x="2404" y="2533"/>
                        </a:lnTo>
                        <a:lnTo>
                          <a:pt x="2392" y="2532"/>
                        </a:lnTo>
                        <a:lnTo>
                          <a:pt x="2382" y="2533"/>
                        </a:lnTo>
                        <a:lnTo>
                          <a:pt x="2371" y="2535"/>
                        </a:lnTo>
                        <a:lnTo>
                          <a:pt x="2361" y="2539"/>
                        </a:lnTo>
                        <a:lnTo>
                          <a:pt x="2352" y="2543"/>
                        </a:lnTo>
                        <a:lnTo>
                          <a:pt x="2343" y="2548"/>
                        </a:lnTo>
                        <a:lnTo>
                          <a:pt x="2334" y="2553"/>
                        </a:lnTo>
                        <a:lnTo>
                          <a:pt x="2318" y="2562"/>
                        </a:lnTo>
                        <a:lnTo>
                          <a:pt x="2303" y="2570"/>
                        </a:lnTo>
                        <a:lnTo>
                          <a:pt x="2296" y="2573"/>
                        </a:lnTo>
                        <a:lnTo>
                          <a:pt x="2287" y="2574"/>
                        </a:lnTo>
                        <a:lnTo>
                          <a:pt x="2280" y="2573"/>
                        </a:lnTo>
                        <a:lnTo>
                          <a:pt x="2272" y="2569"/>
                        </a:lnTo>
                        <a:lnTo>
                          <a:pt x="2252" y="2558"/>
                        </a:lnTo>
                        <a:lnTo>
                          <a:pt x="2245" y="2556"/>
                        </a:lnTo>
                        <a:lnTo>
                          <a:pt x="2243" y="2565"/>
                        </a:lnTo>
                        <a:lnTo>
                          <a:pt x="2232" y="2590"/>
                        </a:lnTo>
                        <a:lnTo>
                          <a:pt x="2225" y="2600"/>
                        </a:lnTo>
                        <a:lnTo>
                          <a:pt x="2218" y="2609"/>
                        </a:lnTo>
                        <a:lnTo>
                          <a:pt x="2211" y="2617"/>
                        </a:lnTo>
                        <a:lnTo>
                          <a:pt x="2203" y="2622"/>
                        </a:lnTo>
                        <a:lnTo>
                          <a:pt x="2196" y="2626"/>
                        </a:lnTo>
                        <a:lnTo>
                          <a:pt x="2189" y="2629"/>
                        </a:lnTo>
                        <a:lnTo>
                          <a:pt x="2182" y="2631"/>
                        </a:lnTo>
                        <a:lnTo>
                          <a:pt x="2175" y="2632"/>
                        </a:lnTo>
                        <a:lnTo>
                          <a:pt x="2168" y="2631"/>
                        </a:lnTo>
                        <a:lnTo>
                          <a:pt x="2159" y="2630"/>
                        </a:lnTo>
                        <a:lnTo>
                          <a:pt x="2152" y="2628"/>
                        </a:lnTo>
                        <a:lnTo>
                          <a:pt x="2145" y="2625"/>
                        </a:lnTo>
                        <a:lnTo>
                          <a:pt x="2130" y="2617"/>
                        </a:lnTo>
                        <a:lnTo>
                          <a:pt x="2114" y="2607"/>
                        </a:lnTo>
                        <a:lnTo>
                          <a:pt x="2085" y="2584"/>
                        </a:lnTo>
                        <a:lnTo>
                          <a:pt x="2053" y="2560"/>
                        </a:lnTo>
                        <a:lnTo>
                          <a:pt x="2038" y="2550"/>
                        </a:lnTo>
                        <a:lnTo>
                          <a:pt x="2022" y="2542"/>
                        </a:lnTo>
                        <a:lnTo>
                          <a:pt x="2014" y="2539"/>
                        </a:lnTo>
                        <a:lnTo>
                          <a:pt x="2006" y="2537"/>
                        </a:lnTo>
                        <a:lnTo>
                          <a:pt x="1998" y="2535"/>
                        </a:lnTo>
                        <a:lnTo>
                          <a:pt x="1990" y="2535"/>
                        </a:lnTo>
                        <a:lnTo>
                          <a:pt x="1987" y="2535"/>
                        </a:lnTo>
                        <a:lnTo>
                          <a:pt x="1984" y="2537"/>
                        </a:lnTo>
                        <a:lnTo>
                          <a:pt x="1982" y="2540"/>
                        </a:lnTo>
                        <a:lnTo>
                          <a:pt x="1980" y="2544"/>
                        </a:lnTo>
                        <a:lnTo>
                          <a:pt x="1976" y="2553"/>
                        </a:lnTo>
                        <a:lnTo>
                          <a:pt x="1971" y="2564"/>
                        </a:lnTo>
                        <a:lnTo>
                          <a:pt x="1969" y="2569"/>
                        </a:lnTo>
                        <a:lnTo>
                          <a:pt x="1966" y="2576"/>
                        </a:lnTo>
                        <a:lnTo>
                          <a:pt x="1962" y="2581"/>
                        </a:lnTo>
                        <a:lnTo>
                          <a:pt x="1958" y="2586"/>
                        </a:lnTo>
                        <a:lnTo>
                          <a:pt x="1954" y="2590"/>
                        </a:lnTo>
                        <a:lnTo>
                          <a:pt x="1949" y="2594"/>
                        </a:lnTo>
                        <a:lnTo>
                          <a:pt x="1941" y="2597"/>
                        </a:lnTo>
                        <a:lnTo>
                          <a:pt x="1934" y="2598"/>
                        </a:lnTo>
                        <a:lnTo>
                          <a:pt x="1929" y="2599"/>
                        </a:lnTo>
                        <a:lnTo>
                          <a:pt x="1924" y="2598"/>
                        </a:lnTo>
                        <a:lnTo>
                          <a:pt x="1918" y="2597"/>
                        </a:lnTo>
                        <a:lnTo>
                          <a:pt x="1912" y="2595"/>
                        </a:lnTo>
                        <a:lnTo>
                          <a:pt x="1899" y="2590"/>
                        </a:lnTo>
                        <a:lnTo>
                          <a:pt x="1887" y="2584"/>
                        </a:lnTo>
                        <a:lnTo>
                          <a:pt x="1874" y="2579"/>
                        </a:lnTo>
                        <a:lnTo>
                          <a:pt x="1860" y="2574"/>
                        </a:lnTo>
                        <a:lnTo>
                          <a:pt x="1853" y="2573"/>
                        </a:lnTo>
                        <a:lnTo>
                          <a:pt x="1847" y="2572"/>
                        </a:lnTo>
                        <a:lnTo>
                          <a:pt x="1840" y="2573"/>
                        </a:lnTo>
                        <a:lnTo>
                          <a:pt x="1834" y="2574"/>
                        </a:lnTo>
                        <a:lnTo>
                          <a:pt x="1832" y="2576"/>
                        </a:lnTo>
                        <a:lnTo>
                          <a:pt x="1830" y="2580"/>
                        </a:lnTo>
                        <a:lnTo>
                          <a:pt x="1829" y="2587"/>
                        </a:lnTo>
                        <a:lnTo>
                          <a:pt x="1828" y="2596"/>
                        </a:lnTo>
                        <a:lnTo>
                          <a:pt x="1826" y="2617"/>
                        </a:lnTo>
                        <a:lnTo>
                          <a:pt x="1824" y="2641"/>
                        </a:lnTo>
                        <a:lnTo>
                          <a:pt x="1822" y="2653"/>
                        </a:lnTo>
                        <a:lnTo>
                          <a:pt x="1820" y="2665"/>
                        </a:lnTo>
                        <a:lnTo>
                          <a:pt x="1816" y="2675"/>
                        </a:lnTo>
                        <a:lnTo>
                          <a:pt x="1813" y="2685"/>
                        </a:lnTo>
                        <a:lnTo>
                          <a:pt x="1808" y="2693"/>
                        </a:lnTo>
                        <a:lnTo>
                          <a:pt x="1802" y="2699"/>
                        </a:lnTo>
                        <a:lnTo>
                          <a:pt x="1799" y="2702"/>
                        </a:lnTo>
                        <a:lnTo>
                          <a:pt x="1796" y="2703"/>
                        </a:lnTo>
                        <a:lnTo>
                          <a:pt x="1792" y="2704"/>
                        </a:lnTo>
                        <a:lnTo>
                          <a:pt x="1787" y="2704"/>
                        </a:lnTo>
                        <a:lnTo>
                          <a:pt x="1753" y="2702"/>
                        </a:lnTo>
                        <a:lnTo>
                          <a:pt x="1722" y="2699"/>
                        </a:lnTo>
                        <a:lnTo>
                          <a:pt x="1708" y="2699"/>
                        </a:lnTo>
                        <a:lnTo>
                          <a:pt x="1694" y="2699"/>
                        </a:lnTo>
                        <a:lnTo>
                          <a:pt x="1680" y="2701"/>
                        </a:lnTo>
                        <a:lnTo>
                          <a:pt x="1668" y="2703"/>
                        </a:lnTo>
                        <a:lnTo>
                          <a:pt x="1656" y="2706"/>
                        </a:lnTo>
                        <a:lnTo>
                          <a:pt x="1643" y="2711"/>
                        </a:lnTo>
                        <a:lnTo>
                          <a:pt x="1632" y="2717"/>
                        </a:lnTo>
                        <a:lnTo>
                          <a:pt x="1622" y="2726"/>
                        </a:lnTo>
                        <a:lnTo>
                          <a:pt x="1612" y="2736"/>
                        </a:lnTo>
                        <a:lnTo>
                          <a:pt x="1601" y="2750"/>
                        </a:lnTo>
                        <a:lnTo>
                          <a:pt x="1592" y="2766"/>
                        </a:lnTo>
                        <a:lnTo>
                          <a:pt x="1583" y="2784"/>
                        </a:lnTo>
                        <a:lnTo>
                          <a:pt x="1580" y="2790"/>
                        </a:lnTo>
                        <a:lnTo>
                          <a:pt x="1578" y="2793"/>
                        </a:lnTo>
                        <a:lnTo>
                          <a:pt x="1576" y="2795"/>
                        </a:lnTo>
                        <a:lnTo>
                          <a:pt x="1573" y="2796"/>
                        </a:lnTo>
                        <a:lnTo>
                          <a:pt x="1571" y="2796"/>
                        </a:lnTo>
                        <a:lnTo>
                          <a:pt x="1569" y="2796"/>
                        </a:lnTo>
                        <a:lnTo>
                          <a:pt x="1567" y="2794"/>
                        </a:lnTo>
                        <a:lnTo>
                          <a:pt x="1565" y="2792"/>
                        </a:lnTo>
                        <a:lnTo>
                          <a:pt x="1561" y="2787"/>
                        </a:lnTo>
                        <a:lnTo>
                          <a:pt x="1556" y="2781"/>
                        </a:lnTo>
                        <a:lnTo>
                          <a:pt x="1552" y="2777"/>
                        </a:lnTo>
                        <a:lnTo>
                          <a:pt x="1548" y="2775"/>
                        </a:lnTo>
                        <a:lnTo>
                          <a:pt x="1544" y="2775"/>
                        </a:lnTo>
                        <a:lnTo>
                          <a:pt x="1542" y="2776"/>
                        </a:lnTo>
                        <a:lnTo>
                          <a:pt x="1539" y="2778"/>
                        </a:lnTo>
                        <a:lnTo>
                          <a:pt x="1537" y="2780"/>
                        </a:lnTo>
                        <a:lnTo>
                          <a:pt x="1532" y="2788"/>
                        </a:lnTo>
                        <a:lnTo>
                          <a:pt x="1528" y="2796"/>
                        </a:lnTo>
                        <a:lnTo>
                          <a:pt x="1521" y="2812"/>
                        </a:lnTo>
                        <a:lnTo>
                          <a:pt x="1515" y="2825"/>
                        </a:lnTo>
                        <a:lnTo>
                          <a:pt x="1514" y="2836"/>
                        </a:lnTo>
                        <a:lnTo>
                          <a:pt x="1512" y="2845"/>
                        </a:lnTo>
                        <a:lnTo>
                          <a:pt x="1510" y="2854"/>
                        </a:lnTo>
                        <a:lnTo>
                          <a:pt x="1508" y="2862"/>
                        </a:lnTo>
                        <a:lnTo>
                          <a:pt x="1501" y="2878"/>
                        </a:lnTo>
                        <a:lnTo>
                          <a:pt x="1493" y="2895"/>
                        </a:lnTo>
                        <a:lnTo>
                          <a:pt x="1490" y="2903"/>
                        </a:lnTo>
                        <a:lnTo>
                          <a:pt x="1488" y="2911"/>
                        </a:lnTo>
                        <a:lnTo>
                          <a:pt x="1488" y="2919"/>
                        </a:lnTo>
                        <a:lnTo>
                          <a:pt x="1488" y="2926"/>
                        </a:lnTo>
                        <a:lnTo>
                          <a:pt x="1492" y="2940"/>
                        </a:lnTo>
                        <a:lnTo>
                          <a:pt x="1496" y="2956"/>
                        </a:lnTo>
                        <a:lnTo>
                          <a:pt x="1497" y="2964"/>
                        </a:lnTo>
                        <a:lnTo>
                          <a:pt x="1497" y="2971"/>
                        </a:lnTo>
                        <a:lnTo>
                          <a:pt x="1495" y="2978"/>
                        </a:lnTo>
                        <a:lnTo>
                          <a:pt x="1493" y="2985"/>
                        </a:lnTo>
                        <a:lnTo>
                          <a:pt x="1488" y="3000"/>
                        </a:lnTo>
                        <a:lnTo>
                          <a:pt x="1480" y="3016"/>
                        </a:lnTo>
                        <a:lnTo>
                          <a:pt x="1471" y="3032"/>
                        </a:lnTo>
                        <a:lnTo>
                          <a:pt x="1463" y="3048"/>
                        </a:lnTo>
                        <a:lnTo>
                          <a:pt x="1460" y="3056"/>
                        </a:lnTo>
                        <a:lnTo>
                          <a:pt x="1457" y="3064"/>
                        </a:lnTo>
                        <a:lnTo>
                          <a:pt x="1455" y="3071"/>
                        </a:lnTo>
                        <a:lnTo>
                          <a:pt x="1453" y="3079"/>
                        </a:lnTo>
                        <a:lnTo>
                          <a:pt x="1452" y="3083"/>
                        </a:lnTo>
                        <a:lnTo>
                          <a:pt x="1450" y="3085"/>
                        </a:lnTo>
                        <a:lnTo>
                          <a:pt x="1447" y="3086"/>
                        </a:lnTo>
                        <a:lnTo>
                          <a:pt x="1444" y="3086"/>
                        </a:lnTo>
                        <a:lnTo>
                          <a:pt x="1435" y="3083"/>
                        </a:lnTo>
                        <a:lnTo>
                          <a:pt x="1425" y="3077"/>
                        </a:lnTo>
                        <a:lnTo>
                          <a:pt x="1406" y="3063"/>
                        </a:lnTo>
                        <a:lnTo>
                          <a:pt x="1394" y="3054"/>
                        </a:lnTo>
                        <a:lnTo>
                          <a:pt x="1389" y="3050"/>
                        </a:lnTo>
                        <a:lnTo>
                          <a:pt x="1383" y="3045"/>
                        </a:lnTo>
                        <a:lnTo>
                          <a:pt x="1378" y="3039"/>
                        </a:lnTo>
                        <a:lnTo>
                          <a:pt x="1373" y="3034"/>
                        </a:lnTo>
                        <a:lnTo>
                          <a:pt x="1364" y="3022"/>
                        </a:lnTo>
                        <a:lnTo>
                          <a:pt x="1354" y="3009"/>
                        </a:lnTo>
                        <a:lnTo>
                          <a:pt x="1345" y="2996"/>
                        </a:lnTo>
                        <a:lnTo>
                          <a:pt x="1334" y="2985"/>
                        </a:lnTo>
                        <a:lnTo>
                          <a:pt x="1329" y="2981"/>
                        </a:lnTo>
                        <a:lnTo>
                          <a:pt x="1324" y="2977"/>
                        </a:lnTo>
                        <a:lnTo>
                          <a:pt x="1319" y="2974"/>
                        </a:lnTo>
                        <a:lnTo>
                          <a:pt x="1314" y="2972"/>
                        </a:lnTo>
                        <a:lnTo>
                          <a:pt x="1303" y="2969"/>
                        </a:lnTo>
                        <a:lnTo>
                          <a:pt x="1285" y="2966"/>
                        </a:lnTo>
                        <a:lnTo>
                          <a:pt x="1263" y="2964"/>
                        </a:lnTo>
                        <a:lnTo>
                          <a:pt x="1239" y="2963"/>
                        </a:lnTo>
                        <a:lnTo>
                          <a:pt x="1227" y="2963"/>
                        </a:lnTo>
                        <a:lnTo>
                          <a:pt x="1217" y="2964"/>
                        </a:lnTo>
                        <a:lnTo>
                          <a:pt x="1206" y="2965"/>
                        </a:lnTo>
                        <a:lnTo>
                          <a:pt x="1198" y="2967"/>
                        </a:lnTo>
                        <a:lnTo>
                          <a:pt x="1191" y="2970"/>
                        </a:lnTo>
                        <a:lnTo>
                          <a:pt x="1186" y="2974"/>
                        </a:lnTo>
                        <a:lnTo>
                          <a:pt x="1185" y="2976"/>
                        </a:lnTo>
                        <a:lnTo>
                          <a:pt x="1184" y="2979"/>
                        </a:lnTo>
                        <a:lnTo>
                          <a:pt x="1184" y="2981"/>
                        </a:lnTo>
                        <a:lnTo>
                          <a:pt x="1184" y="2985"/>
                        </a:lnTo>
                        <a:lnTo>
                          <a:pt x="1185" y="2990"/>
                        </a:lnTo>
                        <a:lnTo>
                          <a:pt x="1185" y="2995"/>
                        </a:lnTo>
                        <a:lnTo>
                          <a:pt x="1185" y="3000"/>
                        </a:lnTo>
                        <a:lnTo>
                          <a:pt x="1183" y="3006"/>
                        </a:lnTo>
                        <a:lnTo>
                          <a:pt x="1180" y="3010"/>
                        </a:lnTo>
                        <a:lnTo>
                          <a:pt x="1177" y="3014"/>
                        </a:lnTo>
                        <a:lnTo>
                          <a:pt x="1174" y="3018"/>
                        </a:lnTo>
                        <a:lnTo>
                          <a:pt x="1168" y="3022"/>
                        </a:lnTo>
                        <a:lnTo>
                          <a:pt x="1159" y="3028"/>
                        </a:lnTo>
                        <a:lnTo>
                          <a:pt x="1149" y="3034"/>
                        </a:lnTo>
                        <a:lnTo>
                          <a:pt x="1139" y="3039"/>
                        </a:lnTo>
                        <a:lnTo>
                          <a:pt x="1128" y="3042"/>
                        </a:lnTo>
                        <a:lnTo>
                          <a:pt x="1121" y="3045"/>
                        </a:lnTo>
                        <a:lnTo>
                          <a:pt x="1114" y="3046"/>
                        </a:lnTo>
                        <a:lnTo>
                          <a:pt x="1107" y="3045"/>
                        </a:lnTo>
                        <a:lnTo>
                          <a:pt x="1101" y="3043"/>
                        </a:lnTo>
                        <a:lnTo>
                          <a:pt x="1089" y="3039"/>
                        </a:lnTo>
                        <a:lnTo>
                          <a:pt x="1076" y="3033"/>
                        </a:lnTo>
                        <a:lnTo>
                          <a:pt x="1065" y="3028"/>
                        </a:lnTo>
                        <a:lnTo>
                          <a:pt x="1055" y="3023"/>
                        </a:lnTo>
                        <a:lnTo>
                          <a:pt x="1050" y="3022"/>
                        </a:lnTo>
                        <a:lnTo>
                          <a:pt x="1045" y="3021"/>
                        </a:lnTo>
                        <a:lnTo>
                          <a:pt x="1039" y="3021"/>
                        </a:lnTo>
                        <a:lnTo>
                          <a:pt x="1034" y="3022"/>
                        </a:lnTo>
                        <a:lnTo>
                          <a:pt x="1024" y="3026"/>
                        </a:lnTo>
                        <a:lnTo>
                          <a:pt x="1017" y="3027"/>
                        </a:lnTo>
                        <a:lnTo>
                          <a:pt x="1015" y="3027"/>
                        </a:lnTo>
                        <a:lnTo>
                          <a:pt x="1014" y="3027"/>
                        </a:lnTo>
                        <a:lnTo>
                          <a:pt x="1012" y="3026"/>
                        </a:lnTo>
                        <a:lnTo>
                          <a:pt x="1011" y="3024"/>
                        </a:lnTo>
                        <a:lnTo>
                          <a:pt x="1009" y="3020"/>
                        </a:lnTo>
                        <a:lnTo>
                          <a:pt x="1007" y="3014"/>
                        </a:lnTo>
                        <a:lnTo>
                          <a:pt x="1002" y="3007"/>
                        </a:lnTo>
                        <a:lnTo>
                          <a:pt x="993" y="2997"/>
                        </a:lnTo>
                        <a:lnTo>
                          <a:pt x="993" y="2980"/>
                        </a:lnTo>
                        <a:lnTo>
                          <a:pt x="995" y="2959"/>
                        </a:lnTo>
                        <a:lnTo>
                          <a:pt x="998" y="2948"/>
                        </a:lnTo>
                        <a:lnTo>
                          <a:pt x="1003" y="2939"/>
                        </a:lnTo>
                        <a:lnTo>
                          <a:pt x="1006" y="2936"/>
                        </a:lnTo>
                        <a:lnTo>
                          <a:pt x="1009" y="2932"/>
                        </a:lnTo>
                        <a:lnTo>
                          <a:pt x="1012" y="2930"/>
                        </a:lnTo>
                        <a:lnTo>
                          <a:pt x="1016" y="2928"/>
                        </a:lnTo>
                        <a:lnTo>
                          <a:pt x="1019" y="2926"/>
                        </a:lnTo>
                        <a:lnTo>
                          <a:pt x="1022" y="2924"/>
                        </a:lnTo>
                        <a:lnTo>
                          <a:pt x="1024" y="2921"/>
                        </a:lnTo>
                        <a:lnTo>
                          <a:pt x="1025" y="2918"/>
                        </a:lnTo>
                        <a:lnTo>
                          <a:pt x="1027" y="2910"/>
                        </a:lnTo>
                        <a:lnTo>
                          <a:pt x="1028" y="2902"/>
                        </a:lnTo>
                        <a:lnTo>
                          <a:pt x="1029" y="2893"/>
                        </a:lnTo>
                        <a:lnTo>
                          <a:pt x="1031" y="2885"/>
                        </a:lnTo>
                        <a:lnTo>
                          <a:pt x="1033" y="2881"/>
                        </a:lnTo>
                        <a:lnTo>
                          <a:pt x="1035" y="2877"/>
                        </a:lnTo>
                        <a:lnTo>
                          <a:pt x="1037" y="2873"/>
                        </a:lnTo>
                        <a:lnTo>
                          <a:pt x="1040" y="2868"/>
                        </a:lnTo>
                        <a:lnTo>
                          <a:pt x="1049" y="2865"/>
                        </a:lnTo>
                        <a:lnTo>
                          <a:pt x="1059" y="2862"/>
                        </a:lnTo>
                        <a:lnTo>
                          <a:pt x="1064" y="2860"/>
                        </a:lnTo>
                        <a:lnTo>
                          <a:pt x="1068" y="2858"/>
                        </a:lnTo>
                        <a:lnTo>
                          <a:pt x="1071" y="2855"/>
                        </a:lnTo>
                        <a:lnTo>
                          <a:pt x="1072" y="2851"/>
                        </a:lnTo>
                        <a:lnTo>
                          <a:pt x="1072" y="2847"/>
                        </a:lnTo>
                        <a:lnTo>
                          <a:pt x="1071" y="2843"/>
                        </a:lnTo>
                        <a:lnTo>
                          <a:pt x="1069" y="2839"/>
                        </a:lnTo>
                        <a:lnTo>
                          <a:pt x="1067" y="2836"/>
                        </a:lnTo>
                        <a:lnTo>
                          <a:pt x="1061" y="2828"/>
                        </a:lnTo>
                        <a:lnTo>
                          <a:pt x="1055" y="2822"/>
                        </a:lnTo>
                        <a:lnTo>
                          <a:pt x="1047" y="2817"/>
                        </a:lnTo>
                        <a:lnTo>
                          <a:pt x="1040" y="2812"/>
                        </a:lnTo>
                        <a:lnTo>
                          <a:pt x="1035" y="2806"/>
                        </a:lnTo>
                        <a:lnTo>
                          <a:pt x="1031" y="2800"/>
                        </a:lnTo>
                        <a:lnTo>
                          <a:pt x="1030" y="2793"/>
                        </a:lnTo>
                        <a:lnTo>
                          <a:pt x="1030" y="2787"/>
                        </a:lnTo>
                        <a:lnTo>
                          <a:pt x="1032" y="2779"/>
                        </a:lnTo>
                        <a:lnTo>
                          <a:pt x="1035" y="2772"/>
                        </a:lnTo>
                        <a:lnTo>
                          <a:pt x="1037" y="2765"/>
                        </a:lnTo>
                        <a:lnTo>
                          <a:pt x="1039" y="2757"/>
                        </a:lnTo>
                        <a:lnTo>
                          <a:pt x="1040" y="2749"/>
                        </a:lnTo>
                        <a:lnTo>
                          <a:pt x="1039" y="2740"/>
                        </a:lnTo>
                        <a:lnTo>
                          <a:pt x="1037" y="2727"/>
                        </a:lnTo>
                        <a:lnTo>
                          <a:pt x="1036" y="2713"/>
                        </a:lnTo>
                        <a:lnTo>
                          <a:pt x="1037" y="2699"/>
                        </a:lnTo>
                        <a:lnTo>
                          <a:pt x="1038" y="2686"/>
                        </a:lnTo>
                        <a:lnTo>
                          <a:pt x="1038" y="2673"/>
                        </a:lnTo>
                        <a:lnTo>
                          <a:pt x="1038" y="2660"/>
                        </a:lnTo>
                        <a:lnTo>
                          <a:pt x="1038" y="2653"/>
                        </a:lnTo>
                        <a:lnTo>
                          <a:pt x="1037" y="2647"/>
                        </a:lnTo>
                        <a:lnTo>
                          <a:pt x="1035" y="2641"/>
                        </a:lnTo>
                        <a:lnTo>
                          <a:pt x="1033" y="2635"/>
                        </a:lnTo>
                        <a:lnTo>
                          <a:pt x="1031" y="2627"/>
                        </a:lnTo>
                        <a:lnTo>
                          <a:pt x="1028" y="2620"/>
                        </a:lnTo>
                        <a:lnTo>
                          <a:pt x="1027" y="2611"/>
                        </a:lnTo>
                        <a:lnTo>
                          <a:pt x="1026" y="2603"/>
                        </a:lnTo>
                        <a:lnTo>
                          <a:pt x="1025" y="2587"/>
                        </a:lnTo>
                        <a:lnTo>
                          <a:pt x="1025" y="2569"/>
                        </a:lnTo>
                        <a:lnTo>
                          <a:pt x="1024" y="2564"/>
                        </a:lnTo>
                        <a:lnTo>
                          <a:pt x="1023" y="2560"/>
                        </a:lnTo>
                        <a:lnTo>
                          <a:pt x="1021" y="2557"/>
                        </a:lnTo>
                        <a:lnTo>
                          <a:pt x="1017" y="2555"/>
                        </a:lnTo>
                        <a:lnTo>
                          <a:pt x="1013" y="2554"/>
                        </a:lnTo>
                        <a:lnTo>
                          <a:pt x="1009" y="2554"/>
                        </a:lnTo>
                        <a:lnTo>
                          <a:pt x="1004" y="2554"/>
                        </a:lnTo>
                        <a:lnTo>
                          <a:pt x="998" y="2555"/>
                        </a:lnTo>
                        <a:lnTo>
                          <a:pt x="975" y="2562"/>
                        </a:lnTo>
                        <a:lnTo>
                          <a:pt x="953" y="2567"/>
                        </a:lnTo>
                        <a:lnTo>
                          <a:pt x="934" y="2583"/>
                        </a:lnTo>
                        <a:lnTo>
                          <a:pt x="916" y="2596"/>
                        </a:lnTo>
                        <a:lnTo>
                          <a:pt x="910" y="2598"/>
                        </a:lnTo>
                        <a:lnTo>
                          <a:pt x="906" y="2599"/>
                        </a:lnTo>
                        <a:lnTo>
                          <a:pt x="901" y="2600"/>
                        </a:lnTo>
                        <a:lnTo>
                          <a:pt x="896" y="2600"/>
                        </a:lnTo>
                        <a:lnTo>
                          <a:pt x="890" y="2599"/>
                        </a:lnTo>
                        <a:lnTo>
                          <a:pt x="885" y="2597"/>
                        </a:lnTo>
                        <a:lnTo>
                          <a:pt x="878" y="2594"/>
                        </a:lnTo>
                        <a:lnTo>
                          <a:pt x="872" y="2591"/>
                        </a:lnTo>
                        <a:lnTo>
                          <a:pt x="856" y="2583"/>
                        </a:lnTo>
                        <a:lnTo>
                          <a:pt x="837" y="2574"/>
                        </a:lnTo>
                        <a:lnTo>
                          <a:pt x="826" y="2568"/>
                        </a:lnTo>
                        <a:lnTo>
                          <a:pt x="818" y="2564"/>
                        </a:lnTo>
                        <a:lnTo>
                          <a:pt x="811" y="2560"/>
                        </a:lnTo>
                        <a:lnTo>
                          <a:pt x="807" y="2556"/>
                        </a:lnTo>
                        <a:lnTo>
                          <a:pt x="805" y="2552"/>
                        </a:lnTo>
                        <a:lnTo>
                          <a:pt x="804" y="2547"/>
                        </a:lnTo>
                        <a:lnTo>
                          <a:pt x="804" y="2539"/>
                        </a:lnTo>
                        <a:lnTo>
                          <a:pt x="804" y="2531"/>
                        </a:lnTo>
                        <a:lnTo>
                          <a:pt x="805" y="2510"/>
                        </a:lnTo>
                        <a:lnTo>
                          <a:pt x="805" y="2490"/>
                        </a:lnTo>
                        <a:lnTo>
                          <a:pt x="805" y="2479"/>
                        </a:lnTo>
                        <a:lnTo>
                          <a:pt x="804" y="2471"/>
                        </a:lnTo>
                        <a:lnTo>
                          <a:pt x="802" y="2464"/>
                        </a:lnTo>
                        <a:lnTo>
                          <a:pt x="799" y="2459"/>
                        </a:lnTo>
                        <a:lnTo>
                          <a:pt x="797" y="2457"/>
                        </a:lnTo>
                        <a:lnTo>
                          <a:pt x="795" y="2455"/>
                        </a:lnTo>
                        <a:lnTo>
                          <a:pt x="793" y="2455"/>
                        </a:lnTo>
                        <a:lnTo>
                          <a:pt x="790" y="2455"/>
                        </a:lnTo>
                        <a:lnTo>
                          <a:pt x="786" y="2456"/>
                        </a:lnTo>
                        <a:lnTo>
                          <a:pt x="782" y="2457"/>
                        </a:lnTo>
                        <a:lnTo>
                          <a:pt x="778" y="2459"/>
                        </a:lnTo>
                        <a:lnTo>
                          <a:pt x="773" y="2462"/>
                        </a:lnTo>
                        <a:lnTo>
                          <a:pt x="769" y="2465"/>
                        </a:lnTo>
                        <a:lnTo>
                          <a:pt x="764" y="2465"/>
                        </a:lnTo>
                        <a:lnTo>
                          <a:pt x="759" y="2464"/>
                        </a:lnTo>
                        <a:lnTo>
                          <a:pt x="753" y="2462"/>
                        </a:lnTo>
                        <a:lnTo>
                          <a:pt x="748" y="2459"/>
                        </a:lnTo>
                        <a:lnTo>
                          <a:pt x="742" y="2455"/>
                        </a:lnTo>
                        <a:lnTo>
                          <a:pt x="735" y="2450"/>
                        </a:lnTo>
                        <a:lnTo>
                          <a:pt x="730" y="2445"/>
                        </a:lnTo>
                        <a:lnTo>
                          <a:pt x="719" y="2433"/>
                        </a:lnTo>
                        <a:lnTo>
                          <a:pt x="710" y="2421"/>
                        </a:lnTo>
                        <a:lnTo>
                          <a:pt x="702" y="2411"/>
                        </a:lnTo>
                        <a:lnTo>
                          <a:pt x="696" y="2403"/>
                        </a:lnTo>
                        <a:lnTo>
                          <a:pt x="688" y="2386"/>
                        </a:lnTo>
                        <a:lnTo>
                          <a:pt x="678" y="2367"/>
                        </a:lnTo>
                        <a:lnTo>
                          <a:pt x="669" y="2343"/>
                        </a:lnTo>
                        <a:lnTo>
                          <a:pt x="660" y="2320"/>
                        </a:lnTo>
                        <a:lnTo>
                          <a:pt x="650" y="2295"/>
                        </a:lnTo>
                        <a:lnTo>
                          <a:pt x="643" y="2272"/>
                        </a:lnTo>
                        <a:lnTo>
                          <a:pt x="638" y="2250"/>
                        </a:lnTo>
                        <a:lnTo>
                          <a:pt x="634" y="2232"/>
                        </a:lnTo>
                        <a:lnTo>
                          <a:pt x="633" y="2224"/>
                        </a:lnTo>
                        <a:lnTo>
                          <a:pt x="631" y="2217"/>
                        </a:lnTo>
                        <a:lnTo>
                          <a:pt x="630" y="2211"/>
                        </a:lnTo>
                        <a:lnTo>
                          <a:pt x="627" y="2205"/>
                        </a:lnTo>
                        <a:lnTo>
                          <a:pt x="622" y="2196"/>
                        </a:lnTo>
                        <a:lnTo>
                          <a:pt x="616" y="2188"/>
                        </a:lnTo>
                        <a:lnTo>
                          <a:pt x="608" y="2181"/>
                        </a:lnTo>
                        <a:lnTo>
                          <a:pt x="600" y="2176"/>
                        </a:lnTo>
                        <a:lnTo>
                          <a:pt x="592" y="2172"/>
                        </a:lnTo>
                        <a:lnTo>
                          <a:pt x="584" y="2168"/>
                        </a:lnTo>
                        <a:lnTo>
                          <a:pt x="576" y="2163"/>
                        </a:lnTo>
                        <a:lnTo>
                          <a:pt x="569" y="2158"/>
                        </a:lnTo>
                        <a:lnTo>
                          <a:pt x="561" y="2152"/>
                        </a:lnTo>
                        <a:lnTo>
                          <a:pt x="555" y="2145"/>
                        </a:lnTo>
                        <a:lnTo>
                          <a:pt x="550" y="2135"/>
                        </a:lnTo>
                        <a:lnTo>
                          <a:pt x="546" y="2124"/>
                        </a:lnTo>
                        <a:lnTo>
                          <a:pt x="543" y="2110"/>
                        </a:lnTo>
                        <a:lnTo>
                          <a:pt x="542" y="2092"/>
                        </a:lnTo>
                        <a:lnTo>
                          <a:pt x="542" y="2092"/>
                        </a:lnTo>
                        <a:lnTo>
                          <a:pt x="548" y="2079"/>
                        </a:lnTo>
                        <a:lnTo>
                          <a:pt x="554" y="2066"/>
                        </a:lnTo>
                        <a:lnTo>
                          <a:pt x="558" y="2052"/>
                        </a:lnTo>
                        <a:lnTo>
                          <a:pt x="562" y="2040"/>
                        </a:lnTo>
                        <a:lnTo>
                          <a:pt x="564" y="2028"/>
                        </a:lnTo>
                        <a:lnTo>
                          <a:pt x="566" y="2017"/>
                        </a:lnTo>
                        <a:lnTo>
                          <a:pt x="566" y="2006"/>
                        </a:lnTo>
                        <a:lnTo>
                          <a:pt x="564" y="1997"/>
                        </a:lnTo>
                        <a:lnTo>
                          <a:pt x="563" y="1992"/>
                        </a:lnTo>
                        <a:lnTo>
                          <a:pt x="561" y="1988"/>
                        </a:lnTo>
                        <a:lnTo>
                          <a:pt x="559" y="1984"/>
                        </a:lnTo>
                        <a:lnTo>
                          <a:pt x="556" y="1980"/>
                        </a:lnTo>
                        <a:lnTo>
                          <a:pt x="553" y="1977"/>
                        </a:lnTo>
                        <a:lnTo>
                          <a:pt x="549" y="1974"/>
                        </a:lnTo>
                        <a:lnTo>
                          <a:pt x="544" y="1971"/>
                        </a:lnTo>
                        <a:lnTo>
                          <a:pt x="540" y="1967"/>
                        </a:lnTo>
                        <a:lnTo>
                          <a:pt x="528" y="1962"/>
                        </a:lnTo>
                        <a:lnTo>
                          <a:pt x="513" y="1959"/>
                        </a:lnTo>
                        <a:lnTo>
                          <a:pt x="497" y="1957"/>
                        </a:lnTo>
                        <a:lnTo>
                          <a:pt x="476" y="1956"/>
                        </a:lnTo>
                        <a:lnTo>
                          <a:pt x="466" y="1956"/>
                        </a:lnTo>
                        <a:lnTo>
                          <a:pt x="457" y="1955"/>
                        </a:lnTo>
                        <a:lnTo>
                          <a:pt x="449" y="1954"/>
                        </a:lnTo>
                        <a:lnTo>
                          <a:pt x="442" y="1952"/>
                        </a:lnTo>
                        <a:lnTo>
                          <a:pt x="436" y="1950"/>
                        </a:lnTo>
                        <a:lnTo>
                          <a:pt x="431" y="1948"/>
                        </a:lnTo>
                        <a:lnTo>
                          <a:pt x="427" y="1945"/>
                        </a:lnTo>
                        <a:lnTo>
                          <a:pt x="425" y="1942"/>
                        </a:lnTo>
                        <a:lnTo>
                          <a:pt x="423" y="1938"/>
                        </a:lnTo>
                        <a:lnTo>
                          <a:pt x="422" y="1934"/>
                        </a:lnTo>
                        <a:lnTo>
                          <a:pt x="422" y="1930"/>
                        </a:lnTo>
                        <a:lnTo>
                          <a:pt x="422" y="1925"/>
                        </a:lnTo>
                        <a:lnTo>
                          <a:pt x="425" y="1916"/>
                        </a:lnTo>
                        <a:lnTo>
                          <a:pt x="430" y="1906"/>
                        </a:lnTo>
                        <a:lnTo>
                          <a:pt x="436" y="1896"/>
                        </a:lnTo>
                        <a:lnTo>
                          <a:pt x="445" y="1886"/>
                        </a:lnTo>
                        <a:lnTo>
                          <a:pt x="453" y="1875"/>
                        </a:lnTo>
                        <a:lnTo>
                          <a:pt x="462" y="1865"/>
                        </a:lnTo>
                        <a:lnTo>
                          <a:pt x="478" y="1848"/>
                        </a:lnTo>
                        <a:lnTo>
                          <a:pt x="490" y="1834"/>
                        </a:lnTo>
                        <a:lnTo>
                          <a:pt x="494" y="1828"/>
                        </a:lnTo>
                        <a:lnTo>
                          <a:pt x="497" y="1822"/>
                        </a:lnTo>
                        <a:lnTo>
                          <a:pt x="500" y="1816"/>
                        </a:lnTo>
                        <a:lnTo>
                          <a:pt x="502" y="1809"/>
                        </a:lnTo>
                        <a:lnTo>
                          <a:pt x="503" y="1803"/>
                        </a:lnTo>
                        <a:lnTo>
                          <a:pt x="505" y="1795"/>
                        </a:lnTo>
                        <a:lnTo>
                          <a:pt x="505" y="1788"/>
                        </a:lnTo>
                        <a:lnTo>
                          <a:pt x="505" y="1780"/>
                        </a:lnTo>
                        <a:lnTo>
                          <a:pt x="504" y="1766"/>
                        </a:lnTo>
                        <a:lnTo>
                          <a:pt x="501" y="1751"/>
                        </a:lnTo>
                        <a:lnTo>
                          <a:pt x="496" y="1738"/>
                        </a:lnTo>
                        <a:lnTo>
                          <a:pt x="490" y="1725"/>
                        </a:lnTo>
                        <a:lnTo>
                          <a:pt x="488" y="1722"/>
                        </a:lnTo>
                        <a:lnTo>
                          <a:pt x="484" y="1719"/>
                        </a:lnTo>
                        <a:lnTo>
                          <a:pt x="480" y="1717"/>
                        </a:lnTo>
                        <a:lnTo>
                          <a:pt x="475" y="1715"/>
                        </a:lnTo>
                        <a:lnTo>
                          <a:pt x="466" y="1713"/>
                        </a:lnTo>
                        <a:lnTo>
                          <a:pt x="454" y="1713"/>
                        </a:lnTo>
                        <a:lnTo>
                          <a:pt x="441" y="1714"/>
                        </a:lnTo>
                        <a:lnTo>
                          <a:pt x="426" y="1716"/>
                        </a:lnTo>
                        <a:lnTo>
                          <a:pt x="411" y="1718"/>
                        </a:lnTo>
                        <a:lnTo>
                          <a:pt x="395" y="1722"/>
                        </a:lnTo>
                        <a:lnTo>
                          <a:pt x="379" y="1725"/>
                        </a:lnTo>
                        <a:lnTo>
                          <a:pt x="364" y="1727"/>
                        </a:lnTo>
                        <a:lnTo>
                          <a:pt x="348" y="1729"/>
                        </a:lnTo>
                        <a:lnTo>
                          <a:pt x="334" y="1730"/>
                        </a:lnTo>
                        <a:lnTo>
                          <a:pt x="320" y="1730"/>
                        </a:lnTo>
                        <a:lnTo>
                          <a:pt x="307" y="1728"/>
                        </a:lnTo>
                        <a:lnTo>
                          <a:pt x="301" y="1726"/>
                        </a:lnTo>
                        <a:lnTo>
                          <a:pt x="296" y="1724"/>
                        </a:lnTo>
                        <a:lnTo>
                          <a:pt x="291" y="1721"/>
                        </a:lnTo>
                        <a:lnTo>
                          <a:pt x="287" y="1717"/>
                        </a:lnTo>
                        <a:lnTo>
                          <a:pt x="284" y="1713"/>
                        </a:lnTo>
                        <a:lnTo>
                          <a:pt x="282" y="1708"/>
                        </a:lnTo>
                        <a:lnTo>
                          <a:pt x="281" y="1702"/>
                        </a:lnTo>
                        <a:lnTo>
                          <a:pt x="279" y="1696"/>
                        </a:lnTo>
                        <a:lnTo>
                          <a:pt x="279" y="1682"/>
                        </a:lnTo>
                        <a:lnTo>
                          <a:pt x="280" y="1666"/>
                        </a:lnTo>
                        <a:lnTo>
                          <a:pt x="283" y="1635"/>
                        </a:lnTo>
                        <a:lnTo>
                          <a:pt x="287" y="1610"/>
                        </a:lnTo>
                        <a:lnTo>
                          <a:pt x="288" y="1599"/>
                        </a:lnTo>
                        <a:lnTo>
                          <a:pt x="289" y="1590"/>
                        </a:lnTo>
                        <a:lnTo>
                          <a:pt x="289" y="1582"/>
                        </a:lnTo>
                        <a:lnTo>
                          <a:pt x="289" y="1573"/>
                        </a:lnTo>
                        <a:lnTo>
                          <a:pt x="288" y="1567"/>
                        </a:lnTo>
                        <a:lnTo>
                          <a:pt x="286" y="1561"/>
                        </a:lnTo>
                        <a:lnTo>
                          <a:pt x="283" y="1556"/>
                        </a:lnTo>
                        <a:lnTo>
                          <a:pt x="280" y="1552"/>
                        </a:lnTo>
                        <a:lnTo>
                          <a:pt x="276" y="1548"/>
                        </a:lnTo>
                        <a:lnTo>
                          <a:pt x="272" y="1545"/>
                        </a:lnTo>
                        <a:lnTo>
                          <a:pt x="265" y="1542"/>
                        </a:lnTo>
                        <a:lnTo>
                          <a:pt x="259" y="1539"/>
                        </a:lnTo>
                        <a:lnTo>
                          <a:pt x="244" y="1531"/>
                        </a:lnTo>
                        <a:lnTo>
                          <a:pt x="225" y="1524"/>
                        </a:lnTo>
                        <a:lnTo>
                          <a:pt x="210" y="1530"/>
                        </a:lnTo>
                        <a:lnTo>
                          <a:pt x="195" y="1536"/>
                        </a:lnTo>
                        <a:lnTo>
                          <a:pt x="188" y="1540"/>
                        </a:lnTo>
                        <a:lnTo>
                          <a:pt x="180" y="1542"/>
                        </a:lnTo>
                        <a:lnTo>
                          <a:pt x="172" y="1542"/>
                        </a:lnTo>
                        <a:lnTo>
                          <a:pt x="164" y="1541"/>
                        </a:lnTo>
                        <a:lnTo>
                          <a:pt x="147" y="1535"/>
                        </a:lnTo>
                        <a:lnTo>
                          <a:pt x="123" y="1526"/>
                        </a:lnTo>
                        <a:lnTo>
                          <a:pt x="112" y="1521"/>
                        </a:lnTo>
                        <a:lnTo>
                          <a:pt x="102" y="1516"/>
                        </a:lnTo>
                        <a:lnTo>
                          <a:pt x="99" y="1513"/>
                        </a:lnTo>
                        <a:lnTo>
                          <a:pt x="96" y="1511"/>
                        </a:lnTo>
                        <a:lnTo>
                          <a:pt x="93" y="1509"/>
                        </a:lnTo>
                        <a:lnTo>
                          <a:pt x="92" y="1507"/>
                        </a:lnTo>
                        <a:lnTo>
                          <a:pt x="104" y="1500"/>
                        </a:lnTo>
                        <a:lnTo>
                          <a:pt x="115" y="1492"/>
                        </a:lnTo>
                        <a:lnTo>
                          <a:pt x="124" y="1483"/>
                        </a:lnTo>
                        <a:lnTo>
                          <a:pt x="133" y="1474"/>
                        </a:lnTo>
                        <a:lnTo>
                          <a:pt x="140" y="1464"/>
                        </a:lnTo>
                        <a:lnTo>
                          <a:pt x="146" y="1451"/>
                        </a:lnTo>
                        <a:lnTo>
                          <a:pt x="148" y="1445"/>
                        </a:lnTo>
                        <a:lnTo>
                          <a:pt x="149" y="1439"/>
                        </a:lnTo>
                        <a:lnTo>
                          <a:pt x="150" y="1432"/>
                        </a:lnTo>
                        <a:lnTo>
                          <a:pt x="150" y="1425"/>
                        </a:lnTo>
                        <a:lnTo>
                          <a:pt x="150" y="1406"/>
                        </a:lnTo>
                        <a:lnTo>
                          <a:pt x="149" y="1391"/>
                        </a:lnTo>
                        <a:lnTo>
                          <a:pt x="147" y="1379"/>
                        </a:lnTo>
                        <a:lnTo>
                          <a:pt x="145" y="1370"/>
                        </a:lnTo>
                        <a:lnTo>
                          <a:pt x="142" y="1362"/>
                        </a:lnTo>
                        <a:lnTo>
                          <a:pt x="138" y="1358"/>
                        </a:lnTo>
                        <a:lnTo>
                          <a:pt x="133" y="1355"/>
                        </a:lnTo>
                        <a:lnTo>
                          <a:pt x="128" y="1354"/>
                        </a:lnTo>
                        <a:lnTo>
                          <a:pt x="116" y="1355"/>
                        </a:lnTo>
                        <a:lnTo>
                          <a:pt x="101" y="1358"/>
                        </a:lnTo>
                        <a:lnTo>
                          <a:pt x="91" y="1359"/>
                        </a:lnTo>
                        <a:lnTo>
                          <a:pt x="81" y="1360"/>
                        </a:lnTo>
                        <a:lnTo>
                          <a:pt x="71" y="1360"/>
                        </a:lnTo>
                        <a:lnTo>
                          <a:pt x="60" y="1358"/>
                        </a:lnTo>
                        <a:lnTo>
                          <a:pt x="54" y="1357"/>
                        </a:lnTo>
                        <a:lnTo>
                          <a:pt x="46" y="1354"/>
                        </a:lnTo>
                        <a:lnTo>
                          <a:pt x="38" y="1349"/>
                        </a:lnTo>
                        <a:lnTo>
                          <a:pt x="30" y="1345"/>
                        </a:lnTo>
                        <a:lnTo>
                          <a:pt x="16" y="1334"/>
                        </a:lnTo>
                        <a:lnTo>
                          <a:pt x="4" y="1325"/>
                        </a:lnTo>
                        <a:lnTo>
                          <a:pt x="2" y="1322"/>
                        </a:lnTo>
                        <a:lnTo>
                          <a:pt x="1" y="1319"/>
                        </a:lnTo>
                        <a:lnTo>
                          <a:pt x="0" y="1315"/>
                        </a:lnTo>
                        <a:lnTo>
                          <a:pt x="1" y="1312"/>
                        </a:lnTo>
                        <a:lnTo>
                          <a:pt x="4" y="1306"/>
                        </a:lnTo>
                        <a:lnTo>
                          <a:pt x="10" y="1300"/>
                        </a:lnTo>
                        <a:lnTo>
                          <a:pt x="22" y="1288"/>
                        </a:lnTo>
                        <a:lnTo>
                          <a:pt x="33" y="1275"/>
                        </a:lnTo>
                        <a:lnTo>
                          <a:pt x="38" y="1266"/>
                        </a:lnTo>
                        <a:lnTo>
                          <a:pt x="43" y="1255"/>
                        </a:lnTo>
                        <a:lnTo>
                          <a:pt x="47" y="1242"/>
                        </a:lnTo>
                        <a:lnTo>
                          <a:pt x="50" y="1228"/>
                        </a:lnTo>
                        <a:lnTo>
                          <a:pt x="57" y="1199"/>
                        </a:lnTo>
                        <a:lnTo>
                          <a:pt x="62" y="1169"/>
                        </a:lnTo>
                        <a:lnTo>
                          <a:pt x="65" y="1154"/>
                        </a:lnTo>
                        <a:lnTo>
                          <a:pt x="68" y="1139"/>
                        </a:lnTo>
                        <a:lnTo>
                          <a:pt x="72" y="1126"/>
                        </a:lnTo>
                        <a:lnTo>
                          <a:pt x="77" y="1114"/>
                        </a:lnTo>
                        <a:lnTo>
                          <a:pt x="83" y="1102"/>
                        </a:lnTo>
                        <a:lnTo>
                          <a:pt x="90" y="1093"/>
                        </a:lnTo>
                        <a:lnTo>
                          <a:pt x="95" y="1089"/>
                        </a:lnTo>
                        <a:lnTo>
                          <a:pt x="99" y="1086"/>
                        </a:lnTo>
                        <a:lnTo>
                          <a:pt x="104" y="1083"/>
                        </a:lnTo>
                        <a:lnTo>
                          <a:pt x="109" y="1081"/>
                        </a:lnTo>
                        <a:lnTo>
                          <a:pt x="132" y="1076"/>
                        </a:lnTo>
                        <a:lnTo>
                          <a:pt x="154" y="1072"/>
                        </a:lnTo>
                        <a:lnTo>
                          <a:pt x="159" y="1071"/>
                        </a:lnTo>
                        <a:lnTo>
                          <a:pt x="163" y="1069"/>
                        </a:lnTo>
                        <a:lnTo>
                          <a:pt x="167" y="1066"/>
                        </a:lnTo>
                        <a:lnTo>
                          <a:pt x="170" y="1062"/>
                        </a:lnTo>
                        <a:lnTo>
                          <a:pt x="172" y="1058"/>
                        </a:lnTo>
                        <a:lnTo>
                          <a:pt x="173" y="1053"/>
                        </a:lnTo>
                        <a:lnTo>
                          <a:pt x="174" y="1046"/>
                        </a:lnTo>
                        <a:lnTo>
                          <a:pt x="173" y="1039"/>
                        </a:lnTo>
                        <a:lnTo>
                          <a:pt x="172" y="1031"/>
                        </a:lnTo>
                        <a:lnTo>
                          <a:pt x="172" y="1023"/>
                        </a:lnTo>
                        <a:lnTo>
                          <a:pt x="173" y="1015"/>
                        </a:lnTo>
                        <a:lnTo>
                          <a:pt x="175" y="1008"/>
                        </a:lnTo>
                        <a:lnTo>
                          <a:pt x="179" y="995"/>
                        </a:lnTo>
                        <a:lnTo>
                          <a:pt x="187" y="982"/>
                        </a:lnTo>
                        <a:lnTo>
                          <a:pt x="194" y="969"/>
                        </a:lnTo>
                        <a:lnTo>
                          <a:pt x="202" y="956"/>
                        </a:lnTo>
                        <a:lnTo>
                          <a:pt x="210" y="943"/>
                        </a:lnTo>
                        <a:lnTo>
                          <a:pt x="216" y="928"/>
                        </a:lnTo>
                        <a:lnTo>
                          <a:pt x="229" y="922"/>
                        </a:lnTo>
                        <a:lnTo>
                          <a:pt x="236" y="918"/>
                        </a:lnTo>
                        <a:lnTo>
                          <a:pt x="240" y="917"/>
                        </a:lnTo>
                        <a:lnTo>
                          <a:pt x="244" y="917"/>
                        </a:lnTo>
                        <a:lnTo>
                          <a:pt x="249" y="917"/>
                        </a:lnTo>
                        <a:lnTo>
                          <a:pt x="257" y="917"/>
                        </a:lnTo>
                        <a:lnTo>
                          <a:pt x="266" y="910"/>
                        </a:lnTo>
                        <a:lnTo>
                          <a:pt x="282" y="895"/>
                        </a:lnTo>
                        <a:lnTo>
                          <a:pt x="292" y="886"/>
                        </a:lnTo>
                        <a:lnTo>
                          <a:pt x="302" y="879"/>
                        </a:lnTo>
                        <a:lnTo>
                          <a:pt x="307" y="875"/>
                        </a:lnTo>
                        <a:lnTo>
                          <a:pt x="313" y="873"/>
                        </a:lnTo>
                        <a:lnTo>
                          <a:pt x="318" y="871"/>
                        </a:lnTo>
                        <a:lnTo>
                          <a:pt x="323" y="869"/>
                        </a:lnTo>
                        <a:lnTo>
                          <a:pt x="332" y="867"/>
                        </a:lnTo>
                        <a:lnTo>
                          <a:pt x="341" y="865"/>
                        </a:lnTo>
                        <a:lnTo>
                          <a:pt x="350" y="861"/>
                        </a:lnTo>
                        <a:lnTo>
                          <a:pt x="360" y="856"/>
                        </a:lnTo>
                        <a:lnTo>
                          <a:pt x="368" y="849"/>
                        </a:lnTo>
                        <a:lnTo>
                          <a:pt x="375" y="842"/>
                        </a:lnTo>
                        <a:lnTo>
                          <a:pt x="378" y="838"/>
                        </a:lnTo>
                        <a:lnTo>
                          <a:pt x="380" y="834"/>
                        </a:lnTo>
                        <a:lnTo>
                          <a:pt x="382" y="830"/>
                        </a:lnTo>
                        <a:lnTo>
                          <a:pt x="384" y="826"/>
                        </a:lnTo>
                        <a:lnTo>
                          <a:pt x="384" y="821"/>
                        </a:lnTo>
                        <a:lnTo>
                          <a:pt x="383" y="817"/>
                        </a:lnTo>
                        <a:lnTo>
                          <a:pt x="380" y="814"/>
                        </a:lnTo>
                        <a:lnTo>
                          <a:pt x="377" y="811"/>
                        </a:lnTo>
                        <a:lnTo>
                          <a:pt x="369" y="806"/>
                        </a:lnTo>
                        <a:lnTo>
                          <a:pt x="363" y="801"/>
                        </a:lnTo>
                        <a:lnTo>
                          <a:pt x="362" y="799"/>
                        </a:lnTo>
                        <a:lnTo>
                          <a:pt x="362" y="797"/>
                        </a:lnTo>
                        <a:lnTo>
                          <a:pt x="362" y="795"/>
                        </a:lnTo>
                        <a:lnTo>
                          <a:pt x="362" y="793"/>
                        </a:lnTo>
                        <a:lnTo>
                          <a:pt x="365" y="789"/>
                        </a:lnTo>
                        <a:lnTo>
                          <a:pt x="370" y="783"/>
                        </a:lnTo>
                        <a:lnTo>
                          <a:pt x="383" y="772"/>
                        </a:lnTo>
                        <a:lnTo>
                          <a:pt x="400" y="759"/>
                        </a:lnTo>
                        <a:lnTo>
                          <a:pt x="435" y="737"/>
                        </a:lnTo>
                        <a:lnTo>
                          <a:pt x="456" y="723"/>
                        </a:lnTo>
                        <a:lnTo>
                          <a:pt x="465" y="712"/>
                        </a:lnTo>
                        <a:lnTo>
                          <a:pt x="475" y="702"/>
                        </a:lnTo>
                        <a:lnTo>
                          <a:pt x="479" y="697"/>
                        </a:lnTo>
                        <a:lnTo>
                          <a:pt x="483" y="691"/>
                        </a:lnTo>
                        <a:lnTo>
                          <a:pt x="485" y="685"/>
                        </a:lnTo>
                        <a:lnTo>
                          <a:pt x="486" y="677"/>
                        </a:lnTo>
                        <a:lnTo>
                          <a:pt x="485" y="675"/>
                        </a:lnTo>
                        <a:lnTo>
                          <a:pt x="485" y="674"/>
                        </a:lnTo>
                        <a:lnTo>
                          <a:pt x="483" y="673"/>
                        </a:lnTo>
                        <a:lnTo>
                          <a:pt x="481" y="673"/>
                        </a:lnTo>
                        <a:lnTo>
                          <a:pt x="477" y="673"/>
                        </a:lnTo>
                        <a:lnTo>
                          <a:pt x="472" y="674"/>
                        </a:lnTo>
                        <a:lnTo>
                          <a:pt x="461" y="677"/>
                        </a:lnTo>
                        <a:lnTo>
                          <a:pt x="453" y="680"/>
                        </a:lnTo>
                        <a:lnTo>
                          <a:pt x="441" y="679"/>
                        </a:lnTo>
                        <a:lnTo>
                          <a:pt x="428" y="677"/>
                        </a:lnTo>
                        <a:lnTo>
                          <a:pt x="415" y="674"/>
                        </a:lnTo>
                        <a:lnTo>
                          <a:pt x="404" y="670"/>
                        </a:lnTo>
                        <a:lnTo>
                          <a:pt x="392" y="665"/>
                        </a:lnTo>
                        <a:lnTo>
                          <a:pt x="382" y="658"/>
                        </a:lnTo>
                        <a:lnTo>
                          <a:pt x="378" y="654"/>
                        </a:lnTo>
                        <a:lnTo>
                          <a:pt x="374" y="650"/>
                        </a:lnTo>
                        <a:lnTo>
                          <a:pt x="371" y="645"/>
                        </a:lnTo>
                        <a:lnTo>
                          <a:pt x="368" y="640"/>
                        </a:lnTo>
                        <a:lnTo>
                          <a:pt x="361" y="627"/>
                        </a:lnTo>
                        <a:lnTo>
                          <a:pt x="348" y="613"/>
                        </a:lnTo>
                        <a:lnTo>
                          <a:pt x="343" y="606"/>
                        </a:lnTo>
                        <a:lnTo>
                          <a:pt x="339" y="600"/>
                        </a:lnTo>
                        <a:lnTo>
                          <a:pt x="338" y="597"/>
                        </a:lnTo>
                        <a:lnTo>
                          <a:pt x="338" y="595"/>
                        </a:lnTo>
                        <a:lnTo>
                          <a:pt x="338" y="594"/>
                        </a:lnTo>
                        <a:lnTo>
                          <a:pt x="340" y="593"/>
                        </a:lnTo>
                        <a:lnTo>
                          <a:pt x="392" y="583"/>
                        </a:lnTo>
                        <a:lnTo>
                          <a:pt x="404" y="580"/>
                        </a:lnTo>
                        <a:lnTo>
                          <a:pt x="414" y="577"/>
                        </a:lnTo>
                        <a:lnTo>
                          <a:pt x="421" y="573"/>
                        </a:lnTo>
                        <a:lnTo>
                          <a:pt x="428" y="568"/>
                        </a:lnTo>
                        <a:lnTo>
                          <a:pt x="433" y="563"/>
                        </a:lnTo>
                        <a:lnTo>
                          <a:pt x="437" y="558"/>
                        </a:lnTo>
                        <a:lnTo>
                          <a:pt x="441" y="551"/>
                        </a:lnTo>
                        <a:lnTo>
                          <a:pt x="443" y="544"/>
                        </a:lnTo>
                        <a:lnTo>
                          <a:pt x="447" y="530"/>
                        </a:lnTo>
                        <a:lnTo>
                          <a:pt x="450" y="515"/>
                        </a:lnTo>
                        <a:lnTo>
                          <a:pt x="451" y="507"/>
                        </a:lnTo>
                        <a:lnTo>
                          <a:pt x="453" y="498"/>
                        </a:lnTo>
                        <a:lnTo>
                          <a:pt x="456" y="490"/>
                        </a:lnTo>
                        <a:lnTo>
                          <a:pt x="459" y="482"/>
                        </a:lnTo>
                        <a:lnTo>
                          <a:pt x="462" y="469"/>
                        </a:lnTo>
                        <a:lnTo>
                          <a:pt x="466" y="455"/>
                        </a:lnTo>
                        <a:lnTo>
                          <a:pt x="472" y="454"/>
                        </a:lnTo>
                        <a:lnTo>
                          <a:pt x="477" y="454"/>
                        </a:lnTo>
                        <a:lnTo>
                          <a:pt x="484" y="454"/>
                        </a:lnTo>
                        <a:lnTo>
                          <a:pt x="489" y="455"/>
                        </a:lnTo>
                        <a:lnTo>
                          <a:pt x="500" y="458"/>
                        </a:lnTo>
                        <a:lnTo>
                          <a:pt x="511" y="461"/>
                        </a:lnTo>
                        <a:lnTo>
                          <a:pt x="522" y="465"/>
                        </a:lnTo>
                        <a:lnTo>
                          <a:pt x="534" y="465"/>
                        </a:lnTo>
                        <a:lnTo>
                          <a:pt x="540" y="465"/>
                        </a:lnTo>
                        <a:lnTo>
                          <a:pt x="545" y="462"/>
                        </a:lnTo>
                        <a:lnTo>
                          <a:pt x="551" y="460"/>
                        </a:lnTo>
                        <a:lnTo>
                          <a:pt x="556" y="456"/>
                        </a:lnTo>
                        <a:lnTo>
                          <a:pt x="561" y="452"/>
                        </a:lnTo>
                        <a:lnTo>
                          <a:pt x="565" y="447"/>
                        </a:lnTo>
                        <a:lnTo>
                          <a:pt x="570" y="442"/>
                        </a:lnTo>
                        <a:lnTo>
                          <a:pt x="572" y="438"/>
                        </a:lnTo>
                        <a:lnTo>
                          <a:pt x="573" y="433"/>
                        </a:lnTo>
                        <a:lnTo>
                          <a:pt x="573" y="428"/>
                        </a:lnTo>
                        <a:lnTo>
                          <a:pt x="573" y="424"/>
                        </a:lnTo>
                        <a:lnTo>
                          <a:pt x="572" y="418"/>
                        </a:lnTo>
                        <a:lnTo>
                          <a:pt x="564" y="398"/>
                        </a:lnTo>
                        <a:lnTo>
                          <a:pt x="557" y="378"/>
                        </a:lnTo>
                        <a:lnTo>
                          <a:pt x="557" y="373"/>
                        </a:lnTo>
                        <a:lnTo>
                          <a:pt x="558" y="367"/>
                        </a:lnTo>
                        <a:lnTo>
                          <a:pt x="559" y="360"/>
                        </a:lnTo>
                        <a:lnTo>
                          <a:pt x="562" y="351"/>
                        </a:lnTo>
                        <a:lnTo>
                          <a:pt x="571" y="330"/>
                        </a:lnTo>
                        <a:lnTo>
                          <a:pt x="581" y="307"/>
                        </a:lnTo>
                        <a:lnTo>
                          <a:pt x="592" y="285"/>
                        </a:lnTo>
                        <a:lnTo>
                          <a:pt x="603" y="267"/>
                        </a:lnTo>
                        <a:lnTo>
                          <a:pt x="608" y="260"/>
                        </a:lnTo>
                        <a:lnTo>
                          <a:pt x="614" y="255"/>
                        </a:lnTo>
                        <a:lnTo>
                          <a:pt x="618" y="252"/>
                        </a:lnTo>
                        <a:lnTo>
                          <a:pt x="622" y="251"/>
                        </a:lnTo>
                        <a:lnTo>
                          <a:pt x="659" y="260"/>
                        </a:lnTo>
                        <a:lnTo>
                          <a:pt x="690" y="267"/>
                        </a:lnTo>
                        <a:lnTo>
                          <a:pt x="699" y="268"/>
                        </a:lnTo>
                        <a:lnTo>
                          <a:pt x="706" y="269"/>
                        </a:lnTo>
                        <a:lnTo>
                          <a:pt x="714" y="269"/>
                        </a:lnTo>
                        <a:lnTo>
                          <a:pt x="722" y="268"/>
                        </a:lnTo>
                        <a:lnTo>
                          <a:pt x="731" y="267"/>
                        </a:lnTo>
                        <a:lnTo>
                          <a:pt x="740" y="265"/>
                        </a:lnTo>
                        <a:lnTo>
                          <a:pt x="750" y="263"/>
                        </a:lnTo>
                        <a:lnTo>
                          <a:pt x="760" y="259"/>
                        </a:lnTo>
                        <a:lnTo>
                          <a:pt x="773" y="253"/>
                        </a:lnTo>
                        <a:lnTo>
                          <a:pt x="786" y="246"/>
                        </a:lnTo>
                        <a:lnTo>
                          <a:pt x="798" y="240"/>
                        </a:lnTo>
                        <a:lnTo>
                          <a:pt x="810" y="232"/>
                        </a:lnTo>
                        <a:lnTo>
                          <a:pt x="834" y="218"/>
                        </a:lnTo>
                        <a:lnTo>
                          <a:pt x="856" y="202"/>
                        </a:lnTo>
                        <a:lnTo>
                          <a:pt x="867" y="195"/>
                        </a:lnTo>
                        <a:lnTo>
                          <a:pt x="880" y="189"/>
                        </a:lnTo>
                        <a:lnTo>
                          <a:pt x="892" y="183"/>
                        </a:lnTo>
                        <a:lnTo>
                          <a:pt x="904" y="178"/>
                        </a:lnTo>
                        <a:lnTo>
                          <a:pt x="918" y="174"/>
                        </a:lnTo>
                        <a:lnTo>
                          <a:pt x="931" y="170"/>
                        </a:lnTo>
                        <a:lnTo>
                          <a:pt x="945" y="168"/>
                        </a:lnTo>
                        <a:lnTo>
                          <a:pt x="961" y="168"/>
                        </a:lnTo>
                        <a:lnTo>
                          <a:pt x="975" y="168"/>
                        </a:lnTo>
                        <a:lnTo>
                          <a:pt x="988" y="170"/>
                        </a:lnTo>
                        <a:lnTo>
                          <a:pt x="1001" y="172"/>
                        </a:lnTo>
                        <a:lnTo>
                          <a:pt x="1013" y="174"/>
                        </a:lnTo>
                        <a:lnTo>
                          <a:pt x="1034" y="179"/>
                        </a:lnTo>
                        <a:lnTo>
                          <a:pt x="1056" y="183"/>
                        </a:lnTo>
                        <a:lnTo>
                          <a:pt x="1066" y="184"/>
                        </a:lnTo>
                        <a:lnTo>
                          <a:pt x="1077" y="184"/>
                        </a:lnTo>
                        <a:lnTo>
                          <a:pt x="1089" y="183"/>
                        </a:lnTo>
                        <a:lnTo>
                          <a:pt x="1100" y="181"/>
                        </a:lnTo>
                        <a:lnTo>
                          <a:pt x="1113" y="177"/>
                        </a:lnTo>
                        <a:lnTo>
                          <a:pt x="1126" y="172"/>
                        </a:lnTo>
                        <a:lnTo>
                          <a:pt x="1141" y="164"/>
                        </a:lnTo>
                        <a:lnTo>
                          <a:pt x="1156" y="153"/>
                        </a:lnTo>
                        <a:lnTo>
                          <a:pt x="1162" y="146"/>
                        </a:lnTo>
                        <a:lnTo>
                          <a:pt x="1166" y="139"/>
                        </a:lnTo>
                        <a:lnTo>
                          <a:pt x="1168" y="136"/>
                        </a:lnTo>
                        <a:lnTo>
                          <a:pt x="1171" y="133"/>
                        </a:lnTo>
                        <a:lnTo>
                          <a:pt x="1175" y="130"/>
                        </a:lnTo>
                        <a:lnTo>
                          <a:pt x="1180" y="128"/>
                        </a:lnTo>
                        <a:lnTo>
                          <a:pt x="1190" y="125"/>
                        </a:lnTo>
                        <a:lnTo>
                          <a:pt x="1200" y="122"/>
                        </a:lnTo>
                        <a:lnTo>
                          <a:pt x="1210" y="118"/>
                        </a:lnTo>
                        <a:lnTo>
                          <a:pt x="1220" y="114"/>
                        </a:lnTo>
                        <a:lnTo>
                          <a:pt x="1234" y="108"/>
                        </a:lnTo>
                        <a:lnTo>
                          <a:pt x="1247" y="102"/>
                        </a:lnTo>
                        <a:lnTo>
                          <a:pt x="1252" y="97"/>
                        </a:lnTo>
                        <a:lnTo>
                          <a:pt x="1256" y="92"/>
                        </a:lnTo>
                        <a:lnTo>
                          <a:pt x="1260" y="87"/>
                        </a:lnTo>
                        <a:lnTo>
                          <a:pt x="1263" y="82"/>
                        </a:lnTo>
                        <a:lnTo>
                          <a:pt x="1259" y="51"/>
                        </a:lnTo>
                        <a:lnTo>
                          <a:pt x="1259" y="51"/>
                        </a:lnTo>
                        <a:close/>
                      </a:path>
                    </a:pathLst>
                  </a:custGeom>
                  <a:solidFill>
                    <a:srgbClr val="3468A2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73" name="Podkarpackie_0"/>
                  <xdr:cNvSpPr>
                    <a:spLocks/>
                  </xdr:cNvSpPr>
                </xdr:nvSpPr>
                <xdr:spPr bwMode="auto">
                  <a:xfrm>
                    <a:off x="16853637" y="6946071"/>
                    <a:ext cx="979935" cy="1146847"/>
                  </a:xfrm>
                  <a:custGeom>
                    <a:avLst/>
                    <a:gdLst/>
                    <a:ahLst/>
                    <a:cxnLst>
                      <a:cxn ang="0">
                        <a:pos x="383" y="871"/>
                      </a:cxn>
                      <a:cxn ang="0">
                        <a:pos x="533" y="728"/>
                      </a:cxn>
                      <a:cxn ang="0">
                        <a:pos x="756" y="588"/>
                      </a:cxn>
                      <a:cxn ang="0">
                        <a:pos x="953" y="368"/>
                      </a:cxn>
                      <a:cxn ang="0">
                        <a:pos x="1029" y="157"/>
                      </a:cxn>
                      <a:cxn ang="0">
                        <a:pos x="1133" y="96"/>
                      </a:cxn>
                      <a:cxn ang="0">
                        <a:pos x="1404" y="9"/>
                      </a:cxn>
                      <a:cxn ang="0">
                        <a:pos x="1556" y="126"/>
                      </a:cxn>
                      <a:cxn ang="0">
                        <a:pos x="1504" y="350"/>
                      </a:cxn>
                      <a:cxn ang="0">
                        <a:pos x="1653" y="447"/>
                      </a:cxn>
                      <a:cxn ang="0">
                        <a:pos x="1888" y="539"/>
                      </a:cxn>
                      <a:cxn ang="0">
                        <a:pos x="2059" y="573"/>
                      </a:cxn>
                      <a:cxn ang="0">
                        <a:pos x="2062" y="705"/>
                      </a:cxn>
                      <a:cxn ang="0">
                        <a:pos x="2066" y="860"/>
                      </a:cxn>
                      <a:cxn ang="0">
                        <a:pos x="1890" y="921"/>
                      </a:cxn>
                      <a:cxn ang="0">
                        <a:pos x="1955" y="1052"/>
                      </a:cxn>
                      <a:cxn ang="0">
                        <a:pos x="2174" y="1126"/>
                      </a:cxn>
                      <a:cxn ang="0">
                        <a:pos x="2412" y="1204"/>
                      </a:cxn>
                      <a:cxn ang="0">
                        <a:pos x="2963" y="1055"/>
                      </a:cxn>
                      <a:cxn ang="0">
                        <a:pos x="3125" y="1050"/>
                      </a:cxn>
                      <a:cxn ang="0">
                        <a:pos x="3319" y="1040"/>
                      </a:cxn>
                      <a:cxn ang="0">
                        <a:pos x="3398" y="1194"/>
                      </a:cxn>
                      <a:cxn ang="0">
                        <a:pos x="3518" y="1276"/>
                      </a:cxn>
                      <a:cxn ang="0">
                        <a:pos x="3150" y="1680"/>
                      </a:cxn>
                      <a:cxn ang="0">
                        <a:pos x="3021" y="1887"/>
                      </a:cxn>
                      <a:cxn ang="0">
                        <a:pos x="2785" y="2202"/>
                      </a:cxn>
                      <a:cxn ang="0">
                        <a:pos x="2640" y="2379"/>
                      </a:cxn>
                      <a:cxn ang="0">
                        <a:pos x="2516" y="2545"/>
                      </a:cxn>
                      <a:cxn ang="0">
                        <a:pos x="2374" y="2759"/>
                      </a:cxn>
                      <a:cxn ang="0">
                        <a:pos x="2248" y="3028"/>
                      </a:cxn>
                      <a:cxn ang="0">
                        <a:pos x="2368" y="3344"/>
                      </a:cxn>
                      <a:cxn ang="0">
                        <a:pos x="2332" y="3668"/>
                      </a:cxn>
                      <a:cxn ang="0">
                        <a:pos x="2362" y="3790"/>
                      </a:cxn>
                      <a:cxn ang="0">
                        <a:pos x="2411" y="3839"/>
                      </a:cxn>
                      <a:cxn ang="0">
                        <a:pos x="2543" y="3931"/>
                      </a:cxn>
                      <a:cxn ang="0">
                        <a:pos x="2566" y="4084"/>
                      </a:cxn>
                      <a:cxn ang="0">
                        <a:pos x="2426" y="4070"/>
                      </a:cxn>
                      <a:cxn ang="0">
                        <a:pos x="2268" y="4085"/>
                      </a:cxn>
                      <a:cxn ang="0">
                        <a:pos x="2088" y="3982"/>
                      </a:cxn>
                      <a:cxn ang="0">
                        <a:pos x="1910" y="3953"/>
                      </a:cxn>
                      <a:cxn ang="0">
                        <a:pos x="1756" y="3846"/>
                      </a:cxn>
                      <a:cxn ang="0">
                        <a:pos x="1610" y="3778"/>
                      </a:cxn>
                      <a:cxn ang="0">
                        <a:pos x="1430" y="3707"/>
                      </a:cxn>
                      <a:cxn ang="0">
                        <a:pos x="1286" y="3499"/>
                      </a:cxn>
                      <a:cxn ang="0">
                        <a:pos x="1105" y="3349"/>
                      </a:cxn>
                      <a:cxn ang="0">
                        <a:pos x="1015" y="3286"/>
                      </a:cxn>
                      <a:cxn ang="0">
                        <a:pos x="910" y="3316"/>
                      </a:cxn>
                      <a:cxn ang="0">
                        <a:pos x="774" y="3232"/>
                      </a:cxn>
                      <a:cxn ang="0">
                        <a:pos x="593" y="3198"/>
                      </a:cxn>
                      <a:cxn ang="0">
                        <a:pos x="443" y="3242"/>
                      </a:cxn>
                      <a:cxn ang="0">
                        <a:pos x="368" y="3102"/>
                      </a:cxn>
                      <a:cxn ang="0">
                        <a:pos x="320" y="2946"/>
                      </a:cxn>
                      <a:cxn ang="0">
                        <a:pos x="274" y="2782"/>
                      </a:cxn>
                      <a:cxn ang="0">
                        <a:pos x="261" y="2560"/>
                      </a:cxn>
                      <a:cxn ang="0">
                        <a:pos x="142" y="2413"/>
                      </a:cxn>
                      <a:cxn ang="0">
                        <a:pos x="300" y="2328"/>
                      </a:cxn>
                      <a:cxn ang="0">
                        <a:pos x="114" y="2209"/>
                      </a:cxn>
                      <a:cxn ang="0">
                        <a:pos x="137" y="2062"/>
                      </a:cxn>
                      <a:cxn ang="0">
                        <a:pos x="16" y="1877"/>
                      </a:cxn>
                      <a:cxn ang="0">
                        <a:pos x="11" y="1743"/>
                      </a:cxn>
                      <a:cxn ang="0">
                        <a:pos x="24" y="1524"/>
                      </a:cxn>
                      <a:cxn ang="0">
                        <a:pos x="25" y="1327"/>
                      </a:cxn>
                      <a:cxn ang="0">
                        <a:pos x="106" y="1167"/>
                      </a:cxn>
                    </a:cxnLst>
                    <a:rect l="0" t="0" r="r" b="b"/>
                    <a:pathLst>
                      <a:path w="3555" h="4163">
                        <a:moveTo>
                          <a:pt x="97" y="1080"/>
                        </a:moveTo>
                        <a:lnTo>
                          <a:pt x="132" y="1032"/>
                        </a:lnTo>
                        <a:lnTo>
                          <a:pt x="152" y="1019"/>
                        </a:lnTo>
                        <a:lnTo>
                          <a:pt x="173" y="1007"/>
                        </a:lnTo>
                        <a:lnTo>
                          <a:pt x="182" y="1001"/>
                        </a:lnTo>
                        <a:lnTo>
                          <a:pt x="190" y="994"/>
                        </a:lnTo>
                        <a:lnTo>
                          <a:pt x="198" y="986"/>
                        </a:lnTo>
                        <a:lnTo>
                          <a:pt x="205" y="974"/>
                        </a:lnTo>
                        <a:lnTo>
                          <a:pt x="213" y="962"/>
                        </a:lnTo>
                        <a:lnTo>
                          <a:pt x="221" y="951"/>
                        </a:lnTo>
                        <a:lnTo>
                          <a:pt x="229" y="941"/>
                        </a:lnTo>
                        <a:lnTo>
                          <a:pt x="237" y="931"/>
                        </a:lnTo>
                        <a:lnTo>
                          <a:pt x="246" y="923"/>
                        </a:lnTo>
                        <a:lnTo>
                          <a:pt x="256" y="915"/>
                        </a:lnTo>
                        <a:lnTo>
                          <a:pt x="266" y="909"/>
                        </a:lnTo>
                        <a:lnTo>
                          <a:pt x="276" y="903"/>
                        </a:lnTo>
                        <a:lnTo>
                          <a:pt x="286" y="897"/>
                        </a:lnTo>
                        <a:lnTo>
                          <a:pt x="297" y="892"/>
                        </a:lnTo>
                        <a:lnTo>
                          <a:pt x="308" y="888"/>
                        </a:lnTo>
                        <a:lnTo>
                          <a:pt x="320" y="884"/>
                        </a:lnTo>
                        <a:lnTo>
                          <a:pt x="345" y="878"/>
                        </a:lnTo>
                        <a:lnTo>
                          <a:pt x="370" y="874"/>
                        </a:lnTo>
                        <a:lnTo>
                          <a:pt x="383" y="871"/>
                        </a:lnTo>
                        <a:lnTo>
                          <a:pt x="395" y="869"/>
                        </a:lnTo>
                        <a:lnTo>
                          <a:pt x="404" y="866"/>
                        </a:lnTo>
                        <a:lnTo>
                          <a:pt x="413" y="862"/>
                        </a:lnTo>
                        <a:lnTo>
                          <a:pt x="421" y="858"/>
                        </a:lnTo>
                        <a:lnTo>
                          <a:pt x="428" y="853"/>
                        </a:lnTo>
                        <a:lnTo>
                          <a:pt x="434" y="847"/>
                        </a:lnTo>
                        <a:lnTo>
                          <a:pt x="438" y="841"/>
                        </a:lnTo>
                        <a:lnTo>
                          <a:pt x="442" y="835"/>
                        </a:lnTo>
                        <a:lnTo>
                          <a:pt x="444" y="828"/>
                        </a:lnTo>
                        <a:lnTo>
                          <a:pt x="446" y="820"/>
                        </a:lnTo>
                        <a:lnTo>
                          <a:pt x="447" y="812"/>
                        </a:lnTo>
                        <a:lnTo>
                          <a:pt x="447" y="802"/>
                        </a:lnTo>
                        <a:lnTo>
                          <a:pt x="447" y="792"/>
                        </a:lnTo>
                        <a:lnTo>
                          <a:pt x="446" y="782"/>
                        </a:lnTo>
                        <a:lnTo>
                          <a:pt x="444" y="770"/>
                        </a:lnTo>
                        <a:lnTo>
                          <a:pt x="445" y="768"/>
                        </a:lnTo>
                        <a:lnTo>
                          <a:pt x="448" y="765"/>
                        </a:lnTo>
                        <a:lnTo>
                          <a:pt x="452" y="762"/>
                        </a:lnTo>
                        <a:lnTo>
                          <a:pt x="458" y="759"/>
                        </a:lnTo>
                        <a:lnTo>
                          <a:pt x="475" y="752"/>
                        </a:lnTo>
                        <a:lnTo>
                          <a:pt x="494" y="745"/>
                        </a:lnTo>
                        <a:lnTo>
                          <a:pt x="514" y="736"/>
                        </a:lnTo>
                        <a:lnTo>
                          <a:pt x="533" y="728"/>
                        </a:lnTo>
                        <a:lnTo>
                          <a:pt x="549" y="720"/>
                        </a:lnTo>
                        <a:lnTo>
                          <a:pt x="561" y="713"/>
                        </a:lnTo>
                        <a:lnTo>
                          <a:pt x="567" y="709"/>
                        </a:lnTo>
                        <a:lnTo>
                          <a:pt x="574" y="706"/>
                        </a:lnTo>
                        <a:lnTo>
                          <a:pt x="583" y="703"/>
                        </a:lnTo>
                        <a:lnTo>
                          <a:pt x="592" y="700"/>
                        </a:lnTo>
                        <a:lnTo>
                          <a:pt x="614" y="696"/>
                        </a:lnTo>
                        <a:lnTo>
                          <a:pt x="635" y="693"/>
                        </a:lnTo>
                        <a:lnTo>
                          <a:pt x="657" y="689"/>
                        </a:lnTo>
                        <a:lnTo>
                          <a:pt x="674" y="684"/>
                        </a:lnTo>
                        <a:lnTo>
                          <a:pt x="683" y="681"/>
                        </a:lnTo>
                        <a:lnTo>
                          <a:pt x="689" y="677"/>
                        </a:lnTo>
                        <a:lnTo>
                          <a:pt x="693" y="673"/>
                        </a:lnTo>
                        <a:lnTo>
                          <a:pt x="696" y="668"/>
                        </a:lnTo>
                        <a:lnTo>
                          <a:pt x="701" y="657"/>
                        </a:lnTo>
                        <a:lnTo>
                          <a:pt x="706" y="647"/>
                        </a:lnTo>
                        <a:lnTo>
                          <a:pt x="711" y="639"/>
                        </a:lnTo>
                        <a:lnTo>
                          <a:pt x="717" y="630"/>
                        </a:lnTo>
                        <a:lnTo>
                          <a:pt x="729" y="618"/>
                        </a:lnTo>
                        <a:lnTo>
                          <a:pt x="740" y="607"/>
                        </a:lnTo>
                        <a:lnTo>
                          <a:pt x="746" y="602"/>
                        </a:lnTo>
                        <a:lnTo>
                          <a:pt x="751" y="596"/>
                        </a:lnTo>
                        <a:lnTo>
                          <a:pt x="756" y="588"/>
                        </a:lnTo>
                        <a:lnTo>
                          <a:pt x="760" y="580"/>
                        </a:lnTo>
                        <a:lnTo>
                          <a:pt x="764" y="571"/>
                        </a:lnTo>
                        <a:lnTo>
                          <a:pt x="769" y="561"/>
                        </a:lnTo>
                        <a:lnTo>
                          <a:pt x="771" y="548"/>
                        </a:lnTo>
                        <a:lnTo>
                          <a:pt x="774" y="534"/>
                        </a:lnTo>
                        <a:lnTo>
                          <a:pt x="780" y="517"/>
                        </a:lnTo>
                        <a:lnTo>
                          <a:pt x="787" y="499"/>
                        </a:lnTo>
                        <a:lnTo>
                          <a:pt x="794" y="482"/>
                        </a:lnTo>
                        <a:lnTo>
                          <a:pt x="803" y="466"/>
                        </a:lnTo>
                        <a:lnTo>
                          <a:pt x="808" y="457"/>
                        </a:lnTo>
                        <a:lnTo>
                          <a:pt x="814" y="450"/>
                        </a:lnTo>
                        <a:lnTo>
                          <a:pt x="819" y="443"/>
                        </a:lnTo>
                        <a:lnTo>
                          <a:pt x="825" y="436"/>
                        </a:lnTo>
                        <a:lnTo>
                          <a:pt x="832" y="430"/>
                        </a:lnTo>
                        <a:lnTo>
                          <a:pt x="839" y="424"/>
                        </a:lnTo>
                        <a:lnTo>
                          <a:pt x="846" y="418"/>
                        </a:lnTo>
                        <a:lnTo>
                          <a:pt x="855" y="414"/>
                        </a:lnTo>
                        <a:lnTo>
                          <a:pt x="878" y="405"/>
                        </a:lnTo>
                        <a:lnTo>
                          <a:pt x="912" y="392"/>
                        </a:lnTo>
                        <a:lnTo>
                          <a:pt x="928" y="384"/>
                        </a:lnTo>
                        <a:lnTo>
                          <a:pt x="943" y="375"/>
                        </a:lnTo>
                        <a:lnTo>
                          <a:pt x="949" y="372"/>
                        </a:lnTo>
                        <a:lnTo>
                          <a:pt x="953" y="368"/>
                        </a:lnTo>
                        <a:lnTo>
                          <a:pt x="956" y="364"/>
                        </a:lnTo>
                        <a:lnTo>
                          <a:pt x="957" y="360"/>
                        </a:lnTo>
                        <a:lnTo>
                          <a:pt x="958" y="346"/>
                        </a:lnTo>
                        <a:lnTo>
                          <a:pt x="959" y="334"/>
                        </a:lnTo>
                        <a:lnTo>
                          <a:pt x="962" y="324"/>
                        </a:lnTo>
                        <a:lnTo>
                          <a:pt x="966" y="316"/>
                        </a:lnTo>
                        <a:lnTo>
                          <a:pt x="972" y="308"/>
                        </a:lnTo>
                        <a:lnTo>
                          <a:pt x="980" y="301"/>
                        </a:lnTo>
                        <a:lnTo>
                          <a:pt x="991" y="294"/>
                        </a:lnTo>
                        <a:lnTo>
                          <a:pt x="1003" y="285"/>
                        </a:lnTo>
                        <a:lnTo>
                          <a:pt x="1009" y="280"/>
                        </a:lnTo>
                        <a:lnTo>
                          <a:pt x="1015" y="273"/>
                        </a:lnTo>
                        <a:lnTo>
                          <a:pt x="1019" y="267"/>
                        </a:lnTo>
                        <a:lnTo>
                          <a:pt x="1022" y="259"/>
                        </a:lnTo>
                        <a:lnTo>
                          <a:pt x="1024" y="251"/>
                        </a:lnTo>
                        <a:lnTo>
                          <a:pt x="1026" y="241"/>
                        </a:lnTo>
                        <a:lnTo>
                          <a:pt x="1027" y="232"/>
                        </a:lnTo>
                        <a:lnTo>
                          <a:pt x="1027" y="223"/>
                        </a:lnTo>
                        <a:lnTo>
                          <a:pt x="1027" y="203"/>
                        </a:lnTo>
                        <a:lnTo>
                          <a:pt x="1027" y="184"/>
                        </a:lnTo>
                        <a:lnTo>
                          <a:pt x="1027" y="175"/>
                        </a:lnTo>
                        <a:lnTo>
                          <a:pt x="1027" y="166"/>
                        </a:lnTo>
                        <a:lnTo>
                          <a:pt x="1029" y="157"/>
                        </a:lnTo>
                        <a:lnTo>
                          <a:pt x="1030" y="149"/>
                        </a:lnTo>
                        <a:lnTo>
                          <a:pt x="1038" y="121"/>
                        </a:lnTo>
                        <a:lnTo>
                          <a:pt x="1047" y="87"/>
                        </a:lnTo>
                        <a:lnTo>
                          <a:pt x="1049" y="80"/>
                        </a:lnTo>
                        <a:lnTo>
                          <a:pt x="1053" y="71"/>
                        </a:lnTo>
                        <a:lnTo>
                          <a:pt x="1056" y="64"/>
                        </a:lnTo>
                        <a:lnTo>
                          <a:pt x="1060" y="58"/>
                        </a:lnTo>
                        <a:lnTo>
                          <a:pt x="1065" y="53"/>
                        </a:lnTo>
                        <a:lnTo>
                          <a:pt x="1071" y="48"/>
                        </a:lnTo>
                        <a:lnTo>
                          <a:pt x="1077" y="44"/>
                        </a:lnTo>
                        <a:lnTo>
                          <a:pt x="1083" y="42"/>
                        </a:lnTo>
                        <a:lnTo>
                          <a:pt x="1083" y="42"/>
                        </a:lnTo>
                        <a:lnTo>
                          <a:pt x="1084" y="50"/>
                        </a:lnTo>
                        <a:lnTo>
                          <a:pt x="1085" y="58"/>
                        </a:lnTo>
                        <a:lnTo>
                          <a:pt x="1088" y="65"/>
                        </a:lnTo>
                        <a:lnTo>
                          <a:pt x="1091" y="72"/>
                        </a:lnTo>
                        <a:lnTo>
                          <a:pt x="1095" y="78"/>
                        </a:lnTo>
                        <a:lnTo>
                          <a:pt x="1100" y="83"/>
                        </a:lnTo>
                        <a:lnTo>
                          <a:pt x="1105" y="87"/>
                        </a:lnTo>
                        <a:lnTo>
                          <a:pt x="1112" y="90"/>
                        </a:lnTo>
                        <a:lnTo>
                          <a:pt x="1119" y="93"/>
                        </a:lnTo>
                        <a:lnTo>
                          <a:pt x="1126" y="95"/>
                        </a:lnTo>
                        <a:lnTo>
                          <a:pt x="1133" y="96"/>
                        </a:lnTo>
                        <a:lnTo>
                          <a:pt x="1142" y="97"/>
                        </a:lnTo>
                        <a:lnTo>
                          <a:pt x="1160" y="97"/>
                        </a:lnTo>
                        <a:lnTo>
                          <a:pt x="1178" y="95"/>
                        </a:lnTo>
                        <a:lnTo>
                          <a:pt x="1196" y="92"/>
                        </a:lnTo>
                        <a:lnTo>
                          <a:pt x="1216" y="87"/>
                        </a:lnTo>
                        <a:lnTo>
                          <a:pt x="1234" y="81"/>
                        </a:lnTo>
                        <a:lnTo>
                          <a:pt x="1253" y="73"/>
                        </a:lnTo>
                        <a:lnTo>
                          <a:pt x="1269" y="65"/>
                        </a:lnTo>
                        <a:lnTo>
                          <a:pt x="1285" y="57"/>
                        </a:lnTo>
                        <a:lnTo>
                          <a:pt x="1298" y="48"/>
                        </a:lnTo>
                        <a:lnTo>
                          <a:pt x="1308" y="40"/>
                        </a:lnTo>
                        <a:lnTo>
                          <a:pt x="1319" y="28"/>
                        </a:lnTo>
                        <a:lnTo>
                          <a:pt x="1331" y="18"/>
                        </a:lnTo>
                        <a:lnTo>
                          <a:pt x="1341" y="10"/>
                        </a:lnTo>
                        <a:lnTo>
                          <a:pt x="1352" y="4"/>
                        </a:lnTo>
                        <a:lnTo>
                          <a:pt x="1357" y="2"/>
                        </a:lnTo>
                        <a:lnTo>
                          <a:pt x="1363" y="1"/>
                        </a:lnTo>
                        <a:lnTo>
                          <a:pt x="1369" y="0"/>
                        </a:lnTo>
                        <a:lnTo>
                          <a:pt x="1376" y="0"/>
                        </a:lnTo>
                        <a:lnTo>
                          <a:pt x="1382" y="1"/>
                        </a:lnTo>
                        <a:lnTo>
                          <a:pt x="1389" y="3"/>
                        </a:lnTo>
                        <a:lnTo>
                          <a:pt x="1396" y="6"/>
                        </a:lnTo>
                        <a:lnTo>
                          <a:pt x="1404" y="9"/>
                        </a:lnTo>
                        <a:lnTo>
                          <a:pt x="1422" y="17"/>
                        </a:lnTo>
                        <a:lnTo>
                          <a:pt x="1445" y="25"/>
                        </a:lnTo>
                        <a:lnTo>
                          <a:pt x="1455" y="30"/>
                        </a:lnTo>
                        <a:lnTo>
                          <a:pt x="1466" y="36"/>
                        </a:lnTo>
                        <a:lnTo>
                          <a:pt x="1470" y="39"/>
                        </a:lnTo>
                        <a:lnTo>
                          <a:pt x="1473" y="42"/>
                        </a:lnTo>
                        <a:lnTo>
                          <a:pt x="1475" y="45"/>
                        </a:lnTo>
                        <a:lnTo>
                          <a:pt x="1476" y="48"/>
                        </a:lnTo>
                        <a:lnTo>
                          <a:pt x="1480" y="68"/>
                        </a:lnTo>
                        <a:lnTo>
                          <a:pt x="1482" y="85"/>
                        </a:lnTo>
                        <a:lnTo>
                          <a:pt x="1483" y="89"/>
                        </a:lnTo>
                        <a:lnTo>
                          <a:pt x="1485" y="92"/>
                        </a:lnTo>
                        <a:lnTo>
                          <a:pt x="1487" y="95"/>
                        </a:lnTo>
                        <a:lnTo>
                          <a:pt x="1490" y="98"/>
                        </a:lnTo>
                        <a:lnTo>
                          <a:pt x="1494" y="100"/>
                        </a:lnTo>
                        <a:lnTo>
                          <a:pt x="1498" y="103"/>
                        </a:lnTo>
                        <a:lnTo>
                          <a:pt x="1505" y="105"/>
                        </a:lnTo>
                        <a:lnTo>
                          <a:pt x="1512" y="107"/>
                        </a:lnTo>
                        <a:lnTo>
                          <a:pt x="1524" y="110"/>
                        </a:lnTo>
                        <a:lnTo>
                          <a:pt x="1534" y="113"/>
                        </a:lnTo>
                        <a:lnTo>
                          <a:pt x="1544" y="117"/>
                        </a:lnTo>
                        <a:lnTo>
                          <a:pt x="1551" y="121"/>
                        </a:lnTo>
                        <a:lnTo>
                          <a:pt x="1556" y="126"/>
                        </a:lnTo>
                        <a:lnTo>
                          <a:pt x="1560" y="130"/>
                        </a:lnTo>
                        <a:lnTo>
                          <a:pt x="1563" y="135"/>
                        </a:lnTo>
                        <a:lnTo>
                          <a:pt x="1564" y="140"/>
                        </a:lnTo>
                        <a:lnTo>
                          <a:pt x="1564" y="146"/>
                        </a:lnTo>
                        <a:lnTo>
                          <a:pt x="1563" y="152"/>
                        </a:lnTo>
                        <a:lnTo>
                          <a:pt x="1561" y="159"/>
                        </a:lnTo>
                        <a:lnTo>
                          <a:pt x="1558" y="168"/>
                        </a:lnTo>
                        <a:lnTo>
                          <a:pt x="1550" y="186"/>
                        </a:lnTo>
                        <a:lnTo>
                          <a:pt x="1537" y="207"/>
                        </a:lnTo>
                        <a:lnTo>
                          <a:pt x="1524" y="233"/>
                        </a:lnTo>
                        <a:lnTo>
                          <a:pt x="1511" y="263"/>
                        </a:lnTo>
                        <a:lnTo>
                          <a:pt x="1505" y="277"/>
                        </a:lnTo>
                        <a:lnTo>
                          <a:pt x="1500" y="292"/>
                        </a:lnTo>
                        <a:lnTo>
                          <a:pt x="1495" y="307"/>
                        </a:lnTo>
                        <a:lnTo>
                          <a:pt x="1492" y="321"/>
                        </a:lnTo>
                        <a:lnTo>
                          <a:pt x="1492" y="327"/>
                        </a:lnTo>
                        <a:lnTo>
                          <a:pt x="1492" y="332"/>
                        </a:lnTo>
                        <a:lnTo>
                          <a:pt x="1492" y="337"/>
                        </a:lnTo>
                        <a:lnTo>
                          <a:pt x="1493" y="341"/>
                        </a:lnTo>
                        <a:lnTo>
                          <a:pt x="1495" y="344"/>
                        </a:lnTo>
                        <a:lnTo>
                          <a:pt x="1497" y="347"/>
                        </a:lnTo>
                        <a:lnTo>
                          <a:pt x="1501" y="349"/>
                        </a:lnTo>
                        <a:lnTo>
                          <a:pt x="1504" y="350"/>
                        </a:lnTo>
                        <a:lnTo>
                          <a:pt x="1512" y="352"/>
                        </a:lnTo>
                        <a:lnTo>
                          <a:pt x="1520" y="353"/>
                        </a:lnTo>
                        <a:lnTo>
                          <a:pt x="1530" y="352"/>
                        </a:lnTo>
                        <a:lnTo>
                          <a:pt x="1540" y="352"/>
                        </a:lnTo>
                        <a:lnTo>
                          <a:pt x="1551" y="351"/>
                        </a:lnTo>
                        <a:lnTo>
                          <a:pt x="1561" y="351"/>
                        </a:lnTo>
                        <a:lnTo>
                          <a:pt x="1571" y="352"/>
                        </a:lnTo>
                        <a:lnTo>
                          <a:pt x="1580" y="354"/>
                        </a:lnTo>
                        <a:lnTo>
                          <a:pt x="1584" y="355"/>
                        </a:lnTo>
                        <a:lnTo>
                          <a:pt x="1589" y="358"/>
                        </a:lnTo>
                        <a:lnTo>
                          <a:pt x="1593" y="360"/>
                        </a:lnTo>
                        <a:lnTo>
                          <a:pt x="1596" y="363"/>
                        </a:lnTo>
                        <a:lnTo>
                          <a:pt x="1599" y="367"/>
                        </a:lnTo>
                        <a:lnTo>
                          <a:pt x="1602" y="372"/>
                        </a:lnTo>
                        <a:lnTo>
                          <a:pt x="1604" y="377"/>
                        </a:lnTo>
                        <a:lnTo>
                          <a:pt x="1605" y="384"/>
                        </a:lnTo>
                        <a:lnTo>
                          <a:pt x="1608" y="398"/>
                        </a:lnTo>
                        <a:lnTo>
                          <a:pt x="1613" y="410"/>
                        </a:lnTo>
                        <a:lnTo>
                          <a:pt x="1619" y="420"/>
                        </a:lnTo>
                        <a:lnTo>
                          <a:pt x="1626" y="429"/>
                        </a:lnTo>
                        <a:lnTo>
                          <a:pt x="1635" y="436"/>
                        </a:lnTo>
                        <a:lnTo>
                          <a:pt x="1644" y="442"/>
                        </a:lnTo>
                        <a:lnTo>
                          <a:pt x="1653" y="447"/>
                        </a:lnTo>
                        <a:lnTo>
                          <a:pt x="1663" y="450"/>
                        </a:lnTo>
                        <a:lnTo>
                          <a:pt x="1675" y="453"/>
                        </a:lnTo>
                        <a:lnTo>
                          <a:pt x="1686" y="455"/>
                        </a:lnTo>
                        <a:lnTo>
                          <a:pt x="1698" y="456"/>
                        </a:lnTo>
                        <a:lnTo>
                          <a:pt x="1710" y="457"/>
                        </a:lnTo>
                        <a:lnTo>
                          <a:pt x="1735" y="459"/>
                        </a:lnTo>
                        <a:lnTo>
                          <a:pt x="1759" y="461"/>
                        </a:lnTo>
                        <a:lnTo>
                          <a:pt x="1775" y="466"/>
                        </a:lnTo>
                        <a:lnTo>
                          <a:pt x="1788" y="470"/>
                        </a:lnTo>
                        <a:lnTo>
                          <a:pt x="1798" y="474"/>
                        </a:lnTo>
                        <a:lnTo>
                          <a:pt x="1807" y="478"/>
                        </a:lnTo>
                        <a:lnTo>
                          <a:pt x="1815" y="483"/>
                        </a:lnTo>
                        <a:lnTo>
                          <a:pt x="1823" y="489"/>
                        </a:lnTo>
                        <a:lnTo>
                          <a:pt x="1832" y="497"/>
                        </a:lnTo>
                        <a:lnTo>
                          <a:pt x="1845" y="509"/>
                        </a:lnTo>
                        <a:lnTo>
                          <a:pt x="1857" y="522"/>
                        </a:lnTo>
                        <a:lnTo>
                          <a:pt x="1867" y="533"/>
                        </a:lnTo>
                        <a:lnTo>
                          <a:pt x="1869" y="535"/>
                        </a:lnTo>
                        <a:lnTo>
                          <a:pt x="1872" y="537"/>
                        </a:lnTo>
                        <a:lnTo>
                          <a:pt x="1875" y="538"/>
                        </a:lnTo>
                        <a:lnTo>
                          <a:pt x="1879" y="539"/>
                        </a:lnTo>
                        <a:lnTo>
                          <a:pt x="1883" y="539"/>
                        </a:lnTo>
                        <a:lnTo>
                          <a:pt x="1888" y="539"/>
                        </a:lnTo>
                        <a:lnTo>
                          <a:pt x="1893" y="538"/>
                        </a:lnTo>
                        <a:lnTo>
                          <a:pt x="1898" y="536"/>
                        </a:lnTo>
                        <a:lnTo>
                          <a:pt x="1908" y="533"/>
                        </a:lnTo>
                        <a:lnTo>
                          <a:pt x="1916" y="532"/>
                        </a:lnTo>
                        <a:lnTo>
                          <a:pt x="1924" y="531"/>
                        </a:lnTo>
                        <a:lnTo>
                          <a:pt x="1932" y="532"/>
                        </a:lnTo>
                        <a:lnTo>
                          <a:pt x="1939" y="534"/>
                        </a:lnTo>
                        <a:lnTo>
                          <a:pt x="1945" y="537"/>
                        </a:lnTo>
                        <a:lnTo>
                          <a:pt x="1953" y="541"/>
                        </a:lnTo>
                        <a:lnTo>
                          <a:pt x="1960" y="545"/>
                        </a:lnTo>
                        <a:lnTo>
                          <a:pt x="1966" y="547"/>
                        </a:lnTo>
                        <a:lnTo>
                          <a:pt x="1972" y="549"/>
                        </a:lnTo>
                        <a:lnTo>
                          <a:pt x="1979" y="550"/>
                        </a:lnTo>
                        <a:lnTo>
                          <a:pt x="1986" y="550"/>
                        </a:lnTo>
                        <a:lnTo>
                          <a:pt x="2001" y="550"/>
                        </a:lnTo>
                        <a:lnTo>
                          <a:pt x="2017" y="549"/>
                        </a:lnTo>
                        <a:lnTo>
                          <a:pt x="2031" y="550"/>
                        </a:lnTo>
                        <a:lnTo>
                          <a:pt x="2044" y="552"/>
                        </a:lnTo>
                        <a:lnTo>
                          <a:pt x="2049" y="554"/>
                        </a:lnTo>
                        <a:lnTo>
                          <a:pt x="2053" y="557"/>
                        </a:lnTo>
                        <a:lnTo>
                          <a:pt x="2056" y="560"/>
                        </a:lnTo>
                        <a:lnTo>
                          <a:pt x="2058" y="565"/>
                        </a:lnTo>
                        <a:lnTo>
                          <a:pt x="2059" y="573"/>
                        </a:lnTo>
                        <a:lnTo>
                          <a:pt x="2061" y="579"/>
                        </a:lnTo>
                        <a:lnTo>
                          <a:pt x="2061" y="585"/>
                        </a:lnTo>
                        <a:lnTo>
                          <a:pt x="2059" y="590"/>
                        </a:lnTo>
                        <a:lnTo>
                          <a:pt x="2057" y="600"/>
                        </a:lnTo>
                        <a:lnTo>
                          <a:pt x="2053" y="607"/>
                        </a:lnTo>
                        <a:lnTo>
                          <a:pt x="2049" y="614"/>
                        </a:lnTo>
                        <a:lnTo>
                          <a:pt x="2045" y="622"/>
                        </a:lnTo>
                        <a:lnTo>
                          <a:pt x="2043" y="626"/>
                        </a:lnTo>
                        <a:lnTo>
                          <a:pt x="2042" y="630"/>
                        </a:lnTo>
                        <a:lnTo>
                          <a:pt x="2041" y="635"/>
                        </a:lnTo>
                        <a:lnTo>
                          <a:pt x="2041" y="642"/>
                        </a:lnTo>
                        <a:lnTo>
                          <a:pt x="2042" y="649"/>
                        </a:lnTo>
                        <a:lnTo>
                          <a:pt x="2044" y="655"/>
                        </a:lnTo>
                        <a:lnTo>
                          <a:pt x="2048" y="660"/>
                        </a:lnTo>
                        <a:lnTo>
                          <a:pt x="2052" y="665"/>
                        </a:lnTo>
                        <a:lnTo>
                          <a:pt x="2056" y="670"/>
                        </a:lnTo>
                        <a:lnTo>
                          <a:pt x="2059" y="675"/>
                        </a:lnTo>
                        <a:lnTo>
                          <a:pt x="2063" y="681"/>
                        </a:lnTo>
                        <a:lnTo>
                          <a:pt x="2065" y="687"/>
                        </a:lnTo>
                        <a:lnTo>
                          <a:pt x="2065" y="692"/>
                        </a:lnTo>
                        <a:lnTo>
                          <a:pt x="2064" y="696"/>
                        </a:lnTo>
                        <a:lnTo>
                          <a:pt x="2063" y="700"/>
                        </a:lnTo>
                        <a:lnTo>
                          <a:pt x="2062" y="705"/>
                        </a:lnTo>
                        <a:lnTo>
                          <a:pt x="2057" y="713"/>
                        </a:lnTo>
                        <a:lnTo>
                          <a:pt x="2052" y="722"/>
                        </a:lnTo>
                        <a:lnTo>
                          <a:pt x="2048" y="732"/>
                        </a:lnTo>
                        <a:lnTo>
                          <a:pt x="2044" y="740"/>
                        </a:lnTo>
                        <a:lnTo>
                          <a:pt x="2042" y="745"/>
                        </a:lnTo>
                        <a:lnTo>
                          <a:pt x="2041" y="750"/>
                        </a:lnTo>
                        <a:lnTo>
                          <a:pt x="2040" y="754"/>
                        </a:lnTo>
                        <a:lnTo>
                          <a:pt x="2040" y="759"/>
                        </a:lnTo>
                        <a:lnTo>
                          <a:pt x="2041" y="763"/>
                        </a:lnTo>
                        <a:lnTo>
                          <a:pt x="2043" y="768"/>
                        </a:lnTo>
                        <a:lnTo>
                          <a:pt x="2046" y="770"/>
                        </a:lnTo>
                        <a:lnTo>
                          <a:pt x="2050" y="772"/>
                        </a:lnTo>
                        <a:lnTo>
                          <a:pt x="2062" y="775"/>
                        </a:lnTo>
                        <a:lnTo>
                          <a:pt x="2074" y="777"/>
                        </a:lnTo>
                        <a:lnTo>
                          <a:pt x="2100" y="778"/>
                        </a:lnTo>
                        <a:lnTo>
                          <a:pt x="2120" y="781"/>
                        </a:lnTo>
                        <a:lnTo>
                          <a:pt x="2115" y="788"/>
                        </a:lnTo>
                        <a:lnTo>
                          <a:pt x="2106" y="797"/>
                        </a:lnTo>
                        <a:lnTo>
                          <a:pt x="2096" y="806"/>
                        </a:lnTo>
                        <a:lnTo>
                          <a:pt x="2089" y="815"/>
                        </a:lnTo>
                        <a:lnTo>
                          <a:pt x="2081" y="828"/>
                        </a:lnTo>
                        <a:lnTo>
                          <a:pt x="2073" y="843"/>
                        </a:lnTo>
                        <a:lnTo>
                          <a:pt x="2066" y="860"/>
                        </a:lnTo>
                        <a:lnTo>
                          <a:pt x="2058" y="874"/>
                        </a:lnTo>
                        <a:lnTo>
                          <a:pt x="2054" y="872"/>
                        </a:lnTo>
                        <a:lnTo>
                          <a:pt x="2051" y="869"/>
                        </a:lnTo>
                        <a:lnTo>
                          <a:pt x="2047" y="866"/>
                        </a:lnTo>
                        <a:lnTo>
                          <a:pt x="2043" y="862"/>
                        </a:lnTo>
                        <a:lnTo>
                          <a:pt x="2037" y="855"/>
                        </a:lnTo>
                        <a:lnTo>
                          <a:pt x="2030" y="846"/>
                        </a:lnTo>
                        <a:lnTo>
                          <a:pt x="2026" y="842"/>
                        </a:lnTo>
                        <a:lnTo>
                          <a:pt x="2022" y="839"/>
                        </a:lnTo>
                        <a:lnTo>
                          <a:pt x="2018" y="837"/>
                        </a:lnTo>
                        <a:lnTo>
                          <a:pt x="2013" y="834"/>
                        </a:lnTo>
                        <a:lnTo>
                          <a:pt x="2008" y="833"/>
                        </a:lnTo>
                        <a:lnTo>
                          <a:pt x="2002" y="833"/>
                        </a:lnTo>
                        <a:lnTo>
                          <a:pt x="1996" y="833"/>
                        </a:lnTo>
                        <a:lnTo>
                          <a:pt x="1990" y="835"/>
                        </a:lnTo>
                        <a:lnTo>
                          <a:pt x="1981" y="840"/>
                        </a:lnTo>
                        <a:lnTo>
                          <a:pt x="1968" y="849"/>
                        </a:lnTo>
                        <a:lnTo>
                          <a:pt x="1953" y="862"/>
                        </a:lnTo>
                        <a:lnTo>
                          <a:pt x="1936" y="876"/>
                        </a:lnTo>
                        <a:lnTo>
                          <a:pt x="1919" y="891"/>
                        </a:lnTo>
                        <a:lnTo>
                          <a:pt x="1905" y="905"/>
                        </a:lnTo>
                        <a:lnTo>
                          <a:pt x="1895" y="915"/>
                        </a:lnTo>
                        <a:lnTo>
                          <a:pt x="1890" y="921"/>
                        </a:lnTo>
                        <a:lnTo>
                          <a:pt x="1886" y="929"/>
                        </a:lnTo>
                        <a:lnTo>
                          <a:pt x="1885" y="936"/>
                        </a:lnTo>
                        <a:lnTo>
                          <a:pt x="1885" y="943"/>
                        </a:lnTo>
                        <a:lnTo>
                          <a:pt x="1886" y="948"/>
                        </a:lnTo>
                        <a:lnTo>
                          <a:pt x="1889" y="953"/>
                        </a:lnTo>
                        <a:lnTo>
                          <a:pt x="1893" y="957"/>
                        </a:lnTo>
                        <a:lnTo>
                          <a:pt x="1897" y="961"/>
                        </a:lnTo>
                        <a:lnTo>
                          <a:pt x="1901" y="965"/>
                        </a:lnTo>
                        <a:lnTo>
                          <a:pt x="1911" y="972"/>
                        </a:lnTo>
                        <a:lnTo>
                          <a:pt x="1921" y="980"/>
                        </a:lnTo>
                        <a:lnTo>
                          <a:pt x="1926" y="986"/>
                        </a:lnTo>
                        <a:lnTo>
                          <a:pt x="1931" y="991"/>
                        </a:lnTo>
                        <a:lnTo>
                          <a:pt x="1934" y="997"/>
                        </a:lnTo>
                        <a:lnTo>
                          <a:pt x="1936" y="1004"/>
                        </a:lnTo>
                        <a:lnTo>
                          <a:pt x="1937" y="1022"/>
                        </a:lnTo>
                        <a:lnTo>
                          <a:pt x="1936" y="1037"/>
                        </a:lnTo>
                        <a:lnTo>
                          <a:pt x="1937" y="1040"/>
                        </a:lnTo>
                        <a:lnTo>
                          <a:pt x="1938" y="1043"/>
                        </a:lnTo>
                        <a:lnTo>
                          <a:pt x="1939" y="1045"/>
                        </a:lnTo>
                        <a:lnTo>
                          <a:pt x="1942" y="1047"/>
                        </a:lnTo>
                        <a:lnTo>
                          <a:pt x="1945" y="1049"/>
                        </a:lnTo>
                        <a:lnTo>
                          <a:pt x="1949" y="1050"/>
                        </a:lnTo>
                        <a:lnTo>
                          <a:pt x="1955" y="1052"/>
                        </a:lnTo>
                        <a:lnTo>
                          <a:pt x="1961" y="1053"/>
                        </a:lnTo>
                        <a:lnTo>
                          <a:pt x="1980" y="1054"/>
                        </a:lnTo>
                        <a:lnTo>
                          <a:pt x="1997" y="1055"/>
                        </a:lnTo>
                        <a:lnTo>
                          <a:pt x="2015" y="1055"/>
                        </a:lnTo>
                        <a:lnTo>
                          <a:pt x="2033" y="1055"/>
                        </a:lnTo>
                        <a:lnTo>
                          <a:pt x="2051" y="1056"/>
                        </a:lnTo>
                        <a:lnTo>
                          <a:pt x="2069" y="1056"/>
                        </a:lnTo>
                        <a:lnTo>
                          <a:pt x="2087" y="1058"/>
                        </a:lnTo>
                        <a:lnTo>
                          <a:pt x="2105" y="1060"/>
                        </a:lnTo>
                        <a:lnTo>
                          <a:pt x="2128" y="1065"/>
                        </a:lnTo>
                        <a:lnTo>
                          <a:pt x="2161" y="1074"/>
                        </a:lnTo>
                        <a:lnTo>
                          <a:pt x="2178" y="1079"/>
                        </a:lnTo>
                        <a:lnTo>
                          <a:pt x="2194" y="1084"/>
                        </a:lnTo>
                        <a:lnTo>
                          <a:pt x="2206" y="1089"/>
                        </a:lnTo>
                        <a:lnTo>
                          <a:pt x="2214" y="1093"/>
                        </a:lnTo>
                        <a:lnTo>
                          <a:pt x="2214" y="1096"/>
                        </a:lnTo>
                        <a:lnTo>
                          <a:pt x="2215" y="1098"/>
                        </a:lnTo>
                        <a:lnTo>
                          <a:pt x="2214" y="1099"/>
                        </a:lnTo>
                        <a:lnTo>
                          <a:pt x="2213" y="1100"/>
                        </a:lnTo>
                        <a:lnTo>
                          <a:pt x="2202" y="1106"/>
                        </a:lnTo>
                        <a:lnTo>
                          <a:pt x="2187" y="1115"/>
                        </a:lnTo>
                        <a:lnTo>
                          <a:pt x="2180" y="1121"/>
                        </a:lnTo>
                        <a:lnTo>
                          <a:pt x="2174" y="1126"/>
                        </a:lnTo>
                        <a:lnTo>
                          <a:pt x="2168" y="1132"/>
                        </a:lnTo>
                        <a:lnTo>
                          <a:pt x="2163" y="1139"/>
                        </a:lnTo>
                        <a:lnTo>
                          <a:pt x="2158" y="1145"/>
                        </a:lnTo>
                        <a:lnTo>
                          <a:pt x="2155" y="1151"/>
                        </a:lnTo>
                        <a:lnTo>
                          <a:pt x="2154" y="1159"/>
                        </a:lnTo>
                        <a:lnTo>
                          <a:pt x="2154" y="1165"/>
                        </a:lnTo>
                        <a:lnTo>
                          <a:pt x="2155" y="1168"/>
                        </a:lnTo>
                        <a:lnTo>
                          <a:pt x="2156" y="1171"/>
                        </a:lnTo>
                        <a:lnTo>
                          <a:pt x="2158" y="1174"/>
                        </a:lnTo>
                        <a:lnTo>
                          <a:pt x="2160" y="1177"/>
                        </a:lnTo>
                        <a:lnTo>
                          <a:pt x="2167" y="1182"/>
                        </a:lnTo>
                        <a:lnTo>
                          <a:pt x="2176" y="1186"/>
                        </a:lnTo>
                        <a:lnTo>
                          <a:pt x="2201" y="1194"/>
                        </a:lnTo>
                        <a:lnTo>
                          <a:pt x="2223" y="1201"/>
                        </a:lnTo>
                        <a:lnTo>
                          <a:pt x="2246" y="1205"/>
                        </a:lnTo>
                        <a:lnTo>
                          <a:pt x="2268" y="1207"/>
                        </a:lnTo>
                        <a:lnTo>
                          <a:pt x="2290" y="1208"/>
                        </a:lnTo>
                        <a:lnTo>
                          <a:pt x="2312" y="1207"/>
                        </a:lnTo>
                        <a:lnTo>
                          <a:pt x="2336" y="1205"/>
                        </a:lnTo>
                        <a:lnTo>
                          <a:pt x="2360" y="1202"/>
                        </a:lnTo>
                        <a:lnTo>
                          <a:pt x="2378" y="1203"/>
                        </a:lnTo>
                        <a:lnTo>
                          <a:pt x="2394" y="1204"/>
                        </a:lnTo>
                        <a:lnTo>
                          <a:pt x="2412" y="1204"/>
                        </a:lnTo>
                        <a:lnTo>
                          <a:pt x="2429" y="1204"/>
                        </a:lnTo>
                        <a:lnTo>
                          <a:pt x="2464" y="1204"/>
                        </a:lnTo>
                        <a:lnTo>
                          <a:pt x="2500" y="1202"/>
                        </a:lnTo>
                        <a:lnTo>
                          <a:pt x="2536" y="1202"/>
                        </a:lnTo>
                        <a:lnTo>
                          <a:pt x="2570" y="1203"/>
                        </a:lnTo>
                        <a:lnTo>
                          <a:pt x="2587" y="1204"/>
                        </a:lnTo>
                        <a:lnTo>
                          <a:pt x="2604" y="1206"/>
                        </a:lnTo>
                        <a:lnTo>
                          <a:pt x="2621" y="1209"/>
                        </a:lnTo>
                        <a:lnTo>
                          <a:pt x="2636" y="1213"/>
                        </a:lnTo>
                        <a:lnTo>
                          <a:pt x="2659" y="1220"/>
                        </a:lnTo>
                        <a:lnTo>
                          <a:pt x="2681" y="1225"/>
                        </a:lnTo>
                        <a:lnTo>
                          <a:pt x="2701" y="1230"/>
                        </a:lnTo>
                        <a:lnTo>
                          <a:pt x="2721" y="1232"/>
                        </a:lnTo>
                        <a:lnTo>
                          <a:pt x="2730" y="1233"/>
                        </a:lnTo>
                        <a:lnTo>
                          <a:pt x="2740" y="1232"/>
                        </a:lnTo>
                        <a:lnTo>
                          <a:pt x="2750" y="1230"/>
                        </a:lnTo>
                        <a:lnTo>
                          <a:pt x="2759" y="1228"/>
                        </a:lnTo>
                        <a:lnTo>
                          <a:pt x="2768" y="1224"/>
                        </a:lnTo>
                        <a:lnTo>
                          <a:pt x="2777" y="1220"/>
                        </a:lnTo>
                        <a:lnTo>
                          <a:pt x="2786" y="1214"/>
                        </a:lnTo>
                        <a:lnTo>
                          <a:pt x="2796" y="1206"/>
                        </a:lnTo>
                        <a:lnTo>
                          <a:pt x="2944" y="1074"/>
                        </a:lnTo>
                        <a:lnTo>
                          <a:pt x="2963" y="1055"/>
                        </a:lnTo>
                        <a:lnTo>
                          <a:pt x="2979" y="1037"/>
                        </a:lnTo>
                        <a:lnTo>
                          <a:pt x="2987" y="1028"/>
                        </a:lnTo>
                        <a:lnTo>
                          <a:pt x="2994" y="1019"/>
                        </a:lnTo>
                        <a:lnTo>
                          <a:pt x="3001" y="1013"/>
                        </a:lnTo>
                        <a:lnTo>
                          <a:pt x="3009" y="1007"/>
                        </a:lnTo>
                        <a:lnTo>
                          <a:pt x="3016" y="1002"/>
                        </a:lnTo>
                        <a:lnTo>
                          <a:pt x="3023" y="1000"/>
                        </a:lnTo>
                        <a:lnTo>
                          <a:pt x="3027" y="999"/>
                        </a:lnTo>
                        <a:lnTo>
                          <a:pt x="3031" y="999"/>
                        </a:lnTo>
                        <a:lnTo>
                          <a:pt x="3035" y="999"/>
                        </a:lnTo>
                        <a:lnTo>
                          <a:pt x="3039" y="1000"/>
                        </a:lnTo>
                        <a:lnTo>
                          <a:pt x="3048" y="1003"/>
                        </a:lnTo>
                        <a:lnTo>
                          <a:pt x="3059" y="1009"/>
                        </a:lnTo>
                        <a:lnTo>
                          <a:pt x="3070" y="1017"/>
                        </a:lnTo>
                        <a:lnTo>
                          <a:pt x="3081" y="1030"/>
                        </a:lnTo>
                        <a:lnTo>
                          <a:pt x="3087" y="1035"/>
                        </a:lnTo>
                        <a:lnTo>
                          <a:pt x="3092" y="1039"/>
                        </a:lnTo>
                        <a:lnTo>
                          <a:pt x="3098" y="1043"/>
                        </a:lnTo>
                        <a:lnTo>
                          <a:pt x="3103" y="1045"/>
                        </a:lnTo>
                        <a:lnTo>
                          <a:pt x="3109" y="1048"/>
                        </a:lnTo>
                        <a:lnTo>
                          <a:pt x="3114" y="1049"/>
                        </a:lnTo>
                        <a:lnTo>
                          <a:pt x="3120" y="1050"/>
                        </a:lnTo>
                        <a:lnTo>
                          <a:pt x="3125" y="1050"/>
                        </a:lnTo>
                        <a:lnTo>
                          <a:pt x="3136" y="1049"/>
                        </a:lnTo>
                        <a:lnTo>
                          <a:pt x="3148" y="1046"/>
                        </a:lnTo>
                        <a:lnTo>
                          <a:pt x="3159" y="1041"/>
                        </a:lnTo>
                        <a:lnTo>
                          <a:pt x="3170" y="1035"/>
                        </a:lnTo>
                        <a:lnTo>
                          <a:pt x="3193" y="1019"/>
                        </a:lnTo>
                        <a:lnTo>
                          <a:pt x="3215" y="1002"/>
                        </a:lnTo>
                        <a:lnTo>
                          <a:pt x="3227" y="994"/>
                        </a:lnTo>
                        <a:lnTo>
                          <a:pt x="3238" y="986"/>
                        </a:lnTo>
                        <a:lnTo>
                          <a:pt x="3249" y="978"/>
                        </a:lnTo>
                        <a:lnTo>
                          <a:pt x="3260" y="971"/>
                        </a:lnTo>
                        <a:lnTo>
                          <a:pt x="3275" y="968"/>
                        </a:lnTo>
                        <a:lnTo>
                          <a:pt x="3286" y="968"/>
                        </a:lnTo>
                        <a:lnTo>
                          <a:pt x="3294" y="968"/>
                        </a:lnTo>
                        <a:lnTo>
                          <a:pt x="3300" y="970"/>
                        </a:lnTo>
                        <a:lnTo>
                          <a:pt x="3304" y="973"/>
                        </a:lnTo>
                        <a:lnTo>
                          <a:pt x="3306" y="978"/>
                        </a:lnTo>
                        <a:lnTo>
                          <a:pt x="3307" y="984"/>
                        </a:lnTo>
                        <a:lnTo>
                          <a:pt x="3308" y="990"/>
                        </a:lnTo>
                        <a:lnTo>
                          <a:pt x="3307" y="1003"/>
                        </a:lnTo>
                        <a:lnTo>
                          <a:pt x="3308" y="1018"/>
                        </a:lnTo>
                        <a:lnTo>
                          <a:pt x="3311" y="1026"/>
                        </a:lnTo>
                        <a:lnTo>
                          <a:pt x="3314" y="1033"/>
                        </a:lnTo>
                        <a:lnTo>
                          <a:pt x="3319" y="1040"/>
                        </a:lnTo>
                        <a:lnTo>
                          <a:pt x="3327" y="1046"/>
                        </a:lnTo>
                        <a:lnTo>
                          <a:pt x="3349" y="1058"/>
                        </a:lnTo>
                        <a:lnTo>
                          <a:pt x="3370" y="1071"/>
                        </a:lnTo>
                        <a:lnTo>
                          <a:pt x="3375" y="1075"/>
                        </a:lnTo>
                        <a:lnTo>
                          <a:pt x="3378" y="1078"/>
                        </a:lnTo>
                        <a:lnTo>
                          <a:pt x="3381" y="1083"/>
                        </a:lnTo>
                        <a:lnTo>
                          <a:pt x="3383" y="1087"/>
                        </a:lnTo>
                        <a:lnTo>
                          <a:pt x="3384" y="1092"/>
                        </a:lnTo>
                        <a:lnTo>
                          <a:pt x="3384" y="1098"/>
                        </a:lnTo>
                        <a:lnTo>
                          <a:pt x="3382" y="1104"/>
                        </a:lnTo>
                        <a:lnTo>
                          <a:pt x="3379" y="1113"/>
                        </a:lnTo>
                        <a:lnTo>
                          <a:pt x="3375" y="1123"/>
                        </a:lnTo>
                        <a:lnTo>
                          <a:pt x="3372" y="1132"/>
                        </a:lnTo>
                        <a:lnTo>
                          <a:pt x="3370" y="1142"/>
                        </a:lnTo>
                        <a:lnTo>
                          <a:pt x="3369" y="1151"/>
                        </a:lnTo>
                        <a:lnTo>
                          <a:pt x="3370" y="1161"/>
                        </a:lnTo>
                        <a:lnTo>
                          <a:pt x="3373" y="1170"/>
                        </a:lnTo>
                        <a:lnTo>
                          <a:pt x="3375" y="1174"/>
                        </a:lnTo>
                        <a:lnTo>
                          <a:pt x="3378" y="1179"/>
                        </a:lnTo>
                        <a:lnTo>
                          <a:pt x="3381" y="1183"/>
                        </a:lnTo>
                        <a:lnTo>
                          <a:pt x="3385" y="1187"/>
                        </a:lnTo>
                        <a:lnTo>
                          <a:pt x="3391" y="1191"/>
                        </a:lnTo>
                        <a:lnTo>
                          <a:pt x="3398" y="1194"/>
                        </a:lnTo>
                        <a:lnTo>
                          <a:pt x="3405" y="1195"/>
                        </a:lnTo>
                        <a:lnTo>
                          <a:pt x="3412" y="1197"/>
                        </a:lnTo>
                        <a:lnTo>
                          <a:pt x="3427" y="1194"/>
                        </a:lnTo>
                        <a:lnTo>
                          <a:pt x="3444" y="1191"/>
                        </a:lnTo>
                        <a:lnTo>
                          <a:pt x="3451" y="1190"/>
                        </a:lnTo>
                        <a:lnTo>
                          <a:pt x="3459" y="1189"/>
                        </a:lnTo>
                        <a:lnTo>
                          <a:pt x="3466" y="1188"/>
                        </a:lnTo>
                        <a:lnTo>
                          <a:pt x="3473" y="1189"/>
                        </a:lnTo>
                        <a:lnTo>
                          <a:pt x="3480" y="1190"/>
                        </a:lnTo>
                        <a:lnTo>
                          <a:pt x="3487" y="1194"/>
                        </a:lnTo>
                        <a:lnTo>
                          <a:pt x="3492" y="1199"/>
                        </a:lnTo>
                        <a:lnTo>
                          <a:pt x="3497" y="1206"/>
                        </a:lnTo>
                        <a:lnTo>
                          <a:pt x="3499" y="1211"/>
                        </a:lnTo>
                        <a:lnTo>
                          <a:pt x="3500" y="1217"/>
                        </a:lnTo>
                        <a:lnTo>
                          <a:pt x="3500" y="1223"/>
                        </a:lnTo>
                        <a:lnTo>
                          <a:pt x="3500" y="1229"/>
                        </a:lnTo>
                        <a:lnTo>
                          <a:pt x="3500" y="1235"/>
                        </a:lnTo>
                        <a:lnTo>
                          <a:pt x="3500" y="1242"/>
                        </a:lnTo>
                        <a:lnTo>
                          <a:pt x="3501" y="1248"/>
                        </a:lnTo>
                        <a:lnTo>
                          <a:pt x="3502" y="1253"/>
                        </a:lnTo>
                        <a:lnTo>
                          <a:pt x="3505" y="1259"/>
                        </a:lnTo>
                        <a:lnTo>
                          <a:pt x="3511" y="1267"/>
                        </a:lnTo>
                        <a:lnTo>
                          <a:pt x="3518" y="1276"/>
                        </a:lnTo>
                        <a:lnTo>
                          <a:pt x="3528" y="1287"/>
                        </a:lnTo>
                        <a:lnTo>
                          <a:pt x="3544" y="1306"/>
                        </a:lnTo>
                        <a:lnTo>
                          <a:pt x="3555" y="1318"/>
                        </a:lnTo>
                        <a:lnTo>
                          <a:pt x="3555" y="1318"/>
                        </a:lnTo>
                        <a:lnTo>
                          <a:pt x="3544" y="1322"/>
                        </a:lnTo>
                        <a:lnTo>
                          <a:pt x="3534" y="1328"/>
                        </a:lnTo>
                        <a:lnTo>
                          <a:pt x="3523" y="1333"/>
                        </a:lnTo>
                        <a:lnTo>
                          <a:pt x="3512" y="1338"/>
                        </a:lnTo>
                        <a:lnTo>
                          <a:pt x="3492" y="1351"/>
                        </a:lnTo>
                        <a:lnTo>
                          <a:pt x="3471" y="1366"/>
                        </a:lnTo>
                        <a:lnTo>
                          <a:pt x="3451" y="1384"/>
                        </a:lnTo>
                        <a:lnTo>
                          <a:pt x="3430" y="1402"/>
                        </a:lnTo>
                        <a:lnTo>
                          <a:pt x="3410" y="1422"/>
                        </a:lnTo>
                        <a:lnTo>
                          <a:pt x="3390" y="1442"/>
                        </a:lnTo>
                        <a:lnTo>
                          <a:pt x="3352" y="1483"/>
                        </a:lnTo>
                        <a:lnTo>
                          <a:pt x="3315" y="1524"/>
                        </a:lnTo>
                        <a:lnTo>
                          <a:pt x="3296" y="1544"/>
                        </a:lnTo>
                        <a:lnTo>
                          <a:pt x="3279" y="1562"/>
                        </a:lnTo>
                        <a:lnTo>
                          <a:pt x="3260" y="1579"/>
                        </a:lnTo>
                        <a:lnTo>
                          <a:pt x="3243" y="1595"/>
                        </a:lnTo>
                        <a:lnTo>
                          <a:pt x="3156" y="1670"/>
                        </a:lnTo>
                        <a:lnTo>
                          <a:pt x="3152" y="1675"/>
                        </a:lnTo>
                        <a:lnTo>
                          <a:pt x="3150" y="1680"/>
                        </a:lnTo>
                        <a:lnTo>
                          <a:pt x="3149" y="1685"/>
                        </a:lnTo>
                        <a:lnTo>
                          <a:pt x="3148" y="1691"/>
                        </a:lnTo>
                        <a:lnTo>
                          <a:pt x="3148" y="1697"/>
                        </a:lnTo>
                        <a:lnTo>
                          <a:pt x="3147" y="1703"/>
                        </a:lnTo>
                        <a:lnTo>
                          <a:pt x="3144" y="1709"/>
                        </a:lnTo>
                        <a:lnTo>
                          <a:pt x="3141" y="1716"/>
                        </a:lnTo>
                        <a:lnTo>
                          <a:pt x="3128" y="1730"/>
                        </a:lnTo>
                        <a:lnTo>
                          <a:pt x="3115" y="1745"/>
                        </a:lnTo>
                        <a:lnTo>
                          <a:pt x="3109" y="1752"/>
                        </a:lnTo>
                        <a:lnTo>
                          <a:pt x="3102" y="1759"/>
                        </a:lnTo>
                        <a:lnTo>
                          <a:pt x="3095" y="1765"/>
                        </a:lnTo>
                        <a:lnTo>
                          <a:pt x="3087" y="1771"/>
                        </a:lnTo>
                        <a:lnTo>
                          <a:pt x="3079" y="1777"/>
                        </a:lnTo>
                        <a:lnTo>
                          <a:pt x="3072" y="1784"/>
                        </a:lnTo>
                        <a:lnTo>
                          <a:pt x="3067" y="1791"/>
                        </a:lnTo>
                        <a:lnTo>
                          <a:pt x="3062" y="1801"/>
                        </a:lnTo>
                        <a:lnTo>
                          <a:pt x="3055" y="1819"/>
                        </a:lnTo>
                        <a:lnTo>
                          <a:pt x="3047" y="1838"/>
                        </a:lnTo>
                        <a:lnTo>
                          <a:pt x="3043" y="1849"/>
                        </a:lnTo>
                        <a:lnTo>
                          <a:pt x="3039" y="1858"/>
                        </a:lnTo>
                        <a:lnTo>
                          <a:pt x="3034" y="1868"/>
                        </a:lnTo>
                        <a:lnTo>
                          <a:pt x="3028" y="1877"/>
                        </a:lnTo>
                        <a:lnTo>
                          <a:pt x="3021" y="1887"/>
                        </a:lnTo>
                        <a:lnTo>
                          <a:pt x="3012" y="1895"/>
                        </a:lnTo>
                        <a:lnTo>
                          <a:pt x="3001" y="1903"/>
                        </a:lnTo>
                        <a:lnTo>
                          <a:pt x="2989" y="1910"/>
                        </a:lnTo>
                        <a:lnTo>
                          <a:pt x="2982" y="1923"/>
                        </a:lnTo>
                        <a:lnTo>
                          <a:pt x="2973" y="1935"/>
                        </a:lnTo>
                        <a:lnTo>
                          <a:pt x="2963" y="1945"/>
                        </a:lnTo>
                        <a:lnTo>
                          <a:pt x="2954" y="1955"/>
                        </a:lnTo>
                        <a:lnTo>
                          <a:pt x="2934" y="1975"/>
                        </a:lnTo>
                        <a:lnTo>
                          <a:pt x="2915" y="1995"/>
                        </a:lnTo>
                        <a:lnTo>
                          <a:pt x="2910" y="2002"/>
                        </a:lnTo>
                        <a:lnTo>
                          <a:pt x="2907" y="2010"/>
                        </a:lnTo>
                        <a:lnTo>
                          <a:pt x="2903" y="2020"/>
                        </a:lnTo>
                        <a:lnTo>
                          <a:pt x="2900" y="2030"/>
                        </a:lnTo>
                        <a:lnTo>
                          <a:pt x="2897" y="2039"/>
                        </a:lnTo>
                        <a:lnTo>
                          <a:pt x="2894" y="2049"/>
                        </a:lnTo>
                        <a:lnTo>
                          <a:pt x="2890" y="2060"/>
                        </a:lnTo>
                        <a:lnTo>
                          <a:pt x="2886" y="2068"/>
                        </a:lnTo>
                        <a:lnTo>
                          <a:pt x="2872" y="2090"/>
                        </a:lnTo>
                        <a:lnTo>
                          <a:pt x="2857" y="2113"/>
                        </a:lnTo>
                        <a:lnTo>
                          <a:pt x="2840" y="2135"/>
                        </a:lnTo>
                        <a:lnTo>
                          <a:pt x="2822" y="2158"/>
                        </a:lnTo>
                        <a:lnTo>
                          <a:pt x="2804" y="2180"/>
                        </a:lnTo>
                        <a:lnTo>
                          <a:pt x="2785" y="2202"/>
                        </a:lnTo>
                        <a:lnTo>
                          <a:pt x="2767" y="2222"/>
                        </a:lnTo>
                        <a:lnTo>
                          <a:pt x="2750" y="2243"/>
                        </a:lnTo>
                        <a:lnTo>
                          <a:pt x="2740" y="2251"/>
                        </a:lnTo>
                        <a:lnTo>
                          <a:pt x="2730" y="2258"/>
                        </a:lnTo>
                        <a:lnTo>
                          <a:pt x="2720" y="2264"/>
                        </a:lnTo>
                        <a:lnTo>
                          <a:pt x="2710" y="2270"/>
                        </a:lnTo>
                        <a:lnTo>
                          <a:pt x="2700" y="2277"/>
                        </a:lnTo>
                        <a:lnTo>
                          <a:pt x="2692" y="2284"/>
                        </a:lnTo>
                        <a:lnTo>
                          <a:pt x="2689" y="2288"/>
                        </a:lnTo>
                        <a:lnTo>
                          <a:pt x="2687" y="2292"/>
                        </a:lnTo>
                        <a:lnTo>
                          <a:pt x="2686" y="2297"/>
                        </a:lnTo>
                        <a:lnTo>
                          <a:pt x="2686" y="2302"/>
                        </a:lnTo>
                        <a:lnTo>
                          <a:pt x="2686" y="2316"/>
                        </a:lnTo>
                        <a:lnTo>
                          <a:pt x="2686" y="2327"/>
                        </a:lnTo>
                        <a:lnTo>
                          <a:pt x="2684" y="2335"/>
                        </a:lnTo>
                        <a:lnTo>
                          <a:pt x="2682" y="2342"/>
                        </a:lnTo>
                        <a:lnTo>
                          <a:pt x="2679" y="2348"/>
                        </a:lnTo>
                        <a:lnTo>
                          <a:pt x="2676" y="2352"/>
                        </a:lnTo>
                        <a:lnTo>
                          <a:pt x="2672" y="2356"/>
                        </a:lnTo>
                        <a:lnTo>
                          <a:pt x="2668" y="2360"/>
                        </a:lnTo>
                        <a:lnTo>
                          <a:pt x="2657" y="2366"/>
                        </a:lnTo>
                        <a:lnTo>
                          <a:pt x="2646" y="2374"/>
                        </a:lnTo>
                        <a:lnTo>
                          <a:pt x="2640" y="2379"/>
                        </a:lnTo>
                        <a:lnTo>
                          <a:pt x="2634" y="2385"/>
                        </a:lnTo>
                        <a:lnTo>
                          <a:pt x="2628" y="2393"/>
                        </a:lnTo>
                        <a:lnTo>
                          <a:pt x="2622" y="2403"/>
                        </a:lnTo>
                        <a:lnTo>
                          <a:pt x="2615" y="2414"/>
                        </a:lnTo>
                        <a:lnTo>
                          <a:pt x="2610" y="2424"/>
                        </a:lnTo>
                        <a:lnTo>
                          <a:pt x="2605" y="2435"/>
                        </a:lnTo>
                        <a:lnTo>
                          <a:pt x="2601" y="2446"/>
                        </a:lnTo>
                        <a:lnTo>
                          <a:pt x="2593" y="2466"/>
                        </a:lnTo>
                        <a:lnTo>
                          <a:pt x="2584" y="2488"/>
                        </a:lnTo>
                        <a:lnTo>
                          <a:pt x="2582" y="2491"/>
                        </a:lnTo>
                        <a:lnTo>
                          <a:pt x="2580" y="2494"/>
                        </a:lnTo>
                        <a:lnTo>
                          <a:pt x="2576" y="2497"/>
                        </a:lnTo>
                        <a:lnTo>
                          <a:pt x="2573" y="2499"/>
                        </a:lnTo>
                        <a:lnTo>
                          <a:pt x="2567" y="2502"/>
                        </a:lnTo>
                        <a:lnTo>
                          <a:pt x="2560" y="2504"/>
                        </a:lnTo>
                        <a:lnTo>
                          <a:pt x="2553" y="2506"/>
                        </a:lnTo>
                        <a:lnTo>
                          <a:pt x="2547" y="2508"/>
                        </a:lnTo>
                        <a:lnTo>
                          <a:pt x="2541" y="2511"/>
                        </a:lnTo>
                        <a:lnTo>
                          <a:pt x="2536" y="2515"/>
                        </a:lnTo>
                        <a:lnTo>
                          <a:pt x="2529" y="2523"/>
                        </a:lnTo>
                        <a:lnTo>
                          <a:pt x="2524" y="2531"/>
                        </a:lnTo>
                        <a:lnTo>
                          <a:pt x="2520" y="2538"/>
                        </a:lnTo>
                        <a:lnTo>
                          <a:pt x="2516" y="2545"/>
                        </a:lnTo>
                        <a:lnTo>
                          <a:pt x="2511" y="2558"/>
                        </a:lnTo>
                        <a:lnTo>
                          <a:pt x="2505" y="2570"/>
                        </a:lnTo>
                        <a:lnTo>
                          <a:pt x="2503" y="2577"/>
                        </a:lnTo>
                        <a:lnTo>
                          <a:pt x="2499" y="2582"/>
                        </a:lnTo>
                        <a:lnTo>
                          <a:pt x="2495" y="2587"/>
                        </a:lnTo>
                        <a:lnTo>
                          <a:pt x="2489" y="2592"/>
                        </a:lnTo>
                        <a:lnTo>
                          <a:pt x="2483" y="2596"/>
                        </a:lnTo>
                        <a:lnTo>
                          <a:pt x="2475" y="2600"/>
                        </a:lnTo>
                        <a:lnTo>
                          <a:pt x="2466" y="2603"/>
                        </a:lnTo>
                        <a:lnTo>
                          <a:pt x="2455" y="2606"/>
                        </a:lnTo>
                        <a:lnTo>
                          <a:pt x="2450" y="2607"/>
                        </a:lnTo>
                        <a:lnTo>
                          <a:pt x="2445" y="2610"/>
                        </a:lnTo>
                        <a:lnTo>
                          <a:pt x="2442" y="2614"/>
                        </a:lnTo>
                        <a:lnTo>
                          <a:pt x="2438" y="2619"/>
                        </a:lnTo>
                        <a:lnTo>
                          <a:pt x="2434" y="2630"/>
                        </a:lnTo>
                        <a:lnTo>
                          <a:pt x="2430" y="2643"/>
                        </a:lnTo>
                        <a:lnTo>
                          <a:pt x="2425" y="2670"/>
                        </a:lnTo>
                        <a:lnTo>
                          <a:pt x="2420" y="2692"/>
                        </a:lnTo>
                        <a:lnTo>
                          <a:pt x="2414" y="2707"/>
                        </a:lnTo>
                        <a:lnTo>
                          <a:pt x="2405" y="2720"/>
                        </a:lnTo>
                        <a:lnTo>
                          <a:pt x="2395" y="2733"/>
                        </a:lnTo>
                        <a:lnTo>
                          <a:pt x="2384" y="2746"/>
                        </a:lnTo>
                        <a:lnTo>
                          <a:pt x="2374" y="2759"/>
                        </a:lnTo>
                        <a:lnTo>
                          <a:pt x="2363" y="2771"/>
                        </a:lnTo>
                        <a:lnTo>
                          <a:pt x="2352" y="2784"/>
                        </a:lnTo>
                        <a:lnTo>
                          <a:pt x="2344" y="2798"/>
                        </a:lnTo>
                        <a:lnTo>
                          <a:pt x="2255" y="2945"/>
                        </a:lnTo>
                        <a:lnTo>
                          <a:pt x="2252" y="2950"/>
                        </a:lnTo>
                        <a:lnTo>
                          <a:pt x="2248" y="2954"/>
                        </a:lnTo>
                        <a:lnTo>
                          <a:pt x="2244" y="2957"/>
                        </a:lnTo>
                        <a:lnTo>
                          <a:pt x="2240" y="2961"/>
                        </a:lnTo>
                        <a:lnTo>
                          <a:pt x="2233" y="2966"/>
                        </a:lnTo>
                        <a:lnTo>
                          <a:pt x="2226" y="2970"/>
                        </a:lnTo>
                        <a:lnTo>
                          <a:pt x="2223" y="2972"/>
                        </a:lnTo>
                        <a:lnTo>
                          <a:pt x="2221" y="2974"/>
                        </a:lnTo>
                        <a:lnTo>
                          <a:pt x="2220" y="2977"/>
                        </a:lnTo>
                        <a:lnTo>
                          <a:pt x="2220" y="2979"/>
                        </a:lnTo>
                        <a:lnTo>
                          <a:pt x="2221" y="2983"/>
                        </a:lnTo>
                        <a:lnTo>
                          <a:pt x="2222" y="2987"/>
                        </a:lnTo>
                        <a:lnTo>
                          <a:pt x="2226" y="2991"/>
                        </a:lnTo>
                        <a:lnTo>
                          <a:pt x="2230" y="2997"/>
                        </a:lnTo>
                        <a:lnTo>
                          <a:pt x="2236" y="3002"/>
                        </a:lnTo>
                        <a:lnTo>
                          <a:pt x="2239" y="3009"/>
                        </a:lnTo>
                        <a:lnTo>
                          <a:pt x="2242" y="3014"/>
                        </a:lnTo>
                        <a:lnTo>
                          <a:pt x="2245" y="3019"/>
                        </a:lnTo>
                        <a:lnTo>
                          <a:pt x="2248" y="3028"/>
                        </a:lnTo>
                        <a:lnTo>
                          <a:pt x="2251" y="3035"/>
                        </a:lnTo>
                        <a:lnTo>
                          <a:pt x="2254" y="3039"/>
                        </a:lnTo>
                        <a:lnTo>
                          <a:pt x="2256" y="3042"/>
                        </a:lnTo>
                        <a:lnTo>
                          <a:pt x="2260" y="3044"/>
                        </a:lnTo>
                        <a:lnTo>
                          <a:pt x="2264" y="3047"/>
                        </a:lnTo>
                        <a:lnTo>
                          <a:pt x="2269" y="3049"/>
                        </a:lnTo>
                        <a:lnTo>
                          <a:pt x="2277" y="3050"/>
                        </a:lnTo>
                        <a:lnTo>
                          <a:pt x="2285" y="3051"/>
                        </a:lnTo>
                        <a:lnTo>
                          <a:pt x="2295" y="3051"/>
                        </a:lnTo>
                        <a:lnTo>
                          <a:pt x="2301" y="3070"/>
                        </a:lnTo>
                        <a:lnTo>
                          <a:pt x="2307" y="3091"/>
                        </a:lnTo>
                        <a:lnTo>
                          <a:pt x="2313" y="3112"/>
                        </a:lnTo>
                        <a:lnTo>
                          <a:pt x="2320" y="3133"/>
                        </a:lnTo>
                        <a:lnTo>
                          <a:pt x="2326" y="3154"/>
                        </a:lnTo>
                        <a:lnTo>
                          <a:pt x="2331" y="3174"/>
                        </a:lnTo>
                        <a:lnTo>
                          <a:pt x="2335" y="3195"/>
                        </a:lnTo>
                        <a:lnTo>
                          <a:pt x="2339" y="3215"/>
                        </a:lnTo>
                        <a:lnTo>
                          <a:pt x="2346" y="3247"/>
                        </a:lnTo>
                        <a:lnTo>
                          <a:pt x="2354" y="3280"/>
                        </a:lnTo>
                        <a:lnTo>
                          <a:pt x="2359" y="3296"/>
                        </a:lnTo>
                        <a:lnTo>
                          <a:pt x="2363" y="3312"/>
                        </a:lnTo>
                        <a:lnTo>
                          <a:pt x="2366" y="3328"/>
                        </a:lnTo>
                        <a:lnTo>
                          <a:pt x="2368" y="3344"/>
                        </a:lnTo>
                        <a:lnTo>
                          <a:pt x="2370" y="3369"/>
                        </a:lnTo>
                        <a:lnTo>
                          <a:pt x="2373" y="3405"/>
                        </a:lnTo>
                        <a:lnTo>
                          <a:pt x="2375" y="3447"/>
                        </a:lnTo>
                        <a:lnTo>
                          <a:pt x="2376" y="3493"/>
                        </a:lnTo>
                        <a:lnTo>
                          <a:pt x="2375" y="3515"/>
                        </a:lnTo>
                        <a:lnTo>
                          <a:pt x="2374" y="3537"/>
                        </a:lnTo>
                        <a:lnTo>
                          <a:pt x="2372" y="3556"/>
                        </a:lnTo>
                        <a:lnTo>
                          <a:pt x="2368" y="3575"/>
                        </a:lnTo>
                        <a:lnTo>
                          <a:pt x="2366" y="3583"/>
                        </a:lnTo>
                        <a:lnTo>
                          <a:pt x="2364" y="3590"/>
                        </a:lnTo>
                        <a:lnTo>
                          <a:pt x="2360" y="3597"/>
                        </a:lnTo>
                        <a:lnTo>
                          <a:pt x="2357" y="3603"/>
                        </a:lnTo>
                        <a:lnTo>
                          <a:pt x="2354" y="3609"/>
                        </a:lnTo>
                        <a:lnTo>
                          <a:pt x="2351" y="3613"/>
                        </a:lnTo>
                        <a:lnTo>
                          <a:pt x="2346" y="3616"/>
                        </a:lnTo>
                        <a:lnTo>
                          <a:pt x="2342" y="3619"/>
                        </a:lnTo>
                        <a:lnTo>
                          <a:pt x="2335" y="3628"/>
                        </a:lnTo>
                        <a:lnTo>
                          <a:pt x="2330" y="3636"/>
                        </a:lnTo>
                        <a:lnTo>
                          <a:pt x="2328" y="3643"/>
                        </a:lnTo>
                        <a:lnTo>
                          <a:pt x="2327" y="3651"/>
                        </a:lnTo>
                        <a:lnTo>
                          <a:pt x="2328" y="3657"/>
                        </a:lnTo>
                        <a:lnTo>
                          <a:pt x="2330" y="3663"/>
                        </a:lnTo>
                        <a:lnTo>
                          <a:pt x="2332" y="3668"/>
                        </a:lnTo>
                        <a:lnTo>
                          <a:pt x="2336" y="3673"/>
                        </a:lnTo>
                        <a:lnTo>
                          <a:pt x="2344" y="3681"/>
                        </a:lnTo>
                        <a:lnTo>
                          <a:pt x="2352" y="3690"/>
                        </a:lnTo>
                        <a:lnTo>
                          <a:pt x="2354" y="3695"/>
                        </a:lnTo>
                        <a:lnTo>
                          <a:pt x="2356" y="3699"/>
                        </a:lnTo>
                        <a:lnTo>
                          <a:pt x="2357" y="3704"/>
                        </a:lnTo>
                        <a:lnTo>
                          <a:pt x="2356" y="3708"/>
                        </a:lnTo>
                        <a:lnTo>
                          <a:pt x="2344" y="3731"/>
                        </a:lnTo>
                        <a:lnTo>
                          <a:pt x="2329" y="3759"/>
                        </a:lnTo>
                        <a:lnTo>
                          <a:pt x="2327" y="3766"/>
                        </a:lnTo>
                        <a:lnTo>
                          <a:pt x="2325" y="3772"/>
                        </a:lnTo>
                        <a:lnTo>
                          <a:pt x="2323" y="3779"/>
                        </a:lnTo>
                        <a:lnTo>
                          <a:pt x="2323" y="3785"/>
                        </a:lnTo>
                        <a:lnTo>
                          <a:pt x="2324" y="3790"/>
                        </a:lnTo>
                        <a:lnTo>
                          <a:pt x="2327" y="3794"/>
                        </a:lnTo>
                        <a:lnTo>
                          <a:pt x="2330" y="3798"/>
                        </a:lnTo>
                        <a:lnTo>
                          <a:pt x="2336" y="3801"/>
                        </a:lnTo>
                        <a:lnTo>
                          <a:pt x="2341" y="3803"/>
                        </a:lnTo>
                        <a:lnTo>
                          <a:pt x="2345" y="3803"/>
                        </a:lnTo>
                        <a:lnTo>
                          <a:pt x="2349" y="3803"/>
                        </a:lnTo>
                        <a:lnTo>
                          <a:pt x="2352" y="3801"/>
                        </a:lnTo>
                        <a:lnTo>
                          <a:pt x="2357" y="3797"/>
                        </a:lnTo>
                        <a:lnTo>
                          <a:pt x="2362" y="3790"/>
                        </a:lnTo>
                        <a:lnTo>
                          <a:pt x="2365" y="3784"/>
                        </a:lnTo>
                        <a:lnTo>
                          <a:pt x="2368" y="3779"/>
                        </a:lnTo>
                        <a:lnTo>
                          <a:pt x="2369" y="3776"/>
                        </a:lnTo>
                        <a:lnTo>
                          <a:pt x="2371" y="3775"/>
                        </a:lnTo>
                        <a:lnTo>
                          <a:pt x="2372" y="3774"/>
                        </a:lnTo>
                        <a:lnTo>
                          <a:pt x="2374" y="3775"/>
                        </a:lnTo>
                        <a:lnTo>
                          <a:pt x="2377" y="3778"/>
                        </a:lnTo>
                        <a:lnTo>
                          <a:pt x="2380" y="3782"/>
                        </a:lnTo>
                        <a:lnTo>
                          <a:pt x="2382" y="3786"/>
                        </a:lnTo>
                        <a:lnTo>
                          <a:pt x="2383" y="3791"/>
                        </a:lnTo>
                        <a:lnTo>
                          <a:pt x="2384" y="3795"/>
                        </a:lnTo>
                        <a:lnTo>
                          <a:pt x="2385" y="3800"/>
                        </a:lnTo>
                        <a:lnTo>
                          <a:pt x="2385" y="3804"/>
                        </a:lnTo>
                        <a:lnTo>
                          <a:pt x="2384" y="3808"/>
                        </a:lnTo>
                        <a:lnTo>
                          <a:pt x="2382" y="3818"/>
                        </a:lnTo>
                        <a:lnTo>
                          <a:pt x="2381" y="3826"/>
                        </a:lnTo>
                        <a:lnTo>
                          <a:pt x="2382" y="3831"/>
                        </a:lnTo>
                        <a:lnTo>
                          <a:pt x="2383" y="3835"/>
                        </a:lnTo>
                        <a:lnTo>
                          <a:pt x="2386" y="3838"/>
                        </a:lnTo>
                        <a:lnTo>
                          <a:pt x="2390" y="3839"/>
                        </a:lnTo>
                        <a:lnTo>
                          <a:pt x="2394" y="3840"/>
                        </a:lnTo>
                        <a:lnTo>
                          <a:pt x="2399" y="3840"/>
                        </a:lnTo>
                        <a:lnTo>
                          <a:pt x="2411" y="3839"/>
                        </a:lnTo>
                        <a:lnTo>
                          <a:pt x="2421" y="3838"/>
                        </a:lnTo>
                        <a:lnTo>
                          <a:pt x="2425" y="3838"/>
                        </a:lnTo>
                        <a:lnTo>
                          <a:pt x="2429" y="3839"/>
                        </a:lnTo>
                        <a:lnTo>
                          <a:pt x="2433" y="3841"/>
                        </a:lnTo>
                        <a:lnTo>
                          <a:pt x="2435" y="3844"/>
                        </a:lnTo>
                        <a:lnTo>
                          <a:pt x="2442" y="3859"/>
                        </a:lnTo>
                        <a:lnTo>
                          <a:pt x="2452" y="3874"/>
                        </a:lnTo>
                        <a:lnTo>
                          <a:pt x="2457" y="3881"/>
                        </a:lnTo>
                        <a:lnTo>
                          <a:pt x="2463" y="3888"/>
                        </a:lnTo>
                        <a:lnTo>
                          <a:pt x="2469" y="3895"/>
                        </a:lnTo>
                        <a:lnTo>
                          <a:pt x="2475" y="3900"/>
                        </a:lnTo>
                        <a:lnTo>
                          <a:pt x="2482" y="3907"/>
                        </a:lnTo>
                        <a:lnTo>
                          <a:pt x="2489" y="3912"/>
                        </a:lnTo>
                        <a:lnTo>
                          <a:pt x="2497" y="3916"/>
                        </a:lnTo>
                        <a:lnTo>
                          <a:pt x="2505" y="3920"/>
                        </a:lnTo>
                        <a:lnTo>
                          <a:pt x="2512" y="3923"/>
                        </a:lnTo>
                        <a:lnTo>
                          <a:pt x="2520" y="3925"/>
                        </a:lnTo>
                        <a:lnTo>
                          <a:pt x="2528" y="3926"/>
                        </a:lnTo>
                        <a:lnTo>
                          <a:pt x="2537" y="3926"/>
                        </a:lnTo>
                        <a:lnTo>
                          <a:pt x="2539" y="3926"/>
                        </a:lnTo>
                        <a:lnTo>
                          <a:pt x="2541" y="3927"/>
                        </a:lnTo>
                        <a:lnTo>
                          <a:pt x="2542" y="3928"/>
                        </a:lnTo>
                        <a:lnTo>
                          <a:pt x="2543" y="3931"/>
                        </a:lnTo>
                        <a:lnTo>
                          <a:pt x="2545" y="3936"/>
                        </a:lnTo>
                        <a:lnTo>
                          <a:pt x="2548" y="3942"/>
                        </a:lnTo>
                        <a:lnTo>
                          <a:pt x="2551" y="3948"/>
                        </a:lnTo>
                        <a:lnTo>
                          <a:pt x="2556" y="3955"/>
                        </a:lnTo>
                        <a:lnTo>
                          <a:pt x="2560" y="3957"/>
                        </a:lnTo>
                        <a:lnTo>
                          <a:pt x="2564" y="3959"/>
                        </a:lnTo>
                        <a:lnTo>
                          <a:pt x="2568" y="3960"/>
                        </a:lnTo>
                        <a:lnTo>
                          <a:pt x="2574" y="3960"/>
                        </a:lnTo>
                        <a:lnTo>
                          <a:pt x="2574" y="3968"/>
                        </a:lnTo>
                        <a:lnTo>
                          <a:pt x="2573" y="3975"/>
                        </a:lnTo>
                        <a:lnTo>
                          <a:pt x="2571" y="3980"/>
                        </a:lnTo>
                        <a:lnTo>
                          <a:pt x="2569" y="3985"/>
                        </a:lnTo>
                        <a:lnTo>
                          <a:pt x="2564" y="3994"/>
                        </a:lnTo>
                        <a:lnTo>
                          <a:pt x="2557" y="4006"/>
                        </a:lnTo>
                        <a:lnTo>
                          <a:pt x="2555" y="4012"/>
                        </a:lnTo>
                        <a:lnTo>
                          <a:pt x="2554" y="4018"/>
                        </a:lnTo>
                        <a:lnTo>
                          <a:pt x="2555" y="4025"/>
                        </a:lnTo>
                        <a:lnTo>
                          <a:pt x="2556" y="4033"/>
                        </a:lnTo>
                        <a:lnTo>
                          <a:pt x="2559" y="4049"/>
                        </a:lnTo>
                        <a:lnTo>
                          <a:pt x="2561" y="4063"/>
                        </a:lnTo>
                        <a:lnTo>
                          <a:pt x="2562" y="4069"/>
                        </a:lnTo>
                        <a:lnTo>
                          <a:pt x="2563" y="4076"/>
                        </a:lnTo>
                        <a:lnTo>
                          <a:pt x="2566" y="4084"/>
                        </a:lnTo>
                        <a:lnTo>
                          <a:pt x="2568" y="4092"/>
                        </a:lnTo>
                        <a:lnTo>
                          <a:pt x="2575" y="4108"/>
                        </a:lnTo>
                        <a:lnTo>
                          <a:pt x="2583" y="4124"/>
                        </a:lnTo>
                        <a:lnTo>
                          <a:pt x="2585" y="4131"/>
                        </a:lnTo>
                        <a:lnTo>
                          <a:pt x="2587" y="4138"/>
                        </a:lnTo>
                        <a:lnTo>
                          <a:pt x="2589" y="4145"/>
                        </a:lnTo>
                        <a:lnTo>
                          <a:pt x="2589" y="4150"/>
                        </a:lnTo>
                        <a:lnTo>
                          <a:pt x="2588" y="4155"/>
                        </a:lnTo>
                        <a:lnTo>
                          <a:pt x="2585" y="4159"/>
                        </a:lnTo>
                        <a:lnTo>
                          <a:pt x="2581" y="4161"/>
                        </a:lnTo>
                        <a:lnTo>
                          <a:pt x="2574" y="4163"/>
                        </a:lnTo>
                        <a:lnTo>
                          <a:pt x="2568" y="4163"/>
                        </a:lnTo>
                        <a:lnTo>
                          <a:pt x="2562" y="4163"/>
                        </a:lnTo>
                        <a:lnTo>
                          <a:pt x="2555" y="4161"/>
                        </a:lnTo>
                        <a:lnTo>
                          <a:pt x="2549" y="4160"/>
                        </a:lnTo>
                        <a:lnTo>
                          <a:pt x="2537" y="4154"/>
                        </a:lnTo>
                        <a:lnTo>
                          <a:pt x="2524" y="4147"/>
                        </a:lnTo>
                        <a:lnTo>
                          <a:pt x="2500" y="4128"/>
                        </a:lnTo>
                        <a:lnTo>
                          <a:pt x="2476" y="4106"/>
                        </a:lnTo>
                        <a:lnTo>
                          <a:pt x="2464" y="4096"/>
                        </a:lnTo>
                        <a:lnTo>
                          <a:pt x="2452" y="4086"/>
                        </a:lnTo>
                        <a:lnTo>
                          <a:pt x="2439" y="4077"/>
                        </a:lnTo>
                        <a:lnTo>
                          <a:pt x="2426" y="4070"/>
                        </a:lnTo>
                        <a:lnTo>
                          <a:pt x="2420" y="4068"/>
                        </a:lnTo>
                        <a:lnTo>
                          <a:pt x="2414" y="4066"/>
                        </a:lnTo>
                        <a:lnTo>
                          <a:pt x="2407" y="4064"/>
                        </a:lnTo>
                        <a:lnTo>
                          <a:pt x="2400" y="4063"/>
                        </a:lnTo>
                        <a:lnTo>
                          <a:pt x="2393" y="4063"/>
                        </a:lnTo>
                        <a:lnTo>
                          <a:pt x="2387" y="4064"/>
                        </a:lnTo>
                        <a:lnTo>
                          <a:pt x="2380" y="4066"/>
                        </a:lnTo>
                        <a:lnTo>
                          <a:pt x="2374" y="4068"/>
                        </a:lnTo>
                        <a:lnTo>
                          <a:pt x="2368" y="4070"/>
                        </a:lnTo>
                        <a:lnTo>
                          <a:pt x="2363" y="4072"/>
                        </a:lnTo>
                        <a:lnTo>
                          <a:pt x="2357" y="4072"/>
                        </a:lnTo>
                        <a:lnTo>
                          <a:pt x="2352" y="4072"/>
                        </a:lnTo>
                        <a:lnTo>
                          <a:pt x="2343" y="4071"/>
                        </a:lnTo>
                        <a:lnTo>
                          <a:pt x="2334" y="4069"/>
                        </a:lnTo>
                        <a:lnTo>
                          <a:pt x="2326" y="4066"/>
                        </a:lnTo>
                        <a:lnTo>
                          <a:pt x="2316" y="4065"/>
                        </a:lnTo>
                        <a:lnTo>
                          <a:pt x="2312" y="4064"/>
                        </a:lnTo>
                        <a:lnTo>
                          <a:pt x="2308" y="4064"/>
                        </a:lnTo>
                        <a:lnTo>
                          <a:pt x="2303" y="4065"/>
                        </a:lnTo>
                        <a:lnTo>
                          <a:pt x="2299" y="4066"/>
                        </a:lnTo>
                        <a:lnTo>
                          <a:pt x="2285" y="4079"/>
                        </a:lnTo>
                        <a:lnTo>
                          <a:pt x="2273" y="4087"/>
                        </a:lnTo>
                        <a:lnTo>
                          <a:pt x="2268" y="4085"/>
                        </a:lnTo>
                        <a:lnTo>
                          <a:pt x="2263" y="4083"/>
                        </a:lnTo>
                        <a:lnTo>
                          <a:pt x="2258" y="4080"/>
                        </a:lnTo>
                        <a:lnTo>
                          <a:pt x="2253" y="4076"/>
                        </a:lnTo>
                        <a:lnTo>
                          <a:pt x="2245" y="4069"/>
                        </a:lnTo>
                        <a:lnTo>
                          <a:pt x="2238" y="4061"/>
                        </a:lnTo>
                        <a:lnTo>
                          <a:pt x="2225" y="4042"/>
                        </a:lnTo>
                        <a:lnTo>
                          <a:pt x="2214" y="4022"/>
                        </a:lnTo>
                        <a:lnTo>
                          <a:pt x="2210" y="4016"/>
                        </a:lnTo>
                        <a:lnTo>
                          <a:pt x="2202" y="4008"/>
                        </a:lnTo>
                        <a:lnTo>
                          <a:pt x="2192" y="3999"/>
                        </a:lnTo>
                        <a:lnTo>
                          <a:pt x="2181" y="3988"/>
                        </a:lnTo>
                        <a:lnTo>
                          <a:pt x="2169" y="3979"/>
                        </a:lnTo>
                        <a:lnTo>
                          <a:pt x="2159" y="3971"/>
                        </a:lnTo>
                        <a:lnTo>
                          <a:pt x="2149" y="3966"/>
                        </a:lnTo>
                        <a:lnTo>
                          <a:pt x="2141" y="3964"/>
                        </a:lnTo>
                        <a:lnTo>
                          <a:pt x="2135" y="3965"/>
                        </a:lnTo>
                        <a:lnTo>
                          <a:pt x="2129" y="3967"/>
                        </a:lnTo>
                        <a:lnTo>
                          <a:pt x="2123" y="3970"/>
                        </a:lnTo>
                        <a:lnTo>
                          <a:pt x="2117" y="3974"/>
                        </a:lnTo>
                        <a:lnTo>
                          <a:pt x="2111" y="3977"/>
                        </a:lnTo>
                        <a:lnTo>
                          <a:pt x="2104" y="3980"/>
                        </a:lnTo>
                        <a:lnTo>
                          <a:pt x="2096" y="3982"/>
                        </a:lnTo>
                        <a:lnTo>
                          <a:pt x="2088" y="3982"/>
                        </a:lnTo>
                        <a:lnTo>
                          <a:pt x="2088" y="3982"/>
                        </a:lnTo>
                        <a:lnTo>
                          <a:pt x="2052" y="3966"/>
                        </a:lnTo>
                        <a:lnTo>
                          <a:pt x="2045" y="3965"/>
                        </a:lnTo>
                        <a:lnTo>
                          <a:pt x="2039" y="3964"/>
                        </a:lnTo>
                        <a:lnTo>
                          <a:pt x="2033" y="3965"/>
                        </a:lnTo>
                        <a:lnTo>
                          <a:pt x="2027" y="3966"/>
                        </a:lnTo>
                        <a:lnTo>
                          <a:pt x="2015" y="3968"/>
                        </a:lnTo>
                        <a:lnTo>
                          <a:pt x="2004" y="3971"/>
                        </a:lnTo>
                        <a:lnTo>
                          <a:pt x="1999" y="3973"/>
                        </a:lnTo>
                        <a:lnTo>
                          <a:pt x="1994" y="3973"/>
                        </a:lnTo>
                        <a:lnTo>
                          <a:pt x="1989" y="3974"/>
                        </a:lnTo>
                        <a:lnTo>
                          <a:pt x="1983" y="3973"/>
                        </a:lnTo>
                        <a:lnTo>
                          <a:pt x="1978" y="3972"/>
                        </a:lnTo>
                        <a:lnTo>
                          <a:pt x="1971" y="3970"/>
                        </a:lnTo>
                        <a:lnTo>
                          <a:pt x="1966" y="3966"/>
                        </a:lnTo>
                        <a:lnTo>
                          <a:pt x="1960" y="3961"/>
                        </a:lnTo>
                        <a:lnTo>
                          <a:pt x="1955" y="3957"/>
                        </a:lnTo>
                        <a:lnTo>
                          <a:pt x="1950" y="3954"/>
                        </a:lnTo>
                        <a:lnTo>
                          <a:pt x="1945" y="3952"/>
                        </a:lnTo>
                        <a:lnTo>
                          <a:pt x="1940" y="3951"/>
                        </a:lnTo>
                        <a:lnTo>
                          <a:pt x="1929" y="3950"/>
                        </a:lnTo>
                        <a:lnTo>
                          <a:pt x="1920" y="3951"/>
                        </a:lnTo>
                        <a:lnTo>
                          <a:pt x="1910" y="3953"/>
                        </a:lnTo>
                        <a:lnTo>
                          <a:pt x="1901" y="3952"/>
                        </a:lnTo>
                        <a:lnTo>
                          <a:pt x="1897" y="3952"/>
                        </a:lnTo>
                        <a:lnTo>
                          <a:pt x="1892" y="3950"/>
                        </a:lnTo>
                        <a:lnTo>
                          <a:pt x="1888" y="3946"/>
                        </a:lnTo>
                        <a:lnTo>
                          <a:pt x="1882" y="3942"/>
                        </a:lnTo>
                        <a:lnTo>
                          <a:pt x="1873" y="3932"/>
                        </a:lnTo>
                        <a:lnTo>
                          <a:pt x="1864" y="3921"/>
                        </a:lnTo>
                        <a:lnTo>
                          <a:pt x="1856" y="3910"/>
                        </a:lnTo>
                        <a:lnTo>
                          <a:pt x="1848" y="3898"/>
                        </a:lnTo>
                        <a:lnTo>
                          <a:pt x="1839" y="3888"/>
                        </a:lnTo>
                        <a:lnTo>
                          <a:pt x="1832" y="3878"/>
                        </a:lnTo>
                        <a:lnTo>
                          <a:pt x="1825" y="3868"/>
                        </a:lnTo>
                        <a:lnTo>
                          <a:pt x="1817" y="3859"/>
                        </a:lnTo>
                        <a:lnTo>
                          <a:pt x="1809" y="3852"/>
                        </a:lnTo>
                        <a:lnTo>
                          <a:pt x="1800" y="3847"/>
                        </a:lnTo>
                        <a:lnTo>
                          <a:pt x="1795" y="3845"/>
                        </a:lnTo>
                        <a:lnTo>
                          <a:pt x="1791" y="3843"/>
                        </a:lnTo>
                        <a:lnTo>
                          <a:pt x="1786" y="3842"/>
                        </a:lnTo>
                        <a:lnTo>
                          <a:pt x="1780" y="3842"/>
                        </a:lnTo>
                        <a:lnTo>
                          <a:pt x="1775" y="3842"/>
                        </a:lnTo>
                        <a:lnTo>
                          <a:pt x="1769" y="3842"/>
                        </a:lnTo>
                        <a:lnTo>
                          <a:pt x="1763" y="3844"/>
                        </a:lnTo>
                        <a:lnTo>
                          <a:pt x="1756" y="3846"/>
                        </a:lnTo>
                        <a:lnTo>
                          <a:pt x="1742" y="3851"/>
                        </a:lnTo>
                        <a:lnTo>
                          <a:pt x="1726" y="3860"/>
                        </a:lnTo>
                        <a:lnTo>
                          <a:pt x="1722" y="3861"/>
                        </a:lnTo>
                        <a:lnTo>
                          <a:pt x="1717" y="3861"/>
                        </a:lnTo>
                        <a:lnTo>
                          <a:pt x="1709" y="3860"/>
                        </a:lnTo>
                        <a:lnTo>
                          <a:pt x="1700" y="3859"/>
                        </a:lnTo>
                        <a:lnTo>
                          <a:pt x="1680" y="3853"/>
                        </a:lnTo>
                        <a:lnTo>
                          <a:pt x="1657" y="3846"/>
                        </a:lnTo>
                        <a:lnTo>
                          <a:pt x="1637" y="3838"/>
                        </a:lnTo>
                        <a:lnTo>
                          <a:pt x="1618" y="3830"/>
                        </a:lnTo>
                        <a:lnTo>
                          <a:pt x="1611" y="3826"/>
                        </a:lnTo>
                        <a:lnTo>
                          <a:pt x="1605" y="3823"/>
                        </a:lnTo>
                        <a:lnTo>
                          <a:pt x="1602" y="3819"/>
                        </a:lnTo>
                        <a:lnTo>
                          <a:pt x="1600" y="3816"/>
                        </a:lnTo>
                        <a:lnTo>
                          <a:pt x="1601" y="3810"/>
                        </a:lnTo>
                        <a:lnTo>
                          <a:pt x="1604" y="3804"/>
                        </a:lnTo>
                        <a:lnTo>
                          <a:pt x="1607" y="3798"/>
                        </a:lnTo>
                        <a:lnTo>
                          <a:pt x="1610" y="3793"/>
                        </a:lnTo>
                        <a:lnTo>
                          <a:pt x="1611" y="3790"/>
                        </a:lnTo>
                        <a:lnTo>
                          <a:pt x="1612" y="3787"/>
                        </a:lnTo>
                        <a:lnTo>
                          <a:pt x="1612" y="3784"/>
                        </a:lnTo>
                        <a:lnTo>
                          <a:pt x="1611" y="3781"/>
                        </a:lnTo>
                        <a:lnTo>
                          <a:pt x="1610" y="3778"/>
                        </a:lnTo>
                        <a:lnTo>
                          <a:pt x="1608" y="3774"/>
                        </a:lnTo>
                        <a:lnTo>
                          <a:pt x="1605" y="3770"/>
                        </a:lnTo>
                        <a:lnTo>
                          <a:pt x="1601" y="3767"/>
                        </a:lnTo>
                        <a:lnTo>
                          <a:pt x="1597" y="3764"/>
                        </a:lnTo>
                        <a:lnTo>
                          <a:pt x="1593" y="3762"/>
                        </a:lnTo>
                        <a:lnTo>
                          <a:pt x="1589" y="3762"/>
                        </a:lnTo>
                        <a:lnTo>
                          <a:pt x="1584" y="3762"/>
                        </a:lnTo>
                        <a:lnTo>
                          <a:pt x="1576" y="3764"/>
                        </a:lnTo>
                        <a:lnTo>
                          <a:pt x="1568" y="3768"/>
                        </a:lnTo>
                        <a:lnTo>
                          <a:pt x="1560" y="3771"/>
                        </a:lnTo>
                        <a:lnTo>
                          <a:pt x="1550" y="3774"/>
                        </a:lnTo>
                        <a:lnTo>
                          <a:pt x="1545" y="3775"/>
                        </a:lnTo>
                        <a:lnTo>
                          <a:pt x="1539" y="3774"/>
                        </a:lnTo>
                        <a:lnTo>
                          <a:pt x="1533" y="3773"/>
                        </a:lnTo>
                        <a:lnTo>
                          <a:pt x="1528" y="3771"/>
                        </a:lnTo>
                        <a:lnTo>
                          <a:pt x="1514" y="3764"/>
                        </a:lnTo>
                        <a:lnTo>
                          <a:pt x="1503" y="3756"/>
                        </a:lnTo>
                        <a:lnTo>
                          <a:pt x="1491" y="3748"/>
                        </a:lnTo>
                        <a:lnTo>
                          <a:pt x="1481" y="3739"/>
                        </a:lnTo>
                        <a:lnTo>
                          <a:pt x="1470" y="3729"/>
                        </a:lnTo>
                        <a:lnTo>
                          <a:pt x="1458" y="3721"/>
                        </a:lnTo>
                        <a:lnTo>
                          <a:pt x="1444" y="3713"/>
                        </a:lnTo>
                        <a:lnTo>
                          <a:pt x="1430" y="3707"/>
                        </a:lnTo>
                        <a:lnTo>
                          <a:pt x="1397" y="3700"/>
                        </a:lnTo>
                        <a:lnTo>
                          <a:pt x="1363" y="3693"/>
                        </a:lnTo>
                        <a:lnTo>
                          <a:pt x="1355" y="3690"/>
                        </a:lnTo>
                        <a:lnTo>
                          <a:pt x="1348" y="3687"/>
                        </a:lnTo>
                        <a:lnTo>
                          <a:pt x="1341" y="3683"/>
                        </a:lnTo>
                        <a:lnTo>
                          <a:pt x="1334" y="3678"/>
                        </a:lnTo>
                        <a:lnTo>
                          <a:pt x="1329" y="3673"/>
                        </a:lnTo>
                        <a:lnTo>
                          <a:pt x="1323" y="3666"/>
                        </a:lnTo>
                        <a:lnTo>
                          <a:pt x="1320" y="3658"/>
                        </a:lnTo>
                        <a:lnTo>
                          <a:pt x="1318" y="3649"/>
                        </a:lnTo>
                        <a:lnTo>
                          <a:pt x="1321" y="3636"/>
                        </a:lnTo>
                        <a:lnTo>
                          <a:pt x="1324" y="3623"/>
                        </a:lnTo>
                        <a:lnTo>
                          <a:pt x="1326" y="3608"/>
                        </a:lnTo>
                        <a:lnTo>
                          <a:pt x="1328" y="3592"/>
                        </a:lnTo>
                        <a:lnTo>
                          <a:pt x="1328" y="3577"/>
                        </a:lnTo>
                        <a:lnTo>
                          <a:pt x="1326" y="3563"/>
                        </a:lnTo>
                        <a:lnTo>
                          <a:pt x="1323" y="3548"/>
                        </a:lnTo>
                        <a:lnTo>
                          <a:pt x="1319" y="3537"/>
                        </a:lnTo>
                        <a:lnTo>
                          <a:pt x="1315" y="3530"/>
                        </a:lnTo>
                        <a:lnTo>
                          <a:pt x="1310" y="3523"/>
                        </a:lnTo>
                        <a:lnTo>
                          <a:pt x="1305" y="3515"/>
                        </a:lnTo>
                        <a:lnTo>
                          <a:pt x="1299" y="3510"/>
                        </a:lnTo>
                        <a:lnTo>
                          <a:pt x="1286" y="3499"/>
                        </a:lnTo>
                        <a:lnTo>
                          <a:pt x="1272" y="3489"/>
                        </a:lnTo>
                        <a:lnTo>
                          <a:pt x="1258" y="3479"/>
                        </a:lnTo>
                        <a:lnTo>
                          <a:pt x="1245" y="3467"/>
                        </a:lnTo>
                        <a:lnTo>
                          <a:pt x="1238" y="3461"/>
                        </a:lnTo>
                        <a:lnTo>
                          <a:pt x="1232" y="3455"/>
                        </a:lnTo>
                        <a:lnTo>
                          <a:pt x="1227" y="3448"/>
                        </a:lnTo>
                        <a:lnTo>
                          <a:pt x="1222" y="3440"/>
                        </a:lnTo>
                        <a:lnTo>
                          <a:pt x="1216" y="3427"/>
                        </a:lnTo>
                        <a:lnTo>
                          <a:pt x="1206" y="3406"/>
                        </a:lnTo>
                        <a:lnTo>
                          <a:pt x="1196" y="3386"/>
                        </a:lnTo>
                        <a:lnTo>
                          <a:pt x="1190" y="3377"/>
                        </a:lnTo>
                        <a:lnTo>
                          <a:pt x="1176" y="3375"/>
                        </a:lnTo>
                        <a:lnTo>
                          <a:pt x="1164" y="3375"/>
                        </a:lnTo>
                        <a:lnTo>
                          <a:pt x="1153" y="3375"/>
                        </a:lnTo>
                        <a:lnTo>
                          <a:pt x="1144" y="3375"/>
                        </a:lnTo>
                        <a:lnTo>
                          <a:pt x="1140" y="3375"/>
                        </a:lnTo>
                        <a:lnTo>
                          <a:pt x="1135" y="3374"/>
                        </a:lnTo>
                        <a:lnTo>
                          <a:pt x="1131" y="3373"/>
                        </a:lnTo>
                        <a:lnTo>
                          <a:pt x="1126" y="3370"/>
                        </a:lnTo>
                        <a:lnTo>
                          <a:pt x="1121" y="3367"/>
                        </a:lnTo>
                        <a:lnTo>
                          <a:pt x="1117" y="3362"/>
                        </a:lnTo>
                        <a:lnTo>
                          <a:pt x="1110" y="3356"/>
                        </a:lnTo>
                        <a:lnTo>
                          <a:pt x="1105" y="3349"/>
                        </a:lnTo>
                        <a:lnTo>
                          <a:pt x="1102" y="3345"/>
                        </a:lnTo>
                        <a:lnTo>
                          <a:pt x="1099" y="3342"/>
                        </a:lnTo>
                        <a:lnTo>
                          <a:pt x="1095" y="3340"/>
                        </a:lnTo>
                        <a:lnTo>
                          <a:pt x="1092" y="3338"/>
                        </a:lnTo>
                        <a:lnTo>
                          <a:pt x="1086" y="3336"/>
                        </a:lnTo>
                        <a:lnTo>
                          <a:pt x="1079" y="3336"/>
                        </a:lnTo>
                        <a:lnTo>
                          <a:pt x="1072" y="3336"/>
                        </a:lnTo>
                        <a:lnTo>
                          <a:pt x="1064" y="3336"/>
                        </a:lnTo>
                        <a:lnTo>
                          <a:pt x="1058" y="3336"/>
                        </a:lnTo>
                        <a:lnTo>
                          <a:pt x="1051" y="3334"/>
                        </a:lnTo>
                        <a:lnTo>
                          <a:pt x="1048" y="3332"/>
                        </a:lnTo>
                        <a:lnTo>
                          <a:pt x="1045" y="3329"/>
                        </a:lnTo>
                        <a:lnTo>
                          <a:pt x="1042" y="3327"/>
                        </a:lnTo>
                        <a:lnTo>
                          <a:pt x="1040" y="3323"/>
                        </a:lnTo>
                        <a:lnTo>
                          <a:pt x="1037" y="3317"/>
                        </a:lnTo>
                        <a:lnTo>
                          <a:pt x="1034" y="3309"/>
                        </a:lnTo>
                        <a:lnTo>
                          <a:pt x="1031" y="3301"/>
                        </a:lnTo>
                        <a:lnTo>
                          <a:pt x="1028" y="3295"/>
                        </a:lnTo>
                        <a:lnTo>
                          <a:pt x="1026" y="3292"/>
                        </a:lnTo>
                        <a:lnTo>
                          <a:pt x="1023" y="3290"/>
                        </a:lnTo>
                        <a:lnTo>
                          <a:pt x="1021" y="3288"/>
                        </a:lnTo>
                        <a:lnTo>
                          <a:pt x="1019" y="3287"/>
                        </a:lnTo>
                        <a:lnTo>
                          <a:pt x="1015" y="3286"/>
                        </a:lnTo>
                        <a:lnTo>
                          <a:pt x="1010" y="3286"/>
                        </a:lnTo>
                        <a:lnTo>
                          <a:pt x="1006" y="3286"/>
                        </a:lnTo>
                        <a:lnTo>
                          <a:pt x="1002" y="3288"/>
                        </a:lnTo>
                        <a:lnTo>
                          <a:pt x="994" y="3293"/>
                        </a:lnTo>
                        <a:lnTo>
                          <a:pt x="987" y="3300"/>
                        </a:lnTo>
                        <a:lnTo>
                          <a:pt x="979" y="3310"/>
                        </a:lnTo>
                        <a:lnTo>
                          <a:pt x="972" y="3319"/>
                        </a:lnTo>
                        <a:lnTo>
                          <a:pt x="965" y="3329"/>
                        </a:lnTo>
                        <a:lnTo>
                          <a:pt x="959" y="3339"/>
                        </a:lnTo>
                        <a:lnTo>
                          <a:pt x="953" y="3349"/>
                        </a:lnTo>
                        <a:lnTo>
                          <a:pt x="948" y="3357"/>
                        </a:lnTo>
                        <a:lnTo>
                          <a:pt x="943" y="3363"/>
                        </a:lnTo>
                        <a:lnTo>
                          <a:pt x="937" y="3366"/>
                        </a:lnTo>
                        <a:lnTo>
                          <a:pt x="935" y="3367"/>
                        </a:lnTo>
                        <a:lnTo>
                          <a:pt x="933" y="3367"/>
                        </a:lnTo>
                        <a:lnTo>
                          <a:pt x="931" y="3366"/>
                        </a:lnTo>
                        <a:lnTo>
                          <a:pt x="929" y="3364"/>
                        </a:lnTo>
                        <a:lnTo>
                          <a:pt x="926" y="3356"/>
                        </a:lnTo>
                        <a:lnTo>
                          <a:pt x="923" y="3343"/>
                        </a:lnTo>
                        <a:lnTo>
                          <a:pt x="921" y="3335"/>
                        </a:lnTo>
                        <a:lnTo>
                          <a:pt x="918" y="3329"/>
                        </a:lnTo>
                        <a:lnTo>
                          <a:pt x="914" y="3322"/>
                        </a:lnTo>
                        <a:lnTo>
                          <a:pt x="910" y="3316"/>
                        </a:lnTo>
                        <a:lnTo>
                          <a:pt x="905" y="3310"/>
                        </a:lnTo>
                        <a:lnTo>
                          <a:pt x="901" y="3302"/>
                        </a:lnTo>
                        <a:lnTo>
                          <a:pt x="897" y="3296"/>
                        </a:lnTo>
                        <a:lnTo>
                          <a:pt x="894" y="3288"/>
                        </a:lnTo>
                        <a:lnTo>
                          <a:pt x="886" y="3282"/>
                        </a:lnTo>
                        <a:lnTo>
                          <a:pt x="878" y="3276"/>
                        </a:lnTo>
                        <a:lnTo>
                          <a:pt x="871" y="3268"/>
                        </a:lnTo>
                        <a:lnTo>
                          <a:pt x="863" y="3259"/>
                        </a:lnTo>
                        <a:lnTo>
                          <a:pt x="856" y="3251"/>
                        </a:lnTo>
                        <a:lnTo>
                          <a:pt x="847" y="3244"/>
                        </a:lnTo>
                        <a:lnTo>
                          <a:pt x="839" y="3238"/>
                        </a:lnTo>
                        <a:lnTo>
                          <a:pt x="831" y="3234"/>
                        </a:lnTo>
                        <a:lnTo>
                          <a:pt x="826" y="3232"/>
                        </a:lnTo>
                        <a:lnTo>
                          <a:pt x="821" y="3231"/>
                        </a:lnTo>
                        <a:lnTo>
                          <a:pt x="817" y="3231"/>
                        </a:lnTo>
                        <a:lnTo>
                          <a:pt x="812" y="3232"/>
                        </a:lnTo>
                        <a:lnTo>
                          <a:pt x="803" y="3233"/>
                        </a:lnTo>
                        <a:lnTo>
                          <a:pt x="794" y="3235"/>
                        </a:lnTo>
                        <a:lnTo>
                          <a:pt x="790" y="3236"/>
                        </a:lnTo>
                        <a:lnTo>
                          <a:pt x="786" y="3236"/>
                        </a:lnTo>
                        <a:lnTo>
                          <a:pt x="782" y="3236"/>
                        </a:lnTo>
                        <a:lnTo>
                          <a:pt x="778" y="3235"/>
                        </a:lnTo>
                        <a:lnTo>
                          <a:pt x="774" y="3232"/>
                        </a:lnTo>
                        <a:lnTo>
                          <a:pt x="769" y="3229"/>
                        </a:lnTo>
                        <a:lnTo>
                          <a:pt x="764" y="3225"/>
                        </a:lnTo>
                        <a:lnTo>
                          <a:pt x="760" y="3219"/>
                        </a:lnTo>
                        <a:lnTo>
                          <a:pt x="748" y="3202"/>
                        </a:lnTo>
                        <a:lnTo>
                          <a:pt x="739" y="3190"/>
                        </a:lnTo>
                        <a:lnTo>
                          <a:pt x="731" y="3182"/>
                        </a:lnTo>
                        <a:lnTo>
                          <a:pt x="724" y="3176"/>
                        </a:lnTo>
                        <a:lnTo>
                          <a:pt x="717" y="3172"/>
                        </a:lnTo>
                        <a:lnTo>
                          <a:pt x="712" y="3172"/>
                        </a:lnTo>
                        <a:lnTo>
                          <a:pt x="707" y="3173"/>
                        </a:lnTo>
                        <a:lnTo>
                          <a:pt x="702" y="3176"/>
                        </a:lnTo>
                        <a:lnTo>
                          <a:pt x="692" y="3183"/>
                        </a:lnTo>
                        <a:lnTo>
                          <a:pt x="678" y="3190"/>
                        </a:lnTo>
                        <a:lnTo>
                          <a:pt x="670" y="3193"/>
                        </a:lnTo>
                        <a:lnTo>
                          <a:pt x="660" y="3194"/>
                        </a:lnTo>
                        <a:lnTo>
                          <a:pt x="648" y="3194"/>
                        </a:lnTo>
                        <a:lnTo>
                          <a:pt x="633" y="3192"/>
                        </a:lnTo>
                        <a:lnTo>
                          <a:pt x="625" y="3190"/>
                        </a:lnTo>
                        <a:lnTo>
                          <a:pt x="618" y="3190"/>
                        </a:lnTo>
                        <a:lnTo>
                          <a:pt x="611" y="3191"/>
                        </a:lnTo>
                        <a:lnTo>
                          <a:pt x="605" y="3193"/>
                        </a:lnTo>
                        <a:lnTo>
                          <a:pt x="599" y="3195"/>
                        </a:lnTo>
                        <a:lnTo>
                          <a:pt x="593" y="3198"/>
                        </a:lnTo>
                        <a:lnTo>
                          <a:pt x="588" y="3201"/>
                        </a:lnTo>
                        <a:lnTo>
                          <a:pt x="583" y="3205"/>
                        </a:lnTo>
                        <a:lnTo>
                          <a:pt x="574" y="3212"/>
                        </a:lnTo>
                        <a:lnTo>
                          <a:pt x="567" y="3220"/>
                        </a:lnTo>
                        <a:lnTo>
                          <a:pt x="563" y="3223"/>
                        </a:lnTo>
                        <a:lnTo>
                          <a:pt x="559" y="3225"/>
                        </a:lnTo>
                        <a:lnTo>
                          <a:pt x="556" y="3226"/>
                        </a:lnTo>
                        <a:lnTo>
                          <a:pt x="552" y="3226"/>
                        </a:lnTo>
                        <a:lnTo>
                          <a:pt x="544" y="3225"/>
                        </a:lnTo>
                        <a:lnTo>
                          <a:pt x="538" y="3223"/>
                        </a:lnTo>
                        <a:lnTo>
                          <a:pt x="532" y="3220"/>
                        </a:lnTo>
                        <a:lnTo>
                          <a:pt x="527" y="3216"/>
                        </a:lnTo>
                        <a:lnTo>
                          <a:pt x="522" y="3215"/>
                        </a:lnTo>
                        <a:lnTo>
                          <a:pt x="516" y="3214"/>
                        </a:lnTo>
                        <a:lnTo>
                          <a:pt x="509" y="3216"/>
                        </a:lnTo>
                        <a:lnTo>
                          <a:pt x="501" y="3221"/>
                        </a:lnTo>
                        <a:lnTo>
                          <a:pt x="484" y="3234"/>
                        </a:lnTo>
                        <a:lnTo>
                          <a:pt x="471" y="3243"/>
                        </a:lnTo>
                        <a:lnTo>
                          <a:pt x="467" y="3244"/>
                        </a:lnTo>
                        <a:lnTo>
                          <a:pt x="463" y="3245"/>
                        </a:lnTo>
                        <a:lnTo>
                          <a:pt x="459" y="3245"/>
                        </a:lnTo>
                        <a:lnTo>
                          <a:pt x="454" y="3245"/>
                        </a:lnTo>
                        <a:lnTo>
                          <a:pt x="443" y="3242"/>
                        </a:lnTo>
                        <a:lnTo>
                          <a:pt x="429" y="3238"/>
                        </a:lnTo>
                        <a:lnTo>
                          <a:pt x="419" y="3233"/>
                        </a:lnTo>
                        <a:lnTo>
                          <a:pt x="412" y="3228"/>
                        </a:lnTo>
                        <a:lnTo>
                          <a:pt x="405" y="3221"/>
                        </a:lnTo>
                        <a:lnTo>
                          <a:pt x="399" y="3213"/>
                        </a:lnTo>
                        <a:lnTo>
                          <a:pt x="393" y="3207"/>
                        </a:lnTo>
                        <a:lnTo>
                          <a:pt x="386" y="3201"/>
                        </a:lnTo>
                        <a:lnTo>
                          <a:pt x="382" y="3198"/>
                        </a:lnTo>
                        <a:lnTo>
                          <a:pt x="377" y="3196"/>
                        </a:lnTo>
                        <a:lnTo>
                          <a:pt x="373" y="3194"/>
                        </a:lnTo>
                        <a:lnTo>
                          <a:pt x="368" y="3193"/>
                        </a:lnTo>
                        <a:lnTo>
                          <a:pt x="368" y="3193"/>
                        </a:lnTo>
                        <a:lnTo>
                          <a:pt x="368" y="3185"/>
                        </a:lnTo>
                        <a:lnTo>
                          <a:pt x="367" y="3171"/>
                        </a:lnTo>
                        <a:lnTo>
                          <a:pt x="367" y="3159"/>
                        </a:lnTo>
                        <a:lnTo>
                          <a:pt x="367" y="3151"/>
                        </a:lnTo>
                        <a:lnTo>
                          <a:pt x="370" y="3142"/>
                        </a:lnTo>
                        <a:lnTo>
                          <a:pt x="373" y="3133"/>
                        </a:lnTo>
                        <a:lnTo>
                          <a:pt x="374" y="3123"/>
                        </a:lnTo>
                        <a:lnTo>
                          <a:pt x="373" y="3114"/>
                        </a:lnTo>
                        <a:lnTo>
                          <a:pt x="372" y="3110"/>
                        </a:lnTo>
                        <a:lnTo>
                          <a:pt x="370" y="3105"/>
                        </a:lnTo>
                        <a:lnTo>
                          <a:pt x="368" y="3102"/>
                        </a:lnTo>
                        <a:lnTo>
                          <a:pt x="364" y="3098"/>
                        </a:lnTo>
                        <a:lnTo>
                          <a:pt x="361" y="3095"/>
                        </a:lnTo>
                        <a:lnTo>
                          <a:pt x="359" y="3092"/>
                        </a:lnTo>
                        <a:lnTo>
                          <a:pt x="357" y="3088"/>
                        </a:lnTo>
                        <a:lnTo>
                          <a:pt x="355" y="3083"/>
                        </a:lnTo>
                        <a:lnTo>
                          <a:pt x="361" y="3073"/>
                        </a:lnTo>
                        <a:lnTo>
                          <a:pt x="366" y="3065"/>
                        </a:lnTo>
                        <a:lnTo>
                          <a:pt x="372" y="3058"/>
                        </a:lnTo>
                        <a:lnTo>
                          <a:pt x="377" y="3053"/>
                        </a:lnTo>
                        <a:lnTo>
                          <a:pt x="385" y="3044"/>
                        </a:lnTo>
                        <a:lnTo>
                          <a:pt x="390" y="3039"/>
                        </a:lnTo>
                        <a:lnTo>
                          <a:pt x="391" y="3037"/>
                        </a:lnTo>
                        <a:lnTo>
                          <a:pt x="390" y="3034"/>
                        </a:lnTo>
                        <a:lnTo>
                          <a:pt x="388" y="3030"/>
                        </a:lnTo>
                        <a:lnTo>
                          <a:pt x="385" y="3026"/>
                        </a:lnTo>
                        <a:lnTo>
                          <a:pt x="372" y="3013"/>
                        </a:lnTo>
                        <a:lnTo>
                          <a:pt x="352" y="2993"/>
                        </a:lnTo>
                        <a:lnTo>
                          <a:pt x="341" y="2981"/>
                        </a:lnTo>
                        <a:lnTo>
                          <a:pt x="331" y="2970"/>
                        </a:lnTo>
                        <a:lnTo>
                          <a:pt x="328" y="2964"/>
                        </a:lnTo>
                        <a:lnTo>
                          <a:pt x="325" y="2957"/>
                        </a:lnTo>
                        <a:lnTo>
                          <a:pt x="322" y="2952"/>
                        </a:lnTo>
                        <a:lnTo>
                          <a:pt x="320" y="2946"/>
                        </a:lnTo>
                        <a:lnTo>
                          <a:pt x="319" y="2940"/>
                        </a:lnTo>
                        <a:lnTo>
                          <a:pt x="318" y="2934"/>
                        </a:lnTo>
                        <a:lnTo>
                          <a:pt x="318" y="2928"/>
                        </a:lnTo>
                        <a:lnTo>
                          <a:pt x="318" y="2922"/>
                        </a:lnTo>
                        <a:lnTo>
                          <a:pt x="320" y="2914"/>
                        </a:lnTo>
                        <a:lnTo>
                          <a:pt x="321" y="2907"/>
                        </a:lnTo>
                        <a:lnTo>
                          <a:pt x="324" y="2900"/>
                        </a:lnTo>
                        <a:lnTo>
                          <a:pt x="327" y="2892"/>
                        </a:lnTo>
                        <a:lnTo>
                          <a:pt x="328" y="2888"/>
                        </a:lnTo>
                        <a:lnTo>
                          <a:pt x="328" y="2883"/>
                        </a:lnTo>
                        <a:lnTo>
                          <a:pt x="327" y="2878"/>
                        </a:lnTo>
                        <a:lnTo>
                          <a:pt x="325" y="2873"/>
                        </a:lnTo>
                        <a:lnTo>
                          <a:pt x="317" y="2864"/>
                        </a:lnTo>
                        <a:lnTo>
                          <a:pt x="308" y="2855"/>
                        </a:lnTo>
                        <a:lnTo>
                          <a:pt x="287" y="2839"/>
                        </a:lnTo>
                        <a:lnTo>
                          <a:pt x="273" y="2825"/>
                        </a:lnTo>
                        <a:lnTo>
                          <a:pt x="269" y="2819"/>
                        </a:lnTo>
                        <a:lnTo>
                          <a:pt x="267" y="2813"/>
                        </a:lnTo>
                        <a:lnTo>
                          <a:pt x="266" y="2806"/>
                        </a:lnTo>
                        <a:lnTo>
                          <a:pt x="267" y="2800"/>
                        </a:lnTo>
                        <a:lnTo>
                          <a:pt x="269" y="2794"/>
                        </a:lnTo>
                        <a:lnTo>
                          <a:pt x="271" y="2789"/>
                        </a:lnTo>
                        <a:lnTo>
                          <a:pt x="274" y="2782"/>
                        </a:lnTo>
                        <a:lnTo>
                          <a:pt x="278" y="2776"/>
                        </a:lnTo>
                        <a:lnTo>
                          <a:pt x="286" y="2765"/>
                        </a:lnTo>
                        <a:lnTo>
                          <a:pt x="295" y="2754"/>
                        </a:lnTo>
                        <a:lnTo>
                          <a:pt x="299" y="2748"/>
                        </a:lnTo>
                        <a:lnTo>
                          <a:pt x="302" y="2742"/>
                        </a:lnTo>
                        <a:lnTo>
                          <a:pt x="305" y="2736"/>
                        </a:lnTo>
                        <a:lnTo>
                          <a:pt x="306" y="2730"/>
                        </a:lnTo>
                        <a:lnTo>
                          <a:pt x="307" y="2724"/>
                        </a:lnTo>
                        <a:lnTo>
                          <a:pt x="307" y="2717"/>
                        </a:lnTo>
                        <a:lnTo>
                          <a:pt x="307" y="2709"/>
                        </a:lnTo>
                        <a:lnTo>
                          <a:pt x="306" y="2700"/>
                        </a:lnTo>
                        <a:lnTo>
                          <a:pt x="303" y="2680"/>
                        </a:lnTo>
                        <a:lnTo>
                          <a:pt x="299" y="2660"/>
                        </a:lnTo>
                        <a:lnTo>
                          <a:pt x="294" y="2639"/>
                        </a:lnTo>
                        <a:lnTo>
                          <a:pt x="287" y="2620"/>
                        </a:lnTo>
                        <a:lnTo>
                          <a:pt x="283" y="2611"/>
                        </a:lnTo>
                        <a:lnTo>
                          <a:pt x="280" y="2604"/>
                        </a:lnTo>
                        <a:lnTo>
                          <a:pt x="277" y="2598"/>
                        </a:lnTo>
                        <a:lnTo>
                          <a:pt x="273" y="2594"/>
                        </a:lnTo>
                        <a:lnTo>
                          <a:pt x="268" y="2586"/>
                        </a:lnTo>
                        <a:lnTo>
                          <a:pt x="264" y="2578"/>
                        </a:lnTo>
                        <a:lnTo>
                          <a:pt x="262" y="2569"/>
                        </a:lnTo>
                        <a:lnTo>
                          <a:pt x="261" y="2560"/>
                        </a:lnTo>
                        <a:lnTo>
                          <a:pt x="261" y="2552"/>
                        </a:lnTo>
                        <a:lnTo>
                          <a:pt x="260" y="2543"/>
                        </a:lnTo>
                        <a:lnTo>
                          <a:pt x="259" y="2534"/>
                        </a:lnTo>
                        <a:lnTo>
                          <a:pt x="257" y="2524"/>
                        </a:lnTo>
                        <a:lnTo>
                          <a:pt x="254" y="2514"/>
                        </a:lnTo>
                        <a:lnTo>
                          <a:pt x="252" y="2505"/>
                        </a:lnTo>
                        <a:lnTo>
                          <a:pt x="248" y="2498"/>
                        </a:lnTo>
                        <a:lnTo>
                          <a:pt x="245" y="2492"/>
                        </a:lnTo>
                        <a:lnTo>
                          <a:pt x="241" y="2485"/>
                        </a:lnTo>
                        <a:lnTo>
                          <a:pt x="235" y="2481"/>
                        </a:lnTo>
                        <a:lnTo>
                          <a:pt x="227" y="2477"/>
                        </a:lnTo>
                        <a:lnTo>
                          <a:pt x="217" y="2473"/>
                        </a:lnTo>
                        <a:lnTo>
                          <a:pt x="203" y="2469"/>
                        </a:lnTo>
                        <a:lnTo>
                          <a:pt x="190" y="2464"/>
                        </a:lnTo>
                        <a:lnTo>
                          <a:pt x="178" y="2458"/>
                        </a:lnTo>
                        <a:lnTo>
                          <a:pt x="167" y="2451"/>
                        </a:lnTo>
                        <a:lnTo>
                          <a:pt x="161" y="2447"/>
                        </a:lnTo>
                        <a:lnTo>
                          <a:pt x="156" y="2442"/>
                        </a:lnTo>
                        <a:lnTo>
                          <a:pt x="152" y="2437"/>
                        </a:lnTo>
                        <a:lnTo>
                          <a:pt x="148" y="2431"/>
                        </a:lnTo>
                        <a:lnTo>
                          <a:pt x="145" y="2426"/>
                        </a:lnTo>
                        <a:lnTo>
                          <a:pt x="143" y="2419"/>
                        </a:lnTo>
                        <a:lnTo>
                          <a:pt x="142" y="2413"/>
                        </a:lnTo>
                        <a:lnTo>
                          <a:pt x="142" y="2406"/>
                        </a:lnTo>
                        <a:lnTo>
                          <a:pt x="142" y="2397"/>
                        </a:lnTo>
                        <a:lnTo>
                          <a:pt x="143" y="2391"/>
                        </a:lnTo>
                        <a:lnTo>
                          <a:pt x="144" y="2385"/>
                        </a:lnTo>
                        <a:lnTo>
                          <a:pt x="146" y="2380"/>
                        </a:lnTo>
                        <a:lnTo>
                          <a:pt x="148" y="2375"/>
                        </a:lnTo>
                        <a:lnTo>
                          <a:pt x="151" y="2371"/>
                        </a:lnTo>
                        <a:lnTo>
                          <a:pt x="154" y="2367"/>
                        </a:lnTo>
                        <a:lnTo>
                          <a:pt x="158" y="2364"/>
                        </a:lnTo>
                        <a:lnTo>
                          <a:pt x="167" y="2359"/>
                        </a:lnTo>
                        <a:lnTo>
                          <a:pt x="176" y="2354"/>
                        </a:lnTo>
                        <a:lnTo>
                          <a:pt x="186" y="2352"/>
                        </a:lnTo>
                        <a:lnTo>
                          <a:pt x="197" y="2350"/>
                        </a:lnTo>
                        <a:lnTo>
                          <a:pt x="222" y="2350"/>
                        </a:lnTo>
                        <a:lnTo>
                          <a:pt x="245" y="2350"/>
                        </a:lnTo>
                        <a:lnTo>
                          <a:pt x="258" y="2350"/>
                        </a:lnTo>
                        <a:lnTo>
                          <a:pt x="268" y="2349"/>
                        </a:lnTo>
                        <a:lnTo>
                          <a:pt x="278" y="2347"/>
                        </a:lnTo>
                        <a:lnTo>
                          <a:pt x="287" y="2345"/>
                        </a:lnTo>
                        <a:lnTo>
                          <a:pt x="294" y="2341"/>
                        </a:lnTo>
                        <a:lnTo>
                          <a:pt x="298" y="2337"/>
                        </a:lnTo>
                        <a:lnTo>
                          <a:pt x="300" y="2333"/>
                        </a:lnTo>
                        <a:lnTo>
                          <a:pt x="300" y="2328"/>
                        </a:lnTo>
                        <a:lnTo>
                          <a:pt x="298" y="2322"/>
                        </a:lnTo>
                        <a:lnTo>
                          <a:pt x="295" y="2317"/>
                        </a:lnTo>
                        <a:lnTo>
                          <a:pt x="289" y="2310"/>
                        </a:lnTo>
                        <a:lnTo>
                          <a:pt x="284" y="2304"/>
                        </a:lnTo>
                        <a:lnTo>
                          <a:pt x="272" y="2294"/>
                        </a:lnTo>
                        <a:lnTo>
                          <a:pt x="259" y="2284"/>
                        </a:lnTo>
                        <a:lnTo>
                          <a:pt x="248" y="2277"/>
                        </a:lnTo>
                        <a:lnTo>
                          <a:pt x="241" y="2273"/>
                        </a:lnTo>
                        <a:lnTo>
                          <a:pt x="233" y="2268"/>
                        </a:lnTo>
                        <a:lnTo>
                          <a:pt x="224" y="2265"/>
                        </a:lnTo>
                        <a:lnTo>
                          <a:pt x="214" y="2262"/>
                        </a:lnTo>
                        <a:lnTo>
                          <a:pt x="202" y="2259"/>
                        </a:lnTo>
                        <a:lnTo>
                          <a:pt x="180" y="2255"/>
                        </a:lnTo>
                        <a:lnTo>
                          <a:pt x="157" y="2250"/>
                        </a:lnTo>
                        <a:lnTo>
                          <a:pt x="147" y="2246"/>
                        </a:lnTo>
                        <a:lnTo>
                          <a:pt x="138" y="2242"/>
                        </a:lnTo>
                        <a:lnTo>
                          <a:pt x="130" y="2237"/>
                        </a:lnTo>
                        <a:lnTo>
                          <a:pt x="124" y="2231"/>
                        </a:lnTo>
                        <a:lnTo>
                          <a:pt x="121" y="2227"/>
                        </a:lnTo>
                        <a:lnTo>
                          <a:pt x="118" y="2223"/>
                        </a:lnTo>
                        <a:lnTo>
                          <a:pt x="116" y="2219"/>
                        </a:lnTo>
                        <a:lnTo>
                          <a:pt x="114" y="2214"/>
                        </a:lnTo>
                        <a:lnTo>
                          <a:pt x="114" y="2209"/>
                        </a:lnTo>
                        <a:lnTo>
                          <a:pt x="113" y="2204"/>
                        </a:lnTo>
                        <a:lnTo>
                          <a:pt x="114" y="2198"/>
                        </a:lnTo>
                        <a:lnTo>
                          <a:pt x="115" y="2192"/>
                        </a:lnTo>
                        <a:lnTo>
                          <a:pt x="117" y="2186"/>
                        </a:lnTo>
                        <a:lnTo>
                          <a:pt x="122" y="2177"/>
                        </a:lnTo>
                        <a:lnTo>
                          <a:pt x="129" y="2169"/>
                        </a:lnTo>
                        <a:lnTo>
                          <a:pt x="136" y="2160"/>
                        </a:lnTo>
                        <a:lnTo>
                          <a:pt x="153" y="2140"/>
                        </a:lnTo>
                        <a:lnTo>
                          <a:pt x="172" y="2121"/>
                        </a:lnTo>
                        <a:lnTo>
                          <a:pt x="179" y="2111"/>
                        </a:lnTo>
                        <a:lnTo>
                          <a:pt x="185" y="2102"/>
                        </a:lnTo>
                        <a:lnTo>
                          <a:pt x="189" y="2092"/>
                        </a:lnTo>
                        <a:lnTo>
                          <a:pt x="191" y="2084"/>
                        </a:lnTo>
                        <a:lnTo>
                          <a:pt x="191" y="2081"/>
                        </a:lnTo>
                        <a:lnTo>
                          <a:pt x="191" y="2077"/>
                        </a:lnTo>
                        <a:lnTo>
                          <a:pt x="189" y="2074"/>
                        </a:lnTo>
                        <a:lnTo>
                          <a:pt x="187" y="2071"/>
                        </a:lnTo>
                        <a:lnTo>
                          <a:pt x="184" y="2069"/>
                        </a:lnTo>
                        <a:lnTo>
                          <a:pt x="180" y="2066"/>
                        </a:lnTo>
                        <a:lnTo>
                          <a:pt x="175" y="2065"/>
                        </a:lnTo>
                        <a:lnTo>
                          <a:pt x="168" y="2063"/>
                        </a:lnTo>
                        <a:lnTo>
                          <a:pt x="153" y="2062"/>
                        </a:lnTo>
                        <a:lnTo>
                          <a:pt x="137" y="2062"/>
                        </a:lnTo>
                        <a:lnTo>
                          <a:pt x="118" y="2063"/>
                        </a:lnTo>
                        <a:lnTo>
                          <a:pt x="101" y="2064"/>
                        </a:lnTo>
                        <a:lnTo>
                          <a:pt x="93" y="2064"/>
                        </a:lnTo>
                        <a:lnTo>
                          <a:pt x="84" y="2064"/>
                        </a:lnTo>
                        <a:lnTo>
                          <a:pt x="76" y="2062"/>
                        </a:lnTo>
                        <a:lnTo>
                          <a:pt x="68" y="2061"/>
                        </a:lnTo>
                        <a:lnTo>
                          <a:pt x="62" y="2058"/>
                        </a:lnTo>
                        <a:lnTo>
                          <a:pt x="55" y="2053"/>
                        </a:lnTo>
                        <a:lnTo>
                          <a:pt x="50" y="2048"/>
                        </a:lnTo>
                        <a:lnTo>
                          <a:pt x="46" y="2042"/>
                        </a:lnTo>
                        <a:lnTo>
                          <a:pt x="30" y="2010"/>
                        </a:lnTo>
                        <a:lnTo>
                          <a:pt x="16" y="1980"/>
                        </a:lnTo>
                        <a:lnTo>
                          <a:pt x="10" y="1964"/>
                        </a:lnTo>
                        <a:lnTo>
                          <a:pt x="5" y="1948"/>
                        </a:lnTo>
                        <a:lnTo>
                          <a:pt x="4" y="1940"/>
                        </a:lnTo>
                        <a:lnTo>
                          <a:pt x="2" y="1931"/>
                        </a:lnTo>
                        <a:lnTo>
                          <a:pt x="2" y="1921"/>
                        </a:lnTo>
                        <a:lnTo>
                          <a:pt x="1" y="1912"/>
                        </a:lnTo>
                        <a:lnTo>
                          <a:pt x="2" y="1904"/>
                        </a:lnTo>
                        <a:lnTo>
                          <a:pt x="4" y="1897"/>
                        </a:lnTo>
                        <a:lnTo>
                          <a:pt x="7" y="1890"/>
                        </a:lnTo>
                        <a:lnTo>
                          <a:pt x="11" y="1882"/>
                        </a:lnTo>
                        <a:lnTo>
                          <a:pt x="16" y="1877"/>
                        </a:lnTo>
                        <a:lnTo>
                          <a:pt x="21" y="1871"/>
                        </a:lnTo>
                        <a:lnTo>
                          <a:pt x="26" y="1866"/>
                        </a:lnTo>
                        <a:lnTo>
                          <a:pt x="32" y="1861"/>
                        </a:lnTo>
                        <a:lnTo>
                          <a:pt x="44" y="1853"/>
                        </a:lnTo>
                        <a:lnTo>
                          <a:pt x="54" y="1844"/>
                        </a:lnTo>
                        <a:lnTo>
                          <a:pt x="58" y="1839"/>
                        </a:lnTo>
                        <a:lnTo>
                          <a:pt x="60" y="1834"/>
                        </a:lnTo>
                        <a:lnTo>
                          <a:pt x="62" y="1829"/>
                        </a:lnTo>
                        <a:lnTo>
                          <a:pt x="63" y="1824"/>
                        </a:lnTo>
                        <a:lnTo>
                          <a:pt x="62" y="1819"/>
                        </a:lnTo>
                        <a:lnTo>
                          <a:pt x="59" y="1815"/>
                        </a:lnTo>
                        <a:lnTo>
                          <a:pt x="56" y="1812"/>
                        </a:lnTo>
                        <a:lnTo>
                          <a:pt x="52" y="1808"/>
                        </a:lnTo>
                        <a:lnTo>
                          <a:pt x="42" y="1802"/>
                        </a:lnTo>
                        <a:lnTo>
                          <a:pt x="30" y="1796"/>
                        </a:lnTo>
                        <a:lnTo>
                          <a:pt x="19" y="1790"/>
                        </a:lnTo>
                        <a:lnTo>
                          <a:pt x="10" y="1783"/>
                        </a:lnTo>
                        <a:lnTo>
                          <a:pt x="7" y="1779"/>
                        </a:lnTo>
                        <a:lnTo>
                          <a:pt x="5" y="1775"/>
                        </a:lnTo>
                        <a:lnTo>
                          <a:pt x="3" y="1770"/>
                        </a:lnTo>
                        <a:lnTo>
                          <a:pt x="4" y="1764"/>
                        </a:lnTo>
                        <a:lnTo>
                          <a:pt x="7" y="1753"/>
                        </a:lnTo>
                        <a:lnTo>
                          <a:pt x="11" y="1743"/>
                        </a:lnTo>
                        <a:lnTo>
                          <a:pt x="17" y="1733"/>
                        </a:lnTo>
                        <a:lnTo>
                          <a:pt x="24" y="1723"/>
                        </a:lnTo>
                        <a:lnTo>
                          <a:pt x="30" y="1713"/>
                        </a:lnTo>
                        <a:lnTo>
                          <a:pt x="37" y="1701"/>
                        </a:lnTo>
                        <a:lnTo>
                          <a:pt x="39" y="1695"/>
                        </a:lnTo>
                        <a:lnTo>
                          <a:pt x="41" y="1689"/>
                        </a:lnTo>
                        <a:lnTo>
                          <a:pt x="42" y="1683"/>
                        </a:lnTo>
                        <a:lnTo>
                          <a:pt x="43" y="1676"/>
                        </a:lnTo>
                        <a:lnTo>
                          <a:pt x="47" y="1640"/>
                        </a:lnTo>
                        <a:lnTo>
                          <a:pt x="51" y="1614"/>
                        </a:lnTo>
                        <a:lnTo>
                          <a:pt x="51" y="1608"/>
                        </a:lnTo>
                        <a:lnTo>
                          <a:pt x="51" y="1602"/>
                        </a:lnTo>
                        <a:lnTo>
                          <a:pt x="50" y="1595"/>
                        </a:lnTo>
                        <a:lnTo>
                          <a:pt x="48" y="1588"/>
                        </a:lnTo>
                        <a:lnTo>
                          <a:pt x="45" y="1580"/>
                        </a:lnTo>
                        <a:lnTo>
                          <a:pt x="41" y="1572"/>
                        </a:lnTo>
                        <a:lnTo>
                          <a:pt x="36" y="1563"/>
                        </a:lnTo>
                        <a:lnTo>
                          <a:pt x="29" y="1552"/>
                        </a:lnTo>
                        <a:lnTo>
                          <a:pt x="27" y="1549"/>
                        </a:lnTo>
                        <a:lnTo>
                          <a:pt x="25" y="1544"/>
                        </a:lnTo>
                        <a:lnTo>
                          <a:pt x="24" y="1539"/>
                        </a:lnTo>
                        <a:lnTo>
                          <a:pt x="24" y="1534"/>
                        </a:lnTo>
                        <a:lnTo>
                          <a:pt x="24" y="1524"/>
                        </a:lnTo>
                        <a:lnTo>
                          <a:pt x="25" y="1513"/>
                        </a:lnTo>
                        <a:lnTo>
                          <a:pt x="28" y="1490"/>
                        </a:lnTo>
                        <a:lnTo>
                          <a:pt x="30" y="1471"/>
                        </a:lnTo>
                        <a:lnTo>
                          <a:pt x="31" y="1449"/>
                        </a:lnTo>
                        <a:lnTo>
                          <a:pt x="31" y="1428"/>
                        </a:lnTo>
                        <a:lnTo>
                          <a:pt x="31" y="1418"/>
                        </a:lnTo>
                        <a:lnTo>
                          <a:pt x="29" y="1407"/>
                        </a:lnTo>
                        <a:lnTo>
                          <a:pt x="26" y="1398"/>
                        </a:lnTo>
                        <a:lnTo>
                          <a:pt x="21" y="1388"/>
                        </a:lnTo>
                        <a:lnTo>
                          <a:pt x="11" y="1374"/>
                        </a:lnTo>
                        <a:lnTo>
                          <a:pt x="1" y="1359"/>
                        </a:lnTo>
                        <a:lnTo>
                          <a:pt x="0" y="1356"/>
                        </a:lnTo>
                        <a:lnTo>
                          <a:pt x="0" y="1353"/>
                        </a:lnTo>
                        <a:lnTo>
                          <a:pt x="0" y="1350"/>
                        </a:lnTo>
                        <a:lnTo>
                          <a:pt x="1" y="1346"/>
                        </a:lnTo>
                        <a:lnTo>
                          <a:pt x="4" y="1343"/>
                        </a:lnTo>
                        <a:lnTo>
                          <a:pt x="7" y="1340"/>
                        </a:lnTo>
                        <a:lnTo>
                          <a:pt x="12" y="1337"/>
                        </a:lnTo>
                        <a:lnTo>
                          <a:pt x="18" y="1334"/>
                        </a:lnTo>
                        <a:lnTo>
                          <a:pt x="21" y="1333"/>
                        </a:lnTo>
                        <a:lnTo>
                          <a:pt x="23" y="1331"/>
                        </a:lnTo>
                        <a:lnTo>
                          <a:pt x="25" y="1329"/>
                        </a:lnTo>
                        <a:lnTo>
                          <a:pt x="25" y="1327"/>
                        </a:lnTo>
                        <a:lnTo>
                          <a:pt x="25" y="1322"/>
                        </a:lnTo>
                        <a:lnTo>
                          <a:pt x="22" y="1318"/>
                        </a:lnTo>
                        <a:lnTo>
                          <a:pt x="14" y="1309"/>
                        </a:lnTo>
                        <a:lnTo>
                          <a:pt x="7" y="1302"/>
                        </a:lnTo>
                        <a:lnTo>
                          <a:pt x="5" y="1300"/>
                        </a:lnTo>
                        <a:lnTo>
                          <a:pt x="4" y="1297"/>
                        </a:lnTo>
                        <a:lnTo>
                          <a:pt x="4" y="1295"/>
                        </a:lnTo>
                        <a:lnTo>
                          <a:pt x="5" y="1291"/>
                        </a:lnTo>
                        <a:lnTo>
                          <a:pt x="7" y="1284"/>
                        </a:lnTo>
                        <a:lnTo>
                          <a:pt x="11" y="1276"/>
                        </a:lnTo>
                        <a:lnTo>
                          <a:pt x="21" y="1262"/>
                        </a:lnTo>
                        <a:lnTo>
                          <a:pt x="28" y="1252"/>
                        </a:lnTo>
                        <a:lnTo>
                          <a:pt x="39" y="1232"/>
                        </a:lnTo>
                        <a:lnTo>
                          <a:pt x="49" y="1216"/>
                        </a:lnTo>
                        <a:lnTo>
                          <a:pt x="55" y="1208"/>
                        </a:lnTo>
                        <a:lnTo>
                          <a:pt x="62" y="1202"/>
                        </a:lnTo>
                        <a:lnTo>
                          <a:pt x="70" y="1197"/>
                        </a:lnTo>
                        <a:lnTo>
                          <a:pt x="81" y="1191"/>
                        </a:lnTo>
                        <a:lnTo>
                          <a:pt x="89" y="1188"/>
                        </a:lnTo>
                        <a:lnTo>
                          <a:pt x="95" y="1184"/>
                        </a:lnTo>
                        <a:lnTo>
                          <a:pt x="100" y="1179"/>
                        </a:lnTo>
                        <a:lnTo>
                          <a:pt x="103" y="1173"/>
                        </a:lnTo>
                        <a:lnTo>
                          <a:pt x="106" y="1167"/>
                        </a:lnTo>
                        <a:lnTo>
                          <a:pt x="107" y="1160"/>
                        </a:lnTo>
                        <a:lnTo>
                          <a:pt x="108" y="1151"/>
                        </a:lnTo>
                        <a:lnTo>
                          <a:pt x="108" y="1143"/>
                        </a:lnTo>
                        <a:lnTo>
                          <a:pt x="103" y="1111"/>
                        </a:lnTo>
                        <a:lnTo>
                          <a:pt x="97" y="1080"/>
                        </a:lnTo>
                        <a:lnTo>
                          <a:pt x="97" y="1080"/>
                        </a:lnTo>
                        <a:close/>
                      </a:path>
                    </a:pathLst>
                  </a:custGeom>
                  <a:solidFill>
                    <a:srgbClr val="7CA0E8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74" name="Lubelskie_0"/>
                  <xdr:cNvSpPr>
                    <a:spLocks/>
                  </xdr:cNvSpPr>
                </xdr:nvSpPr>
                <xdr:spPr bwMode="auto">
                  <a:xfrm>
                    <a:off x="17056361" y="5981143"/>
                    <a:ext cx="1007003" cy="1331252"/>
                  </a:xfrm>
                  <a:custGeom>
                    <a:avLst/>
                    <a:gdLst/>
                    <a:ahLst/>
                    <a:cxnLst>
                      <a:cxn ang="0">
                        <a:pos x="2344" y="165"/>
                      </a:cxn>
                      <a:cxn ang="0">
                        <a:pos x="2541" y="192"/>
                      </a:cxn>
                      <a:cxn ang="0">
                        <a:pos x="2801" y="393"/>
                      </a:cxn>
                      <a:cxn ang="0">
                        <a:pos x="2979" y="659"/>
                      </a:cxn>
                      <a:cxn ang="0">
                        <a:pos x="2957" y="841"/>
                      </a:cxn>
                      <a:cxn ang="0">
                        <a:pos x="2905" y="1008"/>
                      </a:cxn>
                      <a:cxn ang="0">
                        <a:pos x="2926" y="1207"/>
                      </a:cxn>
                      <a:cxn ang="0">
                        <a:pos x="2827" y="1442"/>
                      </a:cxn>
                      <a:cxn ang="0">
                        <a:pos x="2836" y="1780"/>
                      </a:cxn>
                      <a:cxn ang="0">
                        <a:pos x="2949" y="1905"/>
                      </a:cxn>
                      <a:cxn ang="0">
                        <a:pos x="3002" y="2012"/>
                      </a:cxn>
                      <a:cxn ang="0">
                        <a:pos x="2969" y="2211"/>
                      </a:cxn>
                      <a:cxn ang="0">
                        <a:pos x="3072" y="2442"/>
                      </a:cxn>
                      <a:cxn ang="0">
                        <a:pos x="3269" y="2778"/>
                      </a:cxn>
                      <a:cxn ang="0">
                        <a:pos x="3356" y="3008"/>
                      </a:cxn>
                      <a:cxn ang="0">
                        <a:pos x="3450" y="3201"/>
                      </a:cxn>
                      <a:cxn ang="0">
                        <a:pos x="3676" y="3414"/>
                      </a:cxn>
                      <a:cxn ang="0">
                        <a:pos x="3432" y="3477"/>
                      </a:cxn>
                      <a:cxn ang="0">
                        <a:pos x="3519" y="3601"/>
                      </a:cxn>
                      <a:cxn ang="0">
                        <a:pos x="3617" y="3884"/>
                      </a:cxn>
                      <a:cxn ang="0">
                        <a:pos x="3558" y="4314"/>
                      </a:cxn>
                      <a:cxn ang="0">
                        <a:pos x="3221" y="4454"/>
                      </a:cxn>
                      <a:cxn ang="0">
                        <a:pos x="2936" y="4679"/>
                      </a:cxn>
                      <a:cxn ang="0">
                        <a:pos x="2763" y="4745"/>
                      </a:cxn>
                      <a:cxn ang="0">
                        <a:pos x="2633" y="4645"/>
                      </a:cxn>
                      <a:cxn ang="0">
                        <a:pos x="2523" y="4474"/>
                      </a:cxn>
                      <a:cxn ang="0">
                        <a:pos x="2279" y="4505"/>
                      </a:cxn>
                      <a:cxn ang="0">
                        <a:pos x="1727" y="4707"/>
                      </a:cxn>
                      <a:cxn ang="0">
                        <a:pos x="1450" y="4618"/>
                      </a:cxn>
                      <a:cxn ang="0">
                        <a:pos x="1200" y="4543"/>
                      </a:cxn>
                      <a:cxn ang="0">
                        <a:pos x="1265" y="4336"/>
                      </a:cxn>
                      <a:cxn ang="0">
                        <a:pos x="1304" y="4266"/>
                      </a:cxn>
                      <a:cxn ang="0">
                        <a:pos x="1316" y="4110"/>
                      </a:cxn>
                      <a:cxn ang="0">
                        <a:pos x="1156" y="4041"/>
                      </a:cxn>
                      <a:cxn ang="0">
                        <a:pos x="889" y="3932"/>
                      </a:cxn>
                      <a:cxn ang="0">
                        <a:pos x="755" y="3830"/>
                      </a:cxn>
                      <a:cxn ang="0">
                        <a:pos x="748" y="3595"/>
                      </a:cxn>
                      <a:cxn ang="0">
                        <a:pos x="532" y="3568"/>
                      </a:cxn>
                      <a:cxn ang="0">
                        <a:pos x="319" y="3469"/>
                      </a:cxn>
                      <a:cxn ang="0">
                        <a:pos x="248" y="3179"/>
                      </a:cxn>
                      <a:cxn ang="0">
                        <a:pos x="227" y="2896"/>
                      </a:cxn>
                      <a:cxn ang="0">
                        <a:pos x="249" y="2513"/>
                      </a:cxn>
                      <a:cxn ang="0">
                        <a:pos x="239" y="2400"/>
                      </a:cxn>
                      <a:cxn ang="0">
                        <a:pos x="216" y="2157"/>
                      </a:cxn>
                      <a:cxn ang="0">
                        <a:pos x="333" y="1999"/>
                      </a:cxn>
                      <a:cxn ang="0">
                        <a:pos x="306" y="1785"/>
                      </a:cxn>
                      <a:cxn ang="0">
                        <a:pos x="15" y="1653"/>
                      </a:cxn>
                      <a:cxn ang="0">
                        <a:pos x="109" y="1572"/>
                      </a:cxn>
                      <a:cxn ang="0">
                        <a:pos x="263" y="1544"/>
                      </a:cxn>
                      <a:cxn ang="0">
                        <a:pos x="351" y="1387"/>
                      </a:cxn>
                      <a:cxn ang="0">
                        <a:pos x="419" y="1228"/>
                      </a:cxn>
                      <a:cxn ang="0">
                        <a:pos x="350" y="1092"/>
                      </a:cxn>
                      <a:cxn ang="0">
                        <a:pos x="369" y="889"/>
                      </a:cxn>
                      <a:cxn ang="0">
                        <a:pos x="584" y="651"/>
                      </a:cxn>
                      <a:cxn ang="0">
                        <a:pos x="809" y="649"/>
                      </a:cxn>
                      <a:cxn ang="0">
                        <a:pos x="1017" y="656"/>
                      </a:cxn>
                      <a:cxn ang="0">
                        <a:pos x="1253" y="539"/>
                      </a:cxn>
                      <a:cxn ang="0">
                        <a:pos x="1485" y="605"/>
                      </a:cxn>
                      <a:cxn ang="0">
                        <a:pos x="1554" y="428"/>
                      </a:cxn>
                      <a:cxn ang="0">
                        <a:pos x="1839" y="524"/>
                      </a:cxn>
                      <a:cxn ang="0">
                        <a:pos x="1922" y="374"/>
                      </a:cxn>
                      <a:cxn ang="0">
                        <a:pos x="2059" y="261"/>
                      </a:cxn>
                      <a:cxn ang="0">
                        <a:pos x="2151" y="72"/>
                      </a:cxn>
                    </a:cxnLst>
                    <a:rect l="0" t="0" r="r" b="b"/>
                    <a:pathLst>
                      <a:path w="3676" h="4821">
                        <a:moveTo>
                          <a:pt x="2203" y="0"/>
                        </a:moveTo>
                        <a:lnTo>
                          <a:pt x="2265" y="18"/>
                        </a:lnTo>
                        <a:lnTo>
                          <a:pt x="2265" y="18"/>
                        </a:lnTo>
                        <a:lnTo>
                          <a:pt x="2274" y="19"/>
                        </a:lnTo>
                        <a:lnTo>
                          <a:pt x="2280" y="21"/>
                        </a:lnTo>
                        <a:lnTo>
                          <a:pt x="2286" y="22"/>
                        </a:lnTo>
                        <a:lnTo>
                          <a:pt x="2290" y="24"/>
                        </a:lnTo>
                        <a:lnTo>
                          <a:pt x="2295" y="27"/>
                        </a:lnTo>
                        <a:lnTo>
                          <a:pt x="2298" y="30"/>
                        </a:lnTo>
                        <a:lnTo>
                          <a:pt x="2301" y="33"/>
                        </a:lnTo>
                        <a:lnTo>
                          <a:pt x="2303" y="37"/>
                        </a:lnTo>
                        <a:lnTo>
                          <a:pt x="2304" y="42"/>
                        </a:lnTo>
                        <a:lnTo>
                          <a:pt x="2305" y="47"/>
                        </a:lnTo>
                        <a:lnTo>
                          <a:pt x="2305" y="54"/>
                        </a:lnTo>
                        <a:lnTo>
                          <a:pt x="2305" y="60"/>
                        </a:lnTo>
                        <a:lnTo>
                          <a:pt x="2302" y="76"/>
                        </a:lnTo>
                        <a:lnTo>
                          <a:pt x="2297" y="95"/>
                        </a:lnTo>
                        <a:lnTo>
                          <a:pt x="2295" y="105"/>
                        </a:lnTo>
                        <a:lnTo>
                          <a:pt x="2295" y="114"/>
                        </a:lnTo>
                        <a:lnTo>
                          <a:pt x="2297" y="123"/>
                        </a:lnTo>
                        <a:lnTo>
                          <a:pt x="2300" y="130"/>
                        </a:lnTo>
                        <a:lnTo>
                          <a:pt x="2305" y="138"/>
                        </a:lnTo>
                        <a:lnTo>
                          <a:pt x="2311" y="145"/>
                        </a:lnTo>
                        <a:lnTo>
                          <a:pt x="2319" y="151"/>
                        </a:lnTo>
                        <a:lnTo>
                          <a:pt x="2327" y="157"/>
                        </a:lnTo>
                        <a:lnTo>
                          <a:pt x="2335" y="161"/>
                        </a:lnTo>
                        <a:lnTo>
                          <a:pt x="2344" y="165"/>
                        </a:lnTo>
                        <a:lnTo>
                          <a:pt x="2354" y="169"/>
                        </a:lnTo>
                        <a:lnTo>
                          <a:pt x="2364" y="171"/>
                        </a:lnTo>
                        <a:lnTo>
                          <a:pt x="2373" y="173"/>
                        </a:lnTo>
                        <a:lnTo>
                          <a:pt x="2383" y="174"/>
                        </a:lnTo>
                        <a:lnTo>
                          <a:pt x="2391" y="174"/>
                        </a:lnTo>
                        <a:lnTo>
                          <a:pt x="2399" y="174"/>
                        </a:lnTo>
                        <a:lnTo>
                          <a:pt x="2413" y="170"/>
                        </a:lnTo>
                        <a:lnTo>
                          <a:pt x="2430" y="164"/>
                        </a:lnTo>
                        <a:lnTo>
                          <a:pt x="2439" y="162"/>
                        </a:lnTo>
                        <a:lnTo>
                          <a:pt x="2447" y="160"/>
                        </a:lnTo>
                        <a:lnTo>
                          <a:pt x="2451" y="160"/>
                        </a:lnTo>
                        <a:lnTo>
                          <a:pt x="2453" y="161"/>
                        </a:lnTo>
                        <a:lnTo>
                          <a:pt x="2456" y="162"/>
                        </a:lnTo>
                        <a:lnTo>
                          <a:pt x="2457" y="164"/>
                        </a:lnTo>
                        <a:lnTo>
                          <a:pt x="2461" y="170"/>
                        </a:lnTo>
                        <a:lnTo>
                          <a:pt x="2465" y="176"/>
                        </a:lnTo>
                        <a:lnTo>
                          <a:pt x="2468" y="180"/>
                        </a:lnTo>
                        <a:lnTo>
                          <a:pt x="2472" y="184"/>
                        </a:lnTo>
                        <a:lnTo>
                          <a:pt x="2475" y="186"/>
                        </a:lnTo>
                        <a:lnTo>
                          <a:pt x="2479" y="187"/>
                        </a:lnTo>
                        <a:lnTo>
                          <a:pt x="2483" y="187"/>
                        </a:lnTo>
                        <a:lnTo>
                          <a:pt x="2488" y="188"/>
                        </a:lnTo>
                        <a:lnTo>
                          <a:pt x="2497" y="187"/>
                        </a:lnTo>
                        <a:lnTo>
                          <a:pt x="2506" y="186"/>
                        </a:lnTo>
                        <a:lnTo>
                          <a:pt x="2517" y="186"/>
                        </a:lnTo>
                        <a:lnTo>
                          <a:pt x="2531" y="189"/>
                        </a:lnTo>
                        <a:lnTo>
                          <a:pt x="2541" y="192"/>
                        </a:lnTo>
                        <a:lnTo>
                          <a:pt x="2553" y="197"/>
                        </a:lnTo>
                        <a:lnTo>
                          <a:pt x="2566" y="203"/>
                        </a:lnTo>
                        <a:lnTo>
                          <a:pt x="2581" y="210"/>
                        </a:lnTo>
                        <a:lnTo>
                          <a:pt x="2594" y="218"/>
                        </a:lnTo>
                        <a:lnTo>
                          <a:pt x="2607" y="227"/>
                        </a:lnTo>
                        <a:lnTo>
                          <a:pt x="2619" y="234"/>
                        </a:lnTo>
                        <a:lnTo>
                          <a:pt x="2627" y="240"/>
                        </a:lnTo>
                        <a:lnTo>
                          <a:pt x="2638" y="250"/>
                        </a:lnTo>
                        <a:lnTo>
                          <a:pt x="2650" y="263"/>
                        </a:lnTo>
                        <a:lnTo>
                          <a:pt x="2663" y="279"/>
                        </a:lnTo>
                        <a:lnTo>
                          <a:pt x="2676" y="294"/>
                        </a:lnTo>
                        <a:lnTo>
                          <a:pt x="2689" y="308"/>
                        </a:lnTo>
                        <a:lnTo>
                          <a:pt x="2704" y="322"/>
                        </a:lnTo>
                        <a:lnTo>
                          <a:pt x="2711" y="328"/>
                        </a:lnTo>
                        <a:lnTo>
                          <a:pt x="2718" y="332"/>
                        </a:lnTo>
                        <a:lnTo>
                          <a:pt x="2725" y="336"/>
                        </a:lnTo>
                        <a:lnTo>
                          <a:pt x="2733" y="338"/>
                        </a:lnTo>
                        <a:lnTo>
                          <a:pt x="2737" y="340"/>
                        </a:lnTo>
                        <a:lnTo>
                          <a:pt x="2741" y="342"/>
                        </a:lnTo>
                        <a:lnTo>
                          <a:pt x="2747" y="345"/>
                        </a:lnTo>
                        <a:lnTo>
                          <a:pt x="2752" y="349"/>
                        </a:lnTo>
                        <a:lnTo>
                          <a:pt x="2762" y="359"/>
                        </a:lnTo>
                        <a:lnTo>
                          <a:pt x="2772" y="369"/>
                        </a:lnTo>
                        <a:lnTo>
                          <a:pt x="2782" y="379"/>
                        </a:lnTo>
                        <a:lnTo>
                          <a:pt x="2793" y="387"/>
                        </a:lnTo>
                        <a:lnTo>
                          <a:pt x="2797" y="390"/>
                        </a:lnTo>
                        <a:lnTo>
                          <a:pt x="2801" y="393"/>
                        </a:lnTo>
                        <a:lnTo>
                          <a:pt x="2805" y="394"/>
                        </a:lnTo>
                        <a:lnTo>
                          <a:pt x="2808" y="395"/>
                        </a:lnTo>
                        <a:lnTo>
                          <a:pt x="2829" y="396"/>
                        </a:lnTo>
                        <a:lnTo>
                          <a:pt x="2852" y="400"/>
                        </a:lnTo>
                        <a:lnTo>
                          <a:pt x="2864" y="402"/>
                        </a:lnTo>
                        <a:lnTo>
                          <a:pt x="2875" y="405"/>
                        </a:lnTo>
                        <a:lnTo>
                          <a:pt x="2886" y="408"/>
                        </a:lnTo>
                        <a:lnTo>
                          <a:pt x="2896" y="412"/>
                        </a:lnTo>
                        <a:lnTo>
                          <a:pt x="2906" y="417"/>
                        </a:lnTo>
                        <a:lnTo>
                          <a:pt x="2916" y="422"/>
                        </a:lnTo>
                        <a:lnTo>
                          <a:pt x="2926" y="428"/>
                        </a:lnTo>
                        <a:lnTo>
                          <a:pt x="2934" y="435"/>
                        </a:lnTo>
                        <a:lnTo>
                          <a:pt x="2941" y="444"/>
                        </a:lnTo>
                        <a:lnTo>
                          <a:pt x="2948" y="453"/>
                        </a:lnTo>
                        <a:lnTo>
                          <a:pt x="2953" y="462"/>
                        </a:lnTo>
                        <a:lnTo>
                          <a:pt x="2958" y="473"/>
                        </a:lnTo>
                        <a:lnTo>
                          <a:pt x="2963" y="488"/>
                        </a:lnTo>
                        <a:lnTo>
                          <a:pt x="2966" y="503"/>
                        </a:lnTo>
                        <a:lnTo>
                          <a:pt x="2967" y="517"/>
                        </a:lnTo>
                        <a:lnTo>
                          <a:pt x="2966" y="533"/>
                        </a:lnTo>
                        <a:lnTo>
                          <a:pt x="2964" y="561"/>
                        </a:lnTo>
                        <a:lnTo>
                          <a:pt x="2963" y="592"/>
                        </a:lnTo>
                        <a:lnTo>
                          <a:pt x="2963" y="606"/>
                        </a:lnTo>
                        <a:lnTo>
                          <a:pt x="2965" y="619"/>
                        </a:lnTo>
                        <a:lnTo>
                          <a:pt x="2967" y="629"/>
                        </a:lnTo>
                        <a:lnTo>
                          <a:pt x="2970" y="639"/>
                        </a:lnTo>
                        <a:lnTo>
                          <a:pt x="2979" y="659"/>
                        </a:lnTo>
                        <a:lnTo>
                          <a:pt x="2992" y="681"/>
                        </a:lnTo>
                        <a:lnTo>
                          <a:pt x="3000" y="694"/>
                        </a:lnTo>
                        <a:lnTo>
                          <a:pt x="3008" y="707"/>
                        </a:lnTo>
                        <a:lnTo>
                          <a:pt x="3011" y="714"/>
                        </a:lnTo>
                        <a:lnTo>
                          <a:pt x="3013" y="721"/>
                        </a:lnTo>
                        <a:lnTo>
                          <a:pt x="3014" y="728"/>
                        </a:lnTo>
                        <a:lnTo>
                          <a:pt x="3013" y="737"/>
                        </a:lnTo>
                        <a:lnTo>
                          <a:pt x="3012" y="743"/>
                        </a:lnTo>
                        <a:lnTo>
                          <a:pt x="3010" y="748"/>
                        </a:lnTo>
                        <a:lnTo>
                          <a:pt x="3007" y="751"/>
                        </a:lnTo>
                        <a:lnTo>
                          <a:pt x="3003" y="755"/>
                        </a:lnTo>
                        <a:lnTo>
                          <a:pt x="2994" y="760"/>
                        </a:lnTo>
                        <a:lnTo>
                          <a:pt x="2984" y="765"/>
                        </a:lnTo>
                        <a:lnTo>
                          <a:pt x="2974" y="770"/>
                        </a:lnTo>
                        <a:lnTo>
                          <a:pt x="2965" y="776"/>
                        </a:lnTo>
                        <a:lnTo>
                          <a:pt x="2960" y="781"/>
                        </a:lnTo>
                        <a:lnTo>
                          <a:pt x="2956" y="786"/>
                        </a:lnTo>
                        <a:lnTo>
                          <a:pt x="2954" y="792"/>
                        </a:lnTo>
                        <a:lnTo>
                          <a:pt x="2952" y="799"/>
                        </a:lnTo>
                        <a:lnTo>
                          <a:pt x="2952" y="804"/>
                        </a:lnTo>
                        <a:lnTo>
                          <a:pt x="2952" y="809"/>
                        </a:lnTo>
                        <a:lnTo>
                          <a:pt x="2953" y="814"/>
                        </a:lnTo>
                        <a:lnTo>
                          <a:pt x="2955" y="820"/>
                        </a:lnTo>
                        <a:lnTo>
                          <a:pt x="2956" y="825"/>
                        </a:lnTo>
                        <a:lnTo>
                          <a:pt x="2957" y="831"/>
                        </a:lnTo>
                        <a:lnTo>
                          <a:pt x="2958" y="836"/>
                        </a:lnTo>
                        <a:lnTo>
                          <a:pt x="2957" y="841"/>
                        </a:lnTo>
                        <a:lnTo>
                          <a:pt x="2955" y="846"/>
                        </a:lnTo>
                        <a:lnTo>
                          <a:pt x="2949" y="851"/>
                        </a:lnTo>
                        <a:lnTo>
                          <a:pt x="2941" y="856"/>
                        </a:lnTo>
                        <a:lnTo>
                          <a:pt x="2933" y="862"/>
                        </a:lnTo>
                        <a:lnTo>
                          <a:pt x="2924" y="867"/>
                        </a:lnTo>
                        <a:lnTo>
                          <a:pt x="2916" y="874"/>
                        </a:lnTo>
                        <a:lnTo>
                          <a:pt x="2913" y="877"/>
                        </a:lnTo>
                        <a:lnTo>
                          <a:pt x="2910" y="879"/>
                        </a:lnTo>
                        <a:lnTo>
                          <a:pt x="2909" y="882"/>
                        </a:lnTo>
                        <a:lnTo>
                          <a:pt x="2908" y="884"/>
                        </a:lnTo>
                        <a:lnTo>
                          <a:pt x="2909" y="894"/>
                        </a:lnTo>
                        <a:lnTo>
                          <a:pt x="2910" y="904"/>
                        </a:lnTo>
                        <a:lnTo>
                          <a:pt x="2913" y="916"/>
                        </a:lnTo>
                        <a:lnTo>
                          <a:pt x="2918" y="928"/>
                        </a:lnTo>
                        <a:lnTo>
                          <a:pt x="2921" y="939"/>
                        </a:lnTo>
                        <a:lnTo>
                          <a:pt x="2923" y="950"/>
                        </a:lnTo>
                        <a:lnTo>
                          <a:pt x="2924" y="961"/>
                        </a:lnTo>
                        <a:lnTo>
                          <a:pt x="2924" y="970"/>
                        </a:lnTo>
                        <a:lnTo>
                          <a:pt x="2923" y="974"/>
                        </a:lnTo>
                        <a:lnTo>
                          <a:pt x="2921" y="978"/>
                        </a:lnTo>
                        <a:lnTo>
                          <a:pt x="2920" y="980"/>
                        </a:lnTo>
                        <a:lnTo>
                          <a:pt x="2918" y="982"/>
                        </a:lnTo>
                        <a:lnTo>
                          <a:pt x="2912" y="986"/>
                        </a:lnTo>
                        <a:lnTo>
                          <a:pt x="2906" y="992"/>
                        </a:lnTo>
                        <a:lnTo>
                          <a:pt x="2904" y="995"/>
                        </a:lnTo>
                        <a:lnTo>
                          <a:pt x="2904" y="1001"/>
                        </a:lnTo>
                        <a:lnTo>
                          <a:pt x="2905" y="1008"/>
                        </a:lnTo>
                        <a:lnTo>
                          <a:pt x="2906" y="1016"/>
                        </a:lnTo>
                        <a:lnTo>
                          <a:pt x="2907" y="1024"/>
                        </a:lnTo>
                        <a:lnTo>
                          <a:pt x="2908" y="1032"/>
                        </a:lnTo>
                        <a:lnTo>
                          <a:pt x="2907" y="1036"/>
                        </a:lnTo>
                        <a:lnTo>
                          <a:pt x="2906" y="1040"/>
                        </a:lnTo>
                        <a:lnTo>
                          <a:pt x="2905" y="1044"/>
                        </a:lnTo>
                        <a:lnTo>
                          <a:pt x="2903" y="1048"/>
                        </a:lnTo>
                        <a:lnTo>
                          <a:pt x="2900" y="1053"/>
                        </a:lnTo>
                        <a:lnTo>
                          <a:pt x="2899" y="1058"/>
                        </a:lnTo>
                        <a:lnTo>
                          <a:pt x="2899" y="1064"/>
                        </a:lnTo>
                        <a:lnTo>
                          <a:pt x="2900" y="1070"/>
                        </a:lnTo>
                        <a:lnTo>
                          <a:pt x="2904" y="1084"/>
                        </a:lnTo>
                        <a:lnTo>
                          <a:pt x="2910" y="1100"/>
                        </a:lnTo>
                        <a:lnTo>
                          <a:pt x="2919" y="1115"/>
                        </a:lnTo>
                        <a:lnTo>
                          <a:pt x="2926" y="1131"/>
                        </a:lnTo>
                        <a:lnTo>
                          <a:pt x="2929" y="1138"/>
                        </a:lnTo>
                        <a:lnTo>
                          <a:pt x="2932" y="1145"/>
                        </a:lnTo>
                        <a:lnTo>
                          <a:pt x="2934" y="1152"/>
                        </a:lnTo>
                        <a:lnTo>
                          <a:pt x="2935" y="1159"/>
                        </a:lnTo>
                        <a:lnTo>
                          <a:pt x="2936" y="1166"/>
                        </a:lnTo>
                        <a:lnTo>
                          <a:pt x="2936" y="1174"/>
                        </a:lnTo>
                        <a:lnTo>
                          <a:pt x="2935" y="1180"/>
                        </a:lnTo>
                        <a:lnTo>
                          <a:pt x="2934" y="1186"/>
                        </a:lnTo>
                        <a:lnTo>
                          <a:pt x="2933" y="1192"/>
                        </a:lnTo>
                        <a:lnTo>
                          <a:pt x="2931" y="1197"/>
                        </a:lnTo>
                        <a:lnTo>
                          <a:pt x="2929" y="1202"/>
                        </a:lnTo>
                        <a:lnTo>
                          <a:pt x="2926" y="1207"/>
                        </a:lnTo>
                        <a:lnTo>
                          <a:pt x="2919" y="1216"/>
                        </a:lnTo>
                        <a:lnTo>
                          <a:pt x="2910" y="1224"/>
                        </a:lnTo>
                        <a:lnTo>
                          <a:pt x="2901" y="1231"/>
                        </a:lnTo>
                        <a:lnTo>
                          <a:pt x="2891" y="1238"/>
                        </a:lnTo>
                        <a:lnTo>
                          <a:pt x="2869" y="1250"/>
                        </a:lnTo>
                        <a:lnTo>
                          <a:pt x="2847" y="1263"/>
                        </a:lnTo>
                        <a:lnTo>
                          <a:pt x="2836" y="1270"/>
                        </a:lnTo>
                        <a:lnTo>
                          <a:pt x="2824" y="1277"/>
                        </a:lnTo>
                        <a:lnTo>
                          <a:pt x="2814" y="1284"/>
                        </a:lnTo>
                        <a:lnTo>
                          <a:pt x="2806" y="1293"/>
                        </a:lnTo>
                        <a:lnTo>
                          <a:pt x="2798" y="1302"/>
                        </a:lnTo>
                        <a:lnTo>
                          <a:pt x="2792" y="1309"/>
                        </a:lnTo>
                        <a:lnTo>
                          <a:pt x="2787" y="1315"/>
                        </a:lnTo>
                        <a:lnTo>
                          <a:pt x="2783" y="1321"/>
                        </a:lnTo>
                        <a:lnTo>
                          <a:pt x="2781" y="1326"/>
                        </a:lnTo>
                        <a:lnTo>
                          <a:pt x="2780" y="1331"/>
                        </a:lnTo>
                        <a:lnTo>
                          <a:pt x="2780" y="1335"/>
                        </a:lnTo>
                        <a:lnTo>
                          <a:pt x="2781" y="1340"/>
                        </a:lnTo>
                        <a:lnTo>
                          <a:pt x="2785" y="1349"/>
                        </a:lnTo>
                        <a:lnTo>
                          <a:pt x="2792" y="1357"/>
                        </a:lnTo>
                        <a:lnTo>
                          <a:pt x="2800" y="1367"/>
                        </a:lnTo>
                        <a:lnTo>
                          <a:pt x="2809" y="1379"/>
                        </a:lnTo>
                        <a:lnTo>
                          <a:pt x="2815" y="1389"/>
                        </a:lnTo>
                        <a:lnTo>
                          <a:pt x="2820" y="1401"/>
                        </a:lnTo>
                        <a:lnTo>
                          <a:pt x="2824" y="1414"/>
                        </a:lnTo>
                        <a:lnTo>
                          <a:pt x="2826" y="1428"/>
                        </a:lnTo>
                        <a:lnTo>
                          <a:pt x="2827" y="1442"/>
                        </a:lnTo>
                        <a:lnTo>
                          <a:pt x="2827" y="1456"/>
                        </a:lnTo>
                        <a:lnTo>
                          <a:pt x="2825" y="1468"/>
                        </a:lnTo>
                        <a:lnTo>
                          <a:pt x="2822" y="1480"/>
                        </a:lnTo>
                        <a:lnTo>
                          <a:pt x="2815" y="1502"/>
                        </a:lnTo>
                        <a:lnTo>
                          <a:pt x="2811" y="1522"/>
                        </a:lnTo>
                        <a:lnTo>
                          <a:pt x="2808" y="1538"/>
                        </a:lnTo>
                        <a:lnTo>
                          <a:pt x="2808" y="1554"/>
                        </a:lnTo>
                        <a:lnTo>
                          <a:pt x="2809" y="1586"/>
                        </a:lnTo>
                        <a:lnTo>
                          <a:pt x="2810" y="1627"/>
                        </a:lnTo>
                        <a:lnTo>
                          <a:pt x="2811" y="1639"/>
                        </a:lnTo>
                        <a:lnTo>
                          <a:pt x="2812" y="1651"/>
                        </a:lnTo>
                        <a:lnTo>
                          <a:pt x="2813" y="1661"/>
                        </a:lnTo>
                        <a:lnTo>
                          <a:pt x="2816" y="1670"/>
                        </a:lnTo>
                        <a:lnTo>
                          <a:pt x="2819" y="1679"/>
                        </a:lnTo>
                        <a:lnTo>
                          <a:pt x="2823" y="1689"/>
                        </a:lnTo>
                        <a:lnTo>
                          <a:pt x="2827" y="1699"/>
                        </a:lnTo>
                        <a:lnTo>
                          <a:pt x="2834" y="1709"/>
                        </a:lnTo>
                        <a:lnTo>
                          <a:pt x="2836" y="1713"/>
                        </a:lnTo>
                        <a:lnTo>
                          <a:pt x="2838" y="1718"/>
                        </a:lnTo>
                        <a:lnTo>
                          <a:pt x="2839" y="1722"/>
                        </a:lnTo>
                        <a:lnTo>
                          <a:pt x="2839" y="1727"/>
                        </a:lnTo>
                        <a:lnTo>
                          <a:pt x="2838" y="1738"/>
                        </a:lnTo>
                        <a:lnTo>
                          <a:pt x="2837" y="1748"/>
                        </a:lnTo>
                        <a:lnTo>
                          <a:pt x="2835" y="1758"/>
                        </a:lnTo>
                        <a:lnTo>
                          <a:pt x="2835" y="1768"/>
                        </a:lnTo>
                        <a:lnTo>
                          <a:pt x="2835" y="1775"/>
                        </a:lnTo>
                        <a:lnTo>
                          <a:pt x="2836" y="1780"/>
                        </a:lnTo>
                        <a:lnTo>
                          <a:pt x="2837" y="1785"/>
                        </a:lnTo>
                        <a:lnTo>
                          <a:pt x="2839" y="1789"/>
                        </a:lnTo>
                        <a:lnTo>
                          <a:pt x="2842" y="1794"/>
                        </a:lnTo>
                        <a:lnTo>
                          <a:pt x="2846" y="1798"/>
                        </a:lnTo>
                        <a:lnTo>
                          <a:pt x="2851" y="1801"/>
                        </a:lnTo>
                        <a:lnTo>
                          <a:pt x="2856" y="1803"/>
                        </a:lnTo>
                        <a:lnTo>
                          <a:pt x="2868" y="1806"/>
                        </a:lnTo>
                        <a:lnTo>
                          <a:pt x="2882" y="1809"/>
                        </a:lnTo>
                        <a:lnTo>
                          <a:pt x="2889" y="1811"/>
                        </a:lnTo>
                        <a:lnTo>
                          <a:pt x="2895" y="1813"/>
                        </a:lnTo>
                        <a:lnTo>
                          <a:pt x="2900" y="1816"/>
                        </a:lnTo>
                        <a:lnTo>
                          <a:pt x="2905" y="1821"/>
                        </a:lnTo>
                        <a:lnTo>
                          <a:pt x="2910" y="1825"/>
                        </a:lnTo>
                        <a:lnTo>
                          <a:pt x="2913" y="1831"/>
                        </a:lnTo>
                        <a:lnTo>
                          <a:pt x="2915" y="1838"/>
                        </a:lnTo>
                        <a:lnTo>
                          <a:pt x="2918" y="1847"/>
                        </a:lnTo>
                        <a:lnTo>
                          <a:pt x="2919" y="1865"/>
                        </a:lnTo>
                        <a:lnTo>
                          <a:pt x="2920" y="1878"/>
                        </a:lnTo>
                        <a:lnTo>
                          <a:pt x="2921" y="1883"/>
                        </a:lnTo>
                        <a:lnTo>
                          <a:pt x="2923" y="1887"/>
                        </a:lnTo>
                        <a:lnTo>
                          <a:pt x="2924" y="1890"/>
                        </a:lnTo>
                        <a:lnTo>
                          <a:pt x="2926" y="1893"/>
                        </a:lnTo>
                        <a:lnTo>
                          <a:pt x="2926" y="1893"/>
                        </a:lnTo>
                        <a:lnTo>
                          <a:pt x="2930" y="1897"/>
                        </a:lnTo>
                        <a:lnTo>
                          <a:pt x="2935" y="1899"/>
                        </a:lnTo>
                        <a:lnTo>
                          <a:pt x="2941" y="1902"/>
                        </a:lnTo>
                        <a:lnTo>
                          <a:pt x="2949" y="1905"/>
                        </a:lnTo>
                        <a:lnTo>
                          <a:pt x="2958" y="1908"/>
                        </a:lnTo>
                        <a:lnTo>
                          <a:pt x="2970" y="1911"/>
                        </a:lnTo>
                        <a:lnTo>
                          <a:pt x="2982" y="1916"/>
                        </a:lnTo>
                        <a:lnTo>
                          <a:pt x="2996" y="1922"/>
                        </a:lnTo>
                        <a:lnTo>
                          <a:pt x="2999" y="1923"/>
                        </a:lnTo>
                        <a:lnTo>
                          <a:pt x="3000" y="1925"/>
                        </a:lnTo>
                        <a:lnTo>
                          <a:pt x="3001" y="1927"/>
                        </a:lnTo>
                        <a:lnTo>
                          <a:pt x="3002" y="1929"/>
                        </a:lnTo>
                        <a:lnTo>
                          <a:pt x="3001" y="1933"/>
                        </a:lnTo>
                        <a:lnTo>
                          <a:pt x="2999" y="1938"/>
                        </a:lnTo>
                        <a:lnTo>
                          <a:pt x="2992" y="1950"/>
                        </a:lnTo>
                        <a:lnTo>
                          <a:pt x="2981" y="1963"/>
                        </a:lnTo>
                        <a:lnTo>
                          <a:pt x="2971" y="1976"/>
                        </a:lnTo>
                        <a:lnTo>
                          <a:pt x="2964" y="1990"/>
                        </a:lnTo>
                        <a:lnTo>
                          <a:pt x="2962" y="1996"/>
                        </a:lnTo>
                        <a:lnTo>
                          <a:pt x="2960" y="2001"/>
                        </a:lnTo>
                        <a:lnTo>
                          <a:pt x="2962" y="2004"/>
                        </a:lnTo>
                        <a:lnTo>
                          <a:pt x="2963" y="2007"/>
                        </a:lnTo>
                        <a:lnTo>
                          <a:pt x="2964" y="2009"/>
                        </a:lnTo>
                        <a:lnTo>
                          <a:pt x="2967" y="2011"/>
                        </a:lnTo>
                        <a:lnTo>
                          <a:pt x="2971" y="2013"/>
                        </a:lnTo>
                        <a:lnTo>
                          <a:pt x="2976" y="2014"/>
                        </a:lnTo>
                        <a:lnTo>
                          <a:pt x="2981" y="2013"/>
                        </a:lnTo>
                        <a:lnTo>
                          <a:pt x="2988" y="2012"/>
                        </a:lnTo>
                        <a:lnTo>
                          <a:pt x="2994" y="2011"/>
                        </a:lnTo>
                        <a:lnTo>
                          <a:pt x="2999" y="2011"/>
                        </a:lnTo>
                        <a:lnTo>
                          <a:pt x="3002" y="2012"/>
                        </a:lnTo>
                        <a:lnTo>
                          <a:pt x="3005" y="2013"/>
                        </a:lnTo>
                        <a:lnTo>
                          <a:pt x="3007" y="2014"/>
                        </a:lnTo>
                        <a:lnTo>
                          <a:pt x="3009" y="2016"/>
                        </a:lnTo>
                        <a:lnTo>
                          <a:pt x="3010" y="2018"/>
                        </a:lnTo>
                        <a:lnTo>
                          <a:pt x="3010" y="2021"/>
                        </a:lnTo>
                        <a:lnTo>
                          <a:pt x="3010" y="2025"/>
                        </a:lnTo>
                        <a:lnTo>
                          <a:pt x="3009" y="2029"/>
                        </a:lnTo>
                        <a:lnTo>
                          <a:pt x="3007" y="2037"/>
                        </a:lnTo>
                        <a:lnTo>
                          <a:pt x="3007" y="2044"/>
                        </a:lnTo>
                        <a:lnTo>
                          <a:pt x="3009" y="2051"/>
                        </a:lnTo>
                        <a:lnTo>
                          <a:pt x="3014" y="2059"/>
                        </a:lnTo>
                        <a:lnTo>
                          <a:pt x="3020" y="2067"/>
                        </a:lnTo>
                        <a:lnTo>
                          <a:pt x="3026" y="2077"/>
                        </a:lnTo>
                        <a:lnTo>
                          <a:pt x="3031" y="2085"/>
                        </a:lnTo>
                        <a:lnTo>
                          <a:pt x="3034" y="2094"/>
                        </a:lnTo>
                        <a:lnTo>
                          <a:pt x="3035" y="2098"/>
                        </a:lnTo>
                        <a:lnTo>
                          <a:pt x="3034" y="2102"/>
                        </a:lnTo>
                        <a:lnTo>
                          <a:pt x="3032" y="2106"/>
                        </a:lnTo>
                        <a:lnTo>
                          <a:pt x="3029" y="2109"/>
                        </a:lnTo>
                        <a:lnTo>
                          <a:pt x="3020" y="2121"/>
                        </a:lnTo>
                        <a:lnTo>
                          <a:pt x="3012" y="2133"/>
                        </a:lnTo>
                        <a:lnTo>
                          <a:pt x="3005" y="2146"/>
                        </a:lnTo>
                        <a:lnTo>
                          <a:pt x="2997" y="2159"/>
                        </a:lnTo>
                        <a:lnTo>
                          <a:pt x="2991" y="2173"/>
                        </a:lnTo>
                        <a:lnTo>
                          <a:pt x="2985" y="2185"/>
                        </a:lnTo>
                        <a:lnTo>
                          <a:pt x="2977" y="2198"/>
                        </a:lnTo>
                        <a:lnTo>
                          <a:pt x="2969" y="2211"/>
                        </a:lnTo>
                        <a:lnTo>
                          <a:pt x="2959" y="2222"/>
                        </a:lnTo>
                        <a:lnTo>
                          <a:pt x="2952" y="2233"/>
                        </a:lnTo>
                        <a:lnTo>
                          <a:pt x="2946" y="2244"/>
                        </a:lnTo>
                        <a:lnTo>
                          <a:pt x="2940" y="2256"/>
                        </a:lnTo>
                        <a:lnTo>
                          <a:pt x="2937" y="2268"/>
                        </a:lnTo>
                        <a:lnTo>
                          <a:pt x="2935" y="2280"/>
                        </a:lnTo>
                        <a:lnTo>
                          <a:pt x="2935" y="2294"/>
                        </a:lnTo>
                        <a:lnTo>
                          <a:pt x="2937" y="2308"/>
                        </a:lnTo>
                        <a:lnTo>
                          <a:pt x="2941" y="2326"/>
                        </a:lnTo>
                        <a:lnTo>
                          <a:pt x="2945" y="2341"/>
                        </a:lnTo>
                        <a:lnTo>
                          <a:pt x="2950" y="2352"/>
                        </a:lnTo>
                        <a:lnTo>
                          <a:pt x="2955" y="2360"/>
                        </a:lnTo>
                        <a:lnTo>
                          <a:pt x="2962" y="2366"/>
                        </a:lnTo>
                        <a:lnTo>
                          <a:pt x="2968" y="2370"/>
                        </a:lnTo>
                        <a:lnTo>
                          <a:pt x="2975" y="2372"/>
                        </a:lnTo>
                        <a:lnTo>
                          <a:pt x="2982" y="2373"/>
                        </a:lnTo>
                        <a:lnTo>
                          <a:pt x="2997" y="2374"/>
                        </a:lnTo>
                        <a:lnTo>
                          <a:pt x="3015" y="2377"/>
                        </a:lnTo>
                        <a:lnTo>
                          <a:pt x="3024" y="2379"/>
                        </a:lnTo>
                        <a:lnTo>
                          <a:pt x="3034" y="2383"/>
                        </a:lnTo>
                        <a:lnTo>
                          <a:pt x="3044" y="2389"/>
                        </a:lnTo>
                        <a:lnTo>
                          <a:pt x="3055" y="2397"/>
                        </a:lnTo>
                        <a:lnTo>
                          <a:pt x="3058" y="2402"/>
                        </a:lnTo>
                        <a:lnTo>
                          <a:pt x="3061" y="2407"/>
                        </a:lnTo>
                        <a:lnTo>
                          <a:pt x="3064" y="2414"/>
                        </a:lnTo>
                        <a:lnTo>
                          <a:pt x="3067" y="2423"/>
                        </a:lnTo>
                        <a:lnTo>
                          <a:pt x="3072" y="2442"/>
                        </a:lnTo>
                        <a:lnTo>
                          <a:pt x="3075" y="2464"/>
                        </a:lnTo>
                        <a:lnTo>
                          <a:pt x="3080" y="2506"/>
                        </a:lnTo>
                        <a:lnTo>
                          <a:pt x="3083" y="2536"/>
                        </a:lnTo>
                        <a:lnTo>
                          <a:pt x="3084" y="2542"/>
                        </a:lnTo>
                        <a:lnTo>
                          <a:pt x="3088" y="2550"/>
                        </a:lnTo>
                        <a:lnTo>
                          <a:pt x="3094" y="2558"/>
                        </a:lnTo>
                        <a:lnTo>
                          <a:pt x="3101" y="2567"/>
                        </a:lnTo>
                        <a:lnTo>
                          <a:pt x="3119" y="2585"/>
                        </a:lnTo>
                        <a:lnTo>
                          <a:pt x="3141" y="2605"/>
                        </a:lnTo>
                        <a:lnTo>
                          <a:pt x="3185" y="2641"/>
                        </a:lnTo>
                        <a:lnTo>
                          <a:pt x="3218" y="2665"/>
                        </a:lnTo>
                        <a:lnTo>
                          <a:pt x="3231" y="2674"/>
                        </a:lnTo>
                        <a:lnTo>
                          <a:pt x="3245" y="2684"/>
                        </a:lnTo>
                        <a:lnTo>
                          <a:pt x="3260" y="2695"/>
                        </a:lnTo>
                        <a:lnTo>
                          <a:pt x="3275" y="2707"/>
                        </a:lnTo>
                        <a:lnTo>
                          <a:pt x="3280" y="2713"/>
                        </a:lnTo>
                        <a:lnTo>
                          <a:pt x="3285" y="2719"/>
                        </a:lnTo>
                        <a:lnTo>
                          <a:pt x="3289" y="2727"/>
                        </a:lnTo>
                        <a:lnTo>
                          <a:pt x="3291" y="2733"/>
                        </a:lnTo>
                        <a:lnTo>
                          <a:pt x="3291" y="2740"/>
                        </a:lnTo>
                        <a:lnTo>
                          <a:pt x="3289" y="2746"/>
                        </a:lnTo>
                        <a:lnTo>
                          <a:pt x="3285" y="2753"/>
                        </a:lnTo>
                        <a:lnTo>
                          <a:pt x="3279" y="2760"/>
                        </a:lnTo>
                        <a:lnTo>
                          <a:pt x="3275" y="2765"/>
                        </a:lnTo>
                        <a:lnTo>
                          <a:pt x="3272" y="2769"/>
                        </a:lnTo>
                        <a:lnTo>
                          <a:pt x="3270" y="2774"/>
                        </a:lnTo>
                        <a:lnTo>
                          <a:pt x="3269" y="2778"/>
                        </a:lnTo>
                        <a:lnTo>
                          <a:pt x="3268" y="2783"/>
                        </a:lnTo>
                        <a:lnTo>
                          <a:pt x="3268" y="2788"/>
                        </a:lnTo>
                        <a:lnTo>
                          <a:pt x="3268" y="2793"/>
                        </a:lnTo>
                        <a:lnTo>
                          <a:pt x="3269" y="2799"/>
                        </a:lnTo>
                        <a:lnTo>
                          <a:pt x="3275" y="2821"/>
                        </a:lnTo>
                        <a:lnTo>
                          <a:pt x="3281" y="2843"/>
                        </a:lnTo>
                        <a:lnTo>
                          <a:pt x="3282" y="2851"/>
                        </a:lnTo>
                        <a:lnTo>
                          <a:pt x="3285" y="2856"/>
                        </a:lnTo>
                        <a:lnTo>
                          <a:pt x="3288" y="2861"/>
                        </a:lnTo>
                        <a:lnTo>
                          <a:pt x="3291" y="2865"/>
                        </a:lnTo>
                        <a:lnTo>
                          <a:pt x="3294" y="2867"/>
                        </a:lnTo>
                        <a:lnTo>
                          <a:pt x="3298" y="2870"/>
                        </a:lnTo>
                        <a:lnTo>
                          <a:pt x="3302" y="2871"/>
                        </a:lnTo>
                        <a:lnTo>
                          <a:pt x="3308" y="2872"/>
                        </a:lnTo>
                        <a:lnTo>
                          <a:pt x="3317" y="2874"/>
                        </a:lnTo>
                        <a:lnTo>
                          <a:pt x="3326" y="2876"/>
                        </a:lnTo>
                        <a:lnTo>
                          <a:pt x="3330" y="2878"/>
                        </a:lnTo>
                        <a:lnTo>
                          <a:pt x="3334" y="2880"/>
                        </a:lnTo>
                        <a:lnTo>
                          <a:pt x="3338" y="2883"/>
                        </a:lnTo>
                        <a:lnTo>
                          <a:pt x="3342" y="2886"/>
                        </a:lnTo>
                        <a:lnTo>
                          <a:pt x="3345" y="2893"/>
                        </a:lnTo>
                        <a:lnTo>
                          <a:pt x="3349" y="2903"/>
                        </a:lnTo>
                        <a:lnTo>
                          <a:pt x="3352" y="2916"/>
                        </a:lnTo>
                        <a:lnTo>
                          <a:pt x="3354" y="2931"/>
                        </a:lnTo>
                        <a:lnTo>
                          <a:pt x="3358" y="2960"/>
                        </a:lnTo>
                        <a:lnTo>
                          <a:pt x="3360" y="2979"/>
                        </a:lnTo>
                        <a:lnTo>
                          <a:pt x="3356" y="3008"/>
                        </a:lnTo>
                        <a:lnTo>
                          <a:pt x="3353" y="3033"/>
                        </a:lnTo>
                        <a:lnTo>
                          <a:pt x="3354" y="3039"/>
                        </a:lnTo>
                        <a:lnTo>
                          <a:pt x="3355" y="3044"/>
                        </a:lnTo>
                        <a:lnTo>
                          <a:pt x="3358" y="3049"/>
                        </a:lnTo>
                        <a:lnTo>
                          <a:pt x="3361" y="3054"/>
                        </a:lnTo>
                        <a:lnTo>
                          <a:pt x="3366" y="3059"/>
                        </a:lnTo>
                        <a:lnTo>
                          <a:pt x="3372" y="3066"/>
                        </a:lnTo>
                        <a:lnTo>
                          <a:pt x="3380" y="3071"/>
                        </a:lnTo>
                        <a:lnTo>
                          <a:pt x="3389" y="3076"/>
                        </a:lnTo>
                        <a:lnTo>
                          <a:pt x="3398" y="3081"/>
                        </a:lnTo>
                        <a:lnTo>
                          <a:pt x="3405" y="3085"/>
                        </a:lnTo>
                        <a:lnTo>
                          <a:pt x="3410" y="3090"/>
                        </a:lnTo>
                        <a:lnTo>
                          <a:pt x="3413" y="3094"/>
                        </a:lnTo>
                        <a:lnTo>
                          <a:pt x="3416" y="3099"/>
                        </a:lnTo>
                        <a:lnTo>
                          <a:pt x="3418" y="3104"/>
                        </a:lnTo>
                        <a:lnTo>
                          <a:pt x="3420" y="3111"/>
                        </a:lnTo>
                        <a:lnTo>
                          <a:pt x="3421" y="3116"/>
                        </a:lnTo>
                        <a:lnTo>
                          <a:pt x="3422" y="3128"/>
                        </a:lnTo>
                        <a:lnTo>
                          <a:pt x="3423" y="3140"/>
                        </a:lnTo>
                        <a:lnTo>
                          <a:pt x="3423" y="3147"/>
                        </a:lnTo>
                        <a:lnTo>
                          <a:pt x="3425" y="3155"/>
                        </a:lnTo>
                        <a:lnTo>
                          <a:pt x="3427" y="3162"/>
                        </a:lnTo>
                        <a:lnTo>
                          <a:pt x="3429" y="3170"/>
                        </a:lnTo>
                        <a:lnTo>
                          <a:pt x="3433" y="3177"/>
                        </a:lnTo>
                        <a:lnTo>
                          <a:pt x="3438" y="3184"/>
                        </a:lnTo>
                        <a:lnTo>
                          <a:pt x="3444" y="3192"/>
                        </a:lnTo>
                        <a:lnTo>
                          <a:pt x="3450" y="3201"/>
                        </a:lnTo>
                        <a:lnTo>
                          <a:pt x="3464" y="3216"/>
                        </a:lnTo>
                        <a:lnTo>
                          <a:pt x="3475" y="3228"/>
                        </a:lnTo>
                        <a:lnTo>
                          <a:pt x="3499" y="3255"/>
                        </a:lnTo>
                        <a:lnTo>
                          <a:pt x="3523" y="3280"/>
                        </a:lnTo>
                        <a:lnTo>
                          <a:pt x="3528" y="3285"/>
                        </a:lnTo>
                        <a:lnTo>
                          <a:pt x="3535" y="3289"/>
                        </a:lnTo>
                        <a:lnTo>
                          <a:pt x="3541" y="3294"/>
                        </a:lnTo>
                        <a:lnTo>
                          <a:pt x="3548" y="3298"/>
                        </a:lnTo>
                        <a:lnTo>
                          <a:pt x="3556" y="3301"/>
                        </a:lnTo>
                        <a:lnTo>
                          <a:pt x="3565" y="3305"/>
                        </a:lnTo>
                        <a:lnTo>
                          <a:pt x="3574" y="3307"/>
                        </a:lnTo>
                        <a:lnTo>
                          <a:pt x="3583" y="3309"/>
                        </a:lnTo>
                        <a:lnTo>
                          <a:pt x="3594" y="3312"/>
                        </a:lnTo>
                        <a:lnTo>
                          <a:pt x="3604" y="3315"/>
                        </a:lnTo>
                        <a:lnTo>
                          <a:pt x="3614" y="3318"/>
                        </a:lnTo>
                        <a:lnTo>
                          <a:pt x="3622" y="3323"/>
                        </a:lnTo>
                        <a:lnTo>
                          <a:pt x="3629" y="3327"/>
                        </a:lnTo>
                        <a:lnTo>
                          <a:pt x="3636" y="3332"/>
                        </a:lnTo>
                        <a:lnTo>
                          <a:pt x="3642" y="3337"/>
                        </a:lnTo>
                        <a:lnTo>
                          <a:pt x="3647" y="3342"/>
                        </a:lnTo>
                        <a:lnTo>
                          <a:pt x="3653" y="3348"/>
                        </a:lnTo>
                        <a:lnTo>
                          <a:pt x="3657" y="3355"/>
                        </a:lnTo>
                        <a:lnTo>
                          <a:pt x="3661" y="3362"/>
                        </a:lnTo>
                        <a:lnTo>
                          <a:pt x="3665" y="3370"/>
                        </a:lnTo>
                        <a:lnTo>
                          <a:pt x="3670" y="3387"/>
                        </a:lnTo>
                        <a:lnTo>
                          <a:pt x="3675" y="3405"/>
                        </a:lnTo>
                        <a:lnTo>
                          <a:pt x="3676" y="3414"/>
                        </a:lnTo>
                        <a:lnTo>
                          <a:pt x="3676" y="3422"/>
                        </a:lnTo>
                        <a:lnTo>
                          <a:pt x="3673" y="3428"/>
                        </a:lnTo>
                        <a:lnTo>
                          <a:pt x="3670" y="3434"/>
                        </a:lnTo>
                        <a:lnTo>
                          <a:pt x="3665" y="3439"/>
                        </a:lnTo>
                        <a:lnTo>
                          <a:pt x="3659" y="3444"/>
                        </a:lnTo>
                        <a:lnTo>
                          <a:pt x="3652" y="3448"/>
                        </a:lnTo>
                        <a:lnTo>
                          <a:pt x="3643" y="3452"/>
                        </a:lnTo>
                        <a:lnTo>
                          <a:pt x="3635" y="3455"/>
                        </a:lnTo>
                        <a:lnTo>
                          <a:pt x="3627" y="3457"/>
                        </a:lnTo>
                        <a:lnTo>
                          <a:pt x="3618" y="3458"/>
                        </a:lnTo>
                        <a:lnTo>
                          <a:pt x="3609" y="3459"/>
                        </a:lnTo>
                        <a:lnTo>
                          <a:pt x="3599" y="3459"/>
                        </a:lnTo>
                        <a:lnTo>
                          <a:pt x="3591" y="3459"/>
                        </a:lnTo>
                        <a:lnTo>
                          <a:pt x="3583" y="3458"/>
                        </a:lnTo>
                        <a:lnTo>
                          <a:pt x="3576" y="3457"/>
                        </a:lnTo>
                        <a:lnTo>
                          <a:pt x="3553" y="3452"/>
                        </a:lnTo>
                        <a:lnTo>
                          <a:pt x="3533" y="3446"/>
                        </a:lnTo>
                        <a:lnTo>
                          <a:pt x="3522" y="3445"/>
                        </a:lnTo>
                        <a:lnTo>
                          <a:pt x="3510" y="3445"/>
                        </a:lnTo>
                        <a:lnTo>
                          <a:pt x="3499" y="3446"/>
                        </a:lnTo>
                        <a:lnTo>
                          <a:pt x="3486" y="3449"/>
                        </a:lnTo>
                        <a:lnTo>
                          <a:pt x="3474" y="3453"/>
                        </a:lnTo>
                        <a:lnTo>
                          <a:pt x="3464" y="3457"/>
                        </a:lnTo>
                        <a:lnTo>
                          <a:pt x="3455" y="3461"/>
                        </a:lnTo>
                        <a:lnTo>
                          <a:pt x="3447" y="3466"/>
                        </a:lnTo>
                        <a:lnTo>
                          <a:pt x="3440" y="3472"/>
                        </a:lnTo>
                        <a:lnTo>
                          <a:pt x="3432" y="3477"/>
                        </a:lnTo>
                        <a:lnTo>
                          <a:pt x="3426" y="3484"/>
                        </a:lnTo>
                        <a:lnTo>
                          <a:pt x="3421" y="3491"/>
                        </a:lnTo>
                        <a:lnTo>
                          <a:pt x="3417" y="3500"/>
                        </a:lnTo>
                        <a:lnTo>
                          <a:pt x="3414" y="3508"/>
                        </a:lnTo>
                        <a:lnTo>
                          <a:pt x="3411" y="3516"/>
                        </a:lnTo>
                        <a:lnTo>
                          <a:pt x="3409" y="3525"/>
                        </a:lnTo>
                        <a:lnTo>
                          <a:pt x="3409" y="3535"/>
                        </a:lnTo>
                        <a:lnTo>
                          <a:pt x="3409" y="3546"/>
                        </a:lnTo>
                        <a:lnTo>
                          <a:pt x="3409" y="3557"/>
                        </a:lnTo>
                        <a:lnTo>
                          <a:pt x="3411" y="3568"/>
                        </a:lnTo>
                        <a:lnTo>
                          <a:pt x="3413" y="3575"/>
                        </a:lnTo>
                        <a:lnTo>
                          <a:pt x="3417" y="3583"/>
                        </a:lnTo>
                        <a:lnTo>
                          <a:pt x="3422" y="3590"/>
                        </a:lnTo>
                        <a:lnTo>
                          <a:pt x="3428" y="3596"/>
                        </a:lnTo>
                        <a:lnTo>
                          <a:pt x="3434" y="3601"/>
                        </a:lnTo>
                        <a:lnTo>
                          <a:pt x="3443" y="3604"/>
                        </a:lnTo>
                        <a:lnTo>
                          <a:pt x="3446" y="3606"/>
                        </a:lnTo>
                        <a:lnTo>
                          <a:pt x="3450" y="3606"/>
                        </a:lnTo>
                        <a:lnTo>
                          <a:pt x="3454" y="3606"/>
                        </a:lnTo>
                        <a:lnTo>
                          <a:pt x="3458" y="3606"/>
                        </a:lnTo>
                        <a:lnTo>
                          <a:pt x="3469" y="3603"/>
                        </a:lnTo>
                        <a:lnTo>
                          <a:pt x="3483" y="3601"/>
                        </a:lnTo>
                        <a:lnTo>
                          <a:pt x="3495" y="3599"/>
                        </a:lnTo>
                        <a:lnTo>
                          <a:pt x="3506" y="3598"/>
                        </a:lnTo>
                        <a:lnTo>
                          <a:pt x="3511" y="3599"/>
                        </a:lnTo>
                        <a:lnTo>
                          <a:pt x="3515" y="3600"/>
                        </a:lnTo>
                        <a:lnTo>
                          <a:pt x="3519" y="3601"/>
                        </a:lnTo>
                        <a:lnTo>
                          <a:pt x="3524" y="3603"/>
                        </a:lnTo>
                        <a:lnTo>
                          <a:pt x="3526" y="3606"/>
                        </a:lnTo>
                        <a:lnTo>
                          <a:pt x="3528" y="3610"/>
                        </a:lnTo>
                        <a:lnTo>
                          <a:pt x="3529" y="3614"/>
                        </a:lnTo>
                        <a:lnTo>
                          <a:pt x="3528" y="3620"/>
                        </a:lnTo>
                        <a:lnTo>
                          <a:pt x="3527" y="3639"/>
                        </a:lnTo>
                        <a:lnTo>
                          <a:pt x="3526" y="3654"/>
                        </a:lnTo>
                        <a:lnTo>
                          <a:pt x="3528" y="3669"/>
                        </a:lnTo>
                        <a:lnTo>
                          <a:pt x="3530" y="3682"/>
                        </a:lnTo>
                        <a:lnTo>
                          <a:pt x="3534" y="3692"/>
                        </a:lnTo>
                        <a:lnTo>
                          <a:pt x="3539" y="3702"/>
                        </a:lnTo>
                        <a:lnTo>
                          <a:pt x="3544" y="3712"/>
                        </a:lnTo>
                        <a:lnTo>
                          <a:pt x="3549" y="3720"/>
                        </a:lnTo>
                        <a:lnTo>
                          <a:pt x="3561" y="3736"/>
                        </a:lnTo>
                        <a:lnTo>
                          <a:pt x="3573" y="3754"/>
                        </a:lnTo>
                        <a:lnTo>
                          <a:pt x="3578" y="3764"/>
                        </a:lnTo>
                        <a:lnTo>
                          <a:pt x="3582" y="3775"/>
                        </a:lnTo>
                        <a:lnTo>
                          <a:pt x="3585" y="3786"/>
                        </a:lnTo>
                        <a:lnTo>
                          <a:pt x="3586" y="3801"/>
                        </a:lnTo>
                        <a:lnTo>
                          <a:pt x="3589" y="3822"/>
                        </a:lnTo>
                        <a:lnTo>
                          <a:pt x="3591" y="3841"/>
                        </a:lnTo>
                        <a:lnTo>
                          <a:pt x="3594" y="3854"/>
                        </a:lnTo>
                        <a:lnTo>
                          <a:pt x="3598" y="3865"/>
                        </a:lnTo>
                        <a:lnTo>
                          <a:pt x="3602" y="3873"/>
                        </a:lnTo>
                        <a:lnTo>
                          <a:pt x="3606" y="3878"/>
                        </a:lnTo>
                        <a:lnTo>
                          <a:pt x="3612" y="3883"/>
                        </a:lnTo>
                        <a:lnTo>
                          <a:pt x="3617" y="3884"/>
                        </a:lnTo>
                        <a:lnTo>
                          <a:pt x="3624" y="3956"/>
                        </a:lnTo>
                        <a:lnTo>
                          <a:pt x="3626" y="3974"/>
                        </a:lnTo>
                        <a:lnTo>
                          <a:pt x="3629" y="3996"/>
                        </a:lnTo>
                        <a:lnTo>
                          <a:pt x="3630" y="4023"/>
                        </a:lnTo>
                        <a:lnTo>
                          <a:pt x="3631" y="4051"/>
                        </a:lnTo>
                        <a:lnTo>
                          <a:pt x="3630" y="4079"/>
                        </a:lnTo>
                        <a:lnTo>
                          <a:pt x="3628" y="4106"/>
                        </a:lnTo>
                        <a:lnTo>
                          <a:pt x="3627" y="4117"/>
                        </a:lnTo>
                        <a:lnTo>
                          <a:pt x="3624" y="4127"/>
                        </a:lnTo>
                        <a:lnTo>
                          <a:pt x="3622" y="4136"/>
                        </a:lnTo>
                        <a:lnTo>
                          <a:pt x="3619" y="4143"/>
                        </a:lnTo>
                        <a:lnTo>
                          <a:pt x="3618" y="4153"/>
                        </a:lnTo>
                        <a:lnTo>
                          <a:pt x="3616" y="4164"/>
                        </a:lnTo>
                        <a:lnTo>
                          <a:pt x="3612" y="4177"/>
                        </a:lnTo>
                        <a:lnTo>
                          <a:pt x="3608" y="4192"/>
                        </a:lnTo>
                        <a:lnTo>
                          <a:pt x="3602" y="4205"/>
                        </a:lnTo>
                        <a:lnTo>
                          <a:pt x="3597" y="4217"/>
                        </a:lnTo>
                        <a:lnTo>
                          <a:pt x="3592" y="4229"/>
                        </a:lnTo>
                        <a:lnTo>
                          <a:pt x="3586" y="4236"/>
                        </a:lnTo>
                        <a:lnTo>
                          <a:pt x="3584" y="4243"/>
                        </a:lnTo>
                        <a:lnTo>
                          <a:pt x="3580" y="4249"/>
                        </a:lnTo>
                        <a:lnTo>
                          <a:pt x="3578" y="4259"/>
                        </a:lnTo>
                        <a:lnTo>
                          <a:pt x="3573" y="4272"/>
                        </a:lnTo>
                        <a:lnTo>
                          <a:pt x="3567" y="4283"/>
                        </a:lnTo>
                        <a:lnTo>
                          <a:pt x="3560" y="4292"/>
                        </a:lnTo>
                        <a:lnTo>
                          <a:pt x="3560" y="4303"/>
                        </a:lnTo>
                        <a:lnTo>
                          <a:pt x="3558" y="4314"/>
                        </a:lnTo>
                        <a:lnTo>
                          <a:pt x="3556" y="4323"/>
                        </a:lnTo>
                        <a:lnTo>
                          <a:pt x="3552" y="4331"/>
                        </a:lnTo>
                        <a:lnTo>
                          <a:pt x="3548" y="4339"/>
                        </a:lnTo>
                        <a:lnTo>
                          <a:pt x="3544" y="4347"/>
                        </a:lnTo>
                        <a:lnTo>
                          <a:pt x="3538" y="4354"/>
                        </a:lnTo>
                        <a:lnTo>
                          <a:pt x="3533" y="4362"/>
                        </a:lnTo>
                        <a:lnTo>
                          <a:pt x="3520" y="4376"/>
                        </a:lnTo>
                        <a:lnTo>
                          <a:pt x="3508" y="4388"/>
                        </a:lnTo>
                        <a:lnTo>
                          <a:pt x="3496" y="4402"/>
                        </a:lnTo>
                        <a:lnTo>
                          <a:pt x="3486" y="4416"/>
                        </a:lnTo>
                        <a:lnTo>
                          <a:pt x="3480" y="4425"/>
                        </a:lnTo>
                        <a:lnTo>
                          <a:pt x="3471" y="4432"/>
                        </a:lnTo>
                        <a:lnTo>
                          <a:pt x="3463" y="4438"/>
                        </a:lnTo>
                        <a:lnTo>
                          <a:pt x="3455" y="4443"/>
                        </a:lnTo>
                        <a:lnTo>
                          <a:pt x="3446" y="4446"/>
                        </a:lnTo>
                        <a:lnTo>
                          <a:pt x="3437" y="4449"/>
                        </a:lnTo>
                        <a:lnTo>
                          <a:pt x="3426" y="4450"/>
                        </a:lnTo>
                        <a:lnTo>
                          <a:pt x="3416" y="4451"/>
                        </a:lnTo>
                        <a:lnTo>
                          <a:pt x="3396" y="4450"/>
                        </a:lnTo>
                        <a:lnTo>
                          <a:pt x="3374" y="4448"/>
                        </a:lnTo>
                        <a:lnTo>
                          <a:pt x="3353" y="4446"/>
                        </a:lnTo>
                        <a:lnTo>
                          <a:pt x="3332" y="4444"/>
                        </a:lnTo>
                        <a:lnTo>
                          <a:pt x="3313" y="4444"/>
                        </a:lnTo>
                        <a:lnTo>
                          <a:pt x="3291" y="4445"/>
                        </a:lnTo>
                        <a:lnTo>
                          <a:pt x="3269" y="4447"/>
                        </a:lnTo>
                        <a:lnTo>
                          <a:pt x="3244" y="4450"/>
                        </a:lnTo>
                        <a:lnTo>
                          <a:pt x="3221" y="4454"/>
                        </a:lnTo>
                        <a:lnTo>
                          <a:pt x="3196" y="4459"/>
                        </a:lnTo>
                        <a:lnTo>
                          <a:pt x="3171" y="4466"/>
                        </a:lnTo>
                        <a:lnTo>
                          <a:pt x="3148" y="4474"/>
                        </a:lnTo>
                        <a:lnTo>
                          <a:pt x="3124" y="4483"/>
                        </a:lnTo>
                        <a:lnTo>
                          <a:pt x="3103" y="4495"/>
                        </a:lnTo>
                        <a:lnTo>
                          <a:pt x="3094" y="4501"/>
                        </a:lnTo>
                        <a:lnTo>
                          <a:pt x="3083" y="4508"/>
                        </a:lnTo>
                        <a:lnTo>
                          <a:pt x="3074" y="4514"/>
                        </a:lnTo>
                        <a:lnTo>
                          <a:pt x="3066" y="4522"/>
                        </a:lnTo>
                        <a:lnTo>
                          <a:pt x="3058" y="4530"/>
                        </a:lnTo>
                        <a:lnTo>
                          <a:pt x="3052" y="4538"/>
                        </a:lnTo>
                        <a:lnTo>
                          <a:pt x="3044" y="4547"/>
                        </a:lnTo>
                        <a:lnTo>
                          <a:pt x="3039" y="4556"/>
                        </a:lnTo>
                        <a:lnTo>
                          <a:pt x="3034" y="4566"/>
                        </a:lnTo>
                        <a:lnTo>
                          <a:pt x="3030" y="4576"/>
                        </a:lnTo>
                        <a:lnTo>
                          <a:pt x="3027" y="4587"/>
                        </a:lnTo>
                        <a:lnTo>
                          <a:pt x="3026" y="4598"/>
                        </a:lnTo>
                        <a:lnTo>
                          <a:pt x="3024" y="4606"/>
                        </a:lnTo>
                        <a:lnTo>
                          <a:pt x="3020" y="4615"/>
                        </a:lnTo>
                        <a:lnTo>
                          <a:pt x="3015" y="4623"/>
                        </a:lnTo>
                        <a:lnTo>
                          <a:pt x="3009" y="4630"/>
                        </a:lnTo>
                        <a:lnTo>
                          <a:pt x="3000" y="4637"/>
                        </a:lnTo>
                        <a:lnTo>
                          <a:pt x="2992" y="4644"/>
                        </a:lnTo>
                        <a:lnTo>
                          <a:pt x="2983" y="4650"/>
                        </a:lnTo>
                        <a:lnTo>
                          <a:pt x="2974" y="4657"/>
                        </a:lnTo>
                        <a:lnTo>
                          <a:pt x="2954" y="4669"/>
                        </a:lnTo>
                        <a:lnTo>
                          <a:pt x="2936" y="4679"/>
                        </a:lnTo>
                        <a:lnTo>
                          <a:pt x="2927" y="4685"/>
                        </a:lnTo>
                        <a:lnTo>
                          <a:pt x="2919" y="4690"/>
                        </a:lnTo>
                        <a:lnTo>
                          <a:pt x="2911" y="4695"/>
                        </a:lnTo>
                        <a:lnTo>
                          <a:pt x="2905" y="4702"/>
                        </a:lnTo>
                        <a:lnTo>
                          <a:pt x="2899" y="4709"/>
                        </a:lnTo>
                        <a:lnTo>
                          <a:pt x="2894" y="4716"/>
                        </a:lnTo>
                        <a:lnTo>
                          <a:pt x="2889" y="4724"/>
                        </a:lnTo>
                        <a:lnTo>
                          <a:pt x="2885" y="4731"/>
                        </a:lnTo>
                        <a:lnTo>
                          <a:pt x="2878" y="4748"/>
                        </a:lnTo>
                        <a:lnTo>
                          <a:pt x="2870" y="4764"/>
                        </a:lnTo>
                        <a:lnTo>
                          <a:pt x="2867" y="4772"/>
                        </a:lnTo>
                        <a:lnTo>
                          <a:pt x="2863" y="4780"/>
                        </a:lnTo>
                        <a:lnTo>
                          <a:pt x="2858" y="4788"/>
                        </a:lnTo>
                        <a:lnTo>
                          <a:pt x="2852" y="4796"/>
                        </a:lnTo>
                        <a:lnTo>
                          <a:pt x="2846" y="4803"/>
                        </a:lnTo>
                        <a:lnTo>
                          <a:pt x="2838" y="4809"/>
                        </a:lnTo>
                        <a:lnTo>
                          <a:pt x="2828" y="4815"/>
                        </a:lnTo>
                        <a:lnTo>
                          <a:pt x="2818" y="4821"/>
                        </a:lnTo>
                        <a:lnTo>
                          <a:pt x="2818" y="4821"/>
                        </a:lnTo>
                        <a:lnTo>
                          <a:pt x="2807" y="4809"/>
                        </a:lnTo>
                        <a:lnTo>
                          <a:pt x="2791" y="4790"/>
                        </a:lnTo>
                        <a:lnTo>
                          <a:pt x="2781" y="4779"/>
                        </a:lnTo>
                        <a:lnTo>
                          <a:pt x="2774" y="4770"/>
                        </a:lnTo>
                        <a:lnTo>
                          <a:pt x="2768" y="4762"/>
                        </a:lnTo>
                        <a:lnTo>
                          <a:pt x="2765" y="4756"/>
                        </a:lnTo>
                        <a:lnTo>
                          <a:pt x="2764" y="4751"/>
                        </a:lnTo>
                        <a:lnTo>
                          <a:pt x="2763" y="4745"/>
                        </a:lnTo>
                        <a:lnTo>
                          <a:pt x="2763" y="4738"/>
                        </a:lnTo>
                        <a:lnTo>
                          <a:pt x="2763" y="4732"/>
                        </a:lnTo>
                        <a:lnTo>
                          <a:pt x="2763" y="4726"/>
                        </a:lnTo>
                        <a:lnTo>
                          <a:pt x="2763" y="4720"/>
                        </a:lnTo>
                        <a:lnTo>
                          <a:pt x="2762" y="4714"/>
                        </a:lnTo>
                        <a:lnTo>
                          <a:pt x="2760" y="4709"/>
                        </a:lnTo>
                        <a:lnTo>
                          <a:pt x="2755" y="4702"/>
                        </a:lnTo>
                        <a:lnTo>
                          <a:pt x="2750" y="4697"/>
                        </a:lnTo>
                        <a:lnTo>
                          <a:pt x="2743" y="4693"/>
                        </a:lnTo>
                        <a:lnTo>
                          <a:pt x="2736" y="4692"/>
                        </a:lnTo>
                        <a:lnTo>
                          <a:pt x="2729" y="4691"/>
                        </a:lnTo>
                        <a:lnTo>
                          <a:pt x="2722" y="4692"/>
                        </a:lnTo>
                        <a:lnTo>
                          <a:pt x="2714" y="4693"/>
                        </a:lnTo>
                        <a:lnTo>
                          <a:pt x="2707" y="4694"/>
                        </a:lnTo>
                        <a:lnTo>
                          <a:pt x="2690" y="4697"/>
                        </a:lnTo>
                        <a:lnTo>
                          <a:pt x="2675" y="4700"/>
                        </a:lnTo>
                        <a:lnTo>
                          <a:pt x="2668" y="4698"/>
                        </a:lnTo>
                        <a:lnTo>
                          <a:pt x="2661" y="4697"/>
                        </a:lnTo>
                        <a:lnTo>
                          <a:pt x="2654" y="4694"/>
                        </a:lnTo>
                        <a:lnTo>
                          <a:pt x="2648" y="4690"/>
                        </a:lnTo>
                        <a:lnTo>
                          <a:pt x="2644" y="4686"/>
                        </a:lnTo>
                        <a:lnTo>
                          <a:pt x="2641" y="4682"/>
                        </a:lnTo>
                        <a:lnTo>
                          <a:pt x="2638" y="4677"/>
                        </a:lnTo>
                        <a:lnTo>
                          <a:pt x="2636" y="4673"/>
                        </a:lnTo>
                        <a:lnTo>
                          <a:pt x="2633" y="4664"/>
                        </a:lnTo>
                        <a:lnTo>
                          <a:pt x="2632" y="4654"/>
                        </a:lnTo>
                        <a:lnTo>
                          <a:pt x="2633" y="4645"/>
                        </a:lnTo>
                        <a:lnTo>
                          <a:pt x="2635" y="4635"/>
                        </a:lnTo>
                        <a:lnTo>
                          <a:pt x="2638" y="4626"/>
                        </a:lnTo>
                        <a:lnTo>
                          <a:pt x="2642" y="4616"/>
                        </a:lnTo>
                        <a:lnTo>
                          <a:pt x="2645" y="4607"/>
                        </a:lnTo>
                        <a:lnTo>
                          <a:pt x="2647" y="4601"/>
                        </a:lnTo>
                        <a:lnTo>
                          <a:pt x="2647" y="4595"/>
                        </a:lnTo>
                        <a:lnTo>
                          <a:pt x="2646" y="4590"/>
                        </a:lnTo>
                        <a:lnTo>
                          <a:pt x="2644" y="4586"/>
                        </a:lnTo>
                        <a:lnTo>
                          <a:pt x="2641" y="4581"/>
                        </a:lnTo>
                        <a:lnTo>
                          <a:pt x="2638" y="4578"/>
                        </a:lnTo>
                        <a:lnTo>
                          <a:pt x="2633" y="4574"/>
                        </a:lnTo>
                        <a:lnTo>
                          <a:pt x="2612" y="4561"/>
                        </a:lnTo>
                        <a:lnTo>
                          <a:pt x="2590" y="4549"/>
                        </a:lnTo>
                        <a:lnTo>
                          <a:pt x="2582" y="4543"/>
                        </a:lnTo>
                        <a:lnTo>
                          <a:pt x="2577" y="4536"/>
                        </a:lnTo>
                        <a:lnTo>
                          <a:pt x="2574" y="4529"/>
                        </a:lnTo>
                        <a:lnTo>
                          <a:pt x="2571" y="4521"/>
                        </a:lnTo>
                        <a:lnTo>
                          <a:pt x="2570" y="4506"/>
                        </a:lnTo>
                        <a:lnTo>
                          <a:pt x="2571" y="4493"/>
                        </a:lnTo>
                        <a:lnTo>
                          <a:pt x="2570" y="4487"/>
                        </a:lnTo>
                        <a:lnTo>
                          <a:pt x="2569" y="4481"/>
                        </a:lnTo>
                        <a:lnTo>
                          <a:pt x="2567" y="4476"/>
                        </a:lnTo>
                        <a:lnTo>
                          <a:pt x="2563" y="4473"/>
                        </a:lnTo>
                        <a:lnTo>
                          <a:pt x="2557" y="4471"/>
                        </a:lnTo>
                        <a:lnTo>
                          <a:pt x="2549" y="4471"/>
                        </a:lnTo>
                        <a:lnTo>
                          <a:pt x="2538" y="4471"/>
                        </a:lnTo>
                        <a:lnTo>
                          <a:pt x="2523" y="4474"/>
                        </a:lnTo>
                        <a:lnTo>
                          <a:pt x="2512" y="4481"/>
                        </a:lnTo>
                        <a:lnTo>
                          <a:pt x="2501" y="4489"/>
                        </a:lnTo>
                        <a:lnTo>
                          <a:pt x="2490" y="4497"/>
                        </a:lnTo>
                        <a:lnTo>
                          <a:pt x="2478" y="4505"/>
                        </a:lnTo>
                        <a:lnTo>
                          <a:pt x="2456" y="4522"/>
                        </a:lnTo>
                        <a:lnTo>
                          <a:pt x="2433" y="4538"/>
                        </a:lnTo>
                        <a:lnTo>
                          <a:pt x="2422" y="4544"/>
                        </a:lnTo>
                        <a:lnTo>
                          <a:pt x="2411" y="4549"/>
                        </a:lnTo>
                        <a:lnTo>
                          <a:pt x="2399" y="4552"/>
                        </a:lnTo>
                        <a:lnTo>
                          <a:pt x="2388" y="4553"/>
                        </a:lnTo>
                        <a:lnTo>
                          <a:pt x="2383" y="4553"/>
                        </a:lnTo>
                        <a:lnTo>
                          <a:pt x="2377" y="4552"/>
                        </a:lnTo>
                        <a:lnTo>
                          <a:pt x="2372" y="4551"/>
                        </a:lnTo>
                        <a:lnTo>
                          <a:pt x="2366" y="4548"/>
                        </a:lnTo>
                        <a:lnTo>
                          <a:pt x="2361" y="4546"/>
                        </a:lnTo>
                        <a:lnTo>
                          <a:pt x="2355" y="4542"/>
                        </a:lnTo>
                        <a:lnTo>
                          <a:pt x="2350" y="4538"/>
                        </a:lnTo>
                        <a:lnTo>
                          <a:pt x="2344" y="4533"/>
                        </a:lnTo>
                        <a:lnTo>
                          <a:pt x="2333" y="4520"/>
                        </a:lnTo>
                        <a:lnTo>
                          <a:pt x="2322" y="4512"/>
                        </a:lnTo>
                        <a:lnTo>
                          <a:pt x="2311" y="4506"/>
                        </a:lnTo>
                        <a:lnTo>
                          <a:pt x="2302" y="4503"/>
                        </a:lnTo>
                        <a:lnTo>
                          <a:pt x="2298" y="4502"/>
                        </a:lnTo>
                        <a:lnTo>
                          <a:pt x="2294" y="4502"/>
                        </a:lnTo>
                        <a:lnTo>
                          <a:pt x="2290" y="4502"/>
                        </a:lnTo>
                        <a:lnTo>
                          <a:pt x="2286" y="4503"/>
                        </a:lnTo>
                        <a:lnTo>
                          <a:pt x="2279" y="4505"/>
                        </a:lnTo>
                        <a:lnTo>
                          <a:pt x="2272" y="4510"/>
                        </a:lnTo>
                        <a:lnTo>
                          <a:pt x="2264" y="4516"/>
                        </a:lnTo>
                        <a:lnTo>
                          <a:pt x="2257" y="4522"/>
                        </a:lnTo>
                        <a:lnTo>
                          <a:pt x="2250" y="4531"/>
                        </a:lnTo>
                        <a:lnTo>
                          <a:pt x="2242" y="4540"/>
                        </a:lnTo>
                        <a:lnTo>
                          <a:pt x="2226" y="4558"/>
                        </a:lnTo>
                        <a:lnTo>
                          <a:pt x="2207" y="4577"/>
                        </a:lnTo>
                        <a:lnTo>
                          <a:pt x="2059" y="4709"/>
                        </a:lnTo>
                        <a:lnTo>
                          <a:pt x="2049" y="4717"/>
                        </a:lnTo>
                        <a:lnTo>
                          <a:pt x="2040" y="4723"/>
                        </a:lnTo>
                        <a:lnTo>
                          <a:pt x="2031" y="4727"/>
                        </a:lnTo>
                        <a:lnTo>
                          <a:pt x="2022" y="4731"/>
                        </a:lnTo>
                        <a:lnTo>
                          <a:pt x="2013" y="4733"/>
                        </a:lnTo>
                        <a:lnTo>
                          <a:pt x="2003" y="4735"/>
                        </a:lnTo>
                        <a:lnTo>
                          <a:pt x="1993" y="4736"/>
                        </a:lnTo>
                        <a:lnTo>
                          <a:pt x="1984" y="4735"/>
                        </a:lnTo>
                        <a:lnTo>
                          <a:pt x="1964" y="4733"/>
                        </a:lnTo>
                        <a:lnTo>
                          <a:pt x="1944" y="4728"/>
                        </a:lnTo>
                        <a:lnTo>
                          <a:pt x="1922" y="4723"/>
                        </a:lnTo>
                        <a:lnTo>
                          <a:pt x="1899" y="4716"/>
                        </a:lnTo>
                        <a:lnTo>
                          <a:pt x="1884" y="4712"/>
                        </a:lnTo>
                        <a:lnTo>
                          <a:pt x="1867" y="4709"/>
                        </a:lnTo>
                        <a:lnTo>
                          <a:pt x="1850" y="4707"/>
                        </a:lnTo>
                        <a:lnTo>
                          <a:pt x="1833" y="4706"/>
                        </a:lnTo>
                        <a:lnTo>
                          <a:pt x="1799" y="4705"/>
                        </a:lnTo>
                        <a:lnTo>
                          <a:pt x="1763" y="4705"/>
                        </a:lnTo>
                        <a:lnTo>
                          <a:pt x="1727" y="4707"/>
                        </a:lnTo>
                        <a:lnTo>
                          <a:pt x="1692" y="4707"/>
                        </a:lnTo>
                        <a:lnTo>
                          <a:pt x="1675" y="4707"/>
                        </a:lnTo>
                        <a:lnTo>
                          <a:pt x="1657" y="4707"/>
                        </a:lnTo>
                        <a:lnTo>
                          <a:pt x="1641" y="4706"/>
                        </a:lnTo>
                        <a:lnTo>
                          <a:pt x="1623" y="4705"/>
                        </a:lnTo>
                        <a:lnTo>
                          <a:pt x="1599" y="4708"/>
                        </a:lnTo>
                        <a:lnTo>
                          <a:pt x="1575" y="4710"/>
                        </a:lnTo>
                        <a:lnTo>
                          <a:pt x="1553" y="4711"/>
                        </a:lnTo>
                        <a:lnTo>
                          <a:pt x="1531" y="4710"/>
                        </a:lnTo>
                        <a:lnTo>
                          <a:pt x="1509" y="4708"/>
                        </a:lnTo>
                        <a:lnTo>
                          <a:pt x="1486" y="4704"/>
                        </a:lnTo>
                        <a:lnTo>
                          <a:pt x="1464" y="4697"/>
                        </a:lnTo>
                        <a:lnTo>
                          <a:pt x="1439" y="4689"/>
                        </a:lnTo>
                        <a:lnTo>
                          <a:pt x="1430" y="4685"/>
                        </a:lnTo>
                        <a:lnTo>
                          <a:pt x="1423" y="4680"/>
                        </a:lnTo>
                        <a:lnTo>
                          <a:pt x="1421" y="4677"/>
                        </a:lnTo>
                        <a:lnTo>
                          <a:pt x="1419" y="4674"/>
                        </a:lnTo>
                        <a:lnTo>
                          <a:pt x="1418" y="4671"/>
                        </a:lnTo>
                        <a:lnTo>
                          <a:pt x="1417" y="4668"/>
                        </a:lnTo>
                        <a:lnTo>
                          <a:pt x="1417" y="4662"/>
                        </a:lnTo>
                        <a:lnTo>
                          <a:pt x="1418" y="4654"/>
                        </a:lnTo>
                        <a:lnTo>
                          <a:pt x="1421" y="4648"/>
                        </a:lnTo>
                        <a:lnTo>
                          <a:pt x="1426" y="4642"/>
                        </a:lnTo>
                        <a:lnTo>
                          <a:pt x="1431" y="4635"/>
                        </a:lnTo>
                        <a:lnTo>
                          <a:pt x="1437" y="4629"/>
                        </a:lnTo>
                        <a:lnTo>
                          <a:pt x="1443" y="4624"/>
                        </a:lnTo>
                        <a:lnTo>
                          <a:pt x="1450" y="4618"/>
                        </a:lnTo>
                        <a:lnTo>
                          <a:pt x="1465" y="4609"/>
                        </a:lnTo>
                        <a:lnTo>
                          <a:pt x="1476" y="4603"/>
                        </a:lnTo>
                        <a:lnTo>
                          <a:pt x="1477" y="4602"/>
                        </a:lnTo>
                        <a:lnTo>
                          <a:pt x="1478" y="4601"/>
                        </a:lnTo>
                        <a:lnTo>
                          <a:pt x="1477" y="4599"/>
                        </a:lnTo>
                        <a:lnTo>
                          <a:pt x="1477" y="4596"/>
                        </a:lnTo>
                        <a:lnTo>
                          <a:pt x="1469" y="4592"/>
                        </a:lnTo>
                        <a:lnTo>
                          <a:pt x="1457" y="4587"/>
                        </a:lnTo>
                        <a:lnTo>
                          <a:pt x="1441" y="4582"/>
                        </a:lnTo>
                        <a:lnTo>
                          <a:pt x="1424" y="4577"/>
                        </a:lnTo>
                        <a:lnTo>
                          <a:pt x="1391" y="4568"/>
                        </a:lnTo>
                        <a:lnTo>
                          <a:pt x="1368" y="4563"/>
                        </a:lnTo>
                        <a:lnTo>
                          <a:pt x="1350" y="4561"/>
                        </a:lnTo>
                        <a:lnTo>
                          <a:pt x="1332" y="4559"/>
                        </a:lnTo>
                        <a:lnTo>
                          <a:pt x="1314" y="4559"/>
                        </a:lnTo>
                        <a:lnTo>
                          <a:pt x="1296" y="4558"/>
                        </a:lnTo>
                        <a:lnTo>
                          <a:pt x="1278" y="4558"/>
                        </a:lnTo>
                        <a:lnTo>
                          <a:pt x="1260" y="4558"/>
                        </a:lnTo>
                        <a:lnTo>
                          <a:pt x="1243" y="4557"/>
                        </a:lnTo>
                        <a:lnTo>
                          <a:pt x="1224" y="4556"/>
                        </a:lnTo>
                        <a:lnTo>
                          <a:pt x="1218" y="4555"/>
                        </a:lnTo>
                        <a:lnTo>
                          <a:pt x="1212" y="4553"/>
                        </a:lnTo>
                        <a:lnTo>
                          <a:pt x="1208" y="4552"/>
                        </a:lnTo>
                        <a:lnTo>
                          <a:pt x="1205" y="4550"/>
                        </a:lnTo>
                        <a:lnTo>
                          <a:pt x="1202" y="4548"/>
                        </a:lnTo>
                        <a:lnTo>
                          <a:pt x="1201" y="4546"/>
                        </a:lnTo>
                        <a:lnTo>
                          <a:pt x="1200" y="4543"/>
                        </a:lnTo>
                        <a:lnTo>
                          <a:pt x="1199" y="4540"/>
                        </a:lnTo>
                        <a:lnTo>
                          <a:pt x="1200" y="4525"/>
                        </a:lnTo>
                        <a:lnTo>
                          <a:pt x="1199" y="4507"/>
                        </a:lnTo>
                        <a:lnTo>
                          <a:pt x="1197" y="4500"/>
                        </a:lnTo>
                        <a:lnTo>
                          <a:pt x="1194" y="4494"/>
                        </a:lnTo>
                        <a:lnTo>
                          <a:pt x="1189" y="4489"/>
                        </a:lnTo>
                        <a:lnTo>
                          <a:pt x="1184" y="4483"/>
                        </a:lnTo>
                        <a:lnTo>
                          <a:pt x="1174" y="4475"/>
                        </a:lnTo>
                        <a:lnTo>
                          <a:pt x="1164" y="4468"/>
                        </a:lnTo>
                        <a:lnTo>
                          <a:pt x="1160" y="4464"/>
                        </a:lnTo>
                        <a:lnTo>
                          <a:pt x="1156" y="4460"/>
                        </a:lnTo>
                        <a:lnTo>
                          <a:pt x="1152" y="4456"/>
                        </a:lnTo>
                        <a:lnTo>
                          <a:pt x="1149" y="4451"/>
                        </a:lnTo>
                        <a:lnTo>
                          <a:pt x="1148" y="4446"/>
                        </a:lnTo>
                        <a:lnTo>
                          <a:pt x="1148" y="4439"/>
                        </a:lnTo>
                        <a:lnTo>
                          <a:pt x="1149" y="4432"/>
                        </a:lnTo>
                        <a:lnTo>
                          <a:pt x="1153" y="4424"/>
                        </a:lnTo>
                        <a:lnTo>
                          <a:pt x="1158" y="4418"/>
                        </a:lnTo>
                        <a:lnTo>
                          <a:pt x="1168" y="4408"/>
                        </a:lnTo>
                        <a:lnTo>
                          <a:pt x="1182" y="4394"/>
                        </a:lnTo>
                        <a:lnTo>
                          <a:pt x="1199" y="4379"/>
                        </a:lnTo>
                        <a:lnTo>
                          <a:pt x="1216" y="4365"/>
                        </a:lnTo>
                        <a:lnTo>
                          <a:pt x="1231" y="4352"/>
                        </a:lnTo>
                        <a:lnTo>
                          <a:pt x="1244" y="4343"/>
                        </a:lnTo>
                        <a:lnTo>
                          <a:pt x="1253" y="4338"/>
                        </a:lnTo>
                        <a:lnTo>
                          <a:pt x="1259" y="4336"/>
                        </a:lnTo>
                        <a:lnTo>
                          <a:pt x="1265" y="4336"/>
                        </a:lnTo>
                        <a:lnTo>
                          <a:pt x="1271" y="4336"/>
                        </a:lnTo>
                        <a:lnTo>
                          <a:pt x="1276" y="4337"/>
                        </a:lnTo>
                        <a:lnTo>
                          <a:pt x="1281" y="4340"/>
                        </a:lnTo>
                        <a:lnTo>
                          <a:pt x="1285" y="4342"/>
                        </a:lnTo>
                        <a:lnTo>
                          <a:pt x="1289" y="4345"/>
                        </a:lnTo>
                        <a:lnTo>
                          <a:pt x="1293" y="4349"/>
                        </a:lnTo>
                        <a:lnTo>
                          <a:pt x="1300" y="4358"/>
                        </a:lnTo>
                        <a:lnTo>
                          <a:pt x="1306" y="4365"/>
                        </a:lnTo>
                        <a:lnTo>
                          <a:pt x="1310" y="4369"/>
                        </a:lnTo>
                        <a:lnTo>
                          <a:pt x="1314" y="4372"/>
                        </a:lnTo>
                        <a:lnTo>
                          <a:pt x="1317" y="4375"/>
                        </a:lnTo>
                        <a:lnTo>
                          <a:pt x="1321" y="4377"/>
                        </a:lnTo>
                        <a:lnTo>
                          <a:pt x="1329" y="4363"/>
                        </a:lnTo>
                        <a:lnTo>
                          <a:pt x="1336" y="4346"/>
                        </a:lnTo>
                        <a:lnTo>
                          <a:pt x="1344" y="4331"/>
                        </a:lnTo>
                        <a:lnTo>
                          <a:pt x="1352" y="4318"/>
                        </a:lnTo>
                        <a:lnTo>
                          <a:pt x="1359" y="4309"/>
                        </a:lnTo>
                        <a:lnTo>
                          <a:pt x="1369" y="4300"/>
                        </a:lnTo>
                        <a:lnTo>
                          <a:pt x="1378" y="4291"/>
                        </a:lnTo>
                        <a:lnTo>
                          <a:pt x="1383" y="4284"/>
                        </a:lnTo>
                        <a:lnTo>
                          <a:pt x="1363" y="4281"/>
                        </a:lnTo>
                        <a:lnTo>
                          <a:pt x="1337" y="4280"/>
                        </a:lnTo>
                        <a:lnTo>
                          <a:pt x="1325" y="4278"/>
                        </a:lnTo>
                        <a:lnTo>
                          <a:pt x="1313" y="4275"/>
                        </a:lnTo>
                        <a:lnTo>
                          <a:pt x="1309" y="4273"/>
                        </a:lnTo>
                        <a:lnTo>
                          <a:pt x="1306" y="4271"/>
                        </a:lnTo>
                        <a:lnTo>
                          <a:pt x="1304" y="4266"/>
                        </a:lnTo>
                        <a:lnTo>
                          <a:pt x="1303" y="4262"/>
                        </a:lnTo>
                        <a:lnTo>
                          <a:pt x="1303" y="4257"/>
                        </a:lnTo>
                        <a:lnTo>
                          <a:pt x="1304" y="4253"/>
                        </a:lnTo>
                        <a:lnTo>
                          <a:pt x="1305" y="4248"/>
                        </a:lnTo>
                        <a:lnTo>
                          <a:pt x="1307" y="4243"/>
                        </a:lnTo>
                        <a:lnTo>
                          <a:pt x="1311" y="4235"/>
                        </a:lnTo>
                        <a:lnTo>
                          <a:pt x="1315" y="4225"/>
                        </a:lnTo>
                        <a:lnTo>
                          <a:pt x="1320" y="4216"/>
                        </a:lnTo>
                        <a:lnTo>
                          <a:pt x="1325" y="4208"/>
                        </a:lnTo>
                        <a:lnTo>
                          <a:pt x="1326" y="4203"/>
                        </a:lnTo>
                        <a:lnTo>
                          <a:pt x="1327" y="4199"/>
                        </a:lnTo>
                        <a:lnTo>
                          <a:pt x="1328" y="4195"/>
                        </a:lnTo>
                        <a:lnTo>
                          <a:pt x="1328" y="4190"/>
                        </a:lnTo>
                        <a:lnTo>
                          <a:pt x="1326" y="4184"/>
                        </a:lnTo>
                        <a:lnTo>
                          <a:pt x="1322" y="4178"/>
                        </a:lnTo>
                        <a:lnTo>
                          <a:pt x="1319" y="4173"/>
                        </a:lnTo>
                        <a:lnTo>
                          <a:pt x="1315" y="4168"/>
                        </a:lnTo>
                        <a:lnTo>
                          <a:pt x="1311" y="4163"/>
                        </a:lnTo>
                        <a:lnTo>
                          <a:pt x="1307" y="4158"/>
                        </a:lnTo>
                        <a:lnTo>
                          <a:pt x="1305" y="4152"/>
                        </a:lnTo>
                        <a:lnTo>
                          <a:pt x="1304" y="4145"/>
                        </a:lnTo>
                        <a:lnTo>
                          <a:pt x="1304" y="4138"/>
                        </a:lnTo>
                        <a:lnTo>
                          <a:pt x="1305" y="4133"/>
                        </a:lnTo>
                        <a:lnTo>
                          <a:pt x="1306" y="4129"/>
                        </a:lnTo>
                        <a:lnTo>
                          <a:pt x="1308" y="4125"/>
                        </a:lnTo>
                        <a:lnTo>
                          <a:pt x="1312" y="4117"/>
                        </a:lnTo>
                        <a:lnTo>
                          <a:pt x="1316" y="4110"/>
                        </a:lnTo>
                        <a:lnTo>
                          <a:pt x="1320" y="4103"/>
                        </a:lnTo>
                        <a:lnTo>
                          <a:pt x="1322" y="4093"/>
                        </a:lnTo>
                        <a:lnTo>
                          <a:pt x="1324" y="4088"/>
                        </a:lnTo>
                        <a:lnTo>
                          <a:pt x="1324" y="4082"/>
                        </a:lnTo>
                        <a:lnTo>
                          <a:pt x="1322" y="4076"/>
                        </a:lnTo>
                        <a:lnTo>
                          <a:pt x="1321" y="4068"/>
                        </a:lnTo>
                        <a:lnTo>
                          <a:pt x="1319" y="4063"/>
                        </a:lnTo>
                        <a:lnTo>
                          <a:pt x="1316" y="4060"/>
                        </a:lnTo>
                        <a:lnTo>
                          <a:pt x="1312" y="4057"/>
                        </a:lnTo>
                        <a:lnTo>
                          <a:pt x="1307" y="4055"/>
                        </a:lnTo>
                        <a:lnTo>
                          <a:pt x="1294" y="4053"/>
                        </a:lnTo>
                        <a:lnTo>
                          <a:pt x="1280" y="4052"/>
                        </a:lnTo>
                        <a:lnTo>
                          <a:pt x="1264" y="4053"/>
                        </a:lnTo>
                        <a:lnTo>
                          <a:pt x="1249" y="4053"/>
                        </a:lnTo>
                        <a:lnTo>
                          <a:pt x="1242" y="4053"/>
                        </a:lnTo>
                        <a:lnTo>
                          <a:pt x="1235" y="4052"/>
                        </a:lnTo>
                        <a:lnTo>
                          <a:pt x="1229" y="4050"/>
                        </a:lnTo>
                        <a:lnTo>
                          <a:pt x="1223" y="4048"/>
                        </a:lnTo>
                        <a:lnTo>
                          <a:pt x="1216" y="4044"/>
                        </a:lnTo>
                        <a:lnTo>
                          <a:pt x="1208" y="4040"/>
                        </a:lnTo>
                        <a:lnTo>
                          <a:pt x="1202" y="4037"/>
                        </a:lnTo>
                        <a:lnTo>
                          <a:pt x="1195" y="4035"/>
                        </a:lnTo>
                        <a:lnTo>
                          <a:pt x="1187" y="4034"/>
                        </a:lnTo>
                        <a:lnTo>
                          <a:pt x="1179" y="4035"/>
                        </a:lnTo>
                        <a:lnTo>
                          <a:pt x="1171" y="4036"/>
                        </a:lnTo>
                        <a:lnTo>
                          <a:pt x="1161" y="4039"/>
                        </a:lnTo>
                        <a:lnTo>
                          <a:pt x="1156" y="4041"/>
                        </a:lnTo>
                        <a:lnTo>
                          <a:pt x="1151" y="4042"/>
                        </a:lnTo>
                        <a:lnTo>
                          <a:pt x="1146" y="4042"/>
                        </a:lnTo>
                        <a:lnTo>
                          <a:pt x="1142" y="4042"/>
                        </a:lnTo>
                        <a:lnTo>
                          <a:pt x="1138" y="4041"/>
                        </a:lnTo>
                        <a:lnTo>
                          <a:pt x="1135" y="4040"/>
                        </a:lnTo>
                        <a:lnTo>
                          <a:pt x="1132" y="4038"/>
                        </a:lnTo>
                        <a:lnTo>
                          <a:pt x="1130" y="4036"/>
                        </a:lnTo>
                        <a:lnTo>
                          <a:pt x="1120" y="4025"/>
                        </a:lnTo>
                        <a:lnTo>
                          <a:pt x="1108" y="4012"/>
                        </a:lnTo>
                        <a:lnTo>
                          <a:pt x="1095" y="4000"/>
                        </a:lnTo>
                        <a:lnTo>
                          <a:pt x="1086" y="3992"/>
                        </a:lnTo>
                        <a:lnTo>
                          <a:pt x="1078" y="3986"/>
                        </a:lnTo>
                        <a:lnTo>
                          <a:pt x="1070" y="3981"/>
                        </a:lnTo>
                        <a:lnTo>
                          <a:pt x="1061" y="3977"/>
                        </a:lnTo>
                        <a:lnTo>
                          <a:pt x="1051" y="3973"/>
                        </a:lnTo>
                        <a:lnTo>
                          <a:pt x="1038" y="3969"/>
                        </a:lnTo>
                        <a:lnTo>
                          <a:pt x="1022" y="3964"/>
                        </a:lnTo>
                        <a:lnTo>
                          <a:pt x="998" y="3962"/>
                        </a:lnTo>
                        <a:lnTo>
                          <a:pt x="973" y="3960"/>
                        </a:lnTo>
                        <a:lnTo>
                          <a:pt x="961" y="3959"/>
                        </a:lnTo>
                        <a:lnTo>
                          <a:pt x="949" y="3958"/>
                        </a:lnTo>
                        <a:lnTo>
                          <a:pt x="938" y="3956"/>
                        </a:lnTo>
                        <a:lnTo>
                          <a:pt x="926" y="3953"/>
                        </a:lnTo>
                        <a:lnTo>
                          <a:pt x="916" y="3950"/>
                        </a:lnTo>
                        <a:lnTo>
                          <a:pt x="907" y="3945"/>
                        </a:lnTo>
                        <a:lnTo>
                          <a:pt x="898" y="3939"/>
                        </a:lnTo>
                        <a:lnTo>
                          <a:pt x="889" y="3932"/>
                        </a:lnTo>
                        <a:lnTo>
                          <a:pt x="882" y="3923"/>
                        </a:lnTo>
                        <a:lnTo>
                          <a:pt x="876" y="3913"/>
                        </a:lnTo>
                        <a:lnTo>
                          <a:pt x="871" y="3901"/>
                        </a:lnTo>
                        <a:lnTo>
                          <a:pt x="868" y="3887"/>
                        </a:lnTo>
                        <a:lnTo>
                          <a:pt x="867" y="3880"/>
                        </a:lnTo>
                        <a:lnTo>
                          <a:pt x="865" y="3875"/>
                        </a:lnTo>
                        <a:lnTo>
                          <a:pt x="862" y="3870"/>
                        </a:lnTo>
                        <a:lnTo>
                          <a:pt x="859" y="3866"/>
                        </a:lnTo>
                        <a:lnTo>
                          <a:pt x="856" y="3863"/>
                        </a:lnTo>
                        <a:lnTo>
                          <a:pt x="852" y="3861"/>
                        </a:lnTo>
                        <a:lnTo>
                          <a:pt x="847" y="3858"/>
                        </a:lnTo>
                        <a:lnTo>
                          <a:pt x="843" y="3857"/>
                        </a:lnTo>
                        <a:lnTo>
                          <a:pt x="834" y="3855"/>
                        </a:lnTo>
                        <a:lnTo>
                          <a:pt x="824" y="3854"/>
                        </a:lnTo>
                        <a:lnTo>
                          <a:pt x="814" y="3854"/>
                        </a:lnTo>
                        <a:lnTo>
                          <a:pt x="803" y="3855"/>
                        </a:lnTo>
                        <a:lnTo>
                          <a:pt x="793" y="3855"/>
                        </a:lnTo>
                        <a:lnTo>
                          <a:pt x="783" y="3856"/>
                        </a:lnTo>
                        <a:lnTo>
                          <a:pt x="775" y="3855"/>
                        </a:lnTo>
                        <a:lnTo>
                          <a:pt x="767" y="3853"/>
                        </a:lnTo>
                        <a:lnTo>
                          <a:pt x="764" y="3852"/>
                        </a:lnTo>
                        <a:lnTo>
                          <a:pt x="760" y="3850"/>
                        </a:lnTo>
                        <a:lnTo>
                          <a:pt x="758" y="3847"/>
                        </a:lnTo>
                        <a:lnTo>
                          <a:pt x="756" y="3844"/>
                        </a:lnTo>
                        <a:lnTo>
                          <a:pt x="755" y="3840"/>
                        </a:lnTo>
                        <a:lnTo>
                          <a:pt x="755" y="3835"/>
                        </a:lnTo>
                        <a:lnTo>
                          <a:pt x="755" y="3830"/>
                        </a:lnTo>
                        <a:lnTo>
                          <a:pt x="755" y="3824"/>
                        </a:lnTo>
                        <a:lnTo>
                          <a:pt x="758" y="3810"/>
                        </a:lnTo>
                        <a:lnTo>
                          <a:pt x="763" y="3795"/>
                        </a:lnTo>
                        <a:lnTo>
                          <a:pt x="768" y="3780"/>
                        </a:lnTo>
                        <a:lnTo>
                          <a:pt x="774" y="3766"/>
                        </a:lnTo>
                        <a:lnTo>
                          <a:pt x="787" y="3736"/>
                        </a:lnTo>
                        <a:lnTo>
                          <a:pt x="800" y="3710"/>
                        </a:lnTo>
                        <a:lnTo>
                          <a:pt x="813" y="3689"/>
                        </a:lnTo>
                        <a:lnTo>
                          <a:pt x="821" y="3671"/>
                        </a:lnTo>
                        <a:lnTo>
                          <a:pt x="824" y="3662"/>
                        </a:lnTo>
                        <a:lnTo>
                          <a:pt x="826" y="3655"/>
                        </a:lnTo>
                        <a:lnTo>
                          <a:pt x="827" y="3649"/>
                        </a:lnTo>
                        <a:lnTo>
                          <a:pt x="827" y="3643"/>
                        </a:lnTo>
                        <a:lnTo>
                          <a:pt x="826" y="3638"/>
                        </a:lnTo>
                        <a:lnTo>
                          <a:pt x="823" y="3633"/>
                        </a:lnTo>
                        <a:lnTo>
                          <a:pt x="819" y="3629"/>
                        </a:lnTo>
                        <a:lnTo>
                          <a:pt x="814" y="3624"/>
                        </a:lnTo>
                        <a:lnTo>
                          <a:pt x="807" y="3620"/>
                        </a:lnTo>
                        <a:lnTo>
                          <a:pt x="797" y="3616"/>
                        </a:lnTo>
                        <a:lnTo>
                          <a:pt x="787" y="3613"/>
                        </a:lnTo>
                        <a:lnTo>
                          <a:pt x="775" y="3610"/>
                        </a:lnTo>
                        <a:lnTo>
                          <a:pt x="768" y="3608"/>
                        </a:lnTo>
                        <a:lnTo>
                          <a:pt x="761" y="3606"/>
                        </a:lnTo>
                        <a:lnTo>
                          <a:pt x="757" y="3603"/>
                        </a:lnTo>
                        <a:lnTo>
                          <a:pt x="753" y="3601"/>
                        </a:lnTo>
                        <a:lnTo>
                          <a:pt x="750" y="3598"/>
                        </a:lnTo>
                        <a:lnTo>
                          <a:pt x="748" y="3595"/>
                        </a:lnTo>
                        <a:lnTo>
                          <a:pt x="746" y="3592"/>
                        </a:lnTo>
                        <a:lnTo>
                          <a:pt x="745" y="3588"/>
                        </a:lnTo>
                        <a:lnTo>
                          <a:pt x="743" y="3571"/>
                        </a:lnTo>
                        <a:lnTo>
                          <a:pt x="739" y="3551"/>
                        </a:lnTo>
                        <a:lnTo>
                          <a:pt x="738" y="3548"/>
                        </a:lnTo>
                        <a:lnTo>
                          <a:pt x="736" y="3545"/>
                        </a:lnTo>
                        <a:lnTo>
                          <a:pt x="733" y="3542"/>
                        </a:lnTo>
                        <a:lnTo>
                          <a:pt x="729" y="3539"/>
                        </a:lnTo>
                        <a:lnTo>
                          <a:pt x="718" y="3533"/>
                        </a:lnTo>
                        <a:lnTo>
                          <a:pt x="708" y="3528"/>
                        </a:lnTo>
                        <a:lnTo>
                          <a:pt x="685" y="3520"/>
                        </a:lnTo>
                        <a:lnTo>
                          <a:pt x="667" y="3512"/>
                        </a:lnTo>
                        <a:lnTo>
                          <a:pt x="659" y="3509"/>
                        </a:lnTo>
                        <a:lnTo>
                          <a:pt x="652" y="3506"/>
                        </a:lnTo>
                        <a:lnTo>
                          <a:pt x="645" y="3504"/>
                        </a:lnTo>
                        <a:lnTo>
                          <a:pt x="639" y="3503"/>
                        </a:lnTo>
                        <a:lnTo>
                          <a:pt x="632" y="3503"/>
                        </a:lnTo>
                        <a:lnTo>
                          <a:pt x="626" y="3504"/>
                        </a:lnTo>
                        <a:lnTo>
                          <a:pt x="620" y="3505"/>
                        </a:lnTo>
                        <a:lnTo>
                          <a:pt x="615" y="3507"/>
                        </a:lnTo>
                        <a:lnTo>
                          <a:pt x="604" y="3513"/>
                        </a:lnTo>
                        <a:lnTo>
                          <a:pt x="594" y="3521"/>
                        </a:lnTo>
                        <a:lnTo>
                          <a:pt x="582" y="3531"/>
                        </a:lnTo>
                        <a:lnTo>
                          <a:pt x="571" y="3543"/>
                        </a:lnTo>
                        <a:lnTo>
                          <a:pt x="561" y="3551"/>
                        </a:lnTo>
                        <a:lnTo>
                          <a:pt x="548" y="3560"/>
                        </a:lnTo>
                        <a:lnTo>
                          <a:pt x="532" y="3568"/>
                        </a:lnTo>
                        <a:lnTo>
                          <a:pt x="516" y="3576"/>
                        </a:lnTo>
                        <a:lnTo>
                          <a:pt x="497" y="3584"/>
                        </a:lnTo>
                        <a:lnTo>
                          <a:pt x="479" y="3590"/>
                        </a:lnTo>
                        <a:lnTo>
                          <a:pt x="459" y="3595"/>
                        </a:lnTo>
                        <a:lnTo>
                          <a:pt x="441" y="3598"/>
                        </a:lnTo>
                        <a:lnTo>
                          <a:pt x="423" y="3600"/>
                        </a:lnTo>
                        <a:lnTo>
                          <a:pt x="405" y="3600"/>
                        </a:lnTo>
                        <a:lnTo>
                          <a:pt x="396" y="3599"/>
                        </a:lnTo>
                        <a:lnTo>
                          <a:pt x="389" y="3598"/>
                        </a:lnTo>
                        <a:lnTo>
                          <a:pt x="382" y="3596"/>
                        </a:lnTo>
                        <a:lnTo>
                          <a:pt x="375" y="3593"/>
                        </a:lnTo>
                        <a:lnTo>
                          <a:pt x="368" y="3590"/>
                        </a:lnTo>
                        <a:lnTo>
                          <a:pt x="363" y="3586"/>
                        </a:lnTo>
                        <a:lnTo>
                          <a:pt x="358" y="3581"/>
                        </a:lnTo>
                        <a:lnTo>
                          <a:pt x="354" y="3575"/>
                        </a:lnTo>
                        <a:lnTo>
                          <a:pt x="351" y="3568"/>
                        </a:lnTo>
                        <a:lnTo>
                          <a:pt x="348" y="3561"/>
                        </a:lnTo>
                        <a:lnTo>
                          <a:pt x="347" y="3553"/>
                        </a:lnTo>
                        <a:lnTo>
                          <a:pt x="346" y="3545"/>
                        </a:lnTo>
                        <a:lnTo>
                          <a:pt x="346" y="3545"/>
                        </a:lnTo>
                        <a:lnTo>
                          <a:pt x="342" y="3503"/>
                        </a:lnTo>
                        <a:lnTo>
                          <a:pt x="341" y="3497"/>
                        </a:lnTo>
                        <a:lnTo>
                          <a:pt x="339" y="3491"/>
                        </a:lnTo>
                        <a:lnTo>
                          <a:pt x="337" y="3487"/>
                        </a:lnTo>
                        <a:lnTo>
                          <a:pt x="334" y="3483"/>
                        </a:lnTo>
                        <a:lnTo>
                          <a:pt x="327" y="3475"/>
                        </a:lnTo>
                        <a:lnTo>
                          <a:pt x="319" y="3469"/>
                        </a:lnTo>
                        <a:lnTo>
                          <a:pt x="312" y="3462"/>
                        </a:lnTo>
                        <a:lnTo>
                          <a:pt x="306" y="3454"/>
                        </a:lnTo>
                        <a:lnTo>
                          <a:pt x="304" y="3448"/>
                        </a:lnTo>
                        <a:lnTo>
                          <a:pt x="302" y="3443"/>
                        </a:lnTo>
                        <a:lnTo>
                          <a:pt x="301" y="3437"/>
                        </a:lnTo>
                        <a:lnTo>
                          <a:pt x="300" y="3431"/>
                        </a:lnTo>
                        <a:lnTo>
                          <a:pt x="300" y="3409"/>
                        </a:lnTo>
                        <a:lnTo>
                          <a:pt x="299" y="3389"/>
                        </a:lnTo>
                        <a:lnTo>
                          <a:pt x="297" y="3380"/>
                        </a:lnTo>
                        <a:lnTo>
                          <a:pt x="294" y="3371"/>
                        </a:lnTo>
                        <a:lnTo>
                          <a:pt x="290" y="3361"/>
                        </a:lnTo>
                        <a:lnTo>
                          <a:pt x="283" y="3351"/>
                        </a:lnTo>
                        <a:lnTo>
                          <a:pt x="279" y="3344"/>
                        </a:lnTo>
                        <a:lnTo>
                          <a:pt x="277" y="3337"/>
                        </a:lnTo>
                        <a:lnTo>
                          <a:pt x="276" y="3329"/>
                        </a:lnTo>
                        <a:lnTo>
                          <a:pt x="275" y="3321"/>
                        </a:lnTo>
                        <a:lnTo>
                          <a:pt x="276" y="3305"/>
                        </a:lnTo>
                        <a:lnTo>
                          <a:pt x="276" y="3290"/>
                        </a:lnTo>
                        <a:lnTo>
                          <a:pt x="274" y="3276"/>
                        </a:lnTo>
                        <a:lnTo>
                          <a:pt x="271" y="3265"/>
                        </a:lnTo>
                        <a:lnTo>
                          <a:pt x="267" y="3255"/>
                        </a:lnTo>
                        <a:lnTo>
                          <a:pt x="262" y="3244"/>
                        </a:lnTo>
                        <a:lnTo>
                          <a:pt x="258" y="3233"/>
                        </a:lnTo>
                        <a:lnTo>
                          <a:pt x="254" y="3223"/>
                        </a:lnTo>
                        <a:lnTo>
                          <a:pt x="251" y="3213"/>
                        </a:lnTo>
                        <a:lnTo>
                          <a:pt x="249" y="3201"/>
                        </a:lnTo>
                        <a:lnTo>
                          <a:pt x="248" y="3179"/>
                        </a:lnTo>
                        <a:lnTo>
                          <a:pt x="248" y="3156"/>
                        </a:lnTo>
                        <a:lnTo>
                          <a:pt x="249" y="3143"/>
                        </a:lnTo>
                        <a:lnTo>
                          <a:pt x="250" y="3132"/>
                        </a:lnTo>
                        <a:lnTo>
                          <a:pt x="253" y="3121"/>
                        </a:lnTo>
                        <a:lnTo>
                          <a:pt x="256" y="3112"/>
                        </a:lnTo>
                        <a:lnTo>
                          <a:pt x="259" y="3101"/>
                        </a:lnTo>
                        <a:lnTo>
                          <a:pt x="260" y="3092"/>
                        </a:lnTo>
                        <a:lnTo>
                          <a:pt x="260" y="3084"/>
                        </a:lnTo>
                        <a:lnTo>
                          <a:pt x="259" y="3076"/>
                        </a:lnTo>
                        <a:lnTo>
                          <a:pt x="255" y="3059"/>
                        </a:lnTo>
                        <a:lnTo>
                          <a:pt x="250" y="3044"/>
                        </a:lnTo>
                        <a:lnTo>
                          <a:pt x="247" y="3037"/>
                        </a:lnTo>
                        <a:lnTo>
                          <a:pt x="244" y="3029"/>
                        </a:lnTo>
                        <a:lnTo>
                          <a:pt x="243" y="3022"/>
                        </a:lnTo>
                        <a:lnTo>
                          <a:pt x="242" y="3013"/>
                        </a:lnTo>
                        <a:lnTo>
                          <a:pt x="243" y="3004"/>
                        </a:lnTo>
                        <a:lnTo>
                          <a:pt x="246" y="2996"/>
                        </a:lnTo>
                        <a:lnTo>
                          <a:pt x="250" y="2987"/>
                        </a:lnTo>
                        <a:lnTo>
                          <a:pt x="255" y="2976"/>
                        </a:lnTo>
                        <a:lnTo>
                          <a:pt x="258" y="2971"/>
                        </a:lnTo>
                        <a:lnTo>
                          <a:pt x="259" y="2967"/>
                        </a:lnTo>
                        <a:lnTo>
                          <a:pt x="260" y="2963"/>
                        </a:lnTo>
                        <a:lnTo>
                          <a:pt x="261" y="2960"/>
                        </a:lnTo>
                        <a:lnTo>
                          <a:pt x="260" y="2951"/>
                        </a:lnTo>
                        <a:lnTo>
                          <a:pt x="260" y="2941"/>
                        </a:lnTo>
                        <a:lnTo>
                          <a:pt x="224" y="2891"/>
                        </a:lnTo>
                        <a:lnTo>
                          <a:pt x="227" y="2896"/>
                        </a:lnTo>
                        <a:lnTo>
                          <a:pt x="225" y="2884"/>
                        </a:lnTo>
                        <a:lnTo>
                          <a:pt x="225" y="2871"/>
                        </a:lnTo>
                        <a:lnTo>
                          <a:pt x="226" y="2856"/>
                        </a:lnTo>
                        <a:lnTo>
                          <a:pt x="228" y="2839"/>
                        </a:lnTo>
                        <a:lnTo>
                          <a:pt x="231" y="2807"/>
                        </a:lnTo>
                        <a:lnTo>
                          <a:pt x="233" y="2779"/>
                        </a:lnTo>
                        <a:lnTo>
                          <a:pt x="232" y="2755"/>
                        </a:lnTo>
                        <a:lnTo>
                          <a:pt x="230" y="2732"/>
                        </a:lnTo>
                        <a:lnTo>
                          <a:pt x="226" y="2707"/>
                        </a:lnTo>
                        <a:lnTo>
                          <a:pt x="223" y="2684"/>
                        </a:lnTo>
                        <a:lnTo>
                          <a:pt x="220" y="2659"/>
                        </a:lnTo>
                        <a:lnTo>
                          <a:pt x="218" y="2635"/>
                        </a:lnTo>
                        <a:lnTo>
                          <a:pt x="218" y="2622"/>
                        </a:lnTo>
                        <a:lnTo>
                          <a:pt x="219" y="2610"/>
                        </a:lnTo>
                        <a:lnTo>
                          <a:pt x="221" y="2598"/>
                        </a:lnTo>
                        <a:lnTo>
                          <a:pt x="223" y="2585"/>
                        </a:lnTo>
                        <a:lnTo>
                          <a:pt x="225" y="2579"/>
                        </a:lnTo>
                        <a:lnTo>
                          <a:pt x="228" y="2574"/>
                        </a:lnTo>
                        <a:lnTo>
                          <a:pt x="232" y="2569"/>
                        </a:lnTo>
                        <a:lnTo>
                          <a:pt x="236" y="2564"/>
                        </a:lnTo>
                        <a:lnTo>
                          <a:pt x="240" y="2559"/>
                        </a:lnTo>
                        <a:lnTo>
                          <a:pt x="244" y="2554"/>
                        </a:lnTo>
                        <a:lnTo>
                          <a:pt x="248" y="2547"/>
                        </a:lnTo>
                        <a:lnTo>
                          <a:pt x="250" y="2541"/>
                        </a:lnTo>
                        <a:lnTo>
                          <a:pt x="251" y="2532"/>
                        </a:lnTo>
                        <a:lnTo>
                          <a:pt x="250" y="2522"/>
                        </a:lnTo>
                        <a:lnTo>
                          <a:pt x="249" y="2513"/>
                        </a:lnTo>
                        <a:lnTo>
                          <a:pt x="247" y="2502"/>
                        </a:lnTo>
                        <a:lnTo>
                          <a:pt x="246" y="2492"/>
                        </a:lnTo>
                        <a:lnTo>
                          <a:pt x="244" y="2483"/>
                        </a:lnTo>
                        <a:lnTo>
                          <a:pt x="244" y="2479"/>
                        </a:lnTo>
                        <a:lnTo>
                          <a:pt x="246" y="2474"/>
                        </a:lnTo>
                        <a:lnTo>
                          <a:pt x="247" y="2470"/>
                        </a:lnTo>
                        <a:lnTo>
                          <a:pt x="248" y="2467"/>
                        </a:lnTo>
                        <a:lnTo>
                          <a:pt x="250" y="2464"/>
                        </a:lnTo>
                        <a:lnTo>
                          <a:pt x="253" y="2460"/>
                        </a:lnTo>
                        <a:lnTo>
                          <a:pt x="257" y="2457"/>
                        </a:lnTo>
                        <a:lnTo>
                          <a:pt x="261" y="2455"/>
                        </a:lnTo>
                        <a:lnTo>
                          <a:pt x="271" y="2450"/>
                        </a:lnTo>
                        <a:lnTo>
                          <a:pt x="282" y="2446"/>
                        </a:lnTo>
                        <a:lnTo>
                          <a:pt x="293" y="2441"/>
                        </a:lnTo>
                        <a:lnTo>
                          <a:pt x="302" y="2436"/>
                        </a:lnTo>
                        <a:lnTo>
                          <a:pt x="305" y="2434"/>
                        </a:lnTo>
                        <a:lnTo>
                          <a:pt x="308" y="2431"/>
                        </a:lnTo>
                        <a:lnTo>
                          <a:pt x="310" y="2428"/>
                        </a:lnTo>
                        <a:lnTo>
                          <a:pt x="311" y="2425"/>
                        </a:lnTo>
                        <a:lnTo>
                          <a:pt x="306" y="2421"/>
                        </a:lnTo>
                        <a:lnTo>
                          <a:pt x="300" y="2416"/>
                        </a:lnTo>
                        <a:lnTo>
                          <a:pt x="295" y="2413"/>
                        </a:lnTo>
                        <a:lnTo>
                          <a:pt x="289" y="2411"/>
                        </a:lnTo>
                        <a:lnTo>
                          <a:pt x="276" y="2407"/>
                        </a:lnTo>
                        <a:lnTo>
                          <a:pt x="263" y="2405"/>
                        </a:lnTo>
                        <a:lnTo>
                          <a:pt x="250" y="2403"/>
                        </a:lnTo>
                        <a:lnTo>
                          <a:pt x="239" y="2400"/>
                        </a:lnTo>
                        <a:lnTo>
                          <a:pt x="232" y="2397"/>
                        </a:lnTo>
                        <a:lnTo>
                          <a:pt x="226" y="2394"/>
                        </a:lnTo>
                        <a:lnTo>
                          <a:pt x="223" y="2391"/>
                        </a:lnTo>
                        <a:lnTo>
                          <a:pt x="222" y="2388"/>
                        </a:lnTo>
                        <a:lnTo>
                          <a:pt x="222" y="2384"/>
                        </a:lnTo>
                        <a:lnTo>
                          <a:pt x="223" y="2380"/>
                        </a:lnTo>
                        <a:lnTo>
                          <a:pt x="238" y="2362"/>
                        </a:lnTo>
                        <a:lnTo>
                          <a:pt x="258" y="2341"/>
                        </a:lnTo>
                        <a:lnTo>
                          <a:pt x="264" y="2332"/>
                        </a:lnTo>
                        <a:lnTo>
                          <a:pt x="268" y="2323"/>
                        </a:lnTo>
                        <a:lnTo>
                          <a:pt x="273" y="2314"/>
                        </a:lnTo>
                        <a:lnTo>
                          <a:pt x="277" y="2304"/>
                        </a:lnTo>
                        <a:lnTo>
                          <a:pt x="281" y="2293"/>
                        </a:lnTo>
                        <a:lnTo>
                          <a:pt x="286" y="2282"/>
                        </a:lnTo>
                        <a:lnTo>
                          <a:pt x="292" y="2272"/>
                        </a:lnTo>
                        <a:lnTo>
                          <a:pt x="298" y="2262"/>
                        </a:lnTo>
                        <a:lnTo>
                          <a:pt x="302" y="2254"/>
                        </a:lnTo>
                        <a:lnTo>
                          <a:pt x="305" y="2245"/>
                        </a:lnTo>
                        <a:lnTo>
                          <a:pt x="305" y="2236"/>
                        </a:lnTo>
                        <a:lnTo>
                          <a:pt x="304" y="2227"/>
                        </a:lnTo>
                        <a:lnTo>
                          <a:pt x="301" y="2219"/>
                        </a:lnTo>
                        <a:lnTo>
                          <a:pt x="297" y="2211"/>
                        </a:lnTo>
                        <a:lnTo>
                          <a:pt x="291" y="2205"/>
                        </a:lnTo>
                        <a:lnTo>
                          <a:pt x="282" y="2198"/>
                        </a:lnTo>
                        <a:lnTo>
                          <a:pt x="260" y="2185"/>
                        </a:lnTo>
                        <a:lnTo>
                          <a:pt x="230" y="2167"/>
                        </a:lnTo>
                        <a:lnTo>
                          <a:pt x="216" y="2157"/>
                        </a:lnTo>
                        <a:lnTo>
                          <a:pt x="203" y="2147"/>
                        </a:lnTo>
                        <a:lnTo>
                          <a:pt x="191" y="2138"/>
                        </a:lnTo>
                        <a:lnTo>
                          <a:pt x="184" y="2130"/>
                        </a:lnTo>
                        <a:lnTo>
                          <a:pt x="183" y="2126"/>
                        </a:lnTo>
                        <a:lnTo>
                          <a:pt x="182" y="2122"/>
                        </a:lnTo>
                        <a:lnTo>
                          <a:pt x="183" y="2116"/>
                        </a:lnTo>
                        <a:lnTo>
                          <a:pt x="185" y="2112"/>
                        </a:lnTo>
                        <a:lnTo>
                          <a:pt x="187" y="2107"/>
                        </a:lnTo>
                        <a:lnTo>
                          <a:pt x="191" y="2102"/>
                        </a:lnTo>
                        <a:lnTo>
                          <a:pt x="195" y="2097"/>
                        </a:lnTo>
                        <a:lnTo>
                          <a:pt x="200" y="2092"/>
                        </a:lnTo>
                        <a:lnTo>
                          <a:pt x="211" y="2084"/>
                        </a:lnTo>
                        <a:lnTo>
                          <a:pt x="223" y="2078"/>
                        </a:lnTo>
                        <a:lnTo>
                          <a:pt x="228" y="2076"/>
                        </a:lnTo>
                        <a:lnTo>
                          <a:pt x="234" y="2073"/>
                        </a:lnTo>
                        <a:lnTo>
                          <a:pt x="239" y="2072"/>
                        </a:lnTo>
                        <a:lnTo>
                          <a:pt x="243" y="2073"/>
                        </a:lnTo>
                        <a:lnTo>
                          <a:pt x="256" y="2074"/>
                        </a:lnTo>
                        <a:lnTo>
                          <a:pt x="266" y="2073"/>
                        </a:lnTo>
                        <a:lnTo>
                          <a:pt x="274" y="2070"/>
                        </a:lnTo>
                        <a:lnTo>
                          <a:pt x="282" y="2066"/>
                        </a:lnTo>
                        <a:lnTo>
                          <a:pt x="289" y="2061"/>
                        </a:lnTo>
                        <a:lnTo>
                          <a:pt x="295" y="2054"/>
                        </a:lnTo>
                        <a:lnTo>
                          <a:pt x="300" y="2046"/>
                        </a:lnTo>
                        <a:lnTo>
                          <a:pt x="306" y="2037"/>
                        </a:lnTo>
                        <a:lnTo>
                          <a:pt x="318" y="2019"/>
                        </a:lnTo>
                        <a:lnTo>
                          <a:pt x="333" y="1999"/>
                        </a:lnTo>
                        <a:lnTo>
                          <a:pt x="336" y="1994"/>
                        </a:lnTo>
                        <a:lnTo>
                          <a:pt x="338" y="1987"/>
                        </a:lnTo>
                        <a:lnTo>
                          <a:pt x="339" y="1982"/>
                        </a:lnTo>
                        <a:lnTo>
                          <a:pt x="339" y="1978"/>
                        </a:lnTo>
                        <a:lnTo>
                          <a:pt x="339" y="1973"/>
                        </a:lnTo>
                        <a:lnTo>
                          <a:pt x="337" y="1969"/>
                        </a:lnTo>
                        <a:lnTo>
                          <a:pt x="333" y="1965"/>
                        </a:lnTo>
                        <a:lnTo>
                          <a:pt x="328" y="1961"/>
                        </a:lnTo>
                        <a:lnTo>
                          <a:pt x="321" y="1957"/>
                        </a:lnTo>
                        <a:lnTo>
                          <a:pt x="316" y="1951"/>
                        </a:lnTo>
                        <a:lnTo>
                          <a:pt x="312" y="1945"/>
                        </a:lnTo>
                        <a:lnTo>
                          <a:pt x="310" y="1938"/>
                        </a:lnTo>
                        <a:lnTo>
                          <a:pt x="308" y="1931"/>
                        </a:lnTo>
                        <a:lnTo>
                          <a:pt x="307" y="1924"/>
                        </a:lnTo>
                        <a:lnTo>
                          <a:pt x="307" y="1916"/>
                        </a:lnTo>
                        <a:lnTo>
                          <a:pt x="307" y="1909"/>
                        </a:lnTo>
                        <a:lnTo>
                          <a:pt x="309" y="1892"/>
                        </a:lnTo>
                        <a:lnTo>
                          <a:pt x="311" y="1875"/>
                        </a:lnTo>
                        <a:lnTo>
                          <a:pt x="313" y="1859"/>
                        </a:lnTo>
                        <a:lnTo>
                          <a:pt x="312" y="1844"/>
                        </a:lnTo>
                        <a:lnTo>
                          <a:pt x="313" y="1837"/>
                        </a:lnTo>
                        <a:lnTo>
                          <a:pt x="314" y="1829"/>
                        </a:lnTo>
                        <a:lnTo>
                          <a:pt x="313" y="1820"/>
                        </a:lnTo>
                        <a:lnTo>
                          <a:pt x="312" y="1811"/>
                        </a:lnTo>
                        <a:lnTo>
                          <a:pt x="311" y="1802"/>
                        </a:lnTo>
                        <a:lnTo>
                          <a:pt x="309" y="1793"/>
                        </a:lnTo>
                        <a:lnTo>
                          <a:pt x="306" y="1785"/>
                        </a:lnTo>
                        <a:lnTo>
                          <a:pt x="302" y="1776"/>
                        </a:lnTo>
                        <a:lnTo>
                          <a:pt x="298" y="1767"/>
                        </a:lnTo>
                        <a:lnTo>
                          <a:pt x="294" y="1760"/>
                        </a:lnTo>
                        <a:lnTo>
                          <a:pt x="287" y="1753"/>
                        </a:lnTo>
                        <a:lnTo>
                          <a:pt x="282" y="1748"/>
                        </a:lnTo>
                        <a:lnTo>
                          <a:pt x="275" y="1743"/>
                        </a:lnTo>
                        <a:lnTo>
                          <a:pt x="268" y="1739"/>
                        </a:lnTo>
                        <a:lnTo>
                          <a:pt x="261" y="1737"/>
                        </a:lnTo>
                        <a:lnTo>
                          <a:pt x="253" y="1736"/>
                        </a:lnTo>
                        <a:lnTo>
                          <a:pt x="225" y="1737"/>
                        </a:lnTo>
                        <a:lnTo>
                          <a:pt x="200" y="1739"/>
                        </a:lnTo>
                        <a:lnTo>
                          <a:pt x="180" y="1740"/>
                        </a:lnTo>
                        <a:lnTo>
                          <a:pt x="160" y="1740"/>
                        </a:lnTo>
                        <a:lnTo>
                          <a:pt x="149" y="1740"/>
                        </a:lnTo>
                        <a:lnTo>
                          <a:pt x="139" y="1739"/>
                        </a:lnTo>
                        <a:lnTo>
                          <a:pt x="129" y="1737"/>
                        </a:lnTo>
                        <a:lnTo>
                          <a:pt x="118" y="1735"/>
                        </a:lnTo>
                        <a:lnTo>
                          <a:pt x="106" y="1730"/>
                        </a:lnTo>
                        <a:lnTo>
                          <a:pt x="94" y="1726"/>
                        </a:lnTo>
                        <a:lnTo>
                          <a:pt x="81" y="1720"/>
                        </a:lnTo>
                        <a:lnTo>
                          <a:pt x="66" y="1713"/>
                        </a:lnTo>
                        <a:lnTo>
                          <a:pt x="54" y="1706"/>
                        </a:lnTo>
                        <a:lnTo>
                          <a:pt x="44" y="1698"/>
                        </a:lnTo>
                        <a:lnTo>
                          <a:pt x="35" y="1687"/>
                        </a:lnTo>
                        <a:lnTo>
                          <a:pt x="26" y="1677"/>
                        </a:lnTo>
                        <a:lnTo>
                          <a:pt x="20" y="1665"/>
                        </a:lnTo>
                        <a:lnTo>
                          <a:pt x="15" y="1653"/>
                        </a:lnTo>
                        <a:lnTo>
                          <a:pt x="10" y="1640"/>
                        </a:lnTo>
                        <a:lnTo>
                          <a:pt x="7" y="1627"/>
                        </a:lnTo>
                        <a:lnTo>
                          <a:pt x="4" y="1614"/>
                        </a:lnTo>
                        <a:lnTo>
                          <a:pt x="3" y="1599"/>
                        </a:lnTo>
                        <a:lnTo>
                          <a:pt x="1" y="1585"/>
                        </a:lnTo>
                        <a:lnTo>
                          <a:pt x="1" y="1572"/>
                        </a:lnTo>
                        <a:lnTo>
                          <a:pt x="0" y="1544"/>
                        </a:lnTo>
                        <a:lnTo>
                          <a:pt x="0" y="1519"/>
                        </a:lnTo>
                        <a:lnTo>
                          <a:pt x="1" y="1519"/>
                        </a:lnTo>
                        <a:lnTo>
                          <a:pt x="1" y="1518"/>
                        </a:lnTo>
                        <a:lnTo>
                          <a:pt x="5" y="1519"/>
                        </a:lnTo>
                        <a:lnTo>
                          <a:pt x="10" y="1521"/>
                        </a:lnTo>
                        <a:lnTo>
                          <a:pt x="15" y="1524"/>
                        </a:lnTo>
                        <a:lnTo>
                          <a:pt x="20" y="1529"/>
                        </a:lnTo>
                        <a:lnTo>
                          <a:pt x="32" y="1537"/>
                        </a:lnTo>
                        <a:lnTo>
                          <a:pt x="42" y="1544"/>
                        </a:lnTo>
                        <a:lnTo>
                          <a:pt x="52" y="1547"/>
                        </a:lnTo>
                        <a:lnTo>
                          <a:pt x="63" y="1549"/>
                        </a:lnTo>
                        <a:lnTo>
                          <a:pt x="74" y="1550"/>
                        </a:lnTo>
                        <a:lnTo>
                          <a:pt x="84" y="1552"/>
                        </a:lnTo>
                        <a:lnTo>
                          <a:pt x="89" y="1553"/>
                        </a:lnTo>
                        <a:lnTo>
                          <a:pt x="93" y="1554"/>
                        </a:lnTo>
                        <a:lnTo>
                          <a:pt x="97" y="1556"/>
                        </a:lnTo>
                        <a:lnTo>
                          <a:pt x="101" y="1560"/>
                        </a:lnTo>
                        <a:lnTo>
                          <a:pt x="104" y="1563"/>
                        </a:lnTo>
                        <a:lnTo>
                          <a:pt x="107" y="1567"/>
                        </a:lnTo>
                        <a:lnTo>
                          <a:pt x="109" y="1572"/>
                        </a:lnTo>
                        <a:lnTo>
                          <a:pt x="111" y="1578"/>
                        </a:lnTo>
                        <a:lnTo>
                          <a:pt x="115" y="1595"/>
                        </a:lnTo>
                        <a:lnTo>
                          <a:pt x="121" y="1609"/>
                        </a:lnTo>
                        <a:lnTo>
                          <a:pt x="124" y="1613"/>
                        </a:lnTo>
                        <a:lnTo>
                          <a:pt x="127" y="1617"/>
                        </a:lnTo>
                        <a:lnTo>
                          <a:pt x="130" y="1619"/>
                        </a:lnTo>
                        <a:lnTo>
                          <a:pt x="133" y="1621"/>
                        </a:lnTo>
                        <a:lnTo>
                          <a:pt x="136" y="1622"/>
                        </a:lnTo>
                        <a:lnTo>
                          <a:pt x="139" y="1622"/>
                        </a:lnTo>
                        <a:lnTo>
                          <a:pt x="142" y="1622"/>
                        </a:lnTo>
                        <a:lnTo>
                          <a:pt x="145" y="1621"/>
                        </a:lnTo>
                        <a:lnTo>
                          <a:pt x="152" y="1617"/>
                        </a:lnTo>
                        <a:lnTo>
                          <a:pt x="158" y="1611"/>
                        </a:lnTo>
                        <a:lnTo>
                          <a:pt x="173" y="1595"/>
                        </a:lnTo>
                        <a:lnTo>
                          <a:pt x="186" y="1578"/>
                        </a:lnTo>
                        <a:lnTo>
                          <a:pt x="192" y="1569"/>
                        </a:lnTo>
                        <a:lnTo>
                          <a:pt x="198" y="1562"/>
                        </a:lnTo>
                        <a:lnTo>
                          <a:pt x="205" y="1555"/>
                        </a:lnTo>
                        <a:lnTo>
                          <a:pt x="210" y="1551"/>
                        </a:lnTo>
                        <a:lnTo>
                          <a:pt x="216" y="1548"/>
                        </a:lnTo>
                        <a:lnTo>
                          <a:pt x="223" y="1547"/>
                        </a:lnTo>
                        <a:lnTo>
                          <a:pt x="230" y="1547"/>
                        </a:lnTo>
                        <a:lnTo>
                          <a:pt x="237" y="1547"/>
                        </a:lnTo>
                        <a:lnTo>
                          <a:pt x="244" y="1547"/>
                        </a:lnTo>
                        <a:lnTo>
                          <a:pt x="251" y="1547"/>
                        </a:lnTo>
                        <a:lnTo>
                          <a:pt x="257" y="1546"/>
                        </a:lnTo>
                        <a:lnTo>
                          <a:pt x="263" y="1544"/>
                        </a:lnTo>
                        <a:lnTo>
                          <a:pt x="268" y="1541"/>
                        </a:lnTo>
                        <a:lnTo>
                          <a:pt x="271" y="1537"/>
                        </a:lnTo>
                        <a:lnTo>
                          <a:pt x="274" y="1532"/>
                        </a:lnTo>
                        <a:lnTo>
                          <a:pt x="276" y="1527"/>
                        </a:lnTo>
                        <a:lnTo>
                          <a:pt x="279" y="1521"/>
                        </a:lnTo>
                        <a:lnTo>
                          <a:pt x="281" y="1515"/>
                        </a:lnTo>
                        <a:lnTo>
                          <a:pt x="285" y="1510"/>
                        </a:lnTo>
                        <a:lnTo>
                          <a:pt x="290" y="1505"/>
                        </a:lnTo>
                        <a:lnTo>
                          <a:pt x="299" y="1498"/>
                        </a:lnTo>
                        <a:lnTo>
                          <a:pt x="307" y="1494"/>
                        </a:lnTo>
                        <a:lnTo>
                          <a:pt x="314" y="1491"/>
                        </a:lnTo>
                        <a:lnTo>
                          <a:pt x="321" y="1489"/>
                        </a:lnTo>
                        <a:lnTo>
                          <a:pt x="326" y="1486"/>
                        </a:lnTo>
                        <a:lnTo>
                          <a:pt x="333" y="1480"/>
                        </a:lnTo>
                        <a:lnTo>
                          <a:pt x="338" y="1471"/>
                        </a:lnTo>
                        <a:lnTo>
                          <a:pt x="344" y="1459"/>
                        </a:lnTo>
                        <a:lnTo>
                          <a:pt x="350" y="1450"/>
                        </a:lnTo>
                        <a:lnTo>
                          <a:pt x="358" y="1439"/>
                        </a:lnTo>
                        <a:lnTo>
                          <a:pt x="362" y="1434"/>
                        </a:lnTo>
                        <a:lnTo>
                          <a:pt x="364" y="1427"/>
                        </a:lnTo>
                        <a:lnTo>
                          <a:pt x="364" y="1424"/>
                        </a:lnTo>
                        <a:lnTo>
                          <a:pt x="364" y="1422"/>
                        </a:lnTo>
                        <a:lnTo>
                          <a:pt x="364" y="1419"/>
                        </a:lnTo>
                        <a:lnTo>
                          <a:pt x="362" y="1416"/>
                        </a:lnTo>
                        <a:lnTo>
                          <a:pt x="358" y="1408"/>
                        </a:lnTo>
                        <a:lnTo>
                          <a:pt x="354" y="1398"/>
                        </a:lnTo>
                        <a:lnTo>
                          <a:pt x="351" y="1387"/>
                        </a:lnTo>
                        <a:lnTo>
                          <a:pt x="348" y="1376"/>
                        </a:lnTo>
                        <a:lnTo>
                          <a:pt x="345" y="1365"/>
                        </a:lnTo>
                        <a:lnTo>
                          <a:pt x="342" y="1356"/>
                        </a:lnTo>
                        <a:lnTo>
                          <a:pt x="339" y="1349"/>
                        </a:lnTo>
                        <a:lnTo>
                          <a:pt x="336" y="1344"/>
                        </a:lnTo>
                        <a:lnTo>
                          <a:pt x="332" y="1339"/>
                        </a:lnTo>
                        <a:lnTo>
                          <a:pt x="326" y="1336"/>
                        </a:lnTo>
                        <a:lnTo>
                          <a:pt x="322" y="1334"/>
                        </a:lnTo>
                        <a:lnTo>
                          <a:pt x="317" y="1332"/>
                        </a:lnTo>
                        <a:lnTo>
                          <a:pt x="309" y="1330"/>
                        </a:lnTo>
                        <a:lnTo>
                          <a:pt x="302" y="1328"/>
                        </a:lnTo>
                        <a:lnTo>
                          <a:pt x="299" y="1326"/>
                        </a:lnTo>
                        <a:lnTo>
                          <a:pt x="297" y="1323"/>
                        </a:lnTo>
                        <a:lnTo>
                          <a:pt x="295" y="1320"/>
                        </a:lnTo>
                        <a:lnTo>
                          <a:pt x="293" y="1315"/>
                        </a:lnTo>
                        <a:lnTo>
                          <a:pt x="292" y="1309"/>
                        </a:lnTo>
                        <a:lnTo>
                          <a:pt x="291" y="1302"/>
                        </a:lnTo>
                        <a:lnTo>
                          <a:pt x="291" y="1292"/>
                        </a:lnTo>
                        <a:lnTo>
                          <a:pt x="291" y="1280"/>
                        </a:lnTo>
                        <a:lnTo>
                          <a:pt x="297" y="1276"/>
                        </a:lnTo>
                        <a:lnTo>
                          <a:pt x="305" y="1271"/>
                        </a:lnTo>
                        <a:lnTo>
                          <a:pt x="316" y="1267"/>
                        </a:lnTo>
                        <a:lnTo>
                          <a:pt x="328" y="1262"/>
                        </a:lnTo>
                        <a:lnTo>
                          <a:pt x="359" y="1251"/>
                        </a:lnTo>
                        <a:lnTo>
                          <a:pt x="390" y="1240"/>
                        </a:lnTo>
                        <a:lnTo>
                          <a:pt x="405" y="1234"/>
                        </a:lnTo>
                        <a:lnTo>
                          <a:pt x="419" y="1228"/>
                        </a:lnTo>
                        <a:lnTo>
                          <a:pt x="431" y="1221"/>
                        </a:lnTo>
                        <a:lnTo>
                          <a:pt x="441" y="1212"/>
                        </a:lnTo>
                        <a:lnTo>
                          <a:pt x="445" y="1208"/>
                        </a:lnTo>
                        <a:lnTo>
                          <a:pt x="448" y="1204"/>
                        </a:lnTo>
                        <a:lnTo>
                          <a:pt x="450" y="1200"/>
                        </a:lnTo>
                        <a:lnTo>
                          <a:pt x="451" y="1196"/>
                        </a:lnTo>
                        <a:lnTo>
                          <a:pt x="452" y="1192"/>
                        </a:lnTo>
                        <a:lnTo>
                          <a:pt x="451" y="1187"/>
                        </a:lnTo>
                        <a:lnTo>
                          <a:pt x="450" y="1182"/>
                        </a:lnTo>
                        <a:lnTo>
                          <a:pt x="447" y="1178"/>
                        </a:lnTo>
                        <a:lnTo>
                          <a:pt x="444" y="1172"/>
                        </a:lnTo>
                        <a:lnTo>
                          <a:pt x="442" y="1165"/>
                        </a:lnTo>
                        <a:lnTo>
                          <a:pt x="440" y="1159"/>
                        </a:lnTo>
                        <a:lnTo>
                          <a:pt x="439" y="1152"/>
                        </a:lnTo>
                        <a:lnTo>
                          <a:pt x="437" y="1138"/>
                        </a:lnTo>
                        <a:lnTo>
                          <a:pt x="435" y="1123"/>
                        </a:lnTo>
                        <a:lnTo>
                          <a:pt x="433" y="1117"/>
                        </a:lnTo>
                        <a:lnTo>
                          <a:pt x="432" y="1111"/>
                        </a:lnTo>
                        <a:lnTo>
                          <a:pt x="429" y="1105"/>
                        </a:lnTo>
                        <a:lnTo>
                          <a:pt x="427" y="1100"/>
                        </a:lnTo>
                        <a:lnTo>
                          <a:pt x="423" y="1096"/>
                        </a:lnTo>
                        <a:lnTo>
                          <a:pt x="419" y="1094"/>
                        </a:lnTo>
                        <a:lnTo>
                          <a:pt x="413" y="1092"/>
                        </a:lnTo>
                        <a:lnTo>
                          <a:pt x="407" y="1092"/>
                        </a:lnTo>
                        <a:lnTo>
                          <a:pt x="384" y="1093"/>
                        </a:lnTo>
                        <a:lnTo>
                          <a:pt x="357" y="1093"/>
                        </a:lnTo>
                        <a:lnTo>
                          <a:pt x="350" y="1092"/>
                        </a:lnTo>
                        <a:lnTo>
                          <a:pt x="344" y="1090"/>
                        </a:lnTo>
                        <a:lnTo>
                          <a:pt x="338" y="1088"/>
                        </a:lnTo>
                        <a:lnTo>
                          <a:pt x="333" y="1086"/>
                        </a:lnTo>
                        <a:lnTo>
                          <a:pt x="328" y="1081"/>
                        </a:lnTo>
                        <a:lnTo>
                          <a:pt x="324" y="1077"/>
                        </a:lnTo>
                        <a:lnTo>
                          <a:pt x="321" y="1072"/>
                        </a:lnTo>
                        <a:lnTo>
                          <a:pt x="319" y="1065"/>
                        </a:lnTo>
                        <a:lnTo>
                          <a:pt x="324" y="1062"/>
                        </a:lnTo>
                        <a:lnTo>
                          <a:pt x="330" y="1060"/>
                        </a:lnTo>
                        <a:lnTo>
                          <a:pt x="337" y="1059"/>
                        </a:lnTo>
                        <a:lnTo>
                          <a:pt x="342" y="1058"/>
                        </a:lnTo>
                        <a:lnTo>
                          <a:pt x="347" y="1056"/>
                        </a:lnTo>
                        <a:lnTo>
                          <a:pt x="353" y="1053"/>
                        </a:lnTo>
                        <a:lnTo>
                          <a:pt x="357" y="1048"/>
                        </a:lnTo>
                        <a:lnTo>
                          <a:pt x="362" y="1039"/>
                        </a:lnTo>
                        <a:lnTo>
                          <a:pt x="370" y="1019"/>
                        </a:lnTo>
                        <a:lnTo>
                          <a:pt x="380" y="988"/>
                        </a:lnTo>
                        <a:lnTo>
                          <a:pt x="384" y="972"/>
                        </a:lnTo>
                        <a:lnTo>
                          <a:pt x="387" y="958"/>
                        </a:lnTo>
                        <a:lnTo>
                          <a:pt x="390" y="945"/>
                        </a:lnTo>
                        <a:lnTo>
                          <a:pt x="390" y="937"/>
                        </a:lnTo>
                        <a:lnTo>
                          <a:pt x="388" y="929"/>
                        </a:lnTo>
                        <a:lnTo>
                          <a:pt x="385" y="921"/>
                        </a:lnTo>
                        <a:lnTo>
                          <a:pt x="382" y="914"/>
                        </a:lnTo>
                        <a:lnTo>
                          <a:pt x="378" y="905"/>
                        </a:lnTo>
                        <a:lnTo>
                          <a:pt x="373" y="897"/>
                        </a:lnTo>
                        <a:lnTo>
                          <a:pt x="369" y="889"/>
                        </a:lnTo>
                        <a:lnTo>
                          <a:pt x="366" y="880"/>
                        </a:lnTo>
                        <a:lnTo>
                          <a:pt x="364" y="871"/>
                        </a:lnTo>
                        <a:lnTo>
                          <a:pt x="360" y="843"/>
                        </a:lnTo>
                        <a:lnTo>
                          <a:pt x="355" y="811"/>
                        </a:lnTo>
                        <a:lnTo>
                          <a:pt x="354" y="803"/>
                        </a:lnTo>
                        <a:lnTo>
                          <a:pt x="354" y="795"/>
                        </a:lnTo>
                        <a:lnTo>
                          <a:pt x="354" y="788"/>
                        </a:lnTo>
                        <a:lnTo>
                          <a:pt x="355" y="780"/>
                        </a:lnTo>
                        <a:lnTo>
                          <a:pt x="357" y="774"/>
                        </a:lnTo>
                        <a:lnTo>
                          <a:pt x="360" y="768"/>
                        </a:lnTo>
                        <a:lnTo>
                          <a:pt x="363" y="763"/>
                        </a:lnTo>
                        <a:lnTo>
                          <a:pt x="368" y="759"/>
                        </a:lnTo>
                        <a:lnTo>
                          <a:pt x="382" y="750"/>
                        </a:lnTo>
                        <a:lnTo>
                          <a:pt x="396" y="739"/>
                        </a:lnTo>
                        <a:lnTo>
                          <a:pt x="412" y="730"/>
                        </a:lnTo>
                        <a:lnTo>
                          <a:pt x="430" y="722"/>
                        </a:lnTo>
                        <a:lnTo>
                          <a:pt x="464" y="706"/>
                        </a:lnTo>
                        <a:lnTo>
                          <a:pt x="495" y="692"/>
                        </a:lnTo>
                        <a:lnTo>
                          <a:pt x="511" y="685"/>
                        </a:lnTo>
                        <a:lnTo>
                          <a:pt x="524" y="677"/>
                        </a:lnTo>
                        <a:lnTo>
                          <a:pt x="537" y="668"/>
                        </a:lnTo>
                        <a:lnTo>
                          <a:pt x="551" y="660"/>
                        </a:lnTo>
                        <a:lnTo>
                          <a:pt x="557" y="657"/>
                        </a:lnTo>
                        <a:lnTo>
                          <a:pt x="563" y="653"/>
                        </a:lnTo>
                        <a:lnTo>
                          <a:pt x="570" y="651"/>
                        </a:lnTo>
                        <a:lnTo>
                          <a:pt x="577" y="650"/>
                        </a:lnTo>
                        <a:lnTo>
                          <a:pt x="584" y="651"/>
                        </a:lnTo>
                        <a:lnTo>
                          <a:pt x="592" y="652"/>
                        </a:lnTo>
                        <a:lnTo>
                          <a:pt x="600" y="656"/>
                        </a:lnTo>
                        <a:lnTo>
                          <a:pt x="609" y="661"/>
                        </a:lnTo>
                        <a:lnTo>
                          <a:pt x="632" y="675"/>
                        </a:lnTo>
                        <a:lnTo>
                          <a:pt x="656" y="687"/>
                        </a:lnTo>
                        <a:lnTo>
                          <a:pt x="668" y="691"/>
                        </a:lnTo>
                        <a:lnTo>
                          <a:pt x="682" y="694"/>
                        </a:lnTo>
                        <a:lnTo>
                          <a:pt x="689" y="695"/>
                        </a:lnTo>
                        <a:lnTo>
                          <a:pt x="695" y="695"/>
                        </a:lnTo>
                        <a:lnTo>
                          <a:pt x="702" y="695"/>
                        </a:lnTo>
                        <a:lnTo>
                          <a:pt x="709" y="694"/>
                        </a:lnTo>
                        <a:lnTo>
                          <a:pt x="714" y="692"/>
                        </a:lnTo>
                        <a:lnTo>
                          <a:pt x="720" y="689"/>
                        </a:lnTo>
                        <a:lnTo>
                          <a:pt x="725" y="686"/>
                        </a:lnTo>
                        <a:lnTo>
                          <a:pt x="729" y="681"/>
                        </a:lnTo>
                        <a:lnTo>
                          <a:pt x="736" y="671"/>
                        </a:lnTo>
                        <a:lnTo>
                          <a:pt x="743" y="660"/>
                        </a:lnTo>
                        <a:lnTo>
                          <a:pt x="750" y="649"/>
                        </a:lnTo>
                        <a:lnTo>
                          <a:pt x="757" y="640"/>
                        </a:lnTo>
                        <a:lnTo>
                          <a:pt x="760" y="637"/>
                        </a:lnTo>
                        <a:lnTo>
                          <a:pt x="765" y="634"/>
                        </a:lnTo>
                        <a:lnTo>
                          <a:pt x="768" y="633"/>
                        </a:lnTo>
                        <a:lnTo>
                          <a:pt x="772" y="633"/>
                        </a:lnTo>
                        <a:lnTo>
                          <a:pt x="781" y="635"/>
                        </a:lnTo>
                        <a:lnTo>
                          <a:pt x="789" y="639"/>
                        </a:lnTo>
                        <a:lnTo>
                          <a:pt x="799" y="644"/>
                        </a:lnTo>
                        <a:lnTo>
                          <a:pt x="809" y="649"/>
                        </a:lnTo>
                        <a:lnTo>
                          <a:pt x="828" y="662"/>
                        </a:lnTo>
                        <a:lnTo>
                          <a:pt x="849" y="672"/>
                        </a:lnTo>
                        <a:lnTo>
                          <a:pt x="859" y="677"/>
                        </a:lnTo>
                        <a:lnTo>
                          <a:pt x="869" y="680"/>
                        </a:lnTo>
                        <a:lnTo>
                          <a:pt x="879" y="682"/>
                        </a:lnTo>
                        <a:lnTo>
                          <a:pt x="889" y="683"/>
                        </a:lnTo>
                        <a:lnTo>
                          <a:pt x="895" y="682"/>
                        </a:lnTo>
                        <a:lnTo>
                          <a:pt x="900" y="681"/>
                        </a:lnTo>
                        <a:lnTo>
                          <a:pt x="904" y="679"/>
                        </a:lnTo>
                        <a:lnTo>
                          <a:pt x="909" y="677"/>
                        </a:lnTo>
                        <a:lnTo>
                          <a:pt x="914" y="674"/>
                        </a:lnTo>
                        <a:lnTo>
                          <a:pt x="918" y="671"/>
                        </a:lnTo>
                        <a:lnTo>
                          <a:pt x="923" y="667"/>
                        </a:lnTo>
                        <a:lnTo>
                          <a:pt x="927" y="662"/>
                        </a:lnTo>
                        <a:lnTo>
                          <a:pt x="942" y="642"/>
                        </a:lnTo>
                        <a:lnTo>
                          <a:pt x="952" y="627"/>
                        </a:lnTo>
                        <a:lnTo>
                          <a:pt x="956" y="621"/>
                        </a:lnTo>
                        <a:lnTo>
                          <a:pt x="960" y="617"/>
                        </a:lnTo>
                        <a:lnTo>
                          <a:pt x="963" y="613"/>
                        </a:lnTo>
                        <a:lnTo>
                          <a:pt x="966" y="610"/>
                        </a:lnTo>
                        <a:lnTo>
                          <a:pt x="969" y="609"/>
                        </a:lnTo>
                        <a:lnTo>
                          <a:pt x="973" y="610"/>
                        </a:lnTo>
                        <a:lnTo>
                          <a:pt x="977" y="613"/>
                        </a:lnTo>
                        <a:lnTo>
                          <a:pt x="982" y="616"/>
                        </a:lnTo>
                        <a:lnTo>
                          <a:pt x="993" y="628"/>
                        </a:lnTo>
                        <a:lnTo>
                          <a:pt x="1009" y="646"/>
                        </a:lnTo>
                        <a:lnTo>
                          <a:pt x="1017" y="656"/>
                        </a:lnTo>
                        <a:lnTo>
                          <a:pt x="1027" y="663"/>
                        </a:lnTo>
                        <a:lnTo>
                          <a:pt x="1037" y="669"/>
                        </a:lnTo>
                        <a:lnTo>
                          <a:pt x="1047" y="673"/>
                        </a:lnTo>
                        <a:lnTo>
                          <a:pt x="1057" y="675"/>
                        </a:lnTo>
                        <a:lnTo>
                          <a:pt x="1069" y="676"/>
                        </a:lnTo>
                        <a:lnTo>
                          <a:pt x="1080" y="677"/>
                        </a:lnTo>
                        <a:lnTo>
                          <a:pt x="1092" y="676"/>
                        </a:lnTo>
                        <a:lnTo>
                          <a:pt x="1103" y="674"/>
                        </a:lnTo>
                        <a:lnTo>
                          <a:pt x="1116" y="671"/>
                        </a:lnTo>
                        <a:lnTo>
                          <a:pt x="1128" y="668"/>
                        </a:lnTo>
                        <a:lnTo>
                          <a:pt x="1140" y="664"/>
                        </a:lnTo>
                        <a:lnTo>
                          <a:pt x="1164" y="656"/>
                        </a:lnTo>
                        <a:lnTo>
                          <a:pt x="1187" y="645"/>
                        </a:lnTo>
                        <a:lnTo>
                          <a:pt x="1192" y="643"/>
                        </a:lnTo>
                        <a:lnTo>
                          <a:pt x="1198" y="639"/>
                        </a:lnTo>
                        <a:lnTo>
                          <a:pt x="1202" y="636"/>
                        </a:lnTo>
                        <a:lnTo>
                          <a:pt x="1205" y="632"/>
                        </a:lnTo>
                        <a:lnTo>
                          <a:pt x="1211" y="623"/>
                        </a:lnTo>
                        <a:lnTo>
                          <a:pt x="1216" y="613"/>
                        </a:lnTo>
                        <a:lnTo>
                          <a:pt x="1222" y="591"/>
                        </a:lnTo>
                        <a:lnTo>
                          <a:pt x="1228" y="570"/>
                        </a:lnTo>
                        <a:lnTo>
                          <a:pt x="1232" y="559"/>
                        </a:lnTo>
                        <a:lnTo>
                          <a:pt x="1238" y="551"/>
                        </a:lnTo>
                        <a:lnTo>
                          <a:pt x="1241" y="547"/>
                        </a:lnTo>
                        <a:lnTo>
                          <a:pt x="1244" y="544"/>
                        </a:lnTo>
                        <a:lnTo>
                          <a:pt x="1248" y="541"/>
                        </a:lnTo>
                        <a:lnTo>
                          <a:pt x="1253" y="539"/>
                        </a:lnTo>
                        <a:lnTo>
                          <a:pt x="1258" y="538"/>
                        </a:lnTo>
                        <a:lnTo>
                          <a:pt x="1264" y="536"/>
                        </a:lnTo>
                        <a:lnTo>
                          <a:pt x="1270" y="536"/>
                        </a:lnTo>
                        <a:lnTo>
                          <a:pt x="1278" y="536"/>
                        </a:lnTo>
                        <a:lnTo>
                          <a:pt x="1287" y="537"/>
                        </a:lnTo>
                        <a:lnTo>
                          <a:pt x="1296" y="539"/>
                        </a:lnTo>
                        <a:lnTo>
                          <a:pt x="1306" y="541"/>
                        </a:lnTo>
                        <a:lnTo>
                          <a:pt x="1317" y="545"/>
                        </a:lnTo>
                        <a:lnTo>
                          <a:pt x="1340" y="552"/>
                        </a:lnTo>
                        <a:lnTo>
                          <a:pt x="1358" y="559"/>
                        </a:lnTo>
                        <a:lnTo>
                          <a:pt x="1375" y="567"/>
                        </a:lnTo>
                        <a:lnTo>
                          <a:pt x="1389" y="576"/>
                        </a:lnTo>
                        <a:lnTo>
                          <a:pt x="1402" y="586"/>
                        </a:lnTo>
                        <a:lnTo>
                          <a:pt x="1415" y="599"/>
                        </a:lnTo>
                        <a:lnTo>
                          <a:pt x="1427" y="614"/>
                        </a:lnTo>
                        <a:lnTo>
                          <a:pt x="1439" y="632"/>
                        </a:lnTo>
                        <a:lnTo>
                          <a:pt x="1441" y="634"/>
                        </a:lnTo>
                        <a:lnTo>
                          <a:pt x="1443" y="635"/>
                        </a:lnTo>
                        <a:lnTo>
                          <a:pt x="1445" y="636"/>
                        </a:lnTo>
                        <a:lnTo>
                          <a:pt x="1447" y="637"/>
                        </a:lnTo>
                        <a:lnTo>
                          <a:pt x="1453" y="636"/>
                        </a:lnTo>
                        <a:lnTo>
                          <a:pt x="1458" y="634"/>
                        </a:lnTo>
                        <a:lnTo>
                          <a:pt x="1464" y="631"/>
                        </a:lnTo>
                        <a:lnTo>
                          <a:pt x="1469" y="626"/>
                        </a:lnTo>
                        <a:lnTo>
                          <a:pt x="1475" y="620"/>
                        </a:lnTo>
                        <a:lnTo>
                          <a:pt x="1480" y="614"/>
                        </a:lnTo>
                        <a:lnTo>
                          <a:pt x="1485" y="605"/>
                        </a:lnTo>
                        <a:lnTo>
                          <a:pt x="1490" y="598"/>
                        </a:lnTo>
                        <a:lnTo>
                          <a:pt x="1494" y="590"/>
                        </a:lnTo>
                        <a:lnTo>
                          <a:pt x="1499" y="583"/>
                        </a:lnTo>
                        <a:lnTo>
                          <a:pt x="1502" y="575"/>
                        </a:lnTo>
                        <a:lnTo>
                          <a:pt x="1504" y="567"/>
                        </a:lnTo>
                        <a:lnTo>
                          <a:pt x="1505" y="561"/>
                        </a:lnTo>
                        <a:lnTo>
                          <a:pt x="1505" y="556"/>
                        </a:lnTo>
                        <a:lnTo>
                          <a:pt x="1502" y="542"/>
                        </a:lnTo>
                        <a:lnTo>
                          <a:pt x="1498" y="530"/>
                        </a:lnTo>
                        <a:lnTo>
                          <a:pt x="1492" y="519"/>
                        </a:lnTo>
                        <a:lnTo>
                          <a:pt x="1489" y="510"/>
                        </a:lnTo>
                        <a:lnTo>
                          <a:pt x="1488" y="506"/>
                        </a:lnTo>
                        <a:lnTo>
                          <a:pt x="1488" y="501"/>
                        </a:lnTo>
                        <a:lnTo>
                          <a:pt x="1488" y="497"/>
                        </a:lnTo>
                        <a:lnTo>
                          <a:pt x="1489" y="492"/>
                        </a:lnTo>
                        <a:lnTo>
                          <a:pt x="1492" y="486"/>
                        </a:lnTo>
                        <a:lnTo>
                          <a:pt x="1496" y="479"/>
                        </a:lnTo>
                        <a:lnTo>
                          <a:pt x="1500" y="473"/>
                        </a:lnTo>
                        <a:lnTo>
                          <a:pt x="1505" y="466"/>
                        </a:lnTo>
                        <a:lnTo>
                          <a:pt x="1515" y="454"/>
                        </a:lnTo>
                        <a:lnTo>
                          <a:pt x="1523" y="444"/>
                        </a:lnTo>
                        <a:lnTo>
                          <a:pt x="1530" y="435"/>
                        </a:lnTo>
                        <a:lnTo>
                          <a:pt x="1537" y="430"/>
                        </a:lnTo>
                        <a:lnTo>
                          <a:pt x="1542" y="428"/>
                        </a:lnTo>
                        <a:lnTo>
                          <a:pt x="1546" y="427"/>
                        </a:lnTo>
                        <a:lnTo>
                          <a:pt x="1550" y="427"/>
                        </a:lnTo>
                        <a:lnTo>
                          <a:pt x="1554" y="428"/>
                        </a:lnTo>
                        <a:lnTo>
                          <a:pt x="1559" y="430"/>
                        </a:lnTo>
                        <a:lnTo>
                          <a:pt x="1564" y="433"/>
                        </a:lnTo>
                        <a:lnTo>
                          <a:pt x="1570" y="437"/>
                        </a:lnTo>
                        <a:lnTo>
                          <a:pt x="1577" y="443"/>
                        </a:lnTo>
                        <a:lnTo>
                          <a:pt x="1603" y="462"/>
                        </a:lnTo>
                        <a:lnTo>
                          <a:pt x="1643" y="490"/>
                        </a:lnTo>
                        <a:lnTo>
                          <a:pt x="1664" y="503"/>
                        </a:lnTo>
                        <a:lnTo>
                          <a:pt x="1683" y="513"/>
                        </a:lnTo>
                        <a:lnTo>
                          <a:pt x="1690" y="516"/>
                        </a:lnTo>
                        <a:lnTo>
                          <a:pt x="1696" y="519"/>
                        </a:lnTo>
                        <a:lnTo>
                          <a:pt x="1701" y="519"/>
                        </a:lnTo>
                        <a:lnTo>
                          <a:pt x="1705" y="519"/>
                        </a:lnTo>
                        <a:lnTo>
                          <a:pt x="1716" y="512"/>
                        </a:lnTo>
                        <a:lnTo>
                          <a:pt x="1725" y="507"/>
                        </a:lnTo>
                        <a:lnTo>
                          <a:pt x="1733" y="505"/>
                        </a:lnTo>
                        <a:lnTo>
                          <a:pt x="1741" y="504"/>
                        </a:lnTo>
                        <a:lnTo>
                          <a:pt x="1749" y="504"/>
                        </a:lnTo>
                        <a:lnTo>
                          <a:pt x="1757" y="506"/>
                        </a:lnTo>
                        <a:lnTo>
                          <a:pt x="1764" y="508"/>
                        </a:lnTo>
                        <a:lnTo>
                          <a:pt x="1771" y="511"/>
                        </a:lnTo>
                        <a:lnTo>
                          <a:pt x="1784" y="518"/>
                        </a:lnTo>
                        <a:lnTo>
                          <a:pt x="1800" y="525"/>
                        </a:lnTo>
                        <a:lnTo>
                          <a:pt x="1807" y="528"/>
                        </a:lnTo>
                        <a:lnTo>
                          <a:pt x="1816" y="529"/>
                        </a:lnTo>
                        <a:lnTo>
                          <a:pt x="1824" y="529"/>
                        </a:lnTo>
                        <a:lnTo>
                          <a:pt x="1834" y="527"/>
                        </a:lnTo>
                        <a:lnTo>
                          <a:pt x="1839" y="524"/>
                        </a:lnTo>
                        <a:lnTo>
                          <a:pt x="1844" y="521"/>
                        </a:lnTo>
                        <a:lnTo>
                          <a:pt x="1847" y="516"/>
                        </a:lnTo>
                        <a:lnTo>
                          <a:pt x="1850" y="510"/>
                        </a:lnTo>
                        <a:lnTo>
                          <a:pt x="1853" y="497"/>
                        </a:lnTo>
                        <a:lnTo>
                          <a:pt x="1855" y="482"/>
                        </a:lnTo>
                        <a:lnTo>
                          <a:pt x="1857" y="468"/>
                        </a:lnTo>
                        <a:lnTo>
                          <a:pt x="1861" y="456"/>
                        </a:lnTo>
                        <a:lnTo>
                          <a:pt x="1864" y="451"/>
                        </a:lnTo>
                        <a:lnTo>
                          <a:pt x="1868" y="447"/>
                        </a:lnTo>
                        <a:lnTo>
                          <a:pt x="1873" y="445"/>
                        </a:lnTo>
                        <a:lnTo>
                          <a:pt x="1878" y="444"/>
                        </a:lnTo>
                        <a:lnTo>
                          <a:pt x="1897" y="444"/>
                        </a:lnTo>
                        <a:lnTo>
                          <a:pt x="1921" y="443"/>
                        </a:lnTo>
                        <a:lnTo>
                          <a:pt x="1933" y="441"/>
                        </a:lnTo>
                        <a:lnTo>
                          <a:pt x="1944" y="438"/>
                        </a:lnTo>
                        <a:lnTo>
                          <a:pt x="1952" y="436"/>
                        </a:lnTo>
                        <a:lnTo>
                          <a:pt x="1958" y="432"/>
                        </a:lnTo>
                        <a:lnTo>
                          <a:pt x="1962" y="427"/>
                        </a:lnTo>
                        <a:lnTo>
                          <a:pt x="1963" y="423"/>
                        </a:lnTo>
                        <a:lnTo>
                          <a:pt x="1962" y="419"/>
                        </a:lnTo>
                        <a:lnTo>
                          <a:pt x="1960" y="414"/>
                        </a:lnTo>
                        <a:lnTo>
                          <a:pt x="1952" y="405"/>
                        </a:lnTo>
                        <a:lnTo>
                          <a:pt x="1941" y="395"/>
                        </a:lnTo>
                        <a:lnTo>
                          <a:pt x="1936" y="390"/>
                        </a:lnTo>
                        <a:lnTo>
                          <a:pt x="1931" y="385"/>
                        </a:lnTo>
                        <a:lnTo>
                          <a:pt x="1925" y="379"/>
                        </a:lnTo>
                        <a:lnTo>
                          <a:pt x="1922" y="374"/>
                        </a:lnTo>
                        <a:lnTo>
                          <a:pt x="1919" y="368"/>
                        </a:lnTo>
                        <a:lnTo>
                          <a:pt x="1918" y="362"/>
                        </a:lnTo>
                        <a:lnTo>
                          <a:pt x="1919" y="355"/>
                        </a:lnTo>
                        <a:lnTo>
                          <a:pt x="1922" y="347"/>
                        </a:lnTo>
                        <a:lnTo>
                          <a:pt x="1925" y="344"/>
                        </a:lnTo>
                        <a:lnTo>
                          <a:pt x="1931" y="341"/>
                        </a:lnTo>
                        <a:lnTo>
                          <a:pt x="1937" y="337"/>
                        </a:lnTo>
                        <a:lnTo>
                          <a:pt x="1944" y="333"/>
                        </a:lnTo>
                        <a:lnTo>
                          <a:pt x="1959" y="325"/>
                        </a:lnTo>
                        <a:lnTo>
                          <a:pt x="1971" y="318"/>
                        </a:lnTo>
                        <a:lnTo>
                          <a:pt x="1975" y="313"/>
                        </a:lnTo>
                        <a:lnTo>
                          <a:pt x="1978" y="307"/>
                        </a:lnTo>
                        <a:lnTo>
                          <a:pt x="1979" y="303"/>
                        </a:lnTo>
                        <a:lnTo>
                          <a:pt x="1979" y="299"/>
                        </a:lnTo>
                        <a:lnTo>
                          <a:pt x="1978" y="294"/>
                        </a:lnTo>
                        <a:lnTo>
                          <a:pt x="1978" y="290"/>
                        </a:lnTo>
                        <a:lnTo>
                          <a:pt x="1978" y="285"/>
                        </a:lnTo>
                        <a:lnTo>
                          <a:pt x="1979" y="279"/>
                        </a:lnTo>
                        <a:lnTo>
                          <a:pt x="2000" y="278"/>
                        </a:lnTo>
                        <a:lnTo>
                          <a:pt x="2026" y="277"/>
                        </a:lnTo>
                        <a:lnTo>
                          <a:pt x="2032" y="276"/>
                        </a:lnTo>
                        <a:lnTo>
                          <a:pt x="2038" y="275"/>
                        </a:lnTo>
                        <a:lnTo>
                          <a:pt x="2043" y="274"/>
                        </a:lnTo>
                        <a:lnTo>
                          <a:pt x="2048" y="272"/>
                        </a:lnTo>
                        <a:lnTo>
                          <a:pt x="2052" y="269"/>
                        </a:lnTo>
                        <a:lnTo>
                          <a:pt x="2057" y="265"/>
                        </a:lnTo>
                        <a:lnTo>
                          <a:pt x="2059" y="261"/>
                        </a:lnTo>
                        <a:lnTo>
                          <a:pt x="2061" y="256"/>
                        </a:lnTo>
                        <a:lnTo>
                          <a:pt x="2063" y="245"/>
                        </a:lnTo>
                        <a:lnTo>
                          <a:pt x="2062" y="233"/>
                        </a:lnTo>
                        <a:lnTo>
                          <a:pt x="2061" y="220"/>
                        </a:lnTo>
                        <a:lnTo>
                          <a:pt x="2059" y="208"/>
                        </a:lnTo>
                        <a:lnTo>
                          <a:pt x="2058" y="197"/>
                        </a:lnTo>
                        <a:lnTo>
                          <a:pt x="2058" y="185"/>
                        </a:lnTo>
                        <a:lnTo>
                          <a:pt x="2059" y="179"/>
                        </a:lnTo>
                        <a:lnTo>
                          <a:pt x="2060" y="173"/>
                        </a:lnTo>
                        <a:lnTo>
                          <a:pt x="2062" y="168"/>
                        </a:lnTo>
                        <a:lnTo>
                          <a:pt x="2065" y="163"/>
                        </a:lnTo>
                        <a:lnTo>
                          <a:pt x="2067" y="156"/>
                        </a:lnTo>
                        <a:lnTo>
                          <a:pt x="2070" y="150"/>
                        </a:lnTo>
                        <a:lnTo>
                          <a:pt x="2075" y="145"/>
                        </a:lnTo>
                        <a:lnTo>
                          <a:pt x="2080" y="141"/>
                        </a:lnTo>
                        <a:lnTo>
                          <a:pt x="2093" y="133"/>
                        </a:lnTo>
                        <a:lnTo>
                          <a:pt x="2108" y="126"/>
                        </a:lnTo>
                        <a:lnTo>
                          <a:pt x="2115" y="123"/>
                        </a:lnTo>
                        <a:lnTo>
                          <a:pt x="2122" y="120"/>
                        </a:lnTo>
                        <a:lnTo>
                          <a:pt x="2128" y="116"/>
                        </a:lnTo>
                        <a:lnTo>
                          <a:pt x="2134" y="112"/>
                        </a:lnTo>
                        <a:lnTo>
                          <a:pt x="2139" y="107"/>
                        </a:lnTo>
                        <a:lnTo>
                          <a:pt x="2144" y="101"/>
                        </a:lnTo>
                        <a:lnTo>
                          <a:pt x="2147" y="93"/>
                        </a:lnTo>
                        <a:lnTo>
                          <a:pt x="2148" y="86"/>
                        </a:lnTo>
                        <a:lnTo>
                          <a:pt x="2149" y="78"/>
                        </a:lnTo>
                        <a:lnTo>
                          <a:pt x="2151" y="72"/>
                        </a:lnTo>
                        <a:lnTo>
                          <a:pt x="2154" y="67"/>
                        </a:lnTo>
                        <a:lnTo>
                          <a:pt x="2157" y="63"/>
                        </a:lnTo>
                        <a:lnTo>
                          <a:pt x="2165" y="55"/>
                        </a:lnTo>
                        <a:lnTo>
                          <a:pt x="2177" y="45"/>
                        </a:lnTo>
                        <a:lnTo>
                          <a:pt x="2182" y="40"/>
                        </a:lnTo>
                        <a:lnTo>
                          <a:pt x="2187" y="35"/>
                        </a:lnTo>
                        <a:lnTo>
                          <a:pt x="2190" y="30"/>
                        </a:lnTo>
                        <a:lnTo>
                          <a:pt x="2193" y="24"/>
                        </a:lnTo>
                        <a:lnTo>
                          <a:pt x="2198" y="13"/>
                        </a:lnTo>
                        <a:lnTo>
                          <a:pt x="2203" y="0"/>
                        </a:lnTo>
                        <a:lnTo>
                          <a:pt x="2203" y="0"/>
                        </a:lnTo>
                        <a:close/>
                      </a:path>
                    </a:pathLst>
                  </a:custGeom>
                  <a:solidFill>
                    <a:srgbClr val="7CA0E8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  <xdr:sp macro="" textlink="">
                <xdr:nvSpPr>
                  <xdr:cNvPr id="175" name="Podlaskie_0"/>
                  <xdr:cNvSpPr>
                    <a:spLocks/>
                  </xdr:cNvSpPr>
                </xdr:nvSpPr>
                <xdr:spPr bwMode="auto">
                  <a:xfrm>
                    <a:off x="17037219" y="4534994"/>
                    <a:ext cx="949554" cy="1455724"/>
                  </a:xfrm>
                  <a:custGeom>
                    <a:avLst/>
                    <a:gdLst/>
                    <a:ahLst/>
                    <a:cxnLst>
                      <a:cxn ang="0">
                        <a:pos x="3125" y="4472"/>
                      </a:cxn>
                      <a:cxn ang="0">
                        <a:pos x="3358" y="4316"/>
                      </a:cxn>
                      <a:cxn ang="0">
                        <a:pos x="3438" y="3805"/>
                      </a:cxn>
                      <a:cxn ang="0">
                        <a:pos x="3464" y="3616"/>
                      </a:cxn>
                      <a:cxn ang="0">
                        <a:pos x="3377" y="3355"/>
                      </a:cxn>
                      <a:cxn ang="0">
                        <a:pos x="3413" y="3106"/>
                      </a:cxn>
                      <a:cxn ang="0">
                        <a:pos x="3293" y="2939"/>
                      </a:cxn>
                      <a:cxn ang="0">
                        <a:pos x="2961" y="1840"/>
                      </a:cxn>
                      <a:cxn ang="0">
                        <a:pos x="2885" y="1500"/>
                      </a:cxn>
                      <a:cxn ang="0">
                        <a:pos x="2795" y="1106"/>
                      </a:cxn>
                      <a:cxn ang="0">
                        <a:pos x="2847" y="944"/>
                      </a:cxn>
                      <a:cxn ang="0">
                        <a:pos x="2772" y="625"/>
                      </a:cxn>
                      <a:cxn ang="0">
                        <a:pos x="2642" y="478"/>
                      </a:cxn>
                      <a:cxn ang="0">
                        <a:pos x="2453" y="384"/>
                      </a:cxn>
                      <a:cxn ang="0">
                        <a:pos x="2286" y="268"/>
                      </a:cxn>
                      <a:cxn ang="0">
                        <a:pos x="2148" y="243"/>
                      </a:cxn>
                      <a:cxn ang="0">
                        <a:pos x="2063" y="121"/>
                      </a:cxn>
                      <a:cxn ang="0">
                        <a:pos x="1904" y="26"/>
                      </a:cxn>
                      <a:cxn ang="0">
                        <a:pos x="1811" y="45"/>
                      </a:cxn>
                      <a:cxn ang="0">
                        <a:pos x="1734" y="212"/>
                      </a:cxn>
                      <a:cxn ang="0">
                        <a:pos x="1650" y="317"/>
                      </a:cxn>
                      <a:cxn ang="0">
                        <a:pos x="1523" y="342"/>
                      </a:cxn>
                      <a:cxn ang="0">
                        <a:pos x="1417" y="403"/>
                      </a:cxn>
                      <a:cxn ang="0">
                        <a:pos x="1306" y="520"/>
                      </a:cxn>
                      <a:cxn ang="0">
                        <a:pos x="1472" y="718"/>
                      </a:cxn>
                      <a:cxn ang="0">
                        <a:pos x="1599" y="1010"/>
                      </a:cxn>
                      <a:cxn ang="0">
                        <a:pos x="1756" y="1285"/>
                      </a:cxn>
                      <a:cxn ang="0">
                        <a:pos x="1670" y="1522"/>
                      </a:cxn>
                      <a:cxn ang="0">
                        <a:pos x="1535" y="1664"/>
                      </a:cxn>
                      <a:cxn ang="0">
                        <a:pos x="1390" y="1768"/>
                      </a:cxn>
                      <a:cxn ang="0">
                        <a:pos x="1267" y="1832"/>
                      </a:cxn>
                      <a:cxn ang="0">
                        <a:pos x="1065" y="1968"/>
                      </a:cxn>
                      <a:cxn ang="0">
                        <a:pos x="752" y="2210"/>
                      </a:cxn>
                      <a:cxn ang="0">
                        <a:pos x="611" y="2286"/>
                      </a:cxn>
                      <a:cxn ang="0">
                        <a:pos x="448" y="2323"/>
                      </a:cxn>
                      <a:cxn ang="0">
                        <a:pos x="176" y="2314"/>
                      </a:cxn>
                      <a:cxn ang="0">
                        <a:pos x="14" y="2435"/>
                      </a:cxn>
                      <a:cxn ang="0">
                        <a:pos x="94" y="2609"/>
                      </a:cxn>
                      <a:cxn ang="0">
                        <a:pos x="156" y="2747"/>
                      </a:cxn>
                      <a:cxn ang="0">
                        <a:pos x="85" y="2863"/>
                      </a:cxn>
                      <a:cxn ang="0">
                        <a:pos x="110" y="3048"/>
                      </a:cxn>
                      <a:cxn ang="0">
                        <a:pos x="228" y="3258"/>
                      </a:cxn>
                      <a:cxn ang="0">
                        <a:pos x="433" y="3372"/>
                      </a:cxn>
                      <a:cxn ang="0">
                        <a:pos x="472" y="3432"/>
                      </a:cxn>
                      <a:cxn ang="0">
                        <a:pos x="471" y="3536"/>
                      </a:cxn>
                      <a:cxn ang="0">
                        <a:pos x="601" y="3722"/>
                      </a:cxn>
                      <a:cxn ang="0">
                        <a:pos x="692" y="3913"/>
                      </a:cxn>
                      <a:cxn ang="0">
                        <a:pos x="850" y="3885"/>
                      </a:cxn>
                      <a:cxn ang="0">
                        <a:pos x="1019" y="3818"/>
                      </a:cxn>
                      <a:cxn ang="0">
                        <a:pos x="981" y="3986"/>
                      </a:cxn>
                      <a:cxn ang="0">
                        <a:pos x="1067" y="4181"/>
                      </a:cxn>
                      <a:cxn ang="0">
                        <a:pos x="1154" y="4047"/>
                      </a:cxn>
                      <a:cxn ang="0">
                        <a:pos x="1266" y="4085"/>
                      </a:cxn>
                      <a:cxn ang="0">
                        <a:pos x="1249" y="4319"/>
                      </a:cxn>
                      <a:cxn ang="0">
                        <a:pos x="1212" y="4483"/>
                      </a:cxn>
                      <a:cxn ang="0">
                        <a:pos x="1358" y="4664"/>
                      </a:cxn>
                      <a:cxn ang="0">
                        <a:pos x="1395" y="4851"/>
                      </a:cxn>
                      <a:cxn ang="0">
                        <a:pos x="1508" y="5022"/>
                      </a:cxn>
                      <a:cxn ang="0">
                        <a:pos x="1816" y="5078"/>
                      </a:cxn>
                      <a:cxn ang="0">
                        <a:pos x="2030" y="5095"/>
                      </a:cxn>
                      <a:cxn ang="0">
                        <a:pos x="2165" y="5268"/>
                      </a:cxn>
                    </a:cxnLst>
                    <a:rect l="0" t="0" r="r" b="b"/>
                    <a:pathLst>
                      <a:path w="3468" h="5283">
                        <a:moveTo>
                          <a:pt x="2269" y="5265"/>
                        </a:moveTo>
                        <a:lnTo>
                          <a:pt x="2331" y="5283"/>
                        </a:lnTo>
                        <a:lnTo>
                          <a:pt x="2331" y="5283"/>
                        </a:lnTo>
                        <a:lnTo>
                          <a:pt x="2589" y="4836"/>
                        </a:lnTo>
                        <a:lnTo>
                          <a:pt x="2787" y="4601"/>
                        </a:lnTo>
                        <a:lnTo>
                          <a:pt x="2945" y="4519"/>
                        </a:lnTo>
                        <a:lnTo>
                          <a:pt x="2955" y="4517"/>
                        </a:lnTo>
                        <a:lnTo>
                          <a:pt x="2964" y="4514"/>
                        </a:lnTo>
                        <a:lnTo>
                          <a:pt x="2974" y="4511"/>
                        </a:lnTo>
                        <a:lnTo>
                          <a:pt x="2985" y="4506"/>
                        </a:lnTo>
                        <a:lnTo>
                          <a:pt x="3005" y="4496"/>
                        </a:lnTo>
                        <a:lnTo>
                          <a:pt x="3025" y="4486"/>
                        </a:lnTo>
                        <a:lnTo>
                          <a:pt x="3047" y="4478"/>
                        </a:lnTo>
                        <a:lnTo>
                          <a:pt x="3067" y="4471"/>
                        </a:lnTo>
                        <a:lnTo>
                          <a:pt x="3078" y="4468"/>
                        </a:lnTo>
                        <a:lnTo>
                          <a:pt x="3088" y="4467"/>
                        </a:lnTo>
                        <a:lnTo>
                          <a:pt x="3097" y="4466"/>
                        </a:lnTo>
                        <a:lnTo>
                          <a:pt x="3107" y="4467"/>
                        </a:lnTo>
                        <a:lnTo>
                          <a:pt x="3114" y="4468"/>
                        </a:lnTo>
                        <a:lnTo>
                          <a:pt x="3120" y="4470"/>
                        </a:lnTo>
                        <a:lnTo>
                          <a:pt x="3125" y="4472"/>
                        </a:lnTo>
                        <a:lnTo>
                          <a:pt x="3129" y="4475"/>
                        </a:lnTo>
                        <a:lnTo>
                          <a:pt x="3136" y="4480"/>
                        </a:lnTo>
                        <a:lnTo>
                          <a:pt x="3141" y="4484"/>
                        </a:lnTo>
                        <a:lnTo>
                          <a:pt x="3144" y="4486"/>
                        </a:lnTo>
                        <a:lnTo>
                          <a:pt x="3147" y="4487"/>
                        </a:lnTo>
                        <a:lnTo>
                          <a:pt x="3151" y="4487"/>
                        </a:lnTo>
                        <a:lnTo>
                          <a:pt x="3154" y="4487"/>
                        </a:lnTo>
                        <a:lnTo>
                          <a:pt x="3160" y="4486"/>
                        </a:lnTo>
                        <a:lnTo>
                          <a:pt x="3165" y="4484"/>
                        </a:lnTo>
                        <a:lnTo>
                          <a:pt x="3170" y="4480"/>
                        </a:lnTo>
                        <a:lnTo>
                          <a:pt x="3177" y="4475"/>
                        </a:lnTo>
                        <a:lnTo>
                          <a:pt x="3198" y="4460"/>
                        </a:lnTo>
                        <a:lnTo>
                          <a:pt x="3221" y="4443"/>
                        </a:lnTo>
                        <a:lnTo>
                          <a:pt x="3243" y="4425"/>
                        </a:lnTo>
                        <a:lnTo>
                          <a:pt x="3264" y="4407"/>
                        </a:lnTo>
                        <a:lnTo>
                          <a:pt x="3286" y="4388"/>
                        </a:lnTo>
                        <a:lnTo>
                          <a:pt x="3306" y="4369"/>
                        </a:lnTo>
                        <a:lnTo>
                          <a:pt x="3325" y="4350"/>
                        </a:lnTo>
                        <a:lnTo>
                          <a:pt x="3344" y="4330"/>
                        </a:lnTo>
                        <a:lnTo>
                          <a:pt x="3351" y="4322"/>
                        </a:lnTo>
                        <a:lnTo>
                          <a:pt x="3358" y="4316"/>
                        </a:lnTo>
                        <a:lnTo>
                          <a:pt x="3365" y="4311"/>
                        </a:lnTo>
                        <a:lnTo>
                          <a:pt x="3374" y="4306"/>
                        </a:lnTo>
                        <a:lnTo>
                          <a:pt x="3390" y="4297"/>
                        </a:lnTo>
                        <a:lnTo>
                          <a:pt x="3406" y="4288"/>
                        </a:lnTo>
                        <a:lnTo>
                          <a:pt x="3415" y="4282"/>
                        </a:lnTo>
                        <a:lnTo>
                          <a:pt x="3423" y="4277"/>
                        </a:lnTo>
                        <a:lnTo>
                          <a:pt x="3430" y="4272"/>
                        </a:lnTo>
                        <a:lnTo>
                          <a:pt x="3438" y="4265"/>
                        </a:lnTo>
                        <a:lnTo>
                          <a:pt x="3444" y="4258"/>
                        </a:lnTo>
                        <a:lnTo>
                          <a:pt x="3451" y="4250"/>
                        </a:lnTo>
                        <a:lnTo>
                          <a:pt x="3456" y="4239"/>
                        </a:lnTo>
                        <a:lnTo>
                          <a:pt x="3462" y="4228"/>
                        </a:lnTo>
                        <a:lnTo>
                          <a:pt x="3461" y="3983"/>
                        </a:lnTo>
                        <a:lnTo>
                          <a:pt x="3436" y="3943"/>
                        </a:lnTo>
                        <a:lnTo>
                          <a:pt x="3434" y="3923"/>
                        </a:lnTo>
                        <a:lnTo>
                          <a:pt x="3433" y="3904"/>
                        </a:lnTo>
                        <a:lnTo>
                          <a:pt x="3433" y="3884"/>
                        </a:lnTo>
                        <a:lnTo>
                          <a:pt x="3434" y="3865"/>
                        </a:lnTo>
                        <a:lnTo>
                          <a:pt x="3436" y="3845"/>
                        </a:lnTo>
                        <a:lnTo>
                          <a:pt x="3437" y="3825"/>
                        </a:lnTo>
                        <a:lnTo>
                          <a:pt x="3438" y="3805"/>
                        </a:lnTo>
                        <a:lnTo>
                          <a:pt x="3439" y="3787"/>
                        </a:lnTo>
                        <a:lnTo>
                          <a:pt x="3436" y="3756"/>
                        </a:lnTo>
                        <a:lnTo>
                          <a:pt x="3431" y="3720"/>
                        </a:lnTo>
                        <a:lnTo>
                          <a:pt x="3429" y="3703"/>
                        </a:lnTo>
                        <a:lnTo>
                          <a:pt x="3429" y="3686"/>
                        </a:lnTo>
                        <a:lnTo>
                          <a:pt x="3429" y="3678"/>
                        </a:lnTo>
                        <a:lnTo>
                          <a:pt x="3430" y="3671"/>
                        </a:lnTo>
                        <a:lnTo>
                          <a:pt x="3432" y="3665"/>
                        </a:lnTo>
                        <a:lnTo>
                          <a:pt x="3434" y="3659"/>
                        </a:lnTo>
                        <a:lnTo>
                          <a:pt x="3436" y="3659"/>
                        </a:lnTo>
                        <a:lnTo>
                          <a:pt x="3444" y="3653"/>
                        </a:lnTo>
                        <a:lnTo>
                          <a:pt x="3451" y="3647"/>
                        </a:lnTo>
                        <a:lnTo>
                          <a:pt x="3455" y="3646"/>
                        </a:lnTo>
                        <a:lnTo>
                          <a:pt x="3460" y="3644"/>
                        </a:lnTo>
                        <a:lnTo>
                          <a:pt x="3463" y="3642"/>
                        </a:lnTo>
                        <a:lnTo>
                          <a:pt x="3467" y="3638"/>
                        </a:lnTo>
                        <a:lnTo>
                          <a:pt x="3468" y="3634"/>
                        </a:lnTo>
                        <a:lnTo>
                          <a:pt x="3468" y="3629"/>
                        </a:lnTo>
                        <a:lnTo>
                          <a:pt x="3468" y="3625"/>
                        </a:lnTo>
                        <a:lnTo>
                          <a:pt x="3467" y="3622"/>
                        </a:lnTo>
                        <a:lnTo>
                          <a:pt x="3464" y="3616"/>
                        </a:lnTo>
                        <a:lnTo>
                          <a:pt x="3460" y="3610"/>
                        </a:lnTo>
                        <a:lnTo>
                          <a:pt x="3454" y="3605"/>
                        </a:lnTo>
                        <a:lnTo>
                          <a:pt x="3450" y="3599"/>
                        </a:lnTo>
                        <a:lnTo>
                          <a:pt x="3449" y="3595"/>
                        </a:lnTo>
                        <a:lnTo>
                          <a:pt x="3447" y="3592"/>
                        </a:lnTo>
                        <a:lnTo>
                          <a:pt x="3447" y="3588"/>
                        </a:lnTo>
                        <a:lnTo>
                          <a:pt x="3446" y="3584"/>
                        </a:lnTo>
                        <a:lnTo>
                          <a:pt x="3446" y="3569"/>
                        </a:lnTo>
                        <a:lnTo>
                          <a:pt x="3445" y="3551"/>
                        </a:lnTo>
                        <a:lnTo>
                          <a:pt x="3443" y="3532"/>
                        </a:lnTo>
                        <a:lnTo>
                          <a:pt x="3441" y="3513"/>
                        </a:lnTo>
                        <a:lnTo>
                          <a:pt x="3437" y="3493"/>
                        </a:lnTo>
                        <a:lnTo>
                          <a:pt x="3433" y="3475"/>
                        </a:lnTo>
                        <a:lnTo>
                          <a:pt x="3428" y="3458"/>
                        </a:lnTo>
                        <a:lnTo>
                          <a:pt x="3423" y="3445"/>
                        </a:lnTo>
                        <a:lnTo>
                          <a:pt x="3411" y="3421"/>
                        </a:lnTo>
                        <a:lnTo>
                          <a:pt x="3402" y="3400"/>
                        </a:lnTo>
                        <a:lnTo>
                          <a:pt x="3397" y="3390"/>
                        </a:lnTo>
                        <a:lnTo>
                          <a:pt x="3392" y="3378"/>
                        </a:lnTo>
                        <a:lnTo>
                          <a:pt x="3386" y="3367"/>
                        </a:lnTo>
                        <a:lnTo>
                          <a:pt x="3377" y="3355"/>
                        </a:lnTo>
                        <a:lnTo>
                          <a:pt x="3374" y="3350"/>
                        </a:lnTo>
                        <a:lnTo>
                          <a:pt x="3370" y="3345"/>
                        </a:lnTo>
                        <a:lnTo>
                          <a:pt x="3368" y="3340"/>
                        </a:lnTo>
                        <a:lnTo>
                          <a:pt x="3367" y="3334"/>
                        </a:lnTo>
                        <a:lnTo>
                          <a:pt x="3365" y="3323"/>
                        </a:lnTo>
                        <a:lnTo>
                          <a:pt x="3364" y="3312"/>
                        </a:lnTo>
                        <a:lnTo>
                          <a:pt x="3365" y="3301"/>
                        </a:lnTo>
                        <a:lnTo>
                          <a:pt x="3368" y="3289"/>
                        </a:lnTo>
                        <a:lnTo>
                          <a:pt x="3372" y="3278"/>
                        </a:lnTo>
                        <a:lnTo>
                          <a:pt x="3376" y="3266"/>
                        </a:lnTo>
                        <a:lnTo>
                          <a:pt x="3387" y="3243"/>
                        </a:lnTo>
                        <a:lnTo>
                          <a:pt x="3398" y="3222"/>
                        </a:lnTo>
                        <a:lnTo>
                          <a:pt x="3408" y="3201"/>
                        </a:lnTo>
                        <a:lnTo>
                          <a:pt x="3417" y="3183"/>
                        </a:lnTo>
                        <a:lnTo>
                          <a:pt x="3423" y="3165"/>
                        </a:lnTo>
                        <a:lnTo>
                          <a:pt x="3426" y="3151"/>
                        </a:lnTo>
                        <a:lnTo>
                          <a:pt x="3427" y="3139"/>
                        </a:lnTo>
                        <a:lnTo>
                          <a:pt x="3426" y="3129"/>
                        </a:lnTo>
                        <a:lnTo>
                          <a:pt x="3423" y="3119"/>
                        </a:lnTo>
                        <a:lnTo>
                          <a:pt x="3419" y="3112"/>
                        </a:lnTo>
                        <a:lnTo>
                          <a:pt x="3413" y="3106"/>
                        </a:lnTo>
                        <a:lnTo>
                          <a:pt x="3406" y="3101"/>
                        </a:lnTo>
                        <a:lnTo>
                          <a:pt x="3391" y="3091"/>
                        </a:lnTo>
                        <a:lnTo>
                          <a:pt x="3374" y="3079"/>
                        </a:lnTo>
                        <a:lnTo>
                          <a:pt x="3365" y="3072"/>
                        </a:lnTo>
                        <a:lnTo>
                          <a:pt x="3356" y="3065"/>
                        </a:lnTo>
                        <a:lnTo>
                          <a:pt x="3349" y="3056"/>
                        </a:lnTo>
                        <a:lnTo>
                          <a:pt x="3341" y="3045"/>
                        </a:lnTo>
                        <a:lnTo>
                          <a:pt x="3343" y="3027"/>
                        </a:lnTo>
                        <a:lnTo>
                          <a:pt x="3343" y="3008"/>
                        </a:lnTo>
                        <a:lnTo>
                          <a:pt x="3342" y="2988"/>
                        </a:lnTo>
                        <a:lnTo>
                          <a:pt x="3341" y="2971"/>
                        </a:lnTo>
                        <a:lnTo>
                          <a:pt x="3340" y="2965"/>
                        </a:lnTo>
                        <a:lnTo>
                          <a:pt x="3339" y="2962"/>
                        </a:lnTo>
                        <a:lnTo>
                          <a:pt x="3337" y="2959"/>
                        </a:lnTo>
                        <a:lnTo>
                          <a:pt x="3336" y="2957"/>
                        </a:lnTo>
                        <a:lnTo>
                          <a:pt x="3330" y="2955"/>
                        </a:lnTo>
                        <a:lnTo>
                          <a:pt x="3320" y="2951"/>
                        </a:lnTo>
                        <a:lnTo>
                          <a:pt x="3313" y="2949"/>
                        </a:lnTo>
                        <a:lnTo>
                          <a:pt x="3306" y="2946"/>
                        </a:lnTo>
                        <a:lnTo>
                          <a:pt x="3300" y="2943"/>
                        </a:lnTo>
                        <a:lnTo>
                          <a:pt x="3293" y="2939"/>
                        </a:lnTo>
                        <a:lnTo>
                          <a:pt x="3288" y="2934"/>
                        </a:lnTo>
                        <a:lnTo>
                          <a:pt x="3282" y="2928"/>
                        </a:lnTo>
                        <a:lnTo>
                          <a:pt x="3278" y="2922"/>
                        </a:lnTo>
                        <a:lnTo>
                          <a:pt x="3275" y="2915"/>
                        </a:lnTo>
                        <a:lnTo>
                          <a:pt x="3273" y="2907"/>
                        </a:lnTo>
                        <a:lnTo>
                          <a:pt x="3269" y="2899"/>
                        </a:lnTo>
                        <a:lnTo>
                          <a:pt x="3264" y="2891"/>
                        </a:lnTo>
                        <a:lnTo>
                          <a:pt x="3259" y="2884"/>
                        </a:lnTo>
                        <a:lnTo>
                          <a:pt x="3257" y="2879"/>
                        </a:lnTo>
                        <a:lnTo>
                          <a:pt x="3255" y="2874"/>
                        </a:lnTo>
                        <a:lnTo>
                          <a:pt x="3254" y="2869"/>
                        </a:lnTo>
                        <a:lnTo>
                          <a:pt x="3253" y="2862"/>
                        </a:lnTo>
                        <a:lnTo>
                          <a:pt x="3251" y="2852"/>
                        </a:lnTo>
                        <a:lnTo>
                          <a:pt x="3248" y="2842"/>
                        </a:lnTo>
                        <a:lnTo>
                          <a:pt x="3127" y="2466"/>
                        </a:lnTo>
                        <a:lnTo>
                          <a:pt x="3042" y="2224"/>
                        </a:lnTo>
                        <a:lnTo>
                          <a:pt x="2971" y="1923"/>
                        </a:lnTo>
                        <a:lnTo>
                          <a:pt x="2970" y="1902"/>
                        </a:lnTo>
                        <a:lnTo>
                          <a:pt x="2968" y="1882"/>
                        </a:lnTo>
                        <a:lnTo>
                          <a:pt x="2965" y="1860"/>
                        </a:lnTo>
                        <a:lnTo>
                          <a:pt x="2961" y="1840"/>
                        </a:lnTo>
                        <a:lnTo>
                          <a:pt x="2957" y="1818"/>
                        </a:lnTo>
                        <a:lnTo>
                          <a:pt x="2953" y="1798"/>
                        </a:lnTo>
                        <a:lnTo>
                          <a:pt x="2949" y="1777"/>
                        </a:lnTo>
                        <a:lnTo>
                          <a:pt x="2945" y="1758"/>
                        </a:lnTo>
                        <a:lnTo>
                          <a:pt x="2939" y="1729"/>
                        </a:lnTo>
                        <a:lnTo>
                          <a:pt x="2933" y="1700"/>
                        </a:lnTo>
                        <a:lnTo>
                          <a:pt x="2929" y="1687"/>
                        </a:lnTo>
                        <a:lnTo>
                          <a:pt x="2923" y="1674"/>
                        </a:lnTo>
                        <a:lnTo>
                          <a:pt x="2919" y="1668"/>
                        </a:lnTo>
                        <a:lnTo>
                          <a:pt x="2915" y="1662"/>
                        </a:lnTo>
                        <a:lnTo>
                          <a:pt x="2911" y="1656"/>
                        </a:lnTo>
                        <a:lnTo>
                          <a:pt x="2905" y="1651"/>
                        </a:lnTo>
                        <a:lnTo>
                          <a:pt x="2896" y="1644"/>
                        </a:lnTo>
                        <a:lnTo>
                          <a:pt x="2890" y="1637"/>
                        </a:lnTo>
                        <a:lnTo>
                          <a:pt x="2886" y="1632"/>
                        </a:lnTo>
                        <a:lnTo>
                          <a:pt x="2885" y="1626"/>
                        </a:lnTo>
                        <a:lnTo>
                          <a:pt x="2885" y="1612"/>
                        </a:lnTo>
                        <a:lnTo>
                          <a:pt x="2886" y="1591"/>
                        </a:lnTo>
                        <a:lnTo>
                          <a:pt x="2886" y="1554"/>
                        </a:lnTo>
                        <a:lnTo>
                          <a:pt x="2885" y="1518"/>
                        </a:lnTo>
                        <a:lnTo>
                          <a:pt x="2885" y="1500"/>
                        </a:lnTo>
                        <a:lnTo>
                          <a:pt x="2886" y="1481"/>
                        </a:lnTo>
                        <a:lnTo>
                          <a:pt x="2887" y="1463"/>
                        </a:lnTo>
                        <a:lnTo>
                          <a:pt x="2889" y="1445"/>
                        </a:lnTo>
                        <a:lnTo>
                          <a:pt x="2890" y="1436"/>
                        </a:lnTo>
                        <a:lnTo>
                          <a:pt x="2891" y="1429"/>
                        </a:lnTo>
                        <a:lnTo>
                          <a:pt x="2890" y="1423"/>
                        </a:lnTo>
                        <a:lnTo>
                          <a:pt x="2889" y="1418"/>
                        </a:lnTo>
                        <a:lnTo>
                          <a:pt x="2886" y="1413"/>
                        </a:lnTo>
                        <a:lnTo>
                          <a:pt x="2883" y="1408"/>
                        </a:lnTo>
                        <a:lnTo>
                          <a:pt x="2879" y="1402"/>
                        </a:lnTo>
                        <a:lnTo>
                          <a:pt x="2873" y="1397"/>
                        </a:lnTo>
                        <a:lnTo>
                          <a:pt x="2866" y="1389"/>
                        </a:lnTo>
                        <a:lnTo>
                          <a:pt x="2860" y="1383"/>
                        </a:lnTo>
                        <a:lnTo>
                          <a:pt x="2856" y="1378"/>
                        </a:lnTo>
                        <a:lnTo>
                          <a:pt x="2852" y="1372"/>
                        </a:lnTo>
                        <a:lnTo>
                          <a:pt x="2847" y="1359"/>
                        </a:lnTo>
                        <a:lnTo>
                          <a:pt x="2840" y="1340"/>
                        </a:lnTo>
                        <a:lnTo>
                          <a:pt x="2828" y="1144"/>
                        </a:lnTo>
                        <a:lnTo>
                          <a:pt x="2828" y="1144"/>
                        </a:lnTo>
                        <a:lnTo>
                          <a:pt x="2800" y="1113"/>
                        </a:lnTo>
                        <a:lnTo>
                          <a:pt x="2795" y="1106"/>
                        </a:lnTo>
                        <a:lnTo>
                          <a:pt x="2791" y="1097"/>
                        </a:lnTo>
                        <a:lnTo>
                          <a:pt x="2786" y="1087"/>
                        </a:lnTo>
                        <a:lnTo>
                          <a:pt x="2782" y="1076"/>
                        </a:lnTo>
                        <a:lnTo>
                          <a:pt x="2780" y="1066"/>
                        </a:lnTo>
                        <a:lnTo>
                          <a:pt x="2779" y="1054"/>
                        </a:lnTo>
                        <a:lnTo>
                          <a:pt x="2780" y="1050"/>
                        </a:lnTo>
                        <a:lnTo>
                          <a:pt x="2781" y="1045"/>
                        </a:lnTo>
                        <a:lnTo>
                          <a:pt x="2782" y="1041"/>
                        </a:lnTo>
                        <a:lnTo>
                          <a:pt x="2784" y="1037"/>
                        </a:lnTo>
                        <a:lnTo>
                          <a:pt x="2790" y="1031"/>
                        </a:lnTo>
                        <a:lnTo>
                          <a:pt x="2796" y="1025"/>
                        </a:lnTo>
                        <a:lnTo>
                          <a:pt x="2803" y="1019"/>
                        </a:lnTo>
                        <a:lnTo>
                          <a:pt x="2809" y="1012"/>
                        </a:lnTo>
                        <a:lnTo>
                          <a:pt x="2817" y="1006"/>
                        </a:lnTo>
                        <a:lnTo>
                          <a:pt x="2823" y="1000"/>
                        </a:lnTo>
                        <a:lnTo>
                          <a:pt x="2829" y="993"/>
                        </a:lnTo>
                        <a:lnTo>
                          <a:pt x="2834" y="985"/>
                        </a:lnTo>
                        <a:lnTo>
                          <a:pt x="2838" y="976"/>
                        </a:lnTo>
                        <a:lnTo>
                          <a:pt x="2842" y="966"/>
                        </a:lnTo>
                        <a:lnTo>
                          <a:pt x="2845" y="955"/>
                        </a:lnTo>
                        <a:lnTo>
                          <a:pt x="2847" y="944"/>
                        </a:lnTo>
                        <a:lnTo>
                          <a:pt x="2848" y="932"/>
                        </a:lnTo>
                        <a:lnTo>
                          <a:pt x="2849" y="919"/>
                        </a:lnTo>
                        <a:lnTo>
                          <a:pt x="2849" y="906"/>
                        </a:lnTo>
                        <a:lnTo>
                          <a:pt x="2849" y="894"/>
                        </a:lnTo>
                        <a:lnTo>
                          <a:pt x="2847" y="867"/>
                        </a:lnTo>
                        <a:lnTo>
                          <a:pt x="2844" y="842"/>
                        </a:lnTo>
                        <a:lnTo>
                          <a:pt x="2839" y="820"/>
                        </a:lnTo>
                        <a:lnTo>
                          <a:pt x="2833" y="800"/>
                        </a:lnTo>
                        <a:lnTo>
                          <a:pt x="2827" y="789"/>
                        </a:lnTo>
                        <a:lnTo>
                          <a:pt x="2822" y="779"/>
                        </a:lnTo>
                        <a:lnTo>
                          <a:pt x="2818" y="769"/>
                        </a:lnTo>
                        <a:lnTo>
                          <a:pt x="2815" y="757"/>
                        </a:lnTo>
                        <a:lnTo>
                          <a:pt x="2809" y="737"/>
                        </a:lnTo>
                        <a:lnTo>
                          <a:pt x="2806" y="717"/>
                        </a:lnTo>
                        <a:lnTo>
                          <a:pt x="2803" y="696"/>
                        </a:lnTo>
                        <a:lnTo>
                          <a:pt x="2798" y="676"/>
                        </a:lnTo>
                        <a:lnTo>
                          <a:pt x="2794" y="665"/>
                        </a:lnTo>
                        <a:lnTo>
                          <a:pt x="2790" y="656"/>
                        </a:lnTo>
                        <a:lnTo>
                          <a:pt x="2785" y="646"/>
                        </a:lnTo>
                        <a:lnTo>
                          <a:pt x="2779" y="636"/>
                        </a:lnTo>
                        <a:lnTo>
                          <a:pt x="2772" y="625"/>
                        </a:lnTo>
                        <a:lnTo>
                          <a:pt x="2764" y="617"/>
                        </a:lnTo>
                        <a:lnTo>
                          <a:pt x="2756" y="611"/>
                        </a:lnTo>
                        <a:lnTo>
                          <a:pt x="2749" y="605"/>
                        </a:lnTo>
                        <a:lnTo>
                          <a:pt x="2734" y="596"/>
                        </a:lnTo>
                        <a:lnTo>
                          <a:pt x="2719" y="588"/>
                        </a:lnTo>
                        <a:lnTo>
                          <a:pt x="2712" y="583"/>
                        </a:lnTo>
                        <a:lnTo>
                          <a:pt x="2705" y="578"/>
                        </a:lnTo>
                        <a:lnTo>
                          <a:pt x="2699" y="573"/>
                        </a:lnTo>
                        <a:lnTo>
                          <a:pt x="2693" y="566"/>
                        </a:lnTo>
                        <a:lnTo>
                          <a:pt x="2687" y="559"/>
                        </a:lnTo>
                        <a:lnTo>
                          <a:pt x="2681" y="550"/>
                        </a:lnTo>
                        <a:lnTo>
                          <a:pt x="2676" y="538"/>
                        </a:lnTo>
                        <a:lnTo>
                          <a:pt x="2672" y="525"/>
                        </a:lnTo>
                        <a:lnTo>
                          <a:pt x="2669" y="516"/>
                        </a:lnTo>
                        <a:lnTo>
                          <a:pt x="2665" y="508"/>
                        </a:lnTo>
                        <a:lnTo>
                          <a:pt x="2662" y="501"/>
                        </a:lnTo>
                        <a:lnTo>
                          <a:pt x="2658" y="494"/>
                        </a:lnTo>
                        <a:lnTo>
                          <a:pt x="2654" y="490"/>
                        </a:lnTo>
                        <a:lnTo>
                          <a:pt x="2650" y="485"/>
                        </a:lnTo>
                        <a:lnTo>
                          <a:pt x="2646" y="482"/>
                        </a:lnTo>
                        <a:lnTo>
                          <a:pt x="2642" y="478"/>
                        </a:lnTo>
                        <a:lnTo>
                          <a:pt x="2632" y="473"/>
                        </a:lnTo>
                        <a:lnTo>
                          <a:pt x="2622" y="467"/>
                        </a:lnTo>
                        <a:lnTo>
                          <a:pt x="2612" y="460"/>
                        </a:lnTo>
                        <a:lnTo>
                          <a:pt x="2601" y="449"/>
                        </a:lnTo>
                        <a:lnTo>
                          <a:pt x="2596" y="443"/>
                        </a:lnTo>
                        <a:lnTo>
                          <a:pt x="2591" y="436"/>
                        </a:lnTo>
                        <a:lnTo>
                          <a:pt x="2587" y="429"/>
                        </a:lnTo>
                        <a:lnTo>
                          <a:pt x="2583" y="422"/>
                        </a:lnTo>
                        <a:lnTo>
                          <a:pt x="2578" y="415"/>
                        </a:lnTo>
                        <a:lnTo>
                          <a:pt x="2573" y="408"/>
                        </a:lnTo>
                        <a:lnTo>
                          <a:pt x="2569" y="406"/>
                        </a:lnTo>
                        <a:lnTo>
                          <a:pt x="2566" y="403"/>
                        </a:lnTo>
                        <a:lnTo>
                          <a:pt x="2561" y="401"/>
                        </a:lnTo>
                        <a:lnTo>
                          <a:pt x="2556" y="399"/>
                        </a:lnTo>
                        <a:lnTo>
                          <a:pt x="2544" y="396"/>
                        </a:lnTo>
                        <a:lnTo>
                          <a:pt x="2533" y="394"/>
                        </a:lnTo>
                        <a:lnTo>
                          <a:pt x="2521" y="392"/>
                        </a:lnTo>
                        <a:lnTo>
                          <a:pt x="2510" y="391"/>
                        </a:lnTo>
                        <a:lnTo>
                          <a:pt x="2487" y="389"/>
                        </a:lnTo>
                        <a:lnTo>
                          <a:pt x="2464" y="386"/>
                        </a:lnTo>
                        <a:lnTo>
                          <a:pt x="2453" y="384"/>
                        </a:lnTo>
                        <a:lnTo>
                          <a:pt x="2443" y="381"/>
                        </a:lnTo>
                        <a:lnTo>
                          <a:pt x="2433" y="378"/>
                        </a:lnTo>
                        <a:lnTo>
                          <a:pt x="2422" y="373"/>
                        </a:lnTo>
                        <a:lnTo>
                          <a:pt x="2413" y="367"/>
                        </a:lnTo>
                        <a:lnTo>
                          <a:pt x="2405" y="360"/>
                        </a:lnTo>
                        <a:lnTo>
                          <a:pt x="2397" y="352"/>
                        </a:lnTo>
                        <a:lnTo>
                          <a:pt x="2390" y="343"/>
                        </a:lnTo>
                        <a:lnTo>
                          <a:pt x="2379" y="330"/>
                        </a:lnTo>
                        <a:lnTo>
                          <a:pt x="2371" y="319"/>
                        </a:lnTo>
                        <a:lnTo>
                          <a:pt x="2365" y="313"/>
                        </a:lnTo>
                        <a:lnTo>
                          <a:pt x="2358" y="308"/>
                        </a:lnTo>
                        <a:lnTo>
                          <a:pt x="2350" y="306"/>
                        </a:lnTo>
                        <a:lnTo>
                          <a:pt x="2341" y="305"/>
                        </a:lnTo>
                        <a:lnTo>
                          <a:pt x="2328" y="305"/>
                        </a:lnTo>
                        <a:lnTo>
                          <a:pt x="2312" y="305"/>
                        </a:lnTo>
                        <a:lnTo>
                          <a:pt x="2305" y="304"/>
                        </a:lnTo>
                        <a:lnTo>
                          <a:pt x="2300" y="301"/>
                        </a:lnTo>
                        <a:lnTo>
                          <a:pt x="2295" y="298"/>
                        </a:lnTo>
                        <a:lnTo>
                          <a:pt x="2291" y="293"/>
                        </a:lnTo>
                        <a:lnTo>
                          <a:pt x="2288" y="280"/>
                        </a:lnTo>
                        <a:lnTo>
                          <a:pt x="2286" y="268"/>
                        </a:lnTo>
                        <a:lnTo>
                          <a:pt x="2284" y="262"/>
                        </a:lnTo>
                        <a:lnTo>
                          <a:pt x="2283" y="257"/>
                        </a:lnTo>
                        <a:lnTo>
                          <a:pt x="2281" y="253"/>
                        </a:lnTo>
                        <a:lnTo>
                          <a:pt x="2278" y="251"/>
                        </a:lnTo>
                        <a:lnTo>
                          <a:pt x="2275" y="250"/>
                        </a:lnTo>
                        <a:lnTo>
                          <a:pt x="2270" y="251"/>
                        </a:lnTo>
                        <a:lnTo>
                          <a:pt x="2263" y="254"/>
                        </a:lnTo>
                        <a:lnTo>
                          <a:pt x="2255" y="260"/>
                        </a:lnTo>
                        <a:lnTo>
                          <a:pt x="2240" y="271"/>
                        </a:lnTo>
                        <a:lnTo>
                          <a:pt x="2230" y="276"/>
                        </a:lnTo>
                        <a:lnTo>
                          <a:pt x="2226" y="278"/>
                        </a:lnTo>
                        <a:lnTo>
                          <a:pt x="2223" y="278"/>
                        </a:lnTo>
                        <a:lnTo>
                          <a:pt x="2220" y="278"/>
                        </a:lnTo>
                        <a:lnTo>
                          <a:pt x="2217" y="277"/>
                        </a:lnTo>
                        <a:lnTo>
                          <a:pt x="2211" y="273"/>
                        </a:lnTo>
                        <a:lnTo>
                          <a:pt x="2202" y="268"/>
                        </a:lnTo>
                        <a:lnTo>
                          <a:pt x="2192" y="262"/>
                        </a:lnTo>
                        <a:lnTo>
                          <a:pt x="2177" y="257"/>
                        </a:lnTo>
                        <a:lnTo>
                          <a:pt x="2162" y="251"/>
                        </a:lnTo>
                        <a:lnTo>
                          <a:pt x="2152" y="246"/>
                        </a:lnTo>
                        <a:lnTo>
                          <a:pt x="2148" y="243"/>
                        </a:lnTo>
                        <a:lnTo>
                          <a:pt x="2145" y="239"/>
                        </a:lnTo>
                        <a:lnTo>
                          <a:pt x="2142" y="236"/>
                        </a:lnTo>
                        <a:lnTo>
                          <a:pt x="2141" y="233"/>
                        </a:lnTo>
                        <a:lnTo>
                          <a:pt x="2139" y="229"/>
                        </a:lnTo>
                        <a:lnTo>
                          <a:pt x="2139" y="225"/>
                        </a:lnTo>
                        <a:lnTo>
                          <a:pt x="2139" y="220"/>
                        </a:lnTo>
                        <a:lnTo>
                          <a:pt x="2139" y="216"/>
                        </a:lnTo>
                        <a:lnTo>
                          <a:pt x="2142" y="205"/>
                        </a:lnTo>
                        <a:lnTo>
                          <a:pt x="2145" y="190"/>
                        </a:lnTo>
                        <a:lnTo>
                          <a:pt x="2147" y="182"/>
                        </a:lnTo>
                        <a:lnTo>
                          <a:pt x="2147" y="175"/>
                        </a:lnTo>
                        <a:lnTo>
                          <a:pt x="2146" y="169"/>
                        </a:lnTo>
                        <a:lnTo>
                          <a:pt x="2144" y="163"/>
                        </a:lnTo>
                        <a:lnTo>
                          <a:pt x="2141" y="158"/>
                        </a:lnTo>
                        <a:lnTo>
                          <a:pt x="2136" y="153"/>
                        </a:lnTo>
                        <a:lnTo>
                          <a:pt x="2131" y="150"/>
                        </a:lnTo>
                        <a:lnTo>
                          <a:pt x="2125" y="147"/>
                        </a:lnTo>
                        <a:lnTo>
                          <a:pt x="2110" y="141"/>
                        </a:lnTo>
                        <a:lnTo>
                          <a:pt x="2095" y="136"/>
                        </a:lnTo>
                        <a:lnTo>
                          <a:pt x="2080" y="129"/>
                        </a:lnTo>
                        <a:lnTo>
                          <a:pt x="2063" y="121"/>
                        </a:lnTo>
                        <a:lnTo>
                          <a:pt x="2061" y="120"/>
                        </a:lnTo>
                        <a:lnTo>
                          <a:pt x="2060" y="117"/>
                        </a:lnTo>
                        <a:lnTo>
                          <a:pt x="2060" y="115"/>
                        </a:lnTo>
                        <a:lnTo>
                          <a:pt x="2060" y="111"/>
                        </a:lnTo>
                        <a:lnTo>
                          <a:pt x="2063" y="104"/>
                        </a:lnTo>
                        <a:lnTo>
                          <a:pt x="2067" y="97"/>
                        </a:lnTo>
                        <a:lnTo>
                          <a:pt x="2077" y="84"/>
                        </a:lnTo>
                        <a:lnTo>
                          <a:pt x="2083" y="75"/>
                        </a:lnTo>
                        <a:lnTo>
                          <a:pt x="2082" y="73"/>
                        </a:lnTo>
                        <a:lnTo>
                          <a:pt x="2081" y="71"/>
                        </a:lnTo>
                        <a:lnTo>
                          <a:pt x="2077" y="67"/>
                        </a:lnTo>
                        <a:lnTo>
                          <a:pt x="2074" y="65"/>
                        </a:lnTo>
                        <a:lnTo>
                          <a:pt x="2066" y="61"/>
                        </a:lnTo>
                        <a:lnTo>
                          <a:pt x="2055" y="57"/>
                        </a:lnTo>
                        <a:lnTo>
                          <a:pt x="2026" y="50"/>
                        </a:lnTo>
                        <a:lnTo>
                          <a:pt x="1995" y="44"/>
                        </a:lnTo>
                        <a:lnTo>
                          <a:pt x="1962" y="38"/>
                        </a:lnTo>
                        <a:lnTo>
                          <a:pt x="1932" y="34"/>
                        </a:lnTo>
                        <a:lnTo>
                          <a:pt x="1920" y="31"/>
                        </a:lnTo>
                        <a:lnTo>
                          <a:pt x="1911" y="29"/>
                        </a:lnTo>
                        <a:lnTo>
                          <a:pt x="1904" y="26"/>
                        </a:lnTo>
                        <a:lnTo>
                          <a:pt x="1901" y="24"/>
                        </a:lnTo>
                        <a:lnTo>
                          <a:pt x="1900" y="20"/>
                        </a:lnTo>
                        <a:lnTo>
                          <a:pt x="1900" y="16"/>
                        </a:lnTo>
                        <a:lnTo>
                          <a:pt x="1901" y="11"/>
                        </a:lnTo>
                        <a:lnTo>
                          <a:pt x="1902" y="7"/>
                        </a:lnTo>
                        <a:lnTo>
                          <a:pt x="1903" y="4"/>
                        </a:lnTo>
                        <a:lnTo>
                          <a:pt x="1901" y="1"/>
                        </a:lnTo>
                        <a:lnTo>
                          <a:pt x="1898" y="0"/>
                        </a:lnTo>
                        <a:lnTo>
                          <a:pt x="1892" y="1"/>
                        </a:lnTo>
                        <a:lnTo>
                          <a:pt x="1881" y="4"/>
                        </a:lnTo>
                        <a:lnTo>
                          <a:pt x="1870" y="7"/>
                        </a:lnTo>
                        <a:lnTo>
                          <a:pt x="1858" y="9"/>
                        </a:lnTo>
                        <a:lnTo>
                          <a:pt x="1846" y="10"/>
                        </a:lnTo>
                        <a:lnTo>
                          <a:pt x="1840" y="11"/>
                        </a:lnTo>
                        <a:lnTo>
                          <a:pt x="1836" y="13"/>
                        </a:lnTo>
                        <a:lnTo>
                          <a:pt x="1831" y="16"/>
                        </a:lnTo>
                        <a:lnTo>
                          <a:pt x="1827" y="20"/>
                        </a:lnTo>
                        <a:lnTo>
                          <a:pt x="1822" y="25"/>
                        </a:lnTo>
                        <a:lnTo>
                          <a:pt x="1818" y="32"/>
                        </a:lnTo>
                        <a:lnTo>
                          <a:pt x="1814" y="38"/>
                        </a:lnTo>
                        <a:lnTo>
                          <a:pt x="1811" y="45"/>
                        </a:lnTo>
                        <a:lnTo>
                          <a:pt x="1800" y="73"/>
                        </a:lnTo>
                        <a:lnTo>
                          <a:pt x="1794" y="96"/>
                        </a:lnTo>
                        <a:lnTo>
                          <a:pt x="1757" y="125"/>
                        </a:lnTo>
                        <a:lnTo>
                          <a:pt x="1757" y="125"/>
                        </a:lnTo>
                        <a:lnTo>
                          <a:pt x="1760" y="131"/>
                        </a:lnTo>
                        <a:lnTo>
                          <a:pt x="1763" y="137"/>
                        </a:lnTo>
                        <a:lnTo>
                          <a:pt x="1765" y="144"/>
                        </a:lnTo>
                        <a:lnTo>
                          <a:pt x="1767" y="150"/>
                        </a:lnTo>
                        <a:lnTo>
                          <a:pt x="1768" y="157"/>
                        </a:lnTo>
                        <a:lnTo>
                          <a:pt x="1768" y="163"/>
                        </a:lnTo>
                        <a:lnTo>
                          <a:pt x="1768" y="168"/>
                        </a:lnTo>
                        <a:lnTo>
                          <a:pt x="1767" y="173"/>
                        </a:lnTo>
                        <a:lnTo>
                          <a:pt x="1765" y="177"/>
                        </a:lnTo>
                        <a:lnTo>
                          <a:pt x="1762" y="181"/>
                        </a:lnTo>
                        <a:lnTo>
                          <a:pt x="1758" y="184"/>
                        </a:lnTo>
                        <a:lnTo>
                          <a:pt x="1754" y="186"/>
                        </a:lnTo>
                        <a:lnTo>
                          <a:pt x="1746" y="192"/>
                        </a:lnTo>
                        <a:lnTo>
                          <a:pt x="1739" y="198"/>
                        </a:lnTo>
                        <a:lnTo>
                          <a:pt x="1736" y="204"/>
                        </a:lnTo>
                        <a:lnTo>
                          <a:pt x="1734" y="208"/>
                        </a:lnTo>
                        <a:lnTo>
                          <a:pt x="1734" y="212"/>
                        </a:lnTo>
                        <a:lnTo>
                          <a:pt x="1735" y="216"/>
                        </a:lnTo>
                        <a:lnTo>
                          <a:pt x="1739" y="223"/>
                        </a:lnTo>
                        <a:lnTo>
                          <a:pt x="1745" y="230"/>
                        </a:lnTo>
                        <a:lnTo>
                          <a:pt x="1752" y="237"/>
                        </a:lnTo>
                        <a:lnTo>
                          <a:pt x="1757" y="246"/>
                        </a:lnTo>
                        <a:lnTo>
                          <a:pt x="1759" y="250"/>
                        </a:lnTo>
                        <a:lnTo>
                          <a:pt x="1759" y="255"/>
                        </a:lnTo>
                        <a:lnTo>
                          <a:pt x="1758" y="261"/>
                        </a:lnTo>
                        <a:lnTo>
                          <a:pt x="1756" y="267"/>
                        </a:lnTo>
                        <a:lnTo>
                          <a:pt x="1753" y="273"/>
                        </a:lnTo>
                        <a:lnTo>
                          <a:pt x="1748" y="279"/>
                        </a:lnTo>
                        <a:lnTo>
                          <a:pt x="1743" y="284"/>
                        </a:lnTo>
                        <a:lnTo>
                          <a:pt x="1737" y="290"/>
                        </a:lnTo>
                        <a:lnTo>
                          <a:pt x="1729" y="294"/>
                        </a:lnTo>
                        <a:lnTo>
                          <a:pt x="1722" y="298"/>
                        </a:lnTo>
                        <a:lnTo>
                          <a:pt x="1715" y="301"/>
                        </a:lnTo>
                        <a:lnTo>
                          <a:pt x="1709" y="303"/>
                        </a:lnTo>
                        <a:lnTo>
                          <a:pt x="1686" y="307"/>
                        </a:lnTo>
                        <a:lnTo>
                          <a:pt x="1668" y="311"/>
                        </a:lnTo>
                        <a:lnTo>
                          <a:pt x="1659" y="313"/>
                        </a:lnTo>
                        <a:lnTo>
                          <a:pt x="1650" y="317"/>
                        </a:lnTo>
                        <a:lnTo>
                          <a:pt x="1640" y="322"/>
                        </a:lnTo>
                        <a:lnTo>
                          <a:pt x="1630" y="330"/>
                        </a:lnTo>
                        <a:lnTo>
                          <a:pt x="1621" y="336"/>
                        </a:lnTo>
                        <a:lnTo>
                          <a:pt x="1613" y="342"/>
                        </a:lnTo>
                        <a:lnTo>
                          <a:pt x="1608" y="344"/>
                        </a:lnTo>
                        <a:lnTo>
                          <a:pt x="1602" y="345"/>
                        </a:lnTo>
                        <a:lnTo>
                          <a:pt x="1597" y="345"/>
                        </a:lnTo>
                        <a:lnTo>
                          <a:pt x="1591" y="343"/>
                        </a:lnTo>
                        <a:lnTo>
                          <a:pt x="1580" y="338"/>
                        </a:lnTo>
                        <a:lnTo>
                          <a:pt x="1569" y="331"/>
                        </a:lnTo>
                        <a:lnTo>
                          <a:pt x="1564" y="326"/>
                        </a:lnTo>
                        <a:lnTo>
                          <a:pt x="1558" y="323"/>
                        </a:lnTo>
                        <a:lnTo>
                          <a:pt x="1553" y="321"/>
                        </a:lnTo>
                        <a:lnTo>
                          <a:pt x="1548" y="320"/>
                        </a:lnTo>
                        <a:lnTo>
                          <a:pt x="1543" y="320"/>
                        </a:lnTo>
                        <a:lnTo>
                          <a:pt x="1540" y="321"/>
                        </a:lnTo>
                        <a:lnTo>
                          <a:pt x="1536" y="323"/>
                        </a:lnTo>
                        <a:lnTo>
                          <a:pt x="1534" y="325"/>
                        </a:lnTo>
                        <a:lnTo>
                          <a:pt x="1529" y="330"/>
                        </a:lnTo>
                        <a:lnTo>
                          <a:pt x="1526" y="336"/>
                        </a:lnTo>
                        <a:lnTo>
                          <a:pt x="1523" y="342"/>
                        </a:lnTo>
                        <a:lnTo>
                          <a:pt x="1519" y="347"/>
                        </a:lnTo>
                        <a:lnTo>
                          <a:pt x="1516" y="350"/>
                        </a:lnTo>
                        <a:lnTo>
                          <a:pt x="1514" y="352"/>
                        </a:lnTo>
                        <a:lnTo>
                          <a:pt x="1511" y="353"/>
                        </a:lnTo>
                        <a:lnTo>
                          <a:pt x="1508" y="355"/>
                        </a:lnTo>
                        <a:lnTo>
                          <a:pt x="1501" y="361"/>
                        </a:lnTo>
                        <a:lnTo>
                          <a:pt x="1495" y="365"/>
                        </a:lnTo>
                        <a:lnTo>
                          <a:pt x="1489" y="367"/>
                        </a:lnTo>
                        <a:lnTo>
                          <a:pt x="1483" y="368"/>
                        </a:lnTo>
                        <a:lnTo>
                          <a:pt x="1470" y="368"/>
                        </a:lnTo>
                        <a:lnTo>
                          <a:pt x="1455" y="368"/>
                        </a:lnTo>
                        <a:lnTo>
                          <a:pt x="1451" y="368"/>
                        </a:lnTo>
                        <a:lnTo>
                          <a:pt x="1448" y="369"/>
                        </a:lnTo>
                        <a:lnTo>
                          <a:pt x="1444" y="370"/>
                        </a:lnTo>
                        <a:lnTo>
                          <a:pt x="1442" y="373"/>
                        </a:lnTo>
                        <a:lnTo>
                          <a:pt x="1437" y="377"/>
                        </a:lnTo>
                        <a:lnTo>
                          <a:pt x="1434" y="382"/>
                        </a:lnTo>
                        <a:lnTo>
                          <a:pt x="1430" y="388"/>
                        </a:lnTo>
                        <a:lnTo>
                          <a:pt x="1426" y="394"/>
                        </a:lnTo>
                        <a:lnTo>
                          <a:pt x="1422" y="399"/>
                        </a:lnTo>
                        <a:lnTo>
                          <a:pt x="1417" y="403"/>
                        </a:lnTo>
                        <a:lnTo>
                          <a:pt x="1402" y="409"/>
                        </a:lnTo>
                        <a:lnTo>
                          <a:pt x="1388" y="415"/>
                        </a:lnTo>
                        <a:lnTo>
                          <a:pt x="1385" y="419"/>
                        </a:lnTo>
                        <a:lnTo>
                          <a:pt x="1382" y="422"/>
                        </a:lnTo>
                        <a:lnTo>
                          <a:pt x="1380" y="426"/>
                        </a:lnTo>
                        <a:lnTo>
                          <a:pt x="1378" y="430"/>
                        </a:lnTo>
                        <a:lnTo>
                          <a:pt x="1375" y="439"/>
                        </a:lnTo>
                        <a:lnTo>
                          <a:pt x="1371" y="448"/>
                        </a:lnTo>
                        <a:lnTo>
                          <a:pt x="1366" y="460"/>
                        </a:lnTo>
                        <a:lnTo>
                          <a:pt x="1360" y="468"/>
                        </a:lnTo>
                        <a:lnTo>
                          <a:pt x="1354" y="474"/>
                        </a:lnTo>
                        <a:lnTo>
                          <a:pt x="1347" y="478"/>
                        </a:lnTo>
                        <a:lnTo>
                          <a:pt x="1331" y="485"/>
                        </a:lnTo>
                        <a:lnTo>
                          <a:pt x="1312" y="491"/>
                        </a:lnTo>
                        <a:lnTo>
                          <a:pt x="1308" y="492"/>
                        </a:lnTo>
                        <a:lnTo>
                          <a:pt x="1306" y="495"/>
                        </a:lnTo>
                        <a:lnTo>
                          <a:pt x="1304" y="498"/>
                        </a:lnTo>
                        <a:lnTo>
                          <a:pt x="1303" y="503"/>
                        </a:lnTo>
                        <a:lnTo>
                          <a:pt x="1303" y="508"/>
                        </a:lnTo>
                        <a:lnTo>
                          <a:pt x="1304" y="514"/>
                        </a:lnTo>
                        <a:lnTo>
                          <a:pt x="1306" y="520"/>
                        </a:lnTo>
                        <a:lnTo>
                          <a:pt x="1308" y="526"/>
                        </a:lnTo>
                        <a:lnTo>
                          <a:pt x="1313" y="541"/>
                        </a:lnTo>
                        <a:lnTo>
                          <a:pt x="1321" y="558"/>
                        </a:lnTo>
                        <a:lnTo>
                          <a:pt x="1330" y="574"/>
                        </a:lnTo>
                        <a:lnTo>
                          <a:pt x="1340" y="592"/>
                        </a:lnTo>
                        <a:lnTo>
                          <a:pt x="1352" y="609"/>
                        </a:lnTo>
                        <a:lnTo>
                          <a:pt x="1364" y="626"/>
                        </a:lnTo>
                        <a:lnTo>
                          <a:pt x="1375" y="642"/>
                        </a:lnTo>
                        <a:lnTo>
                          <a:pt x="1386" y="657"/>
                        </a:lnTo>
                        <a:lnTo>
                          <a:pt x="1397" y="669"/>
                        </a:lnTo>
                        <a:lnTo>
                          <a:pt x="1406" y="680"/>
                        </a:lnTo>
                        <a:lnTo>
                          <a:pt x="1414" y="687"/>
                        </a:lnTo>
                        <a:lnTo>
                          <a:pt x="1419" y="690"/>
                        </a:lnTo>
                        <a:lnTo>
                          <a:pt x="1429" y="694"/>
                        </a:lnTo>
                        <a:lnTo>
                          <a:pt x="1437" y="696"/>
                        </a:lnTo>
                        <a:lnTo>
                          <a:pt x="1444" y="696"/>
                        </a:lnTo>
                        <a:lnTo>
                          <a:pt x="1449" y="697"/>
                        </a:lnTo>
                        <a:lnTo>
                          <a:pt x="1454" y="699"/>
                        </a:lnTo>
                        <a:lnTo>
                          <a:pt x="1459" y="702"/>
                        </a:lnTo>
                        <a:lnTo>
                          <a:pt x="1465" y="708"/>
                        </a:lnTo>
                        <a:lnTo>
                          <a:pt x="1472" y="718"/>
                        </a:lnTo>
                        <a:lnTo>
                          <a:pt x="1486" y="738"/>
                        </a:lnTo>
                        <a:lnTo>
                          <a:pt x="1499" y="763"/>
                        </a:lnTo>
                        <a:lnTo>
                          <a:pt x="1506" y="775"/>
                        </a:lnTo>
                        <a:lnTo>
                          <a:pt x="1511" y="787"/>
                        </a:lnTo>
                        <a:lnTo>
                          <a:pt x="1516" y="799"/>
                        </a:lnTo>
                        <a:lnTo>
                          <a:pt x="1520" y="810"/>
                        </a:lnTo>
                        <a:lnTo>
                          <a:pt x="1524" y="826"/>
                        </a:lnTo>
                        <a:lnTo>
                          <a:pt x="1526" y="840"/>
                        </a:lnTo>
                        <a:lnTo>
                          <a:pt x="1527" y="855"/>
                        </a:lnTo>
                        <a:lnTo>
                          <a:pt x="1527" y="868"/>
                        </a:lnTo>
                        <a:lnTo>
                          <a:pt x="1526" y="896"/>
                        </a:lnTo>
                        <a:lnTo>
                          <a:pt x="1526" y="926"/>
                        </a:lnTo>
                        <a:lnTo>
                          <a:pt x="1537" y="938"/>
                        </a:lnTo>
                        <a:lnTo>
                          <a:pt x="1550" y="949"/>
                        </a:lnTo>
                        <a:lnTo>
                          <a:pt x="1564" y="959"/>
                        </a:lnTo>
                        <a:lnTo>
                          <a:pt x="1577" y="970"/>
                        </a:lnTo>
                        <a:lnTo>
                          <a:pt x="1582" y="977"/>
                        </a:lnTo>
                        <a:lnTo>
                          <a:pt x="1586" y="983"/>
                        </a:lnTo>
                        <a:lnTo>
                          <a:pt x="1590" y="989"/>
                        </a:lnTo>
                        <a:lnTo>
                          <a:pt x="1594" y="996"/>
                        </a:lnTo>
                        <a:lnTo>
                          <a:pt x="1599" y="1010"/>
                        </a:lnTo>
                        <a:lnTo>
                          <a:pt x="1605" y="1026"/>
                        </a:lnTo>
                        <a:lnTo>
                          <a:pt x="1614" y="1061"/>
                        </a:lnTo>
                        <a:lnTo>
                          <a:pt x="1622" y="1099"/>
                        </a:lnTo>
                        <a:lnTo>
                          <a:pt x="1624" y="1109"/>
                        </a:lnTo>
                        <a:lnTo>
                          <a:pt x="1627" y="1118"/>
                        </a:lnTo>
                        <a:lnTo>
                          <a:pt x="1631" y="1127"/>
                        </a:lnTo>
                        <a:lnTo>
                          <a:pt x="1635" y="1135"/>
                        </a:lnTo>
                        <a:lnTo>
                          <a:pt x="1639" y="1142"/>
                        </a:lnTo>
                        <a:lnTo>
                          <a:pt x="1644" y="1150"/>
                        </a:lnTo>
                        <a:lnTo>
                          <a:pt x="1651" y="1156"/>
                        </a:lnTo>
                        <a:lnTo>
                          <a:pt x="1658" y="1161"/>
                        </a:lnTo>
                        <a:lnTo>
                          <a:pt x="1675" y="1172"/>
                        </a:lnTo>
                        <a:lnTo>
                          <a:pt x="1692" y="1183"/>
                        </a:lnTo>
                        <a:lnTo>
                          <a:pt x="1707" y="1196"/>
                        </a:lnTo>
                        <a:lnTo>
                          <a:pt x="1722" y="1209"/>
                        </a:lnTo>
                        <a:lnTo>
                          <a:pt x="1731" y="1220"/>
                        </a:lnTo>
                        <a:lnTo>
                          <a:pt x="1740" y="1233"/>
                        </a:lnTo>
                        <a:lnTo>
                          <a:pt x="1747" y="1245"/>
                        </a:lnTo>
                        <a:lnTo>
                          <a:pt x="1751" y="1257"/>
                        </a:lnTo>
                        <a:lnTo>
                          <a:pt x="1755" y="1270"/>
                        </a:lnTo>
                        <a:lnTo>
                          <a:pt x="1756" y="1285"/>
                        </a:lnTo>
                        <a:lnTo>
                          <a:pt x="1757" y="1300"/>
                        </a:lnTo>
                        <a:lnTo>
                          <a:pt x="1755" y="1314"/>
                        </a:lnTo>
                        <a:lnTo>
                          <a:pt x="1752" y="1331"/>
                        </a:lnTo>
                        <a:lnTo>
                          <a:pt x="1750" y="1345"/>
                        </a:lnTo>
                        <a:lnTo>
                          <a:pt x="1747" y="1357"/>
                        </a:lnTo>
                        <a:lnTo>
                          <a:pt x="1743" y="1370"/>
                        </a:lnTo>
                        <a:lnTo>
                          <a:pt x="1738" y="1380"/>
                        </a:lnTo>
                        <a:lnTo>
                          <a:pt x="1730" y="1391"/>
                        </a:lnTo>
                        <a:lnTo>
                          <a:pt x="1720" y="1402"/>
                        </a:lnTo>
                        <a:lnTo>
                          <a:pt x="1708" y="1414"/>
                        </a:lnTo>
                        <a:lnTo>
                          <a:pt x="1695" y="1423"/>
                        </a:lnTo>
                        <a:lnTo>
                          <a:pt x="1685" y="1431"/>
                        </a:lnTo>
                        <a:lnTo>
                          <a:pt x="1678" y="1436"/>
                        </a:lnTo>
                        <a:lnTo>
                          <a:pt x="1674" y="1441"/>
                        </a:lnTo>
                        <a:lnTo>
                          <a:pt x="1672" y="1448"/>
                        </a:lnTo>
                        <a:lnTo>
                          <a:pt x="1671" y="1456"/>
                        </a:lnTo>
                        <a:lnTo>
                          <a:pt x="1671" y="1467"/>
                        </a:lnTo>
                        <a:lnTo>
                          <a:pt x="1672" y="1483"/>
                        </a:lnTo>
                        <a:lnTo>
                          <a:pt x="1672" y="1497"/>
                        </a:lnTo>
                        <a:lnTo>
                          <a:pt x="1671" y="1510"/>
                        </a:lnTo>
                        <a:lnTo>
                          <a:pt x="1670" y="1522"/>
                        </a:lnTo>
                        <a:lnTo>
                          <a:pt x="1668" y="1536"/>
                        </a:lnTo>
                        <a:lnTo>
                          <a:pt x="1666" y="1547"/>
                        </a:lnTo>
                        <a:lnTo>
                          <a:pt x="1662" y="1559"/>
                        </a:lnTo>
                        <a:lnTo>
                          <a:pt x="1658" y="1570"/>
                        </a:lnTo>
                        <a:lnTo>
                          <a:pt x="1654" y="1581"/>
                        </a:lnTo>
                        <a:lnTo>
                          <a:pt x="1648" y="1592"/>
                        </a:lnTo>
                        <a:lnTo>
                          <a:pt x="1641" y="1602"/>
                        </a:lnTo>
                        <a:lnTo>
                          <a:pt x="1633" y="1611"/>
                        </a:lnTo>
                        <a:lnTo>
                          <a:pt x="1625" y="1621"/>
                        </a:lnTo>
                        <a:lnTo>
                          <a:pt x="1616" y="1630"/>
                        </a:lnTo>
                        <a:lnTo>
                          <a:pt x="1607" y="1639"/>
                        </a:lnTo>
                        <a:lnTo>
                          <a:pt x="1595" y="1647"/>
                        </a:lnTo>
                        <a:lnTo>
                          <a:pt x="1584" y="1655"/>
                        </a:lnTo>
                        <a:lnTo>
                          <a:pt x="1576" y="1659"/>
                        </a:lnTo>
                        <a:lnTo>
                          <a:pt x="1569" y="1663"/>
                        </a:lnTo>
                        <a:lnTo>
                          <a:pt x="1563" y="1664"/>
                        </a:lnTo>
                        <a:lnTo>
                          <a:pt x="1557" y="1664"/>
                        </a:lnTo>
                        <a:lnTo>
                          <a:pt x="1549" y="1664"/>
                        </a:lnTo>
                        <a:lnTo>
                          <a:pt x="1542" y="1663"/>
                        </a:lnTo>
                        <a:lnTo>
                          <a:pt x="1539" y="1663"/>
                        </a:lnTo>
                        <a:lnTo>
                          <a:pt x="1535" y="1664"/>
                        </a:lnTo>
                        <a:lnTo>
                          <a:pt x="1532" y="1667"/>
                        </a:lnTo>
                        <a:lnTo>
                          <a:pt x="1529" y="1671"/>
                        </a:lnTo>
                        <a:lnTo>
                          <a:pt x="1525" y="1677"/>
                        </a:lnTo>
                        <a:lnTo>
                          <a:pt x="1521" y="1685"/>
                        </a:lnTo>
                        <a:lnTo>
                          <a:pt x="1516" y="1696"/>
                        </a:lnTo>
                        <a:lnTo>
                          <a:pt x="1511" y="1711"/>
                        </a:lnTo>
                        <a:lnTo>
                          <a:pt x="1506" y="1721"/>
                        </a:lnTo>
                        <a:lnTo>
                          <a:pt x="1501" y="1730"/>
                        </a:lnTo>
                        <a:lnTo>
                          <a:pt x="1495" y="1735"/>
                        </a:lnTo>
                        <a:lnTo>
                          <a:pt x="1489" y="1739"/>
                        </a:lnTo>
                        <a:lnTo>
                          <a:pt x="1482" y="1741"/>
                        </a:lnTo>
                        <a:lnTo>
                          <a:pt x="1474" y="1742"/>
                        </a:lnTo>
                        <a:lnTo>
                          <a:pt x="1466" y="1742"/>
                        </a:lnTo>
                        <a:lnTo>
                          <a:pt x="1459" y="1741"/>
                        </a:lnTo>
                        <a:lnTo>
                          <a:pt x="1443" y="1740"/>
                        </a:lnTo>
                        <a:lnTo>
                          <a:pt x="1427" y="1740"/>
                        </a:lnTo>
                        <a:lnTo>
                          <a:pt x="1419" y="1742"/>
                        </a:lnTo>
                        <a:lnTo>
                          <a:pt x="1412" y="1745"/>
                        </a:lnTo>
                        <a:lnTo>
                          <a:pt x="1405" y="1751"/>
                        </a:lnTo>
                        <a:lnTo>
                          <a:pt x="1398" y="1758"/>
                        </a:lnTo>
                        <a:lnTo>
                          <a:pt x="1390" y="1768"/>
                        </a:lnTo>
                        <a:lnTo>
                          <a:pt x="1380" y="1776"/>
                        </a:lnTo>
                        <a:lnTo>
                          <a:pt x="1370" y="1783"/>
                        </a:lnTo>
                        <a:lnTo>
                          <a:pt x="1360" y="1789"/>
                        </a:lnTo>
                        <a:lnTo>
                          <a:pt x="1349" y="1794"/>
                        </a:lnTo>
                        <a:lnTo>
                          <a:pt x="1337" y="1797"/>
                        </a:lnTo>
                        <a:lnTo>
                          <a:pt x="1324" y="1799"/>
                        </a:lnTo>
                        <a:lnTo>
                          <a:pt x="1312" y="1800"/>
                        </a:lnTo>
                        <a:lnTo>
                          <a:pt x="1303" y="1797"/>
                        </a:lnTo>
                        <a:lnTo>
                          <a:pt x="1295" y="1795"/>
                        </a:lnTo>
                        <a:lnTo>
                          <a:pt x="1289" y="1794"/>
                        </a:lnTo>
                        <a:lnTo>
                          <a:pt x="1284" y="1794"/>
                        </a:lnTo>
                        <a:lnTo>
                          <a:pt x="1281" y="1795"/>
                        </a:lnTo>
                        <a:lnTo>
                          <a:pt x="1278" y="1796"/>
                        </a:lnTo>
                        <a:lnTo>
                          <a:pt x="1276" y="1799"/>
                        </a:lnTo>
                        <a:lnTo>
                          <a:pt x="1275" y="1801"/>
                        </a:lnTo>
                        <a:lnTo>
                          <a:pt x="1274" y="1808"/>
                        </a:lnTo>
                        <a:lnTo>
                          <a:pt x="1273" y="1816"/>
                        </a:lnTo>
                        <a:lnTo>
                          <a:pt x="1272" y="1820"/>
                        </a:lnTo>
                        <a:lnTo>
                          <a:pt x="1271" y="1824"/>
                        </a:lnTo>
                        <a:lnTo>
                          <a:pt x="1270" y="1828"/>
                        </a:lnTo>
                        <a:lnTo>
                          <a:pt x="1267" y="1832"/>
                        </a:lnTo>
                        <a:lnTo>
                          <a:pt x="1264" y="1837"/>
                        </a:lnTo>
                        <a:lnTo>
                          <a:pt x="1258" y="1841"/>
                        </a:lnTo>
                        <a:lnTo>
                          <a:pt x="1254" y="1844"/>
                        </a:lnTo>
                        <a:lnTo>
                          <a:pt x="1249" y="1846"/>
                        </a:lnTo>
                        <a:lnTo>
                          <a:pt x="1238" y="1849"/>
                        </a:lnTo>
                        <a:lnTo>
                          <a:pt x="1226" y="1851"/>
                        </a:lnTo>
                        <a:lnTo>
                          <a:pt x="1214" y="1852"/>
                        </a:lnTo>
                        <a:lnTo>
                          <a:pt x="1202" y="1854"/>
                        </a:lnTo>
                        <a:lnTo>
                          <a:pt x="1196" y="1855"/>
                        </a:lnTo>
                        <a:lnTo>
                          <a:pt x="1191" y="1857"/>
                        </a:lnTo>
                        <a:lnTo>
                          <a:pt x="1186" y="1859"/>
                        </a:lnTo>
                        <a:lnTo>
                          <a:pt x="1181" y="1862"/>
                        </a:lnTo>
                        <a:lnTo>
                          <a:pt x="1170" y="1869"/>
                        </a:lnTo>
                        <a:lnTo>
                          <a:pt x="1161" y="1877"/>
                        </a:lnTo>
                        <a:lnTo>
                          <a:pt x="1152" y="1885"/>
                        </a:lnTo>
                        <a:lnTo>
                          <a:pt x="1143" y="1893"/>
                        </a:lnTo>
                        <a:lnTo>
                          <a:pt x="1126" y="1910"/>
                        </a:lnTo>
                        <a:lnTo>
                          <a:pt x="1110" y="1928"/>
                        </a:lnTo>
                        <a:lnTo>
                          <a:pt x="1093" y="1944"/>
                        </a:lnTo>
                        <a:lnTo>
                          <a:pt x="1074" y="1960"/>
                        </a:lnTo>
                        <a:lnTo>
                          <a:pt x="1065" y="1968"/>
                        </a:lnTo>
                        <a:lnTo>
                          <a:pt x="1055" y="1975"/>
                        </a:lnTo>
                        <a:lnTo>
                          <a:pt x="1045" y="1981"/>
                        </a:lnTo>
                        <a:lnTo>
                          <a:pt x="1033" y="1986"/>
                        </a:lnTo>
                        <a:lnTo>
                          <a:pt x="1025" y="1990"/>
                        </a:lnTo>
                        <a:lnTo>
                          <a:pt x="1016" y="1995"/>
                        </a:lnTo>
                        <a:lnTo>
                          <a:pt x="1008" y="2001"/>
                        </a:lnTo>
                        <a:lnTo>
                          <a:pt x="998" y="2009"/>
                        </a:lnTo>
                        <a:lnTo>
                          <a:pt x="979" y="2024"/>
                        </a:lnTo>
                        <a:lnTo>
                          <a:pt x="960" y="2042"/>
                        </a:lnTo>
                        <a:lnTo>
                          <a:pt x="920" y="2082"/>
                        </a:lnTo>
                        <a:lnTo>
                          <a:pt x="878" y="2124"/>
                        </a:lnTo>
                        <a:lnTo>
                          <a:pt x="856" y="2145"/>
                        </a:lnTo>
                        <a:lnTo>
                          <a:pt x="835" y="2163"/>
                        </a:lnTo>
                        <a:lnTo>
                          <a:pt x="824" y="2172"/>
                        </a:lnTo>
                        <a:lnTo>
                          <a:pt x="813" y="2180"/>
                        </a:lnTo>
                        <a:lnTo>
                          <a:pt x="803" y="2187"/>
                        </a:lnTo>
                        <a:lnTo>
                          <a:pt x="793" y="2194"/>
                        </a:lnTo>
                        <a:lnTo>
                          <a:pt x="782" y="2199"/>
                        </a:lnTo>
                        <a:lnTo>
                          <a:pt x="772" y="2204"/>
                        </a:lnTo>
                        <a:lnTo>
                          <a:pt x="762" y="2208"/>
                        </a:lnTo>
                        <a:lnTo>
                          <a:pt x="752" y="2210"/>
                        </a:lnTo>
                        <a:lnTo>
                          <a:pt x="741" y="2212"/>
                        </a:lnTo>
                        <a:lnTo>
                          <a:pt x="732" y="2212"/>
                        </a:lnTo>
                        <a:lnTo>
                          <a:pt x="722" y="2211"/>
                        </a:lnTo>
                        <a:lnTo>
                          <a:pt x="713" y="2209"/>
                        </a:lnTo>
                        <a:lnTo>
                          <a:pt x="693" y="2217"/>
                        </a:lnTo>
                        <a:lnTo>
                          <a:pt x="680" y="2225"/>
                        </a:lnTo>
                        <a:lnTo>
                          <a:pt x="675" y="2228"/>
                        </a:lnTo>
                        <a:lnTo>
                          <a:pt x="671" y="2231"/>
                        </a:lnTo>
                        <a:lnTo>
                          <a:pt x="668" y="2235"/>
                        </a:lnTo>
                        <a:lnTo>
                          <a:pt x="665" y="2238"/>
                        </a:lnTo>
                        <a:lnTo>
                          <a:pt x="658" y="2256"/>
                        </a:lnTo>
                        <a:lnTo>
                          <a:pt x="647" y="2284"/>
                        </a:lnTo>
                        <a:lnTo>
                          <a:pt x="643" y="2291"/>
                        </a:lnTo>
                        <a:lnTo>
                          <a:pt x="639" y="2297"/>
                        </a:lnTo>
                        <a:lnTo>
                          <a:pt x="635" y="2300"/>
                        </a:lnTo>
                        <a:lnTo>
                          <a:pt x="632" y="2302"/>
                        </a:lnTo>
                        <a:lnTo>
                          <a:pt x="628" y="2302"/>
                        </a:lnTo>
                        <a:lnTo>
                          <a:pt x="625" y="2300"/>
                        </a:lnTo>
                        <a:lnTo>
                          <a:pt x="621" y="2298"/>
                        </a:lnTo>
                        <a:lnTo>
                          <a:pt x="618" y="2294"/>
                        </a:lnTo>
                        <a:lnTo>
                          <a:pt x="611" y="2286"/>
                        </a:lnTo>
                        <a:lnTo>
                          <a:pt x="606" y="2275"/>
                        </a:lnTo>
                        <a:lnTo>
                          <a:pt x="602" y="2265"/>
                        </a:lnTo>
                        <a:lnTo>
                          <a:pt x="599" y="2256"/>
                        </a:lnTo>
                        <a:lnTo>
                          <a:pt x="598" y="2253"/>
                        </a:lnTo>
                        <a:lnTo>
                          <a:pt x="595" y="2250"/>
                        </a:lnTo>
                        <a:lnTo>
                          <a:pt x="592" y="2248"/>
                        </a:lnTo>
                        <a:lnTo>
                          <a:pt x="589" y="2247"/>
                        </a:lnTo>
                        <a:lnTo>
                          <a:pt x="585" y="2247"/>
                        </a:lnTo>
                        <a:lnTo>
                          <a:pt x="581" y="2247"/>
                        </a:lnTo>
                        <a:lnTo>
                          <a:pt x="576" y="2247"/>
                        </a:lnTo>
                        <a:lnTo>
                          <a:pt x="571" y="2248"/>
                        </a:lnTo>
                        <a:lnTo>
                          <a:pt x="558" y="2251"/>
                        </a:lnTo>
                        <a:lnTo>
                          <a:pt x="546" y="2256"/>
                        </a:lnTo>
                        <a:lnTo>
                          <a:pt x="532" y="2263"/>
                        </a:lnTo>
                        <a:lnTo>
                          <a:pt x="518" y="2271"/>
                        </a:lnTo>
                        <a:lnTo>
                          <a:pt x="504" y="2279"/>
                        </a:lnTo>
                        <a:lnTo>
                          <a:pt x="491" y="2288"/>
                        </a:lnTo>
                        <a:lnTo>
                          <a:pt x="477" y="2297"/>
                        </a:lnTo>
                        <a:lnTo>
                          <a:pt x="466" y="2306"/>
                        </a:lnTo>
                        <a:lnTo>
                          <a:pt x="456" y="2315"/>
                        </a:lnTo>
                        <a:lnTo>
                          <a:pt x="448" y="2323"/>
                        </a:lnTo>
                        <a:lnTo>
                          <a:pt x="441" y="2330"/>
                        </a:lnTo>
                        <a:lnTo>
                          <a:pt x="437" y="2336"/>
                        </a:lnTo>
                        <a:lnTo>
                          <a:pt x="427" y="2357"/>
                        </a:lnTo>
                        <a:lnTo>
                          <a:pt x="419" y="2372"/>
                        </a:lnTo>
                        <a:lnTo>
                          <a:pt x="415" y="2377"/>
                        </a:lnTo>
                        <a:lnTo>
                          <a:pt x="411" y="2381"/>
                        </a:lnTo>
                        <a:lnTo>
                          <a:pt x="406" y="2385"/>
                        </a:lnTo>
                        <a:lnTo>
                          <a:pt x="402" y="2387"/>
                        </a:lnTo>
                        <a:lnTo>
                          <a:pt x="396" y="2388"/>
                        </a:lnTo>
                        <a:lnTo>
                          <a:pt x="390" y="2388"/>
                        </a:lnTo>
                        <a:lnTo>
                          <a:pt x="384" y="2387"/>
                        </a:lnTo>
                        <a:lnTo>
                          <a:pt x="378" y="2385"/>
                        </a:lnTo>
                        <a:lnTo>
                          <a:pt x="362" y="2378"/>
                        </a:lnTo>
                        <a:lnTo>
                          <a:pt x="342" y="2367"/>
                        </a:lnTo>
                        <a:lnTo>
                          <a:pt x="322" y="2356"/>
                        </a:lnTo>
                        <a:lnTo>
                          <a:pt x="299" y="2345"/>
                        </a:lnTo>
                        <a:lnTo>
                          <a:pt x="276" y="2337"/>
                        </a:lnTo>
                        <a:lnTo>
                          <a:pt x="251" y="2330"/>
                        </a:lnTo>
                        <a:lnTo>
                          <a:pt x="227" y="2323"/>
                        </a:lnTo>
                        <a:lnTo>
                          <a:pt x="201" y="2318"/>
                        </a:lnTo>
                        <a:lnTo>
                          <a:pt x="176" y="2314"/>
                        </a:lnTo>
                        <a:lnTo>
                          <a:pt x="153" y="2310"/>
                        </a:lnTo>
                        <a:lnTo>
                          <a:pt x="146" y="2310"/>
                        </a:lnTo>
                        <a:lnTo>
                          <a:pt x="140" y="2310"/>
                        </a:lnTo>
                        <a:lnTo>
                          <a:pt x="133" y="2311"/>
                        </a:lnTo>
                        <a:lnTo>
                          <a:pt x="127" y="2312"/>
                        </a:lnTo>
                        <a:lnTo>
                          <a:pt x="117" y="2316"/>
                        </a:lnTo>
                        <a:lnTo>
                          <a:pt x="107" y="2321"/>
                        </a:lnTo>
                        <a:lnTo>
                          <a:pt x="98" y="2326"/>
                        </a:lnTo>
                        <a:lnTo>
                          <a:pt x="88" y="2331"/>
                        </a:lnTo>
                        <a:lnTo>
                          <a:pt x="83" y="2333"/>
                        </a:lnTo>
                        <a:lnTo>
                          <a:pt x="77" y="2335"/>
                        </a:lnTo>
                        <a:lnTo>
                          <a:pt x="72" y="2336"/>
                        </a:lnTo>
                        <a:lnTo>
                          <a:pt x="66" y="2337"/>
                        </a:lnTo>
                        <a:lnTo>
                          <a:pt x="0" y="2337"/>
                        </a:lnTo>
                        <a:lnTo>
                          <a:pt x="0" y="2337"/>
                        </a:lnTo>
                        <a:lnTo>
                          <a:pt x="0" y="2365"/>
                        </a:lnTo>
                        <a:lnTo>
                          <a:pt x="2" y="2387"/>
                        </a:lnTo>
                        <a:lnTo>
                          <a:pt x="3" y="2398"/>
                        </a:lnTo>
                        <a:lnTo>
                          <a:pt x="5" y="2410"/>
                        </a:lnTo>
                        <a:lnTo>
                          <a:pt x="10" y="2422"/>
                        </a:lnTo>
                        <a:lnTo>
                          <a:pt x="14" y="2435"/>
                        </a:lnTo>
                        <a:lnTo>
                          <a:pt x="18" y="2445"/>
                        </a:lnTo>
                        <a:lnTo>
                          <a:pt x="22" y="2453"/>
                        </a:lnTo>
                        <a:lnTo>
                          <a:pt x="28" y="2462"/>
                        </a:lnTo>
                        <a:lnTo>
                          <a:pt x="33" y="2470"/>
                        </a:lnTo>
                        <a:lnTo>
                          <a:pt x="38" y="2478"/>
                        </a:lnTo>
                        <a:lnTo>
                          <a:pt x="42" y="2487"/>
                        </a:lnTo>
                        <a:lnTo>
                          <a:pt x="43" y="2492"/>
                        </a:lnTo>
                        <a:lnTo>
                          <a:pt x="44" y="2496"/>
                        </a:lnTo>
                        <a:lnTo>
                          <a:pt x="44" y="2501"/>
                        </a:lnTo>
                        <a:lnTo>
                          <a:pt x="44" y="2506"/>
                        </a:lnTo>
                        <a:lnTo>
                          <a:pt x="43" y="2512"/>
                        </a:lnTo>
                        <a:lnTo>
                          <a:pt x="45" y="2518"/>
                        </a:lnTo>
                        <a:lnTo>
                          <a:pt x="47" y="2526"/>
                        </a:lnTo>
                        <a:lnTo>
                          <a:pt x="51" y="2532"/>
                        </a:lnTo>
                        <a:lnTo>
                          <a:pt x="61" y="2545"/>
                        </a:lnTo>
                        <a:lnTo>
                          <a:pt x="71" y="2558"/>
                        </a:lnTo>
                        <a:lnTo>
                          <a:pt x="81" y="2572"/>
                        </a:lnTo>
                        <a:lnTo>
                          <a:pt x="89" y="2586"/>
                        </a:lnTo>
                        <a:lnTo>
                          <a:pt x="92" y="2593"/>
                        </a:lnTo>
                        <a:lnTo>
                          <a:pt x="94" y="2600"/>
                        </a:lnTo>
                        <a:lnTo>
                          <a:pt x="94" y="2609"/>
                        </a:lnTo>
                        <a:lnTo>
                          <a:pt x="93" y="2617"/>
                        </a:lnTo>
                        <a:lnTo>
                          <a:pt x="89" y="2636"/>
                        </a:lnTo>
                        <a:lnTo>
                          <a:pt x="86" y="2653"/>
                        </a:lnTo>
                        <a:lnTo>
                          <a:pt x="86" y="2660"/>
                        </a:lnTo>
                        <a:lnTo>
                          <a:pt x="86" y="2666"/>
                        </a:lnTo>
                        <a:lnTo>
                          <a:pt x="87" y="2672"/>
                        </a:lnTo>
                        <a:lnTo>
                          <a:pt x="89" y="2677"/>
                        </a:lnTo>
                        <a:lnTo>
                          <a:pt x="92" y="2682"/>
                        </a:lnTo>
                        <a:lnTo>
                          <a:pt x="96" y="2686"/>
                        </a:lnTo>
                        <a:lnTo>
                          <a:pt x="101" y="2691"/>
                        </a:lnTo>
                        <a:lnTo>
                          <a:pt x="106" y="2696"/>
                        </a:lnTo>
                        <a:lnTo>
                          <a:pt x="120" y="2704"/>
                        </a:lnTo>
                        <a:lnTo>
                          <a:pt x="140" y="2713"/>
                        </a:lnTo>
                        <a:lnTo>
                          <a:pt x="143" y="2718"/>
                        </a:lnTo>
                        <a:lnTo>
                          <a:pt x="149" y="2724"/>
                        </a:lnTo>
                        <a:lnTo>
                          <a:pt x="155" y="2729"/>
                        </a:lnTo>
                        <a:lnTo>
                          <a:pt x="159" y="2733"/>
                        </a:lnTo>
                        <a:lnTo>
                          <a:pt x="159" y="2738"/>
                        </a:lnTo>
                        <a:lnTo>
                          <a:pt x="159" y="2741"/>
                        </a:lnTo>
                        <a:lnTo>
                          <a:pt x="158" y="2744"/>
                        </a:lnTo>
                        <a:lnTo>
                          <a:pt x="156" y="2747"/>
                        </a:lnTo>
                        <a:lnTo>
                          <a:pt x="151" y="2752"/>
                        </a:lnTo>
                        <a:lnTo>
                          <a:pt x="145" y="2757"/>
                        </a:lnTo>
                        <a:lnTo>
                          <a:pt x="131" y="2766"/>
                        </a:lnTo>
                        <a:lnTo>
                          <a:pt x="119" y="2774"/>
                        </a:lnTo>
                        <a:lnTo>
                          <a:pt x="114" y="2778"/>
                        </a:lnTo>
                        <a:lnTo>
                          <a:pt x="109" y="2781"/>
                        </a:lnTo>
                        <a:lnTo>
                          <a:pt x="105" y="2783"/>
                        </a:lnTo>
                        <a:lnTo>
                          <a:pt x="101" y="2784"/>
                        </a:lnTo>
                        <a:lnTo>
                          <a:pt x="93" y="2786"/>
                        </a:lnTo>
                        <a:lnTo>
                          <a:pt x="87" y="2787"/>
                        </a:lnTo>
                        <a:lnTo>
                          <a:pt x="85" y="2789"/>
                        </a:lnTo>
                        <a:lnTo>
                          <a:pt x="84" y="2790"/>
                        </a:lnTo>
                        <a:lnTo>
                          <a:pt x="83" y="2793"/>
                        </a:lnTo>
                        <a:lnTo>
                          <a:pt x="82" y="2797"/>
                        </a:lnTo>
                        <a:lnTo>
                          <a:pt x="83" y="2809"/>
                        </a:lnTo>
                        <a:lnTo>
                          <a:pt x="86" y="2828"/>
                        </a:lnTo>
                        <a:lnTo>
                          <a:pt x="89" y="2839"/>
                        </a:lnTo>
                        <a:lnTo>
                          <a:pt x="90" y="2847"/>
                        </a:lnTo>
                        <a:lnTo>
                          <a:pt x="90" y="2854"/>
                        </a:lnTo>
                        <a:lnTo>
                          <a:pt x="88" y="2859"/>
                        </a:lnTo>
                        <a:lnTo>
                          <a:pt x="85" y="2863"/>
                        </a:lnTo>
                        <a:lnTo>
                          <a:pt x="81" y="2868"/>
                        </a:lnTo>
                        <a:lnTo>
                          <a:pt x="75" y="2873"/>
                        </a:lnTo>
                        <a:lnTo>
                          <a:pt x="67" y="2878"/>
                        </a:lnTo>
                        <a:lnTo>
                          <a:pt x="65" y="2880"/>
                        </a:lnTo>
                        <a:lnTo>
                          <a:pt x="64" y="2882"/>
                        </a:lnTo>
                        <a:lnTo>
                          <a:pt x="63" y="2884"/>
                        </a:lnTo>
                        <a:lnTo>
                          <a:pt x="63" y="2886"/>
                        </a:lnTo>
                        <a:lnTo>
                          <a:pt x="64" y="2891"/>
                        </a:lnTo>
                        <a:lnTo>
                          <a:pt x="65" y="2897"/>
                        </a:lnTo>
                        <a:lnTo>
                          <a:pt x="72" y="2912"/>
                        </a:lnTo>
                        <a:lnTo>
                          <a:pt x="81" y="2927"/>
                        </a:lnTo>
                        <a:lnTo>
                          <a:pt x="91" y="2943"/>
                        </a:lnTo>
                        <a:lnTo>
                          <a:pt x="102" y="2959"/>
                        </a:lnTo>
                        <a:lnTo>
                          <a:pt x="105" y="2966"/>
                        </a:lnTo>
                        <a:lnTo>
                          <a:pt x="108" y="2973"/>
                        </a:lnTo>
                        <a:lnTo>
                          <a:pt x="110" y="2979"/>
                        </a:lnTo>
                        <a:lnTo>
                          <a:pt x="111" y="2984"/>
                        </a:lnTo>
                        <a:lnTo>
                          <a:pt x="110" y="3006"/>
                        </a:lnTo>
                        <a:lnTo>
                          <a:pt x="109" y="3027"/>
                        </a:lnTo>
                        <a:lnTo>
                          <a:pt x="109" y="3037"/>
                        </a:lnTo>
                        <a:lnTo>
                          <a:pt x="110" y="3048"/>
                        </a:lnTo>
                        <a:lnTo>
                          <a:pt x="113" y="3059"/>
                        </a:lnTo>
                        <a:lnTo>
                          <a:pt x="117" y="3070"/>
                        </a:lnTo>
                        <a:lnTo>
                          <a:pt x="126" y="3089"/>
                        </a:lnTo>
                        <a:lnTo>
                          <a:pt x="132" y="3102"/>
                        </a:lnTo>
                        <a:lnTo>
                          <a:pt x="134" y="3108"/>
                        </a:lnTo>
                        <a:lnTo>
                          <a:pt x="136" y="3116"/>
                        </a:lnTo>
                        <a:lnTo>
                          <a:pt x="139" y="3126"/>
                        </a:lnTo>
                        <a:lnTo>
                          <a:pt x="140" y="3137"/>
                        </a:lnTo>
                        <a:lnTo>
                          <a:pt x="142" y="3148"/>
                        </a:lnTo>
                        <a:lnTo>
                          <a:pt x="147" y="3161"/>
                        </a:lnTo>
                        <a:lnTo>
                          <a:pt x="153" y="3178"/>
                        </a:lnTo>
                        <a:lnTo>
                          <a:pt x="160" y="3193"/>
                        </a:lnTo>
                        <a:lnTo>
                          <a:pt x="168" y="3209"/>
                        </a:lnTo>
                        <a:lnTo>
                          <a:pt x="176" y="3224"/>
                        </a:lnTo>
                        <a:lnTo>
                          <a:pt x="185" y="3236"/>
                        </a:lnTo>
                        <a:lnTo>
                          <a:pt x="192" y="3244"/>
                        </a:lnTo>
                        <a:lnTo>
                          <a:pt x="199" y="3249"/>
                        </a:lnTo>
                        <a:lnTo>
                          <a:pt x="206" y="3254"/>
                        </a:lnTo>
                        <a:lnTo>
                          <a:pt x="213" y="3257"/>
                        </a:lnTo>
                        <a:lnTo>
                          <a:pt x="220" y="3258"/>
                        </a:lnTo>
                        <a:lnTo>
                          <a:pt x="228" y="3258"/>
                        </a:lnTo>
                        <a:lnTo>
                          <a:pt x="235" y="3258"/>
                        </a:lnTo>
                        <a:lnTo>
                          <a:pt x="242" y="3256"/>
                        </a:lnTo>
                        <a:lnTo>
                          <a:pt x="249" y="3255"/>
                        </a:lnTo>
                        <a:lnTo>
                          <a:pt x="263" y="3251"/>
                        </a:lnTo>
                        <a:lnTo>
                          <a:pt x="278" y="3248"/>
                        </a:lnTo>
                        <a:lnTo>
                          <a:pt x="286" y="3248"/>
                        </a:lnTo>
                        <a:lnTo>
                          <a:pt x="293" y="3248"/>
                        </a:lnTo>
                        <a:lnTo>
                          <a:pt x="300" y="3250"/>
                        </a:lnTo>
                        <a:lnTo>
                          <a:pt x="307" y="3254"/>
                        </a:lnTo>
                        <a:lnTo>
                          <a:pt x="323" y="3279"/>
                        </a:lnTo>
                        <a:lnTo>
                          <a:pt x="343" y="3315"/>
                        </a:lnTo>
                        <a:lnTo>
                          <a:pt x="355" y="3332"/>
                        </a:lnTo>
                        <a:lnTo>
                          <a:pt x="366" y="3348"/>
                        </a:lnTo>
                        <a:lnTo>
                          <a:pt x="376" y="3361"/>
                        </a:lnTo>
                        <a:lnTo>
                          <a:pt x="384" y="3368"/>
                        </a:lnTo>
                        <a:lnTo>
                          <a:pt x="394" y="3374"/>
                        </a:lnTo>
                        <a:lnTo>
                          <a:pt x="404" y="3377"/>
                        </a:lnTo>
                        <a:lnTo>
                          <a:pt x="412" y="3378"/>
                        </a:lnTo>
                        <a:lnTo>
                          <a:pt x="420" y="3378"/>
                        </a:lnTo>
                        <a:lnTo>
                          <a:pt x="427" y="3375"/>
                        </a:lnTo>
                        <a:lnTo>
                          <a:pt x="433" y="3372"/>
                        </a:lnTo>
                        <a:lnTo>
                          <a:pt x="439" y="3367"/>
                        </a:lnTo>
                        <a:lnTo>
                          <a:pt x="445" y="3362"/>
                        </a:lnTo>
                        <a:lnTo>
                          <a:pt x="454" y="3351"/>
                        </a:lnTo>
                        <a:lnTo>
                          <a:pt x="462" y="3340"/>
                        </a:lnTo>
                        <a:lnTo>
                          <a:pt x="465" y="3335"/>
                        </a:lnTo>
                        <a:lnTo>
                          <a:pt x="469" y="3332"/>
                        </a:lnTo>
                        <a:lnTo>
                          <a:pt x="472" y="3331"/>
                        </a:lnTo>
                        <a:lnTo>
                          <a:pt x="475" y="3331"/>
                        </a:lnTo>
                        <a:lnTo>
                          <a:pt x="488" y="3369"/>
                        </a:lnTo>
                        <a:lnTo>
                          <a:pt x="501" y="3405"/>
                        </a:lnTo>
                        <a:lnTo>
                          <a:pt x="502" y="3412"/>
                        </a:lnTo>
                        <a:lnTo>
                          <a:pt x="502" y="3419"/>
                        </a:lnTo>
                        <a:lnTo>
                          <a:pt x="501" y="3421"/>
                        </a:lnTo>
                        <a:lnTo>
                          <a:pt x="500" y="3424"/>
                        </a:lnTo>
                        <a:lnTo>
                          <a:pt x="499" y="3427"/>
                        </a:lnTo>
                        <a:lnTo>
                          <a:pt x="497" y="3429"/>
                        </a:lnTo>
                        <a:lnTo>
                          <a:pt x="494" y="3430"/>
                        </a:lnTo>
                        <a:lnTo>
                          <a:pt x="491" y="3431"/>
                        </a:lnTo>
                        <a:lnTo>
                          <a:pt x="488" y="3432"/>
                        </a:lnTo>
                        <a:lnTo>
                          <a:pt x="482" y="3432"/>
                        </a:lnTo>
                        <a:lnTo>
                          <a:pt x="472" y="3432"/>
                        </a:lnTo>
                        <a:lnTo>
                          <a:pt x="458" y="3429"/>
                        </a:lnTo>
                        <a:lnTo>
                          <a:pt x="455" y="3429"/>
                        </a:lnTo>
                        <a:lnTo>
                          <a:pt x="452" y="3430"/>
                        </a:lnTo>
                        <a:lnTo>
                          <a:pt x="448" y="3433"/>
                        </a:lnTo>
                        <a:lnTo>
                          <a:pt x="443" y="3436"/>
                        </a:lnTo>
                        <a:lnTo>
                          <a:pt x="438" y="3440"/>
                        </a:lnTo>
                        <a:lnTo>
                          <a:pt x="433" y="3445"/>
                        </a:lnTo>
                        <a:lnTo>
                          <a:pt x="428" y="3451"/>
                        </a:lnTo>
                        <a:lnTo>
                          <a:pt x="424" y="3456"/>
                        </a:lnTo>
                        <a:lnTo>
                          <a:pt x="421" y="3463"/>
                        </a:lnTo>
                        <a:lnTo>
                          <a:pt x="418" y="3470"/>
                        </a:lnTo>
                        <a:lnTo>
                          <a:pt x="416" y="3476"/>
                        </a:lnTo>
                        <a:lnTo>
                          <a:pt x="416" y="3483"/>
                        </a:lnTo>
                        <a:lnTo>
                          <a:pt x="417" y="3489"/>
                        </a:lnTo>
                        <a:lnTo>
                          <a:pt x="420" y="3495"/>
                        </a:lnTo>
                        <a:lnTo>
                          <a:pt x="425" y="3500"/>
                        </a:lnTo>
                        <a:lnTo>
                          <a:pt x="432" y="3505"/>
                        </a:lnTo>
                        <a:lnTo>
                          <a:pt x="444" y="3513"/>
                        </a:lnTo>
                        <a:lnTo>
                          <a:pt x="453" y="3520"/>
                        </a:lnTo>
                        <a:lnTo>
                          <a:pt x="462" y="3528"/>
                        </a:lnTo>
                        <a:lnTo>
                          <a:pt x="471" y="3536"/>
                        </a:lnTo>
                        <a:lnTo>
                          <a:pt x="480" y="3545"/>
                        </a:lnTo>
                        <a:lnTo>
                          <a:pt x="490" y="3553"/>
                        </a:lnTo>
                        <a:lnTo>
                          <a:pt x="500" y="3561"/>
                        </a:lnTo>
                        <a:lnTo>
                          <a:pt x="513" y="3569"/>
                        </a:lnTo>
                        <a:lnTo>
                          <a:pt x="529" y="3577"/>
                        </a:lnTo>
                        <a:lnTo>
                          <a:pt x="543" y="3586"/>
                        </a:lnTo>
                        <a:lnTo>
                          <a:pt x="556" y="3596"/>
                        </a:lnTo>
                        <a:lnTo>
                          <a:pt x="568" y="3607"/>
                        </a:lnTo>
                        <a:lnTo>
                          <a:pt x="593" y="3629"/>
                        </a:lnTo>
                        <a:lnTo>
                          <a:pt x="618" y="3655"/>
                        </a:lnTo>
                        <a:lnTo>
                          <a:pt x="624" y="3661"/>
                        </a:lnTo>
                        <a:lnTo>
                          <a:pt x="629" y="3667"/>
                        </a:lnTo>
                        <a:lnTo>
                          <a:pt x="632" y="3673"/>
                        </a:lnTo>
                        <a:lnTo>
                          <a:pt x="633" y="3678"/>
                        </a:lnTo>
                        <a:lnTo>
                          <a:pt x="632" y="3684"/>
                        </a:lnTo>
                        <a:lnTo>
                          <a:pt x="630" y="3690"/>
                        </a:lnTo>
                        <a:lnTo>
                          <a:pt x="626" y="3695"/>
                        </a:lnTo>
                        <a:lnTo>
                          <a:pt x="619" y="3702"/>
                        </a:lnTo>
                        <a:lnTo>
                          <a:pt x="610" y="3709"/>
                        </a:lnTo>
                        <a:lnTo>
                          <a:pt x="605" y="3716"/>
                        </a:lnTo>
                        <a:lnTo>
                          <a:pt x="601" y="3722"/>
                        </a:lnTo>
                        <a:lnTo>
                          <a:pt x="600" y="3729"/>
                        </a:lnTo>
                        <a:lnTo>
                          <a:pt x="599" y="3742"/>
                        </a:lnTo>
                        <a:lnTo>
                          <a:pt x="600" y="3761"/>
                        </a:lnTo>
                        <a:lnTo>
                          <a:pt x="601" y="3768"/>
                        </a:lnTo>
                        <a:lnTo>
                          <a:pt x="602" y="3775"/>
                        </a:lnTo>
                        <a:lnTo>
                          <a:pt x="604" y="3781"/>
                        </a:lnTo>
                        <a:lnTo>
                          <a:pt x="606" y="3785"/>
                        </a:lnTo>
                        <a:lnTo>
                          <a:pt x="610" y="3792"/>
                        </a:lnTo>
                        <a:lnTo>
                          <a:pt x="617" y="3798"/>
                        </a:lnTo>
                        <a:lnTo>
                          <a:pt x="622" y="3803"/>
                        </a:lnTo>
                        <a:lnTo>
                          <a:pt x="628" y="3809"/>
                        </a:lnTo>
                        <a:lnTo>
                          <a:pt x="634" y="3817"/>
                        </a:lnTo>
                        <a:lnTo>
                          <a:pt x="639" y="3826"/>
                        </a:lnTo>
                        <a:lnTo>
                          <a:pt x="647" y="3842"/>
                        </a:lnTo>
                        <a:lnTo>
                          <a:pt x="657" y="3859"/>
                        </a:lnTo>
                        <a:lnTo>
                          <a:pt x="666" y="3875"/>
                        </a:lnTo>
                        <a:lnTo>
                          <a:pt x="675" y="3890"/>
                        </a:lnTo>
                        <a:lnTo>
                          <a:pt x="681" y="3902"/>
                        </a:lnTo>
                        <a:lnTo>
                          <a:pt x="687" y="3909"/>
                        </a:lnTo>
                        <a:lnTo>
                          <a:pt x="689" y="3912"/>
                        </a:lnTo>
                        <a:lnTo>
                          <a:pt x="692" y="3913"/>
                        </a:lnTo>
                        <a:lnTo>
                          <a:pt x="694" y="3915"/>
                        </a:lnTo>
                        <a:lnTo>
                          <a:pt x="696" y="3915"/>
                        </a:lnTo>
                        <a:lnTo>
                          <a:pt x="702" y="3914"/>
                        </a:lnTo>
                        <a:lnTo>
                          <a:pt x="707" y="3911"/>
                        </a:lnTo>
                        <a:lnTo>
                          <a:pt x="713" y="3906"/>
                        </a:lnTo>
                        <a:lnTo>
                          <a:pt x="720" y="3897"/>
                        </a:lnTo>
                        <a:lnTo>
                          <a:pt x="726" y="3892"/>
                        </a:lnTo>
                        <a:lnTo>
                          <a:pt x="732" y="3889"/>
                        </a:lnTo>
                        <a:lnTo>
                          <a:pt x="737" y="3888"/>
                        </a:lnTo>
                        <a:lnTo>
                          <a:pt x="744" y="3889"/>
                        </a:lnTo>
                        <a:lnTo>
                          <a:pt x="755" y="3893"/>
                        </a:lnTo>
                        <a:lnTo>
                          <a:pt x="767" y="3897"/>
                        </a:lnTo>
                        <a:lnTo>
                          <a:pt x="773" y="3899"/>
                        </a:lnTo>
                        <a:lnTo>
                          <a:pt x="779" y="3900"/>
                        </a:lnTo>
                        <a:lnTo>
                          <a:pt x="786" y="3900"/>
                        </a:lnTo>
                        <a:lnTo>
                          <a:pt x="791" y="3899"/>
                        </a:lnTo>
                        <a:lnTo>
                          <a:pt x="802" y="3896"/>
                        </a:lnTo>
                        <a:lnTo>
                          <a:pt x="813" y="3893"/>
                        </a:lnTo>
                        <a:lnTo>
                          <a:pt x="825" y="3890"/>
                        </a:lnTo>
                        <a:lnTo>
                          <a:pt x="837" y="3887"/>
                        </a:lnTo>
                        <a:lnTo>
                          <a:pt x="850" y="3885"/>
                        </a:lnTo>
                        <a:lnTo>
                          <a:pt x="863" y="3886"/>
                        </a:lnTo>
                        <a:lnTo>
                          <a:pt x="869" y="3886"/>
                        </a:lnTo>
                        <a:lnTo>
                          <a:pt x="875" y="3886"/>
                        </a:lnTo>
                        <a:lnTo>
                          <a:pt x="879" y="3885"/>
                        </a:lnTo>
                        <a:lnTo>
                          <a:pt x="883" y="3883"/>
                        </a:lnTo>
                        <a:lnTo>
                          <a:pt x="887" y="3881"/>
                        </a:lnTo>
                        <a:lnTo>
                          <a:pt x="890" y="3879"/>
                        </a:lnTo>
                        <a:lnTo>
                          <a:pt x="893" y="3876"/>
                        </a:lnTo>
                        <a:lnTo>
                          <a:pt x="895" y="3873"/>
                        </a:lnTo>
                        <a:lnTo>
                          <a:pt x="903" y="3858"/>
                        </a:lnTo>
                        <a:lnTo>
                          <a:pt x="909" y="3840"/>
                        </a:lnTo>
                        <a:lnTo>
                          <a:pt x="912" y="3835"/>
                        </a:lnTo>
                        <a:lnTo>
                          <a:pt x="917" y="3832"/>
                        </a:lnTo>
                        <a:lnTo>
                          <a:pt x="921" y="3829"/>
                        </a:lnTo>
                        <a:lnTo>
                          <a:pt x="927" y="3826"/>
                        </a:lnTo>
                        <a:lnTo>
                          <a:pt x="939" y="3823"/>
                        </a:lnTo>
                        <a:lnTo>
                          <a:pt x="953" y="3821"/>
                        </a:lnTo>
                        <a:lnTo>
                          <a:pt x="983" y="3819"/>
                        </a:lnTo>
                        <a:lnTo>
                          <a:pt x="1008" y="3818"/>
                        </a:lnTo>
                        <a:lnTo>
                          <a:pt x="1014" y="3817"/>
                        </a:lnTo>
                        <a:lnTo>
                          <a:pt x="1019" y="3818"/>
                        </a:lnTo>
                        <a:lnTo>
                          <a:pt x="1022" y="3820"/>
                        </a:lnTo>
                        <a:lnTo>
                          <a:pt x="1025" y="3822"/>
                        </a:lnTo>
                        <a:lnTo>
                          <a:pt x="1027" y="3826"/>
                        </a:lnTo>
                        <a:lnTo>
                          <a:pt x="1027" y="3830"/>
                        </a:lnTo>
                        <a:lnTo>
                          <a:pt x="1027" y="3835"/>
                        </a:lnTo>
                        <a:lnTo>
                          <a:pt x="1027" y="3840"/>
                        </a:lnTo>
                        <a:lnTo>
                          <a:pt x="1021" y="3863"/>
                        </a:lnTo>
                        <a:lnTo>
                          <a:pt x="1014" y="3880"/>
                        </a:lnTo>
                        <a:lnTo>
                          <a:pt x="1006" y="3889"/>
                        </a:lnTo>
                        <a:lnTo>
                          <a:pt x="997" y="3897"/>
                        </a:lnTo>
                        <a:lnTo>
                          <a:pt x="991" y="3906"/>
                        </a:lnTo>
                        <a:lnTo>
                          <a:pt x="986" y="3913"/>
                        </a:lnTo>
                        <a:lnTo>
                          <a:pt x="981" y="3921"/>
                        </a:lnTo>
                        <a:lnTo>
                          <a:pt x="978" y="3928"/>
                        </a:lnTo>
                        <a:lnTo>
                          <a:pt x="975" y="3936"/>
                        </a:lnTo>
                        <a:lnTo>
                          <a:pt x="974" y="3944"/>
                        </a:lnTo>
                        <a:lnTo>
                          <a:pt x="973" y="3952"/>
                        </a:lnTo>
                        <a:lnTo>
                          <a:pt x="974" y="3960"/>
                        </a:lnTo>
                        <a:lnTo>
                          <a:pt x="975" y="3968"/>
                        </a:lnTo>
                        <a:lnTo>
                          <a:pt x="977" y="3976"/>
                        </a:lnTo>
                        <a:lnTo>
                          <a:pt x="981" y="3986"/>
                        </a:lnTo>
                        <a:lnTo>
                          <a:pt x="985" y="3995"/>
                        </a:lnTo>
                        <a:lnTo>
                          <a:pt x="990" y="4004"/>
                        </a:lnTo>
                        <a:lnTo>
                          <a:pt x="997" y="4014"/>
                        </a:lnTo>
                        <a:lnTo>
                          <a:pt x="1012" y="4036"/>
                        </a:lnTo>
                        <a:lnTo>
                          <a:pt x="1024" y="4053"/>
                        </a:lnTo>
                        <a:lnTo>
                          <a:pt x="1028" y="4062"/>
                        </a:lnTo>
                        <a:lnTo>
                          <a:pt x="1032" y="4073"/>
                        </a:lnTo>
                        <a:lnTo>
                          <a:pt x="1034" y="4084"/>
                        </a:lnTo>
                        <a:lnTo>
                          <a:pt x="1035" y="4098"/>
                        </a:lnTo>
                        <a:lnTo>
                          <a:pt x="1036" y="4114"/>
                        </a:lnTo>
                        <a:lnTo>
                          <a:pt x="1038" y="4135"/>
                        </a:lnTo>
                        <a:lnTo>
                          <a:pt x="1039" y="4145"/>
                        </a:lnTo>
                        <a:lnTo>
                          <a:pt x="1041" y="4155"/>
                        </a:lnTo>
                        <a:lnTo>
                          <a:pt x="1043" y="4164"/>
                        </a:lnTo>
                        <a:lnTo>
                          <a:pt x="1047" y="4170"/>
                        </a:lnTo>
                        <a:lnTo>
                          <a:pt x="1051" y="4176"/>
                        </a:lnTo>
                        <a:lnTo>
                          <a:pt x="1054" y="4180"/>
                        </a:lnTo>
                        <a:lnTo>
                          <a:pt x="1058" y="4182"/>
                        </a:lnTo>
                        <a:lnTo>
                          <a:pt x="1061" y="4183"/>
                        </a:lnTo>
                        <a:lnTo>
                          <a:pt x="1064" y="4183"/>
                        </a:lnTo>
                        <a:lnTo>
                          <a:pt x="1067" y="4181"/>
                        </a:lnTo>
                        <a:lnTo>
                          <a:pt x="1069" y="4178"/>
                        </a:lnTo>
                        <a:lnTo>
                          <a:pt x="1072" y="4175"/>
                        </a:lnTo>
                        <a:lnTo>
                          <a:pt x="1076" y="4166"/>
                        </a:lnTo>
                        <a:lnTo>
                          <a:pt x="1079" y="4155"/>
                        </a:lnTo>
                        <a:lnTo>
                          <a:pt x="1081" y="4146"/>
                        </a:lnTo>
                        <a:lnTo>
                          <a:pt x="1083" y="4138"/>
                        </a:lnTo>
                        <a:lnTo>
                          <a:pt x="1084" y="4130"/>
                        </a:lnTo>
                        <a:lnTo>
                          <a:pt x="1088" y="4123"/>
                        </a:lnTo>
                        <a:lnTo>
                          <a:pt x="1091" y="4115"/>
                        </a:lnTo>
                        <a:lnTo>
                          <a:pt x="1094" y="4107"/>
                        </a:lnTo>
                        <a:lnTo>
                          <a:pt x="1103" y="4094"/>
                        </a:lnTo>
                        <a:lnTo>
                          <a:pt x="1112" y="4081"/>
                        </a:lnTo>
                        <a:lnTo>
                          <a:pt x="1117" y="4077"/>
                        </a:lnTo>
                        <a:lnTo>
                          <a:pt x="1122" y="4074"/>
                        </a:lnTo>
                        <a:lnTo>
                          <a:pt x="1128" y="4071"/>
                        </a:lnTo>
                        <a:lnTo>
                          <a:pt x="1135" y="4067"/>
                        </a:lnTo>
                        <a:lnTo>
                          <a:pt x="1141" y="4065"/>
                        </a:lnTo>
                        <a:lnTo>
                          <a:pt x="1146" y="4061"/>
                        </a:lnTo>
                        <a:lnTo>
                          <a:pt x="1150" y="4058"/>
                        </a:lnTo>
                        <a:lnTo>
                          <a:pt x="1152" y="4053"/>
                        </a:lnTo>
                        <a:lnTo>
                          <a:pt x="1154" y="4047"/>
                        </a:lnTo>
                        <a:lnTo>
                          <a:pt x="1157" y="4043"/>
                        </a:lnTo>
                        <a:lnTo>
                          <a:pt x="1160" y="4040"/>
                        </a:lnTo>
                        <a:lnTo>
                          <a:pt x="1164" y="4037"/>
                        </a:lnTo>
                        <a:lnTo>
                          <a:pt x="1169" y="4036"/>
                        </a:lnTo>
                        <a:lnTo>
                          <a:pt x="1175" y="4035"/>
                        </a:lnTo>
                        <a:lnTo>
                          <a:pt x="1181" y="4035"/>
                        </a:lnTo>
                        <a:lnTo>
                          <a:pt x="1186" y="4036"/>
                        </a:lnTo>
                        <a:lnTo>
                          <a:pt x="1211" y="4041"/>
                        </a:lnTo>
                        <a:lnTo>
                          <a:pt x="1234" y="4044"/>
                        </a:lnTo>
                        <a:lnTo>
                          <a:pt x="1247" y="4045"/>
                        </a:lnTo>
                        <a:lnTo>
                          <a:pt x="1257" y="4047"/>
                        </a:lnTo>
                        <a:lnTo>
                          <a:pt x="1262" y="4049"/>
                        </a:lnTo>
                        <a:lnTo>
                          <a:pt x="1265" y="4051"/>
                        </a:lnTo>
                        <a:lnTo>
                          <a:pt x="1267" y="4053"/>
                        </a:lnTo>
                        <a:lnTo>
                          <a:pt x="1269" y="4055"/>
                        </a:lnTo>
                        <a:lnTo>
                          <a:pt x="1270" y="4058"/>
                        </a:lnTo>
                        <a:lnTo>
                          <a:pt x="1271" y="4061"/>
                        </a:lnTo>
                        <a:lnTo>
                          <a:pt x="1271" y="4065"/>
                        </a:lnTo>
                        <a:lnTo>
                          <a:pt x="1271" y="4068"/>
                        </a:lnTo>
                        <a:lnTo>
                          <a:pt x="1269" y="4077"/>
                        </a:lnTo>
                        <a:lnTo>
                          <a:pt x="1266" y="4085"/>
                        </a:lnTo>
                        <a:lnTo>
                          <a:pt x="1260" y="4103"/>
                        </a:lnTo>
                        <a:lnTo>
                          <a:pt x="1252" y="4124"/>
                        </a:lnTo>
                        <a:lnTo>
                          <a:pt x="1250" y="4134"/>
                        </a:lnTo>
                        <a:lnTo>
                          <a:pt x="1249" y="4144"/>
                        </a:lnTo>
                        <a:lnTo>
                          <a:pt x="1250" y="4149"/>
                        </a:lnTo>
                        <a:lnTo>
                          <a:pt x="1250" y="4153"/>
                        </a:lnTo>
                        <a:lnTo>
                          <a:pt x="1252" y="4159"/>
                        </a:lnTo>
                        <a:lnTo>
                          <a:pt x="1253" y="4164"/>
                        </a:lnTo>
                        <a:lnTo>
                          <a:pt x="1258" y="4175"/>
                        </a:lnTo>
                        <a:lnTo>
                          <a:pt x="1262" y="4186"/>
                        </a:lnTo>
                        <a:lnTo>
                          <a:pt x="1264" y="4196"/>
                        </a:lnTo>
                        <a:lnTo>
                          <a:pt x="1266" y="4207"/>
                        </a:lnTo>
                        <a:lnTo>
                          <a:pt x="1266" y="4216"/>
                        </a:lnTo>
                        <a:lnTo>
                          <a:pt x="1265" y="4226"/>
                        </a:lnTo>
                        <a:lnTo>
                          <a:pt x="1264" y="4235"/>
                        </a:lnTo>
                        <a:lnTo>
                          <a:pt x="1263" y="4246"/>
                        </a:lnTo>
                        <a:lnTo>
                          <a:pt x="1258" y="4265"/>
                        </a:lnTo>
                        <a:lnTo>
                          <a:pt x="1254" y="4286"/>
                        </a:lnTo>
                        <a:lnTo>
                          <a:pt x="1252" y="4296"/>
                        </a:lnTo>
                        <a:lnTo>
                          <a:pt x="1250" y="4307"/>
                        </a:lnTo>
                        <a:lnTo>
                          <a:pt x="1249" y="4319"/>
                        </a:lnTo>
                        <a:lnTo>
                          <a:pt x="1249" y="4332"/>
                        </a:lnTo>
                        <a:lnTo>
                          <a:pt x="1250" y="4341"/>
                        </a:lnTo>
                        <a:lnTo>
                          <a:pt x="1252" y="4350"/>
                        </a:lnTo>
                        <a:lnTo>
                          <a:pt x="1255" y="4357"/>
                        </a:lnTo>
                        <a:lnTo>
                          <a:pt x="1258" y="4363"/>
                        </a:lnTo>
                        <a:lnTo>
                          <a:pt x="1266" y="4375"/>
                        </a:lnTo>
                        <a:lnTo>
                          <a:pt x="1272" y="4386"/>
                        </a:lnTo>
                        <a:lnTo>
                          <a:pt x="1274" y="4391"/>
                        </a:lnTo>
                        <a:lnTo>
                          <a:pt x="1276" y="4396"/>
                        </a:lnTo>
                        <a:lnTo>
                          <a:pt x="1276" y="4402"/>
                        </a:lnTo>
                        <a:lnTo>
                          <a:pt x="1276" y="4409"/>
                        </a:lnTo>
                        <a:lnTo>
                          <a:pt x="1275" y="4417"/>
                        </a:lnTo>
                        <a:lnTo>
                          <a:pt x="1272" y="4425"/>
                        </a:lnTo>
                        <a:lnTo>
                          <a:pt x="1268" y="4435"/>
                        </a:lnTo>
                        <a:lnTo>
                          <a:pt x="1262" y="4446"/>
                        </a:lnTo>
                        <a:lnTo>
                          <a:pt x="1255" y="4454"/>
                        </a:lnTo>
                        <a:lnTo>
                          <a:pt x="1248" y="4461"/>
                        </a:lnTo>
                        <a:lnTo>
                          <a:pt x="1239" y="4467"/>
                        </a:lnTo>
                        <a:lnTo>
                          <a:pt x="1230" y="4473"/>
                        </a:lnTo>
                        <a:lnTo>
                          <a:pt x="1221" y="4478"/>
                        </a:lnTo>
                        <a:lnTo>
                          <a:pt x="1212" y="4483"/>
                        </a:lnTo>
                        <a:lnTo>
                          <a:pt x="1204" y="4489"/>
                        </a:lnTo>
                        <a:lnTo>
                          <a:pt x="1198" y="4495"/>
                        </a:lnTo>
                        <a:lnTo>
                          <a:pt x="1209" y="4499"/>
                        </a:lnTo>
                        <a:lnTo>
                          <a:pt x="1223" y="4507"/>
                        </a:lnTo>
                        <a:lnTo>
                          <a:pt x="1237" y="4515"/>
                        </a:lnTo>
                        <a:lnTo>
                          <a:pt x="1251" y="4526"/>
                        </a:lnTo>
                        <a:lnTo>
                          <a:pt x="1265" y="4537"/>
                        </a:lnTo>
                        <a:lnTo>
                          <a:pt x="1276" y="4550"/>
                        </a:lnTo>
                        <a:lnTo>
                          <a:pt x="1280" y="4555"/>
                        </a:lnTo>
                        <a:lnTo>
                          <a:pt x="1284" y="4561"/>
                        </a:lnTo>
                        <a:lnTo>
                          <a:pt x="1287" y="4567"/>
                        </a:lnTo>
                        <a:lnTo>
                          <a:pt x="1289" y="4572"/>
                        </a:lnTo>
                        <a:lnTo>
                          <a:pt x="1291" y="4580"/>
                        </a:lnTo>
                        <a:lnTo>
                          <a:pt x="1296" y="4590"/>
                        </a:lnTo>
                        <a:lnTo>
                          <a:pt x="1301" y="4598"/>
                        </a:lnTo>
                        <a:lnTo>
                          <a:pt x="1308" y="4606"/>
                        </a:lnTo>
                        <a:lnTo>
                          <a:pt x="1323" y="4622"/>
                        </a:lnTo>
                        <a:lnTo>
                          <a:pt x="1338" y="4639"/>
                        </a:lnTo>
                        <a:lnTo>
                          <a:pt x="1346" y="4647"/>
                        </a:lnTo>
                        <a:lnTo>
                          <a:pt x="1352" y="4656"/>
                        </a:lnTo>
                        <a:lnTo>
                          <a:pt x="1358" y="4664"/>
                        </a:lnTo>
                        <a:lnTo>
                          <a:pt x="1362" y="4674"/>
                        </a:lnTo>
                        <a:lnTo>
                          <a:pt x="1366" y="4683"/>
                        </a:lnTo>
                        <a:lnTo>
                          <a:pt x="1367" y="4692"/>
                        </a:lnTo>
                        <a:lnTo>
                          <a:pt x="1368" y="4696"/>
                        </a:lnTo>
                        <a:lnTo>
                          <a:pt x="1367" y="4701"/>
                        </a:lnTo>
                        <a:lnTo>
                          <a:pt x="1367" y="4705"/>
                        </a:lnTo>
                        <a:lnTo>
                          <a:pt x="1365" y="4710"/>
                        </a:lnTo>
                        <a:lnTo>
                          <a:pt x="1362" y="4722"/>
                        </a:lnTo>
                        <a:lnTo>
                          <a:pt x="1358" y="4733"/>
                        </a:lnTo>
                        <a:lnTo>
                          <a:pt x="1355" y="4744"/>
                        </a:lnTo>
                        <a:lnTo>
                          <a:pt x="1352" y="4755"/>
                        </a:lnTo>
                        <a:lnTo>
                          <a:pt x="1351" y="4768"/>
                        </a:lnTo>
                        <a:lnTo>
                          <a:pt x="1353" y="4778"/>
                        </a:lnTo>
                        <a:lnTo>
                          <a:pt x="1354" y="4784"/>
                        </a:lnTo>
                        <a:lnTo>
                          <a:pt x="1356" y="4789"/>
                        </a:lnTo>
                        <a:lnTo>
                          <a:pt x="1359" y="4794"/>
                        </a:lnTo>
                        <a:lnTo>
                          <a:pt x="1363" y="4799"/>
                        </a:lnTo>
                        <a:lnTo>
                          <a:pt x="1377" y="4817"/>
                        </a:lnTo>
                        <a:lnTo>
                          <a:pt x="1388" y="4833"/>
                        </a:lnTo>
                        <a:lnTo>
                          <a:pt x="1393" y="4841"/>
                        </a:lnTo>
                        <a:lnTo>
                          <a:pt x="1395" y="4851"/>
                        </a:lnTo>
                        <a:lnTo>
                          <a:pt x="1397" y="4861"/>
                        </a:lnTo>
                        <a:lnTo>
                          <a:pt x="1398" y="4874"/>
                        </a:lnTo>
                        <a:lnTo>
                          <a:pt x="1396" y="4879"/>
                        </a:lnTo>
                        <a:lnTo>
                          <a:pt x="1396" y="4885"/>
                        </a:lnTo>
                        <a:lnTo>
                          <a:pt x="1397" y="4892"/>
                        </a:lnTo>
                        <a:lnTo>
                          <a:pt x="1399" y="4899"/>
                        </a:lnTo>
                        <a:lnTo>
                          <a:pt x="1403" y="4913"/>
                        </a:lnTo>
                        <a:lnTo>
                          <a:pt x="1410" y="4927"/>
                        </a:lnTo>
                        <a:lnTo>
                          <a:pt x="1426" y="4955"/>
                        </a:lnTo>
                        <a:lnTo>
                          <a:pt x="1442" y="4978"/>
                        </a:lnTo>
                        <a:lnTo>
                          <a:pt x="1448" y="4986"/>
                        </a:lnTo>
                        <a:lnTo>
                          <a:pt x="1454" y="4993"/>
                        </a:lnTo>
                        <a:lnTo>
                          <a:pt x="1460" y="4999"/>
                        </a:lnTo>
                        <a:lnTo>
                          <a:pt x="1466" y="5005"/>
                        </a:lnTo>
                        <a:lnTo>
                          <a:pt x="1472" y="5009"/>
                        </a:lnTo>
                        <a:lnTo>
                          <a:pt x="1478" y="5013"/>
                        </a:lnTo>
                        <a:lnTo>
                          <a:pt x="1484" y="5016"/>
                        </a:lnTo>
                        <a:lnTo>
                          <a:pt x="1490" y="5019"/>
                        </a:lnTo>
                        <a:lnTo>
                          <a:pt x="1496" y="5021"/>
                        </a:lnTo>
                        <a:lnTo>
                          <a:pt x="1502" y="5022"/>
                        </a:lnTo>
                        <a:lnTo>
                          <a:pt x="1508" y="5022"/>
                        </a:lnTo>
                        <a:lnTo>
                          <a:pt x="1514" y="5022"/>
                        </a:lnTo>
                        <a:lnTo>
                          <a:pt x="1526" y="5021"/>
                        </a:lnTo>
                        <a:lnTo>
                          <a:pt x="1539" y="5019"/>
                        </a:lnTo>
                        <a:lnTo>
                          <a:pt x="1565" y="5012"/>
                        </a:lnTo>
                        <a:lnTo>
                          <a:pt x="1592" y="5006"/>
                        </a:lnTo>
                        <a:lnTo>
                          <a:pt x="1608" y="5004"/>
                        </a:lnTo>
                        <a:lnTo>
                          <a:pt x="1623" y="5005"/>
                        </a:lnTo>
                        <a:lnTo>
                          <a:pt x="1630" y="5005"/>
                        </a:lnTo>
                        <a:lnTo>
                          <a:pt x="1638" y="5007"/>
                        </a:lnTo>
                        <a:lnTo>
                          <a:pt x="1646" y="5009"/>
                        </a:lnTo>
                        <a:lnTo>
                          <a:pt x="1656" y="5011"/>
                        </a:lnTo>
                        <a:lnTo>
                          <a:pt x="1687" y="5023"/>
                        </a:lnTo>
                        <a:lnTo>
                          <a:pt x="1723" y="5036"/>
                        </a:lnTo>
                        <a:lnTo>
                          <a:pt x="1742" y="5042"/>
                        </a:lnTo>
                        <a:lnTo>
                          <a:pt x="1758" y="5050"/>
                        </a:lnTo>
                        <a:lnTo>
                          <a:pt x="1774" y="5057"/>
                        </a:lnTo>
                        <a:lnTo>
                          <a:pt x="1788" y="5066"/>
                        </a:lnTo>
                        <a:lnTo>
                          <a:pt x="1795" y="5070"/>
                        </a:lnTo>
                        <a:lnTo>
                          <a:pt x="1802" y="5074"/>
                        </a:lnTo>
                        <a:lnTo>
                          <a:pt x="1809" y="5076"/>
                        </a:lnTo>
                        <a:lnTo>
                          <a:pt x="1816" y="5078"/>
                        </a:lnTo>
                        <a:lnTo>
                          <a:pt x="1825" y="5080"/>
                        </a:lnTo>
                        <a:lnTo>
                          <a:pt x="1832" y="5080"/>
                        </a:lnTo>
                        <a:lnTo>
                          <a:pt x="1840" y="5080"/>
                        </a:lnTo>
                        <a:lnTo>
                          <a:pt x="1847" y="5080"/>
                        </a:lnTo>
                        <a:lnTo>
                          <a:pt x="1862" y="5078"/>
                        </a:lnTo>
                        <a:lnTo>
                          <a:pt x="1879" y="5075"/>
                        </a:lnTo>
                        <a:lnTo>
                          <a:pt x="1894" y="5071"/>
                        </a:lnTo>
                        <a:lnTo>
                          <a:pt x="1910" y="5067"/>
                        </a:lnTo>
                        <a:lnTo>
                          <a:pt x="1925" y="5064"/>
                        </a:lnTo>
                        <a:lnTo>
                          <a:pt x="1939" y="5061"/>
                        </a:lnTo>
                        <a:lnTo>
                          <a:pt x="1954" y="5058"/>
                        </a:lnTo>
                        <a:lnTo>
                          <a:pt x="1968" y="5058"/>
                        </a:lnTo>
                        <a:lnTo>
                          <a:pt x="1975" y="5058"/>
                        </a:lnTo>
                        <a:lnTo>
                          <a:pt x="1982" y="5061"/>
                        </a:lnTo>
                        <a:lnTo>
                          <a:pt x="1988" y="5063"/>
                        </a:lnTo>
                        <a:lnTo>
                          <a:pt x="1996" y="5065"/>
                        </a:lnTo>
                        <a:lnTo>
                          <a:pt x="2002" y="5069"/>
                        </a:lnTo>
                        <a:lnTo>
                          <a:pt x="2008" y="5073"/>
                        </a:lnTo>
                        <a:lnTo>
                          <a:pt x="2014" y="5078"/>
                        </a:lnTo>
                        <a:lnTo>
                          <a:pt x="2020" y="5084"/>
                        </a:lnTo>
                        <a:lnTo>
                          <a:pt x="2030" y="5095"/>
                        </a:lnTo>
                        <a:lnTo>
                          <a:pt x="2041" y="5105"/>
                        </a:lnTo>
                        <a:lnTo>
                          <a:pt x="2052" y="5113"/>
                        </a:lnTo>
                        <a:lnTo>
                          <a:pt x="2062" y="5120"/>
                        </a:lnTo>
                        <a:lnTo>
                          <a:pt x="2084" y="5131"/>
                        </a:lnTo>
                        <a:lnTo>
                          <a:pt x="2102" y="5141"/>
                        </a:lnTo>
                        <a:lnTo>
                          <a:pt x="2111" y="5148"/>
                        </a:lnTo>
                        <a:lnTo>
                          <a:pt x="2119" y="5155"/>
                        </a:lnTo>
                        <a:lnTo>
                          <a:pt x="2127" y="5163"/>
                        </a:lnTo>
                        <a:lnTo>
                          <a:pt x="2132" y="5172"/>
                        </a:lnTo>
                        <a:lnTo>
                          <a:pt x="2137" y="5183"/>
                        </a:lnTo>
                        <a:lnTo>
                          <a:pt x="2141" y="5197"/>
                        </a:lnTo>
                        <a:lnTo>
                          <a:pt x="2143" y="5213"/>
                        </a:lnTo>
                        <a:lnTo>
                          <a:pt x="2144" y="5231"/>
                        </a:lnTo>
                        <a:lnTo>
                          <a:pt x="2141" y="5239"/>
                        </a:lnTo>
                        <a:lnTo>
                          <a:pt x="2141" y="5244"/>
                        </a:lnTo>
                        <a:lnTo>
                          <a:pt x="2142" y="5248"/>
                        </a:lnTo>
                        <a:lnTo>
                          <a:pt x="2146" y="5254"/>
                        </a:lnTo>
                        <a:lnTo>
                          <a:pt x="2151" y="5260"/>
                        </a:lnTo>
                        <a:lnTo>
                          <a:pt x="2157" y="5265"/>
                        </a:lnTo>
                        <a:lnTo>
                          <a:pt x="2160" y="5266"/>
                        </a:lnTo>
                        <a:lnTo>
                          <a:pt x="2165" y="5268"/>
                        </a:lnTo>
                        <a:lnTo>
                          <a:pt x="2168" y="5269"/>
                        </a:lnTo>
                        <a:lnTo>
                          <a:pt x="2172" y="5269"/>
                        </a:lnTo>
                        <a:lnTo>
                          <a:pt x="2177" y="5269"/>
                        </a:lnTo>
                        <a:lnTo>
                          <a:pt x="2182" y="5267"/>
                        </a:lnTo>
                        <a:lnTo>
                          <a:pt x="2185" y="5265"/>
                        </a:lnTo>
                        <a:lnTo>
                          <a:pt x="2189" y="5262"/>
                        </a:lnTo>
                        <a:lnTo>
                          <a:pt x="2195" y="5254"/>
                        </a:lnTo>
                        <a:lnTo>
                          <a:pt x="2202" y="5248"/>
                        </a:lnTo>
                        <a:lnTo>
                          <a:pt x="2206" y="5246"/>
                        </a:lnTo>
                        <a:lnTo>
                          <a:pt x="2211" y="5244"/>
                        </a:lnTo>
                        <a:lnTo>
                          <a:pt x="2216" y="5242"/>
                        </a:lnTo>
                        <a:lnTo>
                          <a:pt x="2222" y="5241"/>
                        </a:lnTo>
                        <a:lnTo>
                          <a:pt x="2227" y="5240"/>
                        </a:lnTo>
                        <a:lnTo>
                          <a:pt x="2233" y="5240"/>
                        </a:lnTo>
                        <a:lnTo>
                          <a:pt x="2238" y="5240"/>
                        </a:lnTo>
                        <a:lnTo>
                          <a:pt x="2243" y="5241"/>
                        </a:lnTo>
                        <a:lnTo>
                          <a:pt x="2269" y="5265"/>
                        </a:lnTo>
                        <a:lnTo>
                          <a:pt x="2269" y="5265"/>
                        </a:lnTo>
                        <a:close/>
                      </a:path>
                    </a:pathLst>
                  </a:custGeom>
                  <a:solidFill>
                    <a:srgbClr val="C5CFED"/>
                  </a:solidFill>
                  <a:ln w="12700" cap="flat" cmpd="sng" algn="ctr">
                    <a:solidFill>
                      <a:srgbClr val="00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/>
                  <a:lstStyle/>
                  <a:p>
                    <a:endParaRPr lang="pl-PL"/>
                  </a:p>
                </xdr:txBody>
              </xdr:sp>
            </xdr:grpSp>
            <xdr:grpSp>
              <xdr:nvGrpSpPr>
                <xdr:cNvPr id="142" name="Grupa 310"/>
                <xdr:cNvGrpSpPr/>
              </xdr:nvGrpSpPr>
              <xdr:grpSpPr>
                <a:xfrm>
                  <a:off x="13980721" y="9919532"/>
                  <a:ext cx="4334118" cy="3741081"/>
                  <a:chOff x="13889955" y="4119322"/>
                  <a:chExt cx="4345818" cy="3767301"/>
                </a:xfrm>
              </xdr:grpSpPr>
              <xdr:sp macro="" textlink="$C$79">
                <xdr:nvSpPr>
                  <xdr:cNvPr id="143" name="Mazowieckie_0_text"/>
                  <xdr:cNvSpPr txBox="1"/>
                </xdr:nvSpPr>
                <xdr:spPr>
                  <a:xfrm>
                    <a:off x="16522706" y="5474770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53863583-4CD3-4E1F-92C3-64C755E1BF65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871 075</a:t>
                    </a:fld>
                    <a:endParaRPr lang="pl-PL" sz="900" b="1">
                      <a:solidFill>
                        <a:schemeClr val="bg1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9">
                <xdr:nvSpPr>
                  <xdr:cNvPr id="144" name="Kujawsko-Pomorskie_0_text"/>
                  <xdr:cNvSpPr txBox="1"/>
                </xdr:nvSpPr>
                <xdr:spPr>
                  <a:xfrm>
                    <a:off x="15320912" y="5008500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B24D3435-4B82-470F-BE84-EC6AFD821483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338 964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3">
                <xdr:nvSpPr>
                  <xdr:cNvPr id="145" name="Pomorskie_0_text"/>
                  <xdr:cNvSpPr txBox="1"/>
                </xdr:nvSpPr>
                <xdr:spPr>
                  <a:xfrm>
                    <a:off x="15028630" y="4119322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3FA0DB1B-F9B5-4231-9656-87C587368094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375 868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6">
                <xdr:nvSpPr>
                  <xdr:cNvPr id="146" name="Warmińsko-Mazurskie_0_text"/>
                  <xdr:cNvSpPr txBox="1"/>
                </xdr:nvSpPr>
                <xdr:spPr>
                  <a:xfrm>
                    <a:off x="16310446" y="4372709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076F01A7-75E2-420A-AF1E-E9DD2AC0D2CC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233 803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2">
                <xdr:nvSpPr>
                  <xdr:cNvPr id="147" name="Podlaskie_0_text"/>
                  <xdr:cNvSpPr txBox="1"/>
                </xdr:nvSpPr>
                <xdr:spPr>
                  <a:xfrm>
                    <a:off x="17528041" y="4823390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ED178DBE-F019-4115-961A-3F4C720D66B7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193 113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75">
                <xdr:nvSpPr>
                  <xdr:cNvPr id="148" name="Lubelskie_0_text"/>
                  <xdr:cNvSpPr txBox="1"/>
                </xdr:nvSpPr>
                <xdr:spPr>
                  <a:xfrm>
                    <a:off x="17522094" y="6560200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5D9CAA84-040B-4335-B35F-AE1CCEE95311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347 288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7">
                <xdr:nvSpPr>
                  <xdr:cNvPr id="149" name="Wielkopolskie_0_text"/>
                  <xdr:cNvSpPr txBox="1"/>
                </xdr:nvSpPr>
                <xdr:spPr>
                  <a:xfrm>
                    <a:off x="14620105" y="5549418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C22C6934-F66D-4C36-B4B2-AB312E71787D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565 517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8">
                <xdr:nvSpPr>
                  <xdr:cNvPr id="150" name="Zachodniopomorskie_0_text"/>
                  <xdr:cNvSpPr txBox="1"/>
                </xdr:nvSpPr>
                <xdr:spPr>
                  <a:xfrm>
                    <a:off x="14210557" y="4491093"/>
                    <a:ext cx="707732" cy="419695"/>
                  </a:xfrm>
                  <a:prstGeom prst="rect">
                    <a:avLst/>
                  </a:prstGeom>
                  <a:noFill/>
                  <a:ln w="12700" cap="flat" cmpd="sng" algn="ctr">
                    <a:noFill/>
                    <a:prstDash val="solid"/>
                    <a:round/>
                    <a:headEnd type="none" w="med" len="med"/>
                    <a:tailEnd type="none" w="med" len="med"/>
                  </a:ln>
                </xdr:spPr>
                <xdr:txBody>
                  <a:bodyPr anchor="ctr"/>
                  <a:lstStyle/>
                  <a:p>
                    <a:pPr marL="0" indent="0" algn="ctr"/>
                    <a:fld id="{91A08E16-862E-4F1F-B699-12D65D294ECE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ctr"/>
                      <a:t>277 882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ea typeface="+mn-ea"/>
                      <a:cs typeface="+mn-cs"/>
                    </a:endParaRPr>
                  </a:p>
                </xdr:txBody>
              </xdr:sp>
              <xdr:sp macro="" textlink="$C$76">
                <xdr:nvSpPr>
                  <xdr:cNvPr id="151" name="Lubuskie_0_text"/>
                  <xdr:cNvSpPr txBox="1"/>
                </xdr:nvSpPr>
                <xdr:spPr>
                  <a:xfrm>
                    <a:off x="13889955" y="5671825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36758DDA-CBF2-41C2-AAD8-898E25404028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165 447</a:t>
                    </a:fld>
                    <a:endParaRPr lang="pl-PL" sz="900" b="1">
                      <a:solidFill>
                        <a:schemeClr val="bg1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78">
                <xdr:nvSpPr>
                  <xdr:cNvPr id="152" name="Małopolskie_0_text"/>
                  <xdr:cNvSpPr txBox="1"/>
                </xdr:nvSpPr>
                <xdr:spPr>
                  <a:xfrm>
                    <a:off x="16247308" y="7466928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3BDE0547-384F-47AB-9F3A-7F28985D7ED2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549 025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0">
                <xdr:nvSpPr>
                  <xdr:cNvPr id="153" name="Opolskie_0_text"/>
                  <xdr:cNvSpPr txBox="1"/>
                </xdr:nvSpPr>
                <xdr:spPr>
                  <a:xfrm>
                    <a:off x="15152792" y="6862843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3F6733B3-F5E9-4F0B-92C4-CC12E1D8B63C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161 714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74">
                <xdr:nvSpPr>
                  <xdr:cNvPr id="154" name="Dolnośląskie_0_text"/>
                  <xdr:cNvSpPr txBox="1"/>
                </xdr:nvSpPr>
                <xdr:spPr>
                  <a:xfrm>
                    <a:off x="14409188" y="6537700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C0F39C43-AC6C-4633-B4E5-EBF941E97187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472 189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5">
                <xdr:nvSpPr>
                  <xdr:cNvPr id="155" name="Świętokrzyskie_0_text"/>
                  <xdr:cNvSpPr txBox="1"/>
                </xdr:nvSpPr>
                <xdr:spPr>
                  <a:xfrm>
                    <a:off x="16452050" y="6916670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AEBFFC50-73DC-4AE2-99FC-E24A5CAF0369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203 995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77">
                <xdr:nvSpPr>
                  <xdr:cNvPr id="156" name="Łódzkie_0_text"/>
                  <xdr:cNvSpPr txBox="1"/>
                </xdr:nvSpPr>
                <xdr:spPr>
                  <a:xfrm>
                    <a:off x="15847329" y="6096699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20F87D47-C42F-4F78-855D-FF2525D5D831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404 641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  <xdr:sp macro="" textlink="$C$81">
                <xdr:nvSpPr>
                  <xdr:cNvPr id="157" name="Podkarpackie_0_text"/>
                  <xdr:cNvSpPr txBox="1"/>
                </xdr:nvSpPr>
                <xdr:spPr>
                  <a:xfrm>
                    <a:off x="17103380" y="7366568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FEF98629-199B-4003-8F58-3D5145455C8F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345 843</a:t>
                    </a:fld>
                    <a:endParaRPr lang="en-US" b="1"/>
                  </a:p>
                </xdr:txBody>
              </xdr:sp>
              <xdr:sp macro="" textlink="$C$84">
                <xdr:nvSpPr>
                  <xdr:cNvPr id="158" name="Śląskie_0_text"/>
                  <xdr:cNvSpPr txBox="1"/>
                </xdr:nvSpPr>
                <xdr:spPr>
                  <a:xfrm>
                    <a:off x="15595358" y="7127711"/>
                    <a:ext cx="707732" cy="4196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fld id="{F3E996D8-7BFF-4EC2-ABC3-45ADE3611C11}" type="TxLink">
                      <a:rPr lang="en-US" sz="1000" b="1" i="0" u="none" strike="noStrike">
                        <a:solidFill>
                          <a:srgbClr val="000000"/>
                        </a:solidFill>
                        <a:latin typeface="Calibri"/>
                        <a:cs typeface="Calibri"/>
                      </a:rPr>
                      <a:pPr algn="ctr"/>
                      <a:t>742 216</a:t>
                    </a:fld>
                    <a:endParaRPr lang="pl-PL" sz="900" b="1">
                      <a:solidFill>
                        <a:srgbClr val="FF0000"/>
                      </a:solidFill>
                      <a:latin typeface="Arial Narrow" pitchFamily="34" charset="0"/>
                      <a:cs typeface="Arial" pitchFamily="34" charset="0"/>
                    </a:endParaRPr>
                  </a:p>
                </xdr:txBody>
              </xdr:sp>
            </xdr:grpSp>
          </xdr:grpSp>
          <xdr:grpSp>
            <xdr:nvGrpSpPr>
              <xdr:cNvPr id="130" name="Grupa 129"/>
              <xdr:cNvGrpSpPr/>
            </xdr:nvGrpSpPr>
            <xdr:grpSpPr>
              <a:xfrm>
                <a:off x="6490391" y="4800599"/>
                <a:ext cx="3253685" cy="542925"/>
                <a:chOff x="2671793" y="3233839"/>
                <a:chExt cx="3233349" cy="542925"/>
              </a:xfrm>
            </xdr:grpSpPr>
            <xdr:sp macro="" textlink="">
              <xdr:nvSpPr>
                <xdr:cNvPr id="131" name="Prostokąt 130"/>
                <xdr:cNvSpPr/>
              </xdr:nvSpPr>
              <xdr:spPr>
                <a:xfrm>
                  <a:off x="2819400" y="3454406"/>
                  <a:ext cx="77153" cy="73719"/>
                </a:xfrm>
                <a:prstGeom prst="rect">
                  <a:avLst/>
                </a:prstGeom>
                <a:solidFill>
                  <a:srgbClr val="F0F4FA"/>
                </a:solidFill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pPr algn="ctr"/>
                  <a:endParaRPr lang="pl-PL" sz="1100"/>
                </a:p>
              </xdr:txBody>
            </xdr:sp>
            <xdr:sp macro="" textlink="">
              <xdr:nvSpPr>
                <xdr:cNvPr id="132" name="Prostokąt 131"/>
                <xdr:cNvSpPr/>
              </xdr:nvSpPr>
              <xdr:spPr>
                <a:xfrm>
                  <a:off x="2917091" y="3454406"/>
                  <a:ext cx="77153" cy="73719"/>
                </a:xfrm>
                <a:prstGeom prst="rect">
                  <a:avLst/>
                </a:prstGeom>
                <a:solidFill>
                  <a:srgbClr val="C5CFED"/>
                </a:solidFill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pPr algn="ctr"/>
                  <a:endParaRPr lang="pl-PL" sz="1100"/>
                </a:p>
              </xdr:txBody>
            </xdr:sp>
            <xdr:sp macro="" textlink="">
              <xdr:nvSpPr>
                <xdr:cNvPr id="133" name="Prostokąt 132"/>
                <xdr:cNvSpPr/>
              </xdr:nvSpPr>
              <xdr:spPr>
                <a:xfrm>
                  <a:off x="3014784" y="3454406"/>
                  <a:ext cx="77153" cy="73719"/>
                </a:xfrm>
                <a:prstGeom prst="rect">
                  <a:avLst/>
                </a:prstGeom>
                <a:solidFill>
                  <a:srgbClr val="7CA0E8"/>
                </a:solidFill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pPr algn="ctr"/>
                  <a:endParaRPr lang="pl-PL" sz="1100"/>
                </a:p>
              </xdr:txBody>
            </xdr:sp>
            <xdr:sp macro="" textlink="">
              <xdr:nvSpPr>
                <xdr:cNvPr id="134" name="Prostokąt 133"/>
                <xdr:cNvSpPr/>
              </xdr:nvSpPr>
              <xdr:spPr>
                <a:xfrm>
                  <a:off x="3112475" y="3454406"/>
                  <a:ext cx="77153" cy="73719"/>
                </a:xfrm>
                <a:prstGeom prst="rect">
                  <a:avLst/>
                </a:prstGeom>
                <a:solidFill>
                  <a:srgbClr val="3468A2"/>
                </a:solidFill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pPr algn="ctr"/>
                  <a:endParaRPr lang="pl-PL" sz="1100"/>
                </a:p>
              </xdr:txBody>
            </xdr:sp>
            <xdr:sp macro="" textlink="">
              <xdr:nvSpPr>
                <xdr:cNvPr id="135" name="Prostokąt 134"/>
                <xdr:cNvSpPr/>
              </xdr:nvSpPr>
              <xdr:spPr>
                <a:xfrm>
                  <a:off x="3220373" y="3454406"/>
                  <a:ext cx="77153" cy="73719"/>
                </a:xfrm>
                <a:prstGeom prst="rect">
                  <a:avLst/>
                </a:prstGeom>
                <a:solidFill>
                  <a:srgbClr val="0E4D74"/>
                </a:solidFill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pPr algn="ctr"/>
                  <a:endParaRPr lang="pl-PL" sz="1100"/>
                </a:p>
              </xdr:txBody>
            </xdr:sp>
            <xdr:sp macro="" textlink="">
              <xdr:nvSpPr>
                <xdr:cNvPr id="136" name="Prostokąt 135"/>
                <xdr:cNvSpPr/>
              </xdr:nvSpPr>
              <xdr:spPr>
                <a:xfrm>
                  <a:off x="3318315" y="3454650"/>
                  <a:ext cx="77153" cy="73719"/>
                </a:xfrm>
                <a:prstGeom prst="rect">
                  <a:avLst/>
                </a:prstGeom>
                <a:solidFill>
                  <a:srgbClr val="0A1C4E"/>
                </a:solidFill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rtlCol="0" anchor="ctr"/>
                <a:lstStyle/>
                <a:p>
                  <a:pPr algn="ctr"/>
                  <a:endParaRPr lang="pl-PL" sz="1100"/>
                </a:p>
              </xdr:txBody>
            </xdr:sp>
            <xdr:sp macro="" textlink="">
              <xdr:nvSpPr>
                <xdr:cNvPr id="138" name="pole tekstowe 137"/>
                <xdr:cNvSpPr txBox="1"/>
              </xdr:nvSpPr>
              <xdr:spPr>
                <a:xfrm>
                  <a:off x="3546417" y="3233839"/>
                  <a:ext cx="2358725" cy="54292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marL="0" marR="0" lvl="0" indent="0" algn="l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pl-PL" sz="800" b="0" i="0" u="none" strike="noStrike" kern="0" cap="none" spc="0" normalizeH="0" baseline="0" noProof="0">
                      <a:ln>
                        <a:noFill/>
                      </a:ln>
                      <a:solidFill>
                        <a:prstClr val="black"/>
                      </a:solidFill>
                      <a:effectLst/>
                      <a:uLnTx/>
                      <a:uFillTx/>
                      <a:latin typeface="Arial" pitchFamily="34" charset="0"/>
                      <a:ea typeface="+mn-ea"/>
                      <a:cs typeface="Arial" pitchFamily="34" charset="0"/>
                    </a:rPr>
                    <a:t>Liczba pacjentów będących w danej grupie ryzyka.</a:t>
                  </a:r>
                </a:p>
              </xdr:txBody>
            </xdr:sp>
            <xdr:sp macro="" textlink="$C$90">
              <xdr:nvSpPr>
                <xdr:cNvPr id="139" name="pole tekstowe 138"/>
                <xdr:cNvSpPr txBox="1"/>
              </xdr:nvSpPr>
              <xdr:spPr>
                <a:xfrm>
                  <a:off x="2671793" y="3257551"/>
                  <a:ext cx="884859" cy="166764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fld id="{B1ACCF1E-2131-4856-8015-603BF6985866}" type="TxLink">
                    <a:rPr lang="en-US" sz="1000" b="1" i="0" u="none" strike="noStrike">
                      <a:solidFill>
                        <a:srgbClr val="000000"/>
                      </a:solidFill>
                      <a:latin typeface="Calibri"/>
                      <a:cs typeface="Calibri"/>
                    </a:rPr>
                    <a:pPr algn="ctr"/>
                    <a:t>6 248 581</a:t>
                  </a:fld>
                  <a:endParaRPr lang="pl-PL" sz="1100" b="1">
                    <a:solidFill>
                      <a:sysClr val="windowText" lastClr="000000"/>
                    </a:solidFill>
                    <a:latin typeface="Arial Narrow" pitchFamily="34" charset="0"/>
                    <a:cs typeface="Arial" pitchFamily="34" charset="0"/>
                  </a:endParaRPr>
                </a:p>
              </xdr:txBody>
            </xdr:sp>
            <xdr:cxnSp macro="">
              <xdr:nvCxnSpPr>
                <xdr:cNvPr id="140" name="Łącznik prosty ze strzałką 139"/>
                <xdr:cNvCxnSpPr/>
              </xdr:nvCxnSpPr>
              <xdr:spPr>
                <a:xfrm>
                  <a:off x="2901052" y="3588984"/>
                  <a:ext cx="501489" cy="0"/>
                </a:xfrm>
                <a:prstGeom prst="straightConnector1">
                  <a:avLst/>
                </a:prstGeom>
                <a:ln w="6350">
                  <a:solidFill>
                    <a:sysClr val="windowText" lastClr="000000"/>
                  </a:solidFill>
                  <a:headEnd type="none" w="med" len="med"/>
                  <a:tailEnd type="triangle" w="med" len="med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sp macro="" textlink="$D$90">
          <xdr:nvSpPr>
            <xdr:cNvPr id="127" name="pole tekstowe 126"/>
            <xdr:cNvSpPr txBox="1"/>
          </xdr:nvSpPr>
          <xdr:spPr>
            <a:xfrm>
              <a:off x="6619874" y="5305425"/>
              <a:ext cx="676275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989771EC-0747-49CC-A22D-8E2EEF0C4C36}" type="TxLink">
                <a:rPr lang="en-US" sz="10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4 310 075</a:t>
              </a:fld>
              <a:endParaRPr lang="pl-PL" sz="900" b="1">
                <a:solidFill>
                  <a:srgbClr val="FF0000"/>
                </a:solidFill>
                <a:latin typeface="Arial Narrow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128" name="pole tekstowe 127"/>
            <xdr:cNvSpPr txBox="1"/>
          </xdr:nvSpPr>
          <xdr:spPr>
            <a:xfrm>
              <a:off x="7362825" y="5238749"/>
              <a:ext cx="2373560" cy="3714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l-PL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Zapadalność na grypę.</a:t>
              </a:r>
            </a:p>
          </xdr:txBody>
        </xdr:sp>
      </xdr:grpSp>
      <xdr:sp macro="" textlink="$D$81">
        <xdr:nvSpPr>
          <xdr:cNvPr id="178" name="Podkarpackie_0_text"/>
          <xdr:cNvSpPr txBox="1"/>
        </xdr:nvSpPr>
        <xdr:spPr>
          <a:xfrm>
            <a:off x="10382250" y="8534400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ADD1632F-9958-4ED2-A99C-574576D2E99F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70 004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78">
        <xdr:nvSpPr>
          <xdr:cNvPr id="180" name="Podkarpackie_0_text"/>
          <xdr:cNvSpPr txBox="1"/>
        </xdr:nvSpPr>
        <xdr:spPr>
          <a:xfrm>
            <a:off x="9382125" y="8629650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9DCCA104-3A15-4ACD-AEBA-5E4A0D4F2767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425 668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4">
        <xdr:nvSpPr>
          <xdr:cNvPr id="181" name="Podkarpackie_0_text"/>
          <xdr:cNvSpPr txBox="1"/>
        </xdr:nvSpPr>
        <xdr:spPr>
          <a:xfrm>
            <a:off x="8591550" y="829627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EB1E5466-7CC6-4444-AF51-4B87B8C84875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287 108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0">
        <xdr:nvSpPr>
          <xdr:cNvPr id="182" name="Podkarpackie_0_text"/>
          <xdr:cNvSpPr txBox="1"/>
        </xdr:nvSpPr>
        <xdr:spPr>
          <a:xfrm>
            <a:off x="8153400" y="797242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7C0838A2-17B5-426C-A8E4-47DBD1D8A91C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52 098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74">
        <xdr:nvSpPr>
          <xdr:cNvPr id="183" name="Podkarpackie_0_text"/>
          <xdr:cNvSpPr txBox="1"/>
        </xdr:nvSpPr>
        <xdr:spPr>
          <a:xfrm>
            <a:off x="7334250" y="774382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6BFA7C36-1712-44DA-BF41-94C07260903D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192 757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76">
        <xdr:nvSpPr>
          <xdr:cNvPr id="184" name="Podkarpackie_0_text"/>
          <xdr:cNvSpPr txBox="1"/>
        </xdr:nvSpPr>
        <xdr:spPr>
          <a:xfrm>
            <a:off x="6753225" y="698182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AB304A20-998E-4FC5-8809-29872635220F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57 933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7">
        <xdr:nvSpPr>
          <xdr:cNvPr id="185" name="Podkarpackie_0_text"/>
          <xdr:cNvSpPr txBox="1"/>
        </xdr:nvSpPr>
        <xdr:spPr>
          <a:xfrm>
            <a:off x="7953375" y="692467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E0F995A9-9FFE-46A8-8080-6C5683F08DB8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605 382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77">
        <xdr:nvSpPr>
          <xdr:cNvPr id="186" name="Podkarpackie_0_text"/>
          <xdr:cNvSpPr txBox="1"/>
        </xdr:nvSpPr>
        <xdr:spPr>
          <a:xfrm>
            <a:off x="8915400" y="7391400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45010A65-994B-4CAE-BD6F-7B9D8007942B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238 373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79">
        <xdr:nvSpPr>
          <xdr:cNvPr id="187" name="Podkarpackie_0_text"/>
          <xdr:cNvSpPr txBox="1"/>
        </xdr:nvSpPr>
        <xdr:spPr>
          <a:xfrm>
            <a:off x="9896475" y="692467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868BCB74-071F-452C-BB80-4CCF1CDF1CFA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808 925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2">
        <xdr:nvSpPr>
          <xdr:cNvPr id="188" name="Podkarpackie_0_text"/>
          <xdr:cNvSpPr txBox="1"/>
        </xdr:nvSpPr>
        <xdr:spPr>
          <a:xfrm>
            <a:off x="10801350" y="621982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83C1D3F9-4DEA-41F7-B08D-ECFFF1841D56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107 992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6" fLocksText="0">
        <xdr:nvSpPr>
          <xdr:cNvPr id="189" name="Podkarpackie_0_text"/>
          <xdr:cNvSpPr txBox="1"/>
        </xdr:nvSpPr>
        <xdr:spPr>
          <a:xfrm>
            <a:off x="9915525" y="574357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4E94E09-765E-4B63-8D8E-50CC836BDFEE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77 627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9">
        <xdr:nvSpPr>
          <xdr:cNvPr id="190" name="Podkarpackie_0_text"/>
          <xdr:cNvSpPr txBox="1"/>
        </xdr:nvSpPr>
        <xdr:spPr>
          <a:xfrm>
            <a:off x="8543925" y="6353175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E4F2AB51-A587-4637-910D-EF22AA03B5B2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280 269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3">
        <xdr:nvSpPr>
          <xdr:cNvPr id="191" name="Podkarpackie_0_text"/>
          <xdr:cNvSpPr txBox="1"/>
        </xdr:nvSpPr>
        <xdr:spPr>
          <a:xfrm>
            <a:off x="8334375" y="5505450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70331062-3EDC-437D-9607-26B15C860AD3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841 702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  <xdr:sp macro="" textlink="$D$88">
        <xdr:nvSpPr>
          <xdr:cNvPr id="192" name="Podkarpackie_0_text"/>
          <xdr:cNvSpPr txBox="1"/>
        </xdr:nvSpPr>
        <xdr:spPr>
          <a:xfrm>
            <a:off x="6791325" y="5981700"/>
            <a:ext cx="784091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61A95206-884B-4DB3-93CC-0AEFA2178A9B}" type="TxLink">
              <a:rPr lang="en-US" sz="1000" b="1" i="0" u="none" strike="noStrike">
                <a:solidFill>
                  <a:srgbClr val="FF0000"/>
                </a:solidFill>
                <a:latin typeface="Calibri"/>
                <a:cs typeface="Calibri"/>
              </a:rPr>
              <a:pPr algn="ctr"/>
              <a:t>76 012</a:t>
            </a:fld>
            <a:endParaRPr lang="en-US" sz="1000" b="1" i="0" u="none" strike="noStrike">
              <a:solidFill>
                <a:srgbClr val="FF0000"/>
              </a:solidFill>
              <a:latin typeface="Calibri"/>
              <a:cs typeface="Calibri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Szablon HTAC 0.972_alt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C8D1E6"/>
      </a:accent1>
      <a:accent2>
        <a:srgbClr val="70254A"/>
      </a:accent2>
      <a:accent3>
        <a:srgbClr val="00254A"/>
      </a:accent3>
      <a:accent4>
        <a:srgbClr val="E1E4EB"/>
      </a:accent4>
      <a:accent5>
        <a:srgbClr val="DBE5F1"/>
      </a:accent5>
      <a:accent6>
        <a:srgbClr val="BFBFBF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tabColor theme="3"/>
    <outlinePr summaryBelow="0"/>
  </sheetPr>
  <dimension ref="A1:E444"/>
  <sheetViews>
    <sheetView showGridLines="0" tabSelected="1" zoomScale="85" zoomScaleNormal="85" workbookViewId="0">
      <selection activeCell="G23" sqref="G23"/>
    </sheetView>
  </sheetViews>
  <sheetFormatPr defaultRowHeight="12.75" outlineLevelRow="1"/>
  <cols>
    <col min="1" max="1" width="28.7109375" customWidth="1"/>
    <col min="2" max="2" width="32.140625" customWidth="1"/>
    <col min="3" max="3" width="49" customWidth="1"/>
    <col min="4" max="4" width="18.7109375" customWidth="1"/>
    <col min="5" max="5" width="31.28515625" hidden="1" customWidth="1"/>
    <col min="6" max="7" width="22.5703125" bestFit="1" customWidth="1"/>
    <col min="8" max="8" width="13.42578125" bestFit="1" customWidth="1"/>
    <col min="9" max="9" width="12.28515625" bestFit="1" customWidth="1"/>
  </cols>
  <sheetData>
    <row r="1" spans="1:3" ht="21" customHeight="1">
      <c r="A1" s="276" t="s">
        <v>708</v>
      </c>
      <c r="B1" s="276"/>
      <c r="C1" s="276"/>
    </row>
    <row r="2" spans="1:3" ht="12.75" customHeight="1">
      <c r="A2" s="276"/>
      <c r="B2" s="276"/>
      <c r="C2" s="276"/>
    </row>
    <row r="3" spans="1:3" ht="12.75" customHeight="1">
      <c r="A3" s="273"/>
      <c r="B3" s="273"/>
    </row>
    <row r="4" spans="1:3" ht="12.75" customHeight="1">
      <c r="A4" s="273"/>
      <c r="B4" s="273"/>
      <c r="C4" s="274" t="s">
        <v>732</v>
      </c>
    </row>
    <row r="5" spans="1:3" ht="12.75" customHeight="1">
      <c r="A5" s="273"/>
      <c r="B5" s="273"/>
      <c r="C5" s="275"/>
    </row>
    <row r="6" spans="1:3" ht="53.25" customHeight="1">
      <c r="A6" s="273"/>
      <c r="B6" s="273"/>
      <c r="C6" s="272" t="s">
        <v>669</v>
      </c>
    </row>
    <row r="36" spans="1:5">
      <c r="A36" s="277" t="s">
        <v>731</v>
      </c>
    </row>
    <row r="37" spans="1:5" ht="12.75" customHeight="1">
      <c r="A37" s="277"/>
    </row>
    <row r="38" spans="1:5">
      <c r="A38" s="277"/>
    </row>
    <row r="39" spans="1:5">
      <c r="A39" s="277"/>
    </row>
    <row r="40" spans="1:5" hidden="1">
      <c r="C40">
        <f>INDEX('Odsetki grupy ryzyka'!$F$34:$T$34,MATCH('Wyniki '!$C$6,'Odsetki grupy ryzyka'!$F$19:$T$19,0))</f>
        <v>5.0944348365459927E-2</v>
      </c>
    </row>
    <row r="41" spans="1:5" ht="59.25" customHeight="1">
      <c r="A41" s="268" t="s">
        <v>705</v>
      </c>
      <c r="B41" s="268" t="s">
        <v>729</v>
      </c>
      <c r="C41" s="268" t="s">
        <v>725</v>
      </c>
      <c r="D41" s="269" t="s">
        <v>730</v>
      </c>
      <c r="E41" s="222" t="s">
        <v>706</v>
      </c>
    </row>
    <row r="42" spans="1:5" collapsed="1">
      <c r="A42" s="226" t="s">
        <v>406</v>
      </c>
      <c r="B42" s="253">
        <v>2903812</v>
      </c>
      <c r="C42" s="259">
        <f>$B42*$C$40</f>
        <v>147932.81011580292</v>
      </c>
      <c r="D42" s="266">
        <v>192757</v>
      </c>
      <c r="E42" s="251">
        <f>D42/B42</f>
        <v>6.6380674781976248E-2</v>
      </c>
    </row>
    <row r="43" spans="1:5" hidden="1" outlineLevel="1">
      <c r="A43" s="249" t="s">
        <v>30</v>
      </c>
      <c r="B43" s="252">
        <v>80889</v>
      </c>
      <c r="C43" s="260">
        <f t="shared" ref="C43:C106" si="0">$B43*$C$40</f>
        <v>4120.8373949336883</v>
      </c>
      <c r="D43" s="262">
        <f t="shared" ref="D43:D72" si="1">$B43*$E$42</f>
        <v>5369.4664024392769</v>
      </c>
      <c r="E43" s="251"/>
    </row>
    <row r="44" spans="1:5" hidden="1" outlineLevel="1">
      <c r="A44" s="249" t="s">
        <v>97</v>
      </c>
      <c r="B44" s="252">
        <v>100769</v>
      </c>
      <c r="C44" s="260">
        <f>$B44*$C$40</f>
        <v>5133.6110404390311</v>
      </c>
      <c r="D44" s="262">
        <f t="shared" si="1"/>
        <v>6689.1142171049642</v>
      </c>
      <c r="E44" s="251"/>
    </row>
    <row r="45" spans="1:5" hidden="1" outlineLevel="1">
      <c r="A45" s="249" t="s">
        <v>98</v>
      </c>
      <c r="B45" s="252">
        <v>637075</v>
      </c>
      <c r="C45" s="260">
        <f t="shared" si="0"/>
        <v>32455.370734925382</v>
      </c>
      <c r="D45" s="262">
        <f t="shared" si="1"/>
        <v>42289.468386727516</v>
      </c>
      <c r="E45" s="251"/>
    </row>
    <row r="46" spans="1:5" hidden="1" outlineLevel="1">
      <c r="A46" s="249" t="s">
        <v>99</v>
      </c>
      <c r="B46" s="252">
        <v>114930</v>
      </c>
      <c r="C46" s="260">
        <f t="shared" si="0"/>
        <v>5855.0339576423094</v>
      </c>
      <c r="D46" s="262">
        <f t="shared" si="1"/>
        <v>7629.1309526925306</v>
      </c>
      <c r="E46" s="251"/>
    </row>
    <row r="47" spans="1:5" hidden="1" outlineLevel="1">
      <c r="A47" s="249" t="s">
        <v>31</v>
      </c>
      <c r="B47" s="252">
        <v>90195</v>
      </c>
      <c r="C47" s="260">
        <f t="shared" si="0"/>
        <v>4594.9255008226583</v>
      </c>
      <c r="D47" s="262">
        <f t="shared" si="1"/>
        <v>5987.2049619603476</v>
      </c>
      <c r="E47" s="251"/>
    </row>
    <row r="48" spans="1:5" hidden="1" outlineLevel="1">
      <c r="A48" s="249" t="s">
        <v>32</v>
      </c>
      <c r="B48" s="252">
        <v>102977</v>
      </c>
      <c r="C48" s="260">
        <f t="shared" si="0"/>
        <v>5246.0961616299664</v>
      </c>
      <c r="D48" s="262">
        <f t="shared" si="1"/>
        <v>6835.6827470235685</v>
      </c>
      <c r="E48" s="251"/>
    </row>
    <row r="49" spans="1:5" hidden="1" outlineLevel="1">
      <c r="A49" s="249" t="s">
        <v>100</v>
      </c>
      <c r="B49" s="252">
        <v>90060</v>
      </c>
      <c r="C49" s="260">
        <f t="shared" si="0"/>
        <v>4588.0480137933209</v>
      </c>
      <c r="D49" s="262">
        <f t="shared" si="1"/>
        <v>5978.2435708647808</v>
      </c>
      <c r="E49" s="251"/>
    </row>
    <row r="50" spans="1:5" hidden="1" outlineLevel="1">
      <c r="A50" s="249" t="s">
        <v>101</v>
      </c>
      <c r="B50" s="252">
        <v>35847</v>
      </c>
      <c r="C50" s="260">
        <f t="shared" si="0"/>
        <v>1826.2020558566419</v>
      </c>
      <c r="D50" s="262">
        <f t="shared" si="1"/>
        <v>2379.5480489095025</v>
      </c>
      <c r="E50" s="251"/>
    </row>
    <row r="51" spans="1:5" hidden="1" outlineLevel="1">
      <c r="A51" s="249" t="s">
        <v>102</v>
      </c>
      <c r="B51" s="252">
        <v>51324</v>
      </c>
      <c r="C51" s="260">
        <f t="shared" si="0"/>
        <v>2614.6677355088655</v>
      </c>
      <c r="D51" s="262">
        <f t="shared" si="1"/>
        <v>3406.921752510149</v>
      </c>
      <c r="E51" s="251"/>
    </row>
    <row r="52" spans="1:5" hidden="1" outlineLevel="1">
      <c r="A52" s="249" t="s">
        <v>33</v>
      </c>
      <c r="B52" s="252">
        <v>64430</v>
      </c>
      <c r="C52" s="260">
        <f t="shared" si="0"/>
        <v>3282.3443651865832</v>
      </c>
      <c r="D52" s="262">
        <f t="shared" si="1"/>
        <v>4276.90687620273</v>
      </c>
      <c r="E52" s="251"/>
    </row>
    <row r="53" spans="1:5" hidden="1" outlineLevel="1">
      <c r="A53" s="249" t="s">
        <v>34</v>
      </c>
      <c r="B53" s="252">
        <v>44280</v>
      </c>
      <c r="C53" s="260">
        <f t="shared" si="0"/>
        <v>2255.8157456225654</v>
      </c>
      <c r="D53" s="262">
        <f t="shared" si="1"/>
        <v>2939.3362793459082</v>
      </c>
      <c r="E53" s="251"/>
    </row>
    <row r="54" spans="1:5" hidden="1" outlineLevel="1">
      <c r="A54" s="249" t="s">
        <v>103</v>
      </c>
      <c r="B54" s="252">
        <v>161856</v>
      </c>
      <c r="C54" s="260">
        <f t="shared" si="0"/>
        <v>8245.6484490398816</v>
      </c>
      <c r="D54" s="262">
        <f t="shared" si="1"/>
        <v>10744.110497511547</v>
      </c>
      <c r="E54" s="251"/>
    </row>
    <row r="55" spans="1:5" hidden="1" outlineLevel="1">
      <c r="A55" s="249" t="s">
        <v>104</v>
      </c>
      <c r="B55" s="252">
        <v>55115</v>
      </c>
      <c r="C55" s="260">
        <f t="shared" si="0"/>
        <v>2807.7977601623238</v>
      </c>
      <c r="D55" s="262">
        <f t="shared" si="1"/>
        <v>3658.5708906086211</v>
      </c>
      <c r="E55" s="251"/>
    </row>
    <row r="56" spans="1:5" hidden="1" outlineLevel="1">
      <c r="A56" s="249" t="s">
        <v>105</v>
      </c>
      <c r="B56" s="252">
        <v>55356</v>
      </c>
      <c r="C56" s="260">
        <f t="shared" si="0"/>
        <v>2820.0753481183997</v>
      </c>
      <c r="D56" s="262">
        <f t="shared" si="1"/>
        <v>3674.568633231077</v>
      </c>
      <c r="E56" s="251"/>
    </row>
    <row r="57" spans="1:5" hidden="1" outlineLevel="1">
      <c r="A57" s="249" t="s">
        <v>106</v>
      </c>
      <c r="B57" s="252">
        <v>106267</v>
      </c>
      <c r="C57" s="260">
        <f t="shared" si="0"/>
        <v>5413.7030677523298</v>
      </c>
      <c r="D57" s="262">
        <f t="shared" si="1"/>
        <v>7054.0751670562704</v>
      </c>
      <c r="E57" s="251"/>
    </row>
    <row r="58" spans="1:5" hidden="1" outlineLevel="1">
      <c r="A58" s="249" t="s">
        <v>107</v>
      </c>
      <c r="B58" s="252">
        <v>46536</v>
      </c>
      <c r="C58" s="260">
        <f t="shared" si="0"/>
        <v>2370.7461955350432</v>
      </c>
      <c r="D58" s="262">
        <f t="shared" si="1"/>
        <v>3089.0910816540468</v>
      </c>
      <c r="E58" s="251"/>
    </row>
    <row r="59" spans="1:5" hidden="1" outlineLevel="1">
      <c r="A59" s="249" t="s">
        <v>108</v>
      </c>
      <c r="B59" s="252">
        <v>37170</v>
      </c>
      <c r="C59" s="260">
        <f t="shared" si="0"/>
        <v>1893.6014287441456</v>
      </c>
      <c r="D59" s="262">
        <f t="shared" si="1"/>
        <v>2467.369681646057</v>
      </c>
      <c r="E59" s="251"/>
    </row>
    <row r="60" spans="1:5" hidden="1" outlineLevel="1">
      <c r="A60" s="249" t="s">
        <v>109</v>
      </c>
      <c r="B60" s="252">
        <v>106602</v>
      </c>
      <c r="C60" s="260">
        <f t="shared" si="0"/>
        <v>5430.7694244547592</v>
      </c>
      <c r="D60" s="262">
        <f t="shared" si="1"/>
        <v>7076.3126931082325</v>
      </c>
      <c r="E60" s="251"/>
    </row>
    <row r="61" spans="1:5" hidden="1" outlineLevel="1">
      <c r="A61" s="249" t="s">
        <v>110</v>
      </c>
      <c r="B61" s="252">
        <v>76201</v>
      </c>
      <c r="C61" s="260">
        <f t="shared" si="0"/>
        <v>3882.0102897964121</v>
      </c>
      <c r="D61" s="262">
        <f t="shared" si="1"/>
        <v>5058.2737990613723</v>
      </c>
      <c r="E61" s="251"/>
    </row>
    <row r="62" spans="1:5" hidden="1" outlineLevel="1">
      <c r="A62" s="249" t="s">
        <v>111</v>
      </c>
      <c r="B62" s="252">
        <v>63081</v>
      </c>
      <c r="C62" s="260">
        <f t="shared" si="0"/>
        <v>3213.6204392415775</v>
      </c>
      <c r="D62" s="262">
        <f t="shared" si="1"/>
        <v>4187.3593459218437</v>
      </c>
      <c r="E62" s="251"/>
    </row>
    <row r="63" spans="1:5" hidden="1" outlineLevel="1">
      <c r="A63" s="249" t="s">
        <v>112</v>
      </c>
      <c r="B63" s="252">
        <v>44075</v>
      </c>
      <c r="C63" s="260">
        <f t="shared" si="0"/>
        <v>2245.3721542076464</v>
      </c>
      <c r="D63" s="262">
        <f t="shared" si="1"/>
        <v>2925.7282410156031</v>
      </c>
      <c r="E63" s="251"/>
    </row>
    <row r="64" spans="1:5" hidden="1" outlineLevel="1">
      <c r="A64" s="249" t="s">
        <v>113</v>
      </c>
      <c r="B64" s="252">
        <v>52969</v>
      </c>
      <c r="C64" s="260">
        <f t="shared" si="0"/>
        <v>2698.4711885700467</v>
      </c>
      <c r="D64" s="262">
        <f t="shared" si="1"/>
        <v>3516.1179625264999</v>
      </c>
      <c r="E64" s="251"/>
    </row>
    <row r="65" spans="1:5" hidden="1" outlineLevel="1">
      <c r="A65" s="249" t="s">
        <v>114</v>
      </c>
      <c r="B65" s="252">
        <v>159259</v>
      </c>
      <c r="C65" s="260">
        <f t="shared" si="0"/>
        <v>8113.3459763347828</v>
      </c>
      <c r="D65" s="262">
        <f t="shared" si="1"/>
        <v>10571.719885102755</v>
      </c>
      <c r="E65" s="251"/>
    </row>
    <row r="66" spans="1:5" hidden="1" outlineLevel="1">
      <c r="A66" s="249" t="s">
        <v>115</v>
      </c>
      <c r="B66" s="252">
        <v>83959</v>
      </c>
      <c r="C66" s="260">
        <f t="shared" si="0"/>
        <v>4277.2365444156503</v>
      </c>
      <c r="D66" s="262">
        <f t="shared" si="1"/>
        <v>5573.255074019944</v>
      </c>
      <c r="E66" s="251"/>
    </row>
    <row r="67" spans="1:5" hidden="1" outlineLevel="1">
      <c r="A67" s="249" t="s">
        <v>116</v>
      </c>
      <c r="B67" s="252">
        <v>56848</v>
      </c>
      <c r="C67" s="260">
        <f t="shared" si="0"/>
        <v>2896.0843158796661</v>
      </c>
      <c r="D67" s="262">
        <f t="shared" si="1"/>
        <v>3773.6086000057858</v>
      </c>
      <c r="E67" s="251"/>
    </row>
    <row r="68" spans="1:5" hidden="1" outlineLevel="1">
      <c r="A68" s="249" t="s">
        <v>117</v>
      </c>
      <c r="B68" s="252">
        <v>47128</v>
      </c>
      <c r="C68" s="260">
        <f t="shared" si="0"/>
        <v>2400.9052497673956</v>
      </c>
      <c r="D68" s="262">
        <f t="shared" si="1"/>
        <v>3128.3884411249765</v>
      </c>
      <c r="E68" s="251"/>
    </row>
    <row r="69" spans="1:5" hidden="1" outlineLevel="1">
      <c r="A69" s="249" t="s">
        <v>118</v>
      </c>
      <c r="B69" s="252">
        <v>135837</v>
      </c>
      <c r="C69" s="260">
        <f t="shared" si="0"/>
        <v>6920.12744891898</v>
      </c>
      <c r="D69" s="262">
        <f t="shared" si="1"/>
        <v>9016.9517203593077</v>
      </c>
      <c r="E69" s="251"/>
    </row>
    <row r="70" spans="1:5" hidden="1" outlineLevel="1">
      <c r="A70" s="249" t="s">
        <v>119</v>
      </c>
      <c r="B70" s="252">
        <v>66758</v>
      </c>
      <c r="C70" s="260">
        <f t="shared" si="0"/>
        <v>3400.9428081813739</v>
      </c>
      <c r="D70" s="262">
        <f t="shared" si="1"/>
        <v>4431.4410870951706</v>
      </c>
      <c r="E70" s="251"/>
    </row>
    <row r="71" spans="1:5" hidden="1" outlineLevel="1">
      <c r="A71" s="249" t="s">
        <v>120</v>
      </c>
      <c r="B71" s="252">
        <v>91579</v>
      </c>
      <c r="C71" s="260">
        <f t="shared" si="0"/>
        <v>4665.4324789604543</v>
      </c>
      <c r="D71" s="262">
        <f t="shared" si="1"/>
        <v>6079.0758158586032</v>
      </c>
      <c r="E71" s="251"/>
    </row>
    <row r="72" spans="1:5" hidden="1" outlineLevel="1">
      <c r="A72" s="249" t="s">
        <v>121</v>
      </c>
      <c r="B72" s="252">
        <v>44440</v>
      </c>
      <c r="C72" s="260">
        <f t="shared" si="0"/>
        <v>2263.9668413610393</v>
      </c>
      <c r="D72" s="262">
        <f t="shared" si="1"/>
        <v>2949.9571873110244</v>
      </c>
      <c r="E72" s="251"/>
    </row>
    <row r="73" spans="1:5" collapsed="1">
      <c r="A73" s="226" t="s">
        <v>408</v>
      </c>
      <c r="B73" s="253">
        <v>2135715</v>
      </c>
      <c r="C73" s="259">
        <f t="shared" si="0"/>
        <v>108802.60896933825</v>
      </c>
      <c r="D73" s="263">
        <v>99436</v>
      </c>
      <c r="E73" s="251">
        <f>D73/B73</f>
        <v>4.6558646635904137E-2</v>
      </c>
    </row>
    <row r="74" spans="1:5" hidden="1" outlineLevel="1">
      <c r="A74" s="249" t="s">
        <v>40</v>
      </c>
      <c r="B74" s="252">
        <v>57389</v>
      </c>
      <c r="C74" s="260">
        <f t="shared" si="0"/>
        <v>2923.6452083453796</v>
      </c>
      <c r="D74" s="264">
        <f t="shared" ref="D74:D97" si="2">$B74*$E$73</f>
        <v>2671.9541717879024</v>
      </c>
      <c r="E74" s="251"/>
    </row>
    <row r="75" spans="1:5" hidden="1" outlineLevel="1">
      <c r="A75" s="249" t="s">
        <v>141</v>
      </c>
      <c r="B75" s="252">
        <v>63949</v>
      </c>
      <c r="C75" s="260">
        <f t="shared" si="0"/>
        <v>3257.8401336227967</v>
      </c>
      <c r="D75" s="264">
        <f t="shared" si="2"/>
        <v>2977.3788937194336</v>
      </c>
      <c r="E75" s="251"/>
    </row>
    <row r="76" spans="1:5" hidden="1" outlineLevel="1">
      <c r="A76" s="249" t="s">
        <v>142</v>
      </c>
      <c r="B76" s="252">
        <v>340745</v>
      </c>
      <c r="C76" s="260">
        <f t="shared" si="0"/>
        <v>17359.031983788642</v>
      </c>
      <c r="D76" s="264">
        <f t="shared" si="2"/>
        <v>15864.626047951155</v>
      </c>
      <c r="E76" s="251"/>
    </row>
    <row r="77" spans="1:5" hidden="1" outlineLevel="1">
      <c r="A77" s="249" t="s">
        <v>160</v>
      </c>
      <c r="B77" s="252">
        <v>108038</v>
      </c>
      <c r="C77" s="260">
        <f t="shared" si="0"/>
        <v>5503.9255087075599</v>
      </c>
      <c r="D77" s="264">
        <f t="shared" si="2"/>
        <v>5030.1030652498112</v>
      </c>
      <c r="E77" s="251"/>
    </row>
    <row r="78" spans="1:5" hidden="1" outlineLevel="1">
      <c r="A78" s="249" t="s">
        <v>144</v>
      </c>
      <c r="B78" s="252">
        <v>112330</v>
      </c>
      <c r="C78" s="260">
        <f t="shared" si="0"/>
        <v>5722.5786518921132</v>
      </c>
      <c r="D78" s="264">
        <f t="shared" si="2"/>
        <v>5229.9327766111119</v>
      </c>
      <c r="E78" s="251"/>
    </row>
    <row r="79" spans="1:5" hidden="1" outlineLevel="1">
      <c r="A79" s="249" t="s">
        <v>145</v>
      </c>
      <c r="B79" s="252">
        <v>102341</v>
      </c>
      <c r="C79" s="260">
        <f t="shared" si="0"/>
        <v>5213.6955560695342</v>
      </c>
      <c r="D79" s="264">
        <f t="shared" si="2"/>
        <v>4764.8584553650653</v>
      </c>
      <c r="E79" s="251"/>
    </row>
    <row r="80" spans="1:5" hidden="1" outlineLevel="1">
      <c r="A80" s="249" t="s">
        <v>146</v>
      </c>
      <c r="B80" s="252">
        <v>79239</v>
      </c>
      <c r="C80" s="260">
        <f t="shared" si="0"/>
        <v>4036.7792201306793</v>
      </c>
      <c r="D80" s="264">
        <f t="shared" si="2"/>
        <v>3689.2606007824079</v>
      </c>
      <c r="E80" s="251"/>
    </row>
    <row r="81" spans="1:5" hidden="1" outlineLevel="1">
      <c r="A81" s="249" t="s">
        <v>41</v>
      </c>
      <c r="B81" s="252">
        <v>65562</v>
      </c>
      <c r="C81" s="260">
        <f t="shared" si="0"/>
        <v>3340.0133675362836</v>
      </c>
      <c r="D81" s="264">
        <f t="shared" si="2"/>
        <v>3052.4779907431471</v>
      </c>
      <c r="E81" s="251"/>
    </row>
    <row r="82" spans="1:5" hidden="1" outlineLevel="1">
      <c r="A82" s="249" t="s">
        <v>147</v>
      </c>
      <c r="B82" s="252">
        <v>46742</v>
      </c>
      <c r="C82" s="260">
        <f t="shared" si="0"/>
        <v>2381.2407312983278</v>
      </c>
      <c r="D82" s="264">
        <f t="shared" si="2"/>
        <v>2176.2442610554313</v>
      </c>
      <c r="E82" s="251"/>
    </row>
    <row r="83" spans="1:5" hidden="1" outlineLevel="1">
      <c r="A83" s="249" t="s">
        <v>42</v>
      </c>
      <c r="B83" s="252">
        <v>65142</v>
      </c>
      <c r="C83" s="260">
        <f t="shared" si="0"/>
        <v>3318.6167412227906</v>
      </c>
      <c r="D83" s="264">
        <f t="shared" si="2"/>
        <v>3032.9233591560674</v>
      </c>
      <c r="E83" s="251"/>
    </row>
    <row r="84" spans="1:5" hidden="1" outlineLevel="1">
      <c r="A84" s="249" t="s">
        <v>148</v>
      </c>
      <c r="B84" s="252">
        <v>97244</v>
      </c>
      <c r="C84" s="260">
        <f t="shared" si="0"/>
        <v>4954.0322124507848</v>
      </c>
      <c r="D84" s="264">
        <f t="shared" si="2"/>
        <v>4527.5490334618617</v>
      </c>
      <c r="E84" s="251"/>
    </row>
    <row r="85" spans="1:5" hidden="1" outlineLevel="1">
      <c r="A85" s="249" t="s">
        <v>149</v>
      </c>
      <c r="B85" s="252">
        <v>89332</v>
      </c>
      <c r="C85" s="260">
        <f t="shared" si="0"/>
        <v>4550.9605281832664</v>
      </c>
      <c r="D85" s="264">
        <f t="shared" si="2"/>
        <v>4159.1770212785887</v>
      </c>
      <c r="E85" s="251"/>
    </row>
    <row r="86" spans="1:5" hidden="1" outlineLevel="1">
      <c r="A86" s="249" t="s">
        <v>150</v>
      </c>
      <c r="B86" s="252">
        <v>151679</v>
      </c>
      <c r="C86" s="260">
        <f t="shared" si="0"/>
        <v>7727.1878157245965</v>
      </c>
      <c r="D86" s="264">
        <f t="shared" si="2"/>
        <v>7061.9689630873036</v>
      </c>
      <c r="E86" s="251"/>
    </row>
    <row r="87" spans="1:5" hidden="1" outlineLevel="1">
      <c r="A87" s="249" t="s">
        <v>151</v>
      </c>
      <c r="B87" s="252">
        <v>57367</v>
      </c>
      <c r="C87" s="260">
        <f t="shared" si="0"/>
        <v>2922.5244326813395</v>
      </c>
      <c r="D87" s="264">
        <f t="shared" si="2"/>
        <v>2670.9298815619127</v>
      </c>
      <c r="E87" s="251"/>
    </row>
    <row r="88" spans="1:5" hidden="1" outlineLevel="1">
      <c r="A88" s="249" t="s">
        <v>152</v>
      </c>
      <c r="B88" s="252">
        <v>108382</v>
      </c>
      <c r="C88" s="260">
        <f t="shared" si="0"/>
        <v>5521.4503645452778</v>
      </c>
      <c r="D88" s="264">
        <f t="shared" si="2"/>
        <v>5046.1192396925626</v>
      </c>
      <c r="E88" s="251"/>
    </row>
    <row r="89" spans="1:5" hidden="1" outlineLevel="1">
      <c r="A89" s="249" t="s">
        <v>153</v>
      </c>
      <c r="B89" s="252">
        <v>60764</v>
      </c>
      <c r="C89" s="260">
        <f t="shared" si="0"/>
        <v>3095.5823840788071</v>
      </c>
      <c r="D89" s="264">
        <f t="shared" si="2"/>
        <v>2829.0896041840788</v>
      </c>
      <c r="E89" s="251"/>
    </row>
    <row r="90" spans="1:5" hidden="1" outlineLevel="1">
      <c r="A90" s="249" t="s">
        <v>154</v>
      </c>
      <c r="B90" s="252">
        <v>35500</v>
      </c>
      <c r="C90" s="260">
        <f t="shared" si="0"/>
        <v>1808.5243669738275</v>
      </c>
      <c r="D90" s="264">
        <f t="shared" si="2"/>
        <v>1652.8319555745968</v>
      </c>
      <c r="E90" s="251"/>
    </row>
    <row r="91" spans="1:5" hidden="1" outlineLevel="1">
      <c r="A91" s="249" t="s">
        <v>155</v>
      </c>
      <c r="B91" s="252">
        <v>114859</v>
      </c>
      <c r="C91" s="260">
        <f t="shared" si="0"/>
        <v>5851.4169089083616</v>
      </c>
      <c r="D91" s="264">
        <f t="shared" si="2"/>
        <v>5347.6795939533131</v>
      </c>
      <c r="E91" s="251"/>
    </row>
    <row r="92" spans="1:5" hidden="1" outlineLevel="1">
      <c r="A92" s="249" t="s">
        <v>156</v>
      </c>
      <c r="B92" s="252">
        <v>60119</v>
      </c>
      <c r="C92" s="260">
        <f t="shared" si="0"/>
        <v>3062.7232793830854</v>
      </c>
      <c r="D92" s="264">
        <f t="shared" si="2"/>
        <v>2799.059277103921</v>
      </c>
      <c r="E92" s="251"/>
    </row>
    <row r="93" spans="1:5" hidden="1" outlineLevel="1">
      <c r="A93" s="249" t="s">
        <v>157</v>
      </c>
      <c r="B93" s="252">
        <v>57233</v>
      </c>
      <c r="C93" s="260">
        <f t="shared" si="0"/>
        <v>2915.6978900003678</v>
      </c>
      <c r="D93" s="264">
        <f t="shared" si="2"/>
        <v>2664.6910229127016</v>
      </c>
      <c r="E93" s="251"/>
    </row>
    <row r="94" spans="1:5" hidden="1" outlineLevel="1">
      <c r="A94" s="249" t="s">
        <v>114</v>
      </c>
      <c r="B94" s="252">
        <v>72509</v>
      </c>
      <c r="C94" s="260">
        <f t="shared" si="0"/>
        <v>3693.9237556311336</v>
      </c>
      <c r="D94" s="264">
        <f t="shared" si="2"/>
        <v>3375.9209089227729</v>
      </c>
      <c r="E94" s="251"/>
    </row>
    <row r="95" spans="1:5" hidden="1" outlineLevel="1">
      <c r="A95" s="249" t="s">
        <v>158</v>
      </c>
      <c r="B95" s="252">
        <v>85356</v>
      </c>
      <c r="C95" s="260">
        <f t="shared" si="0"/>
        <v>4348.4057990821975</v>
      </c>
      <c r="D95" s="264">
        <f t="shared" si="2"/>
        <v>3974.0598422542334</v>
      </c>
      <c r="E95" s="251"/>
    </row>
    <row r="96" spans="1:5" hidden="1" outlineLevel="1">
      <c r="A96" s="249" t="s">
        <v>159</v>
      </c>
      <c r="B96" s="252">
        <v>39148</v>
      </c>
      <c r="C96" s="260">
        <f t="shared" si="0"/>
        <v>1994.3693498110251</v>
      </c>
      <c r="D96" s="264">
        <f t="shared" si="2"/>
        <v>1822.6778985023752</v>
      </c>
      <c r="E96" s="251"/>
    </row>
    <row r="97" spans="1:5" hidden="1" outlineLevel="1">
      <c r="A97" s="249" t="s">
        <v>143</v>
      </c>
      <c r="B97" s="252">
        <v>64746</v>
      </c>
      <c r="C97" s="260">
        <f t="shared" si="0"/>
        <v>3298.4427792700685</v>
      </c>
      <c r="D97" s="264">
        <f t="shared" si="2"/>
        <v>3014.4861350882493</v>
      </c>
      <c r="E97" s="251"/>
    </row>
    <row r="98" spans="1:5" collapsed="1">
      <c r="A98" s="226" t="s">
        <v>409</v>
      </c>
      <c r="B98" s="254">
        <v>1017450</v>
      </c>
      <c r="C98" s="259">
        <f t="shared" si="0"/>
        <v>51833.327244437205</v>
      </c>
      <c r="D98" s="263">
        <v>57933</v>
      </c>
      <c r="E98" s="251">
        <f>D98/B98</f>
        <v>5.6939407341884123E-2</v>
      </c>
    </row>
    <row r="99" spans="1:5" hidden="1" outlineLevel="1">
      <c r="A99" s="249" t="s">
        <v>44</v>
      </c>
      <c r="B99" s="252">
        <v>123911</v>
      </c>
      <c r="C99" s="260">
        <f t="shared" si="0"/>
        <v>6312.5651503125046</v>
      </c>
      <c r="D99" s="265">
        <f t="shared" ref="D99:D112" si="3">$B99*$E$98</f>
        <v>7055.4189031402038</v>
      </c>
      <c r="E99" s="251"/>
    </row>
    <row r="100" spans="1:5" hidden="1" outlineLevel="1">
      <c r="A100" s="249" t="s">
        <v>45</v>
      </c>
      <c r="B100" s="252">
        <v>138898</v>
      </c>
      <c r="C100" s="260">
        <f t="shared" si="0"/>
        <v>7076.0680992656526</v>
      </c>
      <c r="D100" s="265">
        <f t="shared" si="3"/>
        <v>7908.7698009730211</v>
      </c>
      <c r="E100" s="251"/>
    </row>
    <row r="101" spans="1:5" hidden="1" outlineLevel="1">
      <c r="A101" s="249" t="s">
        <v>161</v>
      </c>
      <c r="B101" s="252">
        <v>70990</v>
      </c>
      <c r="C101" s="260">
        <f t="shared" si="0"/>
        <v>3616.5392904640003</v>
      </c>
      <c r="D101" s="265">
        <f t="shared" si="3"/>
        <v>4042.1285272003538</v>
      </c>
      <c r="E101" s="251"/>
    </row>
    <row r="102" spans="1:5" hidden="1" outlineLevel="1">
      <c r="A102" s="249" t="s">
        <v>162</v>
      </c>
      <c r="B102" s="252">
        <v>55855</v>
      </c>
      <c r="C102" s="260">
        <f t="shared" si="0"/>
        <v>2845.4965779527643</v>
      </c>
      <c r="D102" s="265">
        <f t="shared" si="3"/>
        <v>3180.3505970809379</v>
      </c>
      <c r="E102" s="251"/>
    </row>
    <row r="103" spans="1:5" hidden="1" outlineLevel="1">
      <c r="A103" s="249" t="s">
        <v>46</v>
      </c>
      <c r="B103" s="252">
        <v>58375</v>
      </c>
      <c r="C103" s="260">
        <f t="shared" si="0"/>
        <v>2973.8763358337233</v>
      </c>
      <c r="D103" s="265">
        <f t="shared" si="3"/>
        <v>3323.8379035824855</v>
      </c>
      <c r="E103" s="251"/>
    </row>
    <row r="104" spans="1:5" hidden="1" outlineLevel="1">
      <c r="A104" s="249" t="s">
        <v>163</v>
      </c>
      <c r="B104" s="252">
        <v>87213</v>
      </c>
      <c r="C104" s="260">
        <f t="shared" si="0"/>
        <v>4443.0094539968568</v>
      </c>
      <c r="D104" s="265">
        <f t="shared" si="3"/>
        <v>4965.8565325077398</v>
      </c>
      <c r="E104" s="251"/>
    </row>
    <row r="105" spans="1:5" hidden="1" outlineLevel="1">
      <c r="A105" s="249" t="s">
        <v>164</v>
      </c>
      <c r="B105" s="252">
        <v>47247</v>
      </c>
      <c r="C105" s="260">
        <f t="shared" si="0"/>
        <v>2406.9676272228853</v>
      </c>
      <c r="D105" s="265">
        <f t="shared" si="3"/>
        <v>2690.2161786819993</v>
      </c>
      <c r="E105" s="251"/>
    </row>
    <row r="106" spans="1:5" hidden="1" outlineLevel="1">
      <c r="A106" s="249" t="s">
        <v>21</v>
      </c>
      <c r="B106" s="252">
        <v>49936</v>
      </c>
      <c r="C106" s="260">
        <f t="shared" si="0"/>
        <v>2543.9569799776068</v>
      </c>
      <c r="D106" s="265">
        <f t="shared" si="3"/>
        <v>2843.3262450243255</v>
      </c>
      <c r="E106" s="251"/>
    </row>
    <row r="107" spans="1:5" hidden="1" outlineLevel="1">
      <c r="A107" s="249" t="s">
        <v>165</v>
      </c>
      <c r="B107" s="252">
        <v>35457</v>
      </c>
      <c r="C107" s="260">
        <f t="shared" ref="C107:C169" si="4">$B107*$C$40</f>
        <v>1806.3337599941126</v>
      </c>
      <c r="D107" s="265">
        <f t="shared" si="3"/>
        <v>2018.9005661211854</v>
      </c>
      <c r="E107" s="251"/>
    </row>
    <row r="108" spans="1:5" hidden="1" outlineLevel="1">
      <c r="A108" s="249" t="s">
        <v>47</v>
      </c>
      <c r="B108" s="252">
        <v>56232</v>
      </c>
      <c r="C108" s="260">
        <f t="shared" si="4"/>
        <v>2864.7025972865426</v>
      </c>
      <c r="D108" s="265">
        <f t="shared" si="3"/>
        <v>3201.8167536488281</v>
      </c>
      <c r="E108" s="251"/>
    </row>
    <row r="109" spans="1:5" hidden="1" outlineLevel="1">
      <c r="A109" s="249" t="s">
        <v>48</v>
      </c>
      <c r="B109" s="252">
        <v>75283</v>
      </c>
      <c r="C109" s="260">
        <f t="shared" si="4"/>
        <v>3835.2433779969197</v>
      </c>
      <c r="D109" s="265">
        <f t="shared" si="3"/>
        <v>4286.5694029190627</v>
      </c>
      <c r="E109" s="251"/>
    </row>
    <row r="110" spans="1:5" hidden="1" outlineLevel="1">
      <c r="A110" s="249" t="s">
        <v>166</v>
      </c>
      <c r="B110" s="252">
        <v>80834</v>
      </c>
      <c r="C110" s="260">
        <f t="shared" si="4"/>
        <v>4118.0354557735873</v>
      </c>
      <c r="D110" s="265">
        <f t="shared" si="3"/>
        <v>4602.6400530738611</v>
      </c>
      <c r="E110" s="251"/>
    </row>
    <row r="111" spans="1:5" hidden="1" outlineLevel="1">
      <c r="A111" s="249" t="s">
        <v>167</v>
      </c>
      <c r="B111" s="252">
        <v>97942</v>
      </c>
      <c r="C111" s="260">
        <f t="shared" si="4"/>
        <v>4989.5913676098762</v>
      </c>
      <c r="D111" s="265">
        <f t="shared" si="3"/>
        <v>5576.7594338788149</v>
      </c>
      <c r="E111" s="251"/>
    </row>
    <row r="112" spans="1:5" hidden="1" outlineLevel="1">
      <c r="A112" s="249" t="s">
        <v>168</v>
      </c>
      <c r="B112" s="252">
        <v>39277</v>
      </c>
      <c r="C112" s="260">
        <f t="shared" si="4"/>
        <v>2000.9411707501695</v>
      </c>
      <c r="D112" s="265">
        <f t="shared" si="3"/>
        <v>2236.4091021671825</v>
      </c>
      <c r="E112" s="251"/>
    </row>
    <row r="113" spans="1:5" collapsed="1">
      <c r="A113" s="226" t="s">
        <v>410</v>
      </c>
      <c r="B113" s="253">
        <v>2488417</v>
      </c>
      <c r="C113" s="259">
        <f t="shared" si="4"/>
        <v>126770.7825265327</v>
      </c>
      <c r="D113" s="263">
        <v>238373</v>
      </c>
      <c r="E113" s="251">
        <f>D113/B113</f>
        <v>9.579302825852741E-2</v>
      </c>
    </row>
    <row r="114" spans="1:5" hidden="1" outlineLevel="1">
      <c r="A114" s="249" t="s">
        <v>170</v>
      </c>
      <c r="B114" s="252">
        <v>698688</v>
      </c>
      <c r="C114" s="260">
        <f t="shared" si="4"/>
        <v>35594.204870766465</v>
      </c>
      <c r="D114" s="265">
        <f t="shared" ref="D114:D137" si="5">$B114*$E$113</f>
        <v>66929.439327893997</v>
      </c>
      <c r="E114" s="251"/>
    </row>
    <row r="115" spans="1:5" hidden="1" outlineLevel="1">
      <c r="A115" s="249" t="s">
        <v>22</v>
      </c>
      <c r="B115" s="252">
        <v>74905</v>
      </c>
      <c r="C115" s="260">
        <f t="shared" si="4"/>
        <v>3815.9864143147756</v>
      </c>
      <c r="D115" s="265">
        <f t="shared" si="5"/>
        <v>7175.3767817049957</v>
      </c>
      <c r="E115" s="251"/>
    </row>
    <row r="116" spans="1:5" hidden="1" outlineLevel="1">
      <c r="A116" s="249" t="s">
        <v>49</v>
      </c>
      <c r="B116" s="252">
        <v>48304</v>
      </c>
      <c r="C116" s="260">
        <f t="shared" si="4"/>
        <v>2460.8158034451762</v>
      </c>
      <c r="D116" s="265">
        <f t="shared" si="5"/>
        <v>4627.1864369999084</v>
      </c>
      <c r="E116" s="251"/>
    </row>
    <row r="117" spans="1:5" hidden="1" outlineLevel="1">
      <c r="A117" s="249" t="s">
        <v>50</v>
      </c>
      <c r="B117" s="252">
        <v>112853</v>
      </c>
      <c r="C117" s="260">
        <f t="shared" si="4"/>
        <v>5749.2225460872487</v>
      </c>
      <c r="D117" s="265">
        <f t="shared" si="5"/>
        <v>10810.530618059594</v>
      </c>
      <c r="E117" s="251"/>
    </row>
    <row r="118" spans="1:5" hidden="1" outlineLevel="1">
      <c r="A118" s="249" t="s">
        <v>171</v>
      </c>
      <c r="B118" s="252">
        <v>98825</v>
      </c>
      <c r="C118" s="260">
        <f t="shared" si="4"/>
        <v>5034.5752272165773</v>
      </c>
      <c r="D118" s="265">
        <f t="shared" si="5"/>
        <v>9466.7460176489712</v>
      </c>
      <c r="E118" s="251"/>
    </row>
    <row r="119" spans="1:5" hidden="1" outlineLevel="1">
      <c r="A119" s="249" t="s">
        <v>172</v>
      </c>
      <c r="B119" s="252">
        <v>50232</v>
      </c>
      <c r="C119" s="260">
        <f t="shared" si="4"/>
        <v>2559.0365070937833</v>
      </c>
      <c r="D119" s="265">
        <f t="shared" si="5"/>
        <v>4811.8753954823487</v>
      </c>
      <c r="E119" s="251"/>
    </row>
    <row r="120" spans="1:5" hidden="1" outlineLevel="1">
      <c r="A120" s="249" t="s">
        <v>173</v>
      </c>
      <c r="B120" s="252">
        <v>50888</v>
      </c>
      <c r="C120" s="260">
        <f t="shared" si="4"/>
        <v>2592.4559996215248</v>
      </c>
      <c r="D120" s="265">
        <f t="shared" si="5"/>
        <v>4874.7156220199431</v>
      </c>
      <c r="E120" s="251"/>
    </row>
    <row r="121" spans="1:5" hidden="1" outlineLevel="1">
      <c r="A121" s="249" t="s">
        <v>174</v>
      </c>
      <c r="B121" s="252">
        <v>79426</v>
      </c>
      <c r="C121" s="260">
        <f t="shared" si="4"/>
        <v>4046.3058132750202</v>
      </c>
      <c r="D121" s="265">
        <f t="shared" si="5"/>
        <v>7608.4570624617982</v>
      </c>
      <c r="E121" s="251"/>
    </row>
    <row r="122" spans="1:5" hidden="1" outlineLevel="1">
      <c r="A122" s="249" t="s">
        <v>51</v>
      </c>
      <c r="B122" s="252">
        <v>70619</v>
      </c>
      <c r="C122" s="260">
        <f t="shared" si="4"/>
        <v>3597.6389372204144</v>
      </c>
      <c r="D122" s="265">
        <f t="shared" si="5"/>
        <v>6764.8078625889475</v>
      </c>
      <c r="E122" s="251"/>
    </row>
    <row r="123" spans="1:5" hidden="1" outlineLevel="1">
      <c r="A123" s="249" t="s">
        <v>175</v>
      </c>
      <c r="B123" s="252">
        <v>77313</v>
      </c>
      <c r="C123" s="260">
        <f t="shared" si="4"/>
        <v>3938.6604051788031</v>
      </c>
      <c r="D123" s="265">
        <f t="shared" si="5"/>
        <v>7406.0463937515296</v>
      </c>
      <c r="E123" s="251"/>
    </row>
    <row r="124" spans="1:5" hidden="1" outlineLevel="1">
      <c r="A124" s="249" t="s">
        <v>176</v>
      </c>
      <c r="B124" s="252">
        <v>119484</v>
      </c>
      <c r="C124" s="260">
        <f t="shared" si="4"/>
        <v>6087.0345200986139</v>
      </c>
      <c r="D124" s="265">
        <f t="shared" si="5"/>
        <v>11445.734188441889</v>
      </c>
      <c r="E124" s="251"/>
    </row>
    <row r="125" spans="1:5" hidden="1" outlineLevel="1">
      <c r="A125" s="249" t="s">
        <v>177</v>
      </c>
      <c r="B125" s="252">
        <v>51908</v>
      </c>
      <c r="C125" s="260">
        <f t="shared" si="4"/>
        <v>2644.4192349542941</v>
      </c>
      <c r="D125" s="265">
        <f t="shared" si="5"/>
        <v>4972.4245108436407</v>
      </c>
      <c r="E125" s="251"/>
    </row>
    <row r="126" spans="1:5" hidden="1" outlineLevel="1">
      <c r="A126" s="249" t="s">
        <v>178</v>
      </c>
      <c r="B126" s="252">
        <v>91275</v>
      </c>
      <c r="C126" s="260">
        <f t="shared" si="4"/>
        <v>4649.945397057355</v>
      </c>
      <c r="D126" s="265">
        <f t="shared" si="5"/>
        <v>8743.5086542970894</v>
      </c>
      <c r="E126" s="251"/>
    </row>
    <row r="127" spans="1:5" hidden="1" outlineLevel="1">
      <c r="A127" s="249" t="s">
        <v>179</v>
      </c>
      <c r="B127" s="252">
        <v>41555</v>
      </c>
      <c r="C127" s="260">
        <f t="shared" si="4"/>
        <v>2116.9923963266874</v>
      </c>
      <c r="D127" s="265">
        <f t="shared" si="5"/>
        <v>3980.6792892831063</v>
      </c>
      <c r="E127" s="251"/>
    </row>
    <row r="128" spans="1:5" hidden="1" outlineLevel="1">
      <c r="A128" s="249" t="s">
        <v>52</v>
      </c>
      <c r="B128" s="252">
        <v>114675</v>
      </c>
      <c r="C128" s="260">
        <f t="shared" si="4"/>
        <v>5842.0431488091172</v>
      </c>
      <c r="D128" s="265">
        <f t="shared" si="5"/>
        <v>10985.06551554663</v>
      </c>
      <c r="E128" s="251"/>
    </row>
    <row r="129" spans="1:5" hidden="1" outlineLevel="1">
      <c r="A129" s="249" t="s">
        <v>180</v>
      </c>
      <c r="B129" s="252">
        <v>49161</v>
      </c>
      <c r="C129" s="260">
        <f t="shared" si="4"/>
        <v>2504.4751099943755</v>
      </c>
      <c r="D129" s="265">
        <f t="shared" si="5"/>
        <v>4709.2810622174657</v>
      </c>
      <c r="E129" s="251"/>
    </row>
    <row r="130" spans="1:5" hidden="1" outlineLevel="1">
      <c r="A130" s="249" t="s">
        <v>181</v>
      </c>
      <c r="B130" s="252">
        <v>118993</v>
      </c>
      <c r="C130" s="260">
        <f t="shared" si="4"/>
        <v>6062.0208450511727</v>
      </c>
      <c r="D130" s="265">
        <f t="shared" si="5"/>
        <v>11398.699811566952</v>
      </c>
      <c r="E130" s="251"/>
    </row>
    <row r="131" spans="1:5" hidden="1" outlineLevel="1">
      <c r="A131" s="249" t="s">
        <v>53</v>
      </c>
      <c r="B131" s="252">
        <v>38159</v>
      </c>
      <c r="C131" s="260">
        <f t="shared" si="4"/>
        <v>1943.9853892775852</v>
      </c>
      <c r="D131" s="265">
        <f t="shared" si="5"/>
        <v>3655.3661653171475</v>
      </c>
      <c r="E131" s="251"/>
    </row>
    <row r="132" spans="1:5" hidden="1" outlineLevel="1">
      <c r="A132" s="249" t="s">
        <v>158</v>
      </c>
      <c r="B132" s="252">
        <v>118400</v>
      </c>
      <c r="C132" s="260">
        <f t="shared" si="4"/>
        <v>6031.8108464704555</v>
      </c>
      <c r="D132" s="265">
        <f t="shared" si="5"/>
        <v>11341.894545809646</v>
      </c>
      <c r="E132" s="251"/>
    </row>
    <row r="133" spans="1:5" hidden="1" outlineLevel="1">
      <c r="A133" s="249" t="s">
        <v>182</v>
      </c>
      <c r="B133" s="252">
        <v>77189</v>
      </c>
      <c r="C133" s="260">
        <f t="shared" si="4"/>
        <v>3932.3433059814861</v>
      </c>
      <c r="D133" s="265">
        <f t="shared" si="5"/>
        <v>7394.1680582474719</v>
      </c>
      <c r="E133" s="251"/>
    </row>
    <row r="134" spans="1:5" hidden="1" outlineLevel="1">
      <c r="A134" s="249" t="s">
        <v>54</v>
      </c>
      <c r="B134" s="252">
        <v>42169</v>
      </c>
      <c r="C134" s="260">
        <f t="shared" si="4"/>
        <v>2148.2722262230795</v>
      </c>
      <c r="D134" s="265">
        <f t="shared" si="5"/>
        <v>4039.4962086338423</v>
      </c>
      <c r="E134" s="251"/>
    </row>
    <row r="135" spans="1:5" hidden="1" outlineLevel="1">
      <c r="A135" s="249" t="s">
        <v>55</v>
      </c>
      <c r="B135" s="252">
        <v>67277</v>
      </c>
      <c r="C135" s="260">
        <f t="shared" si="4"/>
        <v>3427.3829249830474</v>
      </c>
      <c r="D135" s="265">
        <f t="shared" si="5"/>
        <v>6444.6675621489485</v>
      </c>
      <c r="E135" s="251"/>
    </row>
    <row r="136" spans="1:5" hidden="1" outlineLevel="1">
      <c r="A136" s="249" t="s">
        <v>183</v>
      </c>
      <c r="B136" s="252">
        <v>165187</v>
      </c>
      <c r="C136" s="260">
        <f t="shared" si="4"/>
        <v>8415.3440734452288</v>
      </c>
      <c r="D136" s="265">
        <f t="shared" si="5"/>
        <v>15823.762958941368</v>
      </c>
      <c r="E136" s="251"/>
    </row>
    <row r="137" spans="1:5" hidden="1" outlineLevel="1">
      <c r="A137" s="249" t="s">
        <v>184</v>
      </c>
      <c r="B137" s="252">
        <v>30932</v>
      </c>
      <c r="C137" s="260">
        <f t="shared" si="4"/>
        <v>1575.8105836404065</v>
      </c>
      <c r="D137" s="265">
        <f t="shared" si="5"/>
        <v>2963.0699500927699</v>
      </c>
      <c r="E137" s="251"/>
    </row>
    <row r="138" spans="1:5" collapsed="1">
      <c r="A138" s="226" t="s">
        <v>411</v>
      </c>
      <c r="B138" s="255">
        <v>3376329</v>
      </c>
      <c r="C138" s="259">
        <f t="shared" si="4"/>
        <v>172004.88077240495</v>
      </c>
      <c r="D138" s="263">
        <v>425668</v>
      </c>
      <c r="E138" s="251">
        <f>D138/B138</f>
        <v>0.12607420663092964</v>
      </c>
    </row>
    <row r="139" spans="1:5" hidden="1" outlineLevel="1">
      <c r="A139" s="249" t="s">
        <v>185</v>
      </c>
      <c r="B139" s="252">
        <v>762448</v>
      </c>
      <c r="C139" s="260">
        <f t="shared" si="4"/>
        <v>38842.416522548192</v>
      </c>
      <c r="D139" s="265">
        <f t="shared" ref="D139:D160" si="6">$B139*$E$138</f>
        <v>96125.026697339039</v>
      </c>
      <c r="E139" s="251"/>
    </row>
    <row r="140" spans="1:5" hidden="1" outlineLevel="1">
      <c r="A140" s="249" t="s">
        <v>186</v>
      </c>
      <c r="B140" s="252">
        <v>83829</v>
      </c>
      <c r="C140" s="260">
        <f t="shared" si="4"/>
        <v>4270.6137791281399</v>
      </c>
      <c r="D140" s="265">
        <f t="shared" si="6"/>
        <v>10568.6746676642</v>
      </c>
      <c r="E140" s="251"/>
    </row>
    <row r="141" spans="1:5" hidden="1" outlineLevel="1">
      <c r="A141" s="249" t="s">
        <v>187</v>
      </c>
      <c r="B141" s="252">
        <v>110381</v>
      </c>
      <c r="C141" s="260">
        <f t="shared" si="4"/>
        <v>5623.2881169278326</v>
      </c>
      <c r="D141" s="265">
        <f t="shared" si="6"/>
        <v>13916.197002128643</v>
      </c>
      <c r="E141" s="251"/>
    </row>
    <row r="142" spans="1:5" hidden="1" outlineLevel="1">
      <c r="A142" s="249" t="s">
        <v>188</v>
      </c>
      <c r="B142" s="252">
        <v>105577</v>
      </c>
      <c r="C142" s="260">
        <f t="shared" si="4"/>
        <v>5378.5514673801626</v>
      </c>
      <c r="D142" s="265">
        <f t="shared" si="6"/>
        <v>13310.536513473658</v>
      </c>
      <c r="E142" s="251"/>
    </row>
    <row r="143" spans="1:5" hidden="1" outlineLevel="1">
      <c r="A143" s="249" t="s">
        <v>189</v>
      </c>
      <c r="B143" s="252">
        <v>92963</v>
      </c>
      <c r="C143" s="260">
        <f t="shared" si="4"/>
        <v>4735.9394570982513</v>
      </c>
      <c r="D143" s="265">
        <f t="shared" si="6"/>
        <v>11720.236471031112</v>
      </c>
      <c r="E143" s="251"/>
    </row>
    <row r="144" spans="1:5" hidden="1" outlineLevel="1">
      <c r="A144" s="249" t="s">
        <v>190</v>
      </c>
      <c r="B144" s="252">
        <v>126222</v>
      </c>
      <c r="C144" s="260">
        <f t="shared" si="4"/>
        <v>6430.2975393850829</v>
      </c>
      <c r="D144" s="265">
        <f t="shared" si="6"/>
        <v>15913.338509369201</v>
      </c>
      <c r="E144" s="251"/>
    </row>
    <row r="145" spans="1:5" hidden="1" outlineLevel="1">
      <c r="A145" s="249" t="s">
        <v>191</v>
      </c>
      <c r="B145" s="252">
        <v>59314</v>
      </c>
      <c r="C145" s="260">
        <f t="shared" si="4"/>
        <v>3021.7130789488901</v>
      </c>
      <c r="D145" s="265">
        <f t="shared" si="6"/>
        <v>7477.9654921069605</v>
      </c>
      <c r="E145" s="251"/>
    </row>
    <row r="146" spans="1:5" hidden="1" outlineLevel="1">
      <c r="A146" s="249" t="s">
        <v>192</v>
      </c>
      <c r="B146" s="252">
        <v>109072</v>
      </c>
      <c r="C146" s="260">
        <f t="shared" si="4"/>
        <v>5556.601964917445</v>
      </c>
      <c r="D146" s="265">
        <f t="shared" si="6"/>
        <v>13751.165865648758</v>
      </c>
      <c r="E146" s="251"/>
    </row>
    <row r="147" spans="1:5" hidden="1" outlineLevel="1">
      <c r="A147" s="249" t="s">
        <v>193</v>
      </c>
      <c r="B147" s="252">
        <v>271529</v>
      </c>
      <c r="C147" s="260">
        <f t="shared" si="4"/>
        <v>13832.867967324968</v>
      </c>
      <c r="D147" s="265">
        <f t="shared" si="6"/>
        <v>34232.80325228969</v>
      </c>
      <c r="E147" s="251"/>
    </row>
    <row r="148" spans="1:5" hidden="1" outlineLevel="1">
      <c r="A148" s="249" t="s">
        <v>194</v>
      </c>
      <c r="B148" s="252">
        <v>129936</v>
      </c>
      <c r="C148" s="260">
        <f t="shared" si="4"/>
        <v>6619.5048492144015</v>
      </c>
      <c r="D148" s="265">
        <f t="shared" si="6"/>
        <v>16381.578112796473</v>
      </c>
      <c r="E148" s="251"/>
    </row>
    <row r="149" spans="1:5" hidden="1" outlineLevel="1">
      <c r="A149" s="249" t="s">
        <v>195</v>
      </c>
      <c r="B149" s="252">
        <v>49521</v>
      </c>
      <c r="C149" s="260">
        <f t="shared" si="4"/>
        <v>2522.8150754059411</v>
      </c>
      <c r="D149" s="265">
        <f t="shared" si="6"/>
        <v>6243.3207865702661</v>
      </c>
      <c r="E149" s="251"/>
    </row>
    <row r="150" spans="1:5" hidden="1" outlineLevel="1">
      <c r="A150" s="249" t="s">
        <v>196</v>
      </c>
      <c r="B150" s="252">
        <v>125315</v>
      </c>
      <c r="C150" s="260">
        <f t="shared" si="4"/>
        <v>6384.0910154176108</v>
      </c>
      <c r="D150" s="265">
        <f t="shared" si="6"/>
        <v>15798.989203954947</v>
      </c>
      <c r="E150" s="251"/>
    </row>
    <row r="151" spans="1:5" hidden="1" outlineLevel="1">
      <c r="A151" s="249" t="s">
        <v>197</v>
      </c>
      <c r="B151" s="252">
        <v>213420</v>
      </c>
      <c r="C151" s="260">
        <f t="shared" si="4"/>
        <v>10872.542828156458</v>
      </c>
      <c r="D151" s="265">
        <f t="shared" si="6"/>
        <v>26906.757179173004</v>
      </c>
      <c r="E151" s="251"/>
    </row>
    <row r="152" spans="1:5" hidden="1" outlineLevel="1">
      <c r="A152" s="249" t="s">
        <v>198</v>
      </c>
      <c r="B152" s="252">
        <v>190592</v>
      </c>
      <c r="C152" s="260">
        <f t="shared" si="4"/>
        <v>9709.5852436697387</v>
      </c>
      <c r="D152" s="265">
        <f t="shared" si="6"/>
        <v>24028.73519020214</v>
      </c>
      <c r="E152" s="251"/>
    </row>
    <row r="153" spans="1:5" hidden="1" outlineLevel="1">
      <c r="A153" s="249" t="s">
        <v>199</v>
      </c>
      <c r="B153" s="252">
        <v>113004</v>
      </c>
      <c r="C153" s="260">
        <f t="shared" si="4"/>
        <v>5756.9151426904336</v>
      </c>
      <c r="D153" s="265">
        <f t="shared" si="6"/>
        <v>14246.889646121572</v>
      </c>
      <c r="E153" s="251"/>
    </row>
    <row r="154" spans="1:5" hidden="1" outlineLevel="1">
      <c r="A154" s="249" t="s">
        <v>200</v>
      </c>
      <c r="B154" s="252">
        <v>154715</v>
      </c>
      <c r="C154" s="260">
        <f t="shared" si="4"/>
        <v>7881.8548573621329</v>
      </c>
      <c r="D154" s="265">
        <f t="shared" si="6"/>
        <v>19505.57087890428</v>
      </c>
      <c r="E154" s="251"/>
    </row>
    <row r="155" spans="1:5" hidden="1" outlineLevel="1">
      <c r="A155" s="249" t="s">
        <v>201</v>
      </c>
      <c r="B155" s="252">
        <v>43696</v>
      </c>
      <c r="C155" s="260">
        <f t="shared" si="4"/>
        <v>2226.0642461771367</v>
      </c>
      <c r="D155" s="265">
        <f t="shared" si="6"/>
        <v>5508.9385329451015</v>
      </c>
      <c r="E155" s="251"/>
    </row>
    <row r="156" spans="1:5" hidden="1" outlineLevel="1">
      <c r="A156" s="249" t="s">
        <v>202</v>
      </c>
      <c r="B156" s="252">
        <v>84142</v>
      </c>
      <c r="C156" s="260">
        <f t="shared" si="4"/>
        <v>4286.5593601665296</v>
      </c>
      <c r="D156" s="265">
        <f t="shared" si="6"/>
        <v>10608.135894339681</v>
      </c>
      <c r="E156" s="251"/>
    </row>
    <row r="157" spans="1:5" hidden="1" outlineLevel="1">
      <c r="A157" s="249" t="s">
        <v>203</v>
      </c>
      <c r="B157" s="252">
        <v>200677</v>
      </c>
      <c r="C157" s="260">
        <f t="shared" si="4"/>
        <v>10223.358996935402</v>
      </c>
      <c r="D157" s="265">
        <f t="shared" si="6"/>
        <v>25300.193564075067</v>
      </c>
      <c r="E157" s="251"/>
    </row>
    <row r="158" spans="1:5" hidden="1" outlineLevel="1">
      <c r="A158" s="249" t="s">
        <v>204</v>
      </c>
      <c r="B158" s="252">
        <v>67935</v>
      </c>
      <c r="C158" s="260">
        <f t="shared" si="4"/>
        <v>3460.9043062075202</v>
      </c>
      <c r="D158" s="265">
        <f t="shared" si="6"/>
        <v>8564.8512274722052</v>
      </c>
      <c r="E158" s="251"/>
    </row>
    <row r="159" spans="1:5" hidden="1" outlineLevel="1">
      <c r="A159" s="249" t="s">
        <v>205</v>
      </c>
      <c r="B159" s="252">
        <v>159593</v>
      </c>
      <c r="C159" s="260">
        <f t="shared" si="4"/>
        <v>8130.3613886888461</v>
      </c>
      <c r="D159" s="265">
        <f t="shared" si="6"/>
        <v>20120.560858849953</v>
      </c>
      <c r="E159" s="251"/>
    </row>
    <row r="160" spans="1:5" hidden="1" outlineLevel="1">
      <c r="A160" s="249" t="s">
        <v>206</v>
      </c>
      <c r="B160" s="252">
        <v>122448</v>
      </c>
      <c r="C160" s="260">
        <f t="shared" si="4"/>
        <v>6238.0335686538374</v>
      </c>
      <c r="D160" s="265">
        <f t="shared" si="6"/>
        <v>15437.534453544073</v>
      </c>
      <c r="E160" s="251"/>
    </row>
    <row r="161" spans="1:5" collapsed="1">
      <c r="A161" s="226" t="s">
        <v>412</v>
      </c>
      <c r="B161" s="256">
        <v>5356838</v>
      </c>
      <c r="C161" s="259">
        <f t="shared" si="4"/>
        <v>272900.62120933365</v>
      </c>
      <c r="D161" s="263">
        <v>808925</v>
      </c>
      <c r="E161" s="251">
        <f>D161/B161</f>
        <v>0.15100792669108157</v>
      </c>
    </row>
    <row r="162" spans="1:5" hidden="1" outlineLevel="1">
      <c r="A162" s="249" t="s">
        <v>207</v>
      </c>
      <c r="B162" s="252">
        <v>52408</v>
      </c>
      <c r="C162" s="260">
        <f t="shared" si="4"/>
        <v>2669.8914091370239</v>
      </c>
      <c r="D162" s="265">
        <f t="shared" ref="D162:D203" si="7">$B162*$E$161</f>
        <v>7914.0234220262028</v>
      </c>
      <c r="E162" s="251"/>
    </row>
    <row r="163" spans="1:5" hidden="1" outlineLevel="1">
      <c r="A163" s="249" t="s">
        <v>208</v>
      </c>
      <c r="B163" s="252">
        <v>121468</v>
      </c>
      <c r="C163" s="260">
        <f t="shared" si="4"/>
        <v>6188.1081072556863</v>
      </c>
      <c r="D163" s="265">
        <f t="shared" si="7"/>
        <v>18342.630839312296</v>
      </c>
      <c r="E163" s="251"/>
    </row>
    <row r="164" spans="1:5" hidden="1" outlineLevel="1">
      <c r="A164" s="249" t="s">
        <v>209</v>
      </c>
      <c r="B164" s="252">
        <v>215653</v>
      </c>
      <c r="C164" s="260">
        <f t="shared" si="4"/>
        <v>10986.30155805653</v>
      </c>
      <c r="D164" s="265">
        <f t="shared" si="7"/>
        <v>32565.312414711814</v>
      </c>
      <c r="E164" s="251"/>
    </row>
    <row r="165" spans="1:5" hidden="1" outlineLevel="1">
      <c r="A165" s="249" t="s">
        <v>210</v>
      </c>
      <c r="B165" s="252">
        <v>77072</v>
      </c>
      <c r="C165" s="260">
        <f t="shared" si="4"/>
        <v>3926.3828172227277</v>
      </c>
      <c r="D165" s="265">
        <f t="shared" si="7"/>
        <v>11638.482925935039</v>
      </c>
      <c r="E165" s="251"/>
    </row>
    <row r="166" spans="1:5" hidden="1" outlineLevel="1">
      <c r="A166" s="249" t="s">
        <v>211</v>
      </c>
      <c r="B166" s="252">
        <v>1748916</v>
      </c>
      <c r="C166" s="260">
        <f t="shared" si="4"/>
        <v>89097.385965926718</v>
      </c>
      <c r="D166" s="265">
        <f t="shared" si="7"/>
        <v>264100.17911685962</v>
      </c>
      <c r="E166" s="251"/>
    </row>
    <row r="167" spans="1:5" hidden="1" outlineLevel="1">
      <c r="A167" s="249" t="s">
        <v>58</v>
      </c>
      <c r="B167" s="252">
        <v>33553</v>
      </c>
      <c r="C167" s="260">
        <f t="shared" si="4"/>
        <v>1709.335720706277</v>
      </c>
      <c r="D167" s="265">
        <f t="shared" si="7"/>
        <v>5066.7689642658597</v>
      </c>
      <c r="E167" s="251"/>
    </row>
    <row r="168" spans="1:5" hidden="1" outlineLevel="1">
      <c r="A168" s="249" t="s">
        <v>59</v>
      </c>
      <c r="B168" s="252">
        <v>90256</v>
      </c>
      <c r="C168" s="260">
        <f t="shared" si="4"/>
        <v>4598.0331060729513</v>
      </c>
      <c r="D168" s="265">
        <f t="shared" si="7"/>
        <v>13629.371431430258</v>
      </c>
      <c r="E168" s="251"/>
    </row>
    <row r="169" spans="1:5" hidden="1" outlineLevel="1">
      <c r="A169" s="249" t="s">
        <v>212</v>
      </c>
      <c r="B169" s="252">
        <v>108765</v>
      </c>
      <c r="C169" s="260">
        <f t="shared" si="4"/>
        <v>5540.9620499692492</v>
      </c>
      <c r="D169" s="265">
        <f t="shared" si="7"/>
        <v>16424.377146555486</v>
      </c>
      <c r="E169" s="251"/>
    </row>
    <row r="170" spans="1:5" hidden="1" outlineLevel="1">
      <c r="A170" s="249" t="s">
        <v>213</v>
      </c>
      <c r="B170" s="252">
        <v>45869</v>
      </c>
      <c r="C170" s="260">
        <f t="shared" ref="C170:C233" si="8">$B170*$C$40</f>
        <v>2336.7663151752813</v>
      </c>
      <c r="D170" s="265">
        <f t="shared" si="7"/>
        <v>6926.5825893932206</v>
      </c>
      <c r="E170" s="251"/>
    </row>
    <row r="171" spans="1:5" hidden="1" outlineLevel="1">
      <c r="A171" s="249" t="s">
        <v>214</v>
      </c>
      <c r="B171" s="252">
        <v>91289</v>
      </c>
      <c r="C171" s="260">
        <f t="shared" si="8"/>
        <v>4650.6586179344713</v>
      </c>
      <c r="D171" s="265">
        <f t="shared" si="7"/>
        <v>13785.362619702146</v>
      </c>
      <c r="E171" s="251"/>
    </row>
    <row r="172" spans="1:5" hidden="1" outlineLevel="1">
      <c r="A172" s="249" t="s">
        <v>215</v>
      </c>
      <c r="B172" s="252">
        <v>98551</v>
      </c>
      <c r="C172" s="260">
        <f t="shared" si="8"/>
        <v>5020.616475764441</v>
      </c>
      <c r="D172" s="265">
        <f t="shared" si="7"/>
        <v>14881.982183332779</v>
      </c>
      <c r="E172" s="251"/>
    </row>
    <row r="173" spans="1:5" hidden="1" outlineLevel="1">
      <c r="A173" s="249" t="s">
        <v>216</v>
      </c>
      <c r="B173" s="252">
        <v>61128</v>
      </c>
      <c r="C173" s="260">
        <f t="shared" si="8"/>
        <v>3114.1261268838343</v>
      </c>
      <c r="D173" s="265">
        <f t="shared" si="7"/>
        <v>9230.8125427724335</v>
      </c>
      <c r="E173" s="251"/>
    </row>
    <row r="174" spans="1:5" hidden="1" outlineLevel="1">
      <c r="A174" s="249" t="s">
        <v>217</v>
      </c>
      <c r="B174" s="252">
        <v>113842</v>
      </c>
      <c r="C174" s="260">
        <f t="shared" si="8"/>
        <v>5799.6065066206893</v>
      </c>
      <c r="D174" s="265">
        <f t="shared" si="7"/>
        <v>17191.044390366107</v>
      </c>
      <c r="E174" s="251"/>
    </row>
    <row r="175" spans="1:5" hidden="1" outlineLevel="1">
      <c r="A175" s="249" t="s">
        <v>218</v>
      </c>
      <c r="B175" s="252">
        <v>34887</v>
      </c>
      <c r="C175" s="260">
        <f t="shared" si="8"/>
        <v>1777.2954814258005</v>
      </c>
      <c r="D175" s="265">
        <f t="shared" si="7"/>
        <v>5268.2135384717631</v>
      </c>
      <c r="E175" s="251"/>
    </row>
    <row r="176" spans="1:5" hidden="1" outlineLevel="1">
      <c r="A176" s="249" t="s">
        <v>219</v>
      </c>
      <c r="B176" s="252">
        <v>31628</v>
      </c>
      <c r="C176" s="260">
        <f t="shared" si="8"/>
        <v>1611.2678501027665</v>
      </c>
      <c r="D176" s="265">
        <f t="shared" si="7"/>
        <v>4776.0787053855274</v>
      </c>
      <c r="E176" s="251"/>
    </row>
    <row r="177" spans="1:5" hidden="1" outlineLevel="1">
      <c r="A177" s="249" t="s">
        <v>220</v>
      </c>
      <c r="B177" s="252">
        <v>45845</v>
      </c>
      <c r="C177" s="260">
        <f t="shared" si="8"/>
        <v>2335.5436508145103</v>
      </c>
      <c r="D177" s="265">
        <f t="shared" si="7"/>
        <v>6922.9583991526342</v>
      </c>
      <c r="E177" s="251"/>
    </row>
    <row r="178" spans="1:5" hidden="1" outlineLevel="1">
      <c r="A178" s="249" t="s">
        <v>221</v>
      </c>
      <c r="B178" s="252">
        <v>151847</v>
      </c>
      <c r="C178" s="260">
        <f t="shared" si="8"/>
        <v>7735.7464662499933</v>
      </c>
      <c r="D178" s="265">
        <f t="shared" si="7"/>
        <v>22930.100644260663</v>
      </c>
      <c r="E178" s="251"/>
    </row>
    <row r="179" spans="1:5" hidden="1" outlineLevel="1">
      <c r="A179" s="249" t="s">
        <v>222</v>
      </c>
      <c r="B179" s="252">
        <v>73703</v>
      </c>
      <c r="C179" s="260">
        <f t="shared" si="8"/>
        <v>3754.7513075794932</v>
      </c>
      <c r="D179" s="265">
        <f t="shared" si="7"/>
        <v>11129.737220912784</v>
      </c>
      <c r="E179" s="251"/>
    </row>
    <row r="180" spans="1:5" hidden="1" outlineLevel="1">
      <c r="A180" s="249" t="s">
        <v>223</v>
      </c>
      <c r="B180" s="252">
        <v>78843</v>
      </c>
      <c r="C180" s="260">
        <f t="shared" si="8"/>
        <v>4016.6052581779568</v>
      </c>
      <c r="D180" s="265">
        <f t="shared" si="7"/>
        <v>11905.917964104943</v>
      </c>
      <c r="E180" s="251"/>
    </row>
    <row r="181" spans="1:5" hidden="1" outlineLevel="1">
      <c r="A181" s="249" t="s">
        <v>224</v>
      </c>
      <c r="B181" s="252">
        <v>88522</v>
      </c>
      <c r="C181" s="260">
        <f t="shared" si="8"/>
        <v>4509.6956060072434</v>
      </c>
      <c r="D181" s="265">
        <f t="shared" si="7"/>
        <v>13367.523686547922</v>
      </c>
      <c r="E181" s="251"/>
    </row>
    <row r="182" spans="1:5" hidden="1" outlineLevel="1">
      <c r="A182" s="249" t="s">
        <v>225</v>
      </c>
      <c r="B182" s="252">
        <v>73747</v>
      </c>
      <c r="C182" s="260">
        <f t="shared" si="8"/>
        <v>3756.992858907573</v>
      </c>
      <c r="D182" s="265">
        <f t="shared" si="7"/>
        <v>11136.381569687192</v>
      </c>
      <c r="E182" s="251"/>
    </row>
    <row r="183" spans="1:5" hidden="1" outlineLevel="1">
      <c r="A183" s="249" t="s">
        <v>226</v>
      </c>
      <c r="B183" s="252">
        <v>123294</v>
      </c>
      <c r="C183" s="260">
        <f t="shared" si="8"/>
        <v>6281.1324873710164</v>
      </c>
      <c r="D183" s="265">
        <f t="shared" si="7"/>
        <v>18618.37131345021</v>
      </c>
      <c r="E183" s="251"/>
    </row>
    <row r="184" spans="1:5" hidden="1" outlineLevel="1">
      <c r="A184" s="249" t="s">
        <v>60</v>
      </c>
      <c r="B184" s="252">
        <v>178449</v>
      </c>
      <c r="C184" s="260">
        <f t="shared" si="8"/>
        <v>9090.9680214679593</v>
      </c>
      <c r="D184" s="265">
        <f t="shared" si="7"/>
        <v>26947.213510096815</v>
      </c>
      <c r="E184" s="251"/>
    </row>
    <row r="185" spans="1:5" hidden="1" outlineLevel="1">
      <c r="A185" s="249" t="s">
        <v>227</v>
      </c>
      <c r="B185" s="252">
        <v>111103</v>
      </c>
      <c r="C185" s="260">
        <f t="shared" si="8"/>
        <v>5660.0699364476941</v>
      </c>
      <c r="D185" s="265">
        <f t="shared" si="7"/>
        <v>16777.433679159236</v>
      </c>
      <c r="E185" s="251"/>
    </row>
    <row r="186" spans="1:5" hidden="1" outlineLevel="1">
      <c r="A186" s="249" t="s">
        <v>228</v>
      </c>
      <c r="B186" s="252">
        <v>88062</v>
      </c>
      <c r="C186" s="260">
        <f t="shared" si="8"/>
        <v>4486.2612057591323</v>
      </c>
      <c r="D186" s="265">
        <f t="shared" si="7"/>
        <v>13298.060040270026</v>
      </c>
      <c r="E186" s="251"/>
    </row>
    <row r="187" spans="1:5" hidden="1" outlineLevel="1">
      <c r="A187" s="249" t="s">
        <v>229</v>
      </c>
      <c r="B187" s="252">
        <v>161319</v>
      </c>
      <c r="C187" s="260">
        <f t="shared" si="8"/>
        <v>8218.2913339676306</v>
      </c>
      <c r="D187" s="265">
        <f t="shared" si="7"/>
        <v>24360.447725878588</v>
      </c>
      <c r="E187" s="251"/>
    </row>
    <row r="188" spans="1:5" hidden="1" outlineLevel="1">
      <c r="A188" s="249" t="s">
        <v>230</v>
      </c>
      <c r="B188" s="252">
        <v>53030</v>
      </c>
      <c r="C188" s="260">
        <f t="shared" si="8"/>
        <v>2701.5787938203398</v>
      </c>
      <c r="D188" s="265">
        <f t="shared" si="7"/>
        <v>8007.9503524280553</v>
      </c>
      <c r="E188" s="251"/>
    </row>
    <row r="189" spans="1:5" hidden="1" outlineLevel="1">
      <c r="A189" s="249" t="s">
        <v>231</v>
      </c>
      <c r="B189" s="252">
        <v>42395</v>
      </c>
      <c r="C189" s="260">
        <f t="shared" si="8"/>
        <v>2159.7856489536734</v>
      </c>
      <c r="D189" s="265">
        <f t="shared" si="7"/>
        <v>6401.9810520684032</v>
      </c>
      <c r="E189" s="251"/>
    </row>
    <row r="190" spans="1:5" hidden="1" outlineLevel="1">
      <c r="A190" s="249" t="s">
        <v>232</v>
      </c>
      <c r="B190" s="252">
        <v>51584</v>
      </c>
      <c r="C190" s="260">
        <f t="shared" si="8"/>
        <v>2627.913266083885</v>
      </c>
      <c r="D190" s="265">
        <f t="shared" si="7"/>
        <v>7789.592890432752</v>
      </c>
      <c r="E190" s="251"/>
    </row>
    <row r="191" spans="1:5" hidden="1" outlineLevel="1">
      <c r="A191" s="249" t="s">
        <v>233</v>
      </c>
      <c r="B191" s="252">
        <v>151453</v>
      </c>
      <c r="C191" s="260">
        <f t="shared" si="8"/>
        <v>7715.6743929940021</v>
      </c>
      <c r="D191" s="265">
        <f t="shared" si="7"/>
        <v>22870.603521144378</v>
      </c>
      <c r="E191" s="251"/>
    </row>
    <row r="192" spans="1:5" hidden="1" outlineLevel="1">
      <c r="A192" s="249" t="s">
        <v>234</v>
      </c>
      <c r="B192" s="252">
        <v>81449</v>
      </c>
      <c r="C192" s="260">
        <f t="shared" si="8"/>
        <v>4149.366230018346</v>
      </c>
      <c r="D192" s="265">
        <f t="shared" si="7"/>
        <v>12299.444621061903</v>
      </c>
      <c r="E192" s="251"/>
    </row>
    <row r="193" spans="1:5" hidden="1" outlineLevel="1">
      <c r="A193" s="249" t="s">
        <v>235</v>
      </c>
      <c r="B193" s="252">
        <v>52776</v>
      </c>
      <c r="C193" s="260">
        <f t="shared" si="8"/>
        <v>2688.6389293355132</v>
      </c>
      <c r="D193" s="265">
        <f t="shared" si="7"/>
        <v>7969.5943390485209</v>
      </c>
      <c r="E193" s="251"/>
    </row>
    <row r="194" spans="1:5" hidden="1" outlineLevel="1">
      <c r="A194" s="249" t="s">
        <v>61</v>
      </c>
      <c r="B194" s="252">
        <v>85158</v>
      </c>
      <c r="C194" s="260">
        <f t="shared" si="8"/>
        <v>4338.3188181058367</v>
      </c>
      <c r="D194" s="265">
        <f t="shared" si="7"/>
        <v>12859.533021159124</v>
      </c>
      <c r="E194" s="251"/>
    </row>
    <row r="195" spans="1:5" hidden="1" outlineLevel="1">
      <c r="A195" s="249" t="s">
        <v>236</v>
      </c>
      <c r="B195" s="252">
        <v>54965</v>
      </c>
      <c r="C195" s="260">
        <f t="shared" si="8"/>
        <v>2800.156107907505</v>
      </c>
      <c r="D195" s="265">
        <f t="shared" si="7"/>
        <v>8300.1506905752976</v>
      </c>
      <c r="E195" s="251"/>
    </row>
    <row r="196" spans="1:5" hidden="1" outlineLevel="1">
      <c r="A196" s="249" t="s">
        <v>62</v>
      </c>
      <c r="B196" s="252">
        <v>40163</v>
      </c>
      <c r="C196" s="260">
        <f t="shared" si="8"/>
        <v>2046.0778634019671</v>
      </c>
      <c r="D196" s="265">
        <f t="shared" si="7"/>
        <v>6064.9313596939091</v>
      </c>
      <c r="E196" s="251"/>
    </row>
    <row r="197" spans="1:5" hidden="1" outlineLevel="1">
      <c r="A197" s="249" t="s">
        <v>63</v>
      </c>
      <c r="B197" s="252">
        <v>113689</v>
      </c>
      <c r="C197" s="260">
        <f t="shared" si="8"/>
        <v>5791.812021320774</v>
      </c>
      <c r="D197" s="265">
        <f t="shared" si="7"/>
        <v>17167.940177582372</v>
      </c>
      <c r="E197" s="251"/>
    </row>
    <row r="198" spans="1:5" hidden="1" outlineLevel="1">
      <c r="A198" s="249" t="s">
        <v>237</v>
      </c>
      <c r="B198" s="252">
        <v>66907</v>
      </c>
      <c r="C198" s="260">
        <f t="shared" si="8"/>
        <v>3408.5335160878271</v>
      </c>
      <c r="D198" s="265">
        <f t="shared" si="7"/>
        <v>10103.487351120195</v>
      </c>
      <c r="E198" s="251"/>
    </row>
    <row r="199" spans="1:5" hidden="1" outlineLevel="1">
      <c r="A199" s="249" t="s">
        <v>238</v>
      </c>
      <c r="B199" s="252">
        <v>236912</v>
      </c>
      <c r="C199" s="260">
        <f t="shared" si="8"/>
        <v>12069.327459957842</v>
      </c>
      <c r="D199" s="265">
        <f t="shared" si="7"/>
        <v>35775.589928237518</v>
      </c>
      <c r="E199" s="251"/>
    </row>
    <row r="200" spans="1:5" hidden="1" outlineLevel="1">
      <c r="A200" s="249" t="s">
        <v>239</v>
      </c>
      <c r="B200" s="252">
        <v>73972</v>
      </c>
      <c r="C200" s="260">
        <f t="shared" si="8"/>
        <v>3768.4553372898017</v>
      </c>
      <c r="D200" s="265">
        <f t="shared" si="7"/>
        <v>11170.358353192685</v>
      </c>
      <c r="E200" s="251"/>
    </row>
    <row r="201" spans="1:5" hidden="1" outlineLevel="1">
      <c r="A201" s="249" t="s">
        <v>240</v>
      </c>
      <c r="B201" s="252">
        <v>36704</v>
      </c>
      <c r="C201" s="260">
        <f t="shared" si="8"/>
        <v>1869.8613624058412</v>
      </c>
      <c r="D201" s="265">
        <f t="shared" si="7"/>
        <v>5542.5949412694581</v>
      </c>
      <c r="E201" s="251"/>
    </row>
    <row r="202" spans="1:5" hidden="1" outlineLevel="1">
      <c r="A202" s="249" t="s">
        <v>241</v>
      </c>
      <c r="B202" s="252">
        <v>39613</v>
      </c>
      <c r="C202" s="260">
        <f t="shared" si="8"/>
        <v>2018.0584718009641</v>
      </c>
      <c r="D202" s="265">
        <f t="shared" si="7"/>
        <v>5981.8770000138138</v>
      </c>
      <c r="E202" s="251"/>
    </row>
    <row r="203" spans="1:5" hidden="1" outlineLevel="1">
      <c r="A203" s="249" t="s">
        <v>242</v>
      </c>
      <c r="B203" s="252">
        <v>76049</v>
      </c>
      <c r="C203" s="260">
        <f t="shared" si="8"/>
        <v>3874.2667488448619</v>
      </c>
      <c r="D203" s="265">
        <f t="shared" si="7"/>
        <v>11484.001816930062</v>
      </c>
      <c r="E203" s="251"/>
    </row>
    <row r="204" spans="1:5" collapsed="1">
      <c r="A204" s="226" t="s">
        <v>413</v>
      </c>
      <c r="B204" s="257">
        <v>994489</v>
      </c>
      <c r="C204" s="261">
        <f t="shared" si="8"/>
        <v>50663.594061617878</v>
      </c>
      <c r="D204" s="263">
        <v>52098</v>
      </c>
      <c r="E204" s="251">
        <f>D204/B204</f>
        <v>5.2386703120899276E-2</v>
      </c>
    </row>
    <row r="205" spans="1:5" hidden="1" outlineLevel="1">
      <c r="A205" s="249" t="s">
        <v>243</v>
      </c>
      <c r="B205" s="252">
        <v>118938</v>
      </c>
      <c r="C205" s="259">
        <f t="shared" si="8"/>
        <v>6059.2189058910726</v>
      </c>
      <c r="D205" s="265">
        <f t="shared" ref="D205:D216" si="9">$B205*$E$204</f>
        <v>6230.7696957935177</v>
      </c>
      <c r="E205" s="251"/>
    </row>
    <row r="206" spans="1:5" hidden="1" outlineLevel="1">
      <c r="A206" s="249" t="s">
        <v>189</v>
      </c>
      <c r="B206" s="252">
        <v>91044</v>
      </c>
      <c r="C206" s="259">
        <f t="shared" si="8"/>
        <v>4638.1772525849337</v>
      </c>
      <c r="D206" s="265">
        <f t="shared" si="9"/>
        <v>4769.4949989391534</v>
      </c>
      <c r="E206" s="251"/>
    </row>
    <row r="207" spans="1:5" hidden="1" outlineLevel="1">
      <c r="A207" s="249" t="s">
        <v>244</v>
      </c>
      <c r="B207" s="252">
        <v>46695</v>
      </c>
      <c r="C207" s="259">
        <f t="shared" si="8"/>
        <v>2378.8463469251515</v>
      </c>
      <c r="D207" s="265">
        <f t="shared" si="9"/>
        <v>2446.1971022303919</v>
      </c>
      <c r="E207" s="251"/>
    </row>
    <row r="208" spans="1:5" hidden="1" outlineLevel="1">
      <c r="A208" s="249" t="s">
        <v>23</v>
      </c>
      <c r="B208" s="252">
        <v>95888</v>
      </c>
      <c r="C208" s="259">
        <f t="shared" si="8"/>
        <v>4884.9516760672213</v>
      </c>
      <c r="D208" s="265">
        <f t="shared" si="9"/>
        <v>5023.2561888567898</v>
      </c>
      <c r="E208" s="251"/>
    </row>
    <row r="209" spans="1:5" hidden="1" outlineLevel="1">
      <c r="A209" s="249" t="s">
        <v>245</v>
      </c>
      <c r="B209" s="252">
        <v>66503</v>
      </c>
      <c r="C209" s="259">
        <f t="shared" si="8"/>
        <v>3387.9519993481813</v>
      </c>
      <c r="D209" s="265">
        <f t="shared" si="9"/>
        <v>3483.8729176491647</v>
      </c>
      <c r="E209" s="251"/>
    </row>
    <row r="210" spans="1:5" hidden="1" outlineLevel="1">
      <c r="A210" s="249" t="s">
        <v>246</v>
      </c>
      <c r="B210" s="252">
        <v>64463</v>
      </c>
      <c r="C210" s="259">
        <f t="shared" si="8"/>
        <v>3284.0255286826432</v>
      </c>
      <c r="D210" s="265">
        <f t="shared" si="9"/>
        <v>3377.0040432825299</v>
      </c>
      <c r="E210" s="251"/>
    </row>
    <row r="211" spans="1:5" hidden="1" outlineLevel="1">
      <c r="A211" s="249" t="s">
        <v>247</v>
      </c>
      <c r="B211" s="252">
        <v>42665</v>
      </c>
      <c r="C211" s="259">
        <f t="shared" si="8"/>
        <v>2173.5406230123476</v>
      </c>
      <c r="D211" s="265">
        <f t="shared" si="9"/>
        <v>2235.0786886531678</v>
      </c>
      <c r="E211" s="251"/>
    </row>
    <row r="212" spans="1:5" hidden="1" outlineLevel="1">
      <c r="A212" s="249" t="s">
        <v>248</v>
      </c>
      <c r="B212" s="252">
        <v>138548</v>
      </c>
      <c r="C212" s="259">
        <f t="shared" si="8"/>
        <v>7058.2375773377416</v>
      </c>
      <c r="D212" s="265">
        <f t="shared" si="9"/>
        <v>7258.0729439943525</v>
      </c>
      <c r="E212" s="251"/>
    </row>
    <row r="213" spans="1:5" hidden="1" outlineLevel="1">
      <c r="A213" s="249" t="s">
        <v>249</v>
      </c>
      <c r="B213" s="252">
        <v>65181</v>
      </c>
      <c r="C213" s="259">
        <f t="shared" si="8"/>
        <v>3320.6035708090435</v>
      </c>
      <c r="D213" s="265">
        <f t="shared" si="9"/>
        <v>3414.6176961233359</v>
      </c>
      <c r="E213" s="251"/>
    </row>
    <row r="214" spans="1:5" hidden="1" outlineLevel="1">
      <c r="A214" s="249" t="s">
        <v>153</v>
      </c>
      <c r="B214" s="252">
        <v>133197</v>
      </c>
      <c r="C214" s="259">
        <f t="shared" si="8"/>
        <v>6785.6343692341661</v>
      </c>
      <c r="D214" s="265">
        <f t="shared" si="9"/>
        <v>6977.7516955944211</v>
      </c>
      <c r="E214" s="251"/>
    </row>
    <row r="215" spans="1:5" hidden="1" outlineLevel="1">
      <c r="A215" s="249" t="s">
        <v>250</v>
      </c>
      <c r="B215" s="252">
        <v>56043</v>
      </c>
      <c r="C215" s="259">
        <f t="shared" si="8"/>
        <v>2855.0741154454709</v>
      </c>
      <c r="D215" s="265">
        <f t="shared" si="9"/>
        <v>2935.9080030045579</v>
      </c>
      <c r="E215" s="251"/>
    </row>
    <row r="216" spans="1:5" hidden="1" outlineLevel="1">
      <c r="A216" s="249" t="s">
        <v>251</v>
      </c>
      <c r="B216" s="252">
        <v>75324</v>
      </c>
      <c r="C216" s="259">
        <f t="shared" si="8"/>
        <v>3837.3320962799035</v>
      </c>
      <c r="D216" s="265">
        <f t="shared" si="9"/>
        <v>3945.9760258786173</v>
      </c>
      <c r="E216" s="251"/>
    </row>
    <row r="217" spans="1:5" collapsed="1">
      <c r="A217" s="226" t="s">
        <v>414</v>
      </c>
      <c r="B217" s="253">
        <v>2126824</v>
      </c>
      <c r="C217" s="259">
        <f t="shared" si="8"/>
        <v>108349.66276802095</v>
      </c>
      <c r="D217" s="263">
        <v>70004</v>
      </c>
      <c r="E217" s="251">
        <f>D217/B217</f>
        <v>3.2914806302731206E-2</v>
      </c>
    </row>
    <row r="218" spans="1:5" hidden="1" outlineLevel="1">
      <c r="A218" s="249" t="s">
        <v>252</v>
      </c>
      <c r="B218" s="252">
        <v>46695</v>
      </c>
      <c r="C218" s="260">
        <f t="shared" si="8"/>
        <v>2378.8463469251515</v>
      </c>
      <c r="D218" s="265">
        <f t="shared" ref="D218:D242" si="10">$B218*$E$217</f>
        <v>1536.9568803060336</v>
      </c>
      <c r="E218" s="251"/>
    </row>
    <row r="219" spans="1:5" hidden="1" outlineLevel="1">
      <c r="A219" s="249" t="s">
        <v>253</v>
      </c>
      <c r="B219" s="252">
        <v>62485</v>
      </c>
      <c r="C219" s="260">
        <f t="shared" si="8"/>
        <v>3183.2576076157634</v>
      </c>
      <c r="D219" s="265">
        <f t="shared" si="10"/>
        <v>2056.6816718261593</v>
      </c>
      <c r="E219" s="251"/>
    </row>
    <row r="220" spans="1:5" hidden="1" outlineLevel="1">
      <c r="A220" s="249" t="s">
        <v>254</v>
      </c>
      <c r="B220" s="252">
        <v>187027</v>
      </c>
      <c r="C220" s="260">
        <f t="shared" si="8"/>
        <v>9527.9686417468729</v>
      </c>
      <c r="D220" s="265">
        <f t="shared" si="10"/>
        <v>6155.9574783809094</v>
      </c>
      <c r="E220" s="251"/>
    </row>
    <row r="221" spans="1:5" hidden="1" outlineLevel="1">
      <c r="A221" s="249" t="s">
        <v>255</v>
      </c>
      <c r="B221" s="252">
        <v>47658</v>
      </c>
      <c r="C221" s="260">
        <f t="shared" si="8"/>
        <v>2427.9057544010893</v>
      </c>
      <c r="D221" s="265">
        <f t="shared" si="10"/>
        <v>1568.6538387755638</v>
      </c>
      <c r="E221" s="251"/>
    </row>
    <row r="222" spans="1:5" hidden="1" outlineLevel="1">
      <c r="A222" s="249" t="s">
        <v>66</v>
      </c>
      <c r="B222" s="252">
        <v>22032</v>
      </c>
      <c r="C222" s="260">
        <f t="shared" si="8"/>
        <v>1122.4058831878131</v>
      </c>
      <c r="D222" s="265">
        <f t="shared" si="10"/>
        <v>725.17901246177394</v>
      </c>
      <c r="E222" s="251"/>
    </row>
    <row r="223" spans="1:5" hidden="1" outlineLevel="1">
      <c r="A223" s="249" t="s">
        <v>256</v>
      </c>
      <c r="B223" s="252">
        <v>66004</v>
      </c>
      <c r="C223" s="260">
        <f t="shared" si="8"/>
        <v>3362.5307695138172</v>
      </c>
      <c r="D223" s="265">
        <f t="shared" si="10"/>
        <v>2172.5088752054703</v>
      </c>
      <c r="E223" s="251"/>
    </row>
    <row r="224" spans="1:5" hidden="1" outlineLevel="1">
      <c r="A224" s="249" t="s">
        <v>257</v>
      </c>
      <c r="B224" s="252">
        <v>135242</v>
      </c>
      <c r="C224" s="260">
        <f t="shared" si="8"/>
        <v>6889.8155616415315</v>
      </c>
      <c r="D224" s="265">
        <f t="shared" si="10"/>
        <v>4451.4642339939737</v>
      </c>
      <c r="E224" s="251"/>
    </row>
    <row r="225" spans="1:5" hidden="1" outlineLevel="1">
      <c r="A225" s="249" t="s">
        <v>258</v>
      </c>
      <c r="B225" s="252">
        <v>121374</v>
      </c>
      <c r="C225" s="260">
        <f t="shared" si="8"/>
        <v>6183.3193385093327</v>
      </c>
      <c r="D225" s="265">
        <f t="shared" si="10"/>
        <v>3995.0017001876972</v>
      </c>
      <c r="E225" s="251"/>
    </row>
    <row r="226" spans="1:5" hidden="1" outlineLevel="1">
      <c r="A226" s="249" t="s">
        <v>259</v>
      </c>
      <c r="B226" s="252">
        <v>114533</v>
      </c>
      <c r="C226" s="260">
        <f t="shared" si="8"/>
        <v>5834.8090513412217</v>
      </c>
      <c r="D226" s="265">
        <f t="shared" si="10"/>
        <v>3769.8315102707134</v>
      </c>
      <c r="E226" s="251"/>
    </row>
    <row r="227" spans="1:5" hidden="1" outlineLevel="1">
      <c r="A227" s="249" t="s">
        <v>67</v>
      </c>
      <c r="B227" s="252">
        <v>62412</v>
      </c>
      <c r="C227" s="260">
        <f t="shared" si="8"/>
        <v>3179.5386701850848</v>
      </c>
      <c r="D227" s="265">
        <f t="shared" si="10"/>
        <v>2054.2788909660599</v>
      </c>
      <c r="E227" s="251"/>
    </row>
    <row r="228" spans="1:5" hidden="1" outlineLevel="1">
      <c r="A228" s="249" t="s">
        <v>162</v>
      </c>
      <c r="B228" s="252">
        <v>112081</v>
      </c>
      <c r="C228" s="260">
        <f t="shared" si="8"/>
        <v>5709.8935091491139</v>
      </c>
      <c r="D228" s="265">
        <f t="shared" si="10"/>
        <v>3689.1244052164161</v>
      </c>
      <c r="E228" s="251"/>
    </row>
    <row r="229" spans="1:5" hidden="1" outlineLevel="1">
      <c r="A229" s="249" t="s">
        <v>260</v>
      </c>
      <c r="B229" s="252">
        <v>69588</v>
      </c>
      <c r="C229" s="260">
        <f t="shared" si="8"/>
        <v>3545.1153140556253</v>
      </c>
      <c r="D229" s="265">
        <f t="shared" si="10"/>
        <v>2290.4755409944592</v>
      </c>
      <c r="E229" s="251"/>
    </row>
    <row r="230" spans="1:5" hidden="1" outlineLevel="1">
      <c r="A230" s="249" t="s">
        <v>261</v>
      </c>
      <c r="B230" s="252">
        <v>56376</v>
      </c>
      <c r="C230" s="260">
        <f t="shared" si="8"/>
        <v>2872.038583451169</v>
      </c>
      <c r="D230" s="265">
        <f t="shared" si="10"/>
        <v>1855.6051201227745</v>
      </c>
      <c r="E230" s="251"/>
    </row>
    <row r="231" spans="1:5" hidden="1" outlineLevel="1">
      <c r="A231" s="249" t="s">
        <v>262</v>
      </c>
      <c r="B231" s="252">
        <v>80216</v>
      </c>
      <c r="C231" s="260">
        <f t="shared" si="8"/>
        <v>4086.5518484837335</v>
      </c>
      <c r="D231" s="265">
        <f t="shared" si="10"/>
        <v>2640.2941023798862</v>
      </c>
      <c r="E231" s="251"/>
    </row>
    <row r="232" spans="1:5" hidden="1" outlineLevel="1">
      <c r="A232" s="249" t="s">
        <v>263</v>
      </c>
      <c r="B232" s="252">
        <v>136280</v>
      </c>
      <c r="C232" s="260">
        <f t="shared" si="8"/>
        <v>6942.6957952448784</v>
      </c>
      <c r="D232" s="265">
        <f t="shared" si="10"/>
        <v>4485.6298029362088</v>
      </c>
      <c r="E232" s="251"/>
    </row>
    <row r="233" spans="1:5" hidden="1" outlineLevel="1">
      <c r="A233" s="249" t="s">
        <v>264</v>
      </c>
      <c r="B233" s="252">
        <v>67068</v>
      </c>
      <c r="C233" s="260">
        <f t="shared" si="8"/>
        <v>3416.7355561746663</v>
      </c>
      <c r="D233" s="265">
        <f t="shared" si="10"/>
        <v>2207.5302291115763</v>
      </c>
      <c r="E233" s="251"/>
    </row>
    <row r="234" spans="1:5" hidden="1" outlineLevel="1">
      <c r="A234" s="249" t="s">
        <v>265</v>
      </c>
      <c r="B234" s="252">
        <v>74215</v>
      </c>
      <c r="C234" s="260">
        <f t="shared" ref="C234:C294" si="11">$B234*$C$40</f>
        <v>3780.8348139426084</v>
      </c>
      <c r="D234" s="265">
        <f t="shared" si="10"/>
        <v>2442.7723497571965</v>
      </c>
      <c r="E234" s="251"/>
    </row>
    <row r="235" spans="1:5" hidden="1" outlineLevel="1">
      <c r="A235" s="249" t="s">
        <v>266</v>
      </c>
      <c r="B235" s="252">
        <v>78830</v>
      </c>
      <c r="C235" s="260">
        <f t="shared" si="11"/>
        <v>4015.9429816492061</v>
      </c>
      <c r="D235" s="265">
        <f t="shared" si="10"/>
        <v>2594.6741808443012</v>
      </c>
      <c r="E235" s="251"/>
    </row>
    <row r="236" spans="1:5" hidden="1" outlineLevel="1">
      <c r="A236" s="249" t="s">
        <v>24</v>
      </c>
      <c r="B236" s="252">
        <v>73773</v>
      </c>
      <c r="C236" s="260">
        <f t="shared" si="11"/>
        <v>3758.3174119650753</v>
      </c>
      <c r="D236" s="265">
        <f t="shared" si="10"/>
        <v>2428.2240053713895</v>
      </c>
      <c r="E236" s="251"/>
    </row>
    <row r="237" spans="1:5" hidden="1" outlineLevel="1">
      <c r="A237" s="249" t="s">
        <v>267</v>
      </c>
      <c r="B237" s="252">
        <v>167638</v>
      </c>
      <c r="C237" s="260">
        <f t="shared" si="11"/>
        <v>8540.2086712889704</v>
      </c>
      <c r="D237" s="265">
        <f t="shared" si="10"/>
        <v>5517.7722989772537</v>
      </c>
      <c r="E237" s="251"/>
    </row>
    <row r="238" spans="1:5" hidden="1" outlineLevel="1">
      <c r="A238" s="249" t="s">
        <v>268</v>
      </c>
      <c r="B238" s="252">
        <v>95548</v>
      </c>
      <c r="C238" s="260">
        <f t="shared" si="11"/>
        <v>4867.6305976229651</v>
      </c>
      <c r="D238" s="265">
        <f t="shared" si="10"/>
        <v>3144.9439126133611</v>
      </c>
      <c r="E238" s="251"/>
    </row>
    <row r="239" spans="1:5" hidden="1" outlineLevel="1">
      <c r="A239" s="249" t="s">
        <v>68</v>
      </c>
      <c r="B239" s="252">
        <v>107675</v>
      </c>
      <c r="C239" s="260">
        <f t="shared" si="11"/>
        <v>5485.4327102508978</v>
      </c>
      <c r="D239" s="265">
        <f t="shared" si="10"/>
        <v>3544.1017686465825</v>
      </c>
      <c r="E239" s="251"/>
    </row>
    <row r="240" spans="1:5" hidden="1" outlineLevel="1">
      <c r="A240" s="249" t="s">
        <v>269</v>
      </c>
      <c r="B240" s="252">
        <v>61757</v>
      </c>
      <c r="C240" s="260">
        <f t="shared" si="11"/>
        <v>3146.1701220057089</v>
      </c>
      <c r="D240" s="265">
        <f t="shared" si="10"/>
        <v>2032.7196928377712</v>
      </c>
      <c r="E240" s="251"/>
    </row>
    <row r="241" spans="1:5" hidden="1" outlineLevel="1">
      <c r="A241" s="249" t="s">
        <v>69</v>
      </c>
      <c r="B241" s="252">
        <v>53613</v>
      </c>
      <c r="C241" s="260">
        <f t="shared" si="11"/>
        <v>2731.2793489174032</v>
      </c>
      <c r="D241" s="265">
        <f t="shared" si="10"/>
        <v>1764.6615103083282</v>
      </c>
      <c r="E241" s="251"/>
    </row>
    <row r="242" spans="1:5" hidden="1" outlineLevel="1">
      <c r="A242" s="249" t="s">
        <v>270</v>
      </c>
      <c r="B242" s="252">
        <v>26704</v>
      </c>
      <c r="C242" s="260">
        <f t="shared" si="11"/>
        <v>1360.4178787512419</v>
      </c>
      <c r="D242" s="265">
        <f t="shared" si="10"/>
        <v>878.95698750813415</v>
      </c>
      <c r="E242" s="251"/>
    </row>
    <row r="243" spans="1:5" collapsed="1">
      <c r="A243" s="226" t="s">
        <v>415</v>
      </c>
      <c r="B243" s="254">
        <v>1187587</v>
      </c>
      <c r="C243" s="259">
        <f t="shared" si="11"/>
        <v>60500.845842291455</v>
      </c>
      <c r="D243" s="263">
        <v>107992</v>
      </c>
      <c r="E243" s="251">
        <f>D243/B243</f>
        <v>9.0933969469184153E-2</v>
      </c>
    </row>
    <row r="244" spans="1:5" hidden="1" outlineLevel="1">
      <c r="A244" s="249" t="s">
        <v>271</v>
      </c>
      <c r="B244" s="252">
        <v>296310</v>
      </c>
      <c r="C244" s="260">
        <f t="shared" si="11"/>
        <v>15095.319864169431</v>
      </c>
      <c r="D244" s="265">
        <f t="shared" ref="D244:D260" si="12">$B244*$E$243</f>
        <v>26944.644493413958</v>
      </c>
      <c r="E244" s="251"/>
    </row>
    <row r="245" spans="1:5" hidden="1" outlineLevel="1">
      <c r="A245" s="249" t="s">
        <v>272</v>
      </c>
      <c r="B245" s="252">
        <v>62716</v>
      </c>
      <c r="C245" s="260">
        <f t="shared" si="11"/>
        <v>3195.0257520881846</v>
      </c>
      <c r="D245" s="265">
        <f t="shared" si="12"/>
        <v>5703.0148292293534</v>
      </c>
      <c r="E245" s="251"/>
    </row>
    <row r="246" spans="1:5" hidden="1" outlineLevel="1">
      <c r="A246" s="249" t="s">
        <v>273</v>
      </c>
      <c r="B246" s="252">
        <v>69543</v>
      </c>
      <c r="C246" s="260">
        <f t="shared" si="11"/>
        <v>3542.8228183791798</v>
      </c>
      <c r="D246" s="265">
        <f t="shared" si="12"/>
        <v>6323.8210387954732</v>
      </c>
      <c r="E246" s="251"/>
    </row>
    <row r="247" spans="1:5" hidden="1" outlineLevel="1">
      <c r="A247" s="249" t="s">
        <v>274</v>
      </c>
      <c r="B247" s="252">
        <v>58998</v>
      </c>
      <c r="C247" s="260">
        <f t="shared" si="11"/>
        <v>3005.6146648654048</v>
      </c>
      <c r="D247" s="265">
        <f t="shared" si="12"/>
        <v>5364.9223307429265</v>
      </c>
      <c r="E247" s="251"/>
    </row>
    <row r="248" spans="1:5" hidden="1" outlineLevel="1">
      <c r="A248" s="249" t="s">
        <v>275</v>
      </c>
      <c r="B248" s="252">
        <v>145874</v>
      </c>
      <c r="C248" s="260">
        <f t="shared" si="11"/>
        <v>7431.4558734631009</v>
      </c>
      <c r="D248" s="265">
        <f t="shared" si="12"/>
        <v>13264.90186234777</v>
      </c>
      <c r="E248" s="251"/>
    </row>
    <row r="249" spans="1:5" hidden="1" outlineLevel="1">
      <c r="A249" s="249" t="s">
        <v>276</v>
      </c>
      <c r="B249" s="252">
        <v>56259</v>
      </c>
      <c r="C249" s="260">
        <f t="shared" si="11"/>
        <v>2866.0780946924101</v>
      </c>
      <c r="D249" s="265">
        <f t="shared" si="12"/>
        <v>5115.8541883668313</v>
      </c>
      <c r="E249" s="251"/>
    </row>
    <row r="250" spans="1:5" hidden="1" outlineLevel="1">
      <c r="A250" s="249" t="s">
        <v>277</v>
      </c>
      <c r="B250" s="252">
        <v>48228</v>
      </c>
      <c r="C250" s="260">
        <f t="shared" si="11"/>
        <v>2456.9440329694012</v>
      </c>
      <c r="D250" s="265">
        <f t="shared" si="12"/>
        <v>4385.5634795598135</v>
      </c>
      <c r="E250" s="251"/>
    </row>
    <row r="251" spans="1:5" hidden="1" outlineLevel="1">
      <c r="A251" s="249" t="s">
        <v>278</v>
      </c>
      <c r="B251" s="252">
        <v>44322</v>
      </c>
      <c r="C251" s="260">
        <f t="shared" si="11"/>
        <v>2257.9554082539148</v>
      </c>
      <c r="D251" s="265">
        <f t="shared" si="12"/>
        <v>4030.3753948131803</v>
      </c>
      <c r="E251" s="251"/>
    </row>
    <row r="252" spans="1:5" hidden="1" outlineLevel="1">
      <c r="A252" s="249" t="s">
        <v>279</v>
      </c>
      <c r="B252" s="252">
        <v>39068</v>
      </c>
      <c r="C252" s="260">
        <f t="shared" si="11"/>
        <v>1990.2938019417884</v>
      </c>
      <c r="D252" s="265">
        <f t="shared" si="12"/>
        <v>3552.6083192220867</v>
      </c>
      <c r="E252" s="251"/>
    </row>
    <row r="253" spans="1:5" hidden="1" outlineLevel="1">
      <c r="A253" s="249" t="s">
        <v>280</v>
      </c>
      <c r="B253" s="252">
        <v>51363</v>
      </c>
      <c r="C253" s="260">
        <f t="shared" si="11"/>
        <v>2616.6545650951184</v>
      </c>
      <c r="D253" s="265">
        <f t="shared" si="12"/>
        <v>4670.6414738457061</v>
      </c>
      <c r="E253" s="251"/>
    </row>
    <row r="254" spans="1:5" hidden="1" outlineLevel="1">
      <c r="A254" s="249" t="s">
        <v>281</v>
      </c>
      <c r="B254" s="252">
        <v>41439</v>
      </c>
      <c r="C254" s="260">
        <f t="shared" si="11"/>
        <v>2111.0828519162937</v>
      </c>
      <c r="D254" s="265">
        <f t="shared" si="12"/>
        <v>3768.2127608335222</v>
      </c>
      <c r="E254" s="251"/>
    </row>
    <row r="255" spans="1:5" hidden="1" outlineLevel="1">
      <c r="A255" s="249" t="s">
        <v>282</v>
      </c>
      <c r="B255" s="252">
        <v>20531</v>
      </c>
      <c r="C255" s="260">
        <f t="shared" si="11"/>
        <v>1045.9384162912577</v>
      </c>
      <c r="D255" s="265">
        <f t="shared" si="12"/>
        <v>1866.9653271718198</v>
      </c>
      <c r="E255" s="251"/>
    </row>
    <row r="256" spans="1:5" hidden="1" outlineLevel="1">
      <c r="A256" s="249" t="s">
        <v>283</v>
      </c>
      <c r="B256" s="252">
        <v>45817</v>
      </c>
      <c r="C256" s="260">
        <f t="shared" si="11"/>
        <v>2334.1172090602777</v>
      </c>
      <c r="D256" s="265">
        <f t="shared" si="12"/>
        <v>4166.3216791696104</v>
      </c>
      <c r="E256" s="251"/>
    </row>
    <row r="257" spans="1:5" hidden="1" outlineLevel="1">
      <c r="A257" s="249" t="s">
        <v>284</v>
      </c>
      <c r="B257" s="252">
        <v>69002</v>
      </c>
      <c r="C257" s="260">
        <f t="shared" si="11"/>
        <v>3515.2619259134658</v>
      </c>
      <c r="D257" s="265">
        <f t="shared" si="12"/>
        <v>6274.6257613126445</v>
      </c>
      <c r="E257" s="251"/>
    </row>
    <row r="258" spans="1:5" hidden="1" outlineLevel="1">
      <c r="A258" s="249" t="s">
        <v>285</v>
      </c>
      <c r="B258" s="252">
        <v>35870</v>
      </c>
      <c r="C258" s="260">
        <f t="shared" si="11"/>
        <v>1827.3737758690477</v>
      </c>
      <c r="D258" s="265">
        <f t="shared" si="12"/>
        <v>3261.8014848596354</v>
      </c>
      <c r="E258" s="251"/>
    </row>
    <row r="259" spans="1:5" hidden="1" outlineLevel="1">
      <c r="A259" s="249" t="s">
        <v>71</v>
      </c>
      <c r="B259" s="252">
        <v>57997</v>
      </c>
      <c r="C259" s="260">
        <f t="shared" si="11"/>
        <v>2954.6193721515792</v>
      </c>
      <c r="D259" s="265">
        <f t="shared" si="12"/>
        <v>5273.8974273042732</v>
      </c>
      <c r="E259" s="251"/>
    </row>
    <row r="260" spans="1:5" hidden="1" outlineLevel="1">
      <c r="A260" s="249" t="s">
        <v>286</v>
      </c>
      <c r="B260" s="252">
        <v>44250</v>
      </c>
      <c r="C260" s="260">
        <f t="shared" si="11"/>
        <v>2254.2874151716019</v>
      </c>
      <c r="D260" s="265">
        <f t="shared" si="12"/>
        <v>4023.8281490113986</v>
      </c>
      <c r="E260" s="251"/>
    </row>
    <row r="261" spans="1:5" collapsed="1">
      <c r="A261" s="226" t="s">
        <v>416</v>
      </c>
      <c r="B261" s="253">
        <v>2311469</v>
      </c>
      <c r="C261" s="259">
        <f t="shared" si="11"/>
        <v>117756.28197196129</v>
      </c>
      <c r="D261" s="263">
        <v>841702</v>
      </c>
      <c r="E261" s="251">
        <f>D261/B261</f>
        <v>0.36414159134299445</v>
      </c>
    </row>
    <row r="262" spans="1:5" hidden="1" outlineLevel="1">
      <c r="A262" s="249" t="s">
        <v>287</v>
      </c>
      <c r="B262" s="252">
        <v>462996</v>
      </c>
      <c r="C262" s="260">
        <f t="shared" si="11"/>
        <v>23587.029515814484</v>
      </c>
      <c r="D262" s="265">
        <f t="shared" ref="D262:D281" si="13">$B262*$E$261</f>
        <v>168596.10022544107</v>
      </c>
      <c r="E262" s="251"/>
    </row>
    <row r="263" spans="1:5" hidden="1" outlineLevel="1">
      <c r="A263" s="249" t="s">
        <v>288</v>
      </c>
      <c r="B263" s="252">
        <v>247329</v>
      </c>
      <c r="C263" s="260">
        <f t="shared" si="11"/>
        <v>12600.014736880838</v>
      </c>
      <c r="D263" s="265">
        <f t="shared" si="13"/>
        <v>90062.775645271482</v>
      </c>
      <c r="E263" s="251"/>
    </row>
    <row r="264" spans="1:5" hidden="1" outlineLevel="1">
      <c r="A264" s="249" t="s">
        <v>289</v>
      </c>
      <c r="B264" s="252">
        <v>92170</v>
      </c>
      <c r="C264" s="260">
        <f t="shared" si="11"/>
        <v>4695.5405888444411</v>
      </c>
      <c r="D264" s="265">
        <f t="shared" si="13"/>
        <v>33562.930474083798</v>
      </c>
      <c r="E264" s="251"/>
    </row>
    <row r="265" spans="1:5" hidden="1" outlineLevel="1">
      <c r="A265" s="249" t="s">
        <v>290</v>
      </c>
      <c r="B265" s="252">
        <v>37089</v>
      </c>
      <c r="C265" s="260">
        <f t="shared" si="11"/>
        <v>1889.4749365265432</v>
      </c>
      <c r="D265" s="265">
        <f t="shared" si="13"/>
        <v>13505.64748132032</v>
      </c>
      <c r="E265" s="251"/>
    </row>
    <row r="266" spans="1:5" hidden="1" outlineLevel="1">
      <c r="A266" s="249" t="s">
        <v>291</v>
      </c>
      <c r="B266" s="252">
        <v>78805</v>
      </c>
      <c r="C266" s="260">
        <f t="shared" si="11"/>
        <v>4014.6693729400695</v>
      </c>
      <c r="D266" s="265">
        <f t="shared" si="13"/>
        <v>28696.178105784678</v>
      </c>
      <c r="E266" s="251"/>
    </row>
    <row r="267" spans="1:5" hidden="1" outlineLevel="1">
      <c r="A267" s="249" t="s">
        <v>292</v>
      </c>
      <c r="B267" s="252">
        <v>96697</v>
      </c>
      <c r="C267" s="260">
        <f t="shared" si="11"/>
        <v>4926.1656538948782</v>
      </c>
      <c r="D267" s="265">
        <f t="shared" si="13"/>
        <v>35211.399458093532</v>
      </c>
      <c r="E267" s="251"/>
    </row>
    <row r="268" spans="1:5" hidden="1" outlineLevel="1">
      <c r="A268" s="249" t="s">
        <v>293</v>
      </c>
      <c r="B268" s="252">
        <v>56807</v>
      </c>
      <c r="C268" s="260">
        <f t="shared" si="11"/>
        <v>2893.9955975966823</v>
      </c>
      <c r="D268" s="265">
        <f t="shared" si="13"/>
        <v>20685.791379421487</v>
      </c>
      <c r="E268" s="251"/>
    </row>
    <row r="269" spans="1:5" hidden="1" outlineLevel="1">
      <c r="A269" s="249" t="s">
        <v>294</v>
      </c>
      <c r="B269" s="252">
        <v>110666</v>
      </c>
      <c r="C269" s="260">
        <f t="shared" si="11"/>
        <v>5637.8072562119878</v>
      </c>
      <c r="D269" s="265">
        <f t="shared" si="13"/>
        <v>40298.093347563823</v>
      </c>
      <c r="E269" s="251"/>
    </row>
    <row r="270" spans="1:5" hidden="1" outlineLevel="1">
      <c r="A270" s="249" t="s">
        <v>295</v>
      </c>
      <c r="B270" s="252">
        <v>129996</v>
      </c>
      <c r="C270" s="260">
        <f t="shared" si="11"/>
        <v>6622.5615101163285</v>
      </c>
      <c r="D270" s="265">
        <f t="shared" si="13"/>
        <v>47336.95030822391</v>
      </c>
      <c r="E270" s="251"/>
    </row>
    <row r="271" spans="1:5" hidden="1" outlineLevel="1">
      <c r="A271" s="249" t="s">
        <v>296</v>
      </c>
      <c r="B271" s="252">
        <v>71738</v>
      </c>
      <c r="C271" s="260">
        <f t="shared" si="11"/>
        <v>3654.6456630413641</v>
      </c>
      <c r="D271" s="265">
        <f t="shared" si="13"/>
        <v>26122.789479763735</v>
      </c>
      <c r="E271" s="251"/>
    </row>
    <row r="272" spans="1:5" hidden="1" outlineLevel="1">
      <c r="A272" s="249" t="s">
        <v>297</v>
      </c>
      <c r="B272" s="252">
        <v>83457</v>
      </c>
      <c r="C272" s="260">
        <f t="shared" si="11"/>
        <v>4251.6624815361893</v>
      </c>
      <c r="D272" s="265">
        <f t="shared" si="13"/>
        <v>30390.164788712289</v>
      </c>
      <c r="E272" s="251"/>
    </row>
    <row r="273" spans="1:5" hidden="1" outlineLevel="1">
      <c r="A273" s="249" t="s">
        <v>298</v>
      </c>
      <c r="B273" s="252">
        <v>66163</v>
      </c>
      <c r="C273" s="260">
        <f t="shared" si="11"/>
        <v>3370.630920903925</v>
      </c>
      <c r="D273" s="265">
        <f t="shared" si="13"/>
        <v>24092.700108026544</v>
      </c>
      <c r="E273" s="251"/>
    </row>
    <row r="274" spans="1:5" hidden="1" outlineLevel="1">
      <c r="A274" s="249" t="s">
        <v>299</v>
      </c>
      <c r="B274" s="252">
        <v>64189</v>
      </c>
      <c r="C274" s="260">
        <f t="shared" si="11"/>
        <v>3270.0667772305073</v>
      </c>
      <c r="D274" s="265">
        <f t="shared" si="13"/>
        <v>23373.88460671547</v>
      </c>
      <c r="E274" s="251"/>
    </row>
    <row r="275" spans="1:5" hidden="1" outlineLevel="1">
      <c r="A275" s="249" t="s">
        <v>223</v>
      </c>
      <c r="B275" s="252">
        <v>36107</v>
      </c>
      <c r="C275" s="260">
        <f t="shared" si="11"/>
        <v>1839.4475864316616</v>
      </c>
      <c r="D275" s="265">
        <f t="shared" si="13"/>
        <v>13148.0604386215</v>
      </c>
      <c r="E275" s="251"/>
    </row>
    <row r="276" spans="1:5" hidden="1" outlineLevel="1">
      <c r="A276" s="249" t="s">
        <v>300</v>
      </c>
      <c r="B276" s="252">
        <v>83433</v>
      </c>
      <c r="C276" s="260">
        <f t="shared" si="11"/>
        <v>4250.4398171754183</v>
      </c>
      <c r="D276" s="265">
        <f t="shared" si="13"/>
        <v>30381.425390520057</v>
      </c>
      <c r="E276" s="251"/>
    </row>
    <row r="277" spans="1:5" hidden="1" outlineLevel="1">
      <c r="A277" s="249" t="s">
        <v>301</v>
      </c>
      <c r="B277" s="252">
        <v>98249</v>
      </c>
      <c r="C277" s="260">
        <f t="shared" si="11"/>
        <v>5005.2312825580721</v>
      </c>
      <c r="D277" s="265">
        <f t="shared" si="13"/>
        <v>35776.54720785786</v>
      </c>
      <c r="E277" s="251"/>
    </row>
    <row r="278" spans="1:5" hidden="1" outlineLevel="1">
      <c r="A278" s="249" t="s">
        <v>73</v>
      </c>
      <c r="B278" s="252">
        <v>127339</v>
      </c>
      <c r="C278" s="260">
        <f t="shared" si="11"/>
        <v>6487.2023765093018</v>
      </c>
      <c r="D278" s="265">
        <f t="shared" si="13"/>
        <v>46369.426100025572</v>
      </c>
      <c r="E278" s="251"/>
    </row>
    <row r="279" spans="1:5" hidden="1" outlineLevel="1">
      <c r="A279" s="249" t="s">
        <v>302</v>
      </c>
      <c r="B279" s="252">
        <v>115581</v>
      </c>
      <c r="C279" s="260">
        <f t="shared" si="11"/>
        <v>5888.1987284282241</v>
      </c>
      <c r="D279" s="265">
        <f t="shared" si="13"/>
        <v>42087.849269014645</v>
      </c>
      <c r="E279" s="251"/>
    </row>
    <row r="280" spans="1:5" hidden="1" outlineLevel="1">
      <c r="A280" s="249" t="s">
        <v>303</v>
      </c>
      <c r="B280" s="252">
        <v>210374</v>
      </c>
      <c r="C280" s="260">
        <f t="shared" si="11"/>
        <v>10717.366343035266</v>
      </c>
      <c r="D280" s="265">
        <f t="shared" si="13"/>
        <v>76605.923137191116</v>
      </c>
      <c r="E280" s="251"/>
    </row>
    <row r="281" spans="1:5" hidden="1" outlineLevel="1">
      <c r="A281" s="249" t="s">
        <v>304</v>
      </c>
      <c r="B281" s="252">
        <v>42284</v>
      </c>
      <c r="C281" s="260">
        <f t="shared" si="11"/>
        <v>2154.1308262851076</v>
      </c>
      <c r="D281" s="265">
        <f t="shared" si="13"/>
        <v>15397.363048347177</v>
      </c>
      <c r="E281" s="251"/>
    </row>
    <row r="282" spans="1:5" collapsed="1">
      <c r="A282" s="226" t="s">
        <v>417</v>
      </c>
      <c r="B282" s="258">
        <v>4564394</v>
      </c>
      <c r="C282" s="259">
        <f t="shared" si="11"/>
        <v>232530.0780132151</v>
      </c>
      <c r="D282" s="263">
        <v>287108</v>
      </c>
      <c r="E282" s="251">
        <f>D282/B282</f>
        <v>6.2901668874334682E-2</v>
      </c>
    </row>
    <row r="283" spans="1:5" hidden="1" outlineLevel="1">
      <c r="A283" s="249" t="s">
        <v>74</v>
      </c>
      <c r="B283" s="252">
        <v>172407</v>
      </c>
      <c r="C283" s="260">
        <f t="shared" si="11"/>
        <v>8783.1622686438495</v>
      </c>
      <c r="D283" s="265">
        <f t="shared" ref="D283:D318" si="14">$B283*$E$282</f>
        <v>10844.688025617419</v>
      </c>
      <c r="E283" s="251"/>
    </row>
    <row r="284" spans="1:5" hidden="1" outlineLevel="1">
      <c r="A284" s="249" t="s">
        <v>306</v>
      </c>
      <c r="B284" s="252">
        <v>170059</v>
      </c>
      <c r="C284" s="260">
        <f t="shared" si="11"/>
        <v>8663.544938681749</v>
      </c>
      <c r="D284" s="265">
        <f t="shared" si="14"/>
        <v>10696.994907100481</v>
      </c>
      <c r="E284" s="251"/>
    </row>
    <row r="285" spans="1:5" hidden="1" outlineLevel="1">
      <c r="A285" s="249" t="s">
        <v>307</v>
      </c>
      <c r="B285" s="252">
        <v>109541</v>
      </c>
      <c r="C285" s="260">
        <f t="shared" si="11"/>
        <v>5580.4948643008456</v>
      </c>
      <c r="D285" s="265">
        <f t="shared" si="14"/>
        <v>6890.3117101634953</v>
      </c>
      <c r="E285" s="251"/>
    </row>
    <row r="286" spans="1:5" hidden="1" outlineLevel="1">
      <c r="A286" s="249" t="s">
        <v>308</v>
      </c>
      <c r="B286" s="252">
        <v>227270</v>
      </c>
      <c r="C286" s="260">
        <f t="shared" si="11"/>
        <v>11578.122053018078</v>
      </c>
      <c r="D286" s="265">
        <f t="shared" si="14"/>
        <v>14295.662285070042</v>
      </c>
      <c r="E286" s="251"/>
    </row>
    <row r="287" spans="1:5" hidden="1" outlineLevel="1">
      <c r="A287" s="249" t="s">
        <v>75</v>
      </c>
      <c r="B287" s="252">
        <v>122451</v>
      </c>
      <c r="C287" s="260">
        <f t="shared" si="11"/>
        <v>6238.1864016989339</v>
      </c>
      <c r="D287" s="265">
        <f t="shared" si="14"/>
        <v>7702.3722553311563</v>
      </c>
      <c r="E287" s="251"/>
    </row>
    <row r="288" spans="1:5" hidden="1" outlineLevel="1">
      <c r="A288" s="249" t="s">
        <v>309</v>
      </c>
      <c r="B288" s="252">
        <v>182969</v>
      </c>
      <c r="C288" s="260">
        <f t="shared" si="11"/>
        <v>9321.2364760798373</v>
      </c>
      <c r="D288" s="265">
        <f t="shared" si="14"/>
        <v>11509.055452268143</v>
      </c>
      <c r="E288" s="251"/>
    </row>
    <row r="289" spans="1:5" hidden="1" outlineLevel="1">
      <c r="A289" s="249" t="s">
        <v>76</v>
      </c>
      <c r="B289" s="252">
        <v>90089</v>
      </c>
      <c r="C289" s="260">
        <f t="shared" si="11"/>
        <v>4589.5253998959197</v>
      </c>
      <c r="D289" s="265">
        <f t="shared" si="14"/>
        <v>5666.7484472199376</v>
      </c>
      <c r="E289" s="251"/>
    </row>
    <row r="290" spans="1:5" hidden="1" outlineLevel="1">
      <c r="A290" s="249" t="s">
        <v>310</v>
      </c>
      <c r="B290" s="252">
        <v>92618</v>
      </c>
      <c r="C290" s="260">
        <f t="shared" si="11"/>
        <v>4718.3636569121672</v>
      </c>
      <c r="D290" s="265">
        <f t="shared" si="14"/>
        <v>5825.8267678031298</v>
      </c>
      <c r="E290" s="251"/>
    </row>
    <row r="291" spans="1:5" hidden="1" outlineLevel="1">
      <c r="A291" s="249" t="s">
        <v>311</v>
      </c>
      <c r="B291" s="252">
        <v>299012</v>
      </c>
      <c r="C291" s="260">
        <f t="shared" si="11"/>
        <v>15232.971493452904</v>
      </c>
      <c r="D291" s="265">
        <f t="shared" si="14"/>
        <v>18808.353813452562</v>
      </c>
      <c r="E291" s="251"/>
    </row>
    <row r="292" spans="1:5" hidden="1" outlineLevel="1">
      <c r="A292" s="249" t="s">
        <v>312</v>
      </c>
      <c r="B292" s="252">
        <v>74711</v>
      </c>
      <c r="C292" s="260">
        <f t="shared" si="11"/>
        <v>3806.1032107318765</v>
      </c>
      <c r="D292" s="265">
        <f t="shared" si="14"/>
        <v>4699.4465832704182</v>
      </c>
      <c r="E292" s="251"/>
    </row>
    <row r="293" spans="1:5" hidden="1" outlineLevel="1">
      <c r="A293" s="249" t="s">
        <v>77</v>
      </c>
      <c r="B293" s="252">
        <v>56126</v>
      </c>
      <c r="C293" s="260">
        <f t="shared" si="11"/>
        <v>2859.3024963598036</v>
      </c>
      <c r="D293" s="265">
        <f t="shared" si="14"/>
        <v>3530.4190672409081</v>
      </c>
      <c r="E293" s="251"/>
    </row>
    <row r="294" spans="1:5" hidden="1" outlineLevel="1">
      <c r="A294" s="249" t="s">
        <v>313</v>
      </c>
      <c r="B294" s="252">
        <v>139412</v>
      </c>
      <c r="C294" s="260">
        <f t="shared" si="11"/>
        <v>7102.2534943254996</v>
      </c>
      <c r="D294" s="265">
        <f t="shared" si="14"/>
        <v>8769.2474611087473</v>
      </c>
      <c r="E294" s="251"/>
    </row>
    <row r="295" spans="1:5" hidden="1" outlineLevel="1">
      <c r="A295" s="249" t="s">
        <v>314</v>
      </c>
      <c r="B295" s="252">
        <v>139540</v>
      </c>
      <c r="C295" s="260">
        <f t="shared" ref="C295:C358" si="15">$B295*$C$40</f>
        <v>7108.7743709162778</v>
      </c>
      <c r="D295" s="265">
        <f t="shared" si="14"/>
        <v>8777.2988747246618</v>
      </c>
      <c r="E295" s="251"/>
    </row>
    <row r="296" spans="1:5" hidden="1" outlineLevel="1">
      <c r="A296" s="249" t="s">
        <v>25</v>
      </c>
      <c r="B296" s="252">
        <v>68011</v>
      </c>
      <c r="C296" s="260">
        <f t="shared" si="15"/>
        <v>3464.7760766832953</v>
      </c>
      <c r="D296" s="265">
        <f t="shared" si="14"/>
        <v>4278.0054018123765</v>
      </c>
      <c r="E296" s="251"/>
    </row>
    <row r="297" spans="1:5" hidden="1" outlineLevel="1">
      <c r="A297" s="249" t="s">
        <v>315</v>
      </c>
      <c r="B297" s="252">
        <v>206516</v>
      </c>
      <c r="C297" s="260">
        <f t="shared" si="15"/>
        <v>10520.823047041322</v>
      </c>
      <c r="D297" s="265">
        <f t="shared" si="14"/>
        <v>12990.2010492521</v>
      </c>
      <c r="E297" s="251"/>
    </row>
    <row r="298" spans="1:5" hidden="1" outlineLevel="1">
      <c r="A298" s="249" t="s">
        <v>78</v>
      </c>
      <c r="B298" s="252">
        <v>50750</v>
      </c>
      <c r="C298" s="260">
        <f t="shared" si="15"/>
        <v>2585.4256795470915</v>
      </c>
      <c r="D298" s="265">
        <f t="shared" si="14"/>
        <v>3192.2596953724851</v>
      </c>
      <c r="E298" s="251"/>
    </row>
    <row r="299" spans="1:5" hidden="1" outlineLevel="1">
      <c r="A299" s="249" t="s">
        <v>316</v>
      </c>
      <c r="B299" s="252">
        <v>128415</v>
      </c>
      <c r="C299" s="260">
        <f t="shared" si="15"/>
        <v>6542.0184953505368</v>
      </c>
      <c r="D299" s="265">
        <f t="shared" si="14"/>
        <v>8077.5178084976878</v>
      </c>
      <c r="E299" s="251"/>
    </row>
    <row r="300" spans="1:5" hidden="1" outlineLevel="1">
      <c r="A300" s="249" t="s">
        <v>317</v>
      </c>
      <c r="B300" s="252">
        <v>175882</v>
      </c>
      <c r="C300" s="260">
        <f t="shared" si="15"/>
        <v>8960.1938792138226</v>
      </c>
      <c r="D300" s="265">
        <f t="shared" si="14"/>
        <v>11063.271324955733</v>
      </c>
      <c r="E300" s="251"/>
    </row>
    <row r="301" spans="1:5" hidden="1" outlineLevel="1">
      <c r="A301" s="249" t="s">
        <v>318</v>
      </c>
      <c r="B301" s="252">
        <v>61942</v>
      </c>
      <c r="C301" s="260">
        <f t="shared" si="15"/>
        <v>3155.594826453319</v>
      </c>
      <c r="D301" s="265">
        <f t="shared" si="14"/>
        <v>3896.2551734140388</v>
      </c>
      <c r="E301" s="251"/>
    </row>
    <row r="302" spans="1:5" hidden="1" outlineLevel="1">
      <c r="A302" s="249" t="s">
        <v>319</v>
      </c>
      <c r="B302" s="252">
        <v>149955</v>
      </c>
      <c r="C302" s="260">
        <f t="shared" si="15"/>
        <v>7639.3597591425432</v>
      </c>
      <c r="D302" s="265">
        <f t="shared" si="14"/>
        <v>9432.4197560508564</v>
      </c>
      <c r="E302" s="251"/>
    </row>
    <row r="303" spans="1:5" hidden="1" outlineLevel="1">
      <c r="A303" s="249" t="s">
        <v>276</v>
      </c>
      <c r="B303" s="252">
        <v>162495</v>
      </c>
      <c r="C303" s="260">
        <f t="shared" si="15"/>
        <v>8278.2018876454113</v>
      </c>
      <c r="D303" s="265">
        <f t="shared" si="14"/>
        <v>10221.206683735014</v>
      </c>
      <c r="E303" s="251"/>
    </row>
    <row r="304" spans="1:5" hidden="1" outlineLevel="1">
      <c r="A304" s="249" t="s">
        <v>320</v>
      </c>
      <c r="B304" s="252">
        <v>177604</v>
      </c>
      <c r="C304" s="260">
        <f t="shared" si="15"/>
        <v>9047.9200470991454</v>
      </c>
      <c r="D304" s="265">
        <f t="shared" si="14"/>
        <v>11171.587998757337</v>
      </c>
      <c r="E304" s="251"/>
    </row>
    <row r="305" spans="1:5" hidden="1" outlineLevel="1">
      <c r="A305" s="249" t="s">
        <v>79</v>
      </c>
      <c r="B305" s="252">
        <v>135517</v>
      </c>
      <c r="C305" s="260">
        <f t="shared" si="15"/>
        <v>6903.825257442033</v>
      </c>
      <c r="D305" s="265">
        <f t="shared" si="14"/>
        <v>8524.2454608432126</v>
      </c>
      <c r="E305" s="251"/>
    </row>
    <row r="306" spans="1:5" hidden="1" outlineLevel="1">
      <c r="A306" s="249" t="s">
        <v>321</v>
      </c>
      <c r="B306" s="252">
        <v>115261</v>
      </c>
      <c r="C306" s="260">
        <f t="shared" si="15"/>
        <v>5871.8965369512762</v>
      </c>
      <c r="D306" s="265">
        <f t="shared" si="14"/>
        <v>7250.1092561246896</v>
      </c>
      <c r="E306" s="251"/>
    </row>
    <row r="307" spans="1:5" hidden="1" outlineLevel="1">
      <c r="A307" s="249" t="s">
        <v>322</v>
      </c>
      <c r="B307" s="252">
        <v>85137</v>
      </c>
      <c r="C307" s="260">
        <f t="shared" si="15"/>
        <v>4337.2489867901613</v>
      </c>
      <c r="D307" s="265">
        <f t="shared" si="14"/>
        <v>5355.259382954232</v>
      </c>
      <c r="E307" s="251"/>
    </row>
    <row r="308" spans="1:5" hidden="1" outlineLevel="1">
      <c r="A308" s="249" t="s">
        <v>323</v>
      </c>
      <c r="B308" s="252">
        <v>76872</v>
      </c>
      <c r="C308" s="260">
        <f t="shared" si="15"/>
        <v>3916.1939475496356</v>
      </c>
      <c r="D308" s="265">
        <f t="shared" si="14"/>
        <v>4835.3770897078557</v>
      </c>
      <c r="E308" s="251"/>
    </row>
    <row r="309" spans="1:5" hidden="1" outlineLevel="1">
      <c r="A309" s="249" t="s">
        <v>324</v>
      </c>
      <c r="B309" s="252">
        <v>96727</v>
      </c>
      <c r="C309" s="260">
        <f t="shared" si="15"/>
        <v>4927.6939843458422</v>
      </c>
      <c r="D309" s="265">
        <f t="shared" si="14"/>
        <v>6084.289725207771</v>
      </c>
      <c r="E309" s="251"/>
    </row>
    <row r="310" spans="1:5" hidden="1" outlineLevel="1">
      <c r="A310" s="249" t="s">
        <v>325</v>
      </c>
      <c r="B310" s="252">
        <v>71705</v>
      </c>
      <c r="C310" s="260">
        <f t="shared" si="15"/>
        <v>3652.9644995453041</v>
      </c>
      <c r="D310" s="265">
        <f t="shared" si="14"/>
        <v>4510.3641666341682</v>
      </c>
      <c r="E310" s="251"/>
    </row>
    <row r="311" spans="1:5" hidden="1" outlineLevel="1">
      <c r="A311" s="249" t="s">
        <v>326</v>
      </c>
      <c r="B311" s="252">
        <v>109954</v>
      </c>
      <c r="C311" s="260">
        <f t="shared" si="15"/>
        <v>5601.5348801757809</v>
      </c>
      <c r="D311" s="265">
        <f t="shared" si="14"/>
        <v>6916.2900994085958</v>
      </c>
      <c r="E311" s="251"/>
    </row>
    <row r="312" spans="1:5" hidden="1" outlineLevel="1">
      <c r="A312" s="249" t="s">
        <v>327</v>
      </c>
      <c r="B312" s="252">
        <v>109065</v>
      </c>
      <c r="C312" s="260">
        <f t="shared" si="15"/>
        <v>5556.2453544788868</v>
      </c>
      <c r="D312" s="265">
        <f t="shared" si="14"/>
        <v>6860.370515779312</v>
      </c>
      <c r="E312" s="251"/>
    </row>
    <row r="313" spans="1:5" hidden="1" outlineLevel="1">
      <c r="A313" s="249" t="s">
        <v>328</v>
      </c>
      <c r="B313" s="252">
        <v>77539</v>
      </c>
      <c r="C313" s="260">
        <f t="shared" si="15"/>
        <v>3950.1738279093975</v>
      </c>
      <c r="D313" s="265">
        <f t="shared" si="14"/>
        <v>4877.3325028470372</v>
      </c>
      <c r="E313" s="251"/>
    </row>
    <row r="314" spans="1:5" hidden="1" outlineLevel="1">
      <c r="A314" s="249" t="s">
        <v>329</v>
      </c>
      <c r="B314" s="252">
        <v>138975</v>
      </c>
      <c r="C314" s="260">
        <f t="shared" si="15"/>
        <v>7079.9908140897933</v>
      </c>
      <c r="D314" s="265">
        <f t="shared" si="14"/>
        <v>8741.7594318106621</v>
      </c>
      <c r="E314" s="251"/>
    </row>
    <row r="315" spans="1:5" hidden="1" outlineLevel="1">
      <c r="A315" s="249" t="s">
        <v>80</v>
      </c>
      <c r="B315" s="252">
        <v>59044</v>
      </c>
      <c r="C315" s="260">
        <f t="shared" si="15"/>
        <v>3007.958104890216</v>
      </c>
      <c r="D315" s="265">
        <f t="shared" si="14"/>
        <v>3713.9661370162171</v>
      </c>
      <c r="E315" s="251"/>
    </row>
    <row r="316" spans="1:5" hidden="1" outlineLevel="1">
      <c r="A316" s="249" t="s">
        <v>81</v>
      </c>
      <c r="B316" s="252">
        <v>157845</v>
      </c>
      <c r="C316" s="260">
        <f t="shared" si="15"/>
        <v>8041.3106677460219</v>
      </c>
      <c r="D316" s="265">
        <f t="shared" si="14"/>
        <v>9928.7139234693586</v>
      </c>
      <c r="E316" s="251"/>
    </row>
    <row r="317" spans="1:5" hidden="1" outlineLevel="1">
      <c r="A317" s="249" t="s">
        <v>82</v>
      </c>
      <c r="B317" s="252">
        <v>119952</v>
      </c>
      <c r="C317" s="260">
        <f t="shared" si="15"/>
        <v>6110.8764751336494</v>
      </c>
      <c r="D317" s="265">
        <f t="shared" si="14"/>
        <v>7545.1809848141938</v>
      </c>
      <c r="E317" s="251"/>
    </row>
    <row r="318" spans="1:5" hidden="1" outlineLevel="1">
      <c r="A318" s="249" t="s">
        <v>330</v>
      </c>
      <c r="B318" s="252">
        <v>153026</v>
      </c>
      <c r="C318" s="260">
        <f t="shared" si="15"/>
        <v>7795.8098529728704</v>
      </c>
      <c r="D318" s="265">
        <f t="shared" si="14"/>
        <v>9625.590781163939</v>
      </c>
      <c r="E318" s="251"/>
    </row>
    <row r="319" spans="1:5" collapsed="1">
      <c r="A319" s="226" t="s">
        <v>418</v>
      </c>
      <c r="B319" s="254">
        <v>1254505</v>
      </c>
      <c r="C319" s="259">
        <f t="shared" si="15"/>
        <v>63909.939746211305</v>
      </c>
      <c r="D319" s="263">
        <v>88789</v>
      </c>
      <c r="E319" s="251">
        <f>D319/B319</f>
        <v>7.0776122853236936E-2</v>
      </c>
    </row>
    <row r="320" spans="1:5" hidden="1" outlineLevel="1">
      <c r="A320" s="249" t="s">
        <v>331</v>
      </c>
      <c r="B320" s="252">
        <v>197724</v>
      </c>
      <c r="C320" s="260">
        <f t="shared" si="15"/>
        <v>10072.920336212199</v>
      </c>
      <c r="D320" s="265">
        <f t="shared" ref="D320:D333" si="16">$B320*$E$319</f>
        <v>13994.13811503342</v>
      </c>
      <c r="E320" s="251"/>
    </row>
    <row r="321" spans="1:5" hidden="1" outlineLevel="1">
      <c r="A321" s="249" t="s">
        <v>332</v>
      </c>
      <c r="B321" s="252">
        <v>72921</v>
      </c>
      <c r="C321" s="260">
        <f t="shared" si="15"/>
        <v>3714.9128271577033</v>
      </c>
      <c r="D321" s="265">
        <f t="shared" si="16"/>
        <v>5161.0656545808906</v>
      </c>
      <c r="E321" s="251"/>
    </row>
    <row r="322" spans="1:5" hidden="1" outlineLevel="1">
      <c r="A322" s="249" t="s">
        <v>84</v>
      </c>
      <c r="B322" s="252">
        <v>86945</v>
      </c>
      <c r="C322" s="260">
        <f t="shared" si="15"/>
        <v>4429.3563686349135</v>
      </c>
      <c r="D322" s="265">
        <f t="shared" si="16"/>
        <v>6153.6300014746857</v>
      </c>
      <c r="E322" s="251"/>
    </row>
    <row r="323" spans="1:5" hidden="1" outlineLevel="1">
      <c r="A323" s="249" t="s">
        <v>333</v>
      </c>
      <c r="B323" s="252">
        <v>34322</v>
      </c>
      <c r="C323" s="260">
        <f t="shared" si="15"/>
        <v>1748.5119245993155</v>
      </c>
      <c r="D323" s="265">
        <f t="shared" si="16"/>
        <v>2429.1780885687981</v>
      </c>
      <c r="E323" s="251"/>
    </row>
    <row r="324" spans="1:5" hidden="1" outlineLevel="1">
      <c r="A324" s="249" t="s">
        <v>334</v>
      </c>
      <c r="B324" s="252">
        <v>208798</v>
      </c>
      <c r="C324" s="260">
        <f t="shared" si="15"/>
        <v>10637.078050011301</v>
      </c>
      <c r="D324" s="265">
        <f t="shared" si="16"/>
        <v>14777.912899510166</v>
      </c>
      <c r="E324" s="251"/>
    </row>
    <row r="325" spans="1:5" hidden="1" outlineLevel="1">
      <c r="A325" s="249" t="s">
        <v>335</v>
      </c>
      <c r="B325" s="252">
        <v>82092</v>
      </c>
      <c r="C325" s="260">
        <f t="shared" si="15"/>
        <v>4182.1234460173364</v>
      </c>
      <c r="D325" s="265">
        <f t="shared" si="16"/>
        <v>5810.153477267927</v>
      </c>
      <c r="E325" s="251"/>
    </row>
    <row r="326" spans="1:5" hidden="1" outlineLevel="1">
      <c r="A326" s="249" t="s">
        <v>336</v>
      </c>
      <c r="B326" s="252">
        <v>53581</v>
      </c>
      <c r="C326" s="260">
        <f t="shared" si="15"/>
        <v>2729.6491297697085</v>
      </c>
      <c r="D326" s="265">
        <f t="shared" si="16"/>
        <v>3792.2554385992885</v>
      </c>
      <c r="E326" s="251"/>
    </row>
    <row r="327" spans="1:5" hidden="1" outlineLevel="1">
      <c r="A327" s="249" t="s">
        <v>337</v>
      </c>
      <c r="B327" s="252">
        <v>112036</v>
      </c>
      <c r="C327" s="260">
        <f t="shared" si="15"/>
        <v>5707.6010134726685</v>
      </c>
      <c r="D327" s="265">
        <f t="shared" si="16"/>
        <v>7929.473699985253</v>
      </c>
      <c r="E327" s="251"/>
    </row>
    <row r="328" spans="1:5" hidden="1" outlineLevel="1">
      <c r="A328" s="249" t="s">
        <v>338</v>
      </c>
      <c r="B328" s="252">
        <v>39922</v>
      </c>
      <c r="C328" s="260">
        <f t="shared" si="15"/>
        <v>2033.8002754458912</v>
      </c>
      <c r="D328" s="265">
        <f t="shared" si="16"/>
        <v>2825.5243765469249</v>
      </c>
      <c r="E328" s="251"/>
    </row>
    <row r="329" spans="1:5" hidden="1" outlineLevel="1">
      <c r="A329" s="249" t="s">
        <v>85</v>
      </c>
      <c r="B329" s="252">
        <v>79082</v>
      </c>
      <c r="C329" s="260">
        <f t="shared" si="15"/>
        <v>4028.7809574373018</v>
      </c>
      <c r="D329" s="265">
        <f t="shared" si="16"/>
        <v>5597.1173474796833</v>
      </c>
      <c r="E329" s="251"/>
    </row>
    <row r="330" spans="1:5" hidden="1" outlineLevel="1">
      <c r="A330" s="249" t="s">
        <v>339</v>
      </c>
      <c r="B330" s="252">
        <v>76664</v>
      </c>
      <c r="C330" s="260">
        <f t="shared" si="15"/>
        <v>3905.5975230896197</v>
      </c>
      <c r="D330" s="265">
        <f t="shared" si="16"/>
        <v>5425.9806824205561</v>
      </c>
      <c r="E330" s="251"/>
    </row>
    <row r="331" spans="1:5" hidden="1" outlineLevel="1">
      <c r="A331" s="249" t="s">
        <v>86</v>
      </c>
      <c r="B331" s="252">
        <v>91780</v>
      </c>
      <c r="C331" s="260">
        <f t="shared" si="15"/>
        <v>4675.6722929819125</v>
      </c>
      <c r="D331" s="265">
        <f t="shared" si="16"/>
        <v>6495.8325554700859</v>
      </c>
      <c r="E331" s="251"/>
    </row>
    <row r="332" spans="1:5" hidden="1" outlineLevel="1">
      <c r="A332" s="249" t="s">
        <v>340</v>
      </c>
      <c r="B332" s="252">
        <v>72857</v>
      </c>
      <c r="C332" s="260">
        <f t="shared" si="15"/>
        <v>3711.6523888623137</v>
      </c>
      <c r="D332" s="265">
        <f t="shared" si="16"/>
        <v>5156.5359827182838</v>
      </c>
      <c r="E332" s="251"/>
    </row>
    <row r="333" spans="1:5" hidden="1" outlineLevel="1">
      <c r="A333" s="249" t="s">
        <v>87</v>
      </c>
      <c r="B333" s="252">
        <v>45781</v>
      </c>
      <c r="C333" s="260">
        <f t="shared" si="15"/>
        <v>2332.2832125191208</v>
      </c>
      <c r="D333" s="265">
        <f t="shared" si="16"/>
        <v>3240.2016803440401</v>
      </c>
      <c r="E333" s="251"/>
    </row>
    <row r="334" spans="1:5" collapsed="1">
      <c r="A334" s="226" t="s">
        <v>677</v>
      </c>
      <c r="B334" s="254">
        <v>1437812</v>
      </c>
      <c r="C334" s="259">
        <f t="shared" si="15"/>
        <v>73248.395412038662</v>
      </c>
      <c r="D334" s="263">
        <v>77627</v>
      </c>
      <c r="E334" s="251">
        <f>D334/B334</f>
        <v>5.3989673197886792E-2</v>
      </c>
    </row>
    <row r="335" spans="1:5" hidden="1" outlineLevel="1">
      <c r="A335" s="249" t="s">
        <v>341</v>
      </c>
      <c r="B335" s="252">
        <v>121412</v>
      </c>
      <c r="C335" s="260">
        <f t="shared" si="15"/>
        <v>6185.255223747221</v>
      </c>
      <c r="D335" s="265">
        <f t="shared" ref="D335:D355" si="17">$B335*$E$334</f>
        <v>6554.9942023018311</v>
      </c>
      <c r="E335" s="251"/>
    </row>
    <row r="336" spans="1:5" hidden="1" outlineLevel="1">
      <c r="A336" s="249" t="s">
        <v>342</v>
      </c>
      <c r="B336" s="252">
        <v>173599</v>
      </c>
      <c r="C336" s="260">
        <f t="shared" si="15"/>
        <v>8843.8879318954787</v>
      </c>
      <c r="D336" s="265">
        <f t="shared" si="17"/>
        <v>9372.5532774799485</v>
      </c>
      <c r="E336" s="251"/>
    </row>
    <row r="337" spans="1:5" hidden="1" outlineLevel="1">
      <c r="A337" s="249" t="s">
        <v>343</v>
      </c>
      <c r="B337" s="252">
        <v>59132</v>
      </c>
      <c r="C337" s="260">
        <f t="shared" si="15"/>
        <v>3012.4412075463765</v>
      </c>
      <c r="D337" s="265">
        <f t="shared" si="17"/>
        <v>3192.5173555374417</v>
      </c>
      <c r="E337" s="251"/>
    </row>
    <row r="338" spans="1:5" hidden="1" outlineLevel="1">
      <c r="A338" s="249" t="s">
        <v>344</v>
      </c>
      <c r="B338" s="252">
        <v>42026</v>
      </c>
      <c r="C338" s="260">
        <f t="shared" si="15"/>
        <v>2140.9871844068189</v>
      </c>
      <c r="D338" s="265">
        <f t="shared" si="17"/>
        <v>2268.9700058143903</v>
      </c>
      <c r="E338" s="251"/>
    </row>
    <row r="339" spans="1:5" hidden="1" outlineLevel="1">
      <c r="A339" s="249" t="s">
        <v>345</v>
      </c>
      <c r="B339" s="252">
        <v>65965</v>
      </c>
      <c r="C339" s="260">
        <f t="shared" si="15"/>
        <v>3360.5439399275642</v>
      </c>
      <c r="D339" s="265">
        <f t="shared" si="17"/>
        <v>3561.4287924986024</v>
      </c>
      <c r="E339" s="251"/>
    </row>
    <row r="340" spans="1:5" hidden="1" outlineLevel="1">
      <c r="A340" s="249" t="s">
        <v>346</v>
      </c>
      <c r="B340" s="252">
        <v>58136</v>
      </c>
      <c r="C340" s="260">
        <f t="shared" si="15"/>
        <v>2961.7006365743782</v>
      </c>
      <c r="D340" s="265">
        <f t="shared" si="17"/>
        <v>3138.7436410323467</v>
      </c>
      <c r="E340" s="251"/>
    </row>
    <row r="341" spans="1:5" hidden="1" outlineLevel="1">
      <c r="A341" s="249" t="s">
        <v>347</v>
      </c>
      <c r="B341" s="252">
        <v>90160</v>
      </c>
      <c r="C341" s="260">
        <f t="shared" si="15"/>
        <v>4593.1424486298674</v>
      </c>
      <c r="D341" s="265">
        <f t="shared" si="17"/>
        <v>4867.708935521473</v>
      </c>
      <c r="E341" s="251"/>
    </row>
    <row r="342" spans="1:5" hidden="1" outlineLevel="1">
      <c r="A342" s="249" t="s">
        <v>348</v>
      </c>
      <c r="B342" s="252">
        <v>57200</v>
      </c>
      <c r="C342" s="260">
        <f t="shared" si="15"/>
        <v>2914.0167265043078</v>
      </c>
      <c r="D342" s="265">
        <f t="shared" si="17"/>
        <v>3088.2093069191246</v>
      </c>
      <c r="E342" s="251"/>
    </row>
    <row r="343" spans="1:5" hidden="1" outlineLevel="1">
      <c r="A343" s="249" t="s">
        <v>349</v>
      </c>
      <c r="B343" s="252">
        <v>92735</v>
      </c>
      <c r="C343" s="260">
        <f t="shared" si="15"/>
        <v>4724.3241456709266</v>
      </c>
      <c r="D343" s="265">
        <f t="shared" si="17"/>
        <v>5006.7323440060318</v>
      </c>
      <c r="E343" s="251"/>
    </row>
    <row r="344" spans="1:5" hidden="1" outlineLevel="1">
      <c r="A344" s="249" t="s">
        <v>350</v>
      </c>
      <c r="B344" s="252">
        <v>64197</v>
      </c>
      <c r="C344" s="260">
        <f t="shared" si="15"/>
        <v>3270.4743320174307</v>
      </c>
      <c r="D344" s="265">
        <f t="shared" si="17"/>
        <v>3465.9750502847382</v>
      </c>
      <c r="E344" s="251"/>
    </row>
    <row r="345" spans="1:5" hidden="1" outlineLevel="1">
      <c r="A345" s="249" t="s">
        <v>351</v>
      </c>
      <c r="B345" s="252">
        <v>42171</v>
      </c>
      <c r="C345" s="260">
        <f t="shared" si="15"/>
        <v>2148.3741149198104</v>
      </c>
      <c r="D345" s="265">
        <f t="shared" si="17"/>
        <v>2276.798508428084</v>
      </c>
      <c r="E345" s="251"/>
    </row>
    <row r="346" spans="1:5" hidden="1" outlineLevel="1">
      <c r="A346" s="249" t="s">
        <v>352</v>
      </c>
      <c r="B346" s="252">
        <v>50623</v>
      </c>
      <c r="C346" s="260">
        <f t="shared" si="15"/>
        <v>2578.955747304678</v>
      </c>
      <c r="D346" s="265">
        <f t="shared" si="17"/>
        <v>2733.1192262966229</v>
      </c>
      <c r="E346" s="251"/>
    </row>
    <row r="347" spans="1:5" hidden="1" outlineLevel="1">
      <c r="A347" s="249" t="s">
        <v>353</v>
      </c>
      <c r="B347" s="252">
        <v>33558</v>
      </c>
      <c r="C347" s="260">
        <f t="shared" si="15"/>
        <v>1709.5904424481041</v>
      </c>
      <c r="D347" s="265">
        <f t="shared" si="17"/>
        <v>1811.785453174685</v>
      </c>
      <c r="E347" s="251"/>
    </row>
    <row r="348" spans="1:5" hidden="1" outlineLevel="1">
      <c r="A348" s="249" t="s">
        <v>354</v>
      </c>
      <c r="B348" s="252">
        <v>44237</v>
      </c>
      <c r="C348" s="260">
        <f t="shared" si="15"/>
        <v>2253.6251386428507</v>
      </c>
      <c r="D348" s="265">
        <f t="shared" si="17"/>
        <v>2388.341173254918</v>
      </c>
      <c r="E348" s="251"/>
    </row>
    <row r="349" spans="1:5" hidden="1" outlineLevel="1">
      <c r="A349" s="249" t="s">
        <v>355</v>
      </c>
      <c r="B349" s="252">
        <v>34694</v>
      </c>
      <c r="C349" s="260">
        <f t="shared" si="15"/>
        <v>1767.4632221912666</v>
      </c>
      <c r="D349" s="265">
        <f t="shared" si="17"/>
        <v>1873.1177219274844</v>
      </c>
      <c r="E349" s="251"/>
    </row>
    <row r="350" spans="1:5" hidden="1" outlineLevel="1">
      <c r="A350" s="249" t="s">
        <v>356</v>
      </c>
      <c r="B350" s="252">
        <v>123775</v>
      </c>
      <c r="C350" s="260">
        <f t="shared" si="15"/>
        <v>6305.636718934802</v>
      </c>
      <c r="D350" s="265">
        <f t="shared" si="17"/>
        <v>6682.5718000684374</v>
      </c>
      <c r="E350" s="251"/>
    </row>
    <row r="351" spans="1:5" hidden="1" outlineLevel="1">
      <c r="A351" s="249" t="s">
        <v>357</v>
      </c>
      <c r="B351" s="252">
        <v>105768</v>
      </c>
      <c r="C351" s="260">
        <f t="shared" si="15"/>
        <v>5388.2818379179653</v>
      </c>
      <c r="D351" s="265">
        <f t="shared" si="17"/>
        <v>5710.3797547940903</v>
      </c>
      <c r="E351" s="251"/>
    </row>
    <row r="352" spans="1:5" hidden="1" outlineLevel="1">
      <c r="A352" s="249" t="s">
        <v>358</v>
      </c>
      <c r="B352" s="252">
        <v>57445</v>
      </c>
      <c r="C352" s="260">
        <f t="shared" si="15"/>
        <v>2926.4980918538454</v>
      </c>
      <c r="D352" s="265">
        <f t="shared" si="17"/>
        <v>3101.4367768526067</v>
      </c>
      <c r="E352" s="251"/>
    </row>
    <row r="353" spans="1:5" hidden="1" outlineLevel="1">
      <c r="A353" s="249" t="s">
        <v>88</v>
      </c>
      <c r="B353" s="252">
        <v>70459</v>
      </c>
      <c r="C353" s="260">
        <f t="shared" si="15"/>
        <v>3589.4878414819409</v>
      </c>
      <c r="D353" s="265">
        <f t="shared" si="17"/>
        <v>3804.0583838499056</v>
      </c>
      <c r="E353" s="251"/>
    </row>
    <row r="354" spans="1:5" hidden="1" outlineLevel="1">
      <c r="A354" s="249" t="s">
        <v>359</v>
      </c>
      <c r="B354" s="252">
        <v>27191</v>
      </c>
      <c r="C354" s="260">
        <f t="shared" si="15"/>
        <v>1385.2277764052208</v>
      </c>
      <c r="D354" s="265">
        <f t="shared" si="17"/>
        <v>1468.0332039237398</v>
      </c>
      <c r="E354" s="251"/>
    </row>
    <row r="355" spans="1:5" hidden="1" outlineLevel="1">
      <c r="A355" s="249" t="s">
        <v>360</v>
      </c>
      <c r="B355" s="252">
        <v>23329</v>
      </c>
      <c r="C355" s="260">
        <f t="shared" si="15"/>
        <v>1188.4807030178147</v>
      </c>
      <c r="D355" s="265">
        <f t="shared" si="17"/>
        <v>1259.5250860335009</v>
      </c>
      <c r="E355" s="251"/>
    </row>
    <row r="356" spans="1:5" collapsed="1">
      <c r="A356" s="226" t="s">
        <v>420</v>
      </c>
      <c r="B356" s="255">
        <v>3477755</v>
      </c>
      <c r="C356" s="259">
        <f t="shared" si="15"/>
        <v>177171.96224972009</v>
      </c>
      <c r="D356" s="263">
        <v>605382</v>
      </c>
      <c r="E356" s="251">
        <f>D356/B356</f>
        <v>0.17407264168982575</v>
      </c>
    </row>
    <row r="357" spans="1:5" hidden="1" outlineLevel="1">
      <c r="A357" s="249" t="s">
        <v>361</v>
      </c>
      <c r="B357" s="252">
        <v>102575</v>
      </c>
      <c r="C357" s="260">
        <f t="shared" si="15"/>
        <v>5225.6165335870519</v>
      </c>
      <c r="D357" s="265">
        <f t="shared" ref="D357:D391" si="18">$B357*$E$356</f>
        <v>17855.501221333878</v>
      </c>
      <c r="E357" s="251"/>
    </row>
    <row r="358" spans="1:5" hidden="1" outlineLevel="1">
      <c r="A358" s="249" t="s">
        <v>362</v>
      </c>
      <c r="B358" s="252">
        <v>75607</v>
      </c>
      <c r="C358" s="260">
        <f t="shared" si="15"/>
        <v>3851.7493468673288</v>
      </c>
      <c r="D358" s="265">
        <f t="shared" si="18"/>
        <v>13161.110220242655</v>
      </c>
      <c r="E358" s="251"/>
    </row>
    <row r="359" spans="1:5" hidden="1" outlineLevel="1">
      <c r="A359" s="249" t="s">
        <v>363</v>
      </c>
      <c r="B359" s="252">
        <v>64468</v>
      </c>
      <c r="C359" s="260">
        <f t="shared" ref="C359:C422" si="19">$B359*$C$40</f>
        <v>3284.2802504244705</v>
      </c>
      <c r="D359" s="265">
        <f t="shared" si="18"/>
        <v>11222.115064459687</v>
      </c>
      <c r="E359" s="251"/>
    </row>
    <row r="360" spans="1:5" hidden="1" outlineLevel="1">
      <c r="A360" s="249" t="s">
        <v>364</v>
      </c>
      <c r="B360" s="252">
        <v>541561</v>
      </c>
      <c r="C360" s="260">
        <f t="shared" si="19"/>
        <v>27589.472245146844</v>
      </c>
      <c r="D360" s="265">
        <f t="shared" si="18"/>
        <v>94270.953906183728</v>
      </c>
      <c r="E360" s="251"/>
    </row>
    <row r="361" spans="1:5" hidden="1" outlineLevel="1">
      <c r="A361" s="249" t="s">
        <v>365</v>
      </c>
      <c r="B361" s="252">
        <v>47444</v>
      </c>
      <c r="C361" s="260">
        <f t="shared" si="19"/>
        <v>2417.0036638508809</v>
      </c>
      <c r="D361" s="265">
        <f t="shared" si="18"/>
        <v>8258.7024123320934</v>
      </c>
      <c r="E361" s="251"/>
    </row>
    <row r="362" spans="1:5" hidden="1" outlineLevel="1">
      <c r="A362" s="249" t="s">
        <v>27</v>
      </c>
      <c r="B362" s="252">
        <v>87755</v>
      </c>
      <c r="C362" s="260">
        <f t="shared" si="19"/>
        <v>4470.6212908109355</v>
      </c>
      <c r="D362" s="265">
        <f t="shared" si="18"/>
        <v>15275.744671490658</v>
      </c>
      <c r="E362" s="251"/>
    </row>
    <row r="363" spans="1:5" hidden="1" outlineLevel="1">
      <c r="A363" s="249" t="s">
        <v>90</v>
      </c>
      <c r="B363" s="252">
        <v>145104</v>
      </c>
      <c r="C363" s="260">
        <f t="shared" si="19"/>
        <v>7392.2287252216975</v>
      </c>
      <c r="D363" s="265">
        <f t="shared" si="18"/>
        <v>25258.636599760477</v>
      </c>
      <c r="E363" s="251"/>
    </row>
    <row r="364" spans="1:5" hidden="1" outlineLevel="1">
      <c r="A364" s="249" t="s">
        <v>366</v>
      </c>
      <c r="B364" s="252">
        <v>76105</v>
      </c>
      <c r="C364" s="260">
        <f t="shared" si="19"/>
        <v>3877.1196323533277</v>
      </c>
      <c r="D364" s="265">
        <f t="shared" si="18"/>
        <v>13247.79839580419</v>
      </c>
      <c r="E364" s="251"/>
    </row>
    <row r="365" spans="1:5" hidden="1" outlineLevel="1">
      <c r="A365" s="249" t="s">
        <v>214</v>
      </c>
      <c r="B365" s="252">
        <v>51500</v>
      </c>
      <c r="C365" s="260">
        <f t="shared" si="19"/>
        <v>2623.6339408211861</v>
      </c>
      <c r="D365" s="265">
        <f t="shared" si="18"/>
        <v>8964.7410470260256</v>
      </c>
      <c r="E365" s="251"/>
    </row>
    <row r="366" spans="1:5" hidden="1" outlineLevel="1">
      <c r="A366" s="249" t="s">
        <v>367</v>
      </c>
      <c r="B366" s="252">
        <v>71761</v>
      </c>
      <c r="C366" s="260">
        <f t="shared" si="19"/>
        <v>3655.8173830537698</v>
      </c>
      <c r="D366" s="265">
        <f t="shared" si="18"/>
        <v>12491.626840303587</v>
      </c>
      <c r="E366" s="251"/>
    </row>
    <row r="367" spans="1:5" hidden="1" outlineLevel="1">
      <c r="A367" s="249" t="s">
        <v>368</v>
      </c>
      <c r="B367" s="252">
        <v>82925</v>
      </c>
      <c r="C367" s="260">
        <f t="shared" si="19"/>
        <v>4224.5600882057643</v>
      </c>
      <c r="D367" s="265">
        <f t="shared" si="18"/>
        <v>14434.973812128801</v>
      </c>
      <c r="E367" s="251"/>
    </row>
    <row r="368" spans="1:5" hidden="1" outlineLevel="1">
      <c r="A368" s="249" t="s">
        <v>369</v>
      </c>
      <c r="B368" s="252">
        <v>56412</v>
      </c>
      <c r="C368" s="260">
        <f t="shared" si="19"/>
        <v>2873.8725799923254</v>
      </c>
      <c r="D368" s="265">
        <f t="shared" si="18"/>
        <v>9819.7858630064511</v>
      </c>
      <c r="E368" s="251"/>
    </row>
    <row r="369" spans="1:5" hidden="1" outlineLevel="1">
      <c r="A369" s="249" t="s">
        <v>370</v>
      </c>
      <c r="B369" s="252">
        <v>88218</v>
      </c>
      <c r="C369" s="260">
        <f t="shared" si="19"/>
        <v>4494.2085241041441</v>
      </c>
      <c r="D369" s="265">
        <f t="shared" si="18"/>
        <v>15356.340304593048</v>
      </c>
      <c r="E369" s="251"/>
    </row>
    <row r="370" spans="1:5" hidden="1" outlineLevel="1">
      <c r="A370" s="249" t="s">
        <v>371</v>
      </c>
      <c r="B370" s="252">
        <v>129330</v>
      </c>
      <c r="C370" s="260">
        <f t="shared" si="19"/>
        <v>6588.6325741049322</v>
      </c>
      <c r="D370" s="265">
        <f t="shared" si="18"/>
        <v>22512.814749745165</v>
      </c>
      <c r="E370" s="251"/>
    </row>
    <row r="371" spans="1:5" hidden="1" outlineLevel="1">
      <c r="A371" s="249" t="s">
        <v>372</v>
      </c>
      <c r="B371" s="252">
        <v>79046</v>
      </c>
      <c r="C371" s="260">
        <f t="shared" si="19"/>
        <v>4026.9469608961454</v>
      </c>
      <c r="D371" s="265">
        <f t="shared" si="18"/>
        <v>13759.746035013966</v>
      </c>
      <c r="E371" s="251"/>
    </row>
    <row r="372" spans="1:5" hidden="1" outlineLevel="1">
      <c r="A372" s="249" t="s">
        <v>91</v>
      </c>
      <c r="B372" s="252">
        <v>77618</v>
      </c>
      <c r="C372" s="260">
        <f t="shared" si="19"/>
        <v>3954.1984314302686</v>
      </c>
      <c r="D372" s="265">
        <f t="shared" si="18"/>
        <v>13511.170302680895</v>
      </c>
      <c r="E372" s="251"/>
    </row>
    <row r="373" spans="1:5" hidden="1" outlineLevel="1">
      <c r="A373" s="249" t="s">
        <v>373</v>
      </c>
      <c r="B373" s="252">
        <v>55006</v>
      </c>
      <c r="C373" s="260">
        <f t="shared" si="19"/>
        <v>2802.2448261904888</v>
      </c>
      <c r="D373" s="265">
        <f t="shared" si="18"/>
        <v>9575.0397287905562</v>
      </c>
      <c r="E373" s="251"/>
    </row>
    <row r="374" spans="1:5" hidden="1" outlineLevel="1">
      <c r="A374" s="249" t="s">
        <v>92</v>
      </c>
      <c r="B374" s="252">
        <v>37068</v>
      </c>
      <c r="C374" s="260">
        <f t="shared" si="19"/>
        <v>1888.4051052108687</v>
      </c>
      <c r="D374" s="265">
        <f t="shared" si="18"/>
        <v>6452.5246821584606</v>
      </c>
      <c r="E374" s="251"/>
    </row>
    <row r="375" spans="1:5" hidden="1" outlineLevel="1">
      <c r="A375" s="249" t="s">
        <v>374</v>
      </c>
      <c r="B375" s="252">
        <v>74787</v>
      </c>
      <c r="C375" s="260">
        <f t="shared" si="19"/>
        <v>3809.9749812076516</v>
      </c>
      <c r="D375" s="265">
        <f t="shared" si="18"/>
        <v>13018.370654056998</v>
      </c>
      <c r="E375" s="251"/>
    </row>
    <row r="376" spans="1:5" hidden="1" outlineLevel="1">
      <c r="A376" s="249" t="s">
        <v>375</v>
      </c>
      <c r="B376" s="252">
        <v>59525</v>
      </c>
      <c r="C376" s="260">
        <f t="shared" si="19"/>
        <v>3032.4623364540021</v>
      </c>
      <c r="D376" s="265">
        <f t="shared" si="18"/>
        <v>10361.673996586878</v>
      </c>
      <c r="E376" s="251"/>
    </row>
    <row r="377" spans="1:5" hidden="1" outlineLevel="1">
      <c r="A377" s="249" t="s">
        <v>225</v>
      </c>
      <c r="B377" s="252">
        <v>161445</v>
      </c>
      <c r="C377" s="260">
        <f t="shared" si="19"/>
        <v>8224.7103218616776</v>
      </c>
      <c r="D377" s="265">
        <f t="shared" si="18"/>
        <v>28103.15763761392</v>
      </c>
      <c r="E377" s="251"/>
    </row>
    <row r="378" spans="1:5" hidden="1" outlineLevel="1">
      <c r="A378" s="249" t="s">
        <v>93</v>
      </c>
      <c r="B378" s="252">
        <v>55404</v>
      </c>
      <c r="C378" s="260">
        <f t="shared" si="19"/>
        <v>2822.5206768399416</v>
      </c>
      <c r="D378" s="265">
        <f t="shared" si="18"/>
        <v>9644.3206401831067</v>
      </c>
      <c r="E378" s="251"/>
    </row>
    <row r="379" spans="1:5" hidden="1" outlineLevel="1">
      <c r="A379" s="249" t="s">
        <v>376</v>
      </c>
      <c r="B379" s="252">
        <v>137463</v>
      </c>
      <c r="C379" s="260">
        <f t="shared" si="19"/>
        <v>7002.9629593612181</v>
      </c>
      <c r="D379" s="265">
        <f t="shared" si="18"/>
        <v>23928.547544608518</v>
      </c>
      <c r="E379" s="251"/>
    </row>
    <row r="380" spans="1:5" hidden="1" outlineLevel="1">
      <c r="A380" s="249" t="s">
        <v>377</v>
      </c>
      <c r="B380" s="252">
        <v>63147</v>
      </c>
      <c r="C380" s="260">
        <f t="shared" si="19"/>
        <v>3216.9827662336979</v>
      </c>
      <c r="D380" s="265">
        <f t="shared" si="18"/>
        <v>10992.165104787427</v>
      </c>
      <c r="E380" s="251"/>
    </row>
    <row r="381" spans="1:5" hidden="1" outlineLevel="1">
      <c r="A381" s="249" t="s">
        <v>378</v>
      </c>
      <c r="B381" s="252">
        <v>369868</v>
      </c>
      <c r="C381" s="260">
        <f t="shared" si="19"/>
        <v>18842.684241235933</v>
      </c>
      <c r="D381" s="265">
        <f t="shared" si="18"/>
        <v>64383.899836532473</v>
      </c>
      <c r="E381" s="251"/>
    </row>
    <row r="382" spans="1:5" hidden="1" outlineLevel="1">
      <c r="A382" s="249" t="s">
        <v>379</v>
      </c>
      <c r="B382" s="252">
        <v>60255</v>
      </c>
      <c r="C382" s="260">
        <f t="shared" si="19"/>
        <v>3069.6517107607879</v>
      </c>
      <c r="D382" s="265">
        <f t="shared" si="18"/>
        <v>10488.747025020451</v>
      </c>
      <c r="E382" s="251"/>
    </row>
    <row r="383" spans="1:5" hidden="1" outlineLevel="1">
      <c r="A383" s="249" t="s">
        <v>380</v>
      </c>
      <c r="B383" s="252">
        <v>59536</v>
      </c>
      <c r="C383" s="260">
        <f t="shared" si="19"/>
        <v>3033.0227242860224</v>
      </c>
      <c r="D383" s="265">
        <f t="shared" si="18"/>
        <v>10363.588795645466</v>
      </c>
      <c r="E383" s="251"/>
    </row>
    <row r="384" spans="1:5" hidden="1" outlineLevel="1">
      <c r="A384" s="249" t="s">
        <v>381</v>
      </c>
      <c r="B384" s="252">
        <v>90254</v>
      </c>
      <c r="C384" s="260">
        <f t="shared" si="19"/>
        <v>4597.93121737622</v>
      </c>
      <c r="D384" s="265">
        <f t="shared" si="18"/>
        <v>15710.752203073533</v>
      </c>
      <c r="E384" s="251"/>
    </row>
    <row r="385" spans="1:5" hidden="1" outlineLevel="1">
      <c r="A385" s="249" t="s">
        <v>113</v>
      </c>
      <c r="B385" s="252">
        <v>57560</v>
      </c>
      <c r="C385" s="260">
        <f t="shared" si="19"/>
        <v>2932.3566919158734</v>
      </c>
      <c r="D385" s="265">
        <f t="shared" si="18"/>
        <v>10019.62125566637</v>
      </c>
      <c r="E385" s="251"/>
    </row>
    <row r="386" spans="1:5" hidden="1" outlineLevel="1">
      <c r="A386" s="249" t="s">
        <v>382</v>
      </c>
      <c r="B386" s="252">
        <v>60974</v>
      </c>
      <c r="C386" s="260">
        <f t="shared" si="19"/>
        <v>3106.2806972355534</v>
      </c>
      <c r="D386" s="265">
        <f t="shared" si="18"/>
        <v>10613.905254395435</v>
      </c>
      <c r="E386" s="251"/>
    </row>
    <row r="387" spans="1:5" hidden="1" outlineLevel="1">
      <c r="A387" s="249" t="s">
        <v>383</v>
      </c>
      <c r="B387" s="252">
        <v>84263</v>
      </c>
      <c r="C387" s="260">
        <f t="shared" si="19"/>
        <v>4292.7236263187497</v>
      </c>
      <c r="D387" s="265">
        <f t="shared" si="18"/>
        <v>14667.883006709788</v>
      </c>
      <c r="E387" s="251"/>
    </row>
    <row r="388" spans="1:5" hidden="1" outlineLevel="1">
      <c r="A388" s="249" t="s">
        <v>384</v>
      </c>
      <c r="B388" s="252">
        <v>69900</v>
      </c>
      <c r="C388" s="260">
        <f t="shared" si="19"/>
        <v>3561.0099507456489</v>
      </c>
      <c r="D388" s="265">
        <f t="shared" si="18"/>
        <v>12167.677654118819</v>
      </c>
      <c r="E388" s="251"/>
    </row>
    <row r="389" spans="1:5" hidden="1" outlineLevel="1">
      <c r="A389" s="249" t="s">
        <v>385</v>
      </c>
      <c r="B389" s="252">
        <v>57105</v>
      </c>
      <c r="C389" s="260">
        <f t="shared" si="19"/>
        <v>2909.1770134095891</v>
      </c>
      <c r="D389" s="265">
        <f t="shared" si="18"/>
        <v>9940.4182036974998</v>
      </c>
      <c r="E389" s="251"/>
    </row>
    <row r="390" spans="1:5" hidden="1" outlineLevel="1">
      <c r="A390" s="249" t="s">
        <v>386</v>
      </c>
      <c r="B390" s="252">
        <v>76965</v>
      </c>
      <c r="C390" s="260">
        <f t="shared" si="19"/>
        <v>3920.9317719476235</v>
      </c>
      <c r="D390" s="265">
        <f t="shared" si="18"/>
        <v>13397.50086765744</v>
      </c>
      <c r="E390" s="251"/>
    </row>
    <row r="391" spans="1:5" hidden="1" outlineLevel="1">
      <c r="A391" s="249" t="s">
        <v>387</v>
      </c>
      <c r="B391" s="252">
        <v>69801</v>
      </c>
      <c r="C391" s="260">
        <f t="shared" si="19"/>
        <v>3555.9664602574685</v>
      </c>
      <c r="D391" s="265">
        <f t="shared" si="18"/>
        <v>12150.444462591528</v>
      </c>
      <c r="E391" s="251"/>
    </row>
    <row r="392" spans="1:5" collapsed="1">
      <c r="A392" s="226" t="s">
        <v>421</v>
      </c>
      <c r="B392" s="254">
        <v>1708889</v>
      </c>
      <c r="C392" s="259">
        <f t="shared" si="19"/>
        <v>87058.236533902455</v>
      </c>
      <c r="D392" s="263">
        <v>76012</v>
      </c>
      <c r="E392" s="251">
        <f>D392/B392</f>
        <v>4.4480361217141662E-2</v>
      </c>
    </row>
    <row r="393" spans="1:5" hidden="1" outlineLevel="1">
      <c r="A393" s="249" t="s">
        <v>388</v>
      </c>
      <c r="B393" s="252">
        <v>107981</v>
      </c>
      <c r="C393" s="260">
        <f t="shared" si="19"/>
        <v>5501.0216808507284</v>
      </c>
      <c r="D393" s="265">
        <f t="shared" ref="D393:D413" si="20">$B393*$E$392</f>
        <v>4803.0338845881734</v>
      </c>
      <c r="E393" s="251"/>
    </row>
    <row r="394" spans="1:5" hidden="1" outlineLevel="1">
      <c r="A394" s="249" t="s">
        <v>389</v>
      </c>
      <c r="B394" s="252">
        <v>405413</v>
      </c>
      <c r="C394" s="260">
        <f t="shared" si="19"/>
        <v>20653.501103886207</v>
      </c>
      <c r="D394" s="265">
        <f t="shared" si="20"/>
        <v>18032.916682125051</v>
      </c>
      <c r="E394" s="251"/>
    </row>
    <row r="395" spans="1:5" hidden="1" outlineLevel="1">
      <c r="A395" s="249" t="s">
        <v>390</v>
      </c>
      <c r="B395" s="252">
        <v>41134</v>
      </c>
      <c r="C395" s="260">
        <f t="shared" si="19"/>
        <v>2095.5448256648287</v>
      </c>
      <c r="D395" s="265">
        <f t="shared" si="20"/>
        <v>1829.6551783059051</v>
      </c>
      <c r="E395" s="251"/>
    </row>
    <row r="396" spans="1:5" hidden="1" outlineLevel="1">
      <c r="A396" s="249" t="s">
        <v>94</v>
      </c>
      <c r="B396" s="252">
        <v>48338</v>
      </c>
      <c r="C396" s="260">
        <f t="shared" si="19"/>
        <v>2462.5479112896019</v>
      </c>
      <c r="D396" s="265">
        <f t="shared" si="20"/>
        <v>2150.0917005141937</v>
      </c>
      <c r="E396" s="251"/>
    </row>
    <row r="397" spans="1:5" hidden="1" outlineLevel="1">
      <c r="A397" s="249" t="s">
        <v>95</v>
      </c>
      <c r="B397" s="252">
        <v>49315</v>
      </c>
      <c r="C397" s="260">
        <f t="shared" si="19"/>
        <v>2512.3205396426561</v>
      </c>
      <c r="D397" s="265">
        <f t="shared" si="20"/>
        <v>2193.549013423341</v>
      </c>
      <c r="E397" s="251"/>
    </row>
    <row r="398" spans="1:5" hidden="1" outlineLevel="1">
      <c r="A398" s="249" t="s">
        <v>391</v>
      </c>
      <c r="B398" s="252">
        <v>57987</v>
      </c>
      <c r="C398" s="260">
        <f t="shared" si="19"/>
        <v>2954.1099286679246</v>
      </c>
      <c r="D398" s="265">
        <f t="shared" si="20"/>
        <v>2579.2827058983935</v>
      </c>
      <c r="E398" s="251"/>
    </row>
    <row r="399" spans="1:5" hidden="1" outlineLevel="1">
      <c r="A399" s="249" t="s">
        <v>392</v>
      </c>
      <c r="B399" s="252">
        <v>82360</v>
      </c>
      <c r="C399" s="260">
        <f t="shared" si="19"/>
        <v>4195.7765313792797</v>
      </c>
      <c r="D399" s="265">
        <f t="shared" si="20"/>
        <v>3663.4025498437873</v>
      </c>
      <c r="E399" s="251"/>
    </row>
    <row r="400" spans="1:5" hidden="1" outlineLevel="1">
      <c r="A400" s="249" t="s">
        <v>393</v>
      </c>
      <c r="B400" s="252">
        <v>61187</v>
      </c>
      <c r="C400" s="260">
        <f t="shared" si="19"/>
        <v>3117.1318434373966</v>
      </c>
      <c r="D400" s="265">
        <f t="shared" si="20"/>
        <v>2721.6198617932469</v>
      </c>
      <c r="E400" s="251"/>
    </row>
    <row r="401" spans="1:5" hidden="1" outlineLevel="1">
      <c r="A401" s="249" t="s">
        <v>394</v>
      </c>
      <c r="B401" s="252">
        <v>83303</v>
      </c>
      <c r="C401" s="260">
        <f t="shared" si="19"/>
        <v>4243.8170518879078</v>
      </c>
      <c r="D401" s="265">
        <f t="shared" si="20"/>
        <v>3705.3475304715516</v>
      </c>
      <c r="E401" s="251"/>
    </row>
    <row r="402" spans="1:5" hidden="1" outlineLevel="1">
      <c r="A402" s="249" t="s">
        <v>395</v>
      </c>
      <c r="B402" s="252">
        <v>47367</v>
      </c>
      <c r="C402" s="260">
        <f t="shared" si="19"/>
        <v>2413.0809490267402</v>
      </c>
      <c r="D402" s="265">
        <f t="shared" si="20"/>
        <v>2106.9012697723492</v>
      </c>
      <c r="E402" s="251"/>
    </row>
    <row r="403" spans="1:5" hidden="1" outlineLevel="1">
      <c r="A403" s="249" t="s">
        <v>396</v>
      </c>
      <c r="B403" s="252">
        <v>79519</v>
      </c>
      <c r="C403" s="260">
        <f t="shared" si="19"/>
        <v>4051.0436376730081</v>
      </c>
      <c r="D403" s="265">
        <f t="shared" si="20"/>
        <v>3537.0338436258876</v>
      </c>
      <c r="E403" s="251"/>
    </row>
    <row r="404" spans="1:5" hidden="1" outlineLevel="1">
      <c r="A404" s="249" t="s">
        <v>397</v>
      </c>
      <c r="B404" s="252">
        <v>65809</v>
      </c>
      <c r="C404" s="260">
        <f t="shared" si="19"/>
        <v>3352.5966215825524</v>
      </c>
      <c r="D404" s="265">
        <f t="shared" si="20"/>
        <v>2927.2080913388754</v>
      </c>
      <c r="E404" s="251"/>
    </row>
    <row r="405" spans="1:5" hidden="1" outlineLevel="1">
      <c r="A405" s="249" t="s">
        <v>398</v>
      </c>
      <c r="B405" s="252">
        <v>67077</v>
      </c>
      <c r="C405" s="260">
        <f t="shared" si="19"/>
        <v>3417.1940553099553</v>
      </c>
      <c r="D405" s="265">
        <f t="shared" si="20"/>
        <v>2983.6091893622111</v>
      </c>
      <c r="E405" s="251"/>
    </row>
    <row r="406" spans="1:5" hidden="1" outlineLevel="1">
      <c r="A406" s="249" t="s">
        <v>399</v>
      </c>
      <c r="B406" s="252">
        <v>76731</v>
      </c>
      <c r="C406" s="260">
        <f t="shared" si="19"/>
        <v>3909.0107944301058</v>
      </c>
      <c r="D406" s="265">
        <f t="shared" si="20"/>
        <v>3413.0225965524969</v>
      </c>
      <c r="E406" s="251"/>
    </row>
    <row r="407" spans="1:5" hidden="1" outlineLevel="1">
      <c r="A407" s="249" t="s">
        <v>400</v>
      </c>
      <c r="B407" s="252">
        <v>40129</v>
      </c>
      <c r="C407" s="260">
        <f t="shared" si="19"/>
        <v>2044.3457555575415</v>
      </c>
      <c r="D407" s="265">
        <f t="shared" si="20"/>
        <v>1784.9524152826777</v>
      </c>
      <c r="E407" s="251"/>
    </row>
    <row r="408" spans="1:5" hidden="1" outlineLevel="1">
      <c r="A408" s="249" t="s">
        <v>401</v>
      </c>
      <c r="B408" s="252">
        <v>57011</v>
      </c>
      <c r="C408" s="260">
        <f t="shared" si="19"/>
        <v>2904.388244663236</v>
      </c>
      <c r="D408" s="265">
        <f t="shared" si="20"/>
        <v>2535.8698733504634</v>
      </c>
      <c r="E408" s="251"/>
    </row>
    <row r="409" spans="1:5" hidden="1" outlineLevel="1">
      <c r="A409" s="249" t="s">
        <v>402</v>
      </c>
      <c r="B409" s="252">
        <v>120280</v>
      </c>
      <c r="C409" s="260">
        <f t="shared" si="19"/>
        <v>6127.5862213975197</v>
      </c>
      <c r="D409" s="265">
        <f t="shared" si="20"/>
        <v>5350.0978471977987</v>
      </c>
      <c r="E409" s="251"/>
    </row>
    <row r="410" spans="1:5" hidden="1" outlineLevel="1">
      <c r="A410" s="249" t="s">
        <v>96</v>
      </c>
      <c r="B410" s="252">
        <v>78416</v>
      </c>
      <c r="C410" s="260">
        <f t="shared" si="19"/>
        <v>3994.8520214259056</v>
      </c>
      <c r="D410" s="265">
        <f t="shared" si="20"/>
        <v>3487.9720052033804</v>
      </c>
      <c r="E410" s="251"/>
    </row>
    <row r="411" spans="1:5" hidden="1" outlineLevel="1">
      <c r="A411" s="249" t="s">
        <v>403</v>
      </c>
      <c r="B411" s="252">
        <v>47860</v>
      </c>
      <c r="C411" s="260">
        <f t="shared" si="19"/>
        <v>2438.1965127709122</v>
      </c>
      <c r="D411" s="265">
        <f t="shared" si="20"/>
        <v>2128.8300878524001</v>
      </c>
      <c r="E411" s="251"/>
    </row>
    <row r="412" spans="1:5" hidden="1" outlineLevel="1">
      <c r="A412" s="249" t="s">
        <v>404</v>
      </c>
      <c r="B412" s="252">
        <v>54059</v>
      </c>
      <c r="C412" s="260">
        <f t="shared" si="19"/>
        <v>2754.0005282883981</v>
      </c>
      <c r="D412" s="265">
        <f t="shared" si="20"/>
        <v>2404.5638470374611</v>
      </c>
      <c r="E412" s="251"/>
    </row>
    <row r="413" spans="1:5" hidden="1" outlineLevel="1">
      <c r="A413" s="249" t="s">
        <v>405</v>
      </c>
      <c r="B413" s="252">
        <v>37613</v>
      </c>
      <c r="C413" s="260">
        <f t="shared" si="19"/>
        <v>1916.1697750700441</v>
      </c>
      <c r="D413" s="265">
        <f t="shared" si="20"/>
        <v>1673.0398264603493</v>
      </c>
      <c r="E413" s="251"/>
    </row>
    <row r="414" spans="1:5" collapsed="1">
      <c r="A414" s="226" t="s">
        <v>676</v>
      </c>
      <c r="B414" s="253">
        <v>2084524</v>
      </c>
      <c r="C414" s="259">
        <f t="shared" si="19"/>
        <v>106194.71683216198</v>
      </c>
      <c r="D414" s="263">
        <v>280269</v>
      </c>
      <c r="E414" s="251">
        <f>D414/B414</f>
        <v>0.13445227783417221</v>
      </c>
    </row>
    <row r="415" spans="1:5" hidden="1" outlineLevel="1">
      <c r="A415" s="267" t="s">
        <v>122</v>
      </c>
      <c r="B415" s="252">
        <v>354990</v>
      </c>
      <c r="C415" s="260">
        <f t="shared" si="19"/>
        <v>18084.734226254619</v>
      </c>
      <c r="D415" s="265">
        <f t="shared" ref="D415:D437" si="21">$B415*$E$414</f>
        <v>47729.214108352797</v>
      </c>
    </row>
    <row r="416" spans="1:5" hidden="1" outlineLevel="1">
      <c r="A416" s="267" t="s">
        <v>123</v>
      </c>
      <c r="B416" s="252">
        <v>96111</v>
      </c>
      <c r="C416" s="260">
        <f t="shared" si="19"/>
        <v>4896.3122657527192</v>
      </c>
      <c r="D416" s="265">
        <f t="shared" si="21"/>
        <v>12922.342874920125</v>
      </c>
    </row>
    <row r="417" spans="1:4" hidden="1" outlineLevel="1">
      <c r="A417" s="267" t="s">
        <v>124</v>
      </c>
      <c r="B417" s="252">
        <v>202591</v>
      </c>
      <c r="C417" s="260">
        <f t="shared" si="19"/>
        <v>10320.866479706892</v>
      </c>
      <c r="D417" s="265">
        <f t="shared" si="21"/>
        <v>27238.821418702784</v>
      </c>
    </row>
    <row r="418" spans="1:4" hidden="1" outlineLevel="1">
      <c r="A418" s="267" t="s">
        <v>125</v>
      </c>
      <c r="B418" s="252">
        <v>112635</v>
      </c>
      <c r="C418" s="260">
        <f t="shared" si="19"/>
        <v>5738.1166781435786</v>
      </c>
      <c r="D418" s="265">
        <f t="shared" si="21"/>
        <v>15144.032313851987</v>
      </c>
    </row>
    <row r="419" spans="1:4" hidden="1" outlineLevel="1">
      <c r="A419" s="267" t="s">
        <v>35</v>
      </c>
      <c r="B419" s="252">
        <v>55477</v>
      </c>
      <c r="C419" s="260">
        <f t="shared" si="19"/>
        <v>2826.2396142706202</v>
      </c>
      <c r="D419" s="265">
        <f t="shared" si="21"/>
        <v>7459.0090174063716</v>
      </c>
    </row>
    <row r="420" spans="1:4" hidden="1" outlineLevel="1">
      <c r="A420" s="267" t="s">
        <v>126</v>
      </c>
      <c r="B420" s="252">
        <v>78411</v>
      </c>
      <c r="C420" s="260">
        <f t="shared" si="19"/>
        <v>3994.5972996840783</v>
      </c>
      <c r="D420" s="265">
        <f t="shared" si="21"/>
        <v>10542.537557255277</v>
      </c>
    </row>
    <row r="421" spans="1:4" hidden="1" outlineLevel="1">
      <c r="A421" s="267" t="s">
        <v>127</v>
      </c>
      <c r="B421" s="252">
        <v>113680</v>
      </c>
      <c r="C421" s="260">
        <f t="shared" si="19"/>
        <v>5791.3535221854845</v>
      </c>
      <c r="D421" s="265">
        <f t="shared" si="21"/>
        <v>15284.534944188697</v>
      </c>
    </row>
    <row r="422" spans="1:4" hidden="1" outlineLevel="1">
      <c r="A422" s="267" t="s">
        <v>128</v>
      </c>
      <c r="B422" s="252">
        <v>52345</v>
      </c>
      <c r="C422" s="260">
        <f t="shared" si="19"/>
        <v>2666.6819151899999</v>
      </c>
      <c r="D422" s="265">
        <f t="shared" si="21"/>
        <v>7037.9044832297441</v>
      </c>
    </row>
    <row r="423" spans="1:4" hidden="1" outlineLevel="1">
      <c r="A423" s="267" t="s">
        <v>36</v>
      </c>
      <c r="B423" s="252">
        <v>45290</v>
      </c>
      <c r="C423" s="260">
        <f t="shared" ref="C423:C437" si="22">$B423*$C$40</f>
        <v>2307.26953747168</v>
      </c>
      <c r="D423" s="265">
        <f t="shared" si="21"/>
        <v>6089.3436631096592</v>
      </c>
    </row>
    <row r="424" spans="1:4" hidden="1" outlineLevel="1">
      <c r="A424" s="267" t="s">
        <v>129</v>
      </c>
      <c r="B424" s="252">
        <v>40316</v>
      </c>
      <c r="C424" s="260">
        <f t="shared" si="22"/>
        <v>2053.8723487018824</v>
      </c>
      <c r="D424" s="265">
        <f t="shared" si="21"/>
        <v>5420.5780331624865</v>
      </c>
    </row>
    <row r="425" spans="1:4" hidden="1" outlineLevel="1">
      <c r="A425" s="267" t="s">
        <v>37</v>
      </c>
      <c r="B425" s="252">
        <v>162157</v>
      </c>
      <c r="C425" s="260">
        <f t="shared" si="22"/>
        <v>8260.9826978978854</v>
      </c>
      <c r="D425" s="265">
        <f t="shared" si="21"/>
        <v>21802.378016755865</v>
      </c>
    </row>
    <row r="426" spans="1:4" hidden="1" outlineLevel="1">
      <c r="A426" s="267" t="s">
        <v>130</v>
      </c>
      <c r="B426" s="252">
        <v>66658</v>
      </c>
      <c r="C426" s="260">
        <f t="shared" si="22"/>
        <v>3395.8483733448279</v>
      </c>
      <c r="D426" s="265">
        <f t="shared" si="21"/>
        <v>8962.3199358702514</v>
      </c>
    </row>
    <row r="427" spans="1:4" hidden="1" outlineLevel="1">
      <c r="A427" s="267" t="s">
        <v>131</v>
      </c>
      <c r="B427" s="252">
        <v>46181</v>
      </c>
      <c r="C427" s="260">
        <f t="shared" si="22"/>
        <v>2352.6609518653049</v>
      </c>
      <c r="D427" s="265">
        <f t="shared" si="21"/>
        <v>6209.1406426599069</v>
      </c>
    </row>
    <row r="428" spans="1:4" hidden="1" outlineLevel="1">
      <c r="A428" s="267" t="s">
        <v>132</v>
      </c>
      <c r="B428" s="252">
        <v>86784</v>
      </c>
      <c r="C428" s="260">
        <f t="shared" si="22"/>
        <v>4421.1543285480739</v>
      </c>
      <c r="D428" s="265">
        <f t="shared" si="21"/>
        <v>11668.306479560801</v>
      </c>
    </row>
    <row r="429" spans="1:4" hidden="1" outlineLevel="1">
      <c r="A429" s="267" t="s">
        <v>38</v>
      </c>
      <c r="B429" s="252">
        <v>41242</v>
      </c>
      <c r="C429" s="260">
        <f t="shared" si="22"/>
        <v>2101.0468152882981</v>
      </c>
      <c r="D429" s="265">
        <f t="shared" si="21"/>
        <v>5545.0808424369307</v>
      </c>
    </row>
    <row r="430" spans="1:4" hidden="1" outlineLevel="1">
      <c r="A430" s="267" t="s">
        <v>133</v>
      </c>
      <c r="B430" s="252">
        <v>44234</v>
      </c>
      <c r="C430" s="260">
        <f t="shared" si="22"/>
        <v>2253.4723055977543</v>
      </c>
      <c r="D430" s="265">
        <f t="shared" si="21"/>
        <v>5947.362057716774</v>
      </c>
    </row>
    <row r="431" spans="1:4" hidden="1" outlineLevel="1">
      <c r="A431" s="267" t="s">
        <v>134</v>
      </c>
      <c r="B431" s="252">
        <v>41446</v>
      </c>
      <c r="C431" s="260">
        <f t="shared" si="22"/>
        <v>2111.4394623548519</v>
      </c>
      <c r="D431" s="265">
        <f t="shared" si="21"/>
        <v>5572.5091071151019</v>
      </c>
    </row>
    <row r="432" spans="1:4" hidden="1" outlineLevel="1">
      <c r="A432" s="267" t="s">
        <v>135</v>
      </c>
      <c r="B432" s="252">
        <v>99699</v>
      </c>
      <c r="C432" s="260">
        <f t="shared" si="22"/>
        <v>5079.100587687989</v>
      </c>
      <c r="D432" s="265">
        <f t="shared" si="21"/>
        <v>13404.757647789136</v>
      </c>
    </row>
    <row r="433" spans="1:4" hidden="1" outlineLevel="1">
      <c r="A433" s="267" t="s">
        <v>136</v>
      </c>
      <c r="B433" s="252">
        <v>103898</v>
      </c>
      <c r="C433" s="260">
        <f t="shared" si="22"/>
        <v>5293.0159064745558</v>
      </c>
      <c r="D433" s="265">
        <f t="shared" si="21"/>
        <v>13969.322762414824</v>
      </c>
    </row>
    <row r="434" spans="1:4" hidden="1" outlineLevel="1">
      <c r="A434" s="267" t="s">
        <v>137</v>
      </c>
      <c r="B434" s="252">
        <v>48384</v>
      </c>
      <c r="C434" s="260">
        <f t="shared" si="22"/>
        <v>2464.891351314413</v>
      </c>
      <c r="D434" s="265">
        <f t="shared" si="21"/>
        <v>6505.3390107285886</v>
      </c>
    </row>
    <row r="435" spans="1:4" hidden="1" outlineLevel="1">
      <c r="A435" s="267" t="s">
        <v>138</v>
      </c>
      <c r="B435" s="252">
        <v>34823</v>
      </c>
      <c r="C435" s="260">
        <f t="shared" si="22"/>
        <v>1774.0350431304109</v>
      </c>
      <c r="D435" s="265">
        <f t="shared" si="21"/>
        <v>4682.0316710193792</v>
      </c>
    </row>
    <row r="436" spans="1:4" hidden="1" outlineLevel="1">
      <c r="A436" s="267" t="s">
        <v>139</v>
      </c>
      <c r="B436" s="252">
        <v>86624</v>
      </c>
      <c r="C436" s="260">
        <f t="shared" si="22"/>
        <v>4413.0032328096004</v>
      </c>
      <c r="D436" s="265">
        <f t="shared" si="21"/>
        <v>11646.794115107334</v>
      </c>
    </row>
    <row r="437" spans="1:4" hidden="1" outlineLevel="1">
      <c r="A437" s="267" t="s">
        <v>140</v>
      </c>
      <c r="B437" s="252">
        <v>70548</v>
      </c>
      <c r="C437" s="260">
        <f t="shared" si="22"/>
        <v>3594.0218884864671</v>
      </c>
      <c r="D437" s="265">
        <f t="shared" si="21"/>
        <v>9485.3392966451811</v>
      </c>
    </row>
    <row r="438" spans="1:4">
      <c r="A438" s="250" t="s">
        <v>707</v>
      </c>
    </row>
    <row r="439" spans="1:4">
      <c r="B439" s="229"/>
      <c r="C439" s="261"/>
      <c r="D439" s="270"/>
    </row>
    <row r="441" spans="1:4">
      <c r="A441" s="267" t="s">
        <v>709</v>
      </c>
    </row>
    <row r="442" spans="1:4">
      <c r="A442" s="267" t="s">
        <v>712</v>
      </c>
    </row>
    <row r="443" spans="1:4">
      <c r="A443" s="267" t="s">
        <v>710</v>
      </c>
    </row>
    <row r="444" spans="1:4">
      <c r="A444" s="267" t="s">
        <v>711</v>
      </c>
    </row>
  </sheetData>
  <mergeCells count="3">
    <mergeCell ref="C4:C5"/>
    <mergeCell ref="A1:C2"/>
    <mergeCell ref="A36:A39"/>
  </mergeCells>
  <dataValidations xWindow="257" yWindow="346" count="1">
    <dataValidation type="list" allowBlank="1" showInputMessage="1" showErrorMessage="1" prompt="Rozwiń listę za pomoca strzałki w prawym dolnym rogu komórki." sqref="C6">
      <formula1>wyb_cho</formula1>
    </dataValidation>
  </dataValidations>
  <pageMargins left="0.7" right="0.7" top="0.75" bottom="0.75" header="0.3" footer="0.3"/>
  <pageSetup paperSize="9" orientation="portrait" horizontalDpi="300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Arkusz9"/>
  <dimension ref="A1:H258"/>
  <sheetViews>
    <sheetView topLeftCell="A218" workbookViewId="0">
      <selection activeCell="K34" sqref="K34"/>
    </sheetView>
  </sheetViews>
  <sheetFormatPr defaultRowHeight="12.75"/>
  <cols>
    <col min="1" max="1" width="16.7109375" customWidth="1"/>
    <col min="2" max="2" width="11.85546875" customWidth="1"/>
    <col min="3" max="3" width="12.28515625" customWidth="1"/>
    <col min="4" max="4" width="12.8554687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43</v>
      </c>
      <c r="B4" s="2">
        <v>1017450</v>
      </c>
      <c r="C4" s="3">
        <v>495223</v>
      </c>
      <c r="D4" s="3">
        <v>522227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49362</v>
      </c>
      <c r="C5" s="5">
        <v>25234</v>
      </c>
      <c r="D5" s="5">
        <v>24128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56462</v>
      </c>
      <c r="C6" s="6">
        <v>28894</v>
      </c>
      <c r="D6" s="6">
        <v>27568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48135</v>
      </c>
      <c r="C7" s="6">
        <v>24658</v>
      </c>
      <c r="D7" s="6">
        <v>23477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51974</v>
      </c>
      <c r="C8" s="6">
        <v>26759</v>
      </c>
      <c r="D8" s="6">
        <v>25215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62341</v>
      </c>
      <c r="C9" s="6">
        <v>31657</v>
      </c>
      <c r="D9" s="6">
        <v>30684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73181</v>
      </c>
      <c r="C10" s="6">
        <v>37404</v>
      </c>
      <c r="D10" s="6">
        <v>35777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87258</v>
      </c>
      <c r="C11" s="6">
        <v>44488</v>
      </c>
      <c r="D11" s="6">
        <v>42770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84314</v>
      </c>
      <c r="C12" s="6">
        <v>43133</v>
      </c>
      <c r="D12" s="6">
        <v>41181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74216</v>
      </c>
      <c r="C13" s="6">
        <v>37941</v>
      </c>
      <c r="D13" s="6">
        <v>36275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59644</v>
      </c>
      <c r="C14" s="6">
        <v>30061</v>
      </c>
      <c r="D14" s="6">
        <v>29583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62240</v>
      </c>
      <c r="C15" s="6">
        <v>30941</v>
      </c>
      <c r="D15" s="6">
        <v>31299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77542</v>
      </c>
      <c r="C16" s="6">
        <v>37662</v>
      </c>
      <c r="D16" s="6">
        <v>39880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76928</v>
      </c>
      <c r="C17" s="6">
        <v>36130</v>
      </c>
      <c r="D17" s="6">
        <v>40798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62251</v>
      </c>
      <c r="C18" s="6">
        <v>28379</v>
      </c>
      <c r="D18" s="6">
        <v>33872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91602</v>
      </c>
      <c r="C19" s="6">
        <v>31882</v>
      </c>
      <c r="D19" s="6">
        <v>59720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153853</v>
      </c>
      <c r="C20" s="6">
        <f>SUM(C18:C19)</f>
        <v>60261</v>
      </c>
      <c r="D20" s="6">
        <f t="shared" ref="D20" si="4">SUM(D18:D19)</f>
        <v>93592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44</v>
      </c>
      <c r="B21" s="6">
        <v>123911</v>
      </c>
      <c r="C21" s="6">
        <v>58980</v>
      </c>
      <c r="D21" s="6">
        <v>64931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6038</v>
      </c>
      <c r="C22" s="6">
        <v>3098</v>
      </c>
      <c r="D22" s="6">
        <v>2940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6601</v>
      </c>
      <c r="C23" s="6">
        <v>3403</v>
      </c>
      <c r="D23" s="6">
        <v>3198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5272</v>
      </c>
      <c r="C24" s="6">
        <v>2761</v>
      </c>
      <c r="D24" s="6">
        <v>2511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5609</v>
      </c>
      <c r="C25" s="6">
        <v>2879</v>
      </c>
      <c r="D25" s="6">
        <v>2730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6033</v>
      </c>
      <c r="C26" s="6">
        <v>3145</v>
      </c>
      <c r="D26" s="6">
        <v>2888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8483</v>
      </c>
      <c r="C27" s="6">
        <v>4234</v>
      </c>
      <c r="D27" s="6">
        <v>4249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10929</v>
      </c>
      <c r="C28" s="6">
        <v>5497</v>
      </c>
      <c r="D28" s="6">
        <v>5432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10859</v>
      </c>
      <c r="C29" s="6">
        <v>5353</v>
      </c>
      <c r="D29" s="6">
        <v>5506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9042</v>
      </c>
      <c r="C30" s="6">
        <v>4506</v>
      </c>
      <c r="D30" s="6">
        <v>4536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7250</v>
      </c>
      <c r="C31" s="6">
        <v>3620</v>
      </c>
      <c r="D31" s="6">
        <v>3630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7091</v>
      </c>
      <c r="C32" s="6">
        <v>3475</v>
      </c>
      <c r="D32" s="6">
        <v>3616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9274</v>
      </c>
      <c r="C33" s="6">
        <v>4280</v>
      </c>
      <c r="D33" s="6">
        <v>4994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10366</v>
      </c>
      <c r="C34" s="6">
        <v>4533</v>
      </c>
      <c r="D34" s="6">
        <v>5833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8611</v>
      </c>
      <c r="C35" s="6">
        <v>3779</v>
      </c>
      <c r="D35" s="6">
        <v>4832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12453</v>
      </c>
      <c r="C36" s="6">
        <v>4417</v>
      </c>
      <c r="D36" s="6">
        <v>8036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21064</v>
      </c>
      <c r="C37" s="6">
        <f>SUM(C35:C36)</f>
        <v>8196</v>
      </c>
      <c r="D37" s="6">
        <f t="shared" ref="D37" si="5">SUM(D35:D36)</f>
        <v>12868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45</v>
      </c>
      <c r="B38" s="6">
        <v>138898</v>
      </c>
      <c r="C38" s="6">
        <v>65952</v>
      </c>
      <c r="D38" s="6">
        <v>72946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6960</v>
      </c>
      <c r="C39" s="6">
        <v>3543</v>
      </c>
      <c r="D39" s="6">
        <v>3417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7398</v>
      </c>
      <c r="C40" s="6">
        <v>3780</v>
      </c>
      <c r="D40" s="6">
        <v>3618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5880</v>
      </c>
      <c r="C41" s="6">
        <v>2960</v>
      </c>
      <c r="D41" s="6">
        <v>2920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6435</v>
      </c>
      <c r="C42" s="6">
        <v>3254</v>
      </c>
      <c r="D42" s="6">
        <v>3181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6743</v>
      </c>
      <c r="C43" s="6">
        <v>3464</v>
      </c>
      <c r="D43" s="6">
        <v>3279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8896</v>
      </c>
      <c r="C44" s="6">
        <v>4406</v>
      </c>
      <c r="D44" s="6">
        <v>4490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12790</v>
      </c>
      <c r="C45" s="6">
        <v>6280</v>
      </c>
      <c r="D45" s="6">
        <v>6510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12710</v>
      </c>
      <c r="C46" s="6">
        <v>6312</v>
      </c>
      <c r="D46" s="6">
        <v>6398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10658</v>
      </c>
      <c r="C47" s="6">
        <v>5334</v>
      </c>
      <c r="D47" s="6">
        <v>5324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7758</v>
      </c>
      <c r="C48" s="6">
        <v>3833</v>
      </c>
      <c r="D48" s="6">
        <v>3925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7906</v>
      </c>
      <c r="C49" s="6">
        <v>3836</v>
      </c>
      <c r="D49" s="6">
        <v>4070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10202</v>
      </c>
      <c r="C50" s="6">
        <v>4717</v>
      </c>
      <c r="D50" s="6">
        <v>5485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10856</v>
      </c>
      <c r="C51" s="6">
        <v>4844</v>
      </c>
      <c r="D51" s="6">
        <v>6012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9220</v>
      </c>
      <c r="C52" s="6">
        <v>4046</v>
      </c>
      <c r="D52" s="6">
        <v>5174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14486</v>
      </c>
      <c r="C53" s="6">
        <v>5343</v>
      </c>
      <c r="D53" s="6">
        <v>9143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23706</v>
      </c>
      <c r="C54" s="6">
        <f>SUM(C52:C53)</f>
        <v>9389</v>
      </c>
      <c r="D54" s="6">
        <f t="shared" ref="D54" si="6">SUM(D52:D53)</f>
        <v>14317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161</v>
      </c>
      <c r="B55" s="6">
        <v>70990</v>
      </c>
      <c r="C55" s="6">
        <v>35193</v>
      </c>
      <c r="D55" s="6">
        <v>35797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3485</v>
      </c>
      <c r="C56" s="6">
        <v>1804</v>
      </c>
      <c r="D56" s="6">
        <v>1681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4321</v>
      </c>
      <c r="C57" s="6">
        <v>2219</v>
      </c>
      <c r="D57" s="6">
        <v>2102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3857</v>
      </c>
      <c r="C58" s="6">
        <v>1984</v>
      </c>
      <c r="D58" s="6">
        <v>1873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3957</v>
      </c>
      <c r="C59" s="6">
        <v>2024</v>
      </c>
      <c r="D59" s="6">
        <v>1933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4796</v>
      </c>
      <c r="C60" s="6">
        <v>2428</v>
      </c>
      <c r="D60" s="6">
        <v>2368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5213</v>
      </c>
      <c r="C61" s="6">
        <v>2682</v>
      </c>
      <c r="D61" s="6">
        <v>2531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5758</v>
      </c>
      <c r="C62" s="6">
        <v>2927</v>
      </c>
      <c r="D62" s="6">
        <v>2831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5889</v>
      </c>
      <c r="C63" s="6">
        <v>3012</v>
      </c>
      <c r="D63" s="6">
        <v>2877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5410</v>
      </c>
      <c r="C64" s="6">
        <v>2764</v>
      </c>
      <c r="D64" s="6">
        <v>2646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4621</v>
      </c>
      <c r="C65" s="6">
        <v>2368</v>
      </c>
      <c r="D65" s="6">
        <v>2253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4583</v>
      </c>
      <c r="C66" s="6">
        <v>2331</v>
      </c>
      <c r="D66" s="6">
        <v>2252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5368</v>
      </c>
      <c r="C67" s="6">
        <v>2700</v>
      </c>
      <c r="D67" s="6">
        <v>2668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4802</v>
      </c>
      <c r="C68" s="6">
        <v>2373</v>
      </c>
      <c r="D68" s="6">
        <v>2429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3705</v>
      </c>
      <c r="C69" s="6">
        <v>1751</v>
      </c>
      <c r="D69" s="6">
        <v>1954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5225</v>
      </c>
      <c r="C70" s="6">
        <v>1826</v>
      </c>
      <c r="D70" s="6">
        <v>3399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8930</v>
      </c>
      <c r="C71" s="6">
        <f>SUM(C69:C70)</f>
        <v>3577</v>
      </c>
      <c r="D71" s="6">
        <f t="shared" ref="D71" si="11">SUM(D69:D70)</f>
        <v>5353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162</v>
      </c>
      <c r="B72" s="6">
        <v>55855</v>
      </c>
      <c r="C72" s="6">
        <v>27403</v>
      </c>
      <c r="D72" s="6">
        <v>28452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2593</v>
      </c>
      <c r="C73" s="6">
        <v>1322</v>
      </c>
      <c r="D73" s="6">
        <v>1271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2992</v>
      </c>
      <c r="C74" s="6">
        <v>1529</v>
      </c>
      <c r="D74" s="6">
        <v>1463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2565</v>
      </c>
      <c r="C75" s="6">
        <v>1308</v>
      </c>
      <c r="D75" s="6">
        <v>1257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2995</v>
      </c>
      <c r="C76" s="6">
        <v>1544</v>
      </c>
      <c r="D76" s="6">
        <v>1451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3704</v>
      </c>
      <c r="C77" s="6">
        <v>1847</v>
      </c>
      <c r="D77" s="6">
        <v>1857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4013</v>
      </c>
      <c r="C78" s="6">
        <v>2100</v>
      </c>
      <c r="D78" s="6">
        <v>1913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4743</v>
      </c>
      <c r="C79" s="6">
        <v>2434</v>
      </c>
      <c r="D79" s="6">
        <v>2309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4561</v>
      </c>
      <c r="C80" s="6">
        <v>2355</v>
      </c>
      <c r="D80" s="6">
        <v>2206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4081</v>
      </c>
      <c r="C81" s="6">
        <v>2120</v>
      </c>
      <c r="D81" s="6">
        <v>1961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3333</v>
      </c>
      <c r="C82" s="6">
        <v>1700</v>
      </c>
      <c r="D82" s="6">
        <v>1633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3505</v>
      </c>
      <c r="C83" s="6">
        <v>1778</v>
      </c>
      <c r="D83" s="6">
        <v>1727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4333</v>
      </c>
      <c r="C84" s="6">
        <v>2102</v>
      </c>
      <c r="D84" s="6">
        <v>2231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4369</v>
      </c>
      <c r="C85" s="6">
        <v>2104</v>
      </c>
      <c r="D85" s="6">
        <v>2265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3410</v>
      </c>
      <c r="C86" s="6">
        <v>1594</v>
      </c>
      <c r="D86" s="6">
        <v>1816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4658</v>
      </c>
      <c r="C87" s="6">
        <v>1566</v>
      </c>
      <c r="D87" s="6">
        <v>3092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8068</v>
      </c>
      <c r="C88" s="6">
        <f>SUM(C86:C87)</f>
        <v>3160</v>
      </c>
      <c r="D88" s="6">
        <f t="shared" ref="D88" si="12">SUM(D86:D87)</f>
        <v>4908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46</v>
      </c>
      <c r="B89" s="6">
        <v>58375</v>
      </c>
      <c r="C89" s="6">
        <v>28832</v>
      </c>
      <c r="D89" s="6">
        <v>29543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2833</v>
      </c>
      <c r="C90" s="6">
        <v>1441</v>
      </c>
      <c r="D90" s="6">
        <v>1392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3209</v>
      </c>
      <c r="C91" s="6">
        <v>1626</v>
      </c>
      <c r="D91" s="6">
        <v>1583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2679</v>
      </c>
      <c r="C92" s="6">
        <v>1431</v>
      </c>
      <c r="D92" s="6">
        <v>1248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2812</v>
      </c>
      <c r="C93" s="6">
        <v>1446</v>
      </c>
      <c r="D93" s="6">
        <v>1366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3716</v>
      </c>
      <c r="C94" s="6">
        <v>1905</v>
      </c>
      <c r="D94" s="6">
        <v>1811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4480</v>
      </c>
      <c r="C95" s="6">
        <v>2295</v>
      </c>
      <c r="D95" s="6">
        <v>2185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5032</v>
      </c>
      <c r="C96" s="6">
        <v>2569</v>
      </c>
      <c r="D96" s="6">
        <v>2463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4636</v>
      </c>
      <c r="C97" s="6">
        <v>2408</v>
      </c>
      <c r="D97" s="6">
        <v>2228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4154</v>
      </c>
      <c r="C98" s="6">
        <v>2191</v>
      </c>
      <c r="D98" s="6">
        <v>1963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3443</v>
      </c>
      <c r="C99" s="6">
        <v>1742</v>
      </c>
      <c r="D99" s="6">
        <v>1701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3788</v>
      </c>
      <c r="C100" s="6">
        <v>1917</v>
      </c>
      <c r="D100" s="6">
        <v>1871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4552</v>
      </c>
      <c r="C101" s="6">
        <v>2272</v>
      </c>
      <c r="D101" s="6">
        <v>2280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4340</v>
      </c>
      <c r="C102" s="6">
        <v>2086</v>
      </c>
      <c r="D102" s="6">
        <v>2254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3603</v>
      </c>
      <c r="C103" s="6">
        <v>1671</v>
      </c>
      <c r="D103" s="6">
        <v>1932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5098</v>
      </c>
      <c r="C104" s="6">
        <v>1832</v>
      </c>
      <c r="D104" s="6">
        <v>3266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8701</v>
      </c>
      <c r="C105" s="6">
        <f>SUM(C103:C104)</f>
        <v>3503</v>
      </c>
      <c r="D105" s="6">
        <f t="shared" ref="D105" si="13">SUM(D103:D104)</f>
        <v>5198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163</v>
      </c>
      <c r="B106" s="6">
        <v>87213</v>
      </c>
      <c r="C106" s="6">
        <v>42444</v>
      </c>
      <c r="D106" s="6">
        <v>44769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4188</v>
      </c>
      <c r="C107" s="6">
        <v>2182</v>
      </c>
      <c r="D107" s="6">
        <v>2006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4971</v>
      </c>
      <c r="C108" s="6">
        <v>2523</v>
      </c>
      <c r="D108" s="6">
        <v>2448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4258</v>
      </c>
      <c r="C109" s="6">
        <v>2173</v>
      </c>
      <c r="D109" s="6">
        <v>2085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4520</v>
      </c>
      <c r="C110" s="6">
        <v>2362</v>
      </c>
      <c r="D110" s="6">
        <v>2158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5584</v>
      </c>
      <c r="C111" s="6">
        <v>2807</v>
      </c>
      <c r="D111" s="6">
        <v>2777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6077</v>
      </c>
      <c r="C112" s="6">
        <v>3111</v>
      </c>
      <c r="D112" s="6">
        <v>2966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7259</v>
      </c>
      <c r="C113" s="6">
        <v>3715</v>
      </c>
      <c r="D113" s="6">
        <v>3544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7069</v>
      </c>
      <c r="C114" s="6">
        <v>3660</v>
      </c>
      <c r="D114" s="6">
        <v>3409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6112</v>
      </c>
      <c r="C115" s="6">
        <v>3172</v>
      </c>
      <c r="D115" s="6">
        <v>2940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4992</v>
      </c>
      <c r="C116" s="6">
        <v>2511</v>
      </c>
      <c r="D116" s="6">
        <v>2481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5125</v>
      </c>
      <c r="C117" s="6">
        <v>2580</v>
      </c>
      <c r="D117" s="6">
        <v>2545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6557</v>
      </c>
      <c r="C118" s="6">
        <v>3139</v>
      </c>
      <c r="D118" s="6">
        <v>3418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6699</v>
      </c>
      <c r="C119" s="6">
        <v>3090</v>
      </c>
      <c r="D119" s="6">
        <v>3609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5587</v>
      </c>
      <c r="C120" s="6">
        <v>2579</v>
      </c>
      <c r="D120" s="6">
        <v>3008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8215</v>
      </c>
      <c r="C121" s="6">
        <v>2840</v>
      </c>
      <c r="D121" s="6">
        <v>5375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13802</v>
      </c>
      <c r="C122" s="6">
        <f>SUM(C120:C121)</f>
        <v>5419</v>
      </c>
      <c r="D122" s="6">
        <f t="shared" ref="D122" si="14">SUM(D120:D121)</f>
        <v>8383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164</v>
      </c>
      <c r="B123" s="6">
        <v>47247</v>
      </c>
      <c r="C123" s="6">
        <v>23202</v>
      </c>
      <c r="D123" s="6">
        <v>24045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2292</v>
      </c>
      <c r="C124" s="6">
        <v>1158</v>
      </c>
      <c r="D124" s="6">
        <v>1134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2728</v>
      </c>
      <c r="C125" s="6">
        <v>1342</v>
      </c>
      <c r="D125" s="6">
        <v>1386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2438</v>
      </c>
      <c r="C126" s="6">
        <v>1280</v>
      </c>
      <c r="D126" s="6">
        <v>1158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2590</v>
      </c>
      <c r="C127" s="6">
        <v>1347</v>
      </c>
      <c r="D127" s="6">
        <v>1243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3042</v>
      </c>
      <c r="C128" s="6">
        <v>1606</v>
      </c>
      <c r="D128" s="6">
        <v>1436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3571</v>
      </c>
      <c r="C129" s="6">
        <v>1823</v>
      </c>
      <c r="D129" s="6">
        <v>1748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4086</v>
      </c>
      <c r="C130" s="6">
        <v>2081</v>
      </c>
      <c r="D130" s="6">
        <v>2005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3808</v>
      </c>
      <c r="C131" s="6">
        <v>1956</v>
      </c>
      <c r="D131" s="6">
        <v>1852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3487</v>
      </c>
      <c r="C132" s="6">
        <v>1768</v>
      </c>
      <c r="D132" s="6">
        <v>1719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2981</v>
      </c>
      <c r="C133" s="6">
        <v>1515</v>
      </c>
      <c r="D133" s="6">
        <v>1466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3114</v>
      </c>
      <c r="C134" s="6">
        <v>1546</v>
      </c>
      <c r="D134" s="6">
        <v>1568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3700</v>
      </c>
      <c r="C135" s="6">
        <v>1854</v>
      </c>
      <c r="D135" s="6">
        <v>1846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3176</v>
      </c>
      <c r="C136" s="6">
        <v>1529</v>
      </c>
      <c r="D136" s="6">
        <v>1647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2475</v>
      </c>
      <c r="C137" s="6">
        <v>1121</v>
      </c>
      <c r="D137" s="6">
        <v>1354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3759</v>
      </c>
      <c r="C138" s="6">
        <v>1276</v>
      </c>
      <c r="D138" s="6">
        <v>2483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6234</v>
      </c>
      <c r="C139" s="6">
        <f>SUM(C137:C138)</f>
        <v>2397</v>
      </c>
      <c r="D139" s="6">
        <f t="shared" ref="D139" si="19">SUM(D137:D138)</f>
        <v>3837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21</v>
      </c>
      <c r="B140" s="6">
        <v>49936</v>
      </c>
      <c r="C140" s="6">
        <v>24589</v>
      </c>
      <c r="D140" s="6">
        <v>25347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2506</v>
      </c>
      <c r="C141" s="6">
        <v>1287</v>
      </c>
      <c r="D141" s="6">
        <v>1219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2853</v>
      </c>
      <c r="C142" s="6">
        <v>1428</v>
      </c>
      <c r="D142" s="6">
        <v>1425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2502</v>
      </c>
      <c r="C143" s="6">
        <v>1264</v>
      </c>
      <c r="D143" s="6">
        <v>1238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2605</v>
      </c>
      <c r="C144" s="6">
        <v>1343</v>
      </c>
      <c r="D144" s="6">
        <v>1262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3335</v>
      </c>
      <c r="C145" s="6">
        <v>1628</v>
      </c>
      <c r="D145" s="6">
        <v>1707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3698</v>
      </c>
      <c r="C146" s="6">
        <v>1905</v>
      </c>
      <c r="D146" s="6">
        <v>1793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4054</v>
      </c>
      <c r="C147" s="6">
        <v>2136</v>
      </c>
      <c r="D147" s="6">
        <v>1918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3864</v>
      </c>
      <c r="C148" s="6">
        <v>2028</v>
      </c>
      <c r="D148" s="6">
        <v>1836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3460</v>
      </c>
      <c r="C149" s="6">
        <v>1760</v>
      </c>
      <c r="D149" s="6">
        <v>1700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2972</v>
      </c>
      <c r="C150" s="6">
        <v>1514</v>
      </c>
      <c r="D150" s="6">
        <v>1458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3088</v>
      </c>
      <c r="C151" s="6">
        <v>1569</v>
      </c>
      <c r="D151" s="6">
        <v>1519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3796</v>
      </c>
      <c r="C152" s="6">
        <v>1940</v>
      </c>
      <c r="D152" s="6">
        <v>1856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3679</v>
      </c>
      <c r="C153" s="6">
        <v>1790</v>
      </c>
      <c r="D153" s="6">
        <v>1889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3048</v>
      </c>
      <c r="C154" s="6">
        <v>1457</v>
      </c>
      <c r="D154" s="6">
        <v>1591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4476</v>
      </c>
      <c r="C155" s="6">
        <v>1540</v>
      </c>
      <c r="D155" s="6">
        <v>2936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7524</v>
      </c>
      <c r="C156" s="6">
        <f>SUM(C154:C155)</f>
        <v>2997</v>
      </c>
      <c r="D156" s="6">
        <f t="shared" ref="D156" si="20">SUM(D154:D155)</f>
        <v>4527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165</v>
      </c>
      <c r="B157" s="6">
        <v>35457</v>
      </c>
      <c r="C157" s="6">
        <v>17620</v>
      </c>
      <c r="D157" s="6">
        <v>17837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1796</v>
      </c>
      <c r="C158" s="6">
        <v>931</v>
      </c>
      <c r="D158" s="6">
        <v>865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2116</v>
      </c>
      <c r="C159" s="6">
        <v>1078</v>
      </c>
      <c r="D159" s="6">
        <v>1038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1741</v>
      </c>
      <c r="C160" s="6">
        <v>874</v>
      </c>
      <c r="D160" s="6">
        <v>867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1758</v>
      </c>
      <c r="C161" s="6">
        <v>896</v>
      </c>
      <c r="D161" s="6">
        <v>862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2399</v>
      </c>
      <c r="C162" s="6">
        <v>1248</v>
      </c>
      <c r="D162" s="6">
        <v>1151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2834</v>
      </c>
      <c r="C163" s="6">
        <v>1481</v>
      </c>
      <c r="D163" s="6">
        <v>1353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3123</v>
      </c>
      <c r="C164" s="6">
        <v>1669</v>
      </c>
      <c r="D164" s="6">
        <v>1454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2706</v>
      </c>
      <c r="C165" s="6">
        <v>1421</v>
      </c>
      <c r="D165" s="6">
        <v>1285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2483</v>
      </c>
      <c r="C166" s="6">
        <v>1311</v>
      </c>
      <c r="D166" s="6">
        <v>1172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2027</v>
      </c>
      <c r="C167" s="6">
        <v>1013</v>
      </c>
      <c r="D167" s="6">
        <v>1014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2255</v>
      </c>
      <c r="C168" s="6">
        <v>1157</v>
      </c>
      <c r="D168" s="6">
        <v>1098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2721</v>
      </c>
      <c r="C169" s="6">
        <v>1362</v>
      </c>
      <c r="D169" s="6">
        <v>1359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2553</v>
      </c>
      <c r="C170" s="6">
        <v>1273</v>
      </c>
      <c r="D170" s="6">
        <v>1280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1908</v>
      </c>
      <c r="C171" s="6">
        <v>919</v>
      </c>
      <c r="D171" s="6">
        <v>989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3037</v>
      </c>
      <c r="C172" s="6">
        <v>987</v>
      </c>
      <c r="D172" s="6">
        <v>2050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4945</v>
      </c>
      <c r="C173" s="6">
        <f>SUM(C171:C172)</f>
        <v>1906</v>
      </c>
      <c r="D173" s="6">
        <f t="shared" ref="D173" si="21">SUM(D171:D172)</f>
        <v>3039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47</v>
      </c>
      <c r="B174" s="6">
        <v>56232</v>
      </c>
      <c r="C174" s="6">
        <v>27533</v>
      </c>
      <c r="D174" s="6">
        <v>28699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2909</v>
      </c>
      <c r="C175" s="6">
        <v>1456</v>
      </c>
      <c r="D175" s="6">
        <v>1453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3126</v>
      </c>
      <c r="C176" s="6">
        <v>1640</v>
      </c>
      <c r="D176" s="6">
        <v>1486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2715</v>
      </c>
      <c r="C177" s="6">
        <v>1363</v>
      </c>
      <c r="D177" s="6">
        <v>1352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3013</v>
      </c>
      <c r="C178" s="6">
        <v>1542</v>
      </c>
      <c r="D178" s="6">
        <v>1471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3650</v>
      </c>
      <c r="C179" s="6">
        <v>1817</v>
      </c>
      <c r="D179" s="6">
        <v>1833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4176</v>
      </c>
      <c r="C180" s="6">
        <v>2159</v>
      </c>
      <c r="D180" s="6">
        <v>2017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4817</v>
      </c>
      <c r="C181" s="6">
        <v>2474</v>
      </c>
      <c r="D181" s="6">
        <v>2343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4477</v>
      </c>
      <c r="C182" s="6">
        <v>2353</v>
      </c>
      <c r="D182" s="6">
        <v>2124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3943</v>
      </c>
      <c r="C183" s="6">
        <v>2024</v>
      </c>
      <c r="D183" s="6">
        <v>1919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3240</v>
      </c>
      <c r="C184" s="6">
        <v>1662</v>
      </c>
      <c r="D184" s="6">
        <v>1578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3568</v>
      </c>
      <c r="C185" s="6">
        <v>1759</v>
      </c>
      <c r="D185" s="6">
        <v>1809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4316</v>
      </c>
      <c r="C186" s="6">
        <v>2154</v>
      </c>
      <c r="D186" s="6">
        <v>2162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4073</v>
      </c>
      <c r="C187" s="6">
        <v>1932</v>
      </c>
      <c r="D187" s="6">
        <v>2141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3372</v>
      </c>
      <c r="C188" s="6">
        <v>1530</v>
      </c>
      <c r="D188" s="6">
        <v>1842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4837</v>
      </c>
      <c r="C189" s="6">
        <v>1668</v>
      </c>
      <c r="D189" s="6">
        <v>3169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8209</v>
      </c>
      <c r="C190" s="6">
        <f>SUM(C188:C189)</f>
        <v>3198</v>
      </c>
      <c r="D190" s="6">
        <f t="shared" ref="D190" si="22">SUM(D188:D189)</f>
        <v>5011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48</v>
      </c>
      <c r="B191" s="6">
        <v>75283</v>
      </c>
      <c r="C191" s="6">
        <v>37145</v>
      </c>
      <c r="D191" s="6">
        <v>38138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3710</v>
      </c>
      <c r="C192" s="6">
        <v>1914</v>
      </c>
      <c r="D192" s="6">
        <v>1796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4169</v>
      </c>
      <c r="C193" s="6">
        <v>2123</v>
      </c>
      <c r="D193" s="6">
        <v>2046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3571</v>
      </c>
      <c r="C194" s="6">
        <v>1777</v>
      </c>
      <c r="D194" s="6">
        <v>1794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4110</v>
      </c>
      <c r="C195" s="6">
        <v>2142</v>
      </c>
      <c r="D195" s="6">
        <v>1968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5061</v>
      </c>
      <c r="C196" s="6">
        <v>2532</v>
      </c>
      <c r="D196" s="6">
        <v>2529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5844</v>
      </c>
      <c r="C197" s="6">
        <v>3033</v>
      </c>
      <c r="D197" s="6">
        <v>2811</v>
      </c>
      <c r="E197" t="b">
        <f t="shared" ref="E197:E258" si="23">IFERROR(IF(SEARCH(" - ",A197)&gt;0,FALSE,TRUE),TRUE)</f>
        <v>0</v>
      </c>
      <c r="F197" t="b">
        <f t="shared" ref="F197:F258" si="24">IFERROR(IF(SEARCH("65+",A197)&gt;0,FALSE,TRUE),TRUE)</f>
        <v>1</v>
      </c>
      <c r="G197" t="b">
        <f t="shared" ref="G197:G258" si="25">IFERROR(IF(SEARCH("70",A197)&gt;0,FALSE,TRUE),TRUE)</f>
        <v>1</v>
      </c>
      <c r="H197" t="b">
        <f t="shared" ref="H197:H258" si="26">AND(E197:G197)</f>
        <v>0</v>
      </c>
    </row>
    <row r="198" spans="1:8">
      <c r="A198" s="4" t="s">
        <v>12</v>
      </c>
      <c r="B198" s="6">
        <v>6432</v>
      </c>
      <c r="C198" s="6">
        <v>3301</v>
      </c>
      <c r="D198" s="6">
        <v>3131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6209</v>
      </c>
      <c r="C199" s="6">
        <v>3249</v>
      </c>
      <c r="D199" s="6">
        <v>2960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5513</v>
      </c>
      <c r="C200" s="6">
        <v>2806</v>
      </c>
      <c r="D200" s="6">
        <v>2707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4422</v>
      </c>
      <c r="C201" s="6">
        <v>2244</v>
      </c>
      <c r="D201" s="6">
        <v>2178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4631</v>
      </c>
      <c r="C202" s="6">
        <v>2298</v>
      </c>
      <c r="D202" s="6">
        <v>2333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5658</v>
      </c>
      <c r="C203" s="6">
        <v>2818</v>
      </c>
      <c r="D203" s="6">
        <v>2840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5607</v>
      </c>
      <c r="C204" s="6">
        <v>2727</v>
      </c>
      <c r="D204" s="6">
        <v>2880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4323</v>
      </c>
      <c r="C205" s="6">
        <v>2051</v>
      </c>
      <c r="D205" s="6">
        <v>2272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6023</v>
      </c>
      <c r="C206" s="6">
        <v>2130</v>
      </c>
      <c r="D206" s="6">
        <v>3893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10346</v>
      </c>
      <c r="C207" s="6">
        <f>SUM(C205:C206)</f>
        <v>4181</v>
      </c>
      <c r="D207" s="6">
        <f t="shared" ref="D207" si="27">SUM(D205:D206)</f>
        <v>6165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166</v>
      </c>
      <c r="B208" s="6">
        <v>80834</v>
      </c>
      <c r="C208" s="6">
        <v>39384</v>
      </c>
      <c r="D208" s="6">
        <v>41450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3616</v>
      </c>
      <c r="C209" s="6">
        <v>1832</v>
      </c>
      <c r="D209" s="6">
        <v>1784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4368</v>
      </c>
      <c r="C210" s="6">
        <v>2280</v>
      </c>
      <c r="D210" s="6">
        <v>2088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3789</v>
      </c>
      <c r="C211" s="6">
        <v>1959</v>
      </c>
      <c r="D211" s="6">
        <v>1830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4240</v>
      </c>
      <c r="C212" s="6">
        <v>2216</v>
      </c>
      <c r="D212" s="6">
        <v>2024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5114</v>
      </c>
      <c r="C213" s="6">
        <v>2547</v>
      </c>
      <c r="D213" s="6">
        <v>2567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5736</v>
      </c>
      <c r="C214" s="6">
        <v>2929</v>
      </c>
      <c r="D214" s="6">
        <v>2807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6901</v>
      </c>
      <c r="C215" s="6">
        <v>3548</v>
      </c>
      <c r="D215" s="6">
        <v>3353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6466</v>
      </c>
      <c r="C216" s="6">
        <v>3388</v>
      </c>
      <c r="D216" s="6">
        <v>3078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5848</v>
      </c>
      <c r="C217" s="6">
        <v>3026</v>
      </c>
      <c r="D217" s="6">
        <v>2822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4694</v>
      </c>
      <c r="C218" s="6">
        <v>2382</v>
      </c>
      <c r="D218" s="6">
        <v>2312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5094</v>
      </c>
      <c r="C219" s="6">
        <v>2555</v>
      </c>
      <c r="D219" s="6">
        <v>2539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6452</v>
      </c>
      <c r="C220" s="6">
        <v>3109</v>
      </c>
      <c r="D220" s="6">
        <v>3343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6185</v>
      </c>
      <c r="C221" s="6">
        <v>2960</v>
      </c>
      <c r="D221" s="6">
        <v>3225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4910</v>
      </c>
      <c r="C222" s="6">
        <v>2263</v>
      </c>
      <c r="D222" s="6">
        <v>2647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7421</v>
      </c>
      <c r="C223" s="6">
        <v>2390</v>
      </c>
      <c r="D223" s="6">
        <v>5031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12331</v>
      </c>
      <c r="C224" s="6">
        <f>SUM(C222:C223)</f>
        <v>4653</v>
      </c>
      <c r="D224" s="6">
        <f t="shared" ref="D224" si="28">SUM(D222:D223)</f>
        <v>7678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167</v>
      </c>
      <c r="B225" s="6">
        <v>97942</v>
      </c>
      <c r="C225" s="6">
        <v>47542</v>
      </c>
      <c r="D225" s="6">
        <v>50400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4432</v>
      </c>
      <c r="C226" s="6">
        <v>2249</v>
      </c>
      <c r="D226" s="6">
        <v>2183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5325</v>
      </c>
      <c r="C227" s="6">
        <v>2729</v>
      </c>
      <c r="D227" s="6">
        <v>2596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4727</v>
      </c>
      <c r="C228" s="6">
        <v>2425</v>
      </c>
      <c r="D228" s="6">
        <v>2302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5137</v>
      </c>
      <c r="C229" s="6">
        <v>2623</v>
      </c>
      <c r="D229" s="6">
        <v>2514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6437</v>
      </c>
      <c r="C230" s="6">
        <v>3274</v>
      </c>
      <c r="D230" s="6">
        <v>3163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7146</v>
      </c>
      <c r="C231" s="6">
        <v>3715</v>
      </c>
      <c r="D231" s="6">
        <v>3431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8058</v>
      </c>
      <c r="C232" s="6">
        <v>4164</v>
      </c>
      <c r="D232" s="6">
        <v>3894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8010</v>
      </c>
      <c r="C233" s="6">
        <v>4047</v>
      </c>
      <c r="D233" s="6">
        <v>3963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7246</v>
      </c>
      <c r="C234" s="6">
        <v>3725</v>
      </c>
      <c r="D234" s="6">
        <v>3521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5635</v>
      </c>
      <c r="C235" s="6">
        <v>2807</v>
      </c>
      <c r="D235" s="6">
        <v>2828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6114</v>
      </c>
      <c r="C236" s="6">
        <v>2960</v>
      </c>
      <c r="D236" s="6">
        <v>3154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7684</v>
      </c>
      <c r="C237" s="6">
        <v>3769</v>
      </c>
      <c r="D237" s="6">
        <v>3915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7502</v>
      </c>
      <c r="C238" s="6">
        <v>3588</v>
      </c>
      <c r="D238" s="6">
        <v>3914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5787</v>
      </c>
      <c r="C239" s="6">
        <v>2589</v>
      </c>
      <c r="D239" s="6">
        <v>3198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8702</v>
      </c>
      <c r="C240" s="6">
        <v>2878</v>
      </c>
      <c r="D240" s="6">
        <v>5824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14489</v>
      </c>
      <c r="C241" s="6">
        <f>SUM(C239:C240)</f>
        <v>5467</v>
      </c>
      <c r="D241" s="6">
        <f t="shared" ref="D241" si="29">SUM(D239:D240)</f>
        <v>9022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168</v>
      </c>
      <c r="B242" s="6">
        <v>39277</v>
      </c>
      <c r="C242" s="6">
        <v>19404</v>
      </c>
      <c r="D242" s="6">
        <v>19873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2004</v>
      </c>
      <c r="C243" s="6">
        <v>1017</v>
      </c>
      <c r="D243" s="6">
        <v>987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2285</v>
      </c>
      <c r="C244" s="6">
        <v>1194</v>
      </c>
      <c r="D244" s="6">
        <v>1091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2141</v>
      </c>
      <c r="C245" s="6">
        <v>1099</v>
      </c>
      <c r="D245" s="6">
        <v>1042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2193</v>
      </c>
      <c r="C246" s="6">
        <v>1141</v>
      </c>
      <c r="D246" s="6">
        <v>1052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2727</v>
      </c>
      <c r="C247" s="6">
        <v>1409</v>
      </c>
      <c r="D247" s="6">
        <v>1318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3014</v>
      </c>
      <c r="C248" s="6">
        <v>1531</v>
      </c>
      <c r="D248" s="6">
        <v>1483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3276</v>
      </c>
      <c r="C249" s="6">
        <v>1693</v>
      </c>
      <c r="D249" s="6">
        <v>1583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3050</v>
      </c>
      <c r="C250" s="6">
        <v>1591</v>
      </c>
      <c r="D250" s="6">
        <v>1459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2779</v>
      </c>
      <c r="C251" s="6">
        <v>1434</v>
      </c>
      <c r="D251" s="6">
        <v>1345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2276</v>
      </c>
      <c r="C252" s="6">
        <v>1150</v>
      </c>
      <c r="D252" s="6">
        <v>1126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2378</v>
      </c>
      <c r="C253" s="6">
        <v>1180</v>
      </c>
      <c r="D253" s="6">
        <v>1198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2929</v>
      </c>
      <c r="C254" s="6">
        <v>1446</v>
      </c>
      <c r="D254" s="6">
        <v>1483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2721</v>
      </c>
      <c r="C255" s="6">
        <v>1301</v>
      </c>
      <c r="D255" s="6">
        <v>1420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2292</v>
      </c>
      <c r="C256" s="6">
        <v>1029</v>
      </c>
      <c r="D256" s="6">
        <v>1263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3212</v>
      </c>
      <c r="C257" s="6">
        <v>1189</v>
      </c>
      <c r="D257" s="6">
        <v>2023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5504</v>
      </c>
      <c r="C258" s="6">
        <f>SUM(C256:C257)</f>
        <v>2218</v>
      </c>
      <c r="D258" s="6">
        <f t="shared" ref="D258" si="30">SUM(D256:D257)</f>
        <v>3286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</sheetData>
  <autoFilter ref="A1:H258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Arkusz10"/>
  <dimension ref="A1:H428"/>
  <sheetViews>
    <sheetView topLeftCell="A386" zoomScaleNormal="100" workbookViewId="0">
      <selection activeCell="K34" sqref="K34"/>
    </sheetView>
  </sheetViews>
  <sheetFormatPr defaultRowHeight="12.75"/>
  <cols>
    <col min="1" max="1" width="15" customWidth="1"/>
    <col min="2" max="2" width="13.85546875" customWidth="1"/>
    <col min="3" max="3" width="14" customWidth="1"/>
    <col min="4" max="4" width="13.42578125" customWidth="1"/>
  </cols>
  <sheetData>
    <row r="1" spans="1:8" ht="15" customHeight="1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169</v>
      </c>
      <c r="B4" s="2">
        <v>2488417</v>
      </c>
      <c r="C4" s="3">
        <v>1185645</v>
      </c>
      <c r="D4" s="3">
        <v>1302772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113494</v>
      </c>
      <c r="C5" s="5">
        <v>58489</v>
      </c>
      <c r="D5" s="5">
        <v>55005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125557</v>
      </c>
      <c r="C6" s="6">
        <v>64470</v>
      </c>
      <c r="D6" s="6">
        <v>61087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110034</v>
      </c>
      <c r="C7" s="6">
        <v>56539</v>
      </c>
      <c r="D7" s="6">
        <v>53495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118793</v>
      </c>
      <c r="C8" s="6">
        <v>61012</v>
      </c>
      <c r="D8" s="6">
        <v>57781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147447</v>
      </c>
      <c r="C9" s="6">
        <v>75192</v>
      </c>
      <c r="D9" s="6">
        <v>72255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168890</v>
      </c>
      <c r="C10" s="6">
        <v>86245</v>
      </c>
      <c r="D10" s="6">
        <v>82645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197422</v>
      </c>
      <c r="C11" s="6">
        <v>101148</v>
      </c>
      <c r="D11" s="6">
        <v>96274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196029</v>
      </c>
      <c r="C12" s="6">
        <v>99453</v>
      </c>
      <c r="D12" s="6">
        <v>96576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178790</v>
      </c>
      <c r="C13" s="6">
        <v>89935</v>
      </c>
      <c r="D13" s="6">
        <v>88855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153358</v>
      </c>
      <c r="C14" s="6">
        <v>76056</v>
      </c>
      <c r="D14" s="6">
        <v>77302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152629</v>
      </c>
      <c r="C15" s="6">
        <v>74259</v>
      </c>
      <c r="D15" s="6">
        <v>78370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187082</v>
      </c>
      <c r="C16" s="6">
        <v>88011</v>
      </c>
      <c r="D16" s="6">
        <v>99071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191861</v>
      </c>
      <c r="C17" s="6">
        <v>87592</v>
      </c>
      <c r="D17" s="6">
        <v>104269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162273</v>
      </c>
      <c r="C18" s="6">
        <v>69634</v>
      </c>
      <c r="D18" s="6">
        <v>92639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284758</v>
      </c>
      <c r="C19" s="6">
        <v>97610</v>
      </c>
      <c r="D19" s="6">
        <v>187148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447031</v>
      </c>
      <c r="C20" s="6">
        <f>SUM(C18:C19)</f>
        <v>167244</v>
      </c>
      <c r="D20" s="6">
        <f t="shared" ref="D20" si="4">SUM(D18:D19)</f>
        <v>279787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170</v>
      </c>
      <c r="B21" s="6">
        <v>698688</v>
      </c>
      <c r="C21" s="6">
        <v>318043</v>
      </c>
      <c r="D21" s="6">
        <v>380645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28973</v>
      </c>
      <c r="C22" s="6">
        <v>14938</v>
      </c>
      <c r="D22" s="6">
        <v>14035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30589</v>
      </c>
      <c r="C23" s="6">
        <v>15705</v>
      </c>
      <c r="D23" s="6">
        <v>14884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25652</v>
      </c>
      <c r="C24" s="6">
        <v>13246</v>
      </c>
      <c r="D24" s="6">
        <v>12406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26216</v>
      </c>
      <c r="C25" s="6">
        <v>13334</v>
      </c>
      <c r="D25" s="6">
        <v>12882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34262</v>
      </c>
      <c r="C26" s="6">
        <v>17089</v>
      </c>
      <c r="D26" s="6">
        <v>17173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43930</v>
      </c>
      <c r="C27" s="6">
        <v>21742</v>
      </c>
      <c r="D27" s="6">
        <v>22188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58085</v>
      </c>
      <c r="C28" s="6">
        <v>28930</v>
      </c>
      <c r="D28" s="6">
        <v>29155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57607</v>
      </c>
      <c r="C29" s="6">
        <v>28504</v>
      </c>
      <c r="D29" s="6">
        <v>29103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49965</v>
      </c>
      <c r="C30" s="6">
        <v>24621</v>
      </c>
      <c r="D30" s="6">
        <v>25344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40062</v>
      </c>
      <c r="C31" s="6">
        <v>19222</v>
      </c>
      <c r="D31" s="6">
        <v>20840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39976</v>
      </c>
      <c r="C32" s="6">
        <v>18479</v>
      </c>
      <c r="D32" s="6">
        <v>21497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54098</v>
      </c>
      <c r="C33" s="6">
        <v>23654</v>
      </c>
      <c r="D33" s="6">
        <v>30444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61735</v>
      </c>
      <c r="C34" s="6">
        <v>26206</v>
      </c>
      <c r="D34" s="6">
        <v>35529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54048</v>
      </c>
      <c r="C35" s="6">
        <v>22091</v>
      </c>
      <c r="D35" s="6">
        <v>31957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93490</v>
      </c>
      <c r="C36" s="6">
        <v>30282</v>
      </c>
      <c r="D36" s="6">
        <v>63208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147538</v>
      </c>
      <c r="C37" s="6">
        <f>SUM(C35:C36)</f>
        <v>52373</v>
      </c>
      <c r="D37" s="6">
        <f t="shared" ref="D37" si="5">SUM(D35:D36)</f>
        <v>95165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22</v>
      </c>
      <c r="B38" s="6">
        <v>74905</v>
      </c>
      <c r="C38" s="6">
        <v>35171</v>
      </c>
      <c r="D38" s="6">
        <v>39734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3518</v>
      </c>
      <c r="C39" s="6">
        <v>1821</v>
      </c>
      <c r="D39" s="6">
        <v>1697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3945</v>
      </c>
      <c r="C40" s="6">
        <v>2020</v>
      </c>
      <c r="D40" s="6">
        <v>1925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3510</v>
      </c>
      <c r="C41" s="6">
        <v>1734</v>
      </c>
      <c r="D41" s="6">
        <v>1776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3586</v>
      </c>
      <c r="C42" s="6">
        <v>1828</v>
      </c>
      <c r="D42" s="6">
        <v>1758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4043</v>
      </c>
      <c r="C43" s="6">
        <v>2093</v>
      </c>
      <c r="D43" s="6">
        <v>1950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4875</v>
      </c>
      <c r="C44" s="6">
        <v>2435</v>
      </c>
      <c r="D44" s="6">
        <v>2440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5891</v>
      </c>
      <c r="C45" s="6">
        <v>3000</v>
      </c>
      <c r="D45" s="6">
        <v>2891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6220</v>
      </c>
      <c r="C46" s="6">
        <v>3128</v>
      </c>
      <c r="D46" s="6">
        <v>3092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5498</v>
      </c>
      <c r="C47" s="6">
        <v>2788</v>
      </c>
      <c r="D47" s="6">
        <v>2710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4548</v>
      </c>
      <c r="C48" s="6">
        <v>2188</v>
      </c>
      <c r="D48" s="6">
        <v>2360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4387</v>
      </c>
      <c r="C49" s="6">
        <v>2092</v>
      </c>
      <c r="D49" s="6">
        <v>2295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5459</v>
      </c>
      <c r="C50" s="6">
        <v>2401</v>
      </c>
      <c r="D50" s="6">
        <v>3058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6170</v>
      </c>
      <c r="C51" s="6">
        <v>2653</v>
      </c>
      <c r="D51" s="6">
        <v>3517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5114</v>
      </c>
      <c r="C52" s="6">
        <v>2124</v>
      </c>
      <c r="D52" s="6">
        <v>2990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8141</v>
      </c>
      <c r="C53" s="6">
        <v>2866</v>
      </c>
      <c r="D53" s="6">
        <v>5275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13255</v>
      </c>
      <c r="C54" s="6">
        <f>SUM(C52:C53)</f>
        <v>4990</v>
      </c>
      <c r="D54" s="6">
        <f t="shared" ref="D54" si="6">SUM(D52:D53)</f>
        <v>8265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49</v>
      </c>
      <c r="B55" s="6">
        <v>48304</v>
      </c>
      <c r="C55" s="6">
        <v>23073</v>
      </c>
      <c r="D55" s="6">
        <v>25231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2541</v>
      </c>
      <c r="C56" s="6">
        <v>1336</v>
      </c>
      <c r="D56" s="6">
        <v>1205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2712</v>
      </c>
      <c r="C57" s="6">
        <v>1392</v>
      </c>
      <c r="D57" s="6">
        <v>1320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2198</v>
      </c>
      <c r="C58" s="6">
        <v>1141</v>
      </c>
      <c r="D58" s="6">
        <v>1057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2197</v>
      </c>
      <c r="C59" s="6">
        <v>1192</v>
      </c>
      <c r="D59" s="6">
        <v>1005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2659</v>
      </c>
      <c r="C60" s="6">
        <v>1378</v>
      </c>
      <c r="D60" s="6">
        <v>1281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3253</v>
      </c>
      <c r="C61" s="6">
        <v>1647</v>
      </c>
      <c r="D61" s="6">
        <v>1606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4073</v>
      </c>
      <c r="C62" s="6">
        <v>2060</v>
      </c>
      <c r="D62" s="6">
        <v>2013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3953</v>
      </c>
      <c r="C63" s="6">
        <v>1965</v>
      </c>
      <c r="D63" s="6">
        <v>1988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3327</v>
      </c>
      <c r="C64" s="6">
        <v>1677</v>
      </c>
      <c r="D64" s="6">
        <v>1650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2865</v>
      </c>
      <c r="C65" s="6">
        <v>1378</v>
      </c>
      <c r="D65" s="6">
        <v>1487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2987</v>
      </c>
      <c r="C66" s="6">
        <v>1386</v>
      </c>
      <c r="D66" s="6">
        <v>1601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3814</v>
      </c>
      <c r="C67" s="6">
        <v>1734</v>
      </c>
      <c r="D67" s="6">
        <v>2080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3980</v>
      </c>
      <c r="C68" s="6">
        <v>1766</v>
      </c>
      <c r="D68" s="6">
        <v>2214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3105</v>
      </c>
      <c r="C69" s="6">
        <v>1350</v>
      </c>
      <c r="D69" s="6">
        <v>1755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4640</v>
      </c>
      <c r="C70" s="6">
        <v>1671</v>
      </c>
      <c r="D70" s="6">
        <v>2969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7745</v>
      </c>
      <c r="C71" s="6">
        <f>SUM(C69:C70)</f>
        <v>3021</v>
      </c>
      <c r="D71" s="6">
        <f t="shared" ref="D71" si="11">SUM(D69:D70)</f>
        <v>4724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50</v>
      </c>
      <c r="B72" s="6">
        <v>112853</v>
      </c>
      <c r="C72" s="6">
        <v>55410</v>
      </c>
      <c r="D72" s="6">
        <v>57443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5914</v>
      </c>
      <c r="C73" s="6">
        <v>3076</v>
      </c>
      <c r="D73" s="6">
        <v>2838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6417</v>
      </c>
      <c r="C74" s="6">
        <v>3310</v>
      </c>
      <c r="D74" s="6">
        <v>3107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5110</v>
      </c>
      <c r="C75" s="6">
        <v>2610</v>
      </c>
      <c r="D75" s="6">
        <v>2500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5668</v>
      </c>
      <c r="C76" s="6">
        <v>2899</v>
      </c>
      <c r="D76" s="6">
        <v>2769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7162</v>
      </c>
      <c r="C77" s="6">
        <v>3642</v>
      </c>
      <c r="D77" s="6">
        <v>3520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8657</v>
      </c>
      <c r="C78" s="6">
        <v>4445</v>
      </c>
      <c r="D78" s="6">
        <v>4212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10277</v>
      </c>
      <c r="C79" s="6">
        <v>5334</v>
      </c>
      <c r="D79" s="6">
        <v>4943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9437</v>
      </c>
      <c r="C80" s="6">
        <v>4811</v>
      </c>
      <c r="D80" s="6">
        <v>4626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7501</v>
      </c>
      <c r="C81" s="6">
        <v>3793</v>
      </c>
      <c r="D81" s="6">
        <v>3708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6371</v>
      </c>
      <c r="C82" s="6">
        <v>3093</v>
      </c>
      <c r="D82" s="6">
        <v>3278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7559</v>
      </c>
      <c r="C83" s="6">
        <v>3547</v>
      </c>
      <c r="D83" s="6">
        <v>4012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9796</v>
      </c>
      <c r="C84" s="6">
        <v>4748</v>
      </c>
      <c r="D84" s="6">
        <v>5048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8583</v>
      </c>
      <c r="C85" s="6">
        <v>4211</v>
      </c>
      <c r="D85" s="6">
        <v>4372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5855</v>
      </c>
      <c r="C86" s="6">
        <v>2801</v>
      </c>
      <c r="D86" s="6">
        <v>3054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8546</v>
      </c>
      <c r="C87" s="6">
        <v>3090</v>
      </c>
      <c r="D87" s="6">
        <v>5456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14401</v>
      </c>
      <c r="C88" s="6">
        <f>SUM(C86:C87)</f>
        <v>5891</v>
      </c>
      <c r="D88" s="6">
        <f t="shared" ref="D88" si="12">SUM(D86:D87)</f>
        <v>8510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171</v>
      </c>
      <c r="B89" s="6">
        <v>98825</v>
      </c>
      <c r="C89" s="6">
        <v>47496</v>
      </c>
      <c r="D89" s="6">
        <v>51329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4232</v>
      </c>
      <c r="C90" s="6">
        <v>2123</v>
      </c>
      <c r="D90" s="6">
        <v>2109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4545</v>
      </c>
      <c r="C91" s="6">
        <v>2352</v>
      </c>
      <c r="D91" s="6">
        <v>2193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4062</v>
      </c>
      <c r="C92" s="6">
        <v>2108</v>
      </c>
      <c r="D92" s="6">
        <v>1954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4702</v>
      </c>
      <c r="C93" s="6">
        <v>2418</v>
      </c>
      <c r="D93" s="6">
        <v>2284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6153</v>
      </c>
      <c r="C94" s="6">
        <v>3171</v>
      </c>
      <c r="D94" s="6">
        <v>2982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6731</v>
      </c>
      <c r="C95" s="6">
        <v>3573</v>
      </c>
      <c r="D95" s="6">
        <v>3158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7330</v>
      </c>
      <c r="C96" s="6">
        <v>3847</v>
      </c>
      <c r="D96" s="6">
        <v>3483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7385</v>
      </c>
      <c r="C97" s="6">
        <v>3880</v>
      </c>
      <c r="D97" s="6">
        <v>3505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6759</v>
      </c>
      <c r="C98" s="6">
        <v>3461</v>
      </c>
      <c r="D98" s="6">
        <v>3298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6432</v>
      </c>
      <c r="C99" s="6">
        <v>3150</v>
      </c>
      <c r="D99" s="6">
        <v>3282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6748</v>
      </c>
      <c r="C100" s="6">
        <v>3279</v>
      </c>
      <c r="D100" s="6">
        <v>3469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7957</v>
      </c>
      <c r="C101" s="6">
        <v>3840</v>
      </c>
      <c r="D101" s="6">
        <v>4117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7856</v>
      </c>
      <c r="C102" s="6">
        <v>3581</v>
      </c>
      <c r="D102" s="6">
        <v>4275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6528</v>
      </c>
      <c r="C103" s="6">
        <v>2818</v>
      </c>
      <c r="D103" s="6">
        <v>3710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11405</v>
      </c>
      <c r="C104" s="6">
        <v>3895</v>
      </c>
      <c r="D104" s="6">
        <v>7510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17933</v>
      </c>
      <c r="C105" s="6">
        <f>SUM(C103:C104)</f>
        <v>6713</v>
      </c>
      <c r="D105" s="6">
        <f t="shared" ref="D105" si="13">SUM(D103:D104)</f>
        <v>11220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172</v>
      </c>
      <c r="B106" s="6">
        <v>50232</v>
      </c>
      <c r="C106" s="6">
        <v>24458</v>
      </c>
      <c r="D106" s="6">
        <v>25774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2314</v>
      </c>
      <c r="C107" s="6">
        <v>1232</v>
      </c>
      <c r="D107" s="6">
        <v>1082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2500</v>
      </c>
      <c r="C108" s="6">
        <v>1250</v>
      </c>
      <c r="D108" s="6">
        <v>1250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2274</v>
      </c>
      <c r="C109" s="6">
        <v>1188</v>
      </c>
      <c r="D109" s="6">
        <v>1086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2555</v>
      </c>
      <c r="C110" s="6">
        <v>1310</v>
      </c>
      <c r="D110" s="6">
        <v>1245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3257</v>
      </c>
      <c r="C111" s="6">
        <v>1679</v>
      </c>
      <c r="D111" s="6">
        <v>1578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3559</v>
      </c>
      <c r="C112" s="6">
        <v>1822</v>
      </c>
      <c r="D112" s="6">
        <v>1737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4072</v>
      </c>
      <c r="C113" s="6">
        <v>2148</v>
      </c>
      <c r="D113" s="6">
        <v>1924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3822</v>
      </c>
      <c r="C114" s="6">
        <v>1975</v>
      </c>
      <c r="D114" s="6">
        <v>1847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3620</v>
      </c>
      <c r="C115" s="6">
        <v>1897</v>
      </c>
      <c r="D115" s="6">
        <v>1723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3215</v>
      </c>
      <c r="C116" s="6">
        <v>1591</v>
      </c>
      <c r="D116" s="6">
        <v>1624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3164</v>
      </c>
      <c r="C117" s="6">
        <v>1577</v>
      </c>
      <c r="D117" s="6">
        <v>1587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3766</v>
      </c>
      <c r="C118" s="6">
        <v>1839</v>
      </c>
      <c r="D118" s="6">
        <v>1927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3619</v>
      </c>
      <c r="C119" s="6">
        <v>1710</v>
      </c>
      <c r="D119" s="6">
        <v>1909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3059</v>
      </c>
      <c r="C120" s="6">
        <v>1344</v>
      </c>
      <c r="D120" s="6">
        <v>1715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5436</v>
      </c>
      <c r="C121" s="6">
        <v>1896</v>
      </c>
      <c r="D121" s="6">
        <v>3540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8495</v>
      </c>
      <c r="C122" s="6">
        <f>SUM(C120:C121)</f>
        <v>3240</v>
      </c>
      <c r="D122" s="6">
        <f t="shared" ref="D122" si="14">SUM(D120:D121)</f>
        <v>5255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173</v>
      </c>
      <c r="B123" s="6">
        <v>50888</v>
      </c>
      <c r="C123" s="6">
        <v>24783</v>
      </c>
      <c r="D123" s="6">
        <v>26105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2304</v>
      </c>
      <c r="C124" s="6">
        <v>1187</v>
      </c>
      <c r="D124" s="6">
        <v>1117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2525</v>
      </c>
      <c r="C125" s="6">
        <v>1301</v>
      </c>
      <c r="D125" s="6">
        <v>1224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2309</v>
      </c>
      <c r="C126" s="6">
        <v>1170</v>
      </c>
      <c r="D126" s="6">
        <v>1139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2638</v>
      </c>
      <c r="C127" s="6">
        <v>1423</v>
      </c>
      <c r="D127" s="6">
        <v>1215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3390</v>
      </c>
      <c r="C128" s="6">
        <v>1739</v>
      </c>
      <c r="D128" s="6">
        <v>1651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3513</v>
      </c>
      <c r="C129" s="6">
        <v>1839</v>
      </c>
      <c r="D129" s="6">
        <v>1674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3881</v>
      </c>
      <c r="C130" s="6">
        <v>2065</v>
      </c>
      <c r="D130" s="6">
        <v>1816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3610</v>
      </c>
      <c r="C131" s="6">
        <v>1880</v>
      </c>
      <c r="D131" s="6">
        <v>1730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3456</v>
      </c>
      <c r="C132" s="6">
        <v>1784</v>
      </c>
      <c r="D132" s="6">
        <v>1672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3209</v>
      </c>
      <c r="C133" s="6">
        <v>1597</v>
      </c>
      <c r="D133" s="6">
        <v>1612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3365</v>
      </c>
      <c r="C134" s="6">
        <v>1692</v>
      </c>
      <c r="D134" s="6">
        <v>1673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3892</v>
      </c>
      <c r="C135" s="6">
        <v>1896</v>
      </c>
      <c r="D135" s="6">
        <v>1996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3533</v>
      </c>
      <c r="C136" s="6">
        <v>1715</v>
      </c>
      <c r="D136" s="6">
        <v>1818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3096</v>
      </c>
      <c r="C137" s="6">
        <v>1354</v>
      </c>
      <c r="D137" s="6">
        <v>1742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6167</v>
      </c>
      <c r="C138" s="6">
        <v>2141</v>
      </c>
      <c r="D138" s="6">
        <v>4026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9263</v>
      </c>
      <c r="C139" s="6">
        <f>SUM(C137:C138)</f>
        <v>3495</v>
      </c>
      <c r="D139" s="6">
        <f t="shared" ref="D139" si="19">SUM(D137:D138)</f>
        <v>5768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174</v>
      </c>
      <c r="B140" s="6">
        <v>79426</v>
      </c>
      <c r="C140" s="6">
        <v>38512</v>
      </c>
      <c r="D140" s="6">
        <v>40914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3754</v>
      </c>
      <c r="C141" s="6">
        <v>1906</v>
      </c>
      <c r="D141" s="6">
        <v>1848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4096</v>
      </c>
      <c r="C142" s="6">
        <v>2103</v>
      </c>
      <c r="D142" s="6">
        <v>1993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3709</v>
      </c>
      <c r="C143" s="6">
        <v>1856</v>
      </c>
      <c r="D143" s="6">
        <v>1853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4345</v>
      </c>
      <c r="C144" s="6">
        <v>2258</v>
      </c>
      <c r="D144" s="6">
        <v>2087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5019</v>
      </c>
      <c r="C145" s="6">
        <v>2520</v>
      </c>
      <c r="D145" s="6">
        <v>2499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5621</v>
      </c>
      <c r="C146" s="6">
        <v>2925</v>
      </c>
      <c r="D146" s="6">
        <v>2696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6181</v>
      </c>
      <c r="C147" s="6">
        <v>3216</v>
      </c>
      <c r="D147" s="6">
        <v>2965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5897</v>
      </c>
      <c r="C148" s="6">
        <v>3063</v>
      </c>
      <c r="D148" s="6">
        <v>2834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5429</v>
      </c>
      <c r="C149" s="6">
        <v>2765</v>
      </c>
      <c r="D149" s="6">
        <v>2664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4931</v>
      </c>
      <c r="C150" s="6">
        <v>2465</v>
      </c>
      <c r="D150" s="6">
        <v>2466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5098</v>
      </c>
      <c r="C151" s="6">
        <v>2521</v>
      </c>
      <c r="D151" s="6">
        <v>2577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5813</v>
      </c>
      <c r="C152" s="6">
        <v>2875</v>
      </c>
      <c r="D152" s="6">
        <v>2938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5812</v>
      </c>
      <c r="C153" s="6">
        <v>2764</v>
      </c>
      <c r="D153" s="6">
        <v>3048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4687</v>
      </c>
      <c r="C154" s="6">
        <v>2090</v>
      </c>
      <c r="D154" s="6">
        <v>2597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9034</v>
      </c>
      <c r="C155" s="6">
        <v>3185</v>
      </c>
      <c r="D155" s="6">
        <v>5849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13721</v>
      </c>
      <c r="C156" s="6">
        <f>SUM(C154:C155)</f>
        <v>5275</v>
      </c>
      <c r="D156" s="6">
        <f t="shared" ref="D156" si="20">SUM(D154:D155)</f>
        <v>8446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51</v>
      </c>
      <c r="B157" s="6">
        <v>70619</v>
      </c>
      <c r="C157" s="6">
        <v>33916</v>
      </c>
      <c r="D157" s="6">
        <v>36703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3439</v>
      </c>
      <c r="C158" s="6">
        <v>1758</v>
      </c>
      <c r="D158" s="6">
        <v>1681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4047</v>
      </c>
      <c r="C159" s="6">
        <v>2029</v>
      </c>
      <c r="D159" s="6">
        <v>2018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3566</v>
      </c>
      <c r="C160" s="6">
        <v>1800</v>
      </c>
      <c r="D160" s="6">
        <v>1766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3510</v>
      </c>
      <c r="C161" s="6">
        <v>1798</v>
      </c>
      <c r="D161" s="6">
        <v>1712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4225</v>
      </c>
      <c r="C162" s="6">
        <v>2170</v>
      </c>
      <c r="D162" s="6">
        <v>2055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4662</v>
      </c>
      <c r="C163" s="6">
        <v>2353</v>
      </c>
      <c r="D163" s="6">
        <v>2309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5427</v>
      </c>
      <c r="C164" s="6">
        <v>2728</v>
      </c>
      <c r="D164" s="6">
        <v>2699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5729</v>
      </c>
      <c r="C165" s="6">
        <v>2852</v>
      </c>
      <c r="D165" s="6">
        <v>2877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5521</v>
      </c>
      <c r="C166" s="6">
        <v>2751</v>
      </c>
      <c r="D166" s="6">
        <v>2770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4768</v>
      </c>
      <c r="C167" s="6">
        <v>2333</v>
      </c>
      <c r="D167" s="6">
        <v>2435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4582</v>
      </c>
      <c r="C168" s="6">
        <v>2234</v>
      </c>
      <c r="D168" s="6">
        <v>2348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5114</v>
      </c>
      <c r="C169" s="6">
        <v>2419</v>
      </c>
      <c r="D169" s="6">
        <v>2695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5166</v>
      </c>
      <c r="C170" s="6">
        <v>2464</v>
      </c>
      <c r="D170" s="6">
        <v>2702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4095</v>
      </c>
      <c r="C171" s="6">
        <v>1828</v>
      </c>
      <c r="D171" s="6">
        <v>2267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6768</v>
      </c>
      <c r="C172" s="6">
        <v>2399</v>
      </c>
      <c r="D172" s="6">
        <v>4369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10863</v>
      </c>
      <c r="C173" s="6">
        <f>SUM(C171:C172)</f>
        <v>4227</v>
      </c>
      <c r="D173" s="6">
        <f t="shared" ref="D173" si="21">SUM(D171:D172)</f>
        <v>6636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175</v>
      </c>
      <c r="B174" s="6">
        <v>77313</v>
      </c>
      <c r="C174" s="6">
        <v>38263</v>
      </c>
      <c r="D174" s="6">
        <v>39050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3850</v>
      </c>
      <c r="C175" s="6">
        <v>1968</v>
      </c>
      <c r="D175" s="6">
        <v>1882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4483</v>
      </c>
      <c r="C176" s="6">
        <v>2280</v>
      </c>
      <c r="D176" s="6">
        <v>2203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4037</v>
      </c>
      <c r="C177" s="6">
        <v>2016</v>
      </c>
      <c r="D177" s="6">
        <v>2021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4516</v>
      </c>
      <c r="C178" s="6">
        <v>2383</v>
      </c>
      <c r="D178" s="6">
        <v>2133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5382</v>
      </c>
      <c r="C179" s="6">
        <v>2763</v>
      </c>
      <c r="D179" s="6">
        <v>2619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5825</v>
      </c>
      <c r="C180" s="6">
        <v>3032</v>
      </c>
      <c r="D180" s="6">
        <v>2793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6031</v>
      </c>
      <c r="C181" s="6">
        <v>3206</v>
      </c>
      <c r="D181" s="6">
        <v>2825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5600</v>
      </c>
      <c r="C182" s="6">
        <v>2999</v>
      </c>
      <c r="D182" s="6">
        <v>2601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5206</v>
      </c>
      <c r="C183" s="6">
        <v>2712</v>
      </c>
      <c r="D183" s="6">
        <v>2494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4674</v>
      </c>
      <c r="C184" s="6">
        <v>2350</v>
      </c>
      <c r="D184" s="6">
        <v>2324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4888</v>
      </c>
      <c r="C185" s="6">
        <v>2525</v>
      </c>
      <c r="D185" s="6">
        <v>2363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5541</v>
      </c>
      <c r="C186" s="6">
        <v>2861</v>
      </c>
      <c r="D186" s="6">
        <v>2680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5179</v>
      </c>
      <c r="C187" s="6">
        <v>2584</v>
      </c>
      <c r="D187" s="6">
        <v>2595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4025</v>
      </c>
      <c r="C188" s="6">
        <v>1826</v>
      </c>
      <c r="D188" s="6">
        <v>2199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8076</v>
      </c>
      <c r="C189" s="6">
        <v>2758</v>
      </c>
      <c r="D189" s="6">
        <v>5318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12101</v>
      </c>
      <c r="C190" s="6">
        <f>SUM(C188:C189)</f>
        <v>4584</v>
      </c>
      <c r="D190" s="6">
        <f t="shared" ref="D190" si="22">SUM(D188:D189)</f>
        <v>7517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176</v>
      </c>
      <c r="B191" s="6">
        <v>119484</v>
      </c>
      <c r="C191" s="6">
        <v>56056</v>
      </c>
      <c r="D191" s="6">
        <v>63428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5397</v>
      </c>
      <c r="C192" s="6">
        <v>2792</v>
      </c>
      <c r="D192" s="6">
        <v>2605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5923</v>
      </c>
      <c r="C193" s="6">
        <v>3015</v>
      </c>
      <c r="D193" s="6">
        <v>2908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5029</v>
      </c>
      <c r="C194" s="6">
        <v>2609</v>
      </c>
      <c r="D194" s="6">
        <v>2420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5382</v>
      </c>
      <c r="C195" s="6">
        <v>2789</v>
      </c>
      <c r="D195" s="6">
        <v>2593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6559</v>
      </c>
      <c r="C196" s="6">
        <v>3331</v>
      </c>
      <c r="D196" s="6">
        <v>3228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7604</v>
      </c>
      <c r="C197" s="6">
        <v>3905</v>
      </c>
      <c r="D197" s="6">
        <v>3699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9491</v>
      </c>
      <c r="C198" s="6">
        <v>4783</v>
      </c>
      <c r="D198" s="6">
        <v>4708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9867</v>
      </c>
      <c r="C199" s="6">
        <v>4894</v>
      </c>
      <c r="D199" s="6">
        <v>4973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9149</v>
      </c>
      <c r="C200" s="6">
        <v>4470</v>
      </c>
      <c r="D200" s="6">
        <v>4679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7573</v>
      </c>
      <c r="C201" s="6">
        <v>3717</v>
      </c>
      <c r="D201" s="6">
        <v>3856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7270</v>
      </c>
      <c r="C202" s="6">
        <v>3460</v>
      </c>
      <c r="D202" s="6">
        <v>3810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8905</v>
      </c>
      <c r="C203" s="6">
        <v>4054</v>
      </c>
      <c r="D203" s="6">
        <v>4851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9109</v>
      </c>
      <c r="C204" s="6">
        <v>4069</v>
      </c>
      <c r="D204" s="6">
        <v>5040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8038</v>
      </c>
      <c r="C205" s="6">
        <v>3365</v>
      </c>
      <c r="D205" s="6">
        <v>4673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14188</v>
      </c>
      <c r="C206" s="6">
        <v>4803</v>
      </c>
      <c r="D206" s="6">
        <v>9385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22226</v>
      </c>
      <c r="C207" s="6">
        <f>SUM(C205:C206)</f>
        <v>8168</v>
      </c>
      <c r="D207" s="6">
        <f t="shared" ref="D207" si="27">SUM(D205:D206)</f>
        <v>14058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177</v>
      </c>
      <c r="B208" s="6">
        <v>51908</v>
      </c>
      <c r="C208" s="6">
        <v>25784</v>
      </c>
      <c r="D208" s="6">
        <v>26124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2386</v>
      </c>
      <c r="C209" s="6">
        <v>1212</v>
      </c>
      <c r="D209" s="6">
        <v>1174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2592</v>
      </c>
      <c r="C210" s="6">
        <v>1320</v>
      </c>
      <c r="D210" s="6">
        <v>1272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2499</v>
      </c>
      <c r="C211" s="6">
        <v>1286</v>
      </c>
      <c r="D211" s="6">
        <v>1213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2850</v>
      </c>
      <c r="C212" s="6">
        <v>1433</v>
      </c>
      <c r="D212" s="6">
        <v>1417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3629</v>
      </c>
      <c r="C213" s="6">
        <v>1864</v>
      </c>
      <c r="D213" s="6">
        <v>1765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3907</v>
      </c>
      <c r="C214" s="6">
        <v>2065</v>
      </c>
      <c r="D214" s="6">
        <v>1842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3841</v>
      </c>
      <c r="C215" s="6">
        <v>2013</v>
      </c>
      <c r="D215" s="6">
        <v>1828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3845</v>
      </c>
      <c r="C216" s="6">
        <v>2004</v>
      </c>
      <c r="D216" s="6">
        <v>1841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3687</v>
      </c>
      <c r="C217" s="6">
        <v>1912</v>
      </c>
      <c r="D217" s="6">
        <v>1775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3416</v>
      </c>
      <c r="C218" s="6">
        <v>1782</v>
      </c>
      <c r="D218" s="6">
        <v>1634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3264</v>
      </c>
      <c r="C219" s="6">
        <v>1737</v>
      </c>
      <c r="D219" s="6">
        <v>1527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3711</v>
      </c>
      <c r="C220" s="6">
        <v>1902</v>
      </c>
      <c r="D220" s="6">
        <v>1809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3508</v>
      </c>
      <c r="C221" s="6">
        <v>1731</v>
      </c>
      <c r="D221" s="6">
        <v>1777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2949</v>
      </c>
      <c r="C222" s="6">
        <v>1395</v>
      </c>
      <c r="D222" s="6">
        <v>1554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5824</v>
      </c>
      <c r="C223" s="6">
        <v>2128</v>
      </c>
      <c r="D223" s="6">
        <v>3696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8773</v>
      </c>
      <c r="C224" s="6">
        <f>SUM(C222:C223)</f>
        <v>3523</v>
      </c>
      <c r="D224" s="6">
        <f t="shared" ref="D224" si="28">SUM(D222:D223)</f>
        <v>5250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178</v>
      </c>
      <c r="B225" s="6">
        <v>91275</v>
      </c>
      <c r="C225" s="6">
        <v>45016</v>
      </c>
      <c r="D225" s="6">
        <v>46259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4578</v>
      </c>
      <c r="C226" s="6">
        <v>2356</v>
      </c>
      <c r="D226" s="6">
        <v>2222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5198</v>
      </c>
      <c r="C227" s="6">
        <v>2700</v>
      </c>
      <c r="D227" s="6">
        <v>2498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4899</v>
      </c>
      <c r="C228" s="6">
        <v>2534</v>
      </c>
      <c r="D228" s="6">
        <v>2365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5411</v>
      </c>
      <c r="C229" s="6">
        <v>2775</v>
      </c>
      <c r="D229" s="6">
        <v>2636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6267</v>
      </c>
      <c r="C230" s="6">
        <v>3240</v>
      </c>
      <c r="D230" s="6">
        <v>3027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6511</v>
      </c>
      <c r="C231" s="6">
        <v>3362</v>
      </c>
      <c r="D231" s="6">
        <v>3149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6957</v>
      </c>
      <c r="C232" s="6">
        <v>3567</v>
      </c>
      <c r="D232" s="6">
        <v>3390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7084</v>
      </c>
      <c r="C233" s="6">
        <v>3634</v>
      </c>
      <c r="D233" s="6">
        <v>3450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6636</v>
      </c>
      <c r="C234" s="6">
        <v>3422</v>
      </c>
      <c r="D234" s="6">
        <v>3214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5789</v>
      </c>
      <c r="C235" s="6">
        <v>3010</v>
      </c>
      <c r="D235" s="6">
        <v>2779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5364</v>
      </c>
      <c r="C236" s="6">
        <v>2812</v>
      </c>
      <c r="D236" s="6">
        <v>2552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6211</v>
      </c>
      <c r="C237" s="6">
        <v>3084</v>
      </c>
      <c r="D237" s="6">
        <v>3127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6019</v>
      </c>
      <c r="C238" s="6">
        <v>2990</v>
      </c>
      <c r="D238" s="6">
        <v>3029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4833</v>
      </c>
      <c r="C239" s="6">
        <v>2184</v>
      </c>
      <c r="D239" s="6">
        <v>2649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9518</v>
      </c>
      <c r="C240" s="6">
        <v>3346</v>
      </c>
      <c r="D240" s="6">
        <v>6172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14351</v>
      </c>
      <c r="C241" s="6">
        <f>SUM(C239:C240)</f>
        <v>5530</v>
      </c>
      <c r="D241" s="6">
        <f t="shared" ref="D241" si="29">SUM(D239:D240)</f>
        <v>8821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179</v>
      </c>
      <c r="B242" s="6">
        <v>41555</v>
      </c>
      <c r="C242" s="6">
        <v>20582</v>
      </c>
      <c r="D242" s="6">
        <v>20973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1948</v>
      </c>
      <c r="C243" s="6">
        <v>1072</v>
      </c>
      <c r="D243" s="6">
        <v>876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2083</v>
      </c>
      <c r="C244" s="6">
        <v>1084</v>
      </c>
      <c r="D244" s="6">
        <v>999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1879</v>
      </c>
      <c r="C245" s="6">
        <v>962</v>
      </c>
      <c r="D245" s="6">
        <v>917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2038</v>
      </c>
      <c r="C246" s="6">
        <v>1040</v>
      </c>
      <c r="D246" s="6">
        <v>998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2850</v>
      </c>
      <c r="C247" s="6">
        <v>1466</v>
      </c>
      <c r="D247" s="6">
        <v>1384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2984</v>
      </c>
      <c r="C248" s="6">
        <v>1537</v>
      </c>
      <c r="D248" s="6">
        <v>1447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3066</v>
      </c>
      <c r="C249" s="6">
        <v>1652</v>
      </c>
      <c r="D249" s="6">
        <v>1414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3043</v>
      </c>
      <c r="C250" s="6">
        <v>1572</v>
      </c>
      <c r="D250" s="6">
        <v>1471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2926</v>
      </c>
      <c r="C251" s="6">
        <v>1501</v>
      </c>
      <c r="D251" s="6">
        <v>1425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2838</v>
      </c>
      <c r="C252" s="6">
        <v>1480</v>
      </c>
      <c r="D252" s="6">
        <v>1358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2631</v>
      </c>
      <c r="C253" s="6">
        <v>1363</v>
      </c>
      <c r="D253" s="6">
        <v>1268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3028</v>
      </c>
      <c r="C254" s="6">
        <v>1553</v>
      </c>
      <c r="D254" s="6">
        <v>1475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2870</v>
      </c>
      <c r="C255" s="6">
        <v>1397</v>
      </c>
      <c r="D255" s="6">
        <v>1473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2556</v>
      </c>
      <c r="C256" s="6">
        <v>1150</v>
      </c>
      <c r="D256" s="6">
        <v>1406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4815</v>
      </c>
      <c r="C257" s="6">
        <v>1753</v>
      </c>
      <c r="D257" s="6">
        <v>3062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7371</v>
      </c>
      <c r="C258" s="6">
        <f>SUM(C256:C257)</f>
        <v>2903</v>
      </c>
      <c r="D258" s="6">
        <f t="shared" ref="D258" si="30">SUM(D256:D257)</f>
        <v>4468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52</v>
      </c>
      <c r="B259" s="6">
        <v>114675</v>
      </c>
      <c r="C259" s="6">
        <v>56181</v>
      </c>
      <c r="D259" s="6">
        <v>58494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4884</v>
      </c>
      <c r="C260" s="6">
        <v>2517</v>
      </c>
      <c r="D260" s="6">
        <v>2367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5822</v>
      </c>
      <c r="C261" s="6">
        <v>2993</v>
      </c>
      <c r="D261" s="6">
        <v>2829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5361</v>
      </c>
      <c r="C262" s="6">
        <v>2810</v>
      </c>
      <c r="D262" s="6">
        <v>2551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6174</v>
      </c>
      <c r="C263" s="6">
        <v>3184</v>
      </c>
      <c r="D263" s="6">
        <v>2990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7753</v>
      </c>
      <c r="C264" s="6">
        <v>3957</v>
      </c>
      <c r="D264" s="6">
        <v>3796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7935</v>
      </c>
      <c r="C265" s="6">
        <v>4156</v>
      </c>
      <c r="D265" s="6">
        <v>3779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8349</v>
      </c>
      <c r="C266" s="6">
        <v>4334</v>
      </c>
      <c r="D266" s="6">
        <v>4015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8493</v>
      </c>
      <c r="C267" s="6">
        <v>4390</v>
      </c>
      <c r="D267" s="6">
        <v>4103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8444</v>
      </c>
      <c r="C268" s="6">
        <v>4328</v>
      </c>
      <c r="D268" s="6">
        <v>4116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7501</v>
      </c>
      <c r="C269" s="6">
        <v>3823</v>
      </c>
      <c r="D269" s="6">
        <v>3678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7272</v>
      </c>
      <c r="C270" s="6">
        <v>3701</v>
      </c>
      <c r="D270" s="6">
        <v>3571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8242</v>
      </c>
      <c r="C271" s="6">
        <v>4134</v>
      </c>
      <c r="D271" s="6">
        <v>4108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8301</v>
      </c>
      <c r="C272" s="6">
        <v>3990</v>
      </c>
      <c r="D272" s="6">
        <v>4311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7051</v>
      </c>
      <c r="C273" s="6">
        <v>3104</v>
      </c>
      <c r="D273" s="6">
        <v>3947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13093</v>
      </c>
      <c r="C274" s="6">
        <v>4760</v>
      </c>
      <c r="D274" s="6">
        <v>8333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20144</v>
      </c>
      <c r="C275" s="6">
        <f>SUM(C273:C274)</f>
        <v>7864</v>
      </c>
      <c r="D275" s="6">
        <f t="shared" ref="D275" si="35">SUM(D273:D274)</f>
        <v>12280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180</v>
      </c>
      <c r="B276" s="6">
        <v>49161</v>
      </c>
      <c r="C276" s="6">
        <v>24296</v>
      </c>
      <c r="D276" s="6">
        <v>24865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2518</v>
      </c>
      <c r="C277" s="6">
        <v>1326</v>
      </c>
      <c r="D277" s="6">
        <v>1192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2680</v>
      </c>
      <c r="C278" s="6">
        <v>1372</v>
      </c>
      <c r="D278" s="6">
        <v>1308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2423</v>
      </c>
      <c r="C279" s="6">
        <v>1228</v>
      </c>
      <c r="D279" s="6">
        <v>1195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2638</v>
      </c>
      <c r="C280" s="6">
        <v>1326</v>
      </c>
      <c r="D280" s="6">
        <v>1312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3232</v>
      </c>
      <c r="C281" s="6">
        <v>1670</v>
      </c>
      <c r="D281" s="6">
        <v>1562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3635</v>
      </c>
      <c r="C282" s="6">
        <v>1876</v>
      </c>
      <c r="D282" s="6">
        <v>1759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3753</v>
      </c>
      <c r="C283" s="6">
        <v>1991</v>
      </c>
      <c r="D283" s="6">
        <v>1762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3704</v>
      </c>
      <c r="C284" s="6">
        <v>1944</v>
      </c>
      <c r="D284" s="6">
        <v>1760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3331</v>
      </c>
      <c r="C285" s="6">
        <v>1700</v>
      </c>
      <c r="D285" s="6">
        <v>1631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2968</v>
      </c>
      <c r="C286" s="6">
        <v>1518</v>
      </c>
      <c r="D286" s="6">
        <v>1450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3185</v>
      </c>
      <c r="C287" s="6">
        <v>1637</v>
      </c>
      <c r="D287" s="6">
        <v>1548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3705</v>
      </c>
      <c r="C288" s="6">
        <v>1811</v>
      </c>
      <c r="D288" s="6">
        <v>1894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3480</v>
      </c>
      <c r="C289" s="6">
        <v>1721</v>
      </c>
      <c r="D289" s="6">
        <v>1759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2864</v>
      </c>
      <c r="C290" s="6">
        <v>1300</v>
      </c>
      <c r="D290" s="6">
        <v>1564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5045</v>
      </c>
      <c r="C291" s="6">
        <v>1876</v>
      </c>
      <c r="D291" s="6">
        <v>3169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7909</v>
      </c>
      <c r="C292" s="6">
        <f>SUM(C290:C291)</f>
        <v>3176</v>
      </c>
      <c r="D292" s="6">
        <f t="shared" ref="D292" si="36">SUM(D290:D291)</f>
        <v>4733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181</v>
      </c>
      <c r="B293" s="6">
        <v>118993</v>
      </c>
      <c r="C293" s="6">
        <v>58141</v>
      </c>
      <c r="D293" s="6">
        <v>60852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5602</v>
      </c>
      <c r="C294" s="6">
        <v>2839</v>
      </c>
      <c r="D294" s="6">
        <v>2763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6237</v>
      </c>
      <c r="C295" s="6">
        <v>3223</v>
      </c>
      <c r="D295" s="6">
        <v>3014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5653</v>
      </c>
      <c r="C296" s="6">
        <v>2932</v>
      </c>
      <c r="D296" s="6">
        <v>2721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6533</v>
      </c>
      <c r="C297" s="6">
        <v>3308</v>
      </c>
      <c r="D297" s="6">
        <v>3225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8368</v>
      </c>
      <c r="C298" s="6">
        <v>4275</v>
      </c>
      <c r="D298" s="6">
        <v>4093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8851</v>
      </c>
      <c r="C299" s="6">
        <v>4535</v>
      </c>
      <c r="D299" s="6">
        <v>4316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9082</v>
      </c>
      <c r="C300" s="6">
        <v>4798</v>
      </c>
      <c r="D300" s="6">
        <v>4284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8601</v>
      </c>
      <c r="C301" s="6">
        <v>4454</v>
      </c>
      <c r="D301" s="6">
        <v>4147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8441</v>
      </c>
      <c r="C302" s="6">
        <v>4275</v>
      </c>
      <c r="D302" s="6">
        <v>4166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7655</v>
      </c>
      <c r="C303" s="6">
        <v>3849</v>
      </c>
      <c r="D303" s="6">
        <v>3806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7894</v>
      </c>
      <c r="C304" s="6">
        <v>3969</v>
      </c>
      <c r="D304" s="6">
        <v>3925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8465</v>
      </c>
      <c r="C305" s="6">
        <v>4149</v>
      </c>
      <c r="D305" s="6">
        <v>4316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7985</v>
      </c>
      <c r="C306" s="6">
        <v>3865</v>
      </c>
      <c r="D306" s="6">
        <v>4120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6986</v>
      </c>
      <c r="C307" s="6">
        <v>3107</v>
      </c>
      <c r="D307" s="6">
        <v>3879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12640</v>
      </c>
      <c r="C308" s="6">
        <v>4563</v>
      </c>
      <c r="D308" s="6">
        <v>8077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19626</v>
      </c>
      <c r="C309" s="6">
        <f>SUM(C307:C308)</f>
        <v>7670</v>
      </c>
      <c r="D309" s="6">
        <f t="shared" ref="D309" si="37">SUM(D307:D308)</f>
        <v>11956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53</v>
      </c>
      <c r="B310" s="6">
        <v>38159</v>
      </c>
      <c r="C310" s="6">
        <v>18888</v>
      </c>
      <c r="D310" s="6">
        <v>19271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1968</v>
      </c>
      <c r="C311" s="6">
        <v>1013</v>
      </c>
      <c r="D311" s="6">
        <v>955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2198</v>
      </c>
      <c r="C312" s="6">
        <v>1160</v>
      </c>
      <c r="D312" s="6">
        <v>1038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1964</v>
      </c>
      <c r="C313" s="6">
        <v>992</v>
      </c>
      <c r="D313" s="6">
        <v>972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2114</v>
      </c>
      <c r="C314" s="6">
        <v>1092</v>
      </c>
      <c r="D314" s="6">
        <v>1022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2658</v>
      </c>
      <c r="C315" s="6">
        <v>1368</v>
      </c>
      <c r="D315" s="6">
        <v>1290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2896</v>
      </c>
      <c r="C316" s="6">
        <v>1481</v>
      </c>
      <c r="D316" s="6">
        <v>1415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2921</v>
      </c>
      <c r="C317" s="6">
        <v>1528</v>
      </c>
      <c r="D317" s="6">
        <v>1393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2716</v>
      </c>
      <c r="C318" s="6">
        <v>1462</v>
      </c>
      <c r="D318" s="6">
        <v>1254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2558</v>
      </c>
      <c r="C319" s="6">
        <v>1296</v>
      </c>
      <c r="D319" s="6">
        <v>1262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2352</v>
      </c>
      <c r="C320" s="6">
        <v>1230</v>
      </c>
      <c r="D320" s="6">
        <v>1122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2402</v>
      </c>
      <c r="C321" s="6">
        <v>1226</v>
      </c>
      <c r="D321" s="6">
        <v>1176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2628</v>
      </c>
      <c r="C322" s="6">
        <v>1368</v>
      </c>
      <c r="D322" s="6">
        <v>1260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2413</v>
      </c>
      <c r="C323" s="6">
        <v>1242</v>
      </c>
      <c r="D323" s="6">
        <v>1171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1965</v>
      </c>
      <c r="C324" s="6">
        <v>896</v>
      </c>
      <c r="D324" s="6">
        <v>1069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4406</v>
      </c>
      <c r="C325" s="6">
        <v>1534</v>
      </c>
      <c r="D325" s="6">
        <v>2872</v>
      </c>
      <c r="E325" t="b">
        <f t="shared" ref="E325:E388" si="38">IFERROR(IF(SEARCH(" - ",A325)&gt;0,FALSE,TRUE),TRUE)</f>
        <v>1</v>
      </c>
      <c r="F325" t="b">
        <f t="shared" ref="F325:F388" si="39">IFERROR(IF(SEARCH("65+",A325)&gt;0,FALSE,TRUE),TRUE)</f>
        <v>1</v>
      </c>
      <c r="G325" t="b">
        <f t="shared" ref="G325:G388" si="40">IFERROR(IF(SEARCH("70",A325)&gt;0,FALSE,TRUE),TRUE)</f>
        <v>0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6371</v>
      </c>
      <c r="C326" s="6">
        <f>SUM(C324:C325)</f>
        <v>2430</v>
      </c>
      <c r="D326" s="6">
        <f t="shared" ref="D326" si="42">SUM(D324:D325)</f>
        <v>3941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158</v>
      </c>
      <c r="B327" s="6">
        <v>118400</v>
      </c>
      <c r="C327" s="6">
        <v>56868</v>
      </c>
      <c r="D327" s="6">
        <v>61532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5624</v>
      </c>
      <c r="C328" s="6">
        <v>2931</v>
      </c>
      <c r="D328" s="6">
        <v>2693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6476</v>
      </c>
      <c r="C329" s="6">
        <v>3340</v>
      </c>
      <c r="D329" s="6">
        <v>3136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5705</v>
      </c>
      <c r="C330" s="6">
        <v>2927</v>
      </c>
      <c r="D330" s="6">
        <v>2778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5978</v>
      </c>
      <c r="C331" s="6">
        <v>3049</v>
      </c>
      <c r="D331" s="6">
        <v>2929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7148</v>
      </c>
      <c r="C332" s="6">
        <v>3766</v>
      </c>
      <c r="D332" s="6">
        <v>3382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7890</v>
      </c>
      <c r="C333" s="6">
        <v>4062</v>
      </c>
      <c r="D333" s="6">
        <v>3828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9067</v>
      </c>
      <c r="C334" s="6">
        <v>4671</v>
      </c>
      <c r="D334" s="6">
        <v>4396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9245</v>
      </c>
      <c r="C335" s="6">
        <v>4764</v>
      </c>
      <c r="D335" s="6">
        <v>4481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8724</v>
      </c>
      <c r="C336" s="6">
        <v>4428</v>
      </c>
      <c r="D336" s="6">
        <v>4296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7278</v>
      </c>
      <c r="C337" s="6">
        <v>3685</v>
      </c>
      <c r="D337" s="6">
        <v>3593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6948</v>
      </c>
      <c r="C338" s="6">
        <v>3352</v>
      </c>
      <c r="D338" s="6">
        <v>3596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8760</v>
      </c>
      <c r="C339" s="6">
        <v>4143</v>
      </c>
      <c r="D339" s="6">
        <v>4617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8945</v>
      </c>
      <c r="C340" s="6">
        <v>4083</v>
      </c>
      <c r="D340" s="6">
        <v>4862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7528</v>
      </c>
      <c r="C341" s="6">
        <v>3247</v>
      </c>
      <c r="D341" s="6">
        <v>4281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13084</v>
      </c>
      <c r="C342" s="6">
        <v>4420</v>
      </c>
      <c r="D342" s="6">
        <v>8664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20612</v>
      </c>
      <c r="C343" s="6">
        <f>SUM(C341:C342)</f>
        <v>7667</v>
      </c>
      <c r="D343" s="6">
        <f t="shared" ref="D343" si="43">SUM(D341:D342)</f>
        <v>12945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182</v>
      </c>
      <c r="B344" s="6">
        <v>77189</v>
      </c>
      <c r="C344" s="6">
        <v>37802</v>
      </c>
      <c r="D344" s="6">
        <v>39387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3645</v>
      </c>
      <c r="C345" s="6">
        <v>1843</v>
      </c>
      <c r="D345" s="6">
        <v>1802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4110</v>
      </c>
      <c r="C346" s="6">
        <v>2133</v>
      </c>
      <c r="D346" s="6">
        <v>1977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3743</v>
      </c>
      <c r="C347" s="6">
        <v>1950</v>
      </c>
      <c r="D347" s="6">
        <v>1793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4378</v>
      </c>
      <c r="C348" s="6">
        <v>2235</v>
      </c>
      <c r="D348" s="6">
        <v>2143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4989</v>
      </c>
      <c r="C349" s="6">
        <v>2543</v>
      </c>
      <c r="D349" s="6">
        <v>2446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5492</v>
      </c>
      <c r="C350" s="6">
        <v>2884</v>
      </c>
      <c r="D350" s="6">
        <v>2608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5856</v>
      </c>
      <c r="C351" s="6">
        <v>3081</v>
      </c>
      <c r="D351" s="6">
        <v>2775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5874</v>
      </c>
      <c r="C352" s="6">
        <v>2997</v>
      </c>
      <c r="D352" s="6">
        <v>2877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5491</v>
      </c>
      <c r="C353" s="6">
        <v>2819</v>
      </c>
      <c r="D353" s="6">
        <v>2672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4848</v>
      </c>
      <c r="C354" s="6">
        <v>2457</v>
      </c>
      <c r="D354" s="6">
        <v>2391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4940</v>
      </c>
      <c r="C355" s="6">
        <v>2511</v>
      </c>
      <c r="D355" s="6">
        <v>2429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5726</v>
      </c>
      <c r="C356" s="6">
        <v>2862</v>
      </c>
      <c r="D356" s="6">
        <v>2864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5332</v>
      </c>
      <c r="C357" s="6">
        <v>2592</v>
      </c>
      <c r="D357" s="6">
        <v>2740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4554</v>
      </c>
      <c r="C358" s="6">
        <v>2003</v>
      </c>
      <c r="D358" s="6">
        <v>2551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8211</v>
      </c>
      <c r="C359" s="6">
        <v>2892</v>
      </c>
      <c r="D359" s="6">
        <v>5319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12765</v>
      </c>
      <c r="C360" s="6">
        <f>SUM(C358:C359)</f>
        <v>4895</v>
      </c>
      <c r="D360" s="6">
        <f t="shared" ref="D360" si="44">SUM(D358:D359)</f>
        <v>7870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54</v>
      </c>
      <c r="B361" s="6">
        <v>42169</v>
      </c>
      <c r="C361" s="6">
        <v>20841</v>
      </c>
      <c r="D361" s="6">
        <v>21328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2004</v>
      </c>
      <c r="C362" s="6">
        <v>1022</v>
      </c>
      <c r="D362" s="6">
        <v>982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2376</v>
      </c>
      <c r="C363" s="6">
        <v>1208</v>
      </c>
      <c r="D363" s="6">
        <v>1168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2192</v>
      </c>
      <c r="C364" s="6">
        <v>1130</v>
      </c>
      <c r="D364" s="6">
        <v>1062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2392</v>
      </c>
      <c r="C365" s="6">
        <v>1216</v>
      </c>
      <c r="D365" s="6">
        <v>1176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2989</v>
      </c>
      <c r="C366" s="6">
        <v>1505</v>
      </c>
      <c r="D366" s="6">
        <v>1484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2982</v>
      </c>
      <c r="C367" s="6">
        <v>1607</v>
      </c>
      <c r="D367" s="6">
        <v>1375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3323</v>
      </c>
      <c r="C368" s="6">
        <v>1751</v>
      </c>
      <c r="D368" s="6">
        <v>1572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3241</v>
      </c>
      <c r="C369" s="6">
        <v>1680</v>
      </c>
      <c r="D369" s="6">
        <v>1561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3081</v>
      </c>
      <c r="C370" s="6">
        <v>1575</v>
      </c>
      <c r="D370" s="6">
        <v>1506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2747</v>
      </c>
      <c r="C371" s="6">
        <v>1447</v>
      </c>
      <c r="D371" s="6">
        <v>1300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2625</v>
      </c>
      <c r="C372" s="6">
        <v>1361</v>
      </c>
      <c r="D372" s="6">
        <v>1264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2993</v>
      </c>
      <c r="C373" s="6">
        <v>1493</v>
      </c>
      <c r="D373" s="6">
        <v>1500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2800</v>
      </c>
      <c r="C374" s="6">
        <v>1360</v>
      </c>
      <c r="D374" s="6">
        <v>1440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2357</v>
      </c>
      <c r="C375" s="6">
        <v>1064</v>
      </c>
      <c r="D375" s="6">
        <v>1293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4067</v>
      </c>
      <c r="C376" s="6">
        <v>1422</v>
      </c>
      <c r="D376" s="6">
        <v>2645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6424</v>
      </c>
      <c r="C377" s="6">
        <f>SUM(C375:C376)</f>
        <v>2486</v>
      </c>
      <c r="D377" s="6">
        <f t="shared" ref="D377" si="45">SUM(D375:D376)</f>
        <v>3938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  <row r="378" spans="1:8">
      <c r="A378" s="4" t="s">
        <v>55</v>
      </c>
      <c r="B378" s="6">
        <v>67277</v>
      </c>
      <c r="C378" s="6">
        <v>32524</v>
      </c>
      <c r="D378" s="6">
        <v>34753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3137</v>
      </c>
      <c r="C379" s="6">
        <v>1588</v>
      </c>
      <c r="D379" s="6">
        <v>1549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3615</v>
      </c>
      <c r="C380" s="6">
        <v>1856</v>
      </c>
      <c r="D380" s="6">
        <v>1759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3237</v>
      </c>
      <c r="C381" s="6">
        <v>1659</v>
      </c>
      <c r="D381" s="6">
        <v>1578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3522</v>
      </c>
      <c r="C382" s="6">
        <v>1816</v>
      </c>
      <c r="D382" s="6">
        <v>1706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4119</v>
      </c>
      <c r="C383" s="6">
        <v>2124</v>
      </c>
      <c r="D383" s="6">
        <v>1995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4879</v>
      </c>
      <c r="C384" s="6">
        <v>2506</v>
      </c>
      <c r="D384" s="6">
        <v>2373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5393</v>
      </c>
      <c r="C385" s="6">
        <v>2837</v>
      </c>
      <c r="D385" s="6">
        <v>2556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5253</v>
      </c>
      <c r="C386" s="6">
        <v>2721</v>
      </c>
      <c r="D386" s="6">
        <v>2532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4879</v>
      </c>
      <c r="C387" s="6">
        <v>2444</v>
      </c>
      <c r="D387" s="6">
        <v>2435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4264</v>
      </c>
      <c r="C388" s="6">
        <v>2129</v>
      </c>
      <c r="D388" s="6">
        <v>2135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4195</v>
      </c>
      <c r="C389" s="6">
        <v>2009</v>
      </c>
      <c r="D389" s="6">
        <v>2186</v>
      </c>
      <c r="E389" t="b">
        <f t="shared" ref="E389:E428" si="46">IFERROR(IF(SEARCH(" - ",A389)&gt;0,FALSE,TRUE),TRUE)</f>
        <v>0</v>
      </c>
      <c r="F389" t="b">
        <f t="shared" ref="F389:F428" si="47">IFERROR(IF(SEARCH("65+",A389)&gt;0,FALSE,TRUE),TRUE)</f>
        <v>1</v>
      </c>
      <c r="G389" t="b">
        <f t="shared" ref="G389:G428" si="48">IFERROR(IF(SEARCH("70",A389)&gt;0,FALSE,TRUE),TRUE)</f>
        <v>1</v>
      </c>
      <c r="H389" t="b">
        <f t="shared" ref="H389:H428" si="49">AND(E389:G389)</f>
        <v>0</v>
      </c>
    </row>
    <row r="390" spans="1:8">
      <c r="A390" s="4" t="s">
        <v>17</v>
      </c>
      <c r="B390" s="6">
        <v>4992</v>
      </c>
      <c r="C390" s="6">
        <v>2424</v>
      </c>
      <c r="D390" s="6">
        <v>2568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4748</v>
      </c>
      <c r="C391" s="6">
        <v>2196</v>
      </c>
      <c r="D391" s="6">
        <v>2552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4145</v>
      </c>
      <c r="C392" s="6">
        <v>1755</v>
      </c>
      <c r="D392" s="6">
        <v>2390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6899</v>
      </c>
      <c r="C393" s="6">
        <v>2460</v>
      </c>
      <c r="D393" s="6">
        <v>4439</v>
      </c>
      <c r="E393" t="b">
        <f t="shared" si="46"/>
        <v>1</v>
      </c>
      <c r="F393" t="b">
        <f t="shared" si="47"/>
        <v>1</v>
      </c>
      <c r="G393" t="b">
        <f t="shared" si="48"/>
        <v>0</v>
      </c>
      <c r="H393" t="b">
        <f t="shared" si="49"/>
        <v>0</v>
      </c>
    </row>
    <row r="394" spans="1:8">
      <c r="A394" s="4" t="s">
        <v>4</v>
      </c>
      <c r="B394" s="6">
        <f>SUM(B392:B393)</f>
        <v>11044</v>
      </c>
      <c r="C394" s="6">
        <f>SUM(C392:C393)</f>
        <v>4215</v>
      </c>
      <c r="D394" s="6">
        <f t="shared" ref="D394" si="50">SUM(D392:D393)</f>
        <v>6829</v>
      </c>
      <c r="E394" t="b">
        <f t="shared" si="46"/>
        <v>1</v>
      </c>
      <c r="F394" t="b">
        <f t="shared" si="47"/>
        <v>0</v>
      </c>
      <c r="G394" t="b">
        <f t="shared" si="48"/>
        <v>1</v>
      </c>
      <c r="H394" t="b">
        <f t="shared" si="49"/>
        <v>0</v>
      </c>
    </row>
    <row r="395" spans="1:8">
      <c r="A395" s="4" t="s">
        <v>183</v>
      </c>
      <c r="B395" s="6">
        <v>165187</v>
      </c>
      <c r="C395" s="6">
        <v>78569</v>
      </c>
      <c r="D395" s="6">
        <v>86618</v>
      </c>
      <c r="E395" t="b">
        <f t="shared" si="46"/>
        <v>1</v>
      </c>
      <c r="F395" t="b">
        <f t="shared" si="47"/>
        <v>1</v>
      </c>
      <c r="G395" t="b">
        <f t="shared" si="48"/>
        <v>1</v>
      </c>
      <c r="H395" t="b">
        <f t="shared" si="49"/>
        <v>1</v>
      </c>
    </row>
    <row r="396" spans="1:8">
      <c r="A396" s="4" t="s">
        <v>6</v>
      </c>
      <c r="B396" s="6">
        <v>7475</v>
      </c>
      <c r="C396" s="6">
        <v>3877</v>
      </c>
      <c r="D396" s="6">
        <v>3598</v>
      </c>
      <c r="E396" t="b">
        <f t="shared" si="46"/>
        <v>0</v>
      </c>
      <c r="F396" t="b">
        <f t="shared" si="47"/>
        <v>1</v>
      </c>
      <c r="G396" t="b">
        <f t="shared" si="48"/>
        <v>1</v>
      </c>
      <c r="H396" t="b">
        <f t="shared" si="49"/>
        <v>0</v>
      </c>
    </row>
    <row r="397" spans="1:8">
      <c r="A397" s="4" t="s">
        <v>7</v>
      </c>
      <c r="B397" s="6">
        <v>8748</v>
      </c>
      <c r="C397" s="6">
        <v>4478</v>
      </c>
      <c r="D397" s="6">
        <v>4270</v>
      </c>
      <c r="E397" t="b">
        <f t="shared" si="46"/>
        <v>0</v>
      </c>
      <c r="F397" t="b">
        <f t="shared" si="47"/>
        <v>1</v>
      </c>
      <c r="G397" t="b">
        <f t="shared" si="48"/>
        <v>1</v>
      </c>
      <c r="H397" t="b">
        <f t="shared" si="49"/>
        <v>0</v>
      </c>
    </row>
    <row r="398" spans="1:8">
      <c r="A398" s="4" t="s">
        <v>8</v>
      </c>
      <c r="B398" s="6">
        <v>7589</v>
      </c>
      <c r="C398" s="6">
        <v>3909</v>
      </c>
      <c r="D398" s="6">
        <v>3680</v>
      </c>
      <c r="E398" t="b">
        <f t="shared" si="46"/>
        <v>0</v>
      </c>
      <c r="F398" t="b">
        <f t="shared" si="47"/>
        <v>1</v>
      </c>
      <c r="G398" t="b">
        <f t="shared" si="48"/>
        <v>1</v>
      </c>
      <c r="H398" t="b">
        <f t="shared" si="49"/>
        <v>0</v>
      </c>
    </row>
    <row r="399" spans="1:8">
      <c r="A399" s="4" t="s">
        <v>9</v>
      </c>
      <c r="B399" s="6">
        <v>7895</v>
      </c>
      <c r="C399" s="6">
        <v>4120</v>
      </c>
      <c r="D399" s="6">
        <v>3775</v>
      </c>
      <c r="E399" t="b">
        <f t="shared" si="46"/>
        <v>0</v>
      </c>
      <c r="F399" t="b">
        <f t="shared" si="47"/>
        <v>1</v>
      </c>
      <c r="G399" t="b">
        <f t="shared" si="48"/>
        <v>1</v>
      </c>
      <c r="H399" t="b">
        <f t="shared" si="49"/>
        <v>0</v>
      </c>
    </row>
    <row r="400" spans="1:8">
      <c r="A400" s="4" t="s">
        <v>10</v>
      </c>
      <c r="B400" s="6">
        <v>9399</v>
      </c>
      <c r="C400" s="6">
        <v>4821</v>
      </c>
      <c r="D400" s="6">
        <v>4578</v>
      </c>
      <c r="E400" t="b">
        <f t="shared" si="46"/>
        <v>0</v>
      </c>
      <c r="F400" t="b">
        <f t="shared" si="47"/>
        <v>1</v>
      </c>
      <c r="G400" t="b">
        <f t="shared" si="48"/>
        <v>1</v>
      </c>
      <c r="H400" t="b">
        <f t="shared" si="49"/>
        <v>0</v>
      </c>
    </row>
    <row r="401" spans="1:8">
      <c r="A401" s="4" t="s">
        <v>11</v>
      </c>
      <c r="B401" s="6">
        <v>10568</v>
      </c>
      <c r="C401" s="6">
        <v>5325</v>
      </c>
      <c r="D401" s="6">
        <v>5243</v>
      </c>
      <c r="E401" t="b">
        <f t="shared" si="46"/>
        <v>0</v>
      </c>
      <c r="F401" t="b">
        <f t="shared" si="47"/>
        <v>1</v>
      </c>
      <c r="G401" t="b">
        <f t="shared" si="48"/>
        <v>1</v>
      </c>
      <c r="H401" t="b">
        <f t="shared" si="49"/>
        <v>0</v>
      </c>
    </row>
    <row r="402" spans="1:8">
      <c r="A402" s="4" t="s">
        <v>12</v>
      </c>
      <c r="B402" s="6">
        <v>12715</v>
      </c>
      <c r="C402" s="6">
        <v>6404</v>
      </c>
      <c r="D402" s="6">
        <v>6311</v>
      </c>
      <c r="E402" t="b">
        <f t="shared" si="46"/>
        <v>0</v>
      </c>
      <c r="F402" t="b">
        <f t="shared" si="47"/>
        <v>1</v>
      </c>
      <c r="G402" t="b">
        <f t="shared" si="48"/>
        <v>1</v>
      </c>
      <c r="H402" t="b">
        <f t="shared" si="49"/>
        <v>0</v>
      </c>
    </row>
    <row r="403" spans="1:8">
      <c r="A403" s="4" t="s">
        <v>13</v>
      </c>
      <c r="B403" s="6">
        <v>13353</v>
      </c>
      <c r="C403" s="6">
        <v>6619</v>
      </c>
      <c r="D403" s="6">
        <v>6734</v>
      </c>
      <c r="E403" t="b">
        <f t="shared" si="46"/>
        <v>0</v>
      </c>
      <c r="F403" t="b">
        <f t="shared" si="47"/>
        <v>1</v>
      </c>
      <c r="G403" t="b">
        <f t="shared" si="48"/>
        <v>1</v>
      </c>
      <c r="H403" t="b">
        <f t="shared" si="49"/>
        <v>0</v>
      </c>
    </row>
    <row r="404" spans="1:8">
      <c r="A404" s="4" t="s">
        <v>14</v>
      </c>
      <c r="B404" s="6">
        <v>12875</v>
      </c>
      <c r="C404" s="6">
        <v>6383</v>
      </c>
      <c r="D404" s="6">
        <v>6492</v>
      </c>
      <c r="E404" t="b">
        <f t="shared" si="46"/>
        <v>0</v>
      </c>
      <c r="F404" t="b">
        <f t="shared" si="47"/>
        <v>1</v>
      </c>
      <c r="G404" t="b">
        <f t="shared" si="48"/>
        <v>1</v>
      </c>
      <c r="H404" t="b">
        <f t="shared" si="49"/>
        <v>0</v>
      </c>
    </row>
    <row r="405" spans="1:8">
      <c r="A405" s="4" t="s">
        <v>15</v>
      </c>
      <c r="B405" s="6">
        <v>10979</v>
      </c>
      <c r="C405" s="6">
        <v>5504</v>
      </c>
      <c r="D405" s="6">
        <v>5475</v>
      </c>
      <c r="E405" t="b">
        <f t="shared" si="46"/>
        <v>0</v>
      </c>
      <c r="F405" t="b">
        <f t="shared" si="47"/>
        <v>1</v>
      </c>
      <c r="G405" t="b">
        <f t="shared" si="48"/>
        <v>1</v>
      </c>
      <c r="H405" t="b">
        <f t="shared" si="49"/>
        <v>0</v>
      </c>
    </row>
    <row r="406" spans="1:8">
      <c r="A406" s="4" t="s">
        <v>16</v>
      </c>
      <c r="B406" s="6">
        <v>9990</v>
      </c>
      <c r="C406" s="6">
        <v>4857</v>
      </c>
      <c r="D406" s="6">
        <v>5133</v>
      </c>
      <c r="E406" t="b">
        <f t="shared" si="46"/>
        <v>0</v>
      </c>
      <c r="F406" t="b">
        <f t="shared" si="47"/>
        <v>1</v>
      </c>
      <c r="G406" t="b">
        <f t="shared" si="48"/>
        <v>1</v>
      </c>
      <c r="H406" t="b">
        <f t="shared" si="49"/>
        <v>0</v>
      </c>
    </row>
    <row r="407" spans="1:8">
      <c r="A407" s="4" t="s">
        <v>17</v>
      </c>
      <c r="B407" s="6">
        <v>12233</v>
      </c>
      <c r="C407" s="6">
        <v>5683</v>
      </c>
      <c r="D407" s="6">
        <v>6550</v>
      </c>
      <c r="E407" t="b">
        <f t="shared" si="46"/>
        <v>0</v>
      </c>
      <c r="F407" t="b">
        <f t="shared" si="47"/>
        <v>1</v>
      </c>
      <c r="G407" t="b">
        <f t="shared" si="48"/>
        <v>1</v>
      </c>
      <c r="H407" t="b">
        <f t="shared" si="49"/>
        <v>0</v>
      </c>
    </row>
    <row r="408" spans="1:8">
      <c r="A408" s="4" t="s">
        <v>18</v>
      </c>
      <c r="B408" s="6">
        <v>12419</v>
      </c>
      <c r="C408" s="6">
        <v>5636</v>
      </c>
      <c r="D408" s="6">
        <v>6783</v>
      </c>
      <c r="E408" t="b">
        <f t="shared" si="46"/>
        <v>0</v>
      </c>
      <c r="F408" t="b">
        <f t="shared" si="47"/>
        <v>1</v>
      </c>
      <c r="G408" t="b">
        <f t="shared" si="48"/>
        <v>1</v>
      </c>
      <c r="H408" t="b">
        <f t="shared" si="49"/>
        <v>0</v>
      </c>
    </row>
    <row r="409" spans="1:8">
      <c r="A409" s="4" t="s">
        <v>19</v>
      </c>
      <c r="B409" s="6">
        <v>11027</v>
      </c>
      <c r="C409" s="6">
        <v>4643</v>
      </c>
      <c r="D409" s="6">
        <v>6384</v>
      </c>
      <c r="E409" t="b">
        <f t="shared" si="46"/>
        <v>0</v>
      </c>
      <c r="F409" t="b">
        <f t="shared" si="47"/>
        <v>1</v>
      </c>
      <c r="G409" t="b">
        <f t="shared" si="48"/>
        <v>1</v>
      </c>
      <c r="H409" t="b">
        <f t="shared" si="49"/>
        <v>0</v>
      </c>
    </row>
    <row r="410" spans="1:8">
      <c r="A410" s="4" t="s">
        <v>5</v>
      </c>
      <c r="B410" s="6">
        <v>17922</v>
      </c>
      <c r="C410" s="6">
        <v>6310</v>
      </c>
      <c r="D410" s="6">
        <v>11612</v>
      </c>
      <c r="E410" t="b">
        <f t="shared" si="46"/>
        <v>1</v>
      </c>
      <c r="F410" t="b">
        <f t="shared" si="47"/>
        <v>1</v>
      </c>
      <c r="G410" t="b">
        <f t="shared" si="48"/>
        <v>0</v>
      </c>
      <c r="H410" t="b">
        <f t="shared" si="49"/>
        <v>0</v>
      </c>
    </row>
    <row r="411" spans="1:8">
      <c r="A411" s="4" t="s">
        <v>4</v>
      </c>
      <c r="B411" s="6">
        <f>SUM(B409:B410)</f>
        <v>28949</v>
      </c>
      <c r="C411" s="6">
        <f>SUM(C409:C410)</f>
        <v>10953</v>
      </c>
      <c r="D411" s="6">
        <f t="shared" ref="D411" si="51">SUM(D409:D410)</f>
        <v>17996</v>
      </c>
      <c r="E411" t="b">
        <f t="shared" si="46"/>
        <v>1</v>
      </c>
      <c r="F411" t="b">
        <f t="shared" si="47"/>
        <v>0</v>
      </c>
      <c r="G411" t="b">
        <f t="shared" si="48"/>
        <v>1</v>
      </c>
      <c r="H411" t="b">
        <f t="shared" si="49"/>
        <v>0</v>
      </c>
    </row>
    <row r="412" spans="1:8">
      <c r="A412" s="4" t="s">
        <v>184</v>
      </c>
      <c r="B412" s="6">
        <v>30932</v>
      </c>
      <c r="C412" s="6">
        <v>14972</v>
      </c>
      <c r="D412" s="6">
        <v>15960</v>
      </c>
      <c r="E412" t="b">
        <f t="shared" si="46"/>
        <v>1</v>
      </c>
      <c r="F412" t="b">
        <f t="shared" si="47"/>
        <v>1</v>
      </c>
      <c r="G412" t="b">
        <f t="shared" si="48"/>
        <v>1</v>
      </c>
      <c r="H412" t="b">
        <f t="shared" si="49"/>
        <v>1</v>
      </c>
    </row>
    <row r="413" spans="1:8">
      <c r="A413" s="4" t="s">
        <v>6</v>
      </c>
      <c r="B413" s="6">
        <v>1489</v>
      </c>
      <c r="C413" s="6">
        <v>756</v>
      </c>
      <c r="D413" s="6">
        <v>733</v>
      </c>
      <c r="E413" t="b">
        <f t="shared" si="46"/>
        <v>0</v>
      </c>
      <c r="F413" t="b">
        <f t="shared" si="47"/>
        <v>1</v>
      </c>
      <c r="G413" t="b">
        <f t="shared" si="48"/>
        <v>1</v>
      </c>
      <c r="H413" t="b">
        <f t="shared" si="49"/>
        <v>0</v>
      </c>
    </row>
    <row r="414" spans="1:8">
      <c r="A414" s="4" t="s">
        <v>7</v>
      </c>
      <c r="B414" s="6">
        <v>1640</v>
      </c>
      <c r="C414" s="6">
        <v>846</v>
      </c>
      <c r="D414" s="6">
        <v>794</v>
      </c>
      <c r="E414" t="b">
        <f t="shared" si="46"/>
        <v>0</v>
      </c>
      <c r="F414" t="b">
        <f t="shared" si="47"/>
        <v>1</v>
      </c>
      <c r="G414" t="b">
        <f t="shared" si="48"/>
        <v>1</v>
      </c>
      <c r="H414" t="b">
        <f t="shared" si="49"/>
        <v>0</v>
      </c>
    </row>
    <row r="415" spans="1:8">
      <c r="A415" s="4" t="s">
        <v>8</v>
      </c>
      <c r="B415" s="6">
        <v>1434</v>
      </c>
      <c r="C415" s="6">
        <v>742</v>
      </c>
      <c r="D415" s="6">
        <v>692</v>
      </c>
      <c r="E415" t="b">
        <f t="shared" si="46"/>
        <v>0</v>
      </c>
      <c r="F415" t="b">
        <f t="shared" si="47"/>
        <v>1</v>
      </c>
      <c r="G415" t="b">
        <f t="shared" si="48"/>
        <v>1</v>
      </c>
      <c r="H415" t="b">
        <f t="shared" si="49"/>
        <v>0</v>
      </c>
    </row>
    <row r="416" spans="1:8">
      <c r="A416" s="4" t="s">
        <v>9</v>
      </c>
      <c r="B416" s="6">
        <v>1555</v>
      </c>
      <c r="C416" s="6">
        <v>786</v>
      </c>
      <c r="D416" s="6">
        <v>769</v>
      </c>
      <c r="E416" t="b">
        <f t="shared" si="46"/>
        <v>0</v>
      </c>
      <c r="F416" t="b">
        <f t="shared" si="47"/>
        <v>1</v>
      </c>
      <c r="G416" t="b">
        <f t="shared" si="48"/>
        <v>1</v>
      </c>
      <c r="H416" t="b">
        <f t="shared" si="49"/>
        <v>0</v>
      </c>
    </row>
    <row r="417" spans="1:8">
      <c r="A417" s="4" t="s">
        <v>10</v>
      </c>
      <c r="B417" s="6">
        <v>1935</v>
      </c>
      <c r="C417" s="6">
        <v>1018</v>
      </c>
      <c r="D417" s="6">
        <v>917</v>
      </c>
      <c r="E417" t="b">
        <f t="shared" si="46"/>
        <v>0</v>
      </c>
      <c r="F417" t="b">
        <f t="shared" si="47"/>
        <v>1</v>
      </c>
      <c r="G417" t="b">
        <f t="shared" si="48"/>
        <v>1</v>
      </c>
      <c r="H417" t="b">
        <f t="shared" si="49"/>
        <v>0</v>
      </c>
    </row>
    <row r="418" spans="1:8">
      <c r="A418" s="4" t="s">
        <v>11</v>
      </c>
      <c r="B418" s="6">
        <v>2130</v>
      </c>
      <c r="C418" s="6">
        <v>1131</v>
      </c>
      <c r="D418" s="6">
        <v>999</v>
      </c>
      <c r="E418" t="b">
        <f t="shared" si="46"/>
        <v>0</v>
      </c>
      <c r="F418" t="b">
        <f t="shared" si="47"/>
        <v>1</v>
      </c>
      <c r="G418" t="b">
        <f t="shared" si="48"/>
        <v>1</v>
      </c>
      <c r="H418" t="b">
        <f t="shared" si="49"/>
        <v>0</v>
      </c>
    </row>
    <row r="419" spans="1:8">
      <c r="A419" s="4" t="s">
        <v>12</v>
      </c>
      <c r="B419" s="6">
        <v>2360</v>
      </c>
      <c r="C419" s="6">
        <v>1204</v>
      </c>
      <c r="D419" s="6">
        <v>1156</v>
      </c>
      <c r="E419" t="b">
        <f t="shared" si="46"/>
        <v>0</v>
      </c>
      <c r="F419" t="b">
        <f t="shared" si="47"/>
        <v>1</v>
      </c>
      <c r="G419" t="b">
        <f t="shared" si="48"/>
        <v>1</v>
      </c>
      <c r="H419" t="b">
        <f t="shared" si="49"/>
        <v>0</v>
      </c>
    </row>
    <row r="420" spans="1:8">
      <c r="A420" s="4" t="s">
        <v>13</v>
      </c>
      <c r="B420" s="6">
        <v>2450</v>
      </c>
      <c r="C420" s="6">
        <v>1261</v>
      </c>
      <c r="D420" s="6">
        <v>1189</v>
      </c>
      <c r="E420" t="b">
        <f t="shared" si="46"/>
        <v>0</v>
      </c>
      <c r="F420" t="b">
        <f t="shared" si="47"/>
        <v>1</v>
      </c>
      <c r="G420" t="b">
        <f t="shared" si="48"/>
        <v>1</v>
      </c>
      <c r="H420" t="b">
        <f t="shared" si="49"/>
        <v>0</v>
      </c>
    </row>
    <row r="421" spans="1:8">
      <c r="A421" s="4" t="s">
        <v>14</v>
      </c>
      <c r="B421" s="6">
        <v>2286</v>
      </c>
      <c r="C421" s="6">
        <v>1133</v>
      </c>
      <c r="D421" s="6">
        <v>1153</v>
      </c>
      <c r="E421" t="b">
        <f t="shared" si="46"/>
        <v>0</v>
      </c>
      <c r="F421" t="b">
        <f t="shared" si="47"/>
        <v>1</v>
      </c>
      <c r="G421" t="b">
        <f t="shared" si="48"/>
        <v>1</v>
      </c>
      <c r="H421" t="b">
        <f t="shared" si="49"/>
        <v>0</v>
      </c>
    </row>
    <row r="422" spans="1:8">
      <c r="A422" s="4" t="s">
        <v>15</v>
      </c>
      <c r="B422" s="6">
        <v>2075</v>
      </c>
      <c r="C422" s="6">
        <v>1058</v>
      </c>
      <c r="D422" s="6">
        <v>1017</v>
      </c>
      <c r="E422" t="b">
        <f t="shared" si="46"/>
        <v>0</v>
      </c>
      <c r="F422" t="b">
        <f t="shared" si="47"/>
        <v>1</v>
      </c>
      <c r="G422" t="b">
        <f t="shared" si="48"/>
        <v>1</v>
      </c>
      <c r="H422" t="b">
        <f t="shared" si="49"/>
        <v>0</v>
      </c>
    </row>
    <row r="423" spans="1:8">
      <c r="A423" s="4" t="s">
        <v>16</v>
      </c>
      <c r="B423" s="6">
        <v>1895</v>
      </c>
      <c r="C423" s="6">
        <v>932</v>
      </c>
      <c r="D423" s="6">
        <v>963</v>
      </c>
      <c r="E423" t="b">
        <f t="shared" si="46"/>
        <v>0</v>
      </c>
      <c r="F423" t="b">
        <f t="shared" si="47"/>
        <v>1</v>
      </c>
      <c r="G423" t="b">
        <f t="shared" si="48"/>
        <v>1</v>
      </c>
      <c r="H423" t="b">
        <f t="shared" si="49"/>
        <v>0</v>
      </c>
    </row>
    <row r="424" spans="1:8">
      <c r="A424" s="4" t="s">
        <v>17</v>
      </c>
      <c r="B424" s="6">
        <v>2233</v>
      </c>
      <c r="C424" s="6">
        <v>1084</v>
      </c>
      <c r="D424" s="6">
        <v>1149</v>
      </c>
      <c r="E424" t="b">
        <f t="shared" si="46"/>
        <v>0</v>
      </c>
      <c r="F424" t="b">
        <f t="shared" si="47"/>
        <v>1</v>
      </c>
      <c r="G424" t="b">
        <f t="shared" si="48"/>
        <v>1</v>
      </c>
      <c r="H424" t="b">
        <f t="shared" si="49"/>
        <v>0</v>
      </c>
    </row>
    <row r="425" spans="1:8">
      <c r="A425" s="4" t="s">
        <v>18</v>
      </c>
      <c r="B425" s="6">
        <v>2299</v>
      </c>
      <c r="C425" s="6">
        <v>1066</v>
      </c>
      <c r="D425" s="6">
        <v>1233</v>
      </c>
      <c r="E425" t="b">
        <f t="shared" si="46"/>
        <v>0</v>
      </c>
      <c r="F425" t="b">
        <f t="shared" si="47"/>
        <v>1</v>
      </c>
      <c r="G425" t="b">
        <f t="shared" si="48"/>
        <v>1</v>
      </c>
      <c r="H425" t="b">
        <f t="shared" si="49"/>
        <v>0</v>
      </c>
    </row>
    <row r="426" spans="1:8">
      <c r="A426" s="4" t="s">
        <v>19</v>
      </c>
      <c r="B426" s="6">
        <v>1808</v>
      </c>
      <c r="C426" s="6">
        <v>795</v>
      </c>
      <c r="D426" s="6">
        <v>1013</v>
      </c>
      <c r="E426" t="b">
        <f t="shared" si="46"/>
        <v>0</v>
      </c>
      <c r="F426" t="b">
        <f t="shared" si="47"/>
        <v>1</v>
      </c>
      <c r="G426" t="b">
        <f t="shared" si="48"/>
        <v>1</v>
      </c>
      <c r="H426" t="b">
        <f t="shared" si="49"/>
        <v>0</v>
      </c>
    </row>
    <row r="427" spans="1:8">
      <c r="A427" s="4" t="s">
        <v>5</v>
      </c>
      <c r="B427" s="6">
        <v>3343</v>
      </c>
      <c r="C427" s="6">
        <v>1160</v>
      </c>
      <c r="D427" s="6">
        <v>2183</v>
      </c>
      <c r="E427" t="b">
        <f t="shared" si="46"/>
        <v>1</v>
      </c>
      <c r="F427" t="b">
        <f t="shared" si="47"/>
        <v>1</v>
      </c>
      <c r="G427" t="b">
        <f t="shared" si="48"/>
        <v>0</v>
      </c>
      <c r="H427" t="b">
        <f t="shared" si="49"/>
        <v>0</v>
      </c>
    </row>
    <row r="428" spans="1:8">
      <c r="A428" s="4" t="s">
        <v>4</v>
      </c>
      <c r="B428" s="6">
        <f>SUM(B426:B427)</f>
        <v>5151</v>
      </c>
      <c r="C428" s="6">
        <f>SUM(C426:C427)</f>
        <v>1955</v>
      </c>
      <c r="D428" s="6">
        <f t="shared" ref="D428" si="52">SUM(D426:D427)</f>
        <v>3196</v>
      </c>
      <c r="E428" t="b">
        <f t="shared" si="46"/>
        <v>1</v>
      </c>
      <c r="F428" t="b">
        <f t="shared" si="47"/>
        <v>0</v>
      </c>
      <c r="G428" t="b">
        <f t="shared" si="48"/>
        <v>1</v>
      </c>
      <c r="H428" t="b">
        <f t="shared" si="49"/>
        <v>0</v>
      </c>
    </row>
  </sheetData>
  <autoFilter ref="A1:H428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Arkusz11"/>
  <dimension ref="A1:H394"/>
  <sheetViews>
    <sheetView topLeftCell="A360" zoomScaleNormal="100" workbookViewId="0">
      <selection activeCell="K34" sqref="K34"/>
    </sheetView>
  </sheetViews>
  <sheetFormatPr defaultRowHeight="12.75"/>
  <cols>
    <col min="1" max="1" width="16" customWidth="1"/>
    <col min="2" max="2" width="13.7109375" customWidth="1"/>
    <col min="3" max="3" width="13.140625" customWidth="1"/>
    <col min="4" max="4" width="12.710937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56</v>
      </c>
      <c r="B4" s="2">
        <v>3376329</v>
      </c>
      <c r="C4" s="3">
        <v>1638593</v>
      </c>
      <c r="D4" s="3">
        <v>1737736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175648</v>
      </c>
      <c r="C5" s="5">
        <v>90482</v>
      </c>
      <c r="D5" s="5">
        <v>85166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188870</v>
      </c>
      <c r="C6" s="6">
        <v>96829</v>
      </c>
      <c r="D6" s="6">
        <v>92041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166431</v>
      </c>
      <c r="C7" s="6">
        <v>85289</v>
      </c>
      <c r="D7" s="6">
        <v>81142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182579</v>
      </c>
      <c r="C8" s="6">
        <v>93301</v>
      </c>
      <c r="D8" s="6">
        <v>89278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217178</v>
      </c>
      <c r="C9" s="6">
        <v>110792</v>
      </c>
      <c r="D9" s="6">
        <v>106386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258413</v>
      </c>
      <c r="C10" s="6">
        <v>130356</v>
      </c>
      <c r="D10" s="6">
        <v>128057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289451</v>
      </c>
      <c r="C11" s="6">
        <v>145166</v>
      </c>
      <c r="D11" s="6">
        <v>144285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272149</v>
      </c>
      <c r="C12" s="6">
        <v>137197</v>
      </c>
      <c r="D12" s="6">
        <v>134952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242357</v>
      </c>
      <c r="C13" s="6">
        <v>121356</v>
      </c>
      <c r="D13" s="6">
        <v>121001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210746</v>
      </c>
      <c r="C14" s="6">
        <v>105862</v>
      </c>
      <c r="D14" s="6">
        <v>104884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208580</v>
      </c>
      <c r="C15" s="6">
        <v>103844</v>
      </c>
      <c r="D15" s="6">
        <v>104736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226070</v>
      </c>
      <c r="C16" s="6">
        <v>110267</v>
      </c>
      <c r="D16" s="6">
        <v>115803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214540</v>
      </c>
      <c r="C17" s="6">
        <v>101181</v>
      </c>
      <c r="D17" s="6">
        <v>113359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173082</v>
      </c>
      <c r="C18" s="6">
        <v>77344</v>
      </c>
      <c r="D18" s="6">
        <v>95738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350235</v>
      </c>
      <c r="C19" s="6">
        <v>129327</v>
      </c>
      <c r="D19" s="6">
        <v>220908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523317</v>
      </c>
      <c r="C20" s="6">
        <f>SUM(C18:C19)</f>
        <v>206671</v>
      </c>
      <c r="D20" s="6">
        <f t="shared" ref="D20" si="4">SUM(D18:D19)</f>
        <v>316646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185</v>
      </c>
      <c r="B21" s="6">
        <v>762448</v>
      </c>
      <c r="C21" s="6">
        <v>355687</v>
      </c>
      <c r="D21" s="6">
        <v>406761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38744</v>
      </c>
      <c r="C22" s="6">
        <v>19893</v>
      </c>
      <c r="D22" s="6">
        <v>18851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36638</v>
      </c>
      <c r="C23" s="6">
        <v>18868</v>
      </c>
      <c r="D23" s="6">
        <v>17770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28764</v>
      </c>
      <c r="C24" s="6">
        <v>14784</v>
      </c>
      <c r="D24" s="6">
        <v>13980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30194</v>
      </c>
      <c r="C25" s="6">
        <v>15291</v>
      </c>
      <c r="D25" s="6">
        <v>14903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37662</v>
      </c>
      <c r="C26" s="6">
        <v>19113</v>
      </c>
      <c r="D26" s="6">
        <v>18549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59501</v>
      </c>
      <c r="C27" s="6">
        <v>28256</v>
      </c>
      <c r="D27" s="6">
        <v>31245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76364</v>
      </c>
      <c r="C28" s="6">
        <v>36630</v>
      </c>
      <c r="D28" s="6">
        <v>39734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67644</v>
      </c>
      <c r="C29" s="6">
        <v>33301</v>
      </c>
      <c r="D29" s="6">
        <v>34343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56065</v>
      </c>
      <c r="C30" s="6">
        <v>27353</v>
      </c>
      <c r="D30" s="6">
        <v>28712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44080</v>
      </c>
      <c r="C31" s="6">
        <v>21486</v>
      </c>
      <c r="D31" s="6">
        <v>22594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41871</v>
      </c>
      <c r="C32" s="6">
        <v>19891</v>
      </c>
      <c r="D32" s="6">
        <v>21980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50316</v>
      </c>
      <c r="C33" s="6">
        <v>22806</v>
      </c>
      <c r="D33" s="6">
        <v>27510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54392</v>
      </c>
      <c r="C34" s="6">
        <v>23811</v>
      </c>
      <c r="D34" s="6">
        <v>30581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46089</v>
      </c>
      <c r="C35" s="6">
        <v>19388</v>
      </c>
      <c r="D35" s="6">
        <v>26701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94124</v>
      </c>
      <c r="C36" s="6">
        <v>34816</v>
      </c>
      <c r="D36" s="6">
        <v>59308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140213</v>
      </c>
      <c r="C37" s="6">
        <f>SUM(C35:C36)</f>
        <v>54204</v>
      </c>
      <c r="D37" s="6">
        <f t="shared" ref="D37" si="5">SUM(D35:D36)</f>
        <v>86009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186</v>
      </c>
      <c r="B38" s="6">
        <v>83829</v>
      </c>
      <c r="C38" s="6">
        <v>40083</v>
      </c>
      <c r="D38" s="6">
        <v>43746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4180</v>
      </c>
      <c r="C39" s="6">
        <v>2157</v>
      </c>
      <c r="D39" s="6">
        <v>2023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4597</v>
      </c>
      <c r="C40" s="6">
        <v>2332</v>
      </c>
      <c r="D40" s="6">
        <v>2265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4120</v>
      </c>
      <c r="C41" s="6">
        <v>2133</v>
      </c>
      <c r="D41" s="6">
        <v>1987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4670</v>
      </c>
      <c r="C42" s="6">
        <v>2343</v>
      </c>
      <c r="D42" s="6">
        <v>2327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4970</v>
      </c>
      <c r="C43" s="6">
        <v>2563</v>
      </c>
      <c r="D43" s="6">
        <v>2407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6313</v>
      </c>
      <c r="C44" s="6">
        <v>3163</v>
      </c>
      <c r="D44" s="6">
        <v>3150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7277</v>
      </c>
      <c r="C45" s="6">
        <v>3723</v>
      </c>
      <c r="D45" s="6">
        <v>3554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6779</v>
      </c>
      <c r="C46" s="6">
        <v>3408</v>
      </c>
      <c r="D46" s="6">
        <v>3371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5751</v>
      </c>
      <c r="C47" s="6">
        <v>2807</v>
      </c>
      <c r="D47" s="6">
        <v>2944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5052</v>
      </c>
      <c r="C48" s="6">
        <v>2466</v>
      </c>
      <c r="D48" s="6">
        <v>2586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5382</v>
      </c>
      <c r="C49" s="6">
        <v>2529</v>
      </c>
      <c r="D49" s="6">
        <v>2853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5873</v>
      </c>
      <c r="C50" s="6">
        <v>2753</v>
      </c>
      <c r="D50" s="6">
        <v>3120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5569</v>
      </c>
      <c r="C51" s="6">
        <v>2496</v>
      </c>
      <c r="D51" s="6">
        <v>3073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4778</v>
      </c>
      <c r="C52" s="6">
        <v>2024</v>
      </c>
      <c r="D52" s="6">
        <v>2754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8518</v>
      </c>
      <c r="C53" s="6">
        <v>3186</v>
      </c>
      <c r="D53" s="6">
        <v>5332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13296</v>
      </c>
      <c r="C54" s="6">
        <f>SUM(C52:C53)</f>
        <v>5210</v>
      </c>
      <c r="D54" s="6">
        <f t="shared" ref="D54" si="6">SUM(D52:D53)</f>
        <v>8086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187</v>
      </c>
      <c r="B55" s="6">
        <v>110381</v>
      </c>
      <c r="C55" s="6">
        <v>52173</v>
      </c>
      <c r="D55" s="6">
        <v>58208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4455</v>
      </c>
      <c r="C56" s="6">
        <v>2315</v>
      </c>
      <c r="D56" s="6">
        <v>2140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4987</v>
      </c>
      <c r="C57" s="6">
        <v>2573</v>
      </c>
      <c r="D57" s="6">
        <v>2414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4570</v>
      </c>
      <c r="C58" s="6">
        <v>2355</v>
      </c>
      <c r="D58" s="6">
        <v>2215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5774</v>
      </c>
      <c r="C59" s="6">
        <v>2874</v>
      </c>
      <c r="D59" s="6">
        <v>2900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5916</v>
      </c>
      <c r="C60" s="6">
        <v>3086</v>
      </c>
      <c r="D60" s="6">
        <v>2830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7559</v>
      </c>
      <c r="C61" s="6">
        <v>3761</v>
      </c>
      <c r="D61" s="6">
        <v>3798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9256</v>
      </c>
      <c r="C62" s="6">
        <v>4714</v>
      </c>
      <c r="D62" s="6">
        <v>4542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8816</v>
      </c>
      <c r="C63" s="6">
        <v>4505</v>
      </c>
      <c r="D63" s="6">
        <v>4311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7724</v>
      </c>
      <c r="C64" s="6">
        <v>3849</v>
      </c>
      <c r="D64" s="6">
        <v>3875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6888</v>
      </c>
      <c r="C65" s="6">
        <v>3417</v>
      </c>
      <c r="D65" s="6">
        <v>3471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7125</v>
      </c>
      <c r="C66" s="6">
        <v>3412</v>
      </c>
      <c r="D66" s="6">
        <v>3713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8359</v>
      </c>
      <c r="C67" s="6">
        <v>3777</v>
      </c>
      <c r="D67" s="6">
        <v>4582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8220</v>
      </c>
      <c r="C68" s="6">
        <v>3535</v>
      </c>
      <c r="D68" s="6">
        <v>4685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6915</v>
      </c>
      <c r="C69" s="6">
        <v>2911</v>
      </c>
      <c r="D69" s="6">
        <v>4004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13817</v>
      </c>
      <c r="C70" s="6">
        <v>5089</v>
      </c>
      <c r="D70" s="6">
        <v>8728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20732</v>
      </c>
      <c r="C71" s="6">
        <f>SUM(C69:C70)</f>
        <v>8000</v>
      </c>
      <c r="D71" s="6">
        <f t="shared" ref="D71" si="11">SUM(D69:D70)</f>
        <v>12732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188</v>
      </c>
      <c r="B72" s="6">
        <v>105577</v>
      </c>
      <c r="C72" s="6">
        <v>52064</v>
      </c>
      <c r="D72" s="6">
        <v>53513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6149</v>
      </c>
      <c r="C73" s="6">
        <v>3182</v>
      </c>
      <c r="D73" s="6">
        <v>2967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6531</v>
      </c>
      <c r="C74" s="6">
        <v>3350</v>
      </c>
      <c r="D74" s="6">
        <v>3181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5730</v>
      </c>
      <c r="C75" s="6">
        <v>2846</v>
      </c>
      <c r="D75" s="6">
        <v>2884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6236</v>
      </c>
      <c r="C76" s="6">
        <v>3211</v>
      </c>
      <c r="D76" s="6">
        <v>3025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7498</v>
      </c>
      <c r="C77" s="6">
        <v>3845</v>
      </c>
      <c r="D77" s="6">
        <v>3653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8559</v>
      </c>
      <c r="C78" s="6">
        <v>4397</v>
      </c>
      <c r="D78" s="6">
        <v>4162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8789</v>
      </c>
      <c r="C79" s="6">
        <v>4453</v>
      </c>
      <c r="D79" s="6">
        <v>4336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8275</v>
      </c>
      <c r="C80" s="6">
        <v>4209</v>
      </c>
      <c r="D80" s="6">
        <v>4066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7378</v>
      </c>
      <c r="C81" s="6">
        <v>3714</v>
      </c>
      <c r="D81" s="6">
        <v>3664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6441</v>
      </c>
      <c r="C82" s="6">
        <v>3217</v>
      </c>
      <c r="D82" s="6">
        <v>3224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6433</v>
      </c>
      <c r="C83" s="6">
        <v>3203</v>
      </c>
      <c r="D83" s="6">
        <v>3230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6730</v>
      </c>
      <c r="C84" s="6">
        <v>3390</v>
      </c>
      <c r="D84" s="6">
        <v>3340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6337</v>
      </c>
      <c r="C85" s="6">
        <v>3117</v>
      </c>
      <c r="D85" s="6">
        <v>3220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5040</v>
      </c>
      <c r="C86" s="6">
        <v>2385</v>
      </c>
      <c r="D86" s="6">
        <v>2655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9451</v>
      </c>
      <c r="C87" s="6">
        <v>3545</v>
      </c>
      <c r="D87" s="6">
        <v>5906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14491</v>
      </c>
      <c r="C88" s="6">
        <f>SUM(C86:C87)</f>
        <v>5930</v>
      </c>
      <c r="D88" s="6">
        <f t="shared" ref="D88" si="12">SUM(D86:D87)</f>
        <v>8561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189</v>
      </c>
      <c r="B89" s="6">
        <v>92963</v>
      </c>
      <c r="C89" s="6">
        <v>46003</v>
      </c>
      <c r="D89" s="6">
        <v>46960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4823</v>
      </c>
      <c r="C90" s="6">
        <v>2498</v>
      </c>
      <c r="D90" s="6">
        <v>2325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5509</v>
      </c>
      <c r="C91" s="6">
        <v>2793</v>
      </c>
      <c r="D91" s="6">
        <v>2716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4989</v>
      </c>
      <c r="C92" s="6">
        <v>2529</v>
      </c>
      <c r="D92" s="6">
        <v>2460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5558</v>
      </c>
      <c r="C93" s="6">
        <v>2964</v>
      </c>
      <c r="D93" s="6">
        <v>2594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6870</v>
      </c>
      <c r="C94" s="6">
        <v>3453</v>
      </c>
      <c r="D94" s="6">
        <v>3417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7471</v>
      </c>
      <c r="C95" s="6">
        <v>3983</v>
      </c>
      <c r="D95" s="6">
        <v>3488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7544</v>
      </c>
      <c r="C96" s="6">
        <v>3856</v>
      </c>
      <c r="D96" s="6">
        <v>3688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7223</v>
      </c>
      <c r="C97" s="6">
        <v>3671</v>
      </c>
      <c r="D97" s="6">
        <v>3552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6597</v>
      </c>
      <c r="C98" s="6">
        <v>3330</v>
      </c>
      <c r="D98" s="6">
        <v>3267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5989</v>
      </c>
      <c r="C99" s="6">
        <v>3012</v>
      </c>
      <c r="D99" s="6">
        <v>2977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5966</v>
      </c>
      <c r="C100" s="6">
        <v>3055</v>
      </c>
      <c r="D100" s="6">
        <v>2911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5926</v>
      </c>
      <c r="C101" s="6">
        <v>3010</v>
      </c>
      <c r="D101" s="6">
        <v>2916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5349</v>
      </c>
      <c r="C102" s="6">
        <v>2641</v>
      </c>
      <c r="D102" s="6">
        <v>2708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4346</v>
      </c>
      <c r="C103" s="6">
        <v>1971</v>
      </c>
      <c r="D103" s="6">
        <v>2375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8803</v>
      </c>
      <c r="C104" s="6">
        <v>3237</v>
      </c>
      <c r="D104" s="6">
        <v>5566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13149</v>
      </c>
      <c r="C105" s="6">
        <f>SUM(C103:C104)</f>
        <v>5208</v>
      </c>
      <c r="D105" s="6">
        <f t="shared" ref="D105" si="13">SUM(D103:D104)</f>
        <v>7941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190</v>
      </c>
      <c r="B106" s="6">
        <v>126222</v>
      </c>
      <c r="C106" s="6">
        <v>61100</v>
      </c>
      <c r="D106" s="6">
        <v>65122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5688</v>
      </c>
      <c r="C107" s="6">
        <v>2872</v>
      </c>
      <c r="D107" s="6">
        <v>2816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6172</v>
      </c>
      <c r="C108" s="6">
        <v>3131</v>
      </c>
      <c r="D108" s="6">
        <v>3041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5403</v>
      </c>
      <c r="C109" s="6">
        <v>2769</v>
      </c>
      <c r="D109" s="6">
        <v>2634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5666</v>
      </c>
      <c r="C110" s="6">
        <v>2915</v>
      </c>
      <c r="D110" s="6">
        <v>2751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7256</v>
      </c>
      <c r="C111" s="6">
        <v>3671</v>
      </c>
      <c r="D111" s="6">
        <v>3585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8750</v>
      </c>
      <c r="C112" s="6">
        <v>4547</v>
      </c>
      <c r="D112" s="6">
        <v>4203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10551</v>
      </c>
      <c r="C113" s="6">
        <v>5411</v>
      </c>
      <c r="D113" s="6">
        <v>5140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10139</v>
      </c>
      <c r="C114" s="6">
        <v>5166</v>
      </c>
      <c r="D114" s="6">
        <v>4973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8666</v>
      </c>
      <c r="C115" s="6">
        <v>4424</v>
      </c>
      <c r="D115" s="6">
        <v>4242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7798</v>
      </c>
      <c r="C116" s="6">
        <v>3940</v>
      </c>
      <c r="D116" s="6">
        <v>3858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8644</v>
      </c>
      <c r="C117" s="6">
        <v>4254</v>
      </c>
      <c r="D117" s="6">
        <v>4390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10215</v>
      </c>
      <c r="C118" s="6">
        <v>4947</v>
      </c>
      <c r="D118" s="6">
        <v>5268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9486</v>
      </c>
      <c r="C119" s="6">
        <v>4464</v>
      </c>
      <c r="D119" s="6">
        <v>5022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7361</v>
      </c>
      <c r="C120" s="6">
        <v>3277</v>
      </c>
      <c r="D120" s="6">
        <v>4084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14427</v>
      </c>
      <c r="C121" s="6">
        <v>5312</v>
      </c>
      <c r="D121" s="6">
        <v>9115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21788</v>
      </c>
      <c r="C122" s="6">
        <f>SUM(C120:C121)</f>
        <v>8589</v>
      </c>
      <c r="D122" s="6">
        <f t="shared" ref="D122" si="14">SUM(D120:D121)</f>
        <v>13199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191</v>
      </c>
      <c r="B123" s="6">
        <v>59314</v>
      </c>
      <c r="C123" s="6">
        <v>29561</v>
      </c>
      <c r="D123" s="6">
        <v>29753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2827</v>
      </c>
      <c r="C124" s="6">
        <v>1501</v>
      </c>
      <c r="D124" s="6">
        <v>1326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3048</v>
      </c>
      <c r="C125" s="6">
        <v>1615</v>
      </c>
      <c r="D125" s="6">
        <v>1433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2937</v>
      </c>
      <c r="C126" s="6">
        <v>1502</v>
      </c>
      <c r="D126" s="6">
        <v>1435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3391</v>
      </c>
      <c r="C127" s="6">
        <v>1722</v>
      </c>
      <c r="D127" s="6">
        <v>1669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4483</v>
      </c>
      <c r="C128" s="6">
        <v>2274</v>
      </c>
      <c r="D128" s="6">
        <v>2209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4728</v>
      </c>
      <c r="C129" s="6">
        <v>2444</v>
      </c>
      <c r="D129" s="6">
        <v>2284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5053</v>
      </c>
      <c r="C130" s="6">
        <v>2606</v>
      </c>
      <c r="D130" s="6">
        <v>2447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4651</v>
      </c>
      <c r="C131" s="6">
        <v>2363</v>
      </c>
      <c r="D131" s="6">
        <v>2288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4351</v>
      </c>
      <c r="C132" s="6">
        <v>2224</v>
      </c>
      <c r="D132" s="6">
        <v>2127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3990</v>
      </c>
      <c r="C133" s="6">
        <v>2076</v>
      </c>
      <c r="D133" s="6">
        <v>1914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3951</v>
      </c>
      <c r="C134" s="6">
        <v>2042</v>
      </c>
      <c r="D134" s="6">
        <v>1909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3867</v>
      </c>
      <c r="C135" s="6">
        <v>2015</v>
      </c>
      <c r="D135" s="6">
        <v>1852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3370</v>
      </c>
      <c r="C136" s="6">
        <v>1709</v>
      </c>
      <c r="D136" s="6">
        <v>1661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2669</v>
      </c>
      <c r="C137" s="6">
        <v>1240</v>
      </c>
      <c r="D137" s="6">
        <v>1429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5998</v>
      </c>
      <c r="C138" s="6">
        <v>2228</v>
      </c>
      <c r="D138" s="6">
        <v>3770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8667</v>
      </c>
      <c r="C139" s="6">
        <f>SUM(C137:C138)</f>
        <v>3468</v>
      </c>
      <c r="D139" s="6">
        <f t="shared" ref="D139" si="19">SUM(D137:D138)</f>
        <v>5199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192</v>
      </c>
      <c r="B140" s="6">
        <v>109072</v>
      </c>
      <c r="C140" s="6">
        <v>53985</v>
      </c>
      <c r="D140" s="6">
        <v>55087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5654</v>
      </c>
      <c r="C141" s="6">
        <v>2878</v>
      </c>
      <c r="D141" s="6">
        <v>2776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6419</v>
      </c>
      <c r="C142" s="6">
        <v>3285</v>
      </c>
      <c r="D142" s="6">
        <v>3134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5717</v>
      </c>
      <c r="C143" s="6">
        <v>2984</v>
      </c>
      <c r="D143" s="6">
        <v>2733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6358</v>
      </c>
      <c r="C144" s="6">
        <v>3303</v>
      </c>
      <c r="D144" s="6">
        <v>3055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7521</v>
      </c>
      <c r="C145" s="6">
        <v>3900</v>
      </c>
      <c r="D145" s="6">
        <v>3621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8506</v>
      </c>
      <c r="C146" s="6">
        <v>4458</v>
      </c>
      <c r="D146" s="6">
        <v>4048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8799</v>
      </c>
      <c r="C147" s="6">
        <v>4556</v>
      </c>
      <c r="D147" s="6">
        <v>4243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8093</v>
      </c>
      <c r="C148" s="6">
        <v>4140</v>
      </c>
      <c r="D148" s="6">
        <v>3953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7461</v>
      </c>
      <c r="C149" s="6">
        <v>3890</v>
      </c>
      <c r="D149" s="6">
        <v>3571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6841</v>
      </c>
      <c r="C150" s="6">
        <v>3450</v>
      </c>
      <c r="D150" s="6">
        <v>3391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7243</v>
      </c>
      <c r="C151" s="6">
        <v>3720</v>
      </c>
      <c r="D151" s="6">
        <v>3523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7495</v>
      </c>
      <c r="C152" s="6">
        <v>3754</v>
      </c>
      <c r="D152" s="6">
        <v>3741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6673</v>
      </c>
      <c r="C153" s="6">
        <v>3238</v>
      </c>
      <c r="D153" s="6">
        <v>3435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5235</v>
      </c>
      <c r="C154" s="6">
        <v>2373</v>
      </c>
      <c r="D154" s="6">
        <v>2862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11057</v>
      </c>
      <c r="C155" s="6">
        <v>4056</v>
      </c>
      <c r="D155" s="6">
        <v>7001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16292</v>
      </c>
      <c r="C156" s="6">
        <f>SUM(C154:C155)</f>
        <v>6429</v>
      </c>
      <c r="D156" s="6">
        <f t="shared" ref="D156" si="20">SUM(D154:D155)</f>
        <v>9863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193</v>
      </c>
      <c r="B157" s="6">
        <v>271529</v>
      </c>
      <c r="C157" s="6">
        <v>132986</v>
      </c>
      <c r="D157" s="6">
        <v>138543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14020</v>
      </c>
      <c r="C158" s="6">
        <v>7340</v>
      </c>
      <c r="D158" s="6">
        <v>6680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16213</v>
      </c>
      <c r="C159" s="6">
        <v>8343</v>
      </c>
      <c r="D159" s="6">
        <v>7870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14237</v>
      </c>
      <c r="C160" s="6">
        <v>7329</v>
      </c>
      <c r="D160" s="6">
        <v>6908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15448</v>
      </c>
      <c r="C161" s="6">
        <v>7752</v>
      </c>
      <c r="D161" s="6">
        <v>7696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16908</v>
      </c>
      <c r="C162" s="6">
        <v>8628</v>
      </c>
      <c r="D162" s="6">
        <v>8280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19602</v>
      </c>
      <c r="C163" s="6">
        <v>9835</v>
      </c>
      <c r="D163" s="6">
        <v>9767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22141</v>
      </c>
      <c r="C164" s="6">
        <v>11180</v>
      </c>
      <c r="D164" s="6">
        <v>10961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22748</v>
      </c>
      <c r="C165" s="6">
        <v>11304</v>
      </c>
      <c r="D165" s="6">
        <v>11444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20886</v>
      </c>
      <c r="C166" s="6">
        <v>10508</v>
      </c>
      <c r="D166" s="6">
        <v>10378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17649</v>
      </c>
      <c r="C167" s="6">
        <v>8969</v>
      </c>
      <c r="D167" s="6">
        <v>8680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16851</v>
      </c>
      <c r="C168" s="6">
        <v>8361</v>
      </c>
      <c r="D168" s="6">
        <v>8490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18441</v>
      </c>
      <c r="C169" s="6">
        <v>9121</v>
      </c>
      <c r="D169" s="6">
        <v>9320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17474</v>
      </c>
      <c r="C170" s="6">
        <v>8494</v>
      </c>
      <c r="D170" s="6">
        <v>8980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13524</v>
      </c>
      <c r="C171" s="6">
        <v>6332</v>
      </c>
      <c r="D171" s="6">
        <v>7192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25387</v>
      </c>
      <c r="C172" s="6">
        <v>9490</v>
      </c>
      <c r="D172" s="6">
        <v>15897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38911</v>
      </c>
      <c r="C173" s="6">
        <f>SUM(C171:C172)</f>
        <v>15822</v>
      </c>
      <c r="D173" s="6">
        <f t="shared" ref="D173" si="21">SUM(D171:D172)</f>
        <v>23089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194</v>
      </c>
      <c r="B174" s="6">
        <v>129936</v>
      </c>
      <c r="C174" s="6">
        <v>64967</v>
      </c>
      <c r="D174" s="6">
        <v>64969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8168</v>
      </c>
      <c r="C175" s="6">
        <v>4215</v>
      </c>
      <c r="D175" s="6">
        <v>3953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8825</v>
      </c>
      <c r="C176" s="6">
        <v>4548</v>
      </c>
      <c r="D176" s="6">
        <v>4277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8258</v>
      </c>
      <c r="C177" s="6">
        <v>4200</v>
      </c>
      <c r="D177" s="6">
        <v>4058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9191</v>
      </c>
      <c r="C178" s="6">
        <v>4697</v>
      </c>
      <c r="D178" s="6">
        <v>4494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10185</v>
      </c>
      <c r="C179" s="6">
        <v>5175</v>
      </c>
      <c r="D179" s="6">
        <v>5010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10281</v>
      </c>
      <c r="C180" s="6">
        <v>5280</v>
      </c>
      <c r="D180" s="6">
        <v>5001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10349</v>
      </c>
      <c r="C181" s="6">
        <v>5290</v>
      </c>
      <c r="D181" s="6">
        <v>5059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9434</v>
      </c>
      <c r="C182" s="6">
        <v>4829</v>
      </c>
      <c r="D182" s="6">
        <v>4605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8921</v>
      </c>
      <c r="C183" s="6">
        <v>4562</v>
      </c>
      <c r="D183" s="6">
        <v>4359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8163</v>
      </c>
      <c r="C184" s="6">
        <v>4271</v>
      </c>
      <c r="D184" s="6">
        <v>3892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8121</v>
      </c>
      <c r="C185" s="6">
        <v>4256</v>
      </c>
      <c r="D185" s="6">
        <v>3865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7667</v>
      </c>
      <c r="C186" s="6">
        <v>4068</v>
      </c>
      <c r="D186" s="6">
        <v>3599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6258</v>
      </c>
      <c r="C187" s="6">
        <v>3174</v>
      </c>
      <c r="D187" s="6">
        <v>3084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5093</v>
      </c>
      <c r="C188" s="6">
        <v>2360</v>
      </c>
      <c r="D188" s="6">
        <v>2733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11022</v>
      </c>
      <c r="C189" s="6">
        <v>4042</v>
      </c>
      <c r="D189" s="6">
        <v>6980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16115</v>
      </c>
      <c r="C190" s="6">
        <f>SUM(C188:C189)</f>
        <v>6402</v>
      </c>
      <c r="D190" s="6">
        <f t="shared" ref="D190" si="22">SUM(D188:D189)</f>
        <v>9713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195</v>
      </c>
      <c r="B191" s="6">
        <v>49521</v>
      </c>
      <c r="C191" s="6">
        <v>24360</v>
      </c>
      <c r="D191" s="6">
        <v>25161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2296</v>
      </c>
      <c r="C192" s="6">
        <v>1185</v>
      </c>
      <c r="D192" s="6">
        <v>1111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2450</v>
      </c>
      <c r="C193" s="6">
        <v>1227</v>
      </c>
      <c r="D193" s="6">
        <v>1223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2314</v>
      </c>
      <c r="C194" s="6">
        <v>1181</v>
      </c>
      <c r="D194" s="6">
        <v>1133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2444</v>
      </c>
      <c r="C195" s="6">
        <v>1251</v>
      </c>
      <c r="D195" s="6">
        <v>1193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3314</v>
      </c>
      <c r="C196" s="6">
        <v>1683</v>
      </c>
      <c r="D196" s="6">
        <v>1631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3474</v>
      </c>
      <c r="C197" s="6">
        <v>1797</v>
      </c>
      <c r="D197" s="6">
        <v>1677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3773</v>
      </c>
      <c r="C198" s="6">
        <v>1985</v>
      </c>
      <c r="D198" s="6">
        <v>1788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3789</v>
      </c>
      <c r="C199" s="6">
        <v>1952</v>
      </c>
      <c r="D199" s="6">
        <v>1837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3358</v>
      </c>
      <c r="C200" s="6">
        <v>1777</v>
      </c>
      <c r="D200" s="6">
        <v>1581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2900</v>
      </c>
      <c r="C201" s="6">
        <v>1504</v>
      </c>
      <c r="D201" s="6">
        <v>1396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3037</v>
      </c>
      <c r="C202" s="6">
        <v>1476</v>
      </c>
      <c r="D202" s="6">
        <v>1561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3486</v>
      </c>
      <c r="C203" s="6">
        <v>1757</v>
      </c>
      <c r="D203" s="6">
        <v>1729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3610</v>
      </c>
      <c r="C204" s="6">
        <v>1781</v>
      </c>
      <c r="D204" s="6">
        <v>1829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3138</v>
      </c>
      <c r="C205" s="6">
        <v>1471</v>
      </c>
      <c r="D205" s="6">
        <v>1667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6138</v>
      </c>
      <c r="C206" s="6">
        <v>2333</v>
      </c>
      <c r="D206" s="6">
        <v>3805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9276</v>
      </c>
      <c r="C207" s="6">
        <f>SUM(C205:C206)</f>
        <v>3804</v>
      </c>
      <c r="D207" s="6">
        <f t="shared" ref="D207" si="27">SUM(D205:D206)</f>
        <v>5472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196</v>
      </c>
      <c r="B208" s="6">
        <v>125315</v>
      </c>
      <c r="C208" s="6">
        <v>62162</v>
      </c>
      <c r="D208" s="6">
        <v>63153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7382</v>
      </c>
      <c r="C209" s="6">
        <v>3777</v>
      </c>
      <c r="D209" s="6">
        <v>3605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8015</v>
      </c>
      <c r="C210" s="6">
        <v>4121</v>
      </c>
      <c r="D210" s="6">
        <v>3894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7118</v>
      </c>
      <c r="C211" s="6">
        <v>3572</v>
      </c>
      <c r="D211" s="6">
        <v>3546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7692</v>
      </c>
      <c r="C212" s="6">
        <v>3933</v>
      </c>
      <c r="D212" s="6">
        <v>3759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9243</v>
      </c>
      <c r="C213" s="6">
        <v>4692</v>
      </c>
      <c r="D213" s="6">
        <v>4551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10021</v>
      </c>
      <c r="C214" s="6">
        <v>5110</v>
      </c>
      <c r="D214" s="6">
        <v>4911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10537</v>
      </c>
      <c r="C215" s="6">
        <v>5379</v>
      </c>
      <c r="D215" s="6">
        <v>5158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9724</v>
      </c>
      <c r="C216" s="6">
        <v>5040</v>
      </c>
      <c r="D216" s="6">
        <v>4684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8931</v>
      </c>
      <c r="C217" s="6">
        <v>4503</v>
      </c>
      <c r="D217" s="6">
        <v>4428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7774</v>
      </c>
      <c r="C218" s="6">
        <v>3992</v>
      </c>
      <c r="D218" s="6">
        <v>3782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7928</v>
      </c>
      <c r="C219" s="6">
        <v>4046</v>
      </c>
      <c r="D219" s="6">
        <v>3882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8165</v>
      </c>
      <c r="C220" s="6">
        <v>4152</v>
      </c>
      <c r="D220" s="6">
        <v>4013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7104</v>
      </c>
      <c r="C221" s="6">
        <v>3574</v>
      </c>
      <c r="D221" s="6">
        <v>3530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5204</v>
      </c>
      <c r="C222" s="6">
        <v>2468</v>
      </c>
      <c r="D222" s="6">
        <v>2736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10477</v>
      </c>
      <c r="C223" s="6">
        <v>3803</v>
      </c>
      <c r="D223" s="6">
        <v>6674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15681</v>
      </c>
      <c r="C224" s="6">
        <f>SUM(C222:C223)</f>
        <v>6271</v>
      </c>
      <c r="D224" s="6">
        <f t="shared" ref="D224" si="28">SUM(D222:D223)</f>
        <v>9410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197</v>
      </c>
      <c r="B225" s="6">
        <v>213420</v>
      </c>
      <c r="C225" s="6">
        <v>106408</v>
      </c>
      <c r="D225" s="6">
        <v>107012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13027</v>
      </c>
      <c r="C226" s="6">
        <v>6684</v>
      </c>
      <c r="D226" s="6">
        <v>6343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14237</v>
      </c>
      <c r="C227" s="6">
        <v>7329</v>
      </c>
      <c r="D227" s="6">
        <v>6908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13365</v>
      </c>
      <c r="C228" s="6">
        <v>6880</v>
      </c>
      <c r="D228" s="6">
        <v>6485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14872</v>
      </c>
      <c r="C229" s="6">
        <v>7639</v>
      </c>
      <c r="D229" s="6">
        <v>7233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16828</v>
      </c>
      <c r="C230" s="6">
        <v>8668</v>
      </c>
      <c r="D230" s="6">
        <v>8160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17451</v>
      </c>
      <c r="C231" s="6">
        <v>9033</v>
      </c>
      <c r="D231" s="6">
        <v>8418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16882</v>
      </c>
      <c r="C232" s="6">
        <v>8593</v>
      </c>
      <c r="D232" s="6">
        <v>8289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15672</v>
      </c>
      <c r="C233" s="6">
        <v>7893</v>
      </c>
      <c r="D233" s="6">
        <v>7779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14800</v>
      </c>
      <c r="C234" s="6">
        <v>7471</v>
      </c>
      <c r="D234" s="6">
        <v>7329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13785</v>
      </c>
      <c r="C235" s="6">
        <v>7018</v>
      </c>
      <c r="D235" s="6">
        <v>6767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13510</v>
      </c>
      <c r="C236" s="6">
        <v>6996</v>
      </c>
      <c r="D236" s="6">
        <v>6514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12701</v>
      </c>
      <c r="C237" s="6">
        <v>6605</v>
      </c>
      <c r="D237" s="6">
        <v>6096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10376</v>
      </c>
      <c r="C238" s="6">
        <v>5192</v>
      </c>
      <c r="D238" s="6">
        <v>5184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8217</v>
      </c>
      <c r="C239" s="6">
        <v>3831</v>
      </c>
      <c r="D239" s="6">
        <v>4386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17697</v>
      </c>
      <c r="C240" s="6">
        <v>6576</v>
      </c>
      <c r="D240" s="6">
        <v>11121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25914</v>
      </c>
      <c r="C241" s="6">
        <f>SUM(C239:C240)</f>
        <v>10407</v>
      </c>
      <c r="D241" s="6">
        <f t="shared" ref="D241" si="29">SUM(D239:D240)</f>
        <v>15507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198</v>
      </c>
      <c r="B242" s="6">
        <v>190592</v>
      </c>
      <c r="C242" s="6">
        <v>93277</v>
      </c>
      <c r="D242" s="6">
        <v>97315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9989</v>
      </c>
      <c r="C243" s="6">
        <v>5044</v>
      </c>
      <c r="D243" s="6">
        <v>4945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11605</v>
      </c>
      <c r="C244" s="6">
        <v>5957</v>
      </c>
      <c r="D244" s="6">
        <v>5648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10722</v>
      </c>
      <c r="C245" s="6">
        <v>5440</v>
      </c>
      <c r="D245" s="6">
        <v>5282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12029</v>
      </c>
      <c r="C246" s="6">
        <v>6154</v>
      </c>
      <c r="D246" s="6">
        <v>5875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14395</v>
      </c>
      <c r="C247" s="6">
        <v>7310</v>
      </c>
      <c r="D247" s="6">
        <v>7085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14940</v>
      </c>
      <c r="C248" s="6">
        <v>7583</v>
      </c>
      <c r="D248" s="6">
        <v>7357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15496</v>
      </c>
      <c r="C249" s="6">
        <v>7726</v>
      </c>
      <c r="D249" s="6">
        <v>7770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14441</v>
      </c>
      <c r="C250" s="6">
        <v>7270</v>
      </c>
      <c r="D250" s="6">
        <v>7171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13615</v>
      </c>
      <c r="C251" s="6">
        <v>6787</v>
      </c>
      <c r="D251" s="6">
        <v>6828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12741</v>
      </c>
      <c r="C252" s="6">
        <v>6413</v>
      </c>
      <c r="D252" s="6">
        <v>6328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12155</v>
      </c>
      <c r="C253" s="6">
        <v>6169</v>
      </c>
      <c r="D253" s="6">
        <v>5986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11729</v>
      </c>
      <c r="C254" s="6">
        <v>5902</v>
      </c>
      <c r="D254" s="6">
        <v>5827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10459</v>
      </c>
      <c r="C255" s="6">
        <v>5075</v>
      </c>
      <c r="D255" s="6">
        <v>5384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8548</v>
      </c>
      <c r="C256" s="6">
        <v>3866</v>
      </c>
      <c r="D256" s="6">
        <v>4682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17728</v>
      </c>
      <c r="C257" s="6">
        <v>6581</v>
      </c>
      <c r="D257" s="6">
        <v>11147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26276</v>
      </c>
      <c r="C258" s="6">
        <f>SUM(C256:C257)</f>
        <v>10447</v>
      </c>
      <c r="D258" s="6">
        <f t="shared" ref="D258" si="30">SUM(D256:D257)</f>
        <v>15829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199</v>
      </c>
      <c r="B259" s="6">
        <v>113004</v>
      </c>
      <c r="C259" s="6">
        <v>54939</v>
      </c>
      <c r="D259" s="6">
        <v>58065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4936</v>
      </c>
      <c r="C260" s="6">
        <v>2550</v>
      </c>
      <c r="D260" s="6">
        <v>2386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5702</v>
      </c>
      <c r="C261" s="6">
        <v>2896</v>
      </c>
      <c r="D261" s="6">
        <v>2806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4945</v>
      </c>
      <c r="C262" s="6">
        <v>2496</v>
      </c>
      <c r="D262" s="6">
        <v>2449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5432</v>
      </c>
      <c r="C263" s="6">
        <v>2778</v>
      </c>
      <c r="D263" s="6">
        <v>2654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6629</v>
      </c>
      <c r="C264" s="6">
        <v>3367</v>
      </c>
      <c r="D264" s="6">
        <v>3262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7902</v>
      </c>
      <c r="C265" s="6">
        <v>4093</v>
      </c>
      <c r="D265" s="6">
        <v>3809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9104</v>
      </c>
      <c r="C266" s="6">
        <v>4715</v>
      </c>
      <c r="D266" s="6">
        <v>4389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9272</v>
      </c>
      <c r="C267" s="6">
        <v>4789</v>
      </c>
      <c r="D267" s="6">
        <v>4483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8154</v>
      </c>
      <c r="C268" s="6">
        <v>4137</v>
      </c>
      <c r="D268" s="6">
        <v>4017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6698</v>
      </c>
      <c r="C269" s="6">
        <v>3320</v>
      </c>
      <c r="D269" s="6">
        <v>3378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7066</v>
      </c>
      <c r="C270" s="6">
        <v>3393</v>
      </c>
      <c r="D270" s="6">
        <v>3673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8825</v>
      </c>
      <c r="C271" s="6">
        <v>4210</v>
      </c>
      <c r="D271" s="6">
        <v>4615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8804</v>
      </c>
      <c r="C272" s="6">
        <v>4187</v>
      </c>
      <c r="D272" s="6">
        <v>4617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6970</v>
      </c>
      <c r="C273" s="6">
        <v>3292</v>
      </c>
      <c r="D273" s="6">
        <v>3678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12565</v>
      </c>
      <c r="C274" s="6">
        <v>4716</v>
      </c>
      <c r="D274" s="6">
        <v>7849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19535</v>
      </c>
      <c r="C275" s="6">
        <f>SUM(C273:C274)</f>
        <v>8008</v>
      </c>
      <c r="D275" s="6">
        <f t="shared" ref="D275" si="35">SUM(D273:D274)</f>
        <v>11527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200</v>
      </c>
      <c r="B276" s="6">
        <v>154715</v>
      </c>
      <c r="C276" s="6">
        <v>75216</v>
      </c>
      <c r="D276" s="6">
        <v>79499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7431</v>
      </c>
      <c r="C277" s="6">
        <v>3839</v>
      </c>
      <c r="D277" s="6">
        <v>3592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8207</v>
      </c>
      <c r="C278" s="6">
        <v>4161</v>
      </c>
      <c r="D278" s="6">
        <v>4046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7088</v>
      </c>
      <c r="C279" s="6">
        <v>3685</v>
      </c>
      <c r="D279" s="6">
        <v>3403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7717</v>
      </c>
      <c r="C280" s="6">
        <v>4013</v>
      </c>
      <c r="D280" s="6">
        <v>3704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9522</v>
      </c>
      <c r="C281" s="6">
        <v>4779</v>
      </c>
      <c r="D281" s="6">
        <v>4743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11223</v>
      </c>
      <c r="C282" s="6">
        <v>5832</v>
      </c>
      <c r="D282" s="6">
        <v>5391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12357</v>
      </c>
      <c r="C283" s="6">
        <v>6318</v>
      </c>
      <c r="D283" s="6">
        <v>6039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12180</v>
      </c>
      <c r="C284" s="6">
        <v>6262</v>
      </c>
      <c r="D284" s="6">
        <v>5918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10814</v>
      </c>
      <c r="C285" s="6">
        <v>5427</v>
      </c>
      <c r="D285" s="6">
        <v>5387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9877</v>
      </c>
      <c r="C286" s="6">
        <v>4963</v>
      </c>
      <c r="D286" s="6">
        <v>4914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10090</v>
      </c>
      <c r="C287" s="6">
        <v>5015</v>
      </c>
      <c r="D287" s="6">
        <v>5075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11714</v>
      </c>
      <c r="C288" s="6">
        <v>5710</v>
      </c>
      <c r="D288" s="6">
        <v>6004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10648</v>
      </c>
      <c r="C289" s="6">
        <v>5006</v>
      </c>
      <c r="D289" s="6">
        <v>5642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8418</v>
      </c>
      <c r="C290" s="6">
        <v>3672</v>
      </c>
      <c r="D290" s="6">
        <v>4746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17429</v>
      </c>
      <c r="C291" s="6">
        <v>6534</v>
      </c>
      <c r="D291" s="6">
        <v>10895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25847</v>
      </c>
      <c r="C292" s="6">
        <f>SUM(C290:C291)</f>
        <v>10206</v>
      </c>
      <c r="D292" s="6">
        <f t="shared" ref="D292" si="36">SUM(D290:D291)</f>
        <v>15641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201</v>
      </c>
      <c r="B293" s="6">
        <v>43696</v>
      </c>
      <c r="C293" s="6">
        <v>21526</v>
      </c>
      <c r="D293" s="6">
        <v>22170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2080</v>
      </c>
      <c r="C294" s="6">
        <v>1077</v>
      </c>
      <c r="D294" s="6">
        <v>1003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2245</v>
      </c>
      <c r="C295" s="6">
        <v>1099</v>
      </c>
      <c r="D295" s="6">
        <v>1146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2112</v>
      </c>
      <c r="C296" s="6">
        <v>1090</v>
      </c>
      <c r="D296" s="6">
        <v>1022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2312</v>
      </c>
      <c r="C297" s="6">
        <v>1190</v>
      </c>
      <c r="D297" s="6">
        <v>1122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3146</v>
      </c>
      <c r="C298" s="6">
        <v>1595</v>
      </c>
      <c r="D298" s="6">
        <v>1551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3282</v>
      </c>
      <c r="C299" s="6">
        <v>1715</v>
      </c>
      <c r="D299" s="6">
        <v>1567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3465</v>
      </c>
      <c r="C300" s="6">
        <v>1787</v>
      </c>
      <c r="D300" s="6">
        <v>1678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3405</v>
      </c>
      <c r="C301" s="6">
        <v>1733</v>
      </c>
      <c r="D301" s="6">
        <v>1672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3078</v>
      </c>
      <c r="C302" s="6">
        <v>1610</v>
      </c>
      <c r="D302" s="6">
        <v>1468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2779</v>
      </c>
      <c r="C303" s="6">
        <v>1386</v>
      </c>
      <c r="D303" s="6">
        <v>1393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2630</v>
      </c>
      <c r="C304" s="6">
        <v>1354</v>
      </c>
      <c r="D304" s="6">
        <v>1276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3085</v>
      </c>
      <c r="C305" s="6">
        <v>1582</v>
      </c>
      <c r="D305" s="6">
        <v>1503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2932</v>
      </c>
      <c r="C306" s="6">
        <v>1394</v>
      </c>
      <c r="D306" s="6">
        <v>1538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2424</v>
      </c>
      <c r="C307" s="6">
        <v>1136</v>
      </c>
      <c r="D307" s="6">
        <v>1288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4721</v>
      </c>
      <c r="C308" s="6">
        <v>1778</v>
      </c>
      <c r="D308" s="6">
        <v>2943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7145</v>
      </c>
      <c r="C309" s="6">
        <f>SUM(C307:C308)</f>
        <v>2914</v>
      </c>
      <c r="D309" s="6">
        <f t="shared" ref="D309" si="37">SUM(D307:D308)</f>
        <v>4231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202</v>
      </c>
      <c r="B310" s="6">
        <v>84142</v>
      </c>
      <c r="C310" s="6">
        <v>41722</v>
      </c>
      <c r="D310" s="6">
        <v>42420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4414</v>
      </c>
      <c r="C311" s="6">
        <v>2311</v>
      </c>
      <c r="D311" s="6">
        <v>2103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4993</v>
      </c>
      <c r="C312" s="6">
        <v>2540</v>
      </c>
      <c r="D312" s="6">
        <v>2453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4600</v>
      </c>
      <c r="C313" s="6">
        <v>2332</v>
      </c>
      <c r="D313" s="6">
        <v>2268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5144</v>
      </c>
      <c r="C314" s="6">
        <v>2658</v>
      </c>
      <c r="D314" s="6">
        <v>2486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6154</v>
      </c>
      <c r="C315" s="6">
        <v>3151</v>
      </c>
      <c r="D315" s="6">
        <v>3003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6535</v>
      </c>
      <c r="C316" s="6">
        <v>3412</v>
      </c>
      <c r="D316" s="6">
        <v>3123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6694</v>
      </c>
      <c r="C317" s="6">
        <v>3444</v>
      </c>
      <c r="D317" s="6">
        <v>3250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6277</v>
      </c>
      <c r="C318" s="6">
        <v>3215</v>
      </c>
      <c r="D318" s="6">
        <v>3062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5855</v>
      </c>
      <c r="C319" s="6">
        <v>2948</v>
      </c>
      <c r="D319" s="6">
        <v>2907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5367</v>
      </c>
      <c r="C320" s="6">
        <v>2762</v>
      </c>
      <c r="D320" s="6">
        <v>2605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5354</v>
      </c>
      <c r="C321" s="6">
        <v>2783</v>
      </c>
      <c r="D321" s="6">
        <v>2571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5460</v>
      </c>
      <c r="C322" s="6">
        <v>2836</v>
      </c>
      <c r="D322" s="6">
        <v>2624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4949</v>
      </c>
      <c r="C323" s="6">
        <v>2461</v>
      </c>
      <c r="D323" s="6">
        <v>2488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4017</v>
      </c>
      <c r="C324" s="6">
        <v>1921</v>
      </c>
      <c r="D324" s="6">
        <v>2096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8329</v>
      </c>
      <c r="C325" s="6">
        <v>2948</v>
      </c>
      <c r="D325" s="6">
        <v>5381</v>
      </c>
      <c r="E325" t="b">
        <f t="shared" ref="E325:E388" si="38">IFERROR(IF(SEARCH(" - ",A325)&gt;0,FALSE,TRUE),TRUE)</f>
        <v>1</v>
      </c>
      <c r="F325" t="b">
        <f t="shared" ref="F325:F388" si="39">IFERROR(IF(SEARCH("65+",A325)&gt;0,FALSE,TRUE),TRUE)</f>
        <v>1</v>
      </c>
      <c r="G325" t="b">
        <f t="shared" ref="G325:G388" si="40">IFERROR(IF(SEARCH("70",A325)&gt;0,FALSE,TRUE),TRUE)</f>
        <v>0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12346</v>
      </c>
      <c r="C326" s="6">
        <f>SUM(C324:C325)</f>
        <v>4869</v>
      </c>
      <c r="D326" s="6">
        <f t="shared" ref="D326" si="42">SUM(D324:D325)</f>
        <v>7477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203</v>
      </c>
      <c r="B327" s="6">
        <v>200677</v>
      </c>
      <c r="C327" s="6">
        <v>99586</v>
      </c>
      <c r="D327" s="6">
        <v>101091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10424</v>
      </c>
      <c r="C328" s="6">
        <v>5333</v>
      </c>
      <c r="D328" s="6">
        <v>5091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11412</v>
      </c>
      <c r="C329" s="6">
        <v>5869</v>
      </c>
      <c r="D329" s="6">
        <v>5543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10877</v>
      </c>
      <c r="C330" s="6">
        <v>5578</v>
      </c>
      <c r="D330" s="6">
        <v>5299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12708</v>
      </c>
      <c r="C331" s="6">
        <v>6480</v>
      </c>
      <c r="D331" s="6">
        <v>6228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15364</v>
      </c>
      <c r="C332" s="6">
        <v>7879</v>
      </c>
      <c r="D332" s="6">
        <v>7485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16156</v>
      </c>
      <c r="C333" s="6">
        <v>8406</v>
      </c>
      <c r="D333" s="6">
        <v>7750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16105</v>
      </c>
      <c r="C334" s="6">
        <v>8253</v>
      </c>
      <c r="D334" s="6">
        <v>7852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15156</v>
      </c>
      <c r="C335" s="6">
        <v>7698</v>
      </c>
      <c r="D335" s="6">
        <v>7458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14255</v>
      </c>
      <c r="C336" s="6">
        <v>7142</v>
      </c>
      <c r="D336" s="6">
        <v>7113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13451</v>
      </c>
      <c r="C337" s="6">
        <v>6940</v>
      </c>
      <c r="D337" s="6">
        <v>6511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13370</v>
      </c>
      <c r="C338" s="6">
        <v>6979</v>
      </c>
      <c r="D338" s="6">
        <v>6391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12624</v>
      </c>
      <c r="C339" s="6">
        <v>6431</v>
      </c>
      <c r="D339" s="6">
        <v>6193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10755</v>
      </c>
      <c r="C340" s="6">
        <v>5476</v>
      </c>
      <c r="D340" s="6">
        <v>5279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8369</v>
      </c>
      <c r="C341" s="6">
        <v>3872</v>
      </c>
      <c r="D341" s="6">
        <v>4497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19651</v>
      </c>
      <c r="C342" s="6">
        <v>7250</v>
      </c>
      <c r="D342" s="6">
        <v>12401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28020</v>
      </c>
      <c r="C343" s="6">
        <f>SUM(C341:C342)</f>
        <v>11122</v>
      </c>
      <c r="D343" s="6">
        <f t="shared" ref="D343" si="43">SUM(D341:D342)</f>
        <v>16898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204</v>
      </c>
      <c r="B344" s="6">
        <v>67935</v>
      </c>
      <c r="C344" s="6">
        <v>32756</v>
      </c>
      <c r="D344" s="6">
        <v>35179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3584</v>
      </c>
      <c r="C345" s="6">
        <v>1838</v>
      </c>
      <c r="D345" s="6">
        <v>1746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3713</v>
      </c>
      <c r="C346" s="6">
        <v>1926</v>
      </c>
      <c r="D346" s="6">
        <v>1787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3504</v>
      </c>
      <c r="C347" s="6">
        <v>1797</v>
      </c>
      <c r="D347" s="6">
        <v>1707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3869</v>
      </c>
      <c r="C348" s="6">
        <v>1992</v>
      </c>
      <c r="D348" s="6">
        <v>1877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4695</v>
      </c>
      <c r="C349" s="6">
        <v>2471</v>
      </c>
      <c r="D349" s="6">
        <v>2224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5116</v>
      </c>
      <c r="C350" s="6">
        <v>2598</v>
      </c>
      <c r="D350" s="6">
        <v>2518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5407</v>
      </c>
      <c r="C351" s="6">
        <v>2683</v>
      </c>
      <c r="D351" s="6">
        <v>2724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5127</v>
      </c>
      <c r="C352" s="6">
        <v>2591</v>
      </c>
      <c r="D352" s="6">
        <v>2536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4677</v>
      </c>
      <c r="C353" s="6">
        <v>2287</v>
      </c>
      <c r="D353" s="6">
        <v>2390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4366</v>
      </c>
      <c r="C354" s="6">
        <v>2159</v>
      </c>
      <c r="D354" s="6">
        <v>2207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4430</v>
      </c>
      <c r="C355" s="6">
        <v>2191</v>
      </c>
      <c r="D355" s="6">
        <v>2239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4554</v>
      </c>
      <c r="C356" s="6">
        <v>2154</v>
      </c>
      <c r="D356" s="6">
        <v>2400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4272</v>
      </c>
      <c r="C357" s="6">
        <v>2012</v>
      </c>
      <c r="D357" s="6">
        <v>2260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3489</v>
      </c>
      <c r="C358" s="6">
        <v>1544</v>
      </c>
      <c r="D358" s="6">
        <v>1945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7132</v>
      </c>
      <c r="C359" s="6">
        <v>2513</v>
      </c>
      <c r="D359" s="6">
        <v>4619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10621</v>
      </c>
      <c r="C360" s="6">
        <f>SUM(C358:C359)</f>
        <v>4057</v>
      </c>
      <c r="D360" s="6">
        <f t="shared" ref="D360" si="44">SUM(D358:D359)</f>
        <v>6564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205</v>
      </c>
      <c r="B361" s="6">
        <v>159593</v>
      </c>
      <c r="C361" s="6">
        <v>78213</v>
      </c>
      <c r="D361" s="6">
        <v>81380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8510</v>
      </c>
      <c r="C362" s="6">
        <v>4436</v>
      </c>
      <c r="D362" s="6">
        <v>4074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9379</v>
      </c>
      <c r="C363" s="6">
        <v>4722</v>
      </c>
      <c r="D363" s="6">
        <v>4657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8457</v>
      </c>
      <c r="C364" s="6">
        <v>4346</v>
      </c>
      <c r="D364" s="6">
        <v>4111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9107</v>
      </c>
      <c r="C365" s="6">
        <v>4685</v>
      </c>
      <c r="D365" s="6">
        <v>4422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10841</v>
      </c>
      <c r="C366" s="6">
        <v>5551</v>
      </c>
      <c r="D366" s="6">
        <v>5290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12280</v>
      </c>
      <c r="C367" s="6">
        <v>6302</v>
      </c>
      <c r="D367" s="6">
        <v>5978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12796</v>
      </c>
      <c r="C368" s="6">
        <v>6555</v>
      </c>
      <c r="D368" s="6">
        <v>6241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12464</v>
      </c>
      <c r="C369" s="6">
        <v>6392</v>
      </c>
      <c r="D369" s="6">
        <v>6072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11577</v>
      </c>
      <c r="C370" s="6">
        <v>5897</v>
      </c>
      <c r="D370" s="6">
        <v>5680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10267</v>
      </c>
      <c r="C371" s="6">
        <v>5206</v>
      </c>
      <c r="D371" s="6">
        <v>5061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10223</v>
      </c>
      <c r="C372" s="6">
        <v>5157</v>
      </c>
      <c r="D372" s="6">
        <v>5066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10843</v>
      </c>
      <c r="C373" s="6">
        <v>5337</v>
      </c>
      <c r="D373" s="6">
        <v>5506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9860</v>
      </c>
      <c r="C374" s="6">
        <v>4688</v>
      </c>
      <c r="D374" s="6">
        <v>5172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7578</v>
      </c>
      <c r="C375" s="6">
        <v>3456</v>
      </c>
      <c r="D375" s="6">
        <v>4122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15411</v>
      </c>
      <c r="C376" s="6">
        <v>5483</v>
      </c>
      <c r="D376" s="6">
        <v>9928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22989</v>
      </c>
      <c r="C377" s="6">
        <f>SUM(C375:C376)</f>
        <v>8939</v>
      </c>
      <c r="D377" s="6">
        <f t="shared" ref="D377" si="45">SUM(D375:D376)</f>
        <v>14050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  <row r="378" spans="1:8">
      <c r="A378" s="4" t="s">
        <v>206</v>
      </c>
      <c r="B378" s="6">
        <v>122448</v>
      </c>
      <c r="C378" s="6">
        <v>59819</v>
      </c>
      <c r="D378" s="6">
        <v>62629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6867</v>
      </c>
      <c r="C379" s="6">
        <v>3557</v>
      </c>
      <c r="D379" s="6">
        <v>3310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7973</v>
      </c>
      <c r="C380" s="6">
        <v>4144</v>
      </c>
      <c r="D380" s="6">
        <v>3829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6604</v>
      </c>
      <c r="C381" s="6">
        <v>3461</v>
      </c>
      <c r="D381" s="6">
        <v>3143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6767</v>
      </c>
      <c r="C382" s="6">
        <v>3456</v>
      </c>
      <c r="D382" s="6">
        <v>3311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7778</v>
      </c>
      <c r="C383" s="6">
        <v>3938</v>
      </c>
      <c r="D383" s="6">
        <v>3840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8763</v>
      </c>
      <c r="C384" s="6">
        <v>4351</v>
      </c>
      <c r="D384" s="6">
        <v>4412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10712</v>
      </c>
      <c r="C385" s="6">
        <v>5309</v>
      </c>
      <c r="D385" s="6">
        <v>5403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10840</v>
      </c>
      <c r="C386" s="6">
        <v>5466</v>
      </c>
      <c r="D386" s="6">
        <v>5374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9443</v>
      </c>
      <c r="C387" s="6">
        <v>4709</v>
      </c>
      <c r="D387" s="6">
        <v>4734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7850</v>
      </c>
      <c r="C388" s="6">
        <v>3895</v>
      </c>
      <c r="D388" s="6">
        <v>3955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7200</v>
      </c>
      <c r="C389" s="6">
        <v>3562</v>
      </c>
      <c r="D389" s="6">
        <v>3638</v>
      </c>
      <c r="E389" t="b">
        <f t="shared" ref="E389:E394" si="46">IFERROR(IF(SEARCH(" - ",A389)&gt;0,FALSE,TRUE),TRUE)</f>
        <v>0</v>
      </c>
      <c r="F389" t="b">
        <f t="shared" ref="F389:F394" si="47">IFERROR(IF(SEARCH("65+",A389)&gt;0,FALSE,TRUE),TRUE)</f>
        <v>1</v>
      </c>
      <c r="G389" t="b">
        <f t="shared" ref="G389:G394" si="48">IFERROR(IF(SEARCH("70",A389)&gt;0,FALSE,TRUE),TRUE)</f>
        <v>1</v>
      </c>
      <c r="H389" t="b">
        <f t="shared" ref="H389:H394" si="49">AND(E389:G389)</f>
        <v>0</v>
      </c>
    </row>
    <row r="390" spans="1:8">
      <c r="A390" s="4" t="s">
        <v>17</v>
      </c>
      <c r="B390" s="6">
        <v>7995</v>
      </c>
      <c r="C390" s="6">
        <v>3950</v>
      </c>
      <c r="D390" s="6">
        <v>4045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7643</v>
      </c>
      <c r="C391" s="6">
        <v>3656</v>
      </c>
      <c r="D391" s="6">
        <v>3987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5660</v>
      </c>
      <c r="C392" s="6">
        <v>2554</v>
      </c>
      <c r="D392" s="6">
        <v>3106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10353</v>
      </c>
      <c r="C393" s="6">
        <v>3811</v>
      </c>
      <c r="D393" s="6">
        <v>6542</v>
      </c>
      <c r="E393" t="b">
        <f t="shared" si="46"/>
        <v>1</v>
      </c>
      <c r="F393" t="b">
        <f t="shared" si="47"/>
        <v>1</v>
      </c>
      <c r="G393" t="b">
        <f t="shared" si="48"/>
        <v>0</v>
      </c>
      <c r="H393" t="b">
        <f t="shared" si="49"/>
        <v>0</v>
      </c>
    </row>
    <row r="394" spans="1:8">
      <c r="A394" s="4" t="s">
        <v>4</v>
      </c>
      <c r="B394" s="6">
        <f>SUM(B392:B393)</f>
        <v>16013</v>
      </c>
      <c r="C394" s="6">
        <f>SUM(C392:C393)</f>
        <v>6365</v>
      </c>
      <c r="D394" s="6">
        <f t="shared" ref="D394" si="50">SUM(D392:D393)</f>
        <v>9648</v>
      </c>
      <c r="E394" t="b">
        <f t="shared" si="46"/>
        <v>1</v>
      </c>
      <c r="F394" t="b">
        <f t="shared" si="47"/>
        <v>0</v>
      </c>
      <c r="G394" t="b">
        <f t="shared" si="48"/>
        <v>1</v>
      </c>
      <c r="H394" t="b">
        <f t="shared" si="49"/>
        <v>0</v>
      </c>
    </row>
  </sheetData>
  <autoFilter ref="A1:H394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Arkusz12"/>
  <dimension ref="A1:H734"/>
  <sheetViews>
    <sheetView topLeftCell="A692" zoomScaleNormal="100" workbookViewId="0">
      <selection activeCell="K34" sqref="K34"/>
    </sheetView>
  </sheetViews>
  <sheetFormatPr defaultRowHeight="12.75"/>
  <cols>
    <col min="1" max="1" width="17.42578125" customWidth="1"/>
    <col min="2" max="2" width="13.42578125" customWidth="1"/>
    <col min="3" max="3" width="14.7109375" customWidth="1"/>
    <col min="4" max="4" width="14.140625" customWidth="1"/>
    <col min="8" max="8" width="9.8554687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57</v>
      </c>
      <c r="B4" s="2">
        <v>5356838</v>
      </c>
      <c r="C4" s="3">
        <v>2562757</v>
      </c>
      <c r="D4" s="3">
        <v>2794081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286725</v>
      </c>
      <c r="C5" s="5">
        <v>147453</v>
      </c>
      <c r="D5" s="5">
        <v>139272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305015</v>
      </c>
      <c r="C6" s="6">
        <v>156623</v>
      </c>
      <c r="D6" s="6">
        <v>148392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255216</v>
      </c>
      <c r="C7" s="6">
        <v>130537</v>
      </c>
      <c r="D7" s="6">
        <v>124679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257829</v>
      </c>
      <c r="C8" s="6">
        <v>132168</v>
      </c>
      <c r="D8" s="6">
        <v>125661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303394</v>
      </c>
      <c r="C9" s="6">
        <v>154481</v>
      </c>
      <c r="D9" s="6">
        <v>148913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373808</v>
      </c>
      <c r="C10" s="6">
        <v>187444</v>
      </c>
      <c r="D10" s="6">
        <v>186364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459675</v>
      </c>
      <c r="C11" s="6">
        <v>227867</v>
      </c>
      <c r="D11" s="6">
        <v>231808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457504</v>
      </c>
      <c r="C12" s="6">
        <v>226892</v>
      </c>
      <c r="D12" s="6">
        <v>230612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403196</v>
      </c>
      <c r="C13" s="6">
        <v>200707</v>
      </c>
      <c r="D13" s="6">
        <v>202489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319849</v>
      </c>
      <c r="C14" s="6">
        <v>159493</v>
      </c>
      <c r="D14" s="6">
        <v>160356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307642</v>
      </c>
      <c r="C15" s="6">
        <v>151043</v>
      </c>
      <c r="D15" s="6">
        <v>156599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366590</v>
      </c>
      <c r="C16" s="6">
        <v>174489</v>
      </c>
      <c r="D16" s="6">
        <v>192101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378276</v>
      </c>
      <c r="C17" s="6">
        <v>173501</v>
      </c>
      <c r="D17" s="6">
        <v>204775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299080</v>
      </c>
      <c r="C18" s="6">
        <v>130681</v>
      </c>
      <c r="D18" s="6">
        <v>168399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583039</v>
      </c>
      <c r="C19" s="6">
        <v>209378</v>
      </c>
      <c r="D19" s="6">
        <v>373661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882119</v>
      </c>
      <c r="C20" s="6">
        <f>SUM(C18:C19)</f>
        <v>340059</v>
      </c>
      <c r="D20" s="6">
        <f t="shared" ref="D20" si="4">SUM(D18:D19)</f>
        <v>542060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207</v>
      </c>
      <c r="B21" s="6">
        <v>52408</v>
      </c>
      <c r="C21" s="6">
        <v>25077</v>
      </c>
      <c r="D21" s="6">
        <v>27331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2609</v>
      </c>
      <c r="C22" s="6">
        <v>1325</v>
      </c>
      <c r="D22" s="6">
        <v>1284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2748</v>
      </c>
      <c r="C23" s="6">
        <v>1399</v>
      </c>
      <c r="D23" s="6">
        <v>1349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2363</v>
      </c>
      <c r="C24" s="6">
        <v>1209</v>
      </c>
      <c r="D24" s="6">
        <v>1154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3046</v>
      </c>
      <c r="C25" s="6">
        <v>1518</v>
      </c>
      <c r="D25" s="6">
        <v>1528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2980</v>
      </c>
      <c r="C26" s="6">
        <v>1519</v>
      </c>
      <c r="D26" s="6">
        <v>1461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3752</v>
      </c>
      <c r="C27" s="6">
        <v>1901</v>
      </c>
      <c r="D27" s="6">
        <v>1851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4594</v>
      </c>
      <c r="C28" s="6">
        <v>2390</v>
      </c>
      <c r="D28" s="6">
        <v>2204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4275</v>
      </c>
      <c r="C29" s="6">
        <v>2202</v>
      </c>
      <c r="D29" s="6">
        <v>2073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3401</v>
      </c>
      <c r="C30" s="6">
        <v>1708</v>
      </c>
      <c r="D30" s="6">
        <v>1693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3132</v>
      </c>
      <c r="C31" s="6">
        <v>1504</v>
      </c>
      <c r="D31" s="6">
        <v>1628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3331</v>
      </c>
      <c r="C32" s="6">
        <v>1507</v>
      </c>
      <c r="D32" s="6">
        <v>1824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4337</v>
      </c>
      <c r="C33" s="6">
        <v>1900</v>
      </c>
      <c r="D33" s="6">
        <v>2437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4384</v>
      </c>
      <c r="C34" s="6">
        <v>1934</v>
      </c>
      <c r="D34" s="6">
        <v>2450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3023</v>
      </c>
      <c r="C35" s="6">
        <v>1379</v>
      </c>
      <c r="D35" s="6">
        <v>1644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4433</v>
      </c>
      <c r="C36" s="6">
        <v>1682</v>
      </c>
      <c r="D36" s="6">
        <v>2751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7456</v>
      </c>
      <c r="C37" s="6">
        <f>SUM(C35:C36)</f>
        <v>3061</v>
      </c>
      <c r="D37" s="6">
        <f t="shared" ref="D37" si="5">SUM(D35:D36)</f>
        <v>4395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208</v>
      </c>
      <c r="B38" s="6">
        <v>121468</v>
      </c>
      <c r="C38" s="6">
        <v>57376</v>
      </c>
      <c r="D38" s="6">
        <v>64092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5880</v>
      </c>
      <c r="C39" s="6">
        <v>3079</v>
      </c>
      <c r="D39" s="6">
        <v>2801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6223</v>
      </c>
      <c r="C40" s="6">
        <v>3253</v>
      </c>
      <c r="D40" s="6">
        <v>2970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5178</v>
      </c>
      <c r="C41" s="6">
        <v>2637</v>
      </c>
      <c r="D41" s="6">
        <v>2541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5935</v>
      </c>
      <c r="C42" s="6">
        <v>2921</v>
      </c>
      <c r="D42" s="6">
        <v>3014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6814</v>
      </c>
      <c r="C43" s="6">
        <v>3458</v>
      </c>
      <c r="D43" s="6">
        <v>3356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7770</v>
      </c>
      <c r="C44" s="6">
        <v>4004</v>
      </c>
      <c r="D44" s="6">
        <v>3766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9939</v>
      </c>
      <c r="C45" s="6">
        <v>5001</v>
      </c>
      <c r="D45" s="6">
        <v>4938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10306</v>
      </c>
      <c r="C46" s="6">
        <v>5136</v>
      </c>
      <c r="D46" s="6">
        <v>5170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9078</v>
      </c>
      <c r="C47" s="6">
        <v>4496</v>
      </c>
      <c r="D47" s="6">
        <v>4582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7646</v>
      </c>
      <c r="C48" s="6">
        <v>3697</v>
      </c>
      <c r="D48" s="6">
        <v>3949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7272</v>
      </c>
      <c r="C49" s="6">
        <v>3455</v>
      </c>
      <c r="D49" s="6">
        <v>3817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8576</v>
      </c>
      <c r="C50" s="6">
        <v>3771</v>
      </c>
      <c r="D50" s="6">
        <v>4805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9673</v>
      </c>
      <c r="C51" s="6">
        <v>4112</v>
      </c>
      <c r="D51" s="6">
        <v>5561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8533</v>
      </c>
      <c r="C52" s="6">
        <v>3668</v>
      </c>
      <c r="D52" s="6">
        <v>4865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12645</v>
      </c>
      <c r="C53" s="6">
        <v>4688</v>
      </c>
      <c r="D53" s="6">
        <v>7957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21178</v>
      </c>
      <c r="C54" s="6">
        <f>SUM(C52:C53)</f>
        <v>8356</v>
      </c>
      <c r="D54" s="6">
        <f t="shared" ref="D54" si="6">SUM(D52:D53)</f>
        <v>12822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209</v>
      </c>
      <c r="B55" s="6">
        <v>215653</v>
      </c>
      <c r="C55" s="6">
        <v>102481</v>
      </c>
      <c r="D55" s="6">
        <v>113172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9889</v>
      </c>
      <c r="C56" s="6">
        <v>5069</v>
      </c>
      <c r="D56" s="6">
        <v>4820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10965</v>
      </c>
      <c r="C57" s="6">
        <v>5724</v>
      </c>
      <c r="D57" s="6">
        <v>5241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9787</v>
      </c>
      <c r="C58" s="6">
        <v>5048</v>
      </c>
      <c r="D58" s="6">
        <v>4739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10814</v>
      </c>
      <c r="C59" s="6">
        <v>5544</v>
      </c>
      <c r="D59" s="6">
        <v>5270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12836</v>
      </c>
      <c r="C60" s="6">
        <v>6544</v>
      </c>
      <c r="D60" s="6">
        <v>6292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15305</v>
      </c>
      <c r="C61" s="6">
        <v>7942</v>
      </c>
      <c r="D61" s="6">
        <v>7363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17962</v>
      </c>
      <c r="C62" s="6">
        <v>9340</v>
      </c>
      <c r="D62" s="6">
        <v>8622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17437</v>
      </c>
      <c r="C63" s="6">
        <v>8930</v>
      </c>
      <c r="D63" s="6">
        <v>8507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14945</v>
      </c>
      <c r="C64" s="6">
        <v>7425</v>
      </c>
      <c r="D64" s="6">
        <v>7520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12634</v>
      </c>
      <c r="C65" s="6">
        <v>6179</v>
      </c>
      <c r="D65" s="6">
        <v>6455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13122</v>
      </c>
      <c r="C66" s="6">
        <v>6154</v>
      </c>
      <c r="D66" s="6">
        <v>6968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16400</v>
      </c>
      <c r="C67" s="6">
        <v>7462</v>
      </c>
      <c r="D67" s="6">
        <v>8938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17248</v>
      </c>
      <c r="C68" s="6">
        <v>7652</v>
      </c>
      <c r="D68" s="6">
        <v>9596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12762</v>
      </c>
      <c r="C69" s="6">
        <v>5247</v>
      </c>
      <c r="D69" s="6">
        <v>7515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23547</v>
      </c>
      <c r="C70" s="6">
        <v>8221</v>
      </c>
      <c r="D70" s="6">
        <v>15326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36309</v>
      </c>
      <c r="C71" s="6">
        <f>SUM(C69:C70)</f>
        <v>13468</v>
      </c>
      <c r="D71" s="6">
        <f t="shared" ref="D71" si="11">SUM(D69:D70)</f>
        <v>22841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210</v>
      </c>
      <c r="B72" s="6">
        <v>77072</v>
      </c>
      <c r="C72" s="6">
        <v>36479</v>
      </c>
      <c r="D72" s="6">
        <v>40593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4533</v>
      </c>
      <c r="C73" s="6">
        <v>2342</v>
      </c>
      <c r="D73" s="6">
        <v>2191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4492</v>
      </c>
      <c r="C74" s="6">
        <v>2312</v>
      </c>
      <c r="D74" s="6">
        <v>2180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3728</v>
      </c>
      <c r="C75" s="6">
        <v>1925</v>
      </c>
      <c r="D75" s="6">
        <v>1803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3791</v>
      </c>
      <c r="C76" s="6">
        <v>1967</v>
      </c>
      <c r="D76" s="6">
        <v>1824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4217</v>
      </c>
      <c r="C77" s="6">
        <v>2203</v>
      </c>
      <c r="D77" s="6">
        <v>2014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5727</v>
      </c>
      <c r="C78" s="6">
        <v>2790</v>
      </c>
      <c r="D78" s="6">
        <v>2937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7097</v>
      </c>
      <c r="C79" s="6">
        <v>3585</v>
      </c>
      <c r="D79" s="6">
        <v>3512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6551</v>
      </c>
      <c r="C80" s="6">
        <v>3258</v>
      </c>
      <c r="D80" s="6">
        <v>3293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5243</v>
      </c>
      <c r="C81" s="6">
        <v>2554</v>
      </c>
      <c r="D81" s="6">
        <v>2689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4140</v>
      </c>
      <c r="C82" s="6">
        <v>2018</v>
      </c>
      <c r="D82" s="6">
        <v>2122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4272</v>
      </c>
      <c r="C83" s="6">
        <v>1909</v>
      </c>
      <c r="D83" s="6">
        <v>2363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5469</v>
      </c>
      <c r="C84" s="6">
        <v>2369</v>
      </c>
      <c r="D84" s="6">
        <v>3100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6038</v>
      </c>
      <c r="C85" s="6">
        <v>2604</v>
      </c>
      <c r="D85" s="6">
        <v>3434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4601</v>
      </c>
      <c r="C86" s="6">
        <v>2024</v>
      </c>
      <c r="D86" s="6">
        <v>2577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7173</v>
      </c>
      <c r="C87" s="6">
        <v>2619</v>
      </c>
      <c r="D87" s="6">
        <v>4554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11774</v>
      </c>
      <c r="C88" s="6">
        <f>SUM(C86:C87)</f>
        <v>4643</v>
      </c>
      <c r="D88" s="6">
        <f t="shared" ref="D88" si="12">SUM(D86:D87)</f>
        <v>7131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211</v>
      </c>
      <c r="B89" s="6">
        <v>1748916</v>
      </c>
      <c r="C89" s="6">
        <v>802969</v>
      </c>
      <c r="D89" s="6">
        <v>945947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96652</v>
      </c>
      <c r="C90" s="6">
        <v>49697</v>
      </c>
      <c r="D90" s="6">
        <v>46955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94143</v>
      </c>
      <c r="C91" s="6">
        <v>48418</v>
      </c>
      <c r="D91" s="6">
        <v>45725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69217</v>
      </c>
      <c r="C92" s="6">
        <v>35241</v>
      </c>
      <c r="D92" s="6">
        <v>33976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59908</v>
      </c>
      <c r="C93" s="6">
        <v>30371</v>
      </c>
      <c r="D93" s="6">
        <v>29537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69616</v>
      </c>
      <c r="C94" s="6">
        <v>35159</v>
      </c>
      <c r="D94" s="6">
        <v>34457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119015</v>
      </c>
      <c r="C95" s="6">
        <v>55949</v>
      </c>
      <c r="D95" s="6">
        <v>63066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169791</v>
      </c>
      <c r="C96" s="6">
        <v>79696</v>
      </c>
      <c r="D96" s="6">
        <v>90095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166245</v>
      </c>
      <c r="C97" s="6">
        <v>78778</v>
      </c>
      <c r="D97" s="6">
        <v>87467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138402</v>
      </c>
      <c r="C98" s="6">
        <v>66283</v>
      </c>
      <c r="D98" s="6">
        <v>72119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95804</v>
      </c>
      <c r="C99" s="6">
        <v>46458</v>
      </c>
      <c r="D99" s="6">
        <v>49346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88182</v>
      </c>
      <c r="C100" s="6">
        <v>41831</v>
      </c>
      <c r="D100" s="6">
        <v>46351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114060</v>
      </c>
      <c r="C101" s="6">
        <v>51300</v>
      </c>
      <c r="D101" s="6">
        <v>62760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131481</v>
      </c>
      <c r="C102" s="6">
        <v>57295</v>
      </c>
      <c r="D102" s="6">
        <v>74186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107241</v>
      </c>
      <c r="C103" s="6">
        <v>44832</v>
      </c>
      <c r="D103" s="6">
        <v>62409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229159</v>
      </c>
      <c r="C104" s="6">
        <v>81661</v>
      </c>
      <c r="D104" s="6">
        <v>147498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336400</v>
      </c>
      <c r="C105" s="6">
        <f>SUM(C103:C104)</f>
        <v>126493</v>
      </c>
      <c r="D105" s="6">
        <f t="shared" ref="D105" si="13">SUM(D103:D104)</f>
        <v>209907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58</v>
      </c>
      <c r="B106" s="6">
        <v>33553</v>
      </c>
      <c r="C106" s="6">
        <v>16955</v>
      </c>
      <c r="D106" s="6">
        <v>16598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1828</v>
      </c>
      <c r="C107" s="6">
        <v>963</v>
      </c>
      <c r="D107" s="6">
        <v>865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1970</v>
      </c>
      <c r="C108" s="6">
        <v>1021</v>
      </c>
      <c r="D108" s="6">
        <v>949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1913</v>
      </c>
      <c r="C109" s="6">
        <v>950</v>
      </c>
      <c r="D109" s="6">
        <v>963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2002</v>
      </c>
      <c r="C110" s="6">
        <v>1056</v>
      </c>
      <c r="D110" s="6">
        <v>946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2642</v>
      </c>
      <c r="C111" s="6">
        <v>1399</v>
      </c>
      <c r="D111" s="6">
        <v>1243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2556</v>
      </c>
      <c r="C112" s="6">
        <v>1357</v>
      </c>
      <c r="D112" s="6">
        <v>1199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2598</v>
      </c>
      <c r="C113" s="6">
        <v>1392</v>
      </c>
      <c r="D113" s="6">
        <v>1206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2540</v>
      </c>
      <c r="C114" s="6">
        <v>1413</v>
      </c>
      <c r="D114" s="6">
        <v>1127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2265</v>
      </c>
      <c r="C115" s="6">
        <v>1151</v>
      </c>
      <c r="D115" s="6">
        <v>1114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2066</v>
      </c>
      <c r="C116" s="6">
        <v>1048</v>
      </c>
      <c r="D116" s="6">
        <v>1018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2003</v>
      </c>
      <c r="C117" s="6">
        <v>1059</v>
      </c>
      <c r="D117" s="6">
        <v>944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2257</v>
      </c>
      <c r="C118" s="6">
        <v>1162</v>
      </c>
      <c r="D118" s="6">
        <v>1095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2154</v>
      </c>
      <c r="C119" s="6">
        <v>1121</v>
      </c>
      <c r="D119" s="6">
        <v>1033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1635</v>
      </c>
      <c r="C120" s="6">
        <v>714</v>
      </c>
      <c r="D120" s="6">
        <v>921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3124</v>
      </c>
      <c r="C121" s="6">
        <v>1149</v>
      </c>
      <c r="D121" s="6">
        <v>1975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4759</v>
      </c>
      <c r="C122" s="6">
        <f>SUM(C120:C121)</f>
        <v>1863</v>
      </c>
      <c r="D122" s="6">
        <f t="shared" ref="D122" si="14">SUM(D120:D121)</f>
        <v>2896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59</v>
      </c>
      <c r="B123" s="6">
        <v>90256</v>
      </c>
      <c r="C123" s="6">
        <v>44332</v>
      </c>
      <c r="D123" s="6">
        <v>45924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4547</v>
      </c>
      <c r="C124" s="6">
        <v>2275</v>
      </c>
      <c r="D124" s="6">
        <v>2272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4711</v>
      </c>
      <c r="C125" s="6">
        <v>2457</v>
      </c>
      <c r="D125" s="6">
        <v>2254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4329</v>
      </c>
      <c r="C126" s="6">
        <v>2234</v>
      </c>
      <c r="D126" s="6">
        <v>2095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5030</v>
      </c>
      <c r="C127" s="6">
        <v>2623</v>
      </c>
      <c r="D127" s="6">
        <v>2407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6168</v>
      </c>
      <c r="C128" s="6">
        <v>3176</v>
      </c>
      <c r="D128" s="6">
        <v>2992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6895</v>
      </c>
      <c r="C129" s="6">
        <v>3610</v>
      </c>
      <c r="D129" s="6">
        <v>3285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7031</v>
      </c>
      <c r="C130" s="6">
        <v>3790</v>
      </c>
      <c r="D130" s="6">
        <v>3241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6580</v>
      </c>
      <c r="C131" s="6">
        <v>3442</v>
      </c>
      <c r="D131" s="6">
        <v>3138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5878</v>
      </c>
      <c r="C132" s="6">
        <v>2994</v>
      </c>
      <c r="D132" s="6">
        <v>2884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5533</v>
      </c>
      <c r="C133" s="6">
        <v>2756</v>
      </c>
      <c r="D133" s="6">
        <v>2777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6132</v>
      </c>
      <c r="C134" s="6">
        <v>3008</v>
      </c>
      <c r="D134" s="6">
        <v>3124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7283</v>
      </c>
      <c r="C135" s="6">
        <v>3592</v>
      </c>
      <c r="D135" s="6">
        <v>3691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6711</v>
      </c>
      <c r="C136" s="6">
        <v>3158</v>
      </c>
      <c r="D136" s="6">
        <v>3553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4975</v>
      </c>
      <c r="C137" s="6">
        <v>2278</v>
      </c>
      <c r="D137" s="6">
        <v>2697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8453</v>
      </c>
      <c r="C138" s="6">
        <v>2939</v>
      </c>
      <c r="D138" s="6">
        <v>5514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13428</v>
      </c>
      <c r="C139" s="6">
        <f>SUM(C137:C138)</f>
        <v>5217</v>
      </c>
      <c r="D139" s="6">
        <f t="shared" ref="D139" si="19">SUM(D137:D138)</f>
        <v>8211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212</v>
      </c>
      <c r="B140" s="6">
        <v>108765</v>
      </c>
      <c r="C140" s="6">
        <v>54012</v>
      </c>
      <c r="D140" s="6">
        <v>54753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6513</v>
      </c>
      <c r="C141" s="6">
        <v>3341</v>
      </c>
      <c r="D141" s="6">
        <v>3172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6542</v>
      </c>
      <c r="C142" s="6">
        <v>3342</v>
      </c>
      <c r="D142" s="6">
        <v>3200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6099</v>
      </c>
      <c r="C143" s="6">
        <v>3126</v>
      </c>
      <c r="D143" s="6">
        <v>2973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6753</v>
      </c>
      <c r="C144" s="6">
        <v>3427</v>
      </c>
      <c r="D144" s="6">
        <v>3326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8208</v>
      </c>
      <c r="C145" s="6">
        <v>4186</v>
      </c>
      <c r="D145" s="6">
        <v>4022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8403</v>
      </c>
      <c r="C146" s="6">
        <v>4392</v>
      </c>
      <c r="D146" s="6">
        <v>4011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8735</v>
      </c>
      <c r="C147" s="6">
        <v>4623</v>
      </c>
      <c r="D147" s="6">
        <v>4112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8157</v>
      </c>
      <c r="C148" s="6">
        <v>4277</v>
      </c>
      <c r="D148" s="6">
        <v>3880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7376</v>
      </c>
      <c r="C149" s="6">
        <v>3834</v>
      </c>
      <c r="D149" s="6">
        <v>3542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6437</v>
      </c>
      <c r="C150" s="6">
        <v>3292</v>
      </c>
      <c r="D150" s="6">
        <v>3145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6491</v>
      </c>
      <c r="C151" s="6">
        <v>3302</v>
      </c>
      <c r="D151" s="6">
        <v>3189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7196</v>
      </c>
      <c r="C152" s="6">
        <v>3684</v>
      </c>
      <c r="D152" s="6">
        <v>3512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6491</v>
      </c>
      <c r="C153" s="6">
        <v>3157</v>
      </c>
      <c r="D153" s="6">
        <v>3334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4988</v>
      </c>
      <c r="C154" s="6">
        <v>2273</v>
      </c>
      <c r="D154" s="6">
        <v>2715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10376</v>
      </c>
      <c r="C155" s="6">
        <v>3756</v>
      </c>
      <c r="D155" s="6">
        <v>6620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15364</v>
      </c>
      <c r="C156" s="6">
        <f>SUM(C154:C155)</f>
        <v>6029</v>
      </c>
      <c r="D156" s="6">
        <f t="shared" ref="D156" si="20">SUM(D154:D155)</f>
        <v>9335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213</v>
      </c>
      <c r="B157" s="6">
        <v>45869</v>
      </c>
      <c r="C157" s="6">
        <v>22325</v>
      </c>
      <c r="D157" s="6">
        <v>23544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1967</v>
      </c>
      <c r="C158" s="6">
        <v>985</v>
      </c>
      <c r="D158" s="6">
        <v>982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2314</v>
      </c>
      <c r="C159" s="6">
        <v>1216</v>
      </c>
      <c r="D159" s="6">
        <v>1098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2122</v>
      </c>
      <c r="C160" s="6">
        <v>1107</v>
      </c>
      <c r="D160" s="6">
        <v>1015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2518</v>
      </c>
      <c r="C161" s="6">
        <v>1314</v>
      </c>
      <c r="D161" s="6">
        <v>1204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3066</v>
      </c>
      <c r="C162" s="6">
        <v>1587</v>
      </c>
      <c r="D162" s="6">
        <v>1479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3253</v>
      </c>
      <c r="C163" s="6">
        <v>1661</v>
      </c>
      <c r="D163" s="6">
        <v>1592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3530</v>
      </c>
      <c r="C164" s="6">
        <v>1846</v>
      </c>
      <c r="D164" s="6">
        <v>1684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3341</v>
      </c>
      <c r="C165" s="6">
        <v>1756</v>
      </c>
      <c r="D165" s="6">
        <v>1585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3334</v>
      </c>
      <c r="C166" s="6">
        <v>1719</v>
      </c>
      <c r="D166" s="6">
        <v>1615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2894</v>
      </c>
      <c r="C167" s="6">
        <v>1450</v>
      </c>
      <c r="D167" s="6">
        <v>1444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2935</v>
      </c>
      <c r="C168" s="6">
        <v>1430</v>
      </c>
      <c r="D168" s="6">
        <v>1505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3576</v>
      </c>
      <c r="C169" s="6">
        <v>1719</v>
      </c>
      <c r="D169" s="6">
        <v>1857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3233</v>
      </c>
      <c r="C170" s="6">
        <v>1539</v>
      </c>
      <c r="D170" s="6">
        <v>1694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2850</v>
      </c>
      <c r="C171" s="6">
        <v>1249</v>
      </c>
      <c r="D171" s="6">
        <v>1601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4936</v>
      </c>
      <c r="C172" s="6">
        <v>1747</v>
      </c>
      <c r="D172" s="6">
        <v>3189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7786</v>
      </c>
      <c r="C173" s="6">
        <f>SUM(C171:C172)</f>
        <v>2996</v>
      </c>
      <c r="D173" s="6">
        <f t="shared" ref="D173" si="21">SUM(D171:D172)</f>
        <v>4790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214</v>
      </c>
      <c r="B174" s="6">
        <v>91289</v>
      </c>
      <c r="C174" s="6">
        <v>43731</v>
      </c>
      <c r="D174" s="6">
        <v>47558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5080</v>
      </c>
      <c r="C175" s="6">
        <v>2618</v>
      </c>
      <c r="D175" s="6">
        <v>2462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6028</v>
      </c>
      <c r="C176" s="6">
        <v>3121</v>
      </c>
      <c r="D176" s="6">
        <v>2907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4862</v>
      </c>
      <c r="C177" s="6">
        <v>2565</v>
      </c>
      <c r="D177" s="6">
        <v>2297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4715</v>
      </c>
      <c r="C178" s="6">
        <v>2386</v>
      </c>
      <c r="D178" s="6">
        <v>2329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5069</v>
      </c>
      <c r="C179" s="6">
        <v>2589</v>
      </c>
      <c r="D179" s="6">
        <v>2480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5554</v>
      </c>
      <c r="C180" s="6">
        <v>2806</v>
      </c>
      <c r="D180" s="6">
        <v>2748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7135</v>
      </c>
      <c r="C181" s="6">
        <v>3452</v>
      </c>
      <c r="D181" s="6">
        <v>3683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7939</v>
      </c>
      <c r="C182" s="6">
        <v>3810</v>
      </c>
      <c r="D182" s="6">
        <v>4129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7444</v>
      </c>
      <c r="C183" s="6">
        <v>3635</v>
      </c>
      <c r="D183" s="6">
        <v>3809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5838</v>
      </c>
      <c r="C184" s="6">
        <v>2893</v>
      </c>
      <c r="D184" s="6">
        <v>2945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5277</v>
      </c>
      <c r="C185" s="6">
        <v>2580</v>
      </c>
      <c r="D185" s="6">
        <v>2697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6176</v>
      </c>
      <c r="C186" s="6">
        <v>2923</v>
      </c>
      <c r="D186" s="6">
        <v>3253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6428</v>
      </c>
      <c r="C187" s="6">
        <v>3003</v>
      </c>
      <c r="D187" s="6">
        <v>3425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4875</v>
      </c>
      <c r="C188" s="6">
        <v>2145</v>
      </c>
      <c r="D188" s="6">
        <v>2730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8869</v>
      </c>
      <c r="C189" s="6">
        <v>3205</v>
      </c>
      <c r="D189" s="6">
        <v>5664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13744</v>
      </c>
      <c r="C190" s="6">
        <f>SUM(C188:C189)</f>
        <v>5350</v>
      </c>
      <c r="D190" s="6">
        <f t="shared" ref="D190" si="22">SUM(D188:D189)</f>
        <v>8394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215</v>
      </c>
      <c r="B191" s="6">
        <v>98551</v>
      </c>
      <c r="C191" s="6">
        <v>48480</v>
      </c>
      <c r="D191" s="6">
        <v>50071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5134</v>
      </c>
      <c r="C192" s="6">
        <v>2643</v>
      </c>
      <c r="D192" s="6">
        <v>2491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5501</v>
      </c>
      <c r="C193" s="6">
        <v>2823</v>
      </c>
      <c r="D193" s="6">
        <v>2678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5015</v>
      </c>
      <c r="C194" s="6">
        <v>2601</v>
      </c>
      <c r="D194" s="6">
        <v>2414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5076</v>
      </c>
      <c r="C195" s="6">
        <v>2698</v>
      </c>
      <c r="D195" s="6">
        <v>2378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6437</v>
      </c>
      <c r="C196" s="6">
        <v>3283</v>
      </c>
      <c r="D196" s="6">
        <v>3154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6687</v>
      </c>
      <c r="C197" s="6">
        <v>3391</v>
      </c>
      <c r="D197" s="6">
        <v>3296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7715</v>
      </c>
      <c r="C198" s="6">
        <v>3977</v>
      </c>
      <c r="D198" s="6">
        <v>3738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7875</v>
      </c>
      <c r="C199" s="6">
        <v>4049</v>
      </c>
      <c r="D199" s="6">
        <v>3826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7180</v>
      </c>
      <c r="C200" s="6">
        <v>3761</v>
      </c>
      <c r="D200" s="6">
        <v>3419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6000</v>
      </c>
      <c r="C201" s="6">
        <v>3027</v>
      </c>
      <c r="D201" s="6">
        <v>2973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5930</v>
      </c>
      <c r="C202" s="6">
        <v>2971</v>
      </c>
      <c r="D202" s="6">
        <v>2959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7186</v>
      </c>
      <c r="C203" s="6">
        <v>3552</v>
      </c>
      <c r="D203" s="6">
        <v>3634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7233</v>
      </c>
      <c r="C204" s="6">
        <v>3504</v>
      </c>
      <c r="D204" s="6">
        <v>3729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5350</v>
      </c>
      <c r="C205" s="6">
        <v>2484</v>
      </c>
      <c r="D205" s="6">
        <v>2866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10232</v>
      </c>
      <c r="C206" s="6">
        <v>3716</v>
      </c>
      <c r="D206" s="6">
        <v>6516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15582</v>
      </c>
      <c r="C207" s="6">
        <f>SUM(C205:C206)</f>
        <v>6200</v>
      </c>
      <c r="D207" s="6">
        <f t="shared" ref="D207" si="27">SUM(D205:D206)</f>
        <v>9382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216</v>
      </c>
      <c r="B208" s="6">
        <v>61128</v>
      </c>
      <c r="C208" s="6">
        <v>30388</v>
      </c>
      <c r="D208" s="6">
        <v>30740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2876</v>
      </c>
      <c r="C209" s="6">
        <v>1468</v>
      </c>
      <c r="D209" s="6">
        <v>1408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3082</v>
      </c>
      <c r="C210" s="6">
        <v>1587</v>
      </c>
      <c r="D210" s="6">
        <v>1495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2924</v>
      </c>
      <c r="C211" s="6">
        <v>1515</v>
      </c>
      <c r="D211" s="6">
        <v>1409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3348</v>
      </c>
      <c r="C212" s="6">
        <v>1755</v>
      </c>
      <c r="D212" s="6">
        <v>1593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4367</v>
      </c>
      <c r="C213" s="6">
        <v>2223</v>
      </c>
      <c r="D213" s="6">
        <v>2144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4462</v>
      </c>
      <c r="C214" s="6">
        <v>2383</v>
      </c>
      <c r="D214" s="6">
        <v>2079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4738</v>
      </c>
      <c r="C215" s="6">
        <v>2541</v>
      </c>
      <c r="D215" s="6">
        <v>2197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4503</v>
      </c>
      <c r="C216" s="6">
        <v>2422</v>
      </c>
      <c r="D216" s="6">
        <v>2081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4152</v>
      </c>
      <c r="C217" s="6">
        <v>2151</v>
      </c>
      <c r="D217" s="6">
        <v>2001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3633</v>
      </c>
      <c r="C218" s="6">
        <v>1860</v>
      </c>
      <c r="D218" s="6">
        <v>1773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3651</v>
      </c>
      <c r="C219" s="6">
        <v>1829</v>
      </c>
      <c r="D219" s="6">
        <v>1822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4742</v>
      </c>
      <c r="C220" s="6">
        <v>2350</v>
      </c>
      <c r="D220" s="6">
        <v>2392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4947</v>
      </c>
      <c r="C221" s="6">
        <v>2376</v>
      </c>
      <c r="D221" s="6">
        <v>2571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3606</v>
      </c>
      <c r="C222" s="6">
        <v>1721</v>
      </c>
      <c r="D222" s="6">
        <v>1885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6097</v>
      </c>
      <c r="C223" s="6">
        <v>2207</v>
      </c>
      <c r="D223" s="6">
        <v>3890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9703</v>
      </c>
      <c r="C224" s="6">
        <f>SUM(C222:C223)</f>
        <v>3928</v>
      </c>
      <c r="D224" s="6">
        <f t="shared" ref="D224" si="28">SUM(D222:D223)</f>
        <v>5775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217</v>
      </c>
      <c r="B225" s="6">
        <v>113842</v>
      </c>
      <c r="C225" s="6">
        <v>54916</v>
      </c>
      <c r="D225" s="6">
        <v>58926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6243</v>
      </c>
      <c r="C226" s="6">
        <v>3221</v>
      </c>
      <c r="D226" s="6">
        <v>3022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7887</v>
      </c>
      <c r="C227" s="6">
        <v>4059</v>
      </c>
      <c r="D227" s="6">
        <v>3828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6245</v>
      </c>
      <c r="C228" s="6">
        <v>3262</v>
      </c>
      <c r="D228" s="6">
        <v>2983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5808</v>
      </c>
      <c r="C229" s="6">
        <v>2986</v>
      </c>
      <c r="D229" s="6">
        <v>2822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5847</v>
      </c>
      <c r="C230" s="6">
        <v>3040</v>
      </c>
      <c r="D230" s="6">
        <v>2807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6698</v>
      </c>
      <c r="C231" s="6">
        <v>3403</v>
      </c>
      <c r="D231" s="6">
        <v>3295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9343</v>
      </c>
      <c r="C232" s="6">
        <v>4554</v>
      </c>
      <c r="D232" s="6">
        <v>4789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11470</v>
      </c>
      <c r="C233" s="6">
        <v>5503</v>
      </c>
      <c r="D233" s="6">
        <v>5967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9830</v>
      </c>
      <c r="C234" s="6">
        <v>4877</v>
      </c>
      <c r="D234" s="6">
        <v>4953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6930</v>
      </c>
      <c r="C235" s="6">
        <v>3500</v>
      </c>
      <c r="D235" s="6">
        <v>3430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6173</v>
      </c>
      <c r="C236" s="6">
        <v>3047</v>
      </c>
      <c r="D236" s="6">
        <v>3126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7108</v>
      </c>
      <c r="C237" s="6">
        <v>3264</v>
      </c>
      <c r="D237" s="6">
        <v>3844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8309</v>
      </c>
      <c r="C238" s="6">
        <v>3753</v>
      </c>
      <c r="D238" s="6">
        <v>4556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6660</v>
      </c>
      <c r="C239" s="6">
        <v>2977</v>
      </c>
      <c r="D239" s="6">
        <v>3683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9291</v>
      </c>
      <c r="C240" s="6">
        <v>3470</v>
      </c>
      <c r="D240" s="6">
        <v>5821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15951</v>
      </c>
      <c r="C241" s="6">
        <f>SUM(C239:C240)</f>
        <v>6447</v>
      </c>
      <c r="D241" s="6">
        <f t="shared" ref="D241" si="29">SUM(D239:D240)</f>
        <v>9504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218</v>
      </c>
      <c r="B242" s="6">
        <v>34887</v>
      </c>
      <c r="C242" s="6">
        <v>17341</v>
      </c>
      <c r="D242" s="6">
        <v>17546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1567</v>
      </c>
      <c r="C243" s="6">
        <v>805</v>
      </c>
      <c r="D243" s="6">
        <v>762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1652</v>
      </c>
      <c r="C244" s="6">
        <v>815</v>
      </c>
      <c r="D244" s="6">
        <v>837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1570</v>
      </c>
      <c r="C245" s="6">
        <v>783</v>
      </c>
      <c r="D245" s="6">
        <v>787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1778</v>
      </c>
      <c r="C246" s="6">
        <v>927</v>
      </c>
      <c r="D246" s="6">
        <v>851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2443</v>
      </c>
      <c r="C247" s="6">
        <v>1274</v>
      </c>
      <c r="D247" s="6">
        <v>1169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2531</v>
      </c>
      <c r="C248" s="6">
        <v>1419</v>
      </c>
      <c r="D248" s="6">
        <v>1112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2596</v>
      </c>
      <c r="C249" s="6">
        <v>1391</v>
      </c>
      <c r="D249" s="6">
        <v>1205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2438</v>
      </c>
      <c r="C250" s="6">
        <v>1328</v>
      </c>
      <c r="D250" s="6">
        <v>1110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2220</v>
      </c>
      <c r="C251" s="6">
        <v>1143</v>
      </c>
      <c r="D251" s="6">
        <v>1077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2136</v>
      </c>
      <c r="C252" s="6">
        <v>1121</v>
      </c>
      <c r="D252" s="6">
        <v>1015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2336</v>
      </c>
      <c r="C253" s="6">
        <v>1203</v>
      </c>
      <c r="D253" s="6">
        <v>1133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2722</v>
      </c>
      <c r="C254" s="6">
        <v>1394</v>
      </c>
      <c r="D254" s="6">
        <v>1328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2577</v>
      </c>
      <c r="C255" s="6">
        <v>1262</v>
      </c>
      <c r="D255" s="6">
        <v>1315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2080</v>
      </c>
      <c r="C256" s="6">
        <v>964</v>
      </c>
      <c r="D256" s="6">
        <v>1116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4241</v>
      </c>
      <c r="C257" s="6">
        <v>1512</v>
      </c>
      <c r="D257" s="6">
        <v>2729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6321</v>
      </c>
      <c r="C258" s="6">
        <f>SUM(C256:C257)</f>
        <v>2476</v>
      </c>
      <c r="D258" s="6">
        <f t="shared" ref="D258" si="30">SUM(D256:D257)</f>
        <v>3845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219</v>
      </c>
      <c r="B259" s="6">
        <v>31628</v>
      </c>
      <c r="C259" s="6">
        <v>15765</v>
      </c>
      <c r="D259" s="6">
        <v>15863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1599</v>
      </c>
      <c r="C260" s="6">
        <v>816</v>
      </c>
      <c r="D260" s="6">
        <v>783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1672</v>
      </c>
      <c r="C261" s="6">
        <v>873</v>
      </c>
      <c r="D261" s="6">
        <v>799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1508</v>
      </c>
      <c r="C262" s="6">
        <v>750</v>
      </c>
      <c r="D262" s="6">
        <v>758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1733</v>
      </c>
      <c r="C263" s="6">
        <v>891</v>
      </c>
      <c r="D263" s="6">
        <v>842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2415</v>
      </c>
      <c r="C264" s="6">
        <v>1206</v>
      </c>
      <c r="D264" s="6">
        <v>1209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2468</v>
      </c>
      <c r="C265" s="6">
        <v>1358</v>
      </c>
      <c r="D265" s="6">
        <v>1110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2344</v>
      </c>
      <c r="C266" s="6">
        <v>1261</v>
      </c>
      <c r="D266" s="6">
        <v>1083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2088</v>
      </c>
      <c r="C267" s="6">
        <v>1132</v>
      </c>
      <c r="D267" s="6">
        <v>956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1968</v>
      </c>
      <c r="C268" s="6">
        <v>1042</v>
      </c>
      <c r="D268" s="6">
        <v>926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1836</v>
      </c>
      <c r="C269" s="6">
        <v>961</v>
      </c>
      <c r="D269" s="6">
        <v>875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2036</v>
      </c>
      <c r="C270" s="6">
        <v>1053</v>
      </c>
      <c r="D270" s="6">
        <v>983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2304</v>
      </c>
      <c r="C271" s="6">
        <v>1184</v>
      </c>
      <c r="D271" s="6">
        <v>1120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2039</v>
      </c>
      <c r="C272" s="6">
        <v>1024</v>
      </c>
      <c r="D272" s="6">
        <v>1015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1769</v>
      </c>
      <c r="C273" s="6">
        <v>808</v>
      </c>
      <c r="D273" s="6">
        <v>961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3849</v>
      </c>
      <c r="C274" s="6">
        <v>1406</v>
      </c>
      <c r="D274" s="6">
        <v>2443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5618</v>
      </c>
      <c r="C275" s="6">
        <f>SUM(C273:C274)</f>
        <v>2214</v>
      </c>
      <c r="D275" s="6">
        <f t="shared" ref="D275" si="35">SUM(D273:D274)</f>
        <v>3404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220</v>
      </c>
      <c r="B276" s="6">
        <v>45845</v>
      </c>
      <c r="C276" s="6">
        <v>22829</v>
      </c>
      <c r="D276" s="6">
        <v>23016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2343</v>
      </c>
      <c r="C277" s="6">
        <v>1205</v>
      </c>
      <c r="D277" s="6">
        <v>1138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2505</v>
      </c>
      <c r="C278" s="6">
        <v>1254</v>
      </c>
      <c r="D278" s="6">
        <v>1251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2437</v>
      </c>
      <c r="C279" s="6">
        <v>1229</v>
      </c>
      <c r="D279" s="6">
        <v>1208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2668</v>
      </c>
      <c r="C280" s="6">
        <v>1395</v>
      </c>
      <c r="D280" s="6">
        <v>1273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3415</v>
      </c>
      <c r="C281" s="6">
        <v>1749</v>
      </c>
      <c r="D281" s="6">
        <v>1666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3383</v>
      </c>
      <c r="C282" s="6">
        <v>1793</v>
      </c>
      <c r="D282" s="6">
        <v>1590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3467</v>
      </c>
      <c r="C283" s="6">
        <v>1852</v>
      </c>
      <c r="D283" s="6">
        <v>1615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3196</v>
      </c>
      <c r="C284" s="6">
        <v>1705</v>
      </c>
      <c r="D284" s="6">
        <v>1491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2861</v>
      </c>
      <c r="C285" s="6">
        <v>1513</v>
      </c>
      <c r="D285" s="6">
        <v>1348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2788</v>
      </c>
      <c r="C286" s="6">
        <v>1457</v>
      </c>
      <c r="D286" s="6">
        <v>1331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2958</v>
      </c>
      <c r="C287" s="6">
        <v>1504</v>
      </c>
      <c r="D287" s="6">
        <v>1454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3363</v>
      </c>
      <c r="C288" s="6">
        <v>1729</v>
      </c>
      <c r="D288" s="6">
        <v>1634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3154</v>
      </c>
      <c r="C289" s="6">
        <v>1560</v>
      </c>
      <c r="D289" s="6">
        <v>1594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2506</v>
      </c>
      <c r="C290" s="6">
        <v>1179</v>
      </c>
      <c r="D290" s="6">
        <v>1327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4801</v>
      </c>
      <c r="C291" s="6">
        <v>1705</v>
      </c>
      <c r="D291" s="6">
        <v>3096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7307</v>
      </c>
      <c r="C292" s="6">
        <f>SUM(C290:C291)</f>
        <v>2884</v>
      </c>
      <c r="D292" s="6">
        <f t="shared" ref="D292" si="36">SUM(D290:D291)</f>
        <v>4423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221</v>
      </c>
      <c r="B293" s="6">
        <v>151847</v>
      </c>
      <c r="C293" s="6">
        <v>73986</v>
      </c>
      <c r="D293" s="6">
        <v>77861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8725</v>
      </c>
      <c r="C294" s="6">
        <v>4481</v>
      </c>
      <c r="D294" s="6">
        <v>4244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9510</v>
      </c>
      <c r="C295" s="6">
        <v>4830</v>
      </c>
      <c r="D295" s="6">
        <v>4680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7896</v>
      </c>
      <c r="C296" s="6">
        <v>3995</v>
      </c>
      <c r="D296" s="6">
        <v>3901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8464</v>
      </c>
      <c r="C297" s="6">
        <v>4347</v>
      </c>
      <c r="D297" s="6">
        <v>4117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9432</v>
      </c>
      <c r="C298" s="6">
        <v>4793</v>
      </c>
      <c r="D298" s="6">
        <v>4639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10536</v>
      </c>
      <c r="C299" s="6">
        <v>5378</v>
      </c>
      <c r="D299" s="6">
        <v>5158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12492</v>
      </c>
      <c r="C300" s="6">
        <v>6255</v>
      </c>
      <c r="D300" s="6">
        <v>6237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12643</v>
      </c>
      <c r="C301" s="6">
        <v>6392</v>
      </c>
      <c r="D301" s="6">
        <v>6251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11427</v>
      </c>
      <c r="C302" s="6">
        <v>5762</v>
      </c>
      <c r="D302" s="6">
        <v>5665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9286</v>
      </c>
      <c r="C303" s="6">
        <v>4686</v>
      </c>
      <c r="D303" s="6">
        <v>4600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9047</v>
      </c>
      <c r="C304" s="6">
        <v>4536</v>
      </c>
      <c r="D304" s="6">
        <v>4511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10281</v>
      </c>
      <c r="C305" s="6">
        <v>5120</v>
      </c>
      <c r="D305" s="6">
        <v>5161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9908</v>
      </c>
      <c r="C306" s="6">
        <v>4740</v>
      </c>
      <c r="D306" s="6">
        <v>5168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7500</v>
      </c>
      <c r="C307" s="6">
        <v>3402</v>
      </c>
      <c r="D307" s="6">
        <v>4098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14700</v>
      </c>
      <c r="C308" s="6">
        <v>5269</v>
      </c>
      <c r="D308" s="6">
        <v>9431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22200</v>
      </c>
      <c r="C309" s="6">
        <f>SUM(C307:C308)</f>
        <v>8671</v>
      </c>
      <c r="D309" s="6">
        <f t="shared" ref="D309" si="37">SUM(D307:D308)</f>
        <v>13529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222</v>
      </c>
      <c r="B310" s="6">
        <v>73703</v>
      </c>
      <c r="C310" s="6">
        <v>36159</v>
      </c>
      <c r="D310" s="6">
        <v>37544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3601</v>
      </c>
      <c r="C311" s="6">
        <v>1840</v>
      </c>
      <c r="D311" s="6">
        <v>1761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4032</v>
      </c>
      <c r="C312" s="6">
        <v>2019</v>
      </c>
      <c r="D312" s="6">
        <v>2013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3687</v>
      </c>
      <c r="C313" s="6">
        <v>1869</v>
      </c>
      <c r="D313" s="6">
        <v>1818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4419</v>
      </c>
      <c r="C314" s="6">
        <v>2254</v>
      </c>
      <c r="D314" s="6">
        <v>2165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5459</v>
      </c>
      <c r="C315" s="6">
        <v>2828</v>
      </c>
      <c r="D315" s="6">
        <v>2631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5603</v>
      </c>
      <c r="C316" s="6">
        <v>2895</v>
      </c>
      <c r="D316" s="6">
        <v>2708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5871</v>
      </c>
      <c r="C317" s="6">
        <v>3062</v>
      </c>
      <c r="D317" s="6">
        <v>2809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5338</v>
      </c>
      <c r="C318" s="6">
        <v>2795</v>
      </c>
      <c r="D318" s="6">
        <v>2543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4902</v>
      </c>
      <c r="C319" s="6">
        <v>2550</v>
      </c>
      <c r="D319" s="6">
        <v>2352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4647</v>
      </c>
      <c r="C320" s="6">
        <v>2399</v>
      </c>
      <c r="D320" s="6">
        <v>2248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4844</v>
      </c>
      <c r="C321" s="6">
        <v>2434</v>
      </c>
      <c r="D321" s="6">
        <v>2410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5432</v>
      </c>
      <c r="C322" s="6">
        <v>2752</v>
      </c>
      <c r="D322" s="6">
        <v>2680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4714</v>
      </c>
      <c r="C323" s="6">
        <v>2227</v>
      </c>
      <c r="D323" s="6">
        <v>2487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3856</v>
      </c>
      <c r="C324" s="6">
        <v>1703</v>
      </c>
      <c r="D324" s="6">
        <v>2153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7298</v>
      </c>
      <c r="C325" s="6">
        <v>2532</v>
      </c>
      <c r="D325" s="6">
        <v>4766</v>
      </c>
      <c r="E325" t="b">
        <f t="shared" ref="E325:E388" si="38">IFERROR(IF(SEARCH(" - ",A325)&gt;0,FALSE,TRUE),TRUE)</f>
        <v>1</v>
      </c>
      <c r="F325" t="b">
        <f t="shared" ref="F325:F388" si="39">IFERROR(IF(SEARCH("65+",A325)&gt;0,FALSE,TRUE),TRUE)</f>
        <v>1</v>
      </c>
      <c r="G325" t="b">
        <f t="shared" ref="G325:G388" si="40">IFERROR(IF(SEARCH("70",A325)&gt;0,FALSE,TRUE),TRUE)</f>
        <v>0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11154</v>
      </c>
      <c r="C326" s="6">
        <f>SUM(C324:C325)</f>
        <v>4235</v>
      </c>
      <c r="D326" s="6">
        <f t="shared" ref="D326" si="42">SUM(D324:D325)</f>
        <v>6919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223</v>
      </c>
      <c r="B327" s="6">
        <v>78843</v>
      </c>
      <c r="C327" s="6">
        <v>38589</v>
      </c>
      <c r="D327" s="6">
        <v>40254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4043</v>
      </c>
      <c r="C328" s="6">
        <v>2136</v>
      </c>
      <c r="D328" s="6">
        <v>1907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4541</v>
      </c>
      <c r="C329" s="6">
        <v>2371</v>
      </c>
      <c r="D329" s="6">
        <v>2170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3880</v>
      </c>
      <c r="C330" s="6">
        <v>1938</v>
      </c>
      <c r="D330" s="6">
        <v>1942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4080</v>
      </c>
      <c r="C331" s="6">
        <v>2134</v>
      </c>
      <c r="D331" s="6">
        <v>1946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4872</v>
      </c>
      <c r="C332" s="6">
        <v>2445</v>
      </c>
      <c r="D332" s="6">
        <v>2427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5595</v>
      </c>
      <c r="C333" s="6">
        <v>2886</v>
      </c>
      <c r="D333" s="6">
        <v>2709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6756</v>
      </c>
      <c r="C334" s="6">
        <v>3393</v>
      </c>
      <c r="D334" s="6">
        <v>3363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6443</v>
      </c>
      <c r="C335" s="6">
        <v>3291</v>
      </c>
      <c r="D335" s="6">
        <v>3152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5869</v>
      </c>
      <c r="C336" s="6">
        <v>2989</v>
      </c>
      <c r="D336" s="6">
        <v>2880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4750</v>
      </c>
      <c r="C337" s="6">
        <v>2413</v>
      </c>
      <c r="D337" s="6">
        <v>2337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4843</v>
      </c>
      <c r="C338" s="6">
        <v>2372</v>
      </c>
      <c r="D338" s="6">
        <v>2471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5978</v>
      </c>
      <c r="C339" s="6">
        <v>2913</v>
      </c>
      <c r="D339" s="6">
        <v>3065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5744</v>
      </c>
      <c r="C340" s="6">
        <v>2754</v>
      </c>
      <c r="D340" s="6">
        <v>2990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4302</v>
      </c>
      <c r="C341" s="6">
        <v>1974</v>
      </c>
      <c r="D341" s="6">
        <v>2328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7147</v>
      </c>
      <c r="C342" s="6">
        <v>2580</v>
      </c>
      <c r="D342" s="6">
        <v>4567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11449</v>
      </c>
      <c r="C343" s="6">
        <f>SUM(C341:C342)</f>
        <v>4554</v>
      </c>
      <c r="D343" s="6">
        <f t="shared" ref="D343" si="43">SUM(D341:D342)</f>
        <v>6895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224</v>
      </c>
      <c r="B344" s="6">
        <v>88522</v>
      </c>
      <c r="C344" s="6">
        <v>44881</v>
      </c>
      <c r="D344" s="6">
        <v>43641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4762</v>
      </c>
      <c r="C345" s="6">
        <v>2471</v>
      </c>
      <c r="D345" s="6">
        <v>2291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5328</v>
      </c>
      <c r="C346" s="6">
        <v>2736</v>
      </c>
      <c r="D346" s="6">
        <v>2592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5091</v>
      </c>
      <c r="C347" s="6">
        <v>2608</v>
      </c>
      <c r="D347" s="6">
        <v>2483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5614</v>
      </c>
      <c r="C348" s="6">
        <v>2990</v>
      </c>
      <c r="D348" s="6">
        <v>2624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7402</v>
      </c>
      <c r="C349" s="6">
        <v>3860</v>
      </c>
      <c r="D349" s="6">
        <v>3542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7183</v>
      </c>
      <c r="C350" s="6">
        <v>3863</v>
      </c>
      <c r="D350" s="6">
        <v>3320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6875</v>
      </c>
      <c r="C351" s="6">
        <v>3626</v>
      </c>
      <c r="D351" s="6">
        <v>3249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6260</v>
      </c>
      <c r="C352" s="6">
        <v>3302</v>
      </c>
      <c r="D352" s="6">
        <v>2958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5979</v>
      </c>
      <c r="C353" s="6">
        <v>3133</v>
      </c>
      <c r="D353" s="6">
        <v>2846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5938</v>
      </c>
      <c r="C354" s="6">
        <v>3120</v>
      </c>
      <c r="D354" s="6">
        <v>2818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6101</v>
      </c>
      <c r="C355" s="6">
        <v>3276</v>
      </c>
      <c r="D355" s="6">
        <v>2825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5790</v>
      </c>
      <c r="C356" s="6">
        <v>3099</v>
      </c>
      <c r="D356" s="6">
        <v>2691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4642</v>
      </c>
      <c r="C357" s="6">
        <v>2386</v>
      </c>
      <c r="D357" s="6">
        <v>2256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3339</v>
      </c>
      <c r="C358" s="6">
        <v>1578</v>
      </c>
      <c r="D358" s="6">
        <v>1761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8218</v>
      </c>
      <c r="C359" s="6">
        <v>2833</v>
      </c>
      <c r="D359" s="6">
        <v>5385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11557</v>
      </c>
      <c r="C360" s="6">
        <f>SUM(C358:C359)</f>
        <v>4411</v>
      </c>
      <c r="D360" s="6">
        <f t="shared" ref="D360" si="44">SUM(D358:D359)</f>
        <v>7146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225</v>
      </c>
      <c r="B361" s="6">
        <v>73747</v>
      </c>
      <c r="C361" s="6">
        <v>36597</v>
      </c>
      <c r="D361" s="6">
        <v>37150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3477</v>
      </c>
      <c r="C362" s="6">
        <v>1812</v>
      </c>
      <c r="D362" s="6">
        <v>1665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3909</v>
      </c>
      <c r="C363" s="6">
        <v>2023</v>
      </c>
      <c r="D363" s="6">
        <v>1886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3714</v>
      </c>
      <c r="C364" s="6">
        <v>1895</v>
      </c>
      <c r="D364" s="6">
        <v>1819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4411</v>
      </c>
      <c r="C365" s="6">
        <v>2247</v>
      </c>
      <c r="D365" s="6">
        <v>2164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5361</v>
      </c>
      <c r="C366" s="6">
        <v>2681</v>
      </c>
      <c r="D366" s="6">
        <v>2680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5529</v>
      </c>
      <c r="C367" s="6">
        <v>2877</v>
      </c>
      <c r="D367" s="6">
        <v>2652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5589</v>
      </c>
      <c r="C368" s="6">
        <v>2989</v>
      </c>
      <c r="D368" s="6">
        <v>2600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5246</v>
      </c>
      <c r="C369" s="6">
        <v>2809</v>
      </c>
      <c r="D369" s="6">
        <v>2437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4898</v>
      </c>
      <c r="C370" s="6">
        <v>2532</v>
      </c>
      <c r="D370" s="6">
        <v>2366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4590</v>
      </c>
      <c r="C371" s="6">
        <v>2352</v>
      </c>
      <c r="D371" s="6">
        <v>2238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4721</v>
      </c>
      <c r="C372" s="6">
        <v>2445</v>
      </c>
      <c r="D372" s="6">
        <v>2276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5392</v>
      </c>
      <c r="C373" s="6">
        <v>2743</v>
      </c>
      <c r="D373" s="6">
        <v>2649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4886</v>
      </c>
      <c r="C374" s="6">
        <v>2414</v>
      </c>
      <c r="D374" s="6">
        <v>2472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3743</v>
      </c>
      <c r="C375" s="6">
        <v>1690</v>
      </c>
      <c r="D375" s="6">
        <v>2053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8281</v>
      </c>
      <c r="C376" s="6">
        <v>3088</v>
      </c>
      <c r="D376" s="6">
        <v>5193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12024</v>
      </c>
      <c r="C377" s="6">
        <f>SUM(C375:C376)</f>
        <v>4778</v>
      </c>
      <c r="D377" s="6">
        <f t="shared" ref="D377" si="45">SUM(D375:D376)</f>
        <v>7246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  <row r="378" spans="1:8">
      <c r="A378" s="4" t="s">
        <v>226</v>
      </c>
      <c r="B378" s="6">
        <v>123294</v>
      </c>
      <c r="C378" s="6">
        <v>59012</v>
      </c>
      <c r="D378" s="6">
        <v>64282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6631</v>
      </c>
      <c r="C379" s="6">
        <v>3400</v>
      </c>
      <c r="D379" s="6">
        <v>3231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7503</v>
      </c>
      <c r="C380" s="6">
        <v>3809</v>
      </c>
      <c r="D380" s="6">
        <v>3694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6343</v>
      </c>
      <c r="C381" s="6">
        <v>3238</v>
      </c>
      <c r="D381" s="6">
        <v>3105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6056</v>
      </c>
      <c r="C382" s="6">
        <v>3134</v>
      </c>
      <c r="D382" s="6">
        <v>2922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7184</v>
      </c>
      <c r="C383" s="6">
        <v>3682</v>
      </c>
      <c r="D383" s="6">
        <v>3502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8070</v>
      </c>
      <c r="C384" s="6">
        <v>4167</v>
      </c>
      <c r="D384" s="6">
        <v>3903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9600</v>
      </c>
      <c r="C385" s="6">
        <v>4751</v>
      </c>
      <c r="D385" s="6">
        <v>4849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10064</v>
      </c>
      <c r="C386" s="6">
        <v>4939</v>
      </c>
      <c r="D386" s="6">
        <v>5125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9458</v>
      </c>
      <c r="C387" s="6">
        <v>4708</v>
      </c>
      <c r="D387" s="6">
        <v>4750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7855</v>
      </c>
      <c r="C388" s="6">
        <v>3871</v>
      </c>
      <c r="D388" s="6">
        <v>3984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7403</v>
      </c>
      <c r="C389" s="6">
        <v>3618</v>
      </c>
      <c r="D389" s="6">
        <v>3785</v>
      </c>
      <c r="E389" t="b">
        <f t="shared" ref="E389:E452" si="46">IFERROR(IF(SEARCH(" - ",A389)&gt;0,FALSE,TRUE),TRUE)</f>
        <v>0</v>
      </c>
      <c r="F389" t="b">
        <f t="shared" ref="F389:F452" si="47">IFERROR(IF(SEARCH("65+",A389)&gt;0,FALSE,TRUE),TRUE)</f>
        <v>1</v>
      </c>
      <c r="G389" t="b">
        <f t="shared" ref="G389:G452" si="48">IFERROR(IF(SEARCH("70",A389)&gt;0,FALSE,TRUE),TRUE)</f>
        <v>1</v>
      </c>
      <c r="H389" t="b">
        <f t="shared" ref="H389:H452" si="49">AND(E389:G389)</f>
        <v>0</v>
      </c>
    </row>
    <row r="390" spans="1:8">
      <c r="A390" s="4" t="s">
        <v>17</v>
      </c>
      <c r="B390" s="6">
        <v>8679</v>
      </c>
      <c r="C390" s="6">
        <v>4134</v>
      </c>
      <c r="D390" s="6">
        <v>4545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8383</v>
      </c>
      <c r="C391" s="6">
        <v>3944</v>
      </c>
      <c r="D391" s="6">
        <v>4439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6656</v>
      </c>
      <c r="C392" s="6">
        <v>2889</v>
      </c>
      <c r="D392" s="6">
        <v>3767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13409</v>
      </c>
      <c r="C393" s="6">
        <v>4728</v>
      </c>
      <c r="D393" s="6">
        <v>8681</v>
      </c>
      <c r="E393" t="b">
        <f t="shared" si="46"/>
        <v>1</v>
      </c>
      <c r="F393" t="b">
        <f t="shared" si="47"/>
        <v>1</v>
      </c>
      <c r="G393" t="b">
        <f t="shared" si="48"/>
        <v>0</v>
      </c>
      <c r="H393" t="b">
        <f t="shared" si="49"/>
        <v>0</v>
      </c>
    </row>
    <row r="394" spans="1:8">
      <c r="A394" s="4" t="s">
        <v>4</v>
      </c>
      <c r="B394" s="6">
        <f>SUM(B392:B393)</f>
        <v>20065</v>
      </c>
      <c r="C394" s="6">
        <f>SUM(C392:C393)</f>
        <v>7617</v>
      </c>
      <c r="D394" s="6">
        <f t="shared" ref="D394" si="50">SUM(D392:D393)</f>
        <v>12448</v>
      </c>
      <c r="E394" t="b">
        <f t="shared" si="46"/>
        <v>1</v>
      </c>
      <c r="F394" t="b">
        <f t="shared" si="47"/>
        <v>0</v>
      </c>
      <c r="G394" t="b">
        <f t="shared" si="48"/>
        <v>1</v>
      </c>
      <c r="H394" t="b">
        <f t="shared" si="49"/>
        <v>0</v>
      </c>
    </row>
    <row r="395" spans="1:8">
      <c r="A395" s="4" t="s">
        <v>60</v>
      </c>
      <c r="B395" s="6">
        <v>178449</v>
      </c>
      <c r="C395" s="6">
        <v>85425</v>
      </c>
      <c r="D395" s="6">
        <v>93024</v>
      </c>
      <c r="E395" t="b">
        <f t="shared" si="46"/>
        <v>1</v>
      </c>
      <c r="F395" t="b">
        <f t="shared" si="47"/>
        <v>1</v>
      </c>
      <c r="G395" t="b">
        <f t="shared" si="48"/>
        <v>1</v>
      </c>
      <c r="H395" t="b">
        <f t="shared" si="49"/>
        <v>1</v>
      </c>
    </row>
    <row r="396" spans="1:8">
      <c r="A396" s="4" t="s">
        <v>6</v>
      </c>
      <c r="B396" s="6">
        <v>10592</v>
      </c>
      <c r="C396" s="6">
        <v>5448</v>
      </c>
      <c r="D396" s="6">
        <v>5144</v>
      </c>
      <c r="E396" t="b">
        <f t="shared" si="46"/>
        <v>0</v>
      </c>
      <c r="F396" t="b">
        <f t="shared" si="47"/>
        <v>1</v>
      </c>
      <c r="G396" t="b">
        <f t="shared" si="48"/>
        <v>1</v>
      </c>
      <c r="H396" t="b">
        <f t="shared" si="49"/>
        <v>0</v>
      </c>
    </row>
    <row r="397" spans="1:8">
      <c r="A397" s="4" t="s">
        <v>7</v>
      </c>
      <c r="B397" s="6">
        <v>12630</v>
      </c>
      <c r="C397" s="6">
        <v>6475</v>
      </c>
      <c r="D397" s="6">
        <v>6155</v>
      </c>
      <c r="E397" t="b">
        <f t="shared" si="46"/>
        <v>0</v>
      </c>
      <c r="F397" t="b">
        <f t="shared" si="47"/>
        <v>1</v>
      </c>
      <c r="G397" t="b">
        <f t="shared" si="48"/>
        <v>1</v>
      </c>
      <c r="H397" t="b">
        <f t="shared" si="49"/>
        <v>0</v>
      </c>
    </row>
    <row r="398" spans="1:8">
      <c r="A398" s="4" t="s">
        <v>8</v>
      </c>
      <c r="B398" s="6">
        <v>10451</v>
      </c>
      <c r="C398" s="6">
        <v>5292</v>
      </c>
      <c r="D398" s="6">
        <v>5159</v>
      </c>
      <c r="E398" t="b">
        <f t="shared" si="46"/>
        <v>0</v>
      </c>
      <c r="F398" t="b">
        <f t="shared" si="47"/>
        <v>1</v>
      </c>
      <c r="G398" t="b">
        <f t="shared" si="48"/>
        <v>1</v>
      </c>
      <c r="H398" t="b">
        <f t="shared" si="49"/>
        <v>0</v>
      </c>
    </row>
    <row r="399" spans="1:8">
      <c r="A399" s="4" t="s">
        <v>9</v>
      </c>
      <c r="B399" s="6">
        <v>8995</v>
      </c>
      <c r="C399" s="6">
        <v>4609</v>
      </c>
      <c r="D399" s="6">
        <v>4386</v>
      </c>
      <c r="E399" t="b">
        <f t="shared" si="46"/>
        <v>0</v>
      </c>
      <c r="F399" t="b">
        <f t="shared" si="47"/>
        <v>1</v>
      </c>
      <c r="G399" t="b">
        <f t="shared" si="48"/>
        <v>1</v>
      </c>
      <c r="H399" t="b">
        <f t="shared" si="49"/>
        <v>0</v>
      </c>
    </row>
    <row r="400" spans="1:8">
      <c r="A400" s="4" t="s">
        <v>10</v>
      </c>
      <c r="B400" s="6">
        <v>9317</v>
      </c>
      <c r="C400" s="6">
        <v>4684</v>
      </c>
      <c r="D400" s="6">
        <v>4633</v>
      </c>
      <c r="E400" t="b">
        <f t="shared" si="46"/>
        <v>0</v>
      </c>
      <c r="F400" t="b">
        <f t="shared" si="47"/>
        <v>1</v>
      </c>
      <c r="G400" t="b">
        <f t="shared" si="48"/>
        <v>1</v>
      </c>
      <c r="H400" t="b">
        <f t="shared" si="49"/>
        <v>0</v>
      </c>
    </row>
    <row r="401" spans="1:8">
      <c r="A401" s="4" t="s">
        <v>11</v>
      </c>
      <c r="B401" s="6">
        <v>10528</v>
      </c>
      <c r="C401" s="6">
        <v>5208</v>
      </c>
      <c r="D401" s="6">
        <v>5320</v>
      </c>
      <c r="E401" t="b">
        <f t="shared" si="46"/>
        <v>0</v>
      </c>
      <c r="F401" t="b">
        <f t="shared" si="47"/>
        <v>1</v>
      </c>
      <c r="G401" t="b">
        <f t="shared" si="48"/>
        <v>1</v>
      </c>
      <c r="H401" t="b">
        <f t="shared" si="49"/>
        <v>0</v>
      </c>
    </row>
    <row r="402" spans="1:8">
      <c r="A402" s="4" t="s">
        <v>12</v>
      </c>
      <c r="B402" s="6">
        <v>14532</v>
      </c>
      <c r="C402" s="6">
        <v>6917</v>
      </c>
      <c r="D402" s="6">
        <v>7615</v>
      </c>
      <c r="E402" t="b">
        <f t="shared" si="46"/>
        <v>0</v>
      </c>
      <c r="F402" t="b">
        <f t="shared" si="47"/>
        <v>1</v>
      </c>
      <c r="G402" t="b">
        <f t="shared" si="48"/>
        <v>1</v>
      </c>
      <c r="H402" t="b">
        <f t="shared" si="49"/>
        <v>0</v>
      </c>
    </row>
    <row r="403" spans="1:8">
      <c r="A403" s="4" t="s">
        <v>13</v>
      </c>
      <c r="B403" s="6">
        <v>17175</v>
      </c>
      <c r="C403" s="6">
        <v>8131</v>
      </c>
      <c r="D403" s="6">
        <v>9044</v>
      </c>
      <c r="E403" t="b">
        <f t="shared" si="46"/>
        <v>0</v>
      </c>
      <c r="F403" t="b">
        <f t="shared" si="47"/>
        <v>1</v>
      </c>
      <c r="G403" t="b">
        <f t="shared" si="48"/>
        <v>1</v>
      </c>
      <c r="H403" t="b">
        <f t="shared" si="49"/>
        <v>0</v>
      </c>
    </row>
    <row r="404" spans="1:8">
      <c r="A404" s="4" t="s">
        <v>14</v>
      </c>
      <c r="B404" s="6">
        <v>16176</v>
      </c>
      <c r="C404" s="6">
        <v>7843</v>
      </c>
      <c r="D404" s="6">
        <v>8333</v>
      </c>
      <c r="E404" t="b">
        <f t="shared" si="46"/>
        <v>0</v>
      </c>
      <c r="F404" t="b">
        <f t="shared" si="47"/>
        <v>1</v>
      </c>
      <c r="G404" t="b">
        <f t="shared" si="48"/>
        <v>1</v>
      </c>
      <c r="H404" t="b">
        <f t="shared" si="49"/>
        <v>0</v>
      </c>
    </row>
    <row r="405" spans="1:8">
      <c r="A405" s="4" t="s">
        <v>15</v>
      </c>
      <c r="B405" s="6">
        <v>11909</v>
      </c>
      <c r="C405" s="6">
        <v>5946</v>
      </c>
      <c r="D405" s="6">
        <v>5963</v>
      </c>
      <c r="E405" t="b">
        <f t="shared" si="46"/>
        <v>0</v>
      </c>
      <c r="F405" t="b">
        <f t="shared" si="47"/>
        <v>1</v>
      </c>
      <c r="G405" t="b">
        <f t="shared" si="48"/>
        <v>1</v>
      </c>
      <c r="H405" t="b">
        <f t="shared" si="49"/>
        <v>0</v>
      </c>
    </row>
    <row r="406" spans="1:8">
      <c r="A406" s="4" t="s">
        <v>16</v>
      </c>
      <c r="B406" s="6">
        <v>9797</v>
      </c>
      <c r="C406" s="6">
        <v>4809</v>
      </c>
      <c r="D406" s="6">
        <v>4988</v>
      </c>
      <c r="E406" t="b">
        <f t="shared" si="46"/>
        <v>0</v>
      </c>
      <c r="F406" t="b">
        <f t="shared" si="47"/>
        <v>1</v>
      </c>
      <c r="G406" t="b">
        <f t="shared" si="48"/>
        <v>1</v>
      </c>
      <c r="H406" t="b">
        <f t="shared" si="49"/>
        <v>0</v>
      </c>
    </row>
    <row r="407" spans="1:8">
      <c r="A407" s="4" t="s">
        <v>17</v>
      </c>
      <c r="B407" s="6">
        <v>10940</v>
      </c>
      <c r="C407" s="6">
        <v>5192</v>
      </c>
      <c r="D407" s="6">
        <v>5748</v>
      </c>
      <c r="E407" t="b">
        <f t="shared" si="46"/>
        <v>0</v>
      </c>
      <c r="F407" t="b">
        <f t="shared" si="47"/>
        <v>1</v>
      </c>
      <c r="G407" t="b">
        <f t="shared" si="48"/>
        <v>1</v>
      </c>
      <c r="H407" t="b">
        <f t="shared" si="49"/>
        <v>0</v>
      </c>
    </row>
    <row r="408" spans="1:8">
      <c r="A408" s="4" t="s">
        <v>18</v>
      </c>
      <c r="B408" s="6">
        <v>11259</v>
      </c>
      <c r="C408" s="6">
        <v>5170</v>
      </c>
      <c r="D408" s="6">
        <v>6089</v>
      </c>
      <c r="E408" t="b">
        <f t="shared" si="46"/>
        <v>0</v>
      </c>
      <c r="F408" t="b">
        <f t="shared" si="47"/>
        <v>1</v>
      </c>
      <c r="G408" t="b">
        <f t="shared" si="48"/>
        <v>1</v>
      </c>
      <c r="H408" t="b">
        <f t="shared" si="49"/>
        <v>0</v>
      </c>
    </row>
    <row r="409" spans="1:8">
      <c r="A409" s="4" t="s">
        <v>19</v>
      </c>
      <c r="B409" s="6">
        <v>9032</v>
      </c>
      <c r="C409" s="6">
        <v>3982</v>
      </c>
      <c r="D409" s="6">
        <v>5050</v>
      </c>
      <c r="E409" t="b">
        <f t="shared" si="46"/>
        <v>0</v>
      </c>
      <c r="F409" t="b">
        <f t="shared" si="47"/>
        <v>1</v>
      </c>
      <c r="G409" t="b">
        <f t="shared" si="48"/>
        <v>1</v>
      </c>
      <c r="H409" t="b">
        <f t="shared" si="49"/>
        <v>0</v>
      </c>
    </row>
    <row r="410" spans="1:8">
      <c r="A410" s="4" t="s">
        <v>5</v>
      </c>
      <c r="B410" s="6">
        <v>15116</v>
      </c>
      <c r="C410" s="6">
        <v>5719</v>
      </c>
      <c r="D410" s="6">
        <v>9397</v>
      </c>
      <c r="E410" t="b">
        <f t="shared" si="46"/>
        <v>1</v>
      </c>
      <c r="F410" t="b">
        <f t="shared" si="47"/>
        <v>1</v>
      </c>
      <c r="G410" t="b">
        <f t="shared" si="48"/>
        <v>0</v>
      </c>
      <c r="H410" t="b">
        <f t="shared" si="49"/>
        <v>0</v>
      </c>
    </row>
    <row r="411" spans="1:8">
      <c r="A411" s="4" t="s">
        <v>4</v>
      </c>
      <c r="B411" s="6">
        <f>SUM(B409:B410)</f>
        <v>24148</v>
      </c>
      <c r="C411" s="6">
        <f>SUM(C409:C410)</f>
        <v>9701</v>
      </c>
      <c r="D411" s="6">
        <f t="shared" ref="D411" si="51">SUM(D409:D410)</f>
        <v>14447</v>
      </c>
      <c r="E411" t="b">
        <f t="shared" si="46"/>
        <v>1</v>
      </c>
      <c r="F411" t="b">
        <f t="shared" si="47"/>
        <v>0</v>
      </c>
      <c r="G411" t="b">
        <f t="shared" si="48"/>
        <v>1</v>
      </c>
      <c r="H411" t="b">
        <f t="shared" si="49"/>
        <v>0</v>
      </c>
    </row>
    <row r="412" spans="1:8">
      <c r="A412" s="4" t="s">
        <v>227</v>
      </c>
      <c r="B412" s="6">
        <v>111103</v>
      </c>
      <c r="C412" s="6">
        <v>55148</v>
      </c>
      <c r="D412" s="6">
        <v>55955</v>
      </c>
      <c r="E412" t="b">
        <f t="shared" si="46"/>
        <v>1</v>
      </c>
      <c r="F412" t="b">
        <f t="shared" si="47"/>
        <v>1</v>
      </c>
      <c r="G412" t="b">
        <f t="shared" si="48"/>
        <v>1</v>
      </c>
      <c r="H412" t="b">
        <f t="shared" si="49"/>
        <v>1</v>
      </c>
    </row>
    <row r="413" spans="1:8">
      <c r="A413" s="4" t="s">
        <v>6</v>
      </c>
      <c r="B413" s="6">
        <v>5215</v>
      </c>
      <c r="C413" s="6">
        <v>2659</v>
      </c>
      <c r="D413" s="6">
        <v>2556</v>
      </c>
      <c r="E413" t="b">
        <f t="shared" si="46"/>
        <v>0</v>
      </c>
      <c r="F413" t="b">
        <f t="shared" si="47"/>
        <v>1</v>
      </c>
      <c r="G413" t="b">
        <f t="shared" si="48"/>
        <v>1</v>
      </c>
      <c r="H413" t="b">
        <f t="shared" si="49"/>
        <v>0</v>
      </c>
    </row>
    <row r="414" spans="1:8">
      <c r="A414" s="4" t="s">
        <v>7</v>
      </c>
      <c r="B414" s="6">
        <v>6163</v>
      </c>
      <c r="C414" s="6">
        <v>3132</v>
      </c>
      <c r="D414" s="6">
        <v>3031</v>
      </c>
      <c r="E414" t="b">
        <f t="shared" si="46"/>
        <v>0</v>
      </c>
      <c r="F414" t="b">
        <f t="shared" si="47"/>
        <v>1</v>
      </c>
      <c r="G414" t="b">
        <f t="shared" si="48"/>
        <v>1</v>
      </c>
      <c r="H414" t="b">
        <f t="shared" si="49"/>
        <v>0</v>
      </c>
    </row>
    <row r="415" spans="1:8">
      <c r="A415" s="4" t="s">
        <v>8</v>
      </c>
      <c r="B415" s="6">
        <v>5910</v>
      </c>
      <c r="C415" s="6">
        <v>3064</v>
      </c>
      <c r="D415" s="6">
        <v>2846</v>
      </c>
      <c r="E415" t="b">
        <f t="shared" si="46"/>
        <v>0</v>
      </c>
      <c r="F415" t="b">
        <f t="shared" si="47"/>
        <v>1</v>
      </c>
      <c r="G415" t="b">
        <f t="shared" si="48"/>
        <v>1</v>
      </c>
      <c r="H415" t="b">
        <f t="shared" si="49"/>
        <v>0</v>
      </c>
    </row>
    <row r="416" spans="1:8">
      <c r="A416" s="4" t="s">
        <v>9</v>
      </c>
      <c r="B416" s="6">
        <v>6557</v>
      </c>
      <c r="C416" s="6">
        <v>3424</v>
      </c>
      <c r="D416" s="6">
        <v>3133</v>
      </c>
      <c r="E416" t="b">
        <f t="shared" si="46"/>
        <v>0</v>
      </c>
      <c r="F416" t="b">
        <f t="shared" si="47"/>
        <v>1</v>
      </c>
      <c r="G416" t="b">
        <f t="shared" si="48"/>
        <v>1</v>
      </c>
      <c r="H416" t="b">
        <f t="shared" si="49"/>
        <v>0</v>
      </c>
    </row>
    <row r="417" spans="1:8">
      <c r="A417" s="4" t="s">
        <v>10</v>
      </c>
      <c r="B417" s="6">
        <v>8354</v>
      </c>
      <c r="C417" s="6">
        <v>4300</v>
      </c>
      <c r="D417" s="6">
        <v>4054</v>
      </c>
      <c r="E417" t="b">
        <f t="shared" si="46"/>
        <v>0</v>
      </c>
      <c r="F417" t="b">
        <f t="shared" si="47"/>
        <v>1</v>
      </c>
      <c r="G417" t="b">
        <f t="shared" si="48"/>
        <v>1</v>
      </c>
      <c r="H417" t="b">
        <f t="shared" si="49"/>
        <v>0</v>
      </c>
    </row>
    <row r="418" spans="1:8">
      <c r="A418" s="4" t="s">
        <v>11</v>
      </c>
      <c r="B418" s="6">
        <v>8257</v>
      </c>
      <c r="C418" s="6">
        <v>4277</v>
      </c>
      <c r="D418" s="6">
        <v>3980</v>
      </c>
      <c r="E418" t="b">
        <f t="shared" si="46"/>
        <v>0</v>
      </c>
      <c r="F418" t="b">
        <f t="shared" si="47"/>
        <v>1</v>
      </c>
      <c r="G418" t="b">
        <f t="shared" si="48"/>
        <v>1</v>
      </c>
      <c r="H418" t="b">
        <f t="shared" si="49"/>
        <v>0</v>
      </c>
    </row>
    <row r="419" spans="1:8">
      <c r="A419" s="4" t="s">
        <v>12</v>
      </c>
      <c r="B419" s="6">
        <v>8372</v>
      </c>
      <c r="C419" s="6">
        <v>4403</v>
      </c>
      <c r="D419" s="6">
        <v>3969</v>
      </c>
      <c r="E419" t="b">
        <f t="shared" si="46"/>
        <v>0</v>
      </c>
      <c r="F419" t="b">
        <f t="shared" si="47"/>
        <v>1</v>
      </c>
      <c r="G419" t="b">
        <f t="shared" si="48"/>
        <v>1</v>
      </c>
      <c r="H419" t="b">
        <f t="shared" si="49"/>
        <v>0</v>
      </c>
    </row>
    <row r="420" spans="1:8">
      <c r="A420" s="4" t="s">
        <v>13</v>
      </c>
      <c r="B420" s="6">
        <v>8446</v>
      </c>
      <c r="C420" s="6">
        <v>4376</v>
      </c>
      <c r="D420" s="6">
        <v>4070</v>
      </c>
      <c r="E420" t="b">
        <f t="shared" si="46"/>
        <v>0</v>
      </c>
      <c r="F420" t="b">
        <f t="shared" si="47"/>
        <v>1</v>
      </c>
      <c r="G420" t="b">
        <f t="shared" si="48"/>
        <v>1</v>
      </c>
      <c r="H420" t="b">
        <f t="shared" si="49"/>
        <v>0</v>
      </c>
    </row>
    <row r="421" spans="1:8">
      <c r="A421" s="4" t="s">
        <v>14</v>
      </c>
      <c r="B421" s="6">
        <v>8501</v>
      </c>
      <c r="C421" s="6">
        <v>4422</v>
      </c>
      <c r="D421" s="6">
        <v>4079</v>
      </c>
      <c r="E421" t="b">
        <f t="shared" si="46"/>
        <v>0</v>
      </c>
      <c r="F421" t="b">
        <f t="shared" si="47"/>
        <v>1</v>
      </c>
      <c r="G421" t="b">
        <f t="shared" si="48"/>
        <v>1</v>
      </c>
      <c r="H421" t="b">
        <f t="shared" si="49"/>
        <v>0</v>
      </c>
    </row>
    <row r="422" spans="1:8">
      <c r="A422" s="4" t="s">
        <v>15</v>
      </c>
      <c r="B422" s="6">
        <v>7692</v>
      </c>
      <c r="C422" s="6">
        <v>3898</v>
      </c>
      <c r="D422" s="6">
        <v>3794</v>
      </c>
      <c r="E422" t="b">
        <f t="shared" si="46"/>
        <v>0</v>
      </c>
      <c r="F422" t="b">
        <f t="shared" si="47"/>
        <v>1</v>
      </c>
      <c r="G422" t="b">
        <f t="shared" si="48"/>
        <v>1</v>
      </c>
      <c r="H422" t="b">
        <f t="shared" si="49"/>
        <v>0</v>
      </c>
    </row>
    <row r="423" spans="1:8">
      <c r="A423" s="4" t="s">
        <v>16</v>
      </c>
      <c r="B423" s="6">
        <v>7089</v>
      </c>
      <c r="C423" s="6">
        <v>3603</v>
      </c>
      <c r="D423" s="6">
        <v>3486</v>
      </c>
      <c r="E423" t="b">
        <f t="shared" si="46"/>
        <v>0</v>
      </c>
      <c r="F423" t="b">
        <f t="shared" si="47"/>
        <v>1</v>
      </c>
      <c r="G423" t="b">
        <f t="shared" si="48"/>
        <v>1</v>
      </c>
      <c r="H423" t="b">
        <f t="shared" si="49"/>
        <v>0</v>
      </c>
    </row>
    <row r="424" spans="1:8">
      <c r="A424" s="4" t="s">
        <v>17</v>
      </c>
      <c r="B424" s="6">
        <v>7410</v>
      </c>
      <c r="C424" s="6">
        <v>3798</v>
      </c>
      <c r="D424" s="6">
        <v>3612</v>
      </c>
      <c r="E424" t="b">
        <f t="shared" si="46"/>
        <v>0</v>
      </c>
      <c r="F424" t="b">
        <f t="shared" si="47"/>
        <v>1</v>
      </c>
      <c r="G424" t="b">
        <f t="shared" si="48"/>
        <v>1</v>
      </c>
      <c r="H424" t="b">
        <f t="shared" si="49"/>
        <v>0</v>
      </c>
    </row>
    <row r="425" spans="1:8">
      <c r="A425" s="4" t="s">
        <v>18</v>
      </c>
      <c r="B425" s="6">
        <v>6854</v>
      </c>
      <c r="C425" s="6">
        <v>3370</v>
      </c>
      <c r="D425" s="6">
        <v>3484</v>
      </c>
      <c r="E425" t="b">
        <f t="shared" si="46"/>
        <v>0</v>
      </c>
      <c r="F425" t="b">
        <f t="shared" si="47"/>
        <v>1</v>
      </c>
      <c r="G425" t="b">
        <f t="shared" si="48"/>
        <v>1</v>
      </c>
      <c r="H425" t="b">
        <f t="shared" si="49"/>
        <v>0</v>
      </c>
    </row>
    <row r="426" spans="1:8">
      <c r="A426" s="4" t="s">
        <v>19</v>
      </c>
      <c r="B426" s="6">
        <v>5812</v>
      </c>
      <c r="C426" s="6">
        <v>2649</v>
      </c>
      <c r="D426" s="6">
        <v>3163</v>
      </c>
      <c r="E426" t="b">
        <f t="shared" si="46"/>
        <v>0</v>
      </c>
      <c r="F426" t="b">
        <f t="shared" si="47"/>
        <v>1</v>
      </c>
      <c r="G426" t="b">
        <f t="shared" si="48"/>
        <v>1</v>
      </c>
      <c r="H426" t="b">
        <f t="shared" si="49"/>
        <v>0</v>
      </c>
    </row>
    <row r="427" spans="1:8">
      <c r="A427" s="4" t="s">
        <v>5</v>
      </c>
      <c r="B427" s="6">
        <v>10471</v>
      </c>
      <c r="C427" s="6">
        <v>3773</v>
      </c>
      <c r="D427" s="6">
        <v>6698</v>
      </c>
      <c r="E427" t="b">
        <f t="shared" si="46"/>
        <v>1</v>
      </c>
      <c r="F427" t="b">
        <f t="shared" si="47"/>
        <v>1</v>
      </c>
      <c r="G427" t="b">
        <f t="shared" si="48"/>
        <v>0</v>
      </c>
      <c r="H427" t="b">
        <f t="shared" si="49"/>
        <v>0</v>
      </c>
    </row>
    <row r="428" spans="1:8">
      <c r="A428" s="4" t="s">
        <v>4</v>
      </c>
      <c r="B428" s="6">
        <f>SUM(B426:B427)</f>
        <v>16283</v>
      </c>
      <c r="C428" s="6">
        <f>SUM(C426:C427)</f>
        <v>6422</v>
      </c>
      <c r="D428" s="6">
        <f t="shared" ref="D428" si="52">SUM(D426:D427)</f>
        <v>9861</v>
      </c>
      <c r="E428" t="b">
        <f t="shared" si="46"/>
        <v>1</v>
      </c>
      <c r="F428" t="b">
        <f t="shared" si="47"/>
        <v>0</v>
      </c>
      <c r="G428" t="b">
        <f t="shared" si="48"/>
        <v>1</v>
      </c>
      <c r="H428" t="b">
        <f t="shared" si="49"/>
        <v>0</v>
      </c>
    </row>
    <row r="429" spans="1:8">
      <c r="A429" s="4" t="s">
        <v>228</v>
      </c>
      <c r="B429" s="6">
        <v>88062</v>
      </c>
      <c r="C429" s="6">
        <v>43416</v>
      </c>
      <c r="D429" s="6">
        <v>44646</v>
      </c>
      <c r="E429" t="b">
        <f t="shared" si="46"/>
        <v>1</v>
      </c>
      <c r="F429" t="b">
        <f t="shared" si="47"/>
        <v>1</v>
      </c>
      <c r="G429" t="b">
        <f t="shared" si="48"/>
        <v>1</v>
      </c>
      <c r="H429" t="b">
        <f t="shared" si="49"/>
        <v>1</v>
      </c>
    </row>
    <row r="430" spans="1:8">
      <c r="A430" s="4" t="s">
        <v>6</v>
      </c>
      <c r="B430" s="6">
        <v>4259</v>
      </c>
      <c r="C430" s="6">
        <v>2161</v>
      </c>
      <c r="D430" s="6">
        <v>2098</v>
      </c>
      <c r="E430" t="b">
        <f t="shared" si="46"/>
        <v>0</v>
      </c>
      <c r="F430" t="b">
        <f t="shared" si="47"/>
        <v>1</v>
      </c>
      <c r="G430" t="b">
        <f t="shared" si="48"/>
        <v>1</v>
      </c>
      <c r="H430" t="b">
        <f t="shared" si="49"/>
        <v>0</v>
      </c>
    </row>
    <row r="431" spans="1:8">
      <c r="A431" s="4" t="s">
        <v>7</v>
      </c>
      <c r="B431" s="6">
        <v>4819</v>
      </c>
      <c r="C431" s="6">
        <v>2443</v>
      </c>
      <c r="D431" s="6">
        <v>2376</v>
      </c>
      <c r="E431" t="b">
        <f t="shared" si="46"/>
        <v>0</v>
      </c>
      <c r="F431" t="b">
        <f t="shared" si="47"/>
        <v>1</v>
      </c>
      <c r="G431" t="b">
        <f t="shared" si="48"/>
        <v>1</v>
      </c>
      <c r="H431" t="b">
        <f t="shared" si="49"/>
        <v>0</v>
      </c>
    </row>
    <row r="432" spans="1:8">
      <c r="A432" s="4" t="s">
        <v>8</v>
      </c>
      <c r="B432" s="6">
        <v>4513</v>
      </c>
      <c r="C432" s="6">
        <v>2355</v>
      </c>
      <c r="D432" s="6">
        <v>2158</v>
      </c>
      <c r="E432" t="b">
        <f t="shared" si="46"/>
        <v>0</v>
      </c>
      <c r="F432" t="b">
        <f t="shared" si="47"/>
        <v>1</v>
      </c>
      <c r="G432" t="b">
        <f t="shared" si="48"/>
        <v>1</v>
      </c>
      <c r="H432" t="b">
        <f t="shared" si="49"/>
        <v>0</v>
      </c>
    </row>
    <row r="433" spans="1:8">
      <c r="A433" s="4" t="s">
        <v>9</v>
      </c>
      <c r="B433" s="6">
        <v>5085</v>
      </c>
      <c r="C433" s="6">
        <v>2654</v>
      </c>
      <c r="D433" s="6">
        <v>2431</v>
      </c>
      <c r="E433" t="b">
        <f t="shared" si="46"/>
        <v>0</v>
      </c>
      <c r="F433" t="b">
        <f t="shared" si="47"/>
        <v>1</v>
      </c>
      <c r="G433" t="b">
        <f t="shared" si="48"/>
        <v>1</v>
      </c>
      <c r="H433" t="b">
        <f t="shared" si="49"/>
        <v>0</v>
      </c>
    </row>
    <row r="434" spans="1:8">
      <c r="A434" s="4" t="s">
        <v>10</v>
      </c>
      <c r="B434" s="6">
        <v>6140</v>
      </c>
      <c r="C434" s="6">
        <v>3103</v>
      </c>
      <c r="D434" s="6">
        <v>3037</v>
      </c>
      <c r="E434" t="b">
        <f t="shared" si="46"/>
        <v>0</v>
      </c>
      <c r="F434" t="b">
        <f t="shared" si="47"/>
        <v>1</v>
      </c>
      <c r="G434" t="b">
        <f t="shared" si="48"/>
        <v>1</v>
      </c>
      <c r="H434" t="b">
        <f t="shared" si="49"/>
        <v>0</v>
      </c>
    </row>
    <row r="435" spans="1:8">
      <c r="A435" s="4" t="s">
        <v>11</v>
      </c>
      <c r="B435" s="6">
        <v>6317</v>
      </c>
      <c r="C435" s="6">
        <v>3268</v>
      </c>
      <c r="D435" s="6">
        <v>3049</v>
      </c>
      <c r="E435" t="b">
        <f t="shared" si="46"/>
        <v>0</v>
      </c>
      <c r="F435" t="b">
        <f t="shared" si="47"/>
        <v>1</v>
      </c>
      <c r="G435" t="b">
        <f t="shared" si="48"/>
        <v>1</v>
      </c>
      <c r="H435" t="b">
        <f t="shared" si="49"/>
        <v>0</v>
      </c>
    </row>
    <row r="436" spans="1:8">
      <c r="A436" s="4" t="s">
        <v>12</v>
      </c>
      <c r="B436" s="6">
        <v>6878</v>
      </c>
      <c r="C436" s="6">
        <v>3621</v>
      </c>
      <c r="D436" s="6">
        <v>3257</v>
      </c>
      <c r="E436" t="b">
        <f t="shared" si="46"/>
        <v>0</v>
      </c>
      <c r="F436" t="b">
        <f t="shared" si="47"/>
        <v>1</v>
      </c>
      <c r="G436" t="b">
        <f t="shared" si="48"/>
        <v>1</v>
      </c>
      <c r="H436" t="b">
        <f t="shared" si="49"/>
        <v>0</v>
      </c>
    </row>
    <row r="437" spans="1:8">
      <c r="A437" s="4" t="s">
        <v>13</v>
      </c>
      <c r="B437" s="6">
        <v>6720</v>
      </c>
      <c r="C437" s="6">
        <v>3589</v>
      </c>
      <c r="D437" s="6">
        <v>3131</v>
      </c>
      <c r="E437" t="b">
        <f t="shared" si="46"/>
        <v>0</v>
      </c>
      <c r="F437" t="b">
        <f t="shared" si="47"/>
        <v>1</v>
      </c>
      <c r="G437" t="b">
        <f t="shared" si="48"/>
        <v>1</v>
      </c>
      <c r="H437" t="b">
        <f t="shared" si="49"/>
        <v>0</v>
      </c>
    </row>
    <row r="438" spans="1:8">
      <c r="A438" s="4" t="s">
        <v>14</v>
      </c>
      <c r="B438" s="6">
        <v>6142</v>
      </c>
      <c r="C438" s="6">
        <v>3163</v>
      </c>
      <c r="D438" s="6">
        <v>2979</v>
      </c>
      <c r="E438" t="b">
        <f t="shared" si="46"/>
        <v>0</v>
      </c>
      <c r="F438" t="b">
        <f t="shared" si="47"/>
        <v>1</v>
      </c>
      <c r="G438" t="b">
        <f t="shared" si="48"/>
        <v>1</v>
      </c>
      <c r="H438" t="b">
        <f t="shared" si="49"/>
        <v>0</v>
      </c>
    </row>
    <row r="439" spans="1:8">
      <c r="A439" s="4" t="s">
        <v>15</v>
      </c>
      <c r="B439" s="6">
        <v>5430</v>
      </c>
      <c r="C439" s="6">
        <v>2793</v>
      </c>
      <c r="D439" s="6">
        <v>2637</v>
      </c>
      <c r="E439" t="b">
        <f t="shared" si="46"/>
        <v>0</v>
      </c>
      <c r="F439" t="b">
        <f t="shared" si="47"/>
        <v>1</v>
      </c>
      <c r="G439" t="b">
        <f t="shared" si="48"/>
        <v>1</v>
      </c>
      <c r="H439" t="b">
        <f t="shared" si="49"/>
        <v>0</v>
      </c>
    </row>
    <row r="440" spans="1:8">
      <c r="A440" s="4" t="s">
        <v>16</v>
      </c>
      <c r="B440" s="6">
        <v>5606</v>
      </c>
      <c r="C440" s="6">
        <v>2811</v>
      </c>
      <c r="D440" s="6">
        <v>2795</v>
      </c>
      <c r="E440" t="b">
        <f t="shared" si="46"/>
        <v>0</v>
      </c>
      <c r="F440" t="b">
        <f t="shared" si="47"/>
        <v>1</v>
      </c>
      <c r="G440" t="b">
        <f t="shared" si="48"/>
        <v>1</v>
      </c>
      <c r="H440" t="b">
        <f t="shared" si="49"/>
        <v>0</v>
      </c>
    </row>
    <row r="441" spans="1:8">
      <c r="A441" s="4" t="s">
        <v>17</v>
      </c>
      <c r="B441" s="6">
        <v>6402</v>
      </c>
      <c r="C441" s="6">
        <v>3200</v>
      </c>
      <c r="D441" s="6">
        <v>3202</v>
      </c>
      <c r="E441" t="b">
        <f t="shared" si="46"/>
        <v>0</v>
      </c>
      <c r="F441" t="b">
        <f t="shared" si="47"/>
        <v>1</v>
      </c>
      <c r="G441" t="b">
        <f t="shared" si="48"/>
        <v>1</v>
      </c>
      <c r="H441" t="b">
        <f t="shared" si="49"/>
        <v>0</v>
      </c>
    </row>
    <row r="442" spans="1:8">
      <c r="A442" s="4" t="s">
        <v>18</v>
      </c>
      <c r="B442" s="6">
        <v>6177</v>
      </c>
      <c r="C442" s="6">
        <v>2925</v>
      </c>
      <c r="D442" s="6">
        <v>3252</v>
      </c>
      <c r="E442" t="b">
        <f t="shared" si="46"/>
        <v>0</v>
      </c>
      <c r="F442" t="b">
        <f t="shared" si="47"/>
        <v>1</v>
      </c>
      <c r="G442" t="b">
        <f t="shared" si="48"/>
        <v>1</v>
      </c>
      <c r="H442" t="b">
        <f t="shared" si="49"/>
        <v>0</v>
      </c>
    </row>
    <row r="443" spans="1:8">
      <c r="A443" s="4" t="s">
        <v>19</v>
      </c>
      <c r="B443" s="6">
        <v>4826</v>
      </c>
      <c r="C443" s="6">
        <v>2199</v>
      </c>
      <c r="D443" s="6">
        <v>2627</v>
      </c>
      <c r="E443" t="b">
        <f t="shared" si="46"/>
        <v>0</v>
      </c>
      <c r="F443" t="b">
        <f t="shared" si="47"/>
        <v>1</v>
      </c>
      <c r="G443" t="b">
        <f t="shared" si="48"/>
        <v>1</v>
      </c>
      <c r="H443" t="b">
        <f t="shared" si="49"/>
        <v>0</v>
      </c>
    </row>
    <row r="444" spans="1:8">
      <c r="A444" s="4" t="s">
        <v>5</v>
      </c>
      <c r="B444" s="6">
        <v>8748</v>
      </c>
      <c r="C444" s="6">
        <v>3131</v>
      </c>
      <c r="D444" s="6">
        <v>5617</v>
      </c>
      <c r="E444" t="b">
        <f t="shared" si="46"/>
        <v>1</v>
      </c>
      <c r="F444" t="b">
        <f t="shared" si="47"/>
        <v>1</v>
      </c>
      <c r="G444" t="b">
        <f t="shared" si="48"/>
        <v>0</v>
      </c>
      <c r="H444" t="b">
        <f t="shared" si="49"/>
        <v>0</v>
      </c>
    </row>
    <row r="445" spans="1:8">
      <c r="A445" s="4" t="s">
        <v>4</v>
      </c>
      <c r="B445" s="6">
        <f>SUM(B443:B444)</f>
        <v>13574</v>
      </c>
      <c r="C445" s="6">
        <f>SUM(C443:C444)</f>
        <v>5330</v>
      </c>
      <c r="D445" s="6">
        <f t="shared" ref="D445" si="53">SUM(D443:D444)</f>
        <v>8244</v>
      </c>
      <c r="E445" t="b">
        <f t="shared" si="46"/>
        <v>1</v>
      </c>
      <c r="F445" t="b">
        <f t="shared" si="47"/>
        <v>0</v>
      </c>
      <c r="G445" t="b">
        <f t="shared" si="48"/>
        <v>1</v>
      </c>
      <c r="H445" t="b">
        <f t="shared" si="49"/>
        <v>0</v>
      </c>
    </row>
    <row r="446" spans="1:8">
      <c r="A446" s="4" t="s">
        <v>229</v>
      </c>
      <c r="B446" s="6">
        <v>161319</v>
      </c>
      <c r="C446" s="6">
        <v>76704</v>
      </c>
      <c r="D446" s="6">
        <v>84615</v>
      </c>
      <c r="E446" t="b">
        <f t="shared" si="46"/>
        <v>1</v>
      </c>
      <c r="F446" t="b">
        <f t="shared" si="47"/>
        <v>1</v>
      </c>
      <c r="G446" t="b">
        <f t="shared" si="48"/>
        <v>1</v>
      </c>
      <c r="H446" t="b">
        <f t="shared" si="49"/>
        <v>1</v>
      </c>
    </row>
    <row r="447" spans="1:8">
      <c r="A447" s="4" t="s">
        <v>6</v>
      </c>
      <c r="B447" s="6">
        <v>8929</v>
      </c>
      <c r="C447" s="6">
        <v>4580</v>
      </c>
      <c r="D447" s="6">
        <v>4349</v>
      </c>
      <c r="E447" t="b">
        <f t="shared" si="46"/>
        <v>0</v>
      </c>
      <c r="F447" t="b">
        <f t="shared" si="47"/>
        <v>1</v>
      </c>
      <c r="G447" t="b">
        <f t="shared" si="48"/>
        <v>1</v>
      </c>
      <c r="H447" t="b">
        <f t="shared" si="49"/>
        <v>0</v>
      </c>
    </row>
    <row r="448" spans="1:8">
      <c r="A448" s="4" t="s">
        <v>7</v>
      </c>
      <c r="B448" s="6">
        <v>9876</v>
      </c>
      <c r="C448" s="6">
        <v>5120</v>
      </c>
      <c r="D448" s="6">
        <v>4756</v>
      </c>
      <c r="E448" t="b">
        <f t="shared" si="46"/>
        <v>0</v>
      </c>
      <c r="F448" t="b">
        <f t="shared" si="47"/>
        <v>1</v>
      </c>
      <c r="G448" t="b">
        <f t="shared" si="48"/>
        <v>1</v>
      </c>
      <c r="H448" t="b">
        <f t="shared" si="49"/>
        <v>0</v>
      </c>
    </row>
    <row r="449" spans="1:8">
      <c r="A449" s="4" t="s">
        <v>8</v>
      </c>
      <c r="B449" s="6">
        <v>7988</v>
      </c>
      <c r="C449" s="6">
        <v>4112</v>
      </c>
      <c r="D449" s="6">
        <v>3876</v>
      </c>
      <c r="E449" t="b">
        <f t="shared" si="46"/>
        <v>0</v>
      </c>
      <c r="F449" t="b">
        <f t="shared" si="47"/>
        <v>1</v>
      </c>
      <c r="G449" t="b">
        <f t="shared" si="48"/>
        <v>1</v>
      </c>
      <c r="H449" t="b">
        <f t="shared" si="49"/>
        <v>0</v>
      </c>
    </row>
    <row r="450" spans="1:8">
      <c r="A450" s="4" t="s">
        <v>9</v>
      </c>
      <c r="B450" s="6">
        <v>7461</v>
      </c>
      <c r="C450" s="6">
        <v>3833</v>
      </c>
      <c r="D450" s="6">
        <v>3628</v>
      </c>
      <c r="E450" t="b">
        <f t="shared" si="46"/>
        <v>0</v>
      </c>
      <c r="F450" t="b">
        <f t="shared" si="47"/>
        <v>1</v>
      </c>
      <c r="G450" t="b">
        <f t="shared" si="48"/>
        <v>1</v>
      </c>
      <c r="H450" t="b">
        <f t="shared" si="49"/>
        <v>0</v>
      </c>
    </row>
    <row r="451" spans="1:8">
      <c r="A451" s="4" t="s">
        <v>10</v>
      </c>
      <c r="B451" s="6">
        <v>8162</v>
      </c>
      <c r="C451" s="6">
        <v>4155</v>
      </c>
      <c r="D451" s="6">
        <v>4007</v>
      </c>
      <c r="E451" t="b">
        <f t="shared" si="46"/>
        <v>0</v>
      </c>
      <c r="F451" t="b">
        <f t="shared" si="47"/>
        <v>1</v>
      </c>
      <c r="G451" t="b">
        <f t="shared" si="48"/>
        <v>1</v>
      </c>
      <c r="H451" t="b">
        <f t="shared" si="49"/>
        <v>0</v>
      </c>
    </row>
    <row r="452" spans="1:8">
      <c r="A452" s="4" t="s">
        <v>11</v>
      </c>
      <c r="B452" s="6">
        <v>9643</v>
      </c>
      <c r="C452" s="6">
        <v>4892</v>
      </c>
      <c r="D452" s="6">
        <v>4751</v>
      </c>
      <c r="E452" t="b">
        <f t="shared" si="46"/>
        <v>0</v>
      </c>
      <c r="F452" t="b">
        <f t="shared" si="47"/>
        <v>1</v>
      </c>
      <c r="G452" t="b">
        <f t="shared" si="48"/>
        <v>1</v>
      </c>
      <c r="H452" t="b">
        <f t="shared" si="49"/>
        <v>0</v>
      </c>
    </row>
    <row r="453" spans="1:8">
      <c r="A453" s="4" t="s">
        <v>12</v>
      </c>
      <c r="B453" s="6">
        <v>13502</v>
      </c>
      <c r="C453" s="6">
        <v>6532</v>
      </c>
      <c r="D453" s="6">
        <v>6970</v>
      </c>
      <c r="E453" t="b">
        <f t="shared" ref="E453:E516" si="54">IFERROR(IF(SEARCH(" - ",A453)&gt;0,FALSE,TRUE),TRUE)</f>
        <v>0</v>
      </c>
      <c r="F453" t="b">
        <f t="shared" ref="F453:F516" si="55">IFERROR(IF(SEARCH("65+",A453)&gt;0,FALSE,TRUE),TRUE)</f>
        <v>1</v>
      </c>
      <c r="G453" t="b">
        <f t="shared" ref="G453:G516" si="56">IFERROR(IF(SEARCH("70",A453)&gt;0,FALSE,TRUE),TRUE)</f>
        <v>1</v>
      </c>
      <c r="H453" t="b">
        <f t="shared" ref="H453:H516" si="57">AND(E453:G453)</f>
        <v>0</v>
      </c>
    </row>
    <row r="454" spans="1:8">
      <c r="A454" s="4" t="s">
        <v>13</v>
      </c>
      <c r="B454" s="6">
        <v>14615</v>
      </c>
      <c r="C454" s="6">
        <v>7040</v>
      </c>
      <c r="D454" s="6">
        <v>7575</v>
      </c>
      <c r="E454" t="b">
        <f t="shared" si="54"/>
        <v>0</v>
      </c>
      <c r="F454" t="b">
        <f t="shared" si="55"/>
        <v>1</v>
      </c>
      <c r="G454" t="b">
        <f t="shared" si="56"/>
        <v>1</v>
      </c>
      <c r="H454" t="b">
        <f t="shared" si="57"/>
        <v>0</v>
      </c>
    </row>
    <row r="455" spans="1:8">
      <c r="A455" s="4" t="s">
        <v>14</v>
      </c>
      <c r="B455" s="6">
        <v>13082</v>
      </c>
      <c r="C455" s="6">
        <v>6393</v>
      </c>
      <c r="D455" s="6">
        <v>6689</v>
      </c>
      <c r="E455" t="b">
        <f t="shared" si="54"/>
        <v>0</v>
      </c>
      <c r="F455" t="b">
        <f t="shared" si="55"/>
        <v>1</v>
      </c>
      <c r="G455" t="b">
        <f t="shared" si="56"/>
        <v>1</v>
      </c>
      <c r="H455" t="b">
        <f t="shared" si="57"/>
        <v>0</v>
      </c>
    </row>
    <row r="456" spans="1:8">
      <c r="A456" s="4" t="s">
        <v>15</v>
      </c>
      <c r="B456" s="6">
        <v>10260</v>
      </c>
      <c r="C456" s="6">
        <v>5058</v>
      </c>
      <c r="D456" s="6">
        <v>5202</v>
      </c>
      <c r="E456" t="b">
        <f t="shared" si="54"/>
        <v>0</v>
      </c>
      <c r="F456" t="b">
        <f t="shared" si="55"/>
        <v>1</v>
      </c>
      <c r="G456" t="b">
        <f t="shared" si="56"/>
        <v>1</v>
      </c>
      <c r="H456" t="b">
        <f t="shared" si="57"/>
        <v>0</v>
      </c>
    </row>
    <row r="457" spans="1:8">
      <c r="A457" s="4" t="s">
        <v>16</v>
      </c>
      <c r="B457" s="6">
        <v>9205</v>
      </c>
      <c r="C457" s="6">
        <v>4432</v>
      </c>
      <c r="D457" s="6">
        <v>4773</v>
      </c>
      <c r="E457" t="b">
        <f t="shared" si="54"/>
        <v>0</v>
      </c>
      <c r="F457" t="b">
        <f t="shared" si="55"/>
        <v>1</v>
      </c>
      <c r="G457" t="b">
        <f t="shared" si="56"/>
        <v>1</v>
      </c>
      <c r="H457" t="b">
        <f t="shared" si="57"/>
        <v>0</v>
      </c>
    </row>
    <row r="458" spans="1:8">
      <c r="A458" s="4" t="s">
        <v>17</v>
      </c>
      <c r="B458" s="6">
        <v>10834</v>
      </c>
      <c r="C458" s="6">
        <v>5036</v>
      </c>
      <c r="D458" s="6">
        <v>5798</v>
      </c>
      <c r="E458" t="b">
        <f t="shared" si="54"/>
        <v>0</v>
      </c>
      <c r="F458" t="b">
        <f t="shared" si="55"/>
        <v>1</v>
      </c>
      <c r="G458" t="b">
        <f t="shared" si="56"/>
        <v>1</v>
      </c>
      <c r="H458" t="b">
        <f t="shared" si="57"/>
        <v>0</v>
      </c>
    </row>
    <row r="459" spans="1:8">
      <c r="A459" s="4" t="s">
        <v>18</v>
      </c>
      <c r="B459" s="6">
        <v>11437</v>
      </c>
      <c r="C459" s="6">
        <v>5132</v>
      </c>
      <c r="D459" s="6">
        <v>6305</v>
      </c>
      <c r="E459" t="b">
        <f t="shared" si="54"/>
        <v>0</v>
      </c>
      <c r="F459" t="b">
        <f t="shared" si="55"/>
        <v>1</v>
      </c>
      <c r="G459" t="b">
        <f t="shared" si="56"/>
        <v>1</v>
      </c>
      <c r="H459" t="b">
        <f t="shared" si="57"/>
        <v>0</v>
      </c>
    </row>
    <row r="460" spans="1:8">
      <c r="A460" s="4" t="s">
        <v>19</v>
      </c>
      <c r="B460" s="6">
        <v>9249</v>
      </c>
      <c r="C460" s="6">
        <v>3998</v>
      </c>
      <c r="D460" s="6">
        <v>5251</v>
      </c>
      <c r="E460" t="b">
        <f t="shared" si="54"/>
        <v>0</v>
      </c>
      <c r="F460" t="b">
        <f t="shared" si="55"/>
        <v>1</v>
      </c>
      <c r="G460" t="b">
        <f t="shared" si="56"/>
        <v>1</v>
      </c>
      <c r="H460" t="b">
        <f t="shared" si="57"/>
        <v>0</v>
      </c>
    </row>
    <row r="461" spans="1:8">
      <c r="A461" s="4" t="s">
        <v>5</v>
      </c>
      <c r="B461" s="6">
        <v>17076</v>
      </c>
      <c r="C461" s="6">
        <v>6391</v>
      </c>
      <c r="D461" s="6">
        <v>10685</v>
      </c>
      <c r="E461" t="b">
        <f t="shared" si="54"/>
        <v>1</v>
      </c>
      <c r="F461" t="b">
        <f t="shared" si="55"/>
        <v>1</v>
      </c>
      <c r="G461" t="b">
        <f t="shared" si="56"/>
        <v>0</v>
      </c>
      <c r="H461" t="b">
        <f t="shared" si="57"/>
        <v>0</v>
      </c>
    </row>
    <row r="462" spans="1:8">
      <c r="A462" s="4" t="s">
        <v>4</v>
      </c>
      <c r="B462" s="6">
        <f>SUM(B460:B461)</f>
        <v>26325</v>
      </c>
      <c r="C462" s="6">
        <f>SUM(C460:C461)</f>
        <v>10389</v>
      </c>
      <c r="D462" s="6">
        <f t="shared" ref="D462" si="58">SUM(D460:D461)</f>
        <v>15936</v>
      </c>
      <c r="E462" t="b">
        <f t="shared" si="54"/>
        <v>1</v>
      </c>
      <c r="F462" t="b">
        <f t="shared" si="55"/>
        <v>0</v>
      </c>
      <c r="G462" t="b">
        <f t="shared" si="56"/>
        <v>1</v>
      </c>
      <c r="H462" t="b">
        <f t="shared" si="57"/>
        <v>0</v>
      </c>
    </row>
    <row r="463" spans="1:8">
      <c r="A463" s="4" t="s">
        <v>230</v>
      </c>
      <c r="B463" s="6">
        <v>53030</v>
      </c>
      <c r="C463" s="6">
        <v>26499</v>
      </c>
      <c r="D463" s="6">
        <v>26531</v>
      </c>
      <c r="E463" t="b">
        <f t="shared" si="54"/>
        <v>1</v>
      </c>
      <c r="F463" t="b">
        <f t="shared" si="55"/>
        <v>1</v>
      </c>
      <c r="G463" t="b">
        <f t="shared" si="56"/>
        <v>1</v>
      </c>
      <c r="H463" t="b">
        <f t="shared" si="57"/>
        <v>1</v>
      </c>
    </row>
    <row r="464" spans="1:8">
      <c r="A464" s="4" t="s">
        <v>6</v>
      </c>
      <c r="B464" s="6">
        <v>2821</v>
      </c>
      <c r="C464" s="6">
        <v>1459</v>
      </c>
      <c r="D464" s="6">
        <v>1362</v>
      </c>
      <c r="E464" t="b">
        <f t="shared" si="54"/>
        <v>0</v>
      </c>
      <c r="F464" t="b">
        <f t="shared" si="55"/>
        <v>1</v>
      </c>
      <c r="G464" t="b">
        <f t="shared" si="56"/>
        <v>1</v>
      </c>
      <c r="H464" t="b">
        <f t="shared" si="57"/>
        <v>0</v>
      </c>
    </row>
    <row r="465" spans="1:8">
      <c r="A465" s="4" t="s">
        <v>7</v>
      </c>
      <c r="B465" s="6">
        <v>3103</v>
      </c>
      <c r="C465" s="6">
        <v>1576</v>
      </c>
      <c r="D465" s="6">
        <v>1527</v>
      </c>
      <c r="E465" t="b">
        <f t="shared" si="54"/>
        <v>0</v>
      </c>
      <c r="F465" t="b">
        <f t="shared" si="55"/>
        <v>1</v>
      </c>
      <c r="G465" t="b">
        <f t="shared" si="56"/>
        <v>1</v>
      </c>
      <c r="H465" t="b">
        <f t="shared" si="57"/>
        <v>0</v>
      </c>
    </row>
    <row r="466" spans="1:8">
      <c r="A466" s="4" t="s">
        <v>8</v>
      </c>
      <c r="B466" s="6">
        <v>2917</v>
      </c>
      <c r="C466" s="6">
        <v>1440</v>
      </c>
      <c r="D466" s="6">
        <v>1477</v>
      </c>
      <c r="E466" t="b">
        <f t="shared" si="54"/>
        <v>0</v>
      </c>
      <c r="F466" t="b">
        <f t="shared" si="55"/>
        <v>1</v>
      </c>
      <c r="G466" t="b">
        <f t="shared" si="56"/>
        <v>1</v>
      </c>
      <c r="H466" t="b">
        <f t="shared" si="57"/>
        <v>0</v>
      </c>
    </row>
    <row r="467" spans="1:8">
      <c r="A467" s="4" t="s">
        <v>9</v>
      </c>
      <c r="B467" s="6">
        <v>3155</v>
      </c>
      <c r="C467" s="6">
        <v>1613</v>
      </c>
      <c r="D467" s="6">
        <v>1542</v>
      </c>
      <c r="E467" t="b">
        <f t="shared" si="54"/>
        <v>0</v>
      </c>
      <c r="F467" t="b">
        <f t="shared" si="55"/>
        <v>1</v>
      </c>
      <c r="G467" t="b">
        <f t="shared" si="56"/>
        <v>1</v>
      </c>
      <c r="H467" t="b">
        <f t="shared" si="57"/>
        <v>0</v>
      </c>
    </row>
    <row r="468" spans="1:8">
      <c r="A468" s="4" t="s">
        <v>10</v>
      </c>
      <c r="B468" s="6">
        <v>3861</v>
      </c>
      <c r="C468" s="6">
        <v>1981</v>
      </c>
      <c r="D468" s="6">
        <v>1880</v>
      </c>
      <c r="E468" t="b">
        <f t="shared" si="54"/>
        <v>0</v>
      </c>
      <c r="F468" t="b">
        <f t="shared" si="55"/>
        <v>1</v>
      </c>
      <c r="G468" t="b">
        <f t="shared" si="56"/>
        <v>1</v>
      </c>
      <c r="H468" t="b">
        <f t="shared" si="57"/>
        <v>0</v>
      </c>
    </row>
    <row r="469" spans="1:8">
      <c r="A469" s="4" t="s">
        <v>11</v>
      </c>
      <c r="B469" s="6">
        <v>4082</v>
      </c>
      <c r="C469" s="6">
        <v>2222</v>
      </c>
      <c r="D469" s="6">
        <v>1860</v>
      </c>
      <c r="E469" t="b">
        <f t="shared" si="54"/>
        <v>0</v>
      </c>
      <c r="F469" t="b">
        <f t="shared" si="55"/>
        <v>1</v>
      </c>
      <c r="G469" t="b">
        <f t="shared" si="56"/>
        <v>1</v>
      </c>
      <c r="H469" t="b">
        <f t="shared" si="57"/>
        <v>0</v>
      </c>
    </row>
    <row r="470" spans="1:8">
      <c r="A470" s="4" t="s">
        <v>12</v>
      </c>
      <c r="B470" s="6">
        <v>4078</v>
      </c>
      <c r="C470" s="6">
        <v>2142</v>
      </c>
      <c r="D470" s="6">
        <v>1936</v>
      </c>
      <c r="E470" t="b">
        <f t="shared" si="54"/>
        <v>0</v>
      </c>
      <c r="F470" t="b">
        <f t="shared" si="55"/>
        <v>1</v>
      </c>
      <c r="G470" t="b">
        <f t="shared" si="56"/>
        <v>1</v>
      </c>
      <c r="H470" t="b">
        <f t="shared" si="57"/>
        <v>0</v>
      </c>
    </row>
    <row r="471" spans="1:8">
      <c r="A471" s="4" t="s">
        <v>13</v>
      </c>
      <c r="B471" s="6">
        <v>3767</v>
      </c>
      <c r="C471" s="6">
        <v>2017</v>
      </c>
      <c r="D471" s="6">
        <v>1750</v>
      </c>
      <c r="E471" t="b">
        <f t="shared" si="54"/>
        <v>0</v>
      </c>
      <c r="F471" t="b">
        <f t="shared" si="55"/>
        <v>1</v>
      </c>
      <c r="G471" t="b">
        <f t="shared" si="56"/>
        <v>1</v>
      </c>
      <c r="H471" t="b">
        <f t="shared" si="57"/>
        <v>0</v>
      </c>
    </row>
    <row r="472" spans="1:8">
      <c r="A472" s="4" t="s">
        <v>14</v>
      </c>
      <c r="B472" s="6">
        <v>3467</v>
      </c>
      <c r="C472" s="6">
        <v>1858</v>
      </c>
      <c r="D472" s="6">
        <v>1609</v>
      </c>
      <c r="E472" t="b">
        <f t="shared" si="54"/>
        <v>0</v>
      </c>
      <c r="F472" t="b">
        <f t="shared" si="55"/>
        <v>1</v>
      </c>
      <c r="G472" t="b">
        <f t="shared" si="56"/>
        <v>1</v>
      </c>
      <c r="H472" t="b">
        <f t="shared" si="57"/>
        <v>0</v>
      </c>
    </row>
    <row r="473" spans="1:8">
      <c r="A473" s="4" t="s">
        <v>15</v>
      </c>
      <c r="B473" s="6">
        <v>3231</v>
      </c>
      <c r="C473" s="6">
        <v>1712</v>
      </c>
      <c r="D473" s="6">
        <v>1519</v>
      </c>
      <c r="E473" t="b">
        <f t="shared" si="54"/>
        <v>0</v>
      </c>
      <c r="F473" t="b">
        <f t="shared" si="55"/>
        <v>1</v>
      </c>
      <c r="G473" t="b">
        <f t="shared" si="56"/>
        <v>1</v>
      </c>
      <c r="H473" t="b">
        <f t="shared" si="57"/>
        <v>0</v>
      </c>
    </row>
    <row r="474" spans="1:8">
      <c r="A474" s="4" t="s">
        <v>16</v>
      </c>
      <c r="B474" s="6">
        <v>3507</v>
      </c>
      <c r="C474" s="6">
        <v>1828</v>
      </c>
      <c r="D474" s="6">
        <v>1679</v>
      </c>
      <c r="E474" t="b">
        <f t="shared" si="54"/>
        <v>0</v>
      </c>
      <c r="F474" t="b">
        <f t="shared" si="55"/>
        <v>1</v>
      </c>
      <c r="G474" t="b">
        <f t="shared" si="56"/>
        <v>1</v>
      </c>
      <c r="H474" t="b">
        <f t="shared" si="57"/>
        <v>0</v>
      </c>
    </row>
    <row r="475" spans="1:8">
      <c r="A475" s="4" t="s">
        <v>17</v>
      </c>
      <c r="B475" s="6">
        <v>3789</v>
      </c>
      <c r="C475" s="6">
        <v>1926</v>
      </c>
      <c r="D475" s="6">
        <v>1863</v>
      </c>
      <c r="E475" t="b">
        <f t="shared" si="54"/>
        <v>0</v>
      </c>
      <c r="F475" t="b">
        <f t="shared" si="55"/>
        <v>1</v>
      </c>
      <c r="G475" t="b">
        <f t="shared" si="56"/>
        <v>1</v>
      </c>
      <c r="H475" t="b">
        <f t="shared" si="57"/>
        <v>0</v>
      </c>
    </row>
    <row r="476" spans="1:8">
      <c r="A476" s="4" t="s">
        <v>18</v>
      </c>
      <c r="B476" s="6">
        <v>3427</v>
      </c>
      <c r="C476" s="6">
        <v>1692</v>
      </c>
      <c r="D476" s="6">
        <v>1735</v>
      </c>
      <c r="E476" t="b">
        <f t="shared" si="54"/>
        <v>0</v>
      </c>
      <c r="F476" t="b">
        <f t="shared" si="55"/>
        <v>1</v>
      </c>
      <c r="G476" t="b">
        <f t="shared" si="56"/>
        <v>1</v>
      </c>
      <c r="H476" t="b">
        <f t="shared" si="57"/>
        <v>0</v>
      </c>
    </row>
    <row r="477" spans="1:8">
      <c r="A477" s="4" t="s">
        <v>19</v>
      </c>
      <c r="B477" s="6">
        <v>2637</v>
      </c>
      <c r="C477" s="6">
        <v>1223</v>
      </c>
      <c r="D477" s="6">
        <v>1414</v>
      </c>
      <c r="E477" t="b">
        <f t="shared" si="54"/>
        <v>0</v>
      </c>
      <c r="F477" t="b">
        <f t="shared" si="55"/>
        <v>1</v>
      </c>
      <c r="G477" t="b">
        <f t="shared" si="56"/>
        <v>1</v>
      </c>
      <c r="H477" t="b">
        <f t="shared" si="57"/>
        <v>0</v>
      </c>
    </row>
    <row r="478" spans="1:8">
      <c r="A478" s="4" t="s">
        <v>5</v>
      </c>
      <c r="B478" s="6">
        <v>5188</v>
      </c>
      <c r="C478" s="6">
        <v>1810</v>
      </c>
      <c r="D478" s="6">
        <v>3378</v>
      </c>
      <c r="E478" t="b">
        <f t="shared" si="54"/>
        <v>1</v>
      </c>
      <c r="F478" t="b">
        <f t="shared" si="55"/>
        <v>1</v>
      </c>
      <c r="G478" t="b">
        <f t="shared" si="56"/>
        <v>0</v>
      </c>
      <c r="H478" t="b">
        <f t="shared" si="57"/>
        <v>0</v>
      </c>
    </row>
    <row r="479" spans="1:8">
      <c r="A479" s="4" t="s">
        <v>4</v>
      </c>
      <c r="B479" s="6">
        <f>SUM(B477:B478)</f>
        <v>7825</v>
      </c>
      <c r="C479" s="6">
        <f>SUM(C477:C478)</f>
        <v>3033</v>
      </c>
      <c r="D479" s="6">
        <f t="shared" ref="D479" si="59">SUM(D477:D478)</f>
        <v>4792</v>
      </c>
      <c r="E479" t="b">
        <f t="shared" si="54"/>
        <v>1</v>
      </c>
      <c r="F479" t="b">
        <f t="shared" si="55"/>
        <v>0</v>
      </c>
      <c r="G479" t="b">
        <f t="shared" si="56"/>
        <v>1</v>
      </c>
      <c r="H479" t="b">
        <f t="shared" si="57"/>
        <v>0</v>
      </c>
    </row>
    <row r="480" spans="1:8">
      <c r="A480" s="4" t="s">
        <v>231</v>
      </c>
      <c r="B480" s="6">
        <v>42395</v>
      </c>
      <c r="C480" s="6">
        <v>21058</v>
      </c>
      <c r="D480" s="6">
        <v>21337</v>
      </c>
      <c r="E480" t="b">
        <f t="shared" si="54"/>
        <v>1</v>
      </c>
      <c r="F480" t="b">
        <f t="shared" si="55"/>
        <v>1</v>
      </c>
      <c r="G480" t="b">
        <f t="shared" si="56"/>
        <v>1</v>
      </c>
      <c r="H480" t="b">
        <f t="shared" si="57"/>
        <v>1</v>
      </c>
    </row>
    <row r="481" spans="1:8">
      <c r="A481" s="4" t="s">
        <v>6</v>
      </c>
      <c r="B481" s="6">
        <v>1935</v>
      </c>
      <c r="C481" s="6">
        <v>976</v>
      </c>
      <c r="D481" s="6">
        <v>959</v>
      </c>
      <c r="E481" t="b">
        <f t="shared" si="54"/>
        <v>0</v>
      </c>
      <c r="F481" t="b">
        <f t="shared" si="55"/>
        <v>1</v>
      </c>
      <c r="G481" t="b">
        <f t="shared" si="56"/>
        <v>1</v>
      </c>
      <c r="H481" t="b">
        <f t="shared" si="57"/>
        <v>0</v>
      </c>
    </row>
    <row r="482" spans="1:8">
      <c r="A482" s="4" t="s">
        <v>7</v>
      </c>
      <c r="B482" s="6">
        <v>2027</v>
      </c>
      <c r="C482" s="6">
        <v>1044</v>
      </c>
      <c r="D482" s="6">
        <v>983</v>
      </c>
      <c r="E482" t="b">
        <f t="shared" si="54"/>
        <v>0</v>
      </c>
      <c r="F482" t="b">
        <f t="shared" si="55"/>
        <v>1</v>
      </c>
      <c r="G482" t="b">
        <f t="shared" si="56"/>
        <v>1</v>
      </c>
      <c r="H482" t="b">
        <f t="shared" si="57"/>
        <v>0</v>
      </c>
    </row>
    <row r="483" spans="1:8">
      <c r="A483" s="4" t="s">
        <v>8</v>
      </c>
      <c r="B483" s="6">
        <v>2030</v>
      </c>
      <c r="C483" s="6">
        <v>1014</v>
      </c>
      <c r="D483" s="6">
        <v>1016</v>
      </c>
      <c r="E483" t="b">
        <f t="shared" si="54"/>
        <v>0</v>
      </c>
      <c r="F483" t="b">
        <f t="shared" si="55"/>
        <v>1</v>
      </c>
      <c r="G483" t="b">
        <f t="shared" si="56"/>
        <v>1</v>
      </c>
      <c r="H483" t="b">
        <f t="shared" si="57"/>
        <v>0</v>
      </c>
    </row>
    <row r="484" spans="1:8">
      <c r="A484" s="4" t="s">
        <v>9</v>
      </c>
      <c r="B484" s="6">
        <v>2716</v>
      </c>
      <c r="C484" s="6">
        <v>1348</v>
      </c>
      <c r="D484" s="6">
        <v>1368</v>
      </c>
      <c r="E484" t="b">
        <f t="shared" si="54"/>
        <v>0</v>
      </c>
      <c r="F484" t="b">
        <f t="shared" si="55"/>
        <v>1</v>
      </c>
      <c r="G484" t="b">
        <f t="shared" si="56"/>
        <v>1</v>
      </c>
      <c r="H484" t="b">
        <f t="shared" si="57"/>
        <v>0</v>
      </c>
    </row>
    <row r="485" spans="1:8">
      <c r="A485" s="4" t="s">
        <v>10</v>
      </c>
      <c r="B485" s="6">
        <v>3115</v>
      </c>
      <c r="C485" s="6">
        <v>1622</v>
      </c>
      <c r="D485" s="6">
        <v>1493</v>
      </c>
      <c r="E485" t="b">
        <f t="shared" si="54"/>
        <v>0</v>
      </c>
      <c r="F485" t="b">
        <f t="shared" si="55"/>
        <v>1</v>
      </c>
      <c r="G485" t="b">
        <f t="shared" si="56"/>
        <v>1</v>
      </c>
      <c r="H485" t="b">
        <f t="shared" si="57"/>
        <v>0</v>
      </c>
    </row>
    <row r="486" spans="1:8">
      <c r="A486" s="4" t="s">
        <v>11</v>
      </c>
      <c r="B486" s="6">
        <v>3181</v>
      </c>
      <c r="C486" s="6">
        <v>1693</v>
      </c>
      <c r="D486" s="6">
        <v>1488</v>
      </c>
      <c r="E486" t="b">
        <f t="shared" si="54"/>
        <v>0</v>
      </c>
      <c r="F486" t="b">
        <f t="shared" si="55"/>
        <v>1</v>
      </c>
      <c r="G486" t="b">
        <f t="shared" si="56"/>
        <v>1</v>
      </c>
      <c r="H486" t="b">
        <f t="shared" si="57"/>
        <v>0</v>
      </c>
    </row>
    <row r="487" spans="1:8">
      <c r="A487" s="4" t="s">
        <v>12</v>
      </c>
      <c r="B487" s="6">
        <v>3174</v>
      </c>
      <c r="C487" s="6">
        <v>1713</v>
      </c>
      <c r="D487" s="6">
        <v>1461</v>
      </c>
      <c r="E487" t="b">
        <f t="shared" si="54"/>
        <v>0</v>
      </c>
      <c r="F487" t="b">
        <f t="shared" si="55"/>
        <v>1</v>
      </c>
      <c r="G487" t="b">
        <f t="shared" si="56"/>
        <v>1</v>
      </c>
      <c r="H487" t="b">
        <f t="shared" si="57"/>
        <v>0</v>
      </c>
    </row>
    <row r="488" spans="1:8">
      <c r="A488" s="4" t="s">
        <v>13</v>
      </c>
      <c r="B488" s="6">
        <v>2901</v>
      </c>
      <c r="C488" s="6">
        <v>1587</v>
      </c>
      <c r="D488" s="6">
        <v>1314</v>
      </c>
      <c r="E488" t="b">
        <f t="shared" si="54"/>
        <v>0</v>
      </c>
      <c r="F488" t="b">
        <f t="shared" si="55"/>
        <v>1</v>
      </c>
      <c r="G488" t="b">
        <f t="shared" si="56"/>
        <v>1</v>
      </c>
      <c r="H488" t="b">
        <f t="shared" si="57"/>
        <v>0</v>
      </c>
    </row>
    <row r="489" spans="1:8">
      <c r="A489" s="4" t="s">
        <v>14</v>
      </c>
      <c r="B489" s="6">
        <v>2760</v>
      </c>
      <c r="C489" s="6">
        <v>1471</v>
      </c>
      <c r="D489" s="6">
        <v>1289</v>
      </c>
      <c r="E489" t="b">
        <f t="shared" si="54"/>
        <v>0</v>
      </c>
      <c r="F489" t="b">
        <f t="shared" si="55"/>
        <v>1</v>
      </c>
      <c r="G489" t="b">
        <f t="shared" si="56"/>
        <v>1</v>
      </c>
      <c r="H489" t="b">
        <f t="shared" si="57"/>
        <v>0</v>
      </c>
    </row>
    <row r="490" spans="1:8">
      <c r="A490" s="4" t="s">
        <v>15</v>
      </c>
      <c r="B490" s="6">
        <v>2595</v>
      </c>
      <c r="C490" s="6">
        <v>1340</v>
      </c>
      <c r="D490" s="6">
        <v>1255</v>
      </c>
      <c r="E490" t="b">
        <f t="shared" si="54"/>
        <v>0</v>
      </c>
      <c r="F490" t="b">
        <f t="shared" si="55"/>
        <v>1</v>
      </c>
      <c r="G490" t="b">
        <f t="shared" si="56"/>
        <v>1</v>
      </c>
      <c r="H490" t="b">
        <f t="shared" si="57"/>
        <v>0</v>
      </c>
    </row>
    <row r="491" spans="1:8">
      <c r="A491" s="4" t="s">
        <v>16</v>
      </c>
      <c r="B491" s="6">
        <v>2842</v>
      </c>
      <c r="C491" s="6">
        <v>1497</v>
      </c>
      <c r="D491" s="6">
        <v>1345</v>
      </c>
      <c r="E491" t="b">
        <f t="shared" si="54"/>
        <v>0</v>
      </c>
      <c r="F491" t="b">
        <f t="shared" si="55"/>
        <v>1</v>
      </c>
      <c r="G491" t="b">
        <f t="shared" si="56"/>
        <v>1</v>
      </c>
      <c r="H491" t="b">
        <f t="shared" si="57"/>
        <v>0</v>
      </c>
    </row>
    <row r="492" spans="1:8">
      <c r="A492" s="4" t="s">
        <v>17</v>
      </c>
      <c r="B492" s="6">
        <v>3154</v>
      </c>
      <c r="C492" s="6">
        <v>1672</v>
      </c>
      <c r="D492" s="6">
        <v>1482</v>
      </c>
      <c r="E492" t="b">
        <f t="shared" si="54"/>
        <v>0</v>
      </c>
      <c r="F492" t="b">
        <f t="shared" si="55"/>
        <v>1</v>
      </c>
      <c r="G492" t="b">
        <f t="shared" si="56"/>
        <v>1</v>
      </c>
      <c r="H492" t="b">
        <f t="shared" si="57"/>
        <v>0</v>
      </c>
    </row>
    <row r="493" spans="1:8">
      <c r="A493" s="4" t="s">
        <v>18</v>
      </c>
      <c r="B493" s="6">
        <v>2686</v>
      </c>
      <c r="C493" s="6">
        <v>1364</v>
      </c>
      <c r="D493" s="6">
        <v>1322</v>
      </c>
      <c r="E493" t="b">
        <f t="shared" si="54"/>
        <v>0</v>
      </c>
      <c r="F493" t="b">
        <f t="shared" si="55"/>
        <v>1</v>
      </c>
      <c r="G493" t="b">
        <f t="shared" si="56"/>
        <v>1</v>
      </c>
      <c r="H493" t="b">
        <f t="shared" si="57"/>
        <v>0</v>
      </c>
    </row>
    <row r="494" spans="1:8">
      <c r="A494" s="4" t="s">
        <v>19</v>
      </c>
      <c r="B494" s="6">
        <v>2148</v>
      </c>
      <c r="C494" s="6">
        <v>978</v>
      </c>
      <c r="D494" s="6">
        <v>1170</v>
      </c>
      <c r="E494" t="b">
        <f t="shared" si="54"/>
        <v>0</v>
      </c>
      <c r="F494" t="b">
        <f t="shared" si="55"/>
        <v>1</v>
      </c>
      <c r="G494" t="b">
        <f t="shared" si="56"/>
        <v>1</v>
      </c>
      <c r="H494" t="b">
        <f t="shared" si="57"/>
        <v>0</v>
      </c>
    </row>
    <row r="495" spans="1:8">
      <c r="A495" s="4" t="s">
        <v>5</v>
      </c>
      <c r="B495" s="6">
        <v>5131</v>
      </c>
      <c r="C495" s="6">
        <v>1739</v>
      </c>
      <c r="D495" s="6">
        <v>3392</v>
      </c>
      <c r="E495" t="b">
        <f t="shared" si="54"/>
        <v>1</v>
      </c>
      <c r="F495" t="b">
        <f t="shared" si="55"/>
        <v>1</v>
      </c>
      <c r="G495" t="b">
        <f t="shared" si="56"/>
        <v>0</v>
      </c>
      <c r="H495" t="b">
        <f t="shared" si="57"/>
        <v>0</v>
      </c>
    </row>
    <row r="496" spans="1:8">
      <c r="A496" s="4" t="s">
        <v>4</v>
      </c>
      <c r="B496" s="6">
        <f>SUM(B494:B495)</f>
        <v>7279</v>
      </c>
      <c r="C496" s="6">
        <f>SUM(C494:C495)</f>
        <v>2717</v>
      </c>
      <c r="D496" s="6">
        <f t="shared" ref="D496" si="60">SUM(D494:D495)</f>
        <v>4562</v>
      </c>
      <c r="E496" t="b">
        <f t="shared" si="54"/>
        <v>1</v>
      </c>
      <c r="F496" t="b">
        <f t="shared" si="55"/>
        <v>0</v>
      </c>
      <c r="G496" t="b">
        <f t="shared" si="56"/>
        <v>1</v>
      </c>
      <c r="H496" t="b">
        <f t="shared" si="57"/>
        <v>0</v>
      </c>
    </row>
    <row r="497" spans="1:8">
      <c r="A497" s="4" t="s">
        <v>232</v>
      </c>
      <c r="B497" s="6">
        <v>51584</v>
      </c>
      <c r="C497" s="6">
        <v>25498</v>
      </c>
      <c r="D497" s="6">
        <v>26086</v>
      </c>
      <c r="E497" t="b">
        <f t="shared" si="54"/>
        <v>1</v>
      </c>
      <c r="F497" t="b">
        <f t="shared" si="55"/>
        <v>1</v>
      </c>
      <c r="G497" t="b">
        <f t="shared" si="56"/>
        <v>1</v>
      </c>
      <c r="H497" t="b">
        <f t="shared" si="57"/>
        <v>1</v>
      </c>
    </row>
    <row r="498" spans="1:8">
      <c r="A498" s="4" t="s">
        <v>6</v>
      </c>
      <c r="B498" s="6">
        <v>2731</v>
      </c>
      <c r="C498" s="6">
        <v>1423</v>
      </c>
      <c r="D498" s="6">
        <v>1308</v>
      </c>
      <c r="E498" t="b">
        <f t="shared" si="54"/>
        <v>0</v>
      </c>
      <c r="F498" t="b">
        <f t="shared" si="55"/>
        <v>1</v>
      </c>
      <c r="G498" t="b">
        <f t="shared" si="56"/>
        <v>1</v>
      </c>
      <c r="H498" t="b">
        <f t="shared" si="57"/>
        <v>0</v>
      </c>
    </row>
    <row r="499" spans="1:8">
      <c r="A499" s="4" t="s">
        <v>7</v>
      </c>
      <c r="B499" s="6">
        <v>2866</v>
      </c>
      <c r="C499" s="6">
        <v>1491</v>
      </c>
      <c r="D499" s="6">
        <v>1375</v>
      </c>
      <c r="E499" t="b">
        <f t="shared" si="54"/>
        <v>0</v>
      </c>
      <c r="F499" t="b">
        <f t="shared" si="55"/>
        <v>1</v>
      </c>
      <c r="G499" t="b">
        <f t="shared" si="56"/>
        <v>1</v>
      </c>
      <c r="H499" t="b">
        <f t="shared" si="57"/>
        <v>0</v>
      </c>
    </row>
    <row r="500" spans="1:8">
      <c r="A500" s="4" t="s">
        <v>8</v>
      </c>
      <c r="B500" s="6">
        <v>2673</v>
      </c>
      <c r="C500" s="6">
        <v>1350</v>
      </c>
      <c r="D500" s="6">
        <v>1323</v>
      </c>
      <c r="E500" t="b">
        <f t="shared" si="54"/>
        <v>0</v>
      </c>
      <c r="F500" t="b">
        <f t="shared" si="55"/>
        <v>1</v>
      </c>
      <c r="G500" t="b">
        <f t="shared" si="56"/>
        <v>1</v>
      </c>
      <c r="H500" t="b">
        <f t="shared" si="57"/>
        <v>0</v>
      </c>
    </row>
    <row r="501" spans="1:8">
      <c r="A501" s="4" t="s">
        <v>9</v>
      </c>
      <c r="B501" s="6">
        <v>3006</v>
      </c>
      <c r="C501" s="6">
        <v>1550</v>
      </c>
      <c r="D501" s="6">
        <v>1456</v>
      </c>
      <c r="E501" t="b">
        <f t="shared" si="54"/>
        <v>0</v>
      </c>
      <c r="F501" t="b">
        <f t="shared" si="55"/>
        <v>1</v>
      </c>
      <c r="G501" t="b">
        <f t="shared" si="56"/>
        <v>1</v>
      </c>
      <c r="H501" t="b">
        <f t="shared" si="57"/>
        <v>0</v>
      </c>
    </row>
    <row r="502" spans="1:8">
      <c r="A502" s="4" t="s">
        <v>10</v>
      </c>
      <c r="B502" s="6">
        <v>3760</v>
      </c>
      <c r="C502" s="6">
        <v>1849</v>
      </c>
      <c r="D502" s="6">
        <v>1911</v>
      </c>
      <c r="E502" t="b">
        <f t="shared" si="54"/>
        <v>0</v>
      </c>
      <c r="F502" t="b">
        <f t="shared" si="55"/>
        <v>1</v>
      </c>
      <c r="G502" t="b">
        <f t="shared" si="56"/>
        <v>1</v>
      </c>
      <c r="H502" t="b">
        <f t="shared" si="57"/>
        <v>0</v>
      </c>
    </row>
    <row r="503" spans="1:8">
      <c r="A503" s="4" t="s">
        <v>11</v>
      </c>
      <c r="B503" s="6">
        <v>3913</v>
      </c>
      <c r="C503" s="6">
        <v>2027</v>
      </c>
      <c r="D503" s="6">
        <v>1886</v>
      </c>
      <c r="E503" t="b">
        <f t="shared" si="54"/>
        <v>0</v>
      </c>
      <c r="F503" t="b">
        <f t="shared" si="55"/>
        <v>1</v>
      </c>
      <c r="G503" t="b">
        <f t="shared" si="56"/>
        <v>1</v>
      </c>
      <c r="H503" t="b">
        <f t="shared" si="57"/>
        <v>0</v>
      </c>
    </row>
    <row r="504" spans="1:8">
      <c r="A504" s="4" t="s">
        <v>12</v>
      </c>
      <c r="B504" s="6">
        <v>4054</v>
      </c>
      <c r="C504" s="6">
        <v>2107</v>
      </c>
      <c r="D504" s="6">
        <v>1947</v>
      </c>
      <c r="E504" t="b">
        <f t="shared" si="54"/>
        <v>0</v>
      </c>
      <c r="F504" t="b">
        <f t="shared" si="55"/>
        <v>1</v>
      </c>
      <c r="G504" t="b">
        <f t="shared" si="56"/>
        <v>1</v>
      </c>
      <c r="H504" t="b">
        <f t="shared" si="57"/>
        <v>0</v>
      </c>
    </row>
    <row r="505" spans="1:8">
      <c r="A505" s="4" t="s">
        <v>13</v>
      </c>
      <c r="B505" s="6">
        <v>3953</v>
      </c>
      <c r="C505" s="6">
        <v>2053</v>
      </c>
      <c r="D505" s="6">
        <v>1900</v>
      </c>
      <c r="E505" t="b">
        <f t="shared" si="54"/>
        <v>0</v>
      </c>
      <c r="F505" t="b">
        <f t="shared" si="55"/>
        <v>1</v>
      </c>
      <c r="G505" t="b">
        <f t="shared" si="56"/>
        <v>1</v>
      </c>
      <c r="H505" t="b">
        <f t="shared" si="57"/>
        <v>0</v>
      </c>
    </row>
    <row r="506" spans="1:8">
      <c r="A506" s="4" t="s">
        <v>14</v>
      </c>
      <c r="B506" s="6">
        <v>3589</v>
      </c>
      <c r="C506" s="6">
        <v>1876</v>
      </c>
      <c r="D506" s="6">
        <v>1713</v>
      </c>
      <c r="E506" t="b">
        <f t="shared" si="54"/>
        <v>0</v>
      </c>
      <c r="F506" t="b">
        <f t="shared" si="55"/>
        <v>1</v>
      </c>
      <c r="G506" t="b">
        <f t="shared" si="56"/>
        <v>1</v>
      </c>
      <c r="H506" t="b">
        <f t="shared" si="57"/>
        <v>0</v>
      </c>
    </row>
    <row r="507" spans="1:8">
      <c r="A507" s="4" t="s">
        <v>15</v>
      </c>
      <c r="B507" s="6">
        <v>3127</v>
      </c>
      <c r="C507" s="6">
        <v>1640</v>
      </c>
      <c r="D507" s="6">
        <v>1487</v>
      </c>
      <c r="E507" t="b">
        <f t="shared" si="54"/>
        <v>0</v>
      </c>
      <c r="F507" t="b">
        <f t="shared" si="55"/>
        <v>1</v>
      </c>
      <c r="G507" t="b">
        <f t="shared" si="56"/>
        <v>1</v>
      </c>
      <c r="H507" t="b">
        <f t="shared" si="57"/>
        <v>0</v>
      </c>
    </row>
    <row r="508" spans="1:8">
      <c r="A508" s="4" t="s">
        <v>16</v>
      </c>
      <c r="B508" s="6">
        <v>3171</v>
      </c>
      <c r="C508" s="6">
        <v>1616</v>
      </c>
      <c r="D508" s="6">
        <v>1555</v>
      </c>
      <c r="E508" t="b">
        <f t="shared" si="54"/>
        <v>0</v>
      </c>
      <c r="F508" t="b">
        <f t="shared" si="55"/>
        <v>1</v>
      </c>
      <c r="G508" t="b">
        <f t="shared" si="56"/>
        <v>1</v>
      </c>
      <c r="H508" t="b">
        <f t="shared" si="57"/>
        <v>0</v>
      </c>
    </row>
    <row r="509" spans="1:8">
      <c r="A509" s="4" t="s">
        <v>17</v>
      </c>
      <c r="B509" s="6">
        <v>3745</v>
      </c>
      <c r="C509" s="6">
        <v>1884</v>
      </c>
      <c r="D509" s="6">
        <v>1861</v>
      </c>
      <c r="E509" t="b">
        <f t="shared" si="54"/>
        <v>0</v>
      </c>
      <c r="F509" t="b">
        <f t="shared" si="55"/>
        <v>1</v>
      </c>
      <c r="G509" t="b">
        <f t="shared" si="56"/>
        <v>1</v>
      </c>
      <c r="H509" t="b">
        <f t="shared" si="57"/>
        <v>0</v>
      </c>
    </row>
    <row r="510" spans="1:8">
      <c r="A510" s="4" t="s">
        <v>18</v>
      </c>
      <c r="B510" s="6">
        <v>3330</v>
      </c>
      <c r="C510" s="6">
        <v>1599</v>
      </c>
      <c r="D510" s="6">
        <v>1731</v>
      </c>
      <c r="E510" t="b">
        <f t="shared" si="54"/>
        <v>0</v>
      </c>
      <c r="F510" t="b">
        <f t="shared" si="55"/>
        <v>1</v>
      </c>
      <c r="G510" t="b">
        <f t="shared" si="56"/>
        <v>1</v>
      </c>
      <c r="H510" t="b">
        <f t="shared" si="57"/>
        <v>0</v>
      </c>
    </row>
    <row r="511" spans="1:8">
      <c r="A511" s="4" t="s">
        <v>19</v>
      </c>
      <c r="B511" s="6">
        <v>2741</v>
      </c>
      <c r="C511" s="6">
        <v>1248</v>
      </c>
      <c r="D511" s="6">
        <v>1493</v>
      </c>
      <c r="E511" t="b">
        <f t="shared" si="54"/>
        <v>0</v>
      </c>
      <c r="F511" t="b">
        <f t="shared" si="55"/>
        <v>1</v>
      </c>
      <c r="G511" t="b">
        <f t="shared" si="56"/>
        <v>1</v>
      </c>
      <c r="H511" t="b">
        <f t="shared" si="57"/>
        <v>0</v>
      </c>
    </row>
    <row r="512" spans="1:8">
      <c r="A512" s="4" t="s">
        <v>5</v>
      </c>
      <c r="B512" s="6">
        <v>4925</v>
      </c>
      <c r="C512" s="6">
        <v>1785</v>
      </c>
      <c r="D512" s="6">
        <v>3140</v>
      </c>
      <c r="E512" t="b">
        <f t="shared" si="54"/>
        <v>1</v>
      </c>
      <c r="F512" t="b">
        <f t="shared" si="55"/>
        <v>1</v>
      </c>
      <c r="G512" t="b">
        <f t="shared" si="56"/>
        <v>0</v>
      </c>
      <c r="H512" t="b">
        <f t="shared" si="57"/>
        <v>0</v>
      </c>
    </row>
    <row r="513" spans="1:8">
      <c r="A513" s="4" t="s">
        <v>4</v>
      </c>
      <c r="B513" s="6">
        <f>SUM(B511:B512)</f>
        <v>7666</v>
      </c>
      <c r="C513" s="6">
        <f>SUM(C511:C512)</f>
        <v>3033</v>
      </c>
      <c r="D513" s="6">
        <f t="shared" ref="D513" si="61">SUM(D511:D512)</f>
        <v>4633</v>
      </c>
      <c r="E513" t="b">
        <f t="shared" si="54"/>
        <v>1</v>
      </c>
      <c r="F513" t="b">
        <f t="shared" si="55"/>
        <v>0</v>
      </c>
      <c r="G513" t="b">
        <f t="shared" si="56"/>
        <v>1</v>
      </c>
      <c r="H513" t="b">
        <f t="shared" si="57"/>
        <v>0</v>
      </c>
    </row>
    <row r="514" spans="1:8">
      <c r="A514" s="4" t="s">
        <v>233</v>
      </c>
      <c r="B514" s="6">
        <v>151453</v>
      </c>
      <c r="C514" s="6">
        <v>75462</v>
      </c>
      <c r="D514" s="6">
        <v>75991</v>
      </c>
      <c r="E514" t="b">
        <f t="shared" si="54"/>
        <v>1</v>
      </c>
      <c r="F514" t="b">
        <f t="shared" si="55"/>
        <v>1</v>
      </c>
      <c r="G514" t="b">
        <f t="shared" si="56"/>
        <v>1</v>
      </c>
      <c r="H514" t="b">
        <f t="shared" si="57"/>
        <v>1</v>
      </c>
    </row>
    <row r="515" spans="1:8">
      <c r="A515" s="4" t="s">
        <v>6</v>
      </c>
      <c r="B515" s="6">
        <v>7919</v>
      </c>
      <c r="C515" s="6">
        <v>4131</v>
      </c>
      <c r="D515" s="6">
        <v>3788</v>
      </c>
      <c r="E515" t="b">
        <f t="shared" si="54"/>
        <v>0</v>
      </c>
      <c r="F515" t="b">
        <f t="shared" si="55"/>
        <v>1</v>
      </c>
      <c r="G515" t="b">
        <f t="shared" si="56"/>
        <v>1</v>
      </c>
      <c r="H515" t="b">
        <f t="shared" si="57"/>
        <v>0</v>
      </c>
    </row>
    <row r="516" spans="1:8">
      <c r="A516" s="4" t="s">
        <v>7</v>
      </c>
      <c r="B516" s="6">
        <v>9044</v>
      </c>
      <c r="C516" s="6">
        <v>4636</v>
      </c>
      <c r="D516" s="6">
        <v>4408</v>
      </c>
      <c r="E516" t="b">
        <f t="shared" si="54"/>
        <v>0</v>
      </c>
      <c r="F516" t="b">
        <f t="shared" si="55"/>
        <v>1</v>
      </c>
      <c r="G516" t="b">
        <f t="shared" si="56"/>
        <v>1</v>
      </c>
      <c r="H516" t="b">
        <f t="shared" si="57"/>
        <v>0</v>
      </c>
    </row>
    <row r="517" spans="1:8">
      <c r="A517" s="4" t="s">
        <v>8</v>
      </c>
      <c r="B517" s="6">
        <v>8463</v>
      </c>
      <c r="C517" s="6">
        <v>4355</v>
      </c>
      <c r="D517" s="6">
        <v>4108</v>
      </c>
      <c r="E517" t="b">
        <f t="shared" ref="E517:E580" si="62">IFERROR(IF(SEARCH(" - ",A517)&gt;0,FALSE,TRUE),TRUE)</f>
        <v>0</v>
      </c>
      <c r="F517" t="b">
        <f t="shared" ref="F517:F580" si="63">IFERROR(IF(SEARCH("65+",A517)&gt;0,FALSE,TRUE),TRUE)</f>
        <v>1</v>
      </c>
      <c r="G517" t="b">
        <f t="shared" ref="G517:G580" si="64">IFERROR(IF(SEARCH("70",A517)&gt;0,FALSE,TRUE),TRUE)</f>
        <v>1</v>
      </c>
      <c r="H517" t="b">
        <f t="shared" ref="H517:H580" si="65">AND(E517:G517)</f>
        <v>0</v>
      </c>
    </row>
    <row r="518" spans="1:8">
      <c r="A518" s="4" t="s">
        <v>9</v>
      </c>
      <c r="B518" s="6">
        <v>9489</v>
      </c>
      <c r="C518" s="6">
        <v>4893</v>
      </c>
      <c r="D518" s="6">
        <v>4596</v>
      </c>
      <c r="E518" t="b">
        <f t="shared" si="62"/>
        <v>0</v>
      </c>
      <c r="F518" t="b">
        <f t="shared" si="63"/>
        <v>1</v>
      </c>
      <c r="G518" t="b">
        <f t="shared" si="64"/>
        <v>1</v>
      </c>
      <c r="H518" t="b">
        <f t="shared" si="65"/>
        <v>0</v>
      </c>
    </row>
    <row r="519" spans="1:8">
      <c r="A519" s="4" t="s">
        <v>10</v>
      </c>
      <c r="B519" s="6">
        <v>11277</v>
      </c>
      <c r="C519" s="6">
        <v>5743</v>
      </c>
      <c r="D519" s="6">
        <v>5534</v>
      </c>
      <c r="E519" t="b">
        <f t="shared" si="62"/>
        <v>0</v>
      </c>
      <c r="F519" t="b">
        <f t="shared" si="63"/>
        <v>1</v>
      </c>
      <c r="G519" t="b">
        <f t="shared" si="64"/>
        <v>1</v>
      </c>
      <c r="H519" t="b">
        <f t="shared" si="65"/>
        <v>0</v>
      </c>
    </row>
    <row r="520" spans="1:8">
      <c r="A520" s="4" t="s">
        <v>11</v>
      </c>
      <c r="B520" s="6">
        <v>11785</v>
      </c>
      <c r="C520" s="6">
        <v>6187</v>
      </c>
      <c r="D520" s="6">
        <v>5598</v>
      </c>
      <c r="E520" t="b">
        <f t="shared" si="62"/>
        <v>0</v>
      </c>
      <c r="F520" t="b">
        <f t="shared" si="63"/>
        <v>1</v>
      </c>
      <c r="G520" t="b">
        <f t="shared" si="64"/>
        <v>1</v>
      </c>
      <c r="H520" t="b">
        <f t="shared" si="65"/>
        <v>0</v>
      </c>
    </row>
    <row r="521" spans="1:8">
      <c r="A521" s="4" t="s">
        <v>12</v>
      </c>
      <c r="B521" s="6">
        <v>12560</v>
      </c>
      <c r="C521" s="6">
        <v>6554</v>
      </c>
      <c r="D521" s="6">
        <v>6006</v>
      </c>
      <c r="E521" t="b">
        <f t="shared" si="62"/>
        <v>0</v>
      </c>
      <c r="F521" t="b">
        <f t="shared" si="63"/>
        <v>1</v>
      </c>
      <c r="G521" t="b">
        <f t="shared" si="64"/>
        <v>1</v>
      </c>
      <c r="H521" t="b">
        <f t="shared" si="65"/>
        <v>0</v>
      </c>
    </row>
    <row r="522" spans="1:8">
      <c r="A522" s="4" t="s">
        <v>13</v>
      </c>
      <c r="B522" s="6">
        <v>11801</v>
      </c>
      <c r="C522" s="6">
        <v>6196</v>
      </c>
      <c r="D522" s="6">
        <v>5605</v>
      </c>
      <c r="E522" t="b">
        <f t="shared" si="62"/>
        <v>0</v>
      </c>
      <c r="F522" t="b">
        <f t="shared" si="63"/>
        <v>1</v>
      </c>
      <c r="G522" t="b">
        <f t="shared" si="64"/>
        <v>1</v>
      </c>
      <c r="H522" t="b">
        <f t="shared" si="65"/>
        <v>0</v>
      </c>
    </row>
    <row r="523" spans="1:8">
      <c r="A523" s="4" t="s">
        <v>14</v>
      </c>
      <c r="B523" s="6">
        <v>10892</v>
      </c>
      <c r="C523" s="6">
        <v>5655</v>
      </c>
      <c r="D523" s="6">
        <v>5237</v>
      </c>
      <c r="E523" t="b">
        <f t="shared" si="62"/>
        <v>0</v>
      </c>
      <c r="F523" t="b">
        <f t="shared" si="63"/>
        <v>1</v>
      </c>
      <c r="G523" t="b">
        <f t="shared" si="64"/>
        <v>1</v>
      </c>
      <c r="H523" t="b">
        <f t="shared" si="65"/>
        <v>0</v>
      </c>
    </row>
    <row r="524" spans="1:8">
      <c r="A524" s="4" t="s">
        <v>15</v>
      </c>
      <c r="B524" s="6">
        <v>9266</v>
      </c>
      <c r="C524" s="6">
        <v>4749</v>
      </c>
      <c r="D524" s="6">
        <v>4517</v>
      </c>
      <c r="E524" t="b">
        <f t="shared" si="62"/>
        <v>0</v>
      </c>
      <c r="F524" t="b">
        <f t="shared" si="63"/>
        <v>1</v>
      </c>
      <c r="G524" t="b">
        <f t="shared" si="64"/>
        <v>1</v>
      </c>
      <c r="H524" t="b">
        <f t="shared" si="65"/>
        <v>0</v>
      </c>
    </row>
    <row r="525" spans="1:8">
      <c r="A525" s="4" t="s">
        <v>16</v>
      </c>
      <c r="B525" s="6">
        <v>9060</v>
      </c>
      <c r="C525" s="6">
        <v>4598</v>
      </c>
      <c r="D525" s="6">
        <v>4462</v>
      </c>
      <c r="E525" t="b">
        <f t="shared" si="62"/>
        <v>0</v>
      </c>
      <c r="F525" t="b">
        <f t="shared" si="63"/>
        <v>1</v>
      </c>
      <c r="G525" t="b">
        <f t="shared" si="64"/>
        <v>1</v>
      </c>
      <c r="H525" t="b">
        <f t="shared" si="65"/>
        <v>0</v>
      </c>
    </row>
    <row r="526" spans="1:8">
      <c r="A526" s="4" t="s">
        <v>17</v>
      </c>
      <c r="B526" s="6">
        <v>10275</v>
      </c>
      <c r="C526" s="6">
        <v>5176</v>
      </c>
      <c r="D526" s="6">
        <v>5099</v>
      </c>
      <c r="E526" t="b">
        <f t="shared" si="62"/>
        <v>0</v>
      </c>
      <c r="F526" t="b">
        <f t="shared" si="63"/>
        <v>1</v>
      </c>
      <c r="G526" t="b">
        <f t="shared" si="64"/>
        <v>1</v>
      </c>
      <c r="H526" t="b">
        <f t="shared" si="65"/>
        <v>0</v>
      </c>
    </row>
    <row r="527" spans="1:8">
      <c r="A527" s="4" t="s">
        <v>18</v>
      </c>
      <c r="B527" s="6">
        <v>9771</v>
      </c>
      <c r="C527" s="6">
        <v>4712</v>
      </c>
      <c r="D527" s="6">
        <v>5059</v>
      </c>
      <c r="E527" t="b">
        <f t="shared" si="62"/>
        <v>0</v>
      </c>
      <c r="F527" t="b">
        <f t="shared" si="63"/>
        <v>1</v>
      </c>
      <c r="G527" t="b">
        <f t="shared" si="64"/>
        <v>1</v>
      </c>
      <c r="H527" t="b">
        <f t="shared" si="65"/>
        <v>0</v>
      </c>
    </row>
    <row r="528" spans="1:8">
      <c r="A528" s="4" t="s">
        <v>19</v>
      </c>
      <c r="B528" s="6">
        <v>7025</v>
      </c>
      <c r="C528" s="6">
        <v>3301</v>
      </c>
      <c r="D528" s="6">
        <v>3724</v>
      </c>
      <c r="E528" t="b">
        <f t="shared" si="62"/>
        <v>0</v>
      </c>
      <c r="F528" t="b">
        <f t="shared" si="63"/>
        <v>1</v>
      </c>
      <c r="G528" t="b">
        <f t="shared" si="64"/>
        <v>1</v>
      </c>
      <c r="H528" t="b">
        <f t="shared" si="65"/>
        <v>0</v>
      </c>
    </row>
    <row r="529" spans="1:8">
      <c r="A529" s="4" t="s">
        <v>5</v>
      </c>
      <c r="B529" s="6">
        <v>12826</v>
      </c>
      <c r="C529" s="6">
        <v>4576</v>
      </c>
      <c r="D529" s="6">
        <v>8250</v>
      </c>
      <c r="E529" t="b">
        <f t="shared" si="62"/>
        <v>1</v>
      </c>
      <c r="F529" t="b">
        <f t="shared" si="63"/>
        <v>1</v>
      </c>
      <c r="G529" t="b">
        <f t="shared" si="64"/>
        <v>0</v>
      </c>
      <c r="H529" t="b">
        <f t="shared" si="65"/>
        <v>0</v>
      </c>
    </row>
    <row r="530" spans="1:8">
      <c r="A530" s="4" t="s">
        <v>4</v>
      </c>
      <c r="B530" s="6">
        <f>SUM(B528:B529)</f>
        <v>19851</v>
      </c>
      <c r="C530" s="6">
        <f>SUM(C528:C529)</f>
        <v>7877</v>
      </c>
      <c r="D530" s="6">
        <f t="shared" ref="D530" si="66">SUM(D528:D529)</f>
        <v>11974</v>
      </c>
      <c r="E530" t="b">
        <f t="shared" si="62"/>
        <v>1</v>
      </c>
      <c r="F530" t="b">
        <f t="shared" si="63"/>
        <v>0</v>
      </c>
      <c r="G530" t="b">
        <f t="shared" si="64"/>
        <v>1</v>
      </c>
      <c r="H530" t="b">
        <f t="shared" si="65"/>
        <v>0</v>
      </c>
    </row>
    <row r="531" spans="1:8">
      <c r="A531" s="4" t="s">
        <v>234</v>
      </c>
      <c r="B531" s="6">
        <v>81449</v>
      </c>
      <c r="C531" s="6">
        <v>40975</v>
      </c>
      <c r="D531" s="6">
        <v>40474</v>
      </c>
      <c r="E531" t="b">
        <f t="shared" si="62"/>
        <v>1</v>
      </c>
      <c r="F531" t="b">
        <f t="shared" si="63"/>
        <v>1</v>
      </c>
      <c r="G531" t="b">
        <f t="shared" si="64"/>
        <v>1</v>
      </c>
      <c r="H531" t="b">
        <f t="shared" si="65"/>
        <v>1</v>
      </c>
    </row>
    <row r="532" spans="1:8">
      <c r="A532" s="4" t="s">
        <v>6</v>
      </c>
      <c r="B532" s="6">
        <v>4388</v>
      </c>
      <c r="C532" s="6">
        <v>2234</v>
      </c>
      <c r="D532" s="6">
        <v>2154</v>
      </c>
      <c r="E532" t="b">
        <f t="shared" si="62"/>
        <v>0</v>
      </c>
      <c r="F532" t="b">
        <f t="shared" si="63"/>
        <v>1</v>
      </c>
      <c r="G532" t="b">
        <f t="shared" si="64"/>
        <v>1</v>
      </c>
      <c r="H532" t="b">
        <f t="shared" si="65"/>
        <v>0</v>
      </c>
    </row>
    <row r="533" spans="1:8">
      <c r="A533" s="4" t="s">
        <v>7</v>
      </c>
      <c r="B533" s="6">
        <v>4604</v>
      </c>
      <c r="C533" s="6">
        <v>2352</v>
      </c>
      <c r="D533" s="6">
        <v>2252</v>
      </c>
      <c r="E533" t="b">
        <f t="shared" si="62"/>
        <v>0</v>
      </c>
      <c r="F533" t="b">
        <f t="shared" si="63"/>
        <v>1</v>
      </c>
      <c r="G533" t="b">
        <f t="shared" si="64"/>
        <v>1</v>
      </c>
      <c r="H533" t="b">
        <f t="shared" si="65"/>
        <v>0</v>
      </c>
    </row>
    <row r="534" spans="1:8">
      <c r="A534" s="4" t="s">
        <v>8</v>
      </c>
      <c r="B534" s="6">
        <v>4428</v>
      </c>
      <c r="C534" s="6">
        <v>2254</v>
      </c>
      <c r="D534" s="6">
        <v>2174</v>
      </c>
      <c r="E534" t="b">
        <f t="shared" si="62"/>
        <v>0</v>
      </c>
      <c r="F534" t="b">
        <f t="shared" si="63"/>
        <v>1</v>
      </c>
      <c r="G534" t="b">
        <f t="shared" si="64"/>
        <v>1</v>
      </c>
      <c r="H534" t="b">
        <f t="shared" si="65"/>
        <v>0</v>
      </c>
    </row>
    <row r="535" spans="1:8">
      <c r="A535" s="4" t="s">
        <v>9</v>
      </c>
      <c r="B535" s="6">
        <v>5177</v>
      </c>
      <c r="C535" s="6">
        <v>2710</v>
      </c>
      <c r="D535" s="6">
        <v>2467</v>
      </c>
      <c r="E535" t="b">
        <f t="shared" si="62"/>
        <v>0</v>
      </c>
      <c r="F535" t="b">
        <f t="shared" si="63"/>
        <v>1</v>
      </c>
      <c r="G535" t="b">
        <f t="shared" si="64"/>
        <v>1</v>
      </c>
      <c r="H535" t="b">
        <f t="shared" si="65"/>
        <v>0</v>
      </c>
    </row>
    <row r="536" spans="1:8">
      <c r="A536" s="4" t="s">
        <v>10</v>
      </c>
      <c r="B536" s="6">
        <v>6340</v>
      </c>
      <c r="C536" s="6">
        <v>3260</v>
      </c>
      <c r="D536" s="6">
        <v>3080</v>
      </c>
      <c r="E536" t="b">
        <f t="shared" si="62"/>
        <v>0</v>
      </c>
      <c r="F536" t="b">
        <f t="shared" si="63"/>
        <v>1</v>
      </c>
      <c r="G536" t="b">
        <f t="shared" si="64"/>
        <v>1</v>
      </c>
      <c r="H536" t="b">
        <f t="shared" si="65"/>
        <v>0</v>
      </c>
    </row>
    <row r="537" spans="1:8">
      <c r="A537" s="4" t="s">
        <v>11</v>
      </c>
      <c r="B537" s="6">
        <v>6393</v>
      </c>
      <c r="C537" s="6">
        <v>3365</v>
      </c>
      <c r="D537" s="6">
        <v>3028</v>
      </c>
      <c r="E537" t="b">
        <f t="shared" si="62"/>
        <v>0</v>
      </c>
      <c r="F537" t="b">
        <f t="shared" si="63"/>
        <v>1</v>
      </c>
      <c r="G537" t="b">
        <f t="shared" si="64"/>
        <v>1</v>
      </c>
      <c r="H537" t="b">
        <f t="shared" si="65"/>
        <v>0</v>
      </c>
    </row>
    <row r="538" spans="1:8">
      <c r="A538" s="4" t="s">
        <v>12</v>
      </c>
      <c r="B538" s="6">
        <v>6106</v>
      </c>
      <c r="C538" s="6">
        <v>3274</v>
      </c>
      <c r="D538" s="6">
        <v>2832</v>
      </c>
      <c r="E538" t="b">
        <f t="shared" si="62"/>
        <v>0</v>
      </c>
      <c r="F538" t="b">
        <f t="shared" si="63"/>
        <v>1</v>
      </c>
      <c r="G538" t="b">
        <f t="shared" si="64"/>
        <v>1</v>
      </c>
      <c r="H538" t="b">
        <f t="shared" si="65"/>
        <v>0</v>
      </c>
    </row>
    <row r="539" spans="1:8">
      <c r="A539" s="4" t="s">
        <v>13</v>
      </c>
      <c r="B539" s="6">
        <v>5867</v>
      </c>
      <c r="C539" s="6">
        <v>3092</v>
      </c>
      <c r="D539" s="6">
        <v>2775</v>
      </c>
      <c r="E539" t="b">
        <f t="shared" si="62"/>
        <v>0</v>
      </c>
      <c r="F539" t="b">
        <f t="shared" si="63"/>
        <v>1</v>
      </c>
      <c r="G539" t="b">
        <f t="shared" si="64"/>
        <v>1</v>
      </c>
      <c r="H539" t="b">
        <f t="shared" si="65"/>
        <v>0</v>
      </c>
    </row>
    <row r="540" spans="1:8">
      <c r="A540" s="4" t="s">
        <v>14</v>
      </c>
      <c r="B540" s="6">
        <v>5510</v>
      </c>
      <c r="C540" s="6">
        <v>2950</v>
      </c>
      <c r="D540" s="6">
        <v>2560</v>
      </c>
      <c r="E540" t="b">
        <f t="shared" si="62"/>
        <v>0</v>
      </c>
      <c r="F540" t="b">
        <f t="shared" si="63"/>
        <v>1</v>
      </c>
      <c r="G540" t="b">
        <f t="shared" si="64"/>
        <v>1</v>
      </c>
      <c r="H540" t="b">
        <f t="shared" si="65"/>
        <v>0</v>
      </c>
    </row>
    <row r="541" spans="1:8">
      <c r="A541" s="4" t="s">
        <v>15</v>
      </c>
      <c r="B541" s="6">
        <v>5057</v>
      </c>
      <c r="C541" s="6">
        <v>2615</v>
      </c>
      <c r="D541" s="6">
        <v>2442</v>
      </c>
      <c r="E541" t="b">
        <f t="shared" si="62"/>
        <v>0</v>
      </c>
      <c r="F541" t="b">
        <f t="shared" si="63"/>
        <v>1</v>
      </c>
      <c r="G541" t="b">
        <f t="shared" si="64"/>
        <v>1</v>
      </c>
      <c r="H541" t="b">
        <f t="shared" si="65"/>
        <v>0</v>
      </c>
    </row>
    <row r="542" spans="1:8">
      <c r="A542" s="4" t="s">
        <v>16</v>
      </c>
      <c r="B542" s="6">
        <v>5173</v>
      </c>
      <c r="C542" s="6">
        <v>2722</v>
      </c>
      <c r="D542" s="6">
        <v>2451</v>
      </c>
      <c r="E542" t="b">
        <f t="shared" si="62"/>
        <v>0</v>
      </c>
      <c r="F542" t="b">
        <f t="shared" si="63"/>
        <v>1</v>
      </c>
      <c r="G542" t="b">
        <f t="shared" si="64"/>
        <v>1</v>
      </c>
      <c r="H542" t="b">
        <f t="shared" si="65"/>
        <v>0</v>
      </c>
    </row>
    <row r="543" spans="1:8">
      <c r="A543" s="4" t="s">
        <v>17</v>
      </c>
      <c r="B543" s="6">
        <v>5161</v>
      </c>
      <c r="C543" s="6">
        <v>2720</v>
      </c>
      <c r="D543" s="6">
        <v>2441</v>
      </c>
      <c r="E543" t="b">
        <f t="shared" si="62"/>
        <v>0</v>
      </c>
      <c r="F543" t="b">
        <f t="shared" si="63"/>
        <v>1</v>
      </c>
      <c r="G543" t="b">
        <f t="shared" si="64"/>
        <v>1</v>
      </c>
      <c r="H543" t="b">
        <f t="shared" si="65"/>
        <v>0</v>
      </c>
    </row>
    <row r="544" spans="1:8">
      <c r="A544" s="4" t="s">
        <v>18</v>
      </c>
      <c r="B544" s="6">
        <v>4870</v>
      </c>
      <c r="C544" s="6">
        <v>2478</v>
      </c>
      <c r="D544" s="6">
        <v>2392</v>
      </c>
      <c r="E544" t="b">
        <f t="shared" si="62"/>
        <v>0</v>
      </c>
      <c r="F544" t="b">
        <f t="shared" si="63"/>
        <v>1</v>
      </c>
      <c r="G544" t="b">
        <f t="shared" si="64"/>
        <v>1</v>
      </c>
      <c r="H544" t="b">
        <f t="shared" si="65"/>
        <v>0</v>
      </c>
    </row>
    <row r="545" spans="1:8">
      <c r="A545" s="4" t="s">
        <v>19</v>
      </c>
      <c r="B545" s="6">
        <v>3700</v>
      </c>
      <c r="C545" s="6">
        <v>1738</v>
      </c>
      <c r="D545" s="6">
        <v>1962</v>
      </c>
      <c r="E545" t="b">
        <f t="shared" si="62"/>
        <v>0</v>
      </c>
      <c r="F545" t="b">
        <f t="shared" si="63"/>
        <v>1</v>
      </c>
      <c r="G545" t="b">
        <f t="shared" si="64"/>
        <v>1</v>
      </c>
      <c r="H545" t="b">
        <f t="shared" si="65"/>
        <v>0</v>
      </c>
    </row>
    <row r="546" spans="1:8">
      <c r="A546" s="4" t="s">
        <v>5</v>
      </c>
      <c r="B546" s="6">
        <v>8675</v>
      </c>
      <c r="C546" s="6">
        <v>3211</v>
      </c>
      <c r="D546" s="6">
        <v>5464</v>
      </c>
      <c r="E546" t="b">
        <f t="shared" si="62"/>
        <v>1</v>
      </c>
      <c r="F546" t="b">
        <f t="shared" si="63"/>
        <v>1</v>
      </c>
      <c r="G546" t="b">
        <f t="shared" si="64"/>
        <v>0</v>
      </c>
      <c r="H546" t="b">
        <f t="shared" si="65"/>
        <v>0</v>
      </c>
    </row>
    <row r="547" spans="1:8">
      <c r="A547" s="4" t="s">
        <v>4</v>
      </c>
      <c r="B547" s="6">
        <f>SUM(B545:B546)</f>
        <v>12375</v>
      </c>
      <c r="C547" s="6">
        <f>SUM(C545:C546)</f>
        <v>4949</v>
      </c>
      <c r="D547" s="6">
        <f t="shared" ref="D547" si="67">SUM(D545:D546)</f>
        <v>7426</v>
      </c>
      <c r="E547" t="b">
        <f t="shared" si="62"/>
        <v>1</v>
      </c>
      <c r="F547" t="b">
        <f t="shared" si="63"/>
        <v>0</v>
      </c>
      <c r="G547" t="b">
        <f t="shared" si="64"/>
        <v>1</v>
      </c>
      <c r="H547" t="b">
        <f t="shared" si="65"/>
        <v>0</v>
      </c>
    </row>
    <row r="548" spans="1:8">
      <c r="A548" s="4" t="s">
        <v>235</v>
      </c>
      <c r="B548" s="6">
        <v>52776</v>
      </c>
      <c r="C548" s="6">
        <v>25898</v>
      </c>
      <c r="D548" s="6">
        <v>26878</v>
      </c>
      <c r="E548" t="b">
        <f t="shared" si="62"/>
        <v>1</v>
      </c>
      <c r="F548" t="b">
        <f t="shared" si="63"/>
        <v>1</v>
      </c>
      <c r="G548" t="b">
        <f t="shared" si="64"/>
        <v>1</v>
      </c>
      <c r="H548" t="b">
        <f t="shared" si="65"/>
        <v>1</v>
      </c>
    </row>
    <row r="549" spans="1:8">
      <c r="A549" s="4" t="s">
        <v>6</v>
      </c>
      <c r="B549" s="6">
        <v>2515</v>
      </c>
      <c r="C549" s="6">
        <v>1264</v>
      </c>
      <c r="D549" s="6">
        <v>1251</v>
      </c>
      <c r="E549" t="b">
        <f t="shared" si="62"/>
        <v>0</v>
      </c>
      <c r="F549" t="b">
        <f t="shared" si="63"/>
        <v>1</v>
      </c>
      <c r="G549" t="b">
        <f t="shared" si="64"/>
        <v>1</v>
      </c>
      <c r="H549" t="b">
        <f t="shared" si="65"/>
        <v>0</v>
      </c>
    </row>
    <row r="550" spans="1:8">
      <c r="A550" s="4" t="s">
        <v>7</v>
      </c>
      <c r="B550" s="6">
        <v>2778</v>
      </c>
      <c r="C550" s="6">
        <v>1371</v>
      </c>
      <c r="D550" s="6">
        <v>1407</v>
      </c>
      <c r="E550" t="b">
        <f t="shared" si="62"/>
        <v>0</v>
      </c>
      <c r="F550" t="b">
        <f t="shared" si="63"/>
        <v>1</v>
      </c>
      <c r="G550" t="b">
        <f t="shared" si="64"/>
        <v>1</v>
      </c>
      <c r="H550" t="b">
        <f t="shared" si="65"/>
        <v>0</v>
      </c>
    </row>
    <row r="551" spans="1:8">
      <c r="A551" s="4" t="s">
        <v>8</v>
      </c>
      <c r="B551" s="6">
        <v>2736</v>
      </c>
      <c r="C551" s="6">
        <v>1429</v>
      </c>
      <c r="D551" s="6">
        <v>1307</v>
      </c>
      <c r="E551" t="b">
        <f t="shared" si="62"/>
        <v>0</v>
      </c>
      <c r="F551" t="b">
        <f t="shared" si="63"/>
        <v>1</v>
      </c>
      <c r="G551" t="b">
        <f t="shared" si="64"/>
        <v>1</v>
      </c>
      <c r="H551" t="b">
        <f t="shared" si="65"/>
        <v>0</v>
      </c>
    </row>
    <row r="552" spans="1:8">
      <c r="A552" s="4" t="s">
        <v>9</v>
      </c>
      <c r="B552" s="6">
        <v>3320</v>
      </c>
      <c r="C552" s="6">
        <v>1699</v>
      </c>
      <c r="D552" s="6">
        <v>1621</v>
      </c>
      <c r="E552" t="b">
        <f t="shared" si="62"/>
        <v>0</v>
      </c>
      <c r="F552" t="b">
        <f t="shared" si="63"/>
        <v>1</v>
      </c>
      <c r="G552" t="b">
        <f t="shared" si="64"/>
        <v>1</v>
      </c>
      <c r="H552" t="b">
        <f t="shared" si="65"/>
        <v>0</v>
      </c>
    </row>
    <row r="553" spans="1:8">
      <c r="A553" s="4" t="s">
        <v>10</v>
      </c>
      <c r="B553" s="6">
        <v>3914</v>
      </c>
      <c r="C553" s="6">
        <v>2022</v>
      </c>
      <c r="D553" s="6">
        <v>1892</v>
      </c>
      <c r="E553" t="b">
        <f t="shared" si="62"/>
        <v>0</v>
      </c>
      <c r="F553" t="b">
        <f t="shared" si="63"/>
        <v>1</v>
      </c>
      <c r="G553" t="b">
        <f t="shared" si="64"/>
        <v>1</v>
      </c>
      <c r="H553" t="b">
        <f t="shared" si="65"/>
        <v>0</v>
      </c>
    </row>
    <row r="554" spans="1:8">
      <c r="A554" s="4" t="s">
        <v>11</v>
      </c>
      <c r="B554" s="6">
        <v>4099</v>
      </c>
      <c r="C554" s="6">
        <v>2105</v>
      </c>
      <c r="D554" s="6">
        <v>1994</v>
      </c>
      <c r="E554" t="b">
        <f t="shared" si="62"/>
        <v>0</v>
      </c>
      <c r="F554" t="b">
        <f t="shared" si="63"/>
        <v>1</v>
      </c>
      <c r="G554" t="b">
        <f t="shared" si="64"/>
        <v>1</v>
      </c>
      <c r="H554" t="b">
        <f t="shared" si="65"/>
        <v>0</v>
      </c>
    </row>
    <row r="555" spans="1:8">
      <c r="A555" s="4" t="s">
        <v>12</v>
      </c>
      <c r="B555" s="6">
        <v>3881</v>
      </c>
      <c r="C555" s="6">
        <v>2062</v>
      </c>
      <c r="D555" s="6">
        <v>1819</v>
      </c>
      <c r="E555" t="b">
        <f t="shared" si="62"/>
        <v>0</v>
      </c>
      <c r="F555" t="b">
        <f t="shared" si="63"/>
        <v>1</v>
      </c>
      <c r="G555" t="b">
        <f t="shared" si="64"/>
        <v>1</v>
      </c>
      <c r="H555" t="b">
        <f t="shared" si="65"/>
        <v>0</v>
      </c>
    </row>
    <row r="556" spans="1:8">
      <c r="A556" s="4" t="s">
        <v>13</v>
      </c>
      <c r="B556" s="6">
        <v>3822</v>
      </c>
      <c r="C556" s="6">
        <v>2013</v>
      </c>
      <c r="D556" s="6">
        <v>1809</v>
      </c>
      <c r="E556" t="b">
        <f t="shared" si="62"/>
        <v>0</v>
      </c>
      <c r="F556" t="b">
        <f t="shared" si="63"/>
        <v>1</v>
      </c>
      <c r="G556" t="b">
        <f t="shared" si="64"/>
        <v>1</v>
      </c>
      <c r="H556" t="b">
        <f t="shared" si="65"/>
        <v>0</v>
      </c>
    </row>
    <row r="557" spans="1:8">
      <c r="A557" s="4" t="s">
        <v>14</v>
      </c>
      <c r="B557" s="6">
        <v>3479</v>
      </c>
      <c r="C557" s="6">
        <v>1785</v>
      </c>
      <c r="D557" s="6">
        <v>1694</v>
      </c>
      <c r="E557" t="b">
        <f t="shared" si="62"/>
        <v>0</v>
      </c>
      <c r="F557" t="b">
        <f t="shared" si="63"/>
        <v>1</v>
      </c>
      <c r="G557" t="b">
        <f t="shared" si="64"/>
        <v>1</v>
      </c>
      <c r="H557" t="b">
        <f t="shared" si="65"/>
        <v>0</v>
      </c>
    </row>
    <row r="558" spans="1:8">
      <c r="A558" s="4" t="s">
        <v>15</v>
      </c>
      <c r="B558" s="6">
        <v>3493</v>
      </c>
      <c r="C558" s="6">
        <v>1776</v>
      </c>
      <c r="D558" s="6">
        <v>1717</v>
      </c>
      <c r="E558" t="b">
        <f t="shared" si="62"/>
        <v>0</v>
      </c>
      <c r="F558" t="b">
        <f t="shared" si="63"/>
        <v>1</v>
      </c>
      <c r="G558" t="b">
        <f t="shared" si="64"/>
        <v>1</v>
      </c>
      <c r="H558" t="b">
        <f t="shared" si="65"/>
        <v>0</v>
      </c>
    </row>
    <row r="559" spans="1:8">
      <c r="A559" s="4" t="s">
        <v>16</v>
      </c>
      <c r="B559" s="6">
        <v>3539</v>
      </c>
      <c r="C559" s="6">
        <v>1796</v>
      </c>
      <c r="D559" s="6">
        <v>1743</v>
      </c>
      <c r="E559" t="b">
        <f t="shared" si="62"/>
        <v>0</v>
      </c>
      <c r="F559" t="b">
        <f t="shared" si="63"/>
        <v>1</v>
      </c>
      <c r="G559" t="b">
        <f t="shared" si="64"/>
        <v>1</v>
      </c>
      <c r="H559" t="b">
        <f t="shared" si="65"/>
        <v>0</v>
      </c>
    </row>
    <row r="560" spans="1:8">
      <c r="A560" s="4" t="s">
        <v>17</v>
      </c>
      <c r="B560" s="6">
        <v>3850</v>
      </c>
      <c r="C560" s="6">
        <v>1967</v>
      </c>
      <c r="D560" s="6">
        <v>1883</v>
      </c>
      <c r="E560" t="b">
        <f t="shared" si="62"/>
        <v>0</v>
      </c>
      <c r="F560" t="b">
        <f t="shared" si="63"/>
        <v>1</v>
      </c>
      <c r="G560" t="b">
        <f t="shared" si="64"/>
        <v>1</v>
      </c>
      <c r="H560" t="b">
        <f t="shared" si="65"/>
        <v>0</v>
      </c>
    </row>
    <row r="561" spans="1:8">
      <c r="A561" s="4" t="s">
        <v>18</v>
      </c>
      <c r="B561" s="6">
        <v>3387</v>
      </c>
      <c r="C561" s="6">
        <v>1644</v>
      </c>
      <c r="D561" s="6">
        <v>1743</v>
      </c>
      <c r="E561" t="b">
        <f t="shared" si="62"/>
        <v>0</v>
      </c>
      <c r="F561" t="b">
        <f t="shared" si="63"/>
        <v>1</v>
      </c>
      <c r="G561" t="b">
        <f t="shared" si="64"/>
        <v>1</v>
      </c>
      <c r="H561" t="b">
        <f t="shared" si="65"/>
        <v>0</v>
      </c>
    </row>
    <row r="562" spans="1:8">
      <c r="A562" s="4" t="s">
        <v>19</v>
      </c>
      <c r="B562" s="6">
        <v>2713</v>
      </c>
      <c r="C562" s="6">
        <v>1206</v>
      </c>
      <c r="D562" s="6">
        <v>1507</v>
      </c>
      <c r="E562" t="b">
        <f t="shared" si="62"/>
        <v>0</v>
      </c>
      <c r="F562" t="b">
        <f t="shared" si="63"/>
        <v>1</v>
      </c>
      <c r="G562" t="b">
        <f t="shared" si="64"/>
        <v>1</v>
      </c>
      <c r="H562" t="b">
        <f t="shared" si="65"/>
        <v>0</v>
      </c>
    </row>
    <row r="563" spans="1:8">
      <c r="A563" s="4" t="s">
        <v>5</v>
      </c>
      <c r="B563" s="6">
        <v>5250</v>
      </c>
      <c r="C563" s="6">
        <v>1759</v>
      </c>
      <c r="D563" s="6">
        <v>3491</v>
      </c>
      <c r="E563" t="b">
        <f t="shared" si="62"/>
        <v>1</v>
      </c>
      <c r="F563" t="b">
        <f t="shared" si="63"/>
        <v>1</v>
      </c>
      <c r="G563" t="b">
        <f t="shared" si="64"/>
        <v>0</v>
      </c>
      <c r="H563" t="b">
        <f t="shared" si="65"/>
        <v>0</v>
      </c>
    </row>
    <row r="564" spans="1:8">
      <c r="A564" s="4" t="s">
        <v>4</v>
      </c>
      <c r="B564" s="6">
        <f>SUM(B562:B563)</f>
        <v>7963</v>
      </c>
      <c r="C564" s="6">
        <f>SUM(C562:C563)</f>
        <v>2965</v>
      </c>
      <c r="D564" s="6">
        <f t="shared" ref="D564" si="68">SUM(D562:D563)</f>
        <v>4998</v>
      </c>
      <c r="E564" t="b">
        <f t="shared" si="62"/>
        <v>1</v>
      </c>
      <c r="F564" t="b">
        <f t="shared" si="63"/>
        <v>0</v>
      </c>
      <c r="G564" t="b">
        <f t="shared" si="64"/>
        <v>1</v>
      </c>
      <c r="H564" t="b">
        <f t="shared" si="65"/>
        <v>0</v>
      </c>
    </row>
    <row r="565" spans="1:8">
      <c r="A565" s="4" t="s">
        <v>61</v>
      </c>
      <c r="B565" s="6">
        <v>85158</v>
      </c>
      <c r="C565" s="6">
        <v>41421</v>
      </c>
      <c r="D565" s="6">
        <v>43737</v>
      </c>
      <c r="E565" t="b">
        <f t="shared" si="62"/>
        <v>1</v>
      </c>
      <c r="F565" t="b">
        <f t="shared" si="63"/>
        <v>1</v>
      </c>
      <c r="G565" t="b">
        <f t="shared" si="64"/>
        <v>1</v>
      </c>
      <c r="H565" t="b">
        <f t="shared" si="65"/>
        <v>1</v>
      </c>
    </row>
    <row r="566" spans="1:8">
      <c r="A566" s="4" t="s">
        <v>6</v>
      </c>
      <c r="B566" s="6">
        <v>4415</v>
      </c>
      <c r="C566" s="6">
        <v>2276</v>
      </c>
      <c r="D566" s="6">
        <v>2139</v>
      </c>
      <c r="E566" t="b">
        <f t="shared" si="62"/>
        <v>0</v>
      </c>
      <c r="F566" t="b">
        <f t="shared" si="63"/>
        <v>1</v>
      </c>
      <c r="G566" t="b">
        <f t="shared" si="64"/>
        <v>1</v>
      </c>
      <c r="H566" t="b">
        <f t="shared" si="65"/>
        <v>0</v>
      </c>
    </row>
    <row r="567" spans="1:8">
      <c r="A567" s="4" t="s">
        <v>7</v>
      </c>
      <c r="B567" s="6">
        <v>4798</v>
      </c>
      <c r="C567" s="6">
        <v>2407</v>
      </c>
      <c r="D567" s="6">
        <v>2391</v>
      </c>
      <c r="E567" t="b">
        <f t="shared" si="62"/>
        <v>0</v>
      </c>
      <c r="F567" t="b">
        <f t="shared" si="63"/>
        <v>1</v>
      </c>
      <c r="G567" t="b">
        <f t="shared" si="64"/>
        <v>1</v>
      </c>
      <c r="H567" t="b">
        <f t="shared" si="65"/>
        <v>0</v>
      </c>
    </row>
    <row r="568" spans="1:8">
      <c r="A568" s="4" t="s">
        <v>8</v>
      </c>
      <c r="B568" s="6">
        <v>4211</v>
      </c>
      <c r="C568" s="6">
        <v>2170</v>
      </c>
      <c r="D568" s="6">
        <v>2041</v>
      </c>
      <c r="E568" t="b">
        <f t="shared" si="62"/>
        <v>0</v>
      </c>
      <c r="F568" t="b">
        <f t="shared" si="63"/>
        <v>1</v>
      </c>
      <c r="G568" t="b">
        <f t="shared" si="64"/>
        <v>1</v>
      </c>
      <c r="H568" t="b">
        <f t="shared" si="65"/>
        <v>0</v>
      </c>
    </row>
    <row r="569" spans="1:8">
      <c r="A569" s="4" t="s">
        <v>9</v>
      </c>
      <c r="B569" s="6">
        <v>4501</v>
      </c>
      <c r="C569" s="6">
        <v>2289</v>
      </c>
      <c r="D569" s="6">
        <v>2212</v>
      </c>
      <c r="E569" t="b">
        <f t="shared" si="62"/>
        <v>0</v>
      </c>
      <c r="F569" t="b">
        <f t="shared" si="63"/>
        <v>1</v>
      </c>
      <c r="G569" t="b">
        <f t="shared" si="64"/>
        <v>1</v>
      </c>
      <c r="H569" t="b">
        <f t="shared" si="65"/>
        <v>0</v>
      </c>
    </row>
    <row r="570" spans="1:8">
      <c r="A570" s="4" t="s">
        <v>10</v>
      </c>
      <c r="B570" s="6">
        <v>5409</v>
      </c>
      <c r="C570" s="6">
        <v>2724</v>
      </c>
      <c r="D570" s="6">
        <v>2685</v>
      </c>
      <c r="E570" t="b">
        <f t="shared" si="62"/>
        <v>0</v>
      </c>
      <c r="F570" t="b">
        <f t="shared" si="63"/>
        <v>1</v>
      </c>
      <c r="G570" t="b">
        <f t="shared" si="64"/>
        <v>1</v>
      </c>
      <c r="H570" t="b">
        <f t="shared" si="65"/>
        <v>0</v>
      </c>
    </row>
    <row r="571" spans="1:8">
      <c r="A571" s="4" t="s">
        <v>11</v>
      </c>
      <c r="B571" s="6">
        <v>6281</v>
      </c>
      <c r="C571" s="6">
        <v>3228</v>
      </c>
      <c r="D571" s="6">
        <v>3053</v>
      </c>
      <c r="E571" t="b">
        <f t="shared" si="62"/>
        <v>0</v>
      </c>
      <c r="F571" t="b">
        <f t="shared" si="63"/>
        <v>1</v>
      </c>
      <c r="G571" t="b">
        <f t="shared" si="64"/>
        <v>1</v>
      </c>
      <c r="H571" t="b">
        <f t="shared" si="65"/>
        <v>0</v>
      </c>
    </row>
    <row r="572" spans="1:8">
      <c r="A572" s="4" t="s">
        <v>12</v>
      </c>
      <c r="B572" s="6">
        <v>6899</v>
      </c>
      <c r="C572" s="6">
        <v>3532</v>
      </c>
      <c r="D572" s="6">
        <v>3367</v>
      </c>
      <c r="E572" t="b">
        <f t="shared" si="62"/>
        <v>0</v>
      </c>
      <c r="F572" t="b">
        <f t="shared" si="63"/>
        <v>1</v>
      </c>
      <c r="G572" t="b">
        <f t="shared" si="64"/>
        <v>1</v>
      </c>
      <c r="H572" t="b">
        <f t="shared" si="65"/>
        <v>0</v>
      </c>
    </row>
    <row r="573" spans="1:8">
      <c r="A573" s="4" t="s">
        <v>13</v>
      </c>
      <c r="B573" s="6">
        <v>6731</v>
      </c>
      <c r="C573" s="6">
        <v>3443</v>
      </c>
      <c r="D573" s="6">
        <v>3288</v>
      </c>
      <c r="E573" t="b">
        <f t="shared" si="62"/>
        <v>0</v>
      </c>
      <c r="F573" t="b">
        <f t="shared" si="63"/>
        <v>1</v>
      </c>
      <c r="G573" t="b">
        <f t="shared" si="64"/>
        <v>1</v>
      </c>
      <c r="H573" t="b">
        <f t="shared" si="65"/>
        <v>0</v>
      </c>
    </row>
    <row r="574" spans="1:8">
      <c r="A574" s="4" t="s">
        <v>14</v>
      </c>
      <c r="B574" s="6">
        <v>6011</v>
      </c>
      <c r="C574" s="6">
        <v>3106</v>
      </c>
      <c r="D574" s="6">
        <v>2905</v>
      </c>
      <c r="E574" t="b">
        <f t="shared" si="62"/>
        <v>0</v>
      </c>
      <c r="F574" t="b">
        <f t="shared" si="63"/>
        <v>1</v>
      </c>
      <c r="G574" t="b">
        <f t="shared" si="64"/>
        <v>1</v>
      </c>
      <c r="H574" t="b">
        <f t="shared" si="65"/>
        <v>0</v>
      </c>
    </row>
    <row r="575" spans="1:8">
      <c r="A575" s="4" t="s">
        <v>15</v>
      </c>
      <c r="B575" s="6">
        <v>5287</v>
      </c>
      <c r="C575" s="6">
        <v>2680</v>
      </c>
      <c r="D575" s="6">
        <v>2607</v>
      </c>
      <c r="E575" t="b">
        <f t="shared" si="62"/>
        <v>0</v>
      </c>
      <c r="F575" t="b">
        <f t="shared" si="63"/>
        <v>1</v>
      </c>
      <c r="G575" t="b">
        <f t="shared" si="64"/>
        <v>1</v>
      </c>
      <c r="H575" t="b">
        <f t="shared" si="65"/>
        <v>0</v>
      </c>
    </row>
    <row r="576" spans="1:8">
      <c r="A576" s="4" t="s">
        <v>16</v>
      </c>
      <c r="B576" s="6">
        <v>5289</v>
      </c>
      <c r="C576" s="6">
        <v>2576</v>
      </c>
      <c r="D576" s="6">
        <v>2713</v>
      </c>
      <c r="E576" t="b">
        <f t="shared" si="62"/>
        <v>0</v>
      </c>
      <c r="F576" t="b">
        <f t="shared" si="63"/>
        <v>1</v>
      </c>
      <c r="G576" t="b">
        <f t="shared" si="64"/>
        <v>1</v>
      </c>
      <c r="H576" t="b">
        <f t="shared" si="65"/>
        <v>0</v>
      </c>
    </row>
    <row r="577" spans="1:8">
      <c r="A577" s="4" t="s">
        <v>17</v>
      </c>
      <c r="B577" s="6">
        <v>6429</v>
      </c>
      <c r="C577" s="6">
        <v>3119</v>
      </c>
      <c r="D577" s="6">
        <v>3310</v>
      </c>
      <c r="E577" t="b">
        <f t="shared" si="62"/>
        <v>0</v>
      </c>
      <c r="F577" t="b">
        <f t="shared" si="63"/>
        <v>1</v>
      </c>
      <c r="G577" t="b">
        <f t="shared" si="64"/>
        <v>1</v>
      </c>
      <c r="H577" t="b">
        <f t="shared" si="65"/>
        <v>0</v>
      </c>
    </row>
    <row r="578" spans="1:8">
      <c r="A578" s="4" t="s">
        <v>18</v>
      </c>
      <c r="B578" s="6">
        <v>5894</v>
      </c>
      <c r="C578" s="6">
        <v>2760</v>
      </c>
      <c r="D578" s="6">
        <v>3134</v>
      </c>
      <c r="E578" t="b">
        <f t="shared" si="62"/>
        <v>0</v>
      </c>
      <c r="F578" t="b">
        <f t="shared" si="63"/>
        <v>1</v>
      </c>
      <c r="G578" t="b">
        <f t="shared" si="64"/>
        <v>1</v>
      </c>
      <c r="H578" t="b">
        <f t="shared" si="65"/>
        <v>0</v>
      </c>
    </row>
    <row r="579" spans="1:8">
      <c r="A579" s="4" t="s">
        <v>19</v>
      </c>
      <c r="B579" s="6">
        <v>4558</v>
      </c>
      <c r="C579" s="6">
        <v>2023</v>
      </c>
      <c r="D579" s="6">
        <v>2535</v>
      </c>
      <c r="E579" t="b">
        <f t="shared" si="62"/>
        <v>0</v>
      </c>
      <c r="F579" t="b">
        <f t="shared" si="63"/>
        <v>1</v>
      </c>
      <c r="G579" t="b">
        <f t="shared" si="64"/>
        <v>1</v>
      </c>
      <c r="H579" t="b">
        <f t="shared" si="65"/>
        <v>0</v>
      </c>
    </row>
    <row r="580" spans="1:8">
      <c r="A580" s="4" t="s">
        <v>5</v>
      </c>
      <c r="B580" s="6">
        <v>8445</v>
      </c>
      <c r="C580" s="6">
        <v>3088</v>
      </c>
      <c r="D580" s="6">
        <v>5357</v>
      </c>
      <c r="E580" t="b">
        <f t="shared" si="62"/>
        <v>1</v>
      </c>
      <c r="F580" t="b">
        <f t="shared" si="63"/>
        <v>1</v>
      </c>
      <c r="G580" t="b">
        <f t="shared" si="64"/>
        <v>0</v>
      </c>
      <c r="H580" t="b">
        <f t="shared" si="65"/>
        <v>0</v>
      </c>
    </row>
    <row r="581" spans="1:8">
      <c r="A581" s="4" t="s">
        <v>4</v>
      </c>
      <c r="B581" s="6">
        <f>SUM(B579:B580)</f>
        <v>13003</v>
      </c>
      <c r="C581" s="6">
        <f>SUM(C579:C580)</f>
        <v>5111</v>
      </c>
      <c r="D581" s="6">
        <f t="shared" ref="D581" si="69">SUM(D579:D580)</f>
        <v>7892</v>
      </c>
      <c r="E581" t="b">
        <f t="shared" ref="E581:E644" si="70">IFERROR(IF(SEARCH(" - ",A581)&gt;0,FALSE,TRUE),TRUE)</f>
        <v>1</v>
      </c>
      <c r="F581" t="b">
        <f t="shared" ref="F581:F644" si="71">IFERROR(IF(SEARCH("65+",A581)&gt;0,FALSE,TRUE),TRUE)</f>
        <v>0</v>
      </c>
      <c r="G581" t="b">
        <f t="shared" ref="G581:G644" si="72">IFERROR(IF(SEARCH("70",A581)&gt;0,FALSE,TRUE),TRUE)</f>
        <v>1</v>
      </c>
      <c r="H581" t="b">
        <f t="shared" ref="H581:H644" si="73">AND(E581:G581)</f>
        <v>0</v>
      </c>
    </row>
    <row r="582" spans="1:8">
      <c r="A582" s="4" t="s">
        <v>236</v>
      </c>
      <c r="B582" s="6">
        <v>54965</v>
      </c>
      <c r="C582" s="6">
        <v>27225</v>
      </c>
      <c r="D582" s="6">
        <v>27740</v>
      </c>
      <c r="E582" t="b">
        <f t="shared" si="70"/>
        <v>1</v>
      </c>
      <c r="F582" t="b">
        <f t="shared" si="71"/>
        <v>1</v>
      </c>
      <c r="G582" t="b">
        <f t="shared" si="72"/>
        <v>1</v>
      </c>
      <c r="H582" t="b">
        <f t="shared" si="73"/>
        <v>1</v>
      </c>
    </row>
    <row r="583" spans="1:8">
      <c r="A583" s="4" t="s">
        <v>6</v>
      </c>
      <c r="B583" s="6">
        <v>2603</v>
      </c>
      <c r="C583" s="6">
        <v>1328</v>
      </c>
      <c r="D583" s="6">
        <v>1275</v>
      </c>
      <c r="E583" t="b">
        <f t="shared" si="70"/>
        <v>0</v>
      </c>
      <c r="F583" t="b">
        <f t="shared" si="71"/>
        <v>1</v>
      </c>
      <c r="G583" t="b">
        <f t="shared" si="72"/>
        <v>1</v>
      </c>
      <c r="H583" t="b">
        <f t="shared" si="73"/>
        <v>0</v>
      </c>
    </row>
    <row r="584" spans="1:8">
      <c r="A584" s="4" t="s">
        <v>7</v>
      </c>
      <c r="B584" s="6">
        <v>2735</v>
      </c>
      <c r="C584" s="6">
        <v>1360</v>
      </c>
      <c r="D584" s="6">
        <v>1375</v>
      </c>
      <c r="E584" t="b">
        <f t="shared" si="70"/>
        <v>0</v>
      </c>
      <c r="F584" t="b">
        <f t="shared" si="71"/>
        <v>1</v>
      </c>
      <c r="G584" t="b">
        <f t="shared" si="72"/>
        <v>1</v>
      </c>
      <c r="H584" t="b">
        <f t="shared" si="73"/>
        <v>0</v>
      </c>
    </row>
    <row r="585" spans="1:8">
      <c r="A585" s="4" t="s">
        <v>8</v>
      </c>
      <c r="B585" s="6">
        <v>2538</v>
      </c>
      <c r="C585" s="6">
        <v>1332</v>
      </c>
      <c r="D585" s="6">
        <v>1206</v>
      </c>
      <c r="E585" t="b">
        <f t="shared" si="70"/>
        <v>0</v>
      </c>
      <c r="F585" t="b">
        <f t="shared" si="71"/>
        <v>1</v>
      </c>
      <c r="G585" t="b">
        <f t="shared" si="72"/>
        <v>1</v>
      </c>
      <c r="H585" t="b">
        <f t="shared" si="73"/>
        <v>0</v>
      </c>
    </row>
    <row r="586" spans="1:8">
      <c r="A586" s="4" t="s">
        <v>9</v>
      </c>
      <c r="B586" s="6">
        <v>3099</v>
      </c>
      <c r="C586" s="6">
        <v>1576</v>
      </c>
      <c r="D586" s="6">
        <v>1523</v>
      </c>
      <c r="E586" t="b">
        <f t="shared" si="70"/>
        <v>0</v>
      </c>
      <c r="F586" t="b">
        <f t="shared" si="71"/>
        <v>1</v>
      </c>
      <c r="G586" t="b">
        <f t="shared" si="72"/>
        <v>1</v>
      </c>
      <c r="H586" t="b">
        <f t="shared" si="73"/>
        <v>0</v>
      </c>
    </row>
    <row r="587" spans="1:8">
      <c r="A587" s="4" t="s">
        <v>10</v>
      </c>
      <c r="B587" s="6">
        <v>3897</v>
      </c>
      <c r="C587" s="6">
        <v>2017</v>
      </c>
      <c r="D587" s="6">
        <v>1880</v>
      </c>
      <c r="E587" t="b">
        <f t="shared" si="70"/>
        <v>0</v>
      </c>
      <c r="F587" t="b">
        <f t="shared" si="71"/>
        <v>1</v>
      </c>
      <c r="G587" t="b">
        <f t="shared" si="72"/>
        <v>1</v>
      </c>
      <c r="H587" t="b">
        <f t="shared" si="73"/>
        <v>0</v>
      </c>
    </row>
    <row r="588" spans="1:8">
      <c r="A588" s="4" t="s">
        <v>11</v>
      </c>
      <c r="B588" s="6">
        <v>4041</v>
      </c>
      <c r="C588" s="6">
        <v>2085</v>
      </c>
      <c r="D588" s="6">
        <v>1956</v>
      </c>
      <c r="E588" t="b">
        <f t="shared" si="70"/>
        <v>0</v>
      </c>
      <c r="F588" t="b">
        <f t="shared" si="71"/>
        <v>1</v>
      </c>
      <c r="G588" t="b">
        <f t="shared" si="72"/>
        <v>1</v>
      </c>
      <c r="H588" t="b">
        <f t="shared" si="73"/>
        <v>0</v>
      </c>
    </row>
    <row r="589" spans="1:8">
      <c r="A589" s="4" t="s">
        <v>12</v>
      </c>
      <c r="B589" s="6">
        <v>4020</v>
      </c>
      <c r="C589" s="6">
        <v>2219</v>
      </c>
      <c r="D589" s="6">
        <v>1801</v>
      </c>
      <c r="E589" t="b">
        <f t="shared" si="70"/>
        <v>0</v>
      </c>
      <c r="F589" t="b">
        <f t="shared" si="71"/>
        <v>1</v>
      </c>
      <c r="G589" t="b">
        <f t="shared" si="72"/>
        <v>1</v>
      </c>
      <c r="H589" t="b">
        <f t="shared" si="73"/>
        <v>0</v>
      </c>
    </row>
    <row r="590" spans="1:8">
      <c r="A590" s="4" t="s">
        <v>13</v>
      </c>
      <c r="B590" s="6">
        <v>3694</v>
      </c>
      <c r="C590" s="6">
        <v>1980</v>
      </c>
      <c r="D590" s="6">
        <v>1714</v>
      </c>
      <c r="E590" t="b">
        <f t="shared" si="70"/>
        <v>0</v>
      </c>
      <c r="F590" t="b">
        <f t="shared" si="71"/>
        <v>1</v>
      </c>
      <c r="G590" t="b">
        <f t="shared" si="72"/>
        <v>1</v>
      </c>
      <c r="H590" t="b">
        <f t="shared" si="73"/>
        <v>0</v>
      </c>
    </row>
    <row r="591" spans="1:8">
      <c r="A591" s="4" t="s">
        <v>14</v>
      </c>
      <c r="B591" s="6">
        <v>3572</v>
      </c>
      <c r="C591" s="6">
        <v>1890</v>
      </c>
      <c r="D591" s="6">
        <v>1682</v>
      </c>
      <c r="E591" t="b">
        <f t="shared" si="70"/>
        <v>0</v>
      </c>
      <c r="F591" t="b">
        <f t="shared" si="71"/>
        <v>1</v>
      </c>
      <c r="G591" t="b">
        <f t="shared" si="72"/>
        <v>1</v>
      </c>
      <c r="H591" t="b">
        <f t="shared" si="73"/>
        <v>0</v>
      </c>
    </row>
    <row r="592" spans="1:8">
      <c r="A592" s="4" t="s">
        <v>15</v>
      </c>
      <c r="B592" s="6">
        <v>3358</v>
      </c>
      <c r="C592" s="6">
        <v>1693</v>
      </c>
      <c r="D592" s="6">
        <v>1665</v>
      </c>
      <c r="E592" t="b">
        <f t="shared" si="70"/>
        <v>0</v>
      </c>
      <c r="F592" t="b">
        <f t="shared" si="71"/>
        <v>1</v>
      </c>
      <c r="G592" t="b">
        <f t="shared" si="72"/>
        <v>1</v>
      </c>
      <c r="H592" t="b">
        <f t="shared" si="73"/>
        <v>0</v>
      </c>
    </row>
    <row r="593" spans="1:8">
      <c r="A593" s="4" t="s">
        <v>16</v>
      </c>
      <c r="B593" s="6">
        <v>3534</v>
      </c>
      <c r="C593" s="6">
        <v>1776</v>
      </c>
      <c r="D593" s="6">
        <v>1758</v>
      </c>
      <c r="E593" t="b">
        <f t="shared" si="70"/>
        <v>0</v>
      </c>
      <c r="F593" t="b">
        <f t="shared" si="71"/>
        <v>1</v>
      </c>
      <c r="G593" t="b">
        <f t="shared" si="72"/>
        <v>1</v>
      </c>
      <c r="H593" t="b">
        <f t="shared" si="73"/>
        <v>0</v>
      </c>
    </row>
    <row r="594" spans="1:8">
      <c r="A594" s="4" t="s">
        <v>17</v>
      </c>
      <c r="B594" s="6">
        <v>4078</v>
      </c>
      <c r="C594" s="6">
        <v>2085</v>
      </c>
      <c r="D594" s="6">
        <v>1993</v>
      </c>
      <c r="E594" t="b">
        <f t="shared" si="70"/>
        <v>0</v>
      </c>
      <c r="F594" t="b">
        <f t="shared" si="71"/>
        <v>1</v>
      </c>
      <c r="G594" t="b">
        <f t="shared" si="72"/>
        <v>1</v>
      </c>
      <c r="H594" t="b">
        <f t="shared" si="73"/>
        <v>0</v>
      </c>
    </row>
    <row r="595" spans="1:8">
      <c r="A595" s="4" t="s">
        <v>18</v>
      </c>
      <c r="B595" s="6">
        <v>3987</v>
      </c>
      <c r="C595" s="6">
        <v>1944</v>
      </c>
      <c r="D595" s="6">
        <v>2043</v>
      </c>
      <c r="E595" t="b">
        <f t="shared" si="70"/>
        <v>0</v>
      </c>
      <c r="F595" t="b">
        <f t="shared" si="71"/>
        <v>1</v>
      </c>
      <c r="G595" t="b">
        <f t="shared" si="72"/>
        <v>1</v>
      </c>
      <c r="H595" t="b">
        <f t="shared" si="73"/>
        <v>0</v>
      </c>
    </row>
    <row r="596" spans="1:8">
      <c r="A596" s="4" t="s">
        <v>19</v>
      </c>
      <c r="B596" s="6">
        <v>3023</v>
      </c>
      <c r="C596" s="6">
        <v>1404</v>
      </c>
      <c r="D596" s="6">
        <v>1619</v>
      </c>
      <c r="E596" t="b">
        <f t="shared" si="70"/>
        <v>0</v>
      </c>
      <c r="F596" t="b">
        <f t="shared" si="71"/>
        <v>1</v>
      </c>
      <c r="G596" t="b">
        <f t="shared" si="72"/>
        <v>1</v>
      </c>
      <c r="H596" t="b">
        <f t="shared" si="73"/>
        <v>0</v>
      </c>
    </row>
    <row r="597" spans="1:8">
      <c r="A597" s="4" t="s">
        <v>5</v>
      </c>
      <c r="B597" s="6">
        <v>6786</v>
      </c>
      <c r="C597" s="6">
        <v>2536</v>
      </c>
      <c r="D597" s="6">
        <v>4250</v>
      </c>
      <c r="E597" t="b">
        <f t="shared" si="70"/>
        <v>1</v>
      </c>
      <c r="F597" t="b">
        <f t="shared" si="71"/>
        <v>1</v>
      </c>
      <c r="G597" t="b">
        <f t="shared" si="72"/>
        <v>0</v>
      </c>
      <c r="H597" t="b">
        <f t="shared" si="73"/>
        <v>0</v>
      </c>
    </row>
    <row r="598" spans="1:8">
      <c r="A598" s="4" t="s">
        <v>4</v>
      </c>
      <c r="B598" s="6">
        <f>SUM(B596:B597)</f>
        <v>9809</v>
      </c>
      <c r="C598" s="6">
        <f>SUM(C596:C597)</f>
        <v>3940</v>
      </c>
      <c r="D598" s="6">
        <f t="shared" ref="D598" si="74">SUM(D596:D597)</f>
        <v>5869</v>
      </c>
      <c r="E598" t="b">
        <f t="shared" si="70"/>
        <v>1</v>
      </c>
      <c r="F598" t="b">
        <f t="shared" si="71"/>
        <v>0</v>
      </c>
      <c r="G598" t="b">
        <f t="shared" si="72"/>
        <v>1</v>
      </c>
      <c r="H598" t="b">
        <f t="shared" si="73"/>
        <v>0</v>
      </c>
    </row>
    <row r="599" spans="1:8">
      <c r="A599" s="4" t="s">
        <v>62</v>
      </c>
      <c r="B599" s="6">
        <v>40163</v>
      </c>
      <c r="C599" s="6">
        <v>20020</v>
      </c>
      <c r="D599" s="6">
        <v>20143</v>
      </c>
      <c r="E599" t="b">
        <f t="shared" si="70"/>
        <v>1</v>
      </c>
      <c r="F599" t="b">
        <f t="shared" si="71"/>
        <v>1</v>
      </c>
      <c r="G599" t="b">
        <f t="shared" si="72"/>
        <v>1</v>
      </c>
      <c r="H599" t="b">
        <f t="shared" si="73"/>
        <v>1</v>
      </c>
    </row>
    <row r="600" spans="1:8">
      <c r="A600" s="4" t="s">
        <v>6</v>
      </c>
      <c r="B600" s="6">
        <v>1942</v>
      </c>
      <c r="C600" s="6">
        <v>1018</v>
      </c>
      <c r="D600" s="6">
        <v>924</v>
      </c>
      <c r="E600" t="b">
        <f t="shared" si="70"/>
        <v>0</v>
      </c>
      <c r="F600" t="b">
        <f t="shared" si="71"/>
        <v>1</v>
      </c>
      <c r="G600" t="b">
        <f t="shared" si="72"/>
        <v>1</v>
      </c>
      <c r="H600" t="b">
        <f t="shared" si="73"/>
        <v>0</v>
      </c>
    </row>
    <row r="601" spans="1:8">
      <c r="A601" s="4" t="s">
        <v>7</v>
      </c>
      <c r="B601" s="6">
        <v>2155</v>
      </c>
      <c r="C601" s="6">
        <v>1109</v>
      </c>
      <c r="D601" s="6">
        <v>1046</v>
      </c>
      <c r="E601" t="b">
        <f t="shared" si="70"/>
        <v>0</v>
      </c>
      <c r="F601" t="b">
        <f t="shared" si="71"/>
        <v>1</v>
      </c>
      <c r="G601" t="b">
        <f t="shared" si="72"/>
        <v>1</v>
      </c>
      <c r="H601" t="b">
        <f t="shared" si="73"/>
        <v>0</v>
      </c>
    </row>
    <row r="602" spans="1:8">
      <c r="A602" s="4" t="s">
        <v>8</v>
      </c>
      <c r="B602" s="6">
        <v>2068</v>
      </c>
      <c r="C602" s="6">
        <v>1063</v>
      </c>
      <c r="D602" s="6">
        <v>1005</v>
      </c>
      <c r="E602" t="b">
        <f t="shared" si="70"/>
        <v>0</v>
      </c>
      <c r="F602" t="b">
        <f t="shared" si="71"/>
        <v>1</v>
      </c>
      <c r="G602" t="b">
        <f t="shared" si="72"/>
        <v>1</v>
      </c>
      <c r="H602" t="b">
        <f t="shared" si="73"/>
        <v>0</v>
      </c>
    </row>
    <row r="603" spans="1:8">
      <c r="A603" s="4" t="s">
        <v>9</v>
      </c>
      <c r="B603" s="6">
        <v>2390</v>
      </c>
      <c r="C603" s="6">
        <v>1246</v>
      </c>
      <c r="D603" s="6">
        <v>1144</v>
      </c>
      <c r="E603" t="b">
        <f t="shared" si="70"/>
        <v>0</v>
      </c>
      <c r="F603" t="b">
        <f t="shared" si="71"/>
        <v>1</v>
      </c>
      <c r="G603" t="b">
        <f t="shared" si="72"/>
        <v>1</v>
      </c>
      <c r="H603" t="b">
        <f t="shared" si="73"/>
        <v>0</v>
      </c>
    </row>
    <row r="604" spans="1:8">
      <c r="A604" s="4" t="s">
        <v>10</v>
      </c>
      <c r="B604" s="6">
        <v>2873</v>
      </c>
      <c r="C604" s="6">
        <v>1504</v>
      </c>
      <c r="D604" s="6">
        <v>1369</v>
      </c>
      <c r="E604" t="b">
        <f t="shared" si="70"/>
        <v>0</v>
      </c>
      <c r="F604" t="b">
        <f t="shared" si="71"/>
        <v>1</v>
      </c>
      <c r="G604" t="b">
        <f t="shared" si="72"/>
        <v>1</v>
      </c>
      <c r="H604" t="b">
        <f t="shared" si="73"/>
        <v>0</v>
      </c>
    </row>
    <row r="605" spans="1:8">
      <c r="A605" s="4" t="s">
        <v>11</v>
      </c>
      <c r="B605" s="6">
        <v>3006</v>
      </c>
      <c r="C605" s="6">
        <v>1625</v>
      </c>
      <c r="D605" s="6">
        <v>1381</v>
      </c>
      <c r="E605" t="b">
        <f t="shared" si="70"/>
        <v>0</v>
      </c>
      <c r="F605" t="b">
        <f t="shared" si="71"/>
        <v>1</v>
      </c>
      <c r="G605" t="b">
        <f t="shared" si="72"/>
        <v>1</v>
      </c>
      <c r="H605" t="b">
        <f t="shared" si="73"/>
        <v>0</v>
      </c>
    </row>
    <row r="606" spans="1:8">
      <c r="A606" s="4" t="s">
        <v>12</v>
      </c>
      <c r="B606" s="6">
        <v>3344</v>
      </c>
      <c r="C606" s="6">
        <v>1754</v>
      </c>
      <c r="D606" s="6">
        <v>1590</v>
      </c>
      <c r="E606" t="b">
        <f t="shared" si="70"/>
        <v>0</v>
      </c>
      <c r="F606" t="b">
        <f t="shared" si="71"/>
        <v>1</v>
      </c>
      <c r="G606" t="b">
        <f t="shared" si="72"/>
        <v>1</v>
      </c>
      <c r="H606" t="b">
        <f t="shared" si="73"/>
        <v>0</v>
      </c>
    </row>
    <row r="607" spans="1:8">
      <c r="A607" s="4" t="s">
        <v>13</v>
      </c>
      <c r="B607" s="6">
        <v>3064</v>
      </c>
      <c r="C607" s="6">
        <v>1640</v>
      </c>
      <c r="D607" s="6">
        <v>1424</v>
      </c>
      <c r="E607" t="b">
        <f t="shared" si="70"/>
        <v>0</v>
      </c>
      <c r="F607" t="b">
        <f t="shared" si="71"/>
        <v>1</v>
      </c>
      <c r="G607" t="b">
        <f t="shared" si="72"/>
        <v>1</v>
      </c>
      <c r="H607" t="b">
        <f t="shared" si="73"/>
        <v>0</v>
      </c>
    </row>
    <row r="608" spans="1:8">
      <c r="A608" s="4" t="s">
        <v>14</v>
      </c>
      <c r="B608" s="6">
        <v>2917</v>
      </c>
      <c r="C608" s="6">
        <v>1520</v>
      </c>
      <c r="D608" s="6">
        <v>1397</v>
      </c>
      <c r="E608" t="b">
        <f t="shared" si="70"/>
        <v>0</v>
      </c>
      <c r="F608" t="b">
        <f t="shared" si="71"/>
        <v>1</v>
      </c>
      <c r="G608" t="b">
        <f t="shared" si="72"/>
        <v>1</v>
      </c>
      <c r="H608" t="b">
        <f t="shared" si="73"/>
        <v>0</v>
      </c>
    </row>
    <row r="609" spans="1:8">
      <c r="A609" s="4" t="s">
        <v>15</v>
      </c>
      <c r="B609" s="6">
        <v>2321</v>
      </c>
      <c r="C609" s="6">
        <v>1197</v>
      </c>
      <c r="D609" s="6">
        <v>1124</v>
      </c>
      <c r="E609" t="b">
        <f t="shared" si="70"/>
        <v>0</v>
      </c>
      <c r="F609" t="b">
        <f t="shared" si="71"/>
        <v>1</v>
      </c>
      <c r="G609" t="b">
        <f t="shared" si="72"/>
        <v>1</v>
      </c>
      <c r="H609" t="b">
        <f t="shared" si="73"/>
        <v>0</v>
      </c>
    </row>
    <row r="610" spans="1:8">
      <c r="A610" s="4" t="s">
        <v>16</v>
      </c>
      <c r="B610" s="6">
        <v>2460</v>
      </c>
      <c r="C610" s="6">
        <v>1264</v>
      </c>
      <c r="D610" s="6">
        <v>1196</v>
      </c>
      <c r="E610" t="b">
        <f t="shared" si="70"/>
        <v>0</v>
      </c>
      <c r="F610" t="b">
        <f t="shared" si="71"/>
        <v>1</v>
      </c>
      <c r="G610" t="b">
        <f t="shared" si="72"/>
        <v>1</v>
      </c>
      <c r="H610" t="b">
        <f t="shared" si="73"/>
        <v>0</v>
      </c>
    </row>
    <row r="611" spans="1:8">
      <c r="A611" s="4" t="s">
        <v>17</v>
      </c>
      <c r="B611" s="6">
        <v>2866</v>
      </c>
      <c r="C611" s="6">
        <v>1497</v>
      </c>
      <c r="D611" s="6">
        <v>1369</v>
      </c>
      <c r="E611" t="b">
        <f t="shared" si="70"/>
        <v>0</v>
      </c>
      <c r="F611" t="b">
        <f t="shared" si="71"/>
        <v>1</v>
      </c>
      <c r="G611" t="b">
        <f t="shared" si="72"/>
        <v>1</v>
      </c>
      <c r="H611" t="b">
        <f t="shared" si="73"/>
        <v>0</v>
      </c>
    </row>
    <row r="612" spans="1:8">
      <c r="A612" s="4" t="s">
        <v>18</v>
      </c>
      <c r="B612" s="6">
        <v>2701</v>
      </c>
      <c r="C612" s="6">
        <v>1292</v>
      </c>
      <c r="D612" s="6">
        <v>1409</v>
      </c>
      <c r="E612" t="b">
        <f t="shared" si="70"/>
        <v>0</v>
      </c>
      <c r="F612" t="b">
        <f t="shared" si="71"/>
        <v>1</v>
      </c>
      <c r="G612" t="b">
        <f t="shared" si="72"/>
        <v>1</v>
      </c>
      <c r="H612" t="b">
        <f t="shared" si="73"/>
        <v>0</v>
      </c>
    </row>
    <row r="613" spans="1:8">
      <c r="A613" s="4" t="s">
        <v>19</v>
      </c>
      <c r="B613" s="6">
        <v>2085</v>
      </c>
      <c r="C613" s="6">
        <v>959</v>
      </c>
      <c r="D613" s="6">
        <v>1126</v>
      </c>
      <c r="E613" t="b">
        <f t="shared" si="70"/>
        <v>0</v>
      </c>
      <c r="F613" t="b">
        <f t="shared" si="71"/>
        <v>1</v>
      </c>
      <c r="G613" t="b">
        <f t="shared" si="72"/>
        <v>1</v>
      </c>
      <c r="H613" t="b">
        <f t="shared" si="73"/>
        <v>0</v>
      </c>
    </row>
    <row r="614" spans="1:8">
      <c r="A614" s="4" t="s">
        <v>5</v>
      </c>
      <c r="B614" s="6">
        <v>3971</v>
      </c>
      <c r="C614" s="6">
        <v>1332</v>
      </c>
      <c r="D614" s="6">
        <v>2639</v>
      </c>
      <c r="E614" t="b">
        <f t="shared" si="70"/>
        <v>1</v>
      </c>
      <c r="F614" t="b">
        <f t="shared" si="71"/>
        <v>1</v>
      </c>
      <c r="G614" t="b">
        <f t="shared" si="72"/>
        <v>0</v>
      </c>
      <c r="H614" t="b">
        <f t="shared" si="73"/>
        <v>0</v>
      </c>
    </row>
    <row r="615" spans="1:8">
      <c r="A615" s="4" t="s">
        <v>4</v>
      </c>
      <c r="B615" s="6">
        <f>SUM(B613:B614)</f>
        <v>6056</v>
      </c>
      <c r="C615" s="6">
        <f>SUM(C613:C614)</f>
        <v>2291</v>
      </c>
      <c r="D615" s="6">
        <f t="shared" ref="D615" si="75">SUM(D613:D614)</f>
        <v>3765</v>
      </c>
      <c r="E615" t="b">
        <f t="shared" si="70"/>
        <v>1</v>
      </c>
      <c r="F615" t="b">
        <f t="shared" si="71"/>
        <v>0</v>
      </c>
      <c r="G615" t="b">
        <f t="shared" si="72"/>
        <v>1</v>
      </c>
      <c r="H615" t="b">
        <f t="shared" si="73"/>
        <v>0</v>
      </c>
    </row>
    <row r="616" spans="1:8">
      <c r="A616" s="4" t="s">
        <v>63</v>
      </c>
      <c r="B616" s="6">
        <v>113689</v>
      </c>
      <c r="C616" s="6">
        <v>54769</v>
      </c>
      <c r="D616" s="6">
        <v>58920</v>
      </c>
      <c r="E616" t="b">
        <f t="shared" si="70"/>
        <v>1</v>
      </c>
      <c r="F616" t="b">
        <f t="shared" si="71"/>
        <v>1</v>
      </c>
      <c r="G616" t="b">
        <f t="shared" si="72"/>
        <v>1</v>
      </c>
      <c r="H616" t="b">
        <f t="shared" si="73"/>
        <v>1</v>
      </c>
    </row>
    <row r="617" spans="1:8">
      <c r="A617" s="4" t="s">
        <v>6</v>
      </c>
      <c r="B617" s="6">
        <v>5739</v>
      </c>
      <c r="C617" s="6">
        <v>2889</v>
      </c>
      <c r="D617" s="6">
        <v>2850</v>
      </c>
      <c r="E617" t="b">
        <f t="shared" si="70"/>
        <v>0</v>
      </c>
      <c r="F617" t="b">
        <f t="shared" si="71"/>
        <v>1</v>
      </c>
      <c r="G617" t="b">
        <f t="shared" si="72"/>
        <v>1</v>
      </c>
      <c r="H617" t="b">
        <f t="shared" si="73"/>
        <v>0</v>
      </c>
    </row>
    <row r="618" spans="1:8">
      <c r="A618" s="4" t="s">
        <v>7</v>
      </c>
      <c r="B618" s="6">
        <v>7340</v>
      </c>
      <c r="C618" s="6">
        <v>3738</v>
      </c>
      <c r="D618" s="6">
        <v>3602</v>
      </c>
      <c r="E618" t="b">
        <f t="shared" si="70"/>
        <v>0</v>
      </c>
      <c r="F618" t="b">
        <f t="shared" si="71"/>
        <v>1</v>
      </c>
      <c r="G618" t="b">
        <f t="shared" si="72"/>
        <v>1</v>
      </c>
      <c r="H618" t="b">
        <f t="shared" si="73"/>
        <v>0</v>
      </c>
    </row>
    <row r="619" spans="1:8">
      <c r="A619" s="4" t="s">
        <v>8</v>
      </c>
      <c r="B619" s="6">
        <v>6206</v>
      </c>
      <c r="C619" s="6">
        <v>3207</v>
      </c>
      <c r="D619" s="6">
        <v>2999</v>
      </c>
      <c r="E619" t="b">
        <f t="shared" si="70"/>
        <v>0</v>
      </c>
      <c r="F619" t="b">
        <f t="shared" si="71"/>
        <v>1</v>
      </c>
      <c r="G619" t="b">
        <f t="shared" si="72"/>
        <v>1</v>
      </c>
      <c r="H619" t="b">
        <f t="shared" si="73"/>
        <v>0</v>
      </c>
    </row>
    <row r="620" spans="1:8">
      <c r="A620" s="4" t="s">
        <v>9</v>
      </c>
      <c r="B620" s="6">
        <v>5893</v>
      </c>
      <c r="C620" s="6">
        <v>3057</v>
      </c>
      <c r="D620" s="6">
        <v>2836</v>
      </c>
      <c r="E620" t="b">
        <f t="shared" si="70"/>
        <v>0</v>
      </c>
      <c r="F620" t="b">
        <f t="shared" si="71"/>
        <v>1</v>
      </c>
      <c r="G620" t="b">
        <f t="shared" si="72"/>
        <v>1</v>
      </c>
      <c r="H620" t="b">
        <f t="shared" si="73"/>
        <v>0</v>
      </c>
    </row>
    <row r="621" spans="1:8">
      <c r="A621" s="4" t="s">
        <v>10</v>
      </c>
      <c r="B621" s="6">
        <v>6349</v>
      </c>
      <c r="C621" s="6">
        <v>3233</v>
      </c>
      <c r="D621" s="6">
        <v>3116</v>
      </c>
      <c r="E621" t="b">
        <f t="shared" si="70"/>
        <v>0</v>
      </c>
      <c r="F621" t="b">
        <f t="shared" si="71"/>
        <v>1</v>
      </c>
      <c r="G621" t="b">
        <f t="shared" si="72"/>
        <v>1</v>
      </c>
      <c r="H621" t="b">
        <f t="shared" si="73"/>
        <v>0</v>
      </c>
    </row>
    <row r="622" spans="1:8">
      <c r="A622" s="4" t="s">
        <v>11</v>
      </c>
      <c r="B622" s="6">
        <v>7142</v>
      </c>
      <c r="C622" s="6">
        <v>3620</v>
      </c>
      <c r="D622" s="6">
        <v>3522</v>
      </c>
      <c r="E622" t="b">
        <f t="shared" si="70"/>
        <v>0</v>
      </c>
      <c r="F622" t="b">
        <f t="shared" si="71"/>
        <v>1</v>
      </c>
      <c r="G622" t="b">
        <f t="shared" si="72"/>
        <v>1</v>
      </c>
      <c r="H622" t="b">
        <f t="shared" si="73"/>
        <v>0</v>
      </c>
    </row>
    <row r="623" spans="1:8">
      <c r="A623" s="4" t="s">
        <v>12</v>
      </c>
      <c r="B623" s="6">
        <v>8551</v>
      </c>
      <c r="C623" s="6">
        <v>4224</v>
      </c>
      <c r="D623" s="6">
        <v>4327</v>
      </c>
      <c r="E623" t="b">
        <f t="shared" si="70"/>
        <v>0</v>
      </c>
      <c r="F623" t="b">
        <f t="shared" si="71"/>
        <v>1</v>
      </c>
      <c r="G623" t="b">
        <f t="shared" si="72"/>
        <v>1</v>
      </c>
      <c r="H623" t="b">
        <f t="shared" si="73"/>
        <v>0</v>
      </c>
    </row>
    <row r="624" spans="1:8">
      <c r="A624" s="4" t="s">
        <v>13</v>
      </c>
      <c r="B624" s="6">
        <v>9614</v>
      </c>
      <c r="C624" s="6">
        <v>4621</v>
      </c>
      <c r="D624" s="6">
        <v>4993</v>
      </c>
      <c r="E624" t="b">
        <f t="shared" si="70"/>
        <v>0</v>
      </c>
      <c r="F624" t="b">
        <f t="shared" si="71"/>
        <v>1</v>
      </c>
      <c r="G624" t="b">
        <f t="shared" si="72"/>
        <v>1</v>
      </c>
      <c r="H624" t="b">
        <f t="shared" si="73"/>
        <v>0</v>
      </c>
    </row>
    <row r="625" spans="1:8">
      <c r="A625" s="4" t="s">
        <v>14</v>
      </c>
      <c r="B625" s="6">
        <v>9375</v>
      </c>
      <c r="C625" s="6">
        <v>4669</v>
      </c>
      <c r="D625" s="6">
        <v>4706</v>
      </c>
      <c r="E625" t="b">
        <f t="shared" si="70"/>
        <v>0</v>
      </c>
      <c r="F625" t="b">
        <f t="shared" si="71"/>
        <v>1</v>
      </c>
      <c r="G625" t="b">
        <f t="shared" si="72"/>
        <v>1</v>
      </c>
      <c r="H625" t="b">
        <f t="shared" si="73"/>
        <v>0</v>
      </c>
    </row>
    <row r="626" spans="1:8">
      <c r="A626" s="4" t="s">
        <v>15</v>
      </c>
      <c r="B626" s="6">
        <v>7489</v>
      </c>
      <c r="C626" s="6">
        <v>3687</v>
      </c>
      <c r="D626" s="6">
        <v>3802</v>
      </c>
      <c r="E626" t="b">
        <f t="shared" si="70"/>
        <v>0</v>
      </c>
      <c r="F626" t="b">
        <f t="shared" si="71"/>
        <v>1</v>
      </c>
      <c r="G626" t="b">
        <f t="shared" si="72"/>
        <v>1</v>
      </c>
      <c r="H626" t="b">
        <f t="shared" si="73"/>
        <v>0</v>
      </c>
    </row>
    <row r="627" spans="1:8">
      <c r="A627" s="4" t="s">
        <v>16</v>
      </c>
      <c r="B627" s="6">
        <v>6812</v>
      </c>
      <c r="C627" s="6">
        <v>3356</v>
      </c>
      <c r="D627" s="6">
        <v>3456</v>
      </c>
      <c r="E627" t="b">
        <f t="shared" si="70"/>
        <v>0</v>
      </c>
      <c r="F627" t="b">
        <f t="shared" si="71"/>
        <v>1</v>
      </c>
      <c r="G627" t="b">
        <f t="shared" si="72"/>
        <v>1</v>
      </c>
      <c r="H627" t="b">
        <f t="shared" si="73"/>
        <v>0</v>
      </c>
    </row>
    <row r="628" spans="1:8">
      <c r="A628" s="4" t="s">
        <v>17</v>
      </c>
      <c r="B628" s="6">
        <v>8101</v>
      </c>
      <c r="C628" s="6">
        <v>3828</v>
      </c>
      <c r="D628" s="6">
        <v>4273</v>
      </c>
      <c r="E628" t="b">
        <f t="shared" si="70"/>
        <v>0</v>
      </c>
      <c r="F628" t="b">
        <f t="shared" si="71"/>
        <v>1</v>
      </c>
      <c r="G628" t="b">
        <f t="shared" si="72"/>
        <v>1</v>
      </c>
      <c r="H628" t="b">
        <f t="shared" si="73"/>
        <v>0</v>
      </c>
    </row>
    <row r="629" spans="1:8">
      <c r="A629" s="4" t="s">
        <v>18</v>
      </c>
      <c r="B629" s="6">
        <v>8052</v>
      </c>
      <c r="C629" s="6">
        <v>3767</v>
      </c>
      <c r="D629" s="6">
        <v>4285</v>
      </c>
      <c r="E629" t="b">
        <f t="shared" si="70"/>
        <v>0</v>
      </c>
      <c r="F629" t="b">
        <f t="shared" si="71"/>
        <v>1</v>
      </c>
      <c r="G629" t="b">
        <f t="shared" si="72"/>
        <v>1</v>
      </c>
      <c r="H629" t="b">
        <f t="shared" si="73"/>
        <v>0</v>
      </c>
    </row>
    <row r="630" spans="1:8">
      <c r="A630" s="4" t="s">
        <v>19</v>
      </c>
      <c r="B630" s="6">
        <v>6308</v>
      </c>
      <c r="C630" s="6">
        <v>2845</v>
      </c>
      <c r="D630" s="6">
        <v>3463</v>
      </c>
      <c r="E630" t="b">
        <f t="shared" si="70"/>
        <v>0</v>
      </c>
      <c r="F630" t="b">
        <f t="shared" si="71"/>
        <v>1</v>
      </c>
      <c r="G630" t="b">
        <f t="shared" si="72"/>
        <v>1</v>
      </c>
      <c r="H630" t="b">
        <f t="shared" si="73"/>
        <v>0</v>
      </c>
    </row>
    <row r="631" spans="1:8">
      <c r="A631" s="4" t="s">
        <v>5</v>
      </c>
      <c r="B631" s="6">
        <v>10718</v>
      </c>
      <c r="C631" s="6">
        <v>4028</v>
      </c>
      <c r="D631" s="6">
        <v>6690</v>
      </c>
      <c r="E631" t="b">
        <f t="shared" si="70"/>
        <v>1</v>
      </c>
      <c r="F631" t="b">
        <f t="shared" si="71"/>
        <v>1</v>
      </c>
      <c r="G631" t="b">
        <f t="shared" si="72"/>
        <v>0</v>
      </c>
      <c r="H631" t="b">
        <f t="shared" si="73"/>
        <v>0</v>
      </c>
    </row>
    <row r="632" spans="1:8">
      <c r="A632" s="4" t="s">
        <v>4</v>
      </c>
      <c r="B632" s="6">
        <f>SUM(B630:B631)</f>
        <v>17026</v>
      </c>
      <c r="C632" s="6">
        <f>SUM(C630:C631)</f>
        <v>6873</v>
      </c>
      <c r="D632" s="6">
        <f t="shared" ref="D632" si="76">SUM(D630:D631)</f>
        <v>10153</v>
      </c>
      <c r="E632" t="b">
        <f t="shared" si="70"/>
        <v>1</v>
      </c>
      <c r="F632" t="b">
        <f t="shared" si="71"/>
        <v>0</v>
      </c>
      <c r="G632" t="b">
        <f t="shared" si="72"/>
        <v>1</v>
      </c>
      <c r="H632" t="b">
        <f t="shared" si="73"/>
        <v>0</v>
      </c>
    </row>
    <row r="633" spans="1:8">
      <c r="A633" s="4" t="s">
        <v>237</v>
      </c>
      <c r="B633" s="6">
        <v>66907</v>
      </c>
      <c r="C633" s="6">
        <v>33415</v>
      </c>
      <c r="D633" s="6">
        <v>33492</v>
      </c>
      <c r="E633" t="b">
        <f t="shared" si="70"/>
        <v>1</v>
      </c>
      <c r="F633" t="b">
        <f t="shared" si="71"/>
        <v>1</v>
      </c>
      <c r="G633" t="b">
        <f t="shared" si="72"/>
        <v>1</v>
      </c>
      <c r="H633" t="b">
        <f t="shared" si="73"/>
        <v>1</v>
      </c>
    </row>
    <row r="634" spans="1:8">
      <c r="A634" s="4" t="s">
        <v>6</v>
      </c>
      <c r="B634" s="6">
        <v>3561</v>
      </c>
      <c r="C634" s="6">
        <v>1862</v>
      </c>
      <c r="D634" s="6">
        <v>1699</v>
      </c>
      <c r="E634" t="b">
        <f t="shared" si="70"/>
        <v>0</v>
      </c>
      <c r="F634" t="b">
        <f t="shared" si="71"/>
        <v>1</v>
      </c>
      <c r="G634" t="b">
        <f t="shared" si="72"/>
        <v>1</v>
      </c>
      <c r="H634" t="b">
        <f t="shared" si="73"/>
        <v>0</v>
      </c>
    </row>
    <row r="635" spans="1:8">
      <c r="A635" s="4" t="s">
        <v>7</v>
      </c>
      <c r="B635" s="6">
        <v>3618</v>
      </c>
      <c r="C635" s="6">
        <v>1823</v>
      </c>
      <c r="D635" s="6">
        <v>1795</v>
      </c>
      <c r="E635" t="b">
        <f t="shared" si="70"/>
        <v>0</v>
      </c>
      <c r="F635" t="b">
        <f t="shared" si="71"/>
        <v>1</v>
      </c>
      <c r="G635" t="b">
        <f t="shared" si="72"/>
        <v>1</v>
      </c>
      <c r="H635" t="b">
        <f t="shared" si="73"/>
        <v>0</v>
      </c>
    </row>
    <row r="636" spans="1:8">
      <c r="A636" s="4" t="s">
        <v>8</v>
      </c>
      <c r="B636" s="6">
        <v>3272</v>
      </c>
      <c r="C636" s="6">
        <v>1666</v>
      </c>
      <c r="D636" s="6">
        <v>1606</v>
      </c>
      <c r="E636" t="b">
        <f t="shared" si="70"/>
        <v>0</v>
      </c>
      <c r="F636" t="b">
        <f t="shared" si="71"/>
        <v>1</v>
      </c>
      <c r="G636" t="b">
        <f t="shared" si="72"/>
        <v>1</v>
      </c>
      <c r="H636" t="b">
        <f t="shared" si="73"/>
        <v>0</v>
      </c>
    </row>
    <row r="637" spans="1:8">
      <c r="A637" s="4" t="s">
        <v>9</v>
      </c>
      <c r="B637" s="6">
        <v>3889</v>
      </c>
      <c r="C637" s="6">
        <v>1924</v>
      </c>
      <c r="D637" s="6">
        <v>1965</v>
      </c>
      <c r="E637" t="b">
        <f t="shared" si="70"/>
        <v>0</v>
      </c>
      <c r="F637" t="b">
        <f t="shared" si="71"/>
        <v>1</v>
      </c>
      <c r="G637" t="b">
        <f t="shared" si="72"/>
        <v>1</v>
      </c>
      <c r="H637" t="b">
        <f t="shared" si="73"/>
        <v>0</v>
      </c>
    </row>
    <row r="638" spans="1:8">
      <c r="A638" s="4" t="s">
        <v>10</v>
      </c>
      <c r="B638" s="6">
        <v>4852</v>
      </c>
      <c r="C638" s="6">
        <v>2478</v>
      </c>
      <c r="D638" s="6">
        <v>2374</v>
      </c>
      <c r="E638" t="b">
        <f t="shared" si="70"/>
        <v>0</v>
      </c>
      <c r="F638" t="b">
        <f t="shared" si="71"/>
        <v>1</v>
      </c>
      <c r="G638" t="b">
        <f t="shared" si="72"/>
        <v>1</v>
      </c>
      <c r="H638" t="b">
        <f t="shared" si="73"/>
        <v>0</v>
      </c>
    </row>
    <row r="639" spans="1:8">
      <c r="A639" s="4" t="s">
        <v>11</v>
      </c>
      <c r="B639" s="6">
        <v>5080</v>
      </c>
      <c r="C639" s="6">
        <v>2692</v>
      </c>
      <c r="D639" s="6">
        <v>2388</v>
      </c>
      <c r="E639" t="b">
        <f t="shared" si="70"/>
        <v>0</v>
      </c>
      <c r="F639" t="b">
        <f t="shared" si="71"/>
        <v>1</v>
      </c>
      <c r="G639" t="b">
        <f t="shared" si="72"/>
        <v>1</v>
      </c>
      <c r="H639" t="b">
        <f t="shared" si="73"/>
        <v>0</v>
      </c>
    </row>
    <row r="640" spans="1:8">
      <c r="A640" s="4" t="s">
        <v>12</v>
      </c>
      <c r="B640" s="6">
        <v>5052</v>
      </c>
      <c r="C640" s="6">
        <v>2659</v>
      </c>
      <c r="D640" s="6">
        <v>2393</v>
      </c>
      <c r="E640" t="b">
        <f t="shared" si="70"/>
        <v>0</v>
      </c>
      <c r="F640" t="b">
        <f t="shared" si="71"/>
        <v>1</v>
      </c>
      <c r="G640" t="b">
        <f t="shared" si="72"/>
        <v>1</v>
      </c>
      <c r="H640" t="b">
        <f t="shared" si="73"/>
        <v>0</v>
      </c>
    </row>
    <row r="641" spans="1:8">
      <c r="A641" s="4" t="s">
        <v>13</v>
      </c>
      <c r="B641" s="6">
        <v>4930</v>
      </c>
      <c r="C641" s="6">
        <v>2693</v>
      </c>
      <c r="D641" s="6">
        <v>2237</v>
      </c>
      <c r="E641" t="b">
        <f t="shared" si="70"/>
        <v>0</v>
      </c>
      <c r="F641" t="b">
        <f t="shared" si="71"/>
        <v>1</v>
      </c>
      <c r="G641" t="b">
        <f t="shared" si="72"/>
        <v>1</v>
      </c>
      <c r="H641" t="b">
        <f t="shared" si="73"/>
        <v>0</v>
      </c>
    </row>
    <row r="642" spans="1:8">
      <c r="A642" s="4" t="s">
        <v>14</v>
      </c>
      <c r="B642" s="6">
        <v>4471</v>
      </c>
      <c r="C642" s="6">
        <v>2441</v>
      </c>
      <c r="D642" s="6">
        <v>2030</v>
      </c>
      <c r="E642" t="b">
        <f t="shared" si="70"/>
        <v>0</v>
      </c>
      <c r="F642" t="b">
        <f t="shared" si="71"/>
        <v>1</v>
      </c>
      <c r="G642" t="b">
        <f t="shared" si="72"/>
        <v>1</v>
      </c>
      <c r="H642" t="b">
        <f t="shared" si="73"/>
        <v>0</v>
      </c>
    </row>
    <row r="643" spans="1:8">
      <c r="A643" s="4" t="s">
        <v>15</v>
      </c>
      <c r="B643" s="6">
        <v>4002</v>
      </c>
      <c r="C643" s="6">
        <v>2069</v>
      </c>
      <c r="D643" s="6">
        <v>1933</v>
      </c>
      <c r="E643" t="b">
        <f t="shared" si="70"/>
        <v>0</v>
      </c>
      <c r="F643" t="b">
        <f t="shared" si="71"/>
        <v>1</v>
      </c>
      <c r="G643" t="b">
        <f t="shared" si="72"/>
        <v>1</v>
      </c>
      <c r="H643" t="b">
        <f t="shared" si="73"/>
        <v>0</v>
      </c>
    </row>
    <row r="644" spans="1:8">
      <c r="A644" s="4" t="s">
        <v>16</v>
      </c>
      <c r="B644" s="6">
        <v>4097</v>
      </c>
      <c r="C644" s="6">
        <v>2156</v>
      </c>
      <c r="D644" s="6">
        <v>1941</v>
      </c>
      <c r="E644" t="b">
        <f t="shared" si="70"/>
        <v>0</v>
      </c>
      <c r="F644" t="b">
        <f t="shared" si="71"/>
        <v>1</v>
      </c>
      <c r="G644" t="b">
        <f t="shared" si="72"/>
        <v>1</v>
      </c>
      <c r="H644" t="b">
        <f t="shared" si="73"/>
        <v>0</v>
      </c>
    </row>
    <row r="645" spans="1:8">
      <c r="A645" s="4" t="s">
        <v>17</v>
      </c>
      <c r="B645" s="6">
        <v>4571</v>
      </c>
      <c r="C645" s="6">
        <v>2316</v>
      </c>
      <c r="D645" s="6">
        <v>2255</v>
      </c>
      <c r="E645" t="b">
        <f t="shared" ref="E645:E708" si="77">IFERROR(IF(SEARCH(" - ",A645)&gt;0,FALSE,TRUE),TRUE)</f>
        <v>0</v>
      </c>
      <c r="F645" t="b">
        <f t="shared" ref="F645:F708" si="78">IFERROR(IF(SEARCH("65+",A645)&gt;0,FALSE,TRUE),TRUE)</f>
        <v>1</v>
      </c>
      <c r="G645" t="b">
        <f t="shared" ref="G645:G708" si="79">IFERROR(IF(SEARCH("70",A645)&gt;0,FALSE,TRUE),TRUE)</f>
        <v>1</v>
      </c>
      <c r="H645" t="b">
        <f t="shared" ref="H645:H708" si="80">AND(E645:G645)</f>
        <v>0</v>
      </c>
    </row>
    <row r="646" spans="1:8">
      <c r="A646" s="4" t="s">
        <v>18</v>
      </c>
      <c r="B646" s="6">
        <v>4614</v>
      </c>
      <c r="C646" s="6">
        <v>2305</v>
      </c>
      <c r="D646" s="6">
        <v>2309</v>
      </c>
      <c r="E646" t="b">
        <f t="shared" si="77"/>
        <v>0</v>
      </c>
      <c r="F646" t="b">
        <f t="shared" si="78"/>
        <v>1</v>
      </c>
      <c r="G646" t="b">
        <f t="shared" si="79"/>
        <v>1</v>
      </c>
      <c r="H646" t="b">
        <f t="shared" si="80"/>
        <v>0</v>
      </c>
    </row>
    <row r="647" spans="1:8">
      <c r="A647" s="4" t="s">
        <v>19</v>
      </c>
      <c r="B647" s="6">
        <v>3610</v>
      </c>
      <c r="C647" s="6">
        <v>1686</v>
      </c>
      <c r="D647" s="6">
        <v>1924</v>
      </c>
      <c r="E647" t="b">
        <f t="shared" si="77"/>
        <v>0</v>
      </c>
      <c r="F647" t="b">
        <f t="shared" si="78"/>
        <v>1</v>
      </c>
      <c r="G647" t="b">
        <f t="shared" si="79"/>
        <v>1</v>
      </c>
      <c r="H647" t="b">
        <f t="shared" si="80"/>
        <v>0</v>
      </c>
    </row>
    <row r="648" spans="1:8">
      <c r="A648" s="4" t="s">
        <v>5</v>
      </c>
      <c r="B648" s="6">
        <v>7288</v>
      </c>
      <c r="C648" s="6">
        <v>2645</v>
      </c>
      <c r="D648" s="6">
        <v>4643</v>
      </c>
      <c r="E648" t="b">
        <f t="shared" si="77"/>
        <v>1</v>
      </c>
      <c r="F648" t="b">
        <f t="shared" si="78"/>
        <v>1</v>
      </c>
      <c r="G648" t="b">
        <f t="shared" si="79"/>
        <v>0</v>
      </c>
      <c r="H648" t="b">
        <f t="shared" si="80"/>
        <v>0</v>
      </c>
    </row>
    <row r="649" spans="1:8">
      <c r="A649" s="4" t="s">
        <v>4</v>
      </c>
      <c r="B649" s="6">
        <f>SUM(B647:B648)</f>
        <v>10898</v>
      </c>
      <c r="C649" s="6">
        <f>SUM(C647:C648)</f>
        <v>4331</v>
      </c>
      <c r="D649" s="6">
        <f t="shared" ref="D649" si="81">SUM(D647:D648)</f>
        <v>6567</v>
      </c>
      <c r="E649" t="b">
        <f t="shared" si="77"/>
        <v>1</v>
      </c>
      <c r="F649" t="b">
        <f t="shared" si="78"/>
        <v>0</v>
      </c>
      <c r="G649" t="b">
        <f t="shared" si="79"/>
        <v>1</v>
      </c>
      <c r="H649" t="b">
        <f t="shared" si="80"/>
        <v>0</v>
      </c>
    </row>
    <row r="650" spans="1:8">
      <c r="A650" s="4" t="s">
        <v>238</v>
      </c>
      <c r="B650" s="6">
        <v>236912</v>
      </c>
      <c r="C650" s="6">
        <v>114257</v>
      </c>
      <c r="D650" s="6">
        <v>122655</v>
      </c>
      <c r="E650" t="b">
        <f t="shared" si="77"/>
        <v>1</v>
      </c>
      <c r="F650" t="b">
        <f t="shared" si="78"/>
        <v>1</v>
      </c>
      <c r="G650" t="b">
        <f t="shared" si="79"/>
        <v>1</v>
      </c>
      <c r="H650" t="b">
        <f t="shared" si="80"/>
        <v>1</v>
      </c>
    </row>
    <row r="651" spans="1:8">
      <c r="A651" s="4" t="s">
        <v>6</v>
      </c>
      <c r="B651" s="6">
        <v>14740</v>
      </c>
      <c r="C651" s="6">
        <v>7596</v>
      </c>
      <c r="D651" s="6">
        <v>7144</v>
      </c>
      <c r="E651" t="b">
        <f t="shared" si="77"/>
        <v>0</v>
      </c>
      <c r="F651" t="b">
        <f t="shared" si="78"/>
        <v>1</v>
      </c>
      <c r="G651" t="b">
        <f t="shared" si="79"/>
        <v>1</v>
      </c>
      <c r="H651" t="b">
        <f t="shared" si="80"/>
        <v>0</v>
      </c>
    </row>
    <row r="652" spans="1:8">
      <c r="A652" s="4" t="s">
        <v>7</v>
      </c>
      <c r="B652" s="6">
        <v>16178</v>
      </c>
      <c r="C652" s="6">
        <v>8298</v>
      </c>
      <c r="D652" s="6">
        <v>7880</v>
      </c>
      <c r="E652" t="b">
        <f t="shared" si="77"/>
        <v>0</v>
      </c>
      <c r="F652" t="b">
        <f t="shared" si="78"/>
        <v>1</v>
      </c>
      <c r="G652" t="b">
        <f t="shared" si="79"/>
        <v>1</v>
      </c>
      <c r="H652" t="b">
        <f t="shared" si="80"/>
        <v>0</v>
      </c>
    </row>
    <row r="653" spans="1:8">
      <c r="A653" s="4" t="s">
        <v>8</v>
      </c>
      <c r="B653" s="6">
        <v>13428</v>
      </c>
      <c r="C653" s="6">
        <v>6888</v>
      </c>
      <c r="D653" s="6">
        <v>6540</v>
      </c>
      <c r="E653" t="b">
        <f t="shared" si="77"/>
        <v>0</v>
      </c>
      <c r="F653" t="b">
        <f t="shared" si="78"/>
        <v>1</v>
      </c>
      <c r="G653" t="b">
        <f t="shared" si="79"/>
        <v>1</v>
      </c>
      <c r="H653" t="b">
        <f t="shared" si="80"/>
        <v>0</v>
      </c>
    </row>
    <row r="654" spans="1:8">
      <c r="A654" s="4" t="s">
        <v>9</v>
      </c>
      <c r="B654" s="6">
        <v>12541</v>
      </c>
      <c r="C654" s="6">
        <v>6441</v>
      </c>
      <c r="D654" s="6">
        <v>6100</v>
      </c>
      <c r="E654" t="b">
        <f t="shared" si="77"/>
        <v>0</v>
      </c>
      <c r="F654" t="b">
        <f t="shared" si="78"/>
        <v>1</v>
      </c>
      <c r="G654" t="b">
        <f t="shared" si="79"/>
        <v>1</v>
      </c>
      <c r="H654" t="b">
        <f t="shared" si="80"/>
        <v>0</v>
      </c>
    </row>
    <row r="655" spans="1:8">
      <c r="A655" s="4" t="s">
        <v>10</v>
      </c>
      <c r="B655" s="6">
        <v>13994</v>
      </c>
      <c r="C655" s="6">
        <v>7062</v>
      </c>
      <c r="D655" s="6">
        <v>6932</v>
      </c>
      <c r="E655" t="b">
        <f t="shared" si="77"/>
        <v>0</v>
      </c>
      <c r="F655" t="b">
        <f t="shared" si="78"/>
        <v>1</v>
      </c>
      <c r="G655" t="b">
        <f t="shared" si="79"/>
        <v>1</v>
      </c>
      <c r="H655" t="b">
        <f t="shared" si="80"/>
        <v>0</v>
      </c>
    </row>
    <row r="656" spans="1:8">
      <c r="A656" s="4" t="s">
        <v>11</v>
      </c>
      <c r="B656" s="6">
        <v>16347</v>
      </c>
      <c r="C656" s="6">
        <v>8040</v>
      </c>
      <c r="D656" s="6">
        <v>8307</v>
      </c>
      <c r="E656" t="b">
        <f t="shared" si="77"/>
        <v>0</v>
      </c>
      <c r="F656" t="b">
        <f t="shared" si="78"/>
        <v>1</v>
      </c>
      <c r="G656" t="b">
        <f t="shared" si="79"/>
        <v>1</v>
      </c>
      <c r="H656" t="b">
        <f t="shared" si="80"/>
        <v>0</v>
      </c>
    </row>
    <row r="657" spans="1:8">
      <c r="A657" s="4" t="s">
        <v>12</v>
      </c>
      <c r="B657" s="6">
        <v>20967</v>
      </c>
      <c r="C657" s="6">
        <v>10116</v>
      </c>
      <c r="D657" s="6">
        <v>10851</v>
      </c>
      <c r="E657" t="b">
        <f t="shared" si="77"/>
        <v>0</v>
      </c>
      <c r="F657" t="b">
        <f t="shared" si="78"/>
        <v>1</v>
      </c>
      <c r="G657" t="b">
        <f t="shared" si="79"/>
        <v>1</v>
      </c>
      <c r="H657" t="b">
        <f t="shared" si="80"/>
        <v>0</v>
      </c>
    </row>
    <row r="658" spans="1:8">
      <c r="A658" s="4" t="s">
        <v>13</v>
      </c>
      <c r="B658" s="6">
        <v>22219</v>
      </c>
      <c r="C658" s="6">
        <v>10765</v>
      </c>
      <c r="D658" s="6">
        <v>11454</v>
      </c>
      <c r="E658" t="b">
        <f t="shared" si="77"/>
        <v>0</v>
      </c>
      <c r="F658" t="b">
        <f t="shared" si="78"/>
        <v>1</v>
      </c>
      <c r="G658" t="b">
        <f t="shared" si="79"/>
        <v>1</v>
      </c>
      <c r="H658" t="b">
        <f t="shared" si="80"/>
        <v>0</v>
      </c>
    </row>
    <row r="659" spans="1:8">
      <c r="A659" s="4" t="s">
        <v>14</v>
      </c>
      <c r="B659" s="6">
        <v>19320</v>
      </c>
      <c r="C659" s="6">
        <v>9582</v>
      </c>
      <c r="D659" s="6">
        <v>9738</v>
      </c>
      <c r="E659" t="b">
        <f t="shared" si="77"/>
        <v>0</v>
      </c>
      <c r="F659" t="b">
        <f t="shared" si="78"/>
        <v>1</v>
      </c>
      <c r="G659" t="b">
        <f t="shared" si="79"/>
        <v>1</v>
      </c>
      <c r="H659" t="b">
        <f t="shared" si="80"/>
        <v>0</v>
      </c>
    </row>
    <row r="660" spans="1:8">
      <c r="A660" s="4" t="s">
        <v>15</v>
      </c>
      <c r="B660" s="6">
        <v>14670</v>
      </c>
      <c r="C660" s="6">
        <v>7375</v>
      </c>
      <c r="D660" s="6">
        <v>7295</v>
      </c>
      <c r="E660" t="b">
        <f t="shared" si="77"/>
        <v>0</v>
      </c>
      <c r="F660" t="b">
        <f t="shared" si="78"/>
        <v>1</v>
      </c>
      <c r="G660" t="b">
        <f t="shared" si="79"/>
        <v>1</v>
      </c>
      <c r="H660" t="b">
        <f t="shared" si="80"/>
        <v>0</v>
      </c>
    </row>
    <row r="661" spans="1:8">
      <c r="A661" s="4" t="s">
        <v>16</v>
      </c>
      <c r="B661" s="6">
        <v>13330</v>
      </c>
      <c r="C661" s="6">
        <v>6619</v>
      </c>
      <c r="D661" s="6">
        <v>6711</v>
      </c>
      <c r="E661" t="b">
        <f t="shared" si="77"/>
        <v>0</v>
      </c>
      <c r="F661" t="b">
        <f t="shared" si="78"/>
        <v>1</v>
      </c>
      <c r="G661" t="b">
        <f t="shared" si="79"/>
        <v>1</v>
      </c>
      <c r="H661" t="b">
        <f t="shared" si="80"/>
        <v>0</v>
      </c>
    </row>
    <row r="662" spans="1:8">
      <c r="A662" s="4" t="s">
        <v>17</v>
      </c>
      <c r="B662" s="6">
        <v>14717</v>
      </c>
      <c r="C662" s="6">
        <v>7051</v>
      </c>
      <c r="D662" s="6">
        <v>7666</v>
      </c>
      <c r="E662" t="b">
        <f t="shared" si="77"/>
        <v>0</v>
      </c>
      <c r="F662" t="b">
        <f t="shared" si="78"/>
        <v>1</v>
      </c>
      <c r="G662" t="b">
        <f t="shared" si="79"/>
        <v>1</v>
      </c>
      <c r="H662" t="b">
        <f t="shared" si="80"/>
        <v>0</v>
      </c>
    </row>
    <row r="663" spans="1:8">
      <c r="A663" s="4" t="s">
        <v>18</v>
      </c>
      <c r="B663" s="6">
        <v>14358</v>
      </c>
      <c r="C663" s="6">
        <v>6634</v>
      </c>
      <c r="D663" s="6">
        <v>7724</v>
      </c>
      <c r="E663" t="b">
        <f t="shared" si="77"/>
        <v>0</v>
      </c>
      <c r="F663" t="b">
        <f t="shared" si="78"/>
        <v>1</v>
      </c>
      <c r="G663" t="b">
        <f t="shared" si="79"/>
        <v>1</v>
      </c>
      <c r="H663" t="b">
        <f t="shared" si="80"/>
        <v>0</v>
      </c>
    </row>
    <row r="664" spans="1:8">
      <c r="A664" s="4" t="s">
        <v>19</v>
      </c>
      <c r="B664" s="6">
        <v>10776</v>
      </c>
      <c r="C664" s="6">
        <v>4766</v>
      </c>
      <c r="D664" s="6">
        <v>6010</v>
      </c>
      <c r="E664" t="b">
        <f t="shared" si="77"/>
        <v>0</v>
      </c>
      <c r="F664" t="b">
        <f t="shared" si="78"/>
        <v>1</v>
      </c>
      <c r="G664" t="b">
        <f t="shared" si="79"/>
        <v>1</v>
      </c>
      <c r="H664" t="b">
        <f t="shared" si="80"/>
        <v>0</v>
      </c>
    </row>
    <row r="665" spans="1:8">
      <c r="A665" s="4" t="s">
        <v>5</v>
      </c>
      <c r="B665" s="6">
        <v>19327</v>
      </c>
      <c r="C665" s="6">
        <v>7024</v>
      </c>
      <c r="D665" s="6">
        <v>12303</v>
      </c>
      <c r="E665" t="b">
        <f t="shared" si="77"/>
        <v>1</v>
      </c>
      <c r="F665" t="b">
        <f t="shared" si="78"/>
        <v>1</v>
      </c>
      <c r="G665" t="b">
        <f t="shared" si="79"/>
        <v>0</v>
      </c>
      <c r="H665" t="b">
        <f t="shared" si="80"/>
        <v>0</v>
      </c>
    </row>
    <row r="666" spans="1:8">
      <c r="A666" s="4" t="s">
        <v>4</v>
      </c>
      <c r="B666" s="6">
        <f>SUM(B664:B665)</f>
        <v>30103</v>
      </c>
      <c r="C666" s="6">
        <f>SUM(C664:C665)</f>
        <v>11790</v>
      </c>
      <c r="D666" s="6">
        <f t="shared" ref="D666" si="82">SUM(D664:D665)</f>
        <v>18313</v>
      </c>
      <c r="E666" t="b">
        <f t="shared" si="77"/>
        <v>1</v>
      </c>
      <c r="F666" t="b">
        <f t="shared" si="78"/>
        <v>0</v>
      </c>
      <c r="G666" t="b">
        <f t="shared" si="79"/>
        <v>1</v>
      </c>
      <c r="H666" t="b">
        <f t="shared" si="80"/>
        <v>0</v>
      </c>
    </row>
    <row r="667" spans="1:8">
      <c r="A667" s="4" t="s">
        <v>239</v>
      </c>
      <c r="B667" s="6">
        <v>73972</v>
      </c>
      <c r="C667" s="6">
        <v>36699</v>
      </c>
      <c r="D667" s="6">
        <v>37273</v>
      </c>
      <c r="E667" t="b">
        <f t="shared" si="77"/>
        <v>1</v>
      </c>
      <c r="F667" t="b">
        <f t="shared" si="78"/>
        <v>1</v>
      </c>
      <c r="G667" t="b">
        <f t="shared" si="79"/>
        <v>1</v>
      </c>
      <c r="H667" t="b">
        <f t="shared" si="80"/>
        <v>1</v>
      </c>
    </row>
    <row r="668" spans="1:8">
      <c r="A668" s="4" t="s">
        <v>6</v>
      </c>
      <c r="B668" s="6">
        <v>4134</v>
      </c>
      <c r="C668" s="6">
        <v>2186</v>
      </c>
      <c r="D668" s="6">
        <v>1948</v>
      </c>
      <c r="E668" t="b">
        <f t="shared" si="77"/>
        <v>0</v>
      </c>
      <c r="F668" t="b">
        <f t="shared" si="78"/>
        <v>1</v>
      </c>
      <c r="G668" t="b">
        <f t="shared" si="79"/>
        <v>1</v>
      </c>
      <c r="H668" t="b">
        <f t="shared" si="80"/>
        <v>0</v>
      </c>
    </row>
    <row r="669" spans="1:8">
      <c r="A669" s="4" t="s">
        <v>7</v>
      </c>
      <c r="B669" s="6">
        <v>4467</v>
      </c>
      <c r="C669" s="6">
        <v>2349</v>
      </c>
      <c r="D669" s="6">
        <v>2118</v>
      </c>
      <c r="E669" t="b">
        <f t="shared" si="77"/>
        <v>0</v>
      </c>
      <c r="F669" t="b">
        <f t="shared" si="78"/>
        <v>1</v>
      </c>
      <c r="G669" t="b">
        <f t="shared" si="79"/>
        <v>1</v>
      </c>
      <c r="H669" t="b">
        <f t="shared" si="80"/>
        <v>0</v>
      </c>
    </row>
    <row r="670" spans="1:8">
      <c r="A670" s="4" t="s">
        <v>8</v>
      </c>
      <c r="B670" s="6">
        <v>3899</v>
      </c>
      <c r="C670" s="6">
        <v>2002</v>
      </c>
      <c r="D670" s="6">
        <v>1897</v>
      </c>
      <c r="E670" t="b">
        <f t="shared" si="77"/>
        <v>0</v>
      </c>
      <c r="F670" t="b">
        <f t="shared" si="78"/>
        <v>1</v>
      </c>
      <c r="G670" t="b">
        <f t="shared" si="79"/>
        <v>1</v>
      </c>
      <c r="H670" t="b">
        <f t="shared" si="80"/>
        <v>0</v>
      </c>
    </row>
    <row r="671" spans="1:8">
      <c r="A671" s="4" t="s">
        <v>9</v>
      </c>
      <c r="B671" s="6">
        <v>4425</v>
      </c>
      <c r="C671" s="6">
        <v>2233</v>
      </c>
      <c r="D671" s="6">
        <v>2192</v>
      </c>
      <c r="E671" t="b">
        <f t="shared" si="77"/>
        <v>0</v>
      </c>
      <c r="F671" t="b">
        <f t="shared" si="78"/>
        <v>1</v>
      </c>
      <c r="G671" t="b">
        <f t="shared" si="79"/>
        <v>1</v>
      </c>
      <c r="H671" t="b">
        <f t="shared" si="80"/>
        <v>0</v>
      </c>
    </row>
    <row r="672" spans="1:8">
      <c r="A672" s="4" t="s">
        <v>10</v>
      </c>
      <c r="B672" s="6">
        <v>5256</v>
      </c>
      <c r="C672" s="6">
        <v>2658</v>
      </c>
      <c r="D672" s="6">
        <v>2598</v>
      </c>
      <c r="E672" t="b">
        <f t="shared" si="77"/>
        <v>0</v>
      </c>
      <c r="F672" t="b">
        <f t="shared" si="78"/>
        <v>1</v>
      </c>
      <c r="G672" t="b">
        <f t="shared" si="79"/>
        <v>1</v>
      </c>
      <c r="H672" t="b">
        <f t="shared" si="80"/>
        <v>0</v>
      </c>
    </row>
    <row r="673" spans="1:8">
      <c r="A673" s="4" t="s">
        <v>11</v>
      </c>
      <c r="B673" s="6">
        <v>5786</v>
      </c>
      <c r="C673" s="6">
        <v>2987</v>
      </c>
      <c r="D673" s="6">
        <v>2799</v>
      </c>
      <c r="E673" t="b">
        <f t="shared" si="77"/>
        <v>0</v>
      </c>
      <c r="F673" t="b">
        <f t="shared" si="78"/>
        <v>1</v>
      </c>
      <c r="G673" t="b">
        <f t="shared" si="79"/>
        <v>1</v>
      </c>
      <c r="H673" t="b">
        <f t="shared" si="80"/>
        <v>0</v>
      </c>
    </row>
    <row r="674" spans="1:8">
      <c r="A674" s="4" t="s">
        <v>12</v>
      </c>
      <c r="B674" s="6">
        <v>6089</v>
      </c>
      <c r="C674" s="6">
        <v>3190</v>
      </c>
      <c r="D674" s="6">
        <v>2899</v>
      </c>
      <c r="E674" t="b">
        <f t="shared" si="77"/>
        <v>0</v>
      </c>
      <c r="F674" t="b">
        <f t="shared" si="78"/>
        <v>1</v>
      </c>
      <c r="G674" t="b">
        <f t="shared" si="79"/>
        <v>1</v>
      </c>
      <c r="H674" t="b">
        <f t="shared" si="80"/>
        <v>0</v>
      </c>
    </row>
    <row r="675" spans="1:8">
      <c r="A675" s="4" t="s">
        <v>13</v>
      </c>
      <c r="B675" s="6">
        <v>5513</v>
      </c>
      <c r="C675" s="6">
        <v>2923</v>
      </c>
      <c r="D675" s="6">
        <v>2590</v>
      </c>
      <c r="E675" t="b">
        <f t="shared" si="77"/>
        <v>0</v>
      </c>
      <c r="F675" t="b">
        <f t="shared" si="78"/>
        <v>1</v>
      </c>
      <c r="G675" t="b">
        <f t="shared" si="79"/>
        <v>1</v>
      </c>
      <c r="H675" t="b">
        <f t="shared" si="80"/>
        <v>0</v>
      </c>
    </row>
    <row r="676" spans="1:8">
      <c r="A676" s="4" t="s">
        <v>14</v>
      </c>
      <c r="B676" s="6">
        <v>5163</v>
      </c>
      <c r="C676" s="6">
        <v>2681</v>
      </c>
      <c r="D676" s="6">
        <v>2482</v>
      </c>
      <c r="E676" t="b">
        <f t="shared" si="77"/>
        <v>0</v>
      </c>
      <c r="F676" t="b">
        <f t="shared" si="78"/>
        <v>1</v>
      </c>
      <c r="G676" t="b">
        <f t="shared" si="79"/>
        <v>1</v>
      </c>
      <c r="H676" t="b">
        <f t="shared" si="80"/>
        <v>0</v>
      </c>
    </row>
    <row r="677" spans="1:8">
      <c r="A677" s="4" t="s">
        <v>15</v>
      </c>
      <c r="B677" s="6">
        <v>4659</v>
      </c>
      <c r="C677" s="6">
        <v>2368</v>
      </c>
      <c r="D677" s="6">
        <v>2291</v>
      </c>
      <c r="E677" t="b">
        <f t="shared" si="77"/>
        <v>0</v>
      </c>
      <c r="F677" t="b">
        <f t="shared" si="78"/>
        <v>1</v>
      </c>
      <c r="G677" t="b">
        <f t="shared" si="79"/>
        <v>1</v>
      </c>
      <c r="H677" t="b">
        <f t="shared" si="80"/>
        <v>0</v>
      </c>
    </row>
    <row r="678" spans="1:8">
      <c r="A678" s="4" t="s">
        <v>16</v>
      </c>
      <c r="B678" s="6">
        <v>4644</v>
      </c>
      <c r="C678" s="6">
        <v>2360</v>
      </c>
      <c r="D678" s="6">
        <v>2284</v>
      </c>
      <c r="E678" t="b">
        <f t="shared" si="77"/>
        <v>0</v>
      </c>
      <c r="F678" t="b">
        <f t="shared" si="78"/>
        <v>1</v>
      </c>
      <c r="G678" t="b">
        <f t="shared" si="79"/>
        <v>1</v>
      </c>
      <c r="H678" t="b">
        <f t="shared" si="80"/>
        <v>0</v>
      </c>
    </row>
    <row r="679" spans="1:8">
      <c r="A679" s="4" t="s">
        <v>17</v>
      </c>
      <c r="B679" s="6">
        <v>5128</v>
      </c>
      <c r="C679" s="6">
        <v>2561</v>
      </c>
      <c r="D679" s="6">
        <v>2567</v>
      </c>
      <c r="E679" t="b">
        <f t="shared" si="77"/>
        <v>0</v>
      </c>
      <c r="F679" t="b">
        <f t="shared" si="78"/>
        <v>1</v>
      </c>
      <c r="G679" t="b">
        <f t="shared" si="79"/>
        <v>1</v>
      </c>
      <c r="H679" t="b">
        <f t="shared" si="80"/>
        <v>0</v>
      </c>
    </row>
    <row r="680" spans="1:8">
      <c r="A680" s="4" t="s">
        <v>18</v>
      </c>
      <c r="B680" s="6">
        <v>4512</v>
      </c>
      <c r="C680" s="6">
        <v>2204</v>
      </c>
      <c r="D680" s="6">
        <v>2308</v>
      </c>
      <c r="E680" t="b">
        <f t="shared" si="77"/>
        <v>0</v>
      </c>
      <c r="F680" t="b">
        <f t="shared" si="78"/>
        <v>1</v>
      </c>
      <c r="G680" t="b">
        <f t="shared" si="79"/>
        <v>1</v>
      </c>
      <c r="H680" t="b">
        <f t="shared" si="80"/>
        <v>0</v>
      </c>
    </row>
    <row r="681" spans="1:8">
      <c r="A681" s="4" t="s">
        <v>19</v>
      </c>
      <c r="B681" s="6">
        <v>3473</v>
      </c>
      <c r="C681" s="6">
        <v>1522</v>
      </c>
      <c r="D681" s="6">
        <v>1951</v>
      </c>
      <c r="E681" t="b">
        <f t="shared" si="77"/>
        <v>0</v>
      </c>
      <c r="F681" t="b">
        <f t="shared" si="78"/>
        <v>1</v>
      </c>
      <c r="G681" t="b">
        <f t="shared" si="79"/>
        <v>1</v>
      </c>
      <c r="H681" t="b">
        <f t="shared" si="80"/>
        <v>0</v>
      </c>
    </row>
    <row r="682" spans="1:8">
      <c r="A682" s="4" t="s">
        <v>5</v>
      </c>
      <c r="B682" s="6">
        <v>6824</v>
      </c>
      <c r="C682" s="6">
        <v>2475</v>
      </c>
      <c r="D682" s="6">
        <v>4349</v>
      </c>
      <c r="E682" t="b">
        <f t="shared" si="77"/>
        <v>1</v>
      </c>
      <c r="F682" t="b">
        <f t="shared" si="78"/>
        <v>1</v>
      </c>
      <c r="G682" t="b">
        <f t="shared" si="79"/>
        <v>0</v>
      </c>
      <c r="H682" t="b">
        <f t="shared" si="80"/>
        <v>0</v>
      </c>
    </row>
    <row r="683" spans="1:8">
      <c r="A683" s="4" t="s">
        <v>4</v>
      </c>
      <c r="B683" s="6">
        <f>SUM(B681:B682)</f>
        <v>10297</v>
      </c>
      <c r="C683" s="6">
        <f>SUM(C681:C682)</f>
        <v>3997</v>
      </c>
      <c r="D683" s="6">
        <f t="shared" ref="D683" si="83">SUM(D681:D682)</f>
        <v>6300</v>
      </c>
      <c r="E683" t="b">
        <f t="shared" si="77"/>
        <v>1</v>
      </c>
      <c r="F683" t="b">
        <f t="shared" si="78"/>
        <v>0</v>
      </c>
      <c r="G683" t="b">
        <f t="shared" si="79"/>
        <v>1</v>
      </c>
      <c r="H683" t="b">
        <f t="shared" si="80"/>
        <v>0</v>
      </c>
    </row>
    <row r="684" spans="1:8">
      <c r="A684" s="4" t="s">
        <v>240</v>
      </c>
      <c r="B684" s="6">
        <v>36704</v>
      </c>
      <c r="C684" s="6">
        <v>18275</v>
      </c>
      <c r="D684" s="6">
        <v>18429</v>
      </c>
      <c r="E684" t="b">
        <f t="shared" si="77"/>
        <v>1</v>
      </c>
      <c r="F684" t="b">
        <f t="shared" si="78"/>
        <v>1</v>
      </c>
      <c r="G684" t="b">
        <f t="shared" si="79"/>
        <v>1</v>
      </c>
      <c r="H684" t="b">
        <f t="shared" si="80"/>
        <v>1</v>
      </c>
    </row>
    <row r="685" spans="1:8">
      <c r="A685" s="4" t="s">
        <v>6</v>
      </c>
      <c r="B685" s="6">
        <v>1862</v>
      </c>
      <c r="C685" s="6">
        <v>976</v>
      </c>
      <c r="D685" s="6">
        <v>886</v>
      </c>
      <c r="E685" t="b">
        <f t="shared" si="77"/>
        <v>0</v>
      </c>
      <c r="F685" t="b">
        <f t="shared" si="78"/>
        <v>1</v>
      </c>
      <c r="G685" t="b">
        <f t="shared" si="79"/>
        <v>1</v>
      </c>
      <c r="H685" t="b">
        <f t="shared" si="80"/>
        <v>0</v>
      </c>
    </row>
    <row r="686" spans="1:8">
      <c r="A686" s="4" t="s">
        <v>7</v>
      </c>
      <c r="B686" s="6">
        <v>1986</v>
      </c>
      <c r="C686" s="6">
        <v>1068</v>
      </c>
      <c r="D686" s="6">
        <v>918</v>
      </c>
      <c r="E686" t="b">
        <f t="shared" si="77"/>
        <v>0</v>
      </c>
      <c r="F686" t="b">
        <f t="shared" si="78"/>
        <v>1</v>
      </c>
      <c r="G686" t="b">
        <f t="shared" si="79"/>
        <v>1</v>
      </c>
      <c r="H686" t="b">
        <f t="shared" si="80"/>
        <v>0</v>
      </c>
    </row>
    <row r="687" spans="1:8">
      <c r="A687" s="4" t="s">
        <v>8</v>
      </c>
      <c r="B687" s="6">
        <v>1868</v>
      </c>
      <c r="C687" s="6">
        <v>943</v>
      </c>
      <c r="D687" s="6">
        <v>925</v>
      </c>
      <c r="E687" t="b">
        <f t="shared" si="77"/>
        <v>0</v>
      </c>
      <c r="F687" t="b">
        <f t="shared" si="78"/>
        <v>1</v>
      </c>
      <c r="G687" t="b">
        <f t="shared" si="79"/>
        <v>1</v>
      </c>
      <c r="H687" t="b">
        <f t="shared" si="80"/>
        <v>0</v>
      </c>
    </row>
    <row r="688" spans="1:8">
      <c r="A688" s="4" t="s">
        <v>9</v>
      </c>
      <c r="B688" s="6">
        <v>2116</v>
      </c>
      <c r="C688" s="6">
        <v>1080</v>
      </c>
      <c r="D688" s="6">
        <v>1036</v>
      </c>
      <c r="E688" t="b">
        <f t="shared" si="77"/>
        <v>0</v>
      </c>
      <c r="F688" t="b">
        <f t="shared" si="78"/>
        <v>1</v>
      </c>
      <c r="G688" t="b">
        <f t="shared" si="79"/>
        <v>1</v>
      </c>
      <c r="H688" t="b">
        <f t="shared" si="80"/>
        <v>0</v>
      </c>
    </row>
    <row r="689" spans="1:8">
      <c r="A689" s="4" t="s">
        <v>10</v>
      </c>
      <c r="B689" s="6">
        <v>2806</v>
      </c>
      <c r="C689" s="6">
        <v>1417</v>
      </c>
      <c r="D689" s="6">
        <v>1389</v>
      </c>
      <c r="E689" t="b">
        <f t="shared" si="77"/>
        <v>0</v>
      </c>
      <c r="F689" t="b">
        <f t="shared" si="78"/>
        <v>1</v>
      </c>
      <c r="G689" t="b">
        <f t="shared" si="79"/>
        <v>1</v>
      </c>
      <c r="H689" t="b">
        <f t="shared" si="80"/>
        <v>0</v>
      </c>
    </row>
    <row r="690" spans="1:8">
      <c r="A690" s="4" t="s">
        <v>11</v>
      </c>
      <c r="B690" s="6">
        <v>2801</v>
      </c>
      <c r="C690" s="6">
        <v>1491</v>
      </c>
      <c r="D690" s="6">
        <v>1310</v>
      </c>
      <c r="E690" t="b">
        <f t="shared" si="77"/>
        <v>0</v>
      </c>
      <c r="F690" t="b">
        <f t="shared" si="78"/>
        <v>1</v>
      </c>
      <c r="G690" t="b">
        <f t="shared" si="79"/>
        <v>1</v>
      </c>
      <c r="H690" t="b">
        <f t="shared" si="80"/>
        <v>0</v>
      </c>
    </row>
    <row r="691" spans="1:8">
      <c r="A691" s="4" t="s">
        <v>12</v>
      </c>
      <c r="B691" s="6">
        <v>2846</v>
      </c>
      <c r="C691" s="6">
        <v>1460</v>
      </c>
      <c r="D691" s="6">
        <v>1386</v>
      </c>
      <c r="E691" t="b">
        <f t="shared" si="77"/>
        <v>0</v>
      </c>
      <c r="F691" t="b">
        <f t="shared" si="78"/>
        <v>1</v>
      </c>
      <c r="G691" t="b">
        <f t="shared" si="79"/>
        <v>1</v>
      </c>
      <c r="H691" t="b">
        <f t="shared" si="80"/>
        <v>0</v>
      </c>
    </row>
    <row r="692" spans="1:8">
      <c r="A692" s="4" t="s">
        <v>13</v>
      </c>
      <c r="B692" s="6">
        <v>2694</v>
      </c>
      <c r="C692" s="6">
        <v>1452</v>
      </c>
      <c r="D692" s="6">
        <v>1242</v>
      </c>
      <c r="E692" t="b">
        <f t="shared" si="77"/>
        <v>0</v>
      </c>
      <c r="F692" t="b">
        <f t="shared" si="78"/>
        <v>1</v>
      </c>
      <c r="G692" t="b">
        <f t="shared" si="79"/>
        <v>1</v>
      </c>
      <c r="H692" t="b">
        <f t="shared" si="80"/>
        <v>0</v>
      </c>
    </row>
    <row r="693" spans="1:8">
      <c r="A693" s="4" t="s">
        <v>14</v>
      </c>
      <c r="B693" s="6">
        <v>2460</v>
      </c>
      <c r="C693" s="6">
        <v>1274</v>
      </c>
      <c r="D693" s="6">
        <v>1186</v>
      </c>
      <c r="E693" t="b">
        <f t="shared" si="77"/>
        <v>0</v>
      </c>
      <c r="F693" t="b">
        <f t="shared" si="78"/>
        <v>1</v>
      </c>
      <c r="G693" t="b">
        <f t="shared" si="79"/>
        <v>1</v>
      </c>
      <c r="H693" t="b">
        <f t="shared" si="80"/>
        <v>0</v>
      </c>
    </row>
    <row r="694" spans="1:8">
      <c r="A694" s="4" t="s">
        <v>15</v>
      </c>
      <c r="B694" s="6">
        <v>2284</v>
      </c>
      <c r="C694" s="6">
        <v>1185</v>
      </c>
      <c r="D694" s="6">
        <v>1099</v>
      </c>
      <c r="E694" t="b">
        <f t="shared" si="77"/>
        <v>0</v>
      </c>
      <c r="F694" t="b">
        <f t="shared" si="78"/>
        <v>1</v>
      </c>
      <c r="G694" t="b">
        <f t="shared" si="79"/>
        <v>1</v>
      </c>
      <c r="H694" t="b">
        <f t="shared" si="80"/>
        <v>0</v>
      </c>
    </row>
    <row r="695" spans="1:8">
      <c r="A695" s="4" t="s">
        <v>16</v>
      </c>
      <c r="B695" s="6">
        <v>2271</v>
      </c>
      <c r="C695" s="6">
        <v>1176</v>
      </c>
      <c r="D695" s="6">
        <v>1095</v>
      </c>
      <c r="E695" t="b">
        <f t="shared" si="77"/>
        <v>0</v>
      </c>
      <c r="F695" t="b">
        <f t="shared" si="78"/>
        <v>1</v>
      </c>
      <c r="G695" t="b">
        <f t="shared" si="79"/>
        <v>1</v>
      </c>
      <c r="H695" t="b">
        <f t="shared" si="80"/>
        <v>0</v>
      </c>
    </row>
    <row r="696" spans="1:8">
      <c r="A696" s="4" t="s">
        <v>17</v>
      </c>
      <c r="B696" s="6">
        <v>2591</v>
      </c>
      <c r="C696" s="6">
        <v>1334</v>
      </c>
      <c r="D696" s="6">
        <v>1257</v>
      </c>
      <c r="E696" t="b">
        <f t="shared" si="77"/>
        <v>0</v>
      </c>
      <c r="F696" t="b">
        <f t="shared" si="78"/>
        <v>1</v>
      </c>
      <c r="G696" t="b">
        <f t="shared" si="79"/>
        <v>1</v>
      </c>
      <c r="H696" t="b">
        <f t="shared" si="80"/>
        <v>0</v>
      </c>
    </row>
    <row r="697" spans="1:8">
      <c r="A697" s="4" t="s">
        <v>18</v>
      </c>
      <c r="B697" s="6">
        <v>2381</v>
      </c>
      <c r="C697" s="6">
        <v>1197</v>
      </c>
      <c r="D697" s="6">
        <v>1184</v>
      </c>
      <c r="E697" t="b">
        <f t="shared" si="77"/>
        <v>0</v>
      </c>
      <c r="F697" t="b">
        <f t="shared" si="78"/>
        <v>1</v>
      </c>
      <c r="G697" t="b">
        <f t="shared" si="79"/>
        <v>1</v>
      </c>
      <c r="H697" t="b">
        <f t="shared" si="80"/>
        <v>0</v>
      </c>
    </row>
    <row r="698" spans="1:8">
      <c r="A698" s="4" t="s">
        <v>19</v>
      </c>
      <c r="B698" s="6">
        <v>1848</v>
      </c>
      <c r="C698" s="6">
        <v>826</v>
      </c>
      <c r="D698" s="6">
        <v>1022</v>
      </c>
      <c r="E698" t="b">
        <f t="shared" si="77"/>
        <v>0</v>
      </c>
      <c r="F698" t="b">
        <f t="shared" si="78"/>
        <v>1</v>
      </c>
      <c r="G698" t="b">
        <f t="shared" si="79"/>
        <v>1</v>
      </c>
      <c r="H698" t="b">
        <f t="shared" si="80"/>
        <v>0</v>
      </c>
    </row>
    <row r="699" spans="1:8">
      <c r="A699" s="4" t="s">
        <v>5</v>
      </c>
      <c r="B699" s="6">
        <v>3890</v>
      </c>
      <c r="C699" s="6">
        <v>1396</v>
      </c>
      <c r="D699" s="6">
        <v>2494</v>
      </c>
      <c r="E699" t="b">
        <f t="shared" si="77"/>
        <v>1</v>
      </c>
      <c r="F699" t="b">
        <f t="shared" si="78"/>
        <v>1</v>
      </c>
      <c r="G699" t="b">
        <f t="shared" si="79"/>
        <v>0</v>
      </c>
      <c r="H699" t="b">
        <f t="shared" si="80"/>
        <v>0</v>
      </c>
    </row>
    <row r="700" spans="1:8">
      <c r="A700" s="4" t="s">
        <v>4</v>
      </c>
      <c r="B700" s="6">
        <f>SUM(B698:B699)</f>
        <v>5738</v>
      </c>
      <c r="C700" s="6">
        <f>SUM(C698:C699)</f>
        <v>2222</v>
      </c>
      <c r="D700" s="6">
        <f t="shared" ref="D700" si="84">SUM(D698:D699)</f>
        <v>3516</v>
      </c>
      <c r="E700" t="b">
        <f t="shared" si="77"/>
        <v>1</v>
      </c>
      <c r="F700" t="b">
        <f t="shared" si="78"/>
        <v>0</v>
      </c>
      <c r="G700" t="b">
        <f t="shared" si="79"/>
        <v>1</v>
      </c>
      <c r="H700" t="b">
        <f t="shared" si="80"/>
        <v>0</v>
      </c>
    </row>
    <row r="701" spans="1:8">
      <c r="A701" s="4" t="s">
        <v>241</v>
      </c>
      <c r="B701" s="6">
        <v>39613</v>
      </c>
      <c r="C701" s="6">
        <v>19545</v>
      </c>
      <c r="D701" s="6">
        <v>20068</v>
      </c>
      <c r="E701" t="b">
        <f t="shared" si="77"/>
        <v>1</v>
      </c>
      <c r="F701" t="b">
        <f t="shared" si="78"/>
        <v>1</v>
      </c>
      <c r="G701" t="b">
        <f t="shared" si="79"/>
        <v>1</v>
      </c>
      <c r="H701" t="b">
        <f t="shared" si="80"/>
        <v>1</v>
      </c>
    </row>
    <row r="702" spans="1:8">
      <c r="A702" s="4" t="s">
        <v>6</v>
      </c>
      <c r="B702" s="6">
        <v>1950</v>
      </c>
      <c r="C702" s="6">
        <v>974</v>
      </c>
      <c r="D702" s="6">
        <v>976</v>
      </c>
      <c r="E702" t="b">
        <f t="shared" si="77"/>
        <v>0</v>
      </c>
      <c r="F702" t="b">
        <f t="shared" si="78"/>
        <v>1</v>
      </c>
      <c r="G702" t="b">
        <f t="shared" si="79"/>
        <v>1</v>
      </c>
      <c r="H702" t="b">
        <f t="shared" si="80"/>
        <v>0</v>
      </c>
    </row>
    <row r="703" spans="1:8">
      <c r="A703" s="4" t="s">
        <v>7</v>
      </c>
      <c r="B703" s="6">
        <v>2147</v>
      </c>
      <c r="C703" s="6">
        <v>1078</v>
      </c>
      <c r="D703" s="6">
        <v>1069</v>
      </c>
      <c r="E703" t="b">
        <f t="shared" si="77"/>
        <v>0</v>
      </c>
      <c r="F703" t="b">
        <f t="shared" si="78"/>
        <v>1</v>
      </c>
      <c r="G703" t="b">
        <f t="shared" si="79"/>
        <v>1</v>
      </c>
      <c r="H703" t="b">
        <f t="shared" si="80"/>
        <v>0</v>
      </c>
    </row>
    <row r="704" spans="1:8">
      <c r="A704" s="4" t="s">
        <v>8</v>
      </c>
      <c r="B704" s="6">
        <v>2049</v>
      </c>
      <c r="C704" s="6">
        <v>1048</v>
      </c>
      <c r="D704" s="6">
        <v>1001</v>
      </c>
      <c r="E704" t="b">
        <f t="shared" si="77"/>
        <v>0</v>
      </c>
      <c r="F704" t="b">
        <f t="shared" si="78"/>
        <v>1</v>
      </c>
      <c r="G704" t="b">
        <f t="shared" si="79"/>
        <v>1</v>
      </c>
      <c r="H704" t="b">
        <f t="shared" si="80"/>
        <v>0</v>
      </c>
    </row>
    <row r="705" spans="1:8">
      <c r="A705" s="4" t="s">
        <v>9</v>
      </c>
      <c r="B705" s="6">
        <v>2291</v>
      </c>
      <c r="C705" s="6">
        <v>1183</v>
      </c>
      <c r="D705" s="6">
        <v>1108</v>
      </c>
      <c r="E705" t="b">
        <f t="shared" si="77"/>
        <v>0</v>
      </c>
      <c r="F705" t="b">
        <f t="shared" si="78"/>
        <v>1</v>
      </c>
      <c r="G705" t="b">
        <f t="shared" si="79"/>
        <v>1</v>
      </c>
      <c r="H705" t="b">
        <f t="shared" si="80"/>
        <v>0</v>
      </c>
    </row>
    <row r="706" spans="1:8">
      <c r="A706" s="4" t="s">
        <v>10</v>
      </c>
      <c r="B706" s="6">
        <v>2972</v>
      </c>
      <c r="C706" s="6">
        <v>1519</v>
      </c>
      <c r="D706" s="6">
        <v>1453</v>
      </c>
      <c r="E706" t="b">
        <f t="shared" si="77"/>
        <v>0</v>
      </c>
      <c r="F706" t="b">
        <f t="shared" si="78"/>
        <v>1</v>
      </c>
      <c r="G706" t="b">
        <f t="shared" si="79"/>
        <v>1</v>
      </c>
      <c r="H706" t="b">
        <f t="shared" si="80"/>
        <v>0</v>
      </c>
    </row>
    <row r="707" spans="1:8">
      <c r="A707" s="4" t="s">
        <v>11</v>
      </c>
      <c r="B707" s="6">
        <v>3099</v>
      </c>
      <c r="C707" s="6">
        <v>1615</v>
      </c>
      <c r="D707" s="6">
        <v>1484</v>
      </c>
      <c r="E707" t="b">
        <f t="shared" si="77"/>
        <v>0</v>
      </c>
      <c r="F707" t="b">
        <f t="shared" si="78"/>
        <v>1</v>
      </c>
      <c r="G707" t="b">
        <f t="shared" si="79"/>
        <v>1</v>
      </c>
      <c r="H707" t="b">
        <f t="shared" si="80"/>
        <v>0</v>
      </c>
    </row>
    <row r="708" spans="1:8">
      <c r="A708" s="4" t="s">
        <v>12</v>
      </c>
      <c r="B708" s="6">
        <v>2874</v>
      </c>
      <c r="C708" s="6">
        <v>1550</v>
      </c>
      <c r="D708" s="6">
        <v>1324</v>
      </c>
      <c r="E708" t="b">
        <f t="shared" si="77"/>
        <v>0</v>
      </c>
      <c r="F708" t="b">
        <f t="shared" si="78"/>
        <v>1</v>
      </c>
      <c r="G708" t="b">
        <f t="shared" si="79"/>
        <v>1</v>
      </c>
      <c r="H708" t="b">
        <f t="shared" si="80"/>
        <v>0</v>
      </c>
    </row>
    <row r="709" spans="1:8">
      <c r="A709" s="4" t="s">
        <v>13</v>
      </c>
      <c r="B709" s="6">
        <v>2623</v>
      </c>
      <c r="C709" s="6">
        <v>1384</v>
      </c>
      <c r="D709" s="6">
        <v>1239</v>
      </c>
      <c r="E709" t="b">
        <f t="shared" ref="E709:E734" si="85">IFERROR(IF(SEARCH(" - ",A709)&gt;0,FALSE,TRUE),TRUE)</f>
        <v>0</v>
      </c>
      <c r="F709" t="b">
        <f t="shared" ref="F709:F734" si="86">IFERROR(IF(SEARCH("65+",A709)&gt;0,FALSE,TRUE),TRUE)</f>
        <v>1</v>
      </c>
      <c r="G709" t="b">
        <f t="shared" ref="G709:G734" si="87">IFERROR(IF(SEARCH("70",A709)&gt;0,FALSE,TRUE),TRUE)</f>
        <v>1</v>
      </c>
      <c r="H709" t="b">
        <f t="shared" ref="H709:H734" si="88">AND(E709:G709)</f>
        <v>0</v>
      </c>
    </row>
    <row r="710" spans="1:8">
      <c r="A710" s="4" t="s">
        <v>14</v>
      </c>
      <c r="B710" s="6">
        <v>2708</v>
      </c>
      <c r="C710" s="6">
        <v>1393</v>
      </c>
      <c r="D710" s="6">
        <v>1315</v>
      </c>
      <c r="E710" t="b">
        <f t="shared" si="85"/>
        <v>0</v>
      </c>
      <c r="F710" t="b">
        <f t="shared" si="86"/>
        <v>1</v>
      </c>
      <c r="G710" t="b">
        <f t="shared" si="87"/>
        <v>1</v>
      </c>
      <c r="H710" t="b">
        <f t="shared" si="88"/>
        <v>0</v>
      </c>
    </row>
    <row r="711" spans="1:8">
      <c r="A711" s="4" t="s">
        <v>15</v>
      </c>
      <c r="B711" s="6">
        <v>2571</v>
      </c>
      <c r="C711" s="6">
        <v>1312</v>
      </c>
      <c r="D711" s="6">
        <v>1259</v>
      </c>
      <c r="E711" t="b">
        <f t="shared" si="85"/>
        <v>0</v>
      </c>
      <c r="F711" t="b">
        <f t="shared" si="86"/>
        <v>1</v>
      </c>
      <c r="G711" t="b">
        <f t="shared" si="87"/>
        <v>1</v>
      </c>
      <c r="H711" t="b">
        <f t="shared" si="88"/>
        <v>0</v>
      </c>
    </row>
    <row r="712" spans="1:8">
      <c r="A712" s="4" t="s">
        <v>16</v>
      </c>
      <c r="B712" s="6">
        <v>2696</v>
      </c>
      <c r="C712" s="6">
        <v>1386</v>
      </c>
      <c r="D712" s="6">
        <v>1310</v>
      </c>
      <c r="E712" t="b">
        <f t="shared" si="85"/>
        <v>0</v>
      </c>
      <c r="F712" t="b">
        <f t="shared" si="86"/>
        <v>1</v>
      </c>
      <c r="G712" t="b">
        <f t="shared" si="87"/>
        <v>1</v>
      </c>
      <c r="H712" t="b">
        <f t="shared" si="88"/>
        <v>0</v>
      </c>
    </row>
    <row r="713" spans="1:8">
      <c r="A713" s="4" t="s">
        <v>17</v>
      </c>
      <c r="B713" s="6">
        <v>2761</v>
      </c>
      <c r="C713" s="6">
        <v>1441</v>
      </c>
      <c r="D713" s="6">
        <v>1320</v>
      </c>
      <c r="E713" t="b">
        <f t="shared" si="85"/>
        <v>0</v>
      </c>
      <c r="F713" t="b">
        <f t="shared" si="86"/>
        <v>1</v>
      </c>
      <c r="G713" t="b">
        <f t="shared" si="87"/>
        <v>1</v>
      </c>
      <c r="H713" t="b">
        <f t="shared" si="88"/>
        <v>0</v>
      </c>
    </row>
    <row r="714" spans="1:8">
      <c r="A714" s="4" t="s">
        <v>18</v>
      </c>
      <c r="B714" s="6">
        <v>2426</v>
      </c>
      <c r="C714" s="6">
        <v>1173</v>
      </c>
      <c r="D714" s="6">
        <v>1253</v>
      </c>
      <c r="E714" t="b">
        <f t="shared" si="85"/>
        <v>0</v>
      </c>
      <c r="F714" t="b">
        <f t="shared" si="86"/>
        <v>1</v>
      </c>
      <c r="G714" t="b">
        <f t="shared" si="87"/>
        <v>1</v>
      </c>
      <c r="H714" t="b">
        <f t="shared" si="88"/>
        <v>0</v>
      </c>
    </row>
    <row r="715" spans="1:8">
      <c r="A715" s="4" t="s">
        <v>19</v>
      </c>
      <c r="B715" s="6">
        <v>2068</v>
      </c>
      <c r="C715" s="6">
        <v>929</v>
      </c>
      <c r="D715" s="6">
        <v>1139</v>
      </c>
      <c r="E715" t="b">
        <f t="shared" si="85"/>
        <v>0</v>
      </c>
      <c r="F715" t="b">
        <f t="shared" si="86"/>
        <v>1</v>
      </c>
      <c r="G715" t="b">
        <f t="shared" si="87"/>
        <v>1</v>
      </c>
      <c r="H715" t="b">
        <f t="shared" si="88"/>
        <v>0</v>
      </c>
    </row>
    <row r="716" spans="1:8">
      <c r="A716" s="4" t="s">
        <v>5</v>
      </c>
      <c r="B716" s="6">
        <v>4378</v>
      </c>
      <c r="C716" s="6">
        <v>1560</v>
      </c>
      <c r="D716" s="6">
        <v>2818</v>
      </c>
      <c r="E716" t="b">
        <f t="shared" si="85"/>
        <v>1</v>
      </c>
      <c r="F716" t="b">
        <f t="shared" si="86"/>
        <v>1</v>
      </c>
      <c r="G716" t="b">
        <f t="shared" si="87"/>
        <v>0</v>
      </c>
      <c r="H716" t="b">
        <f t="shared" si="88"/>
        <v>0</v>
      </c>
    </row>
    <row r="717" spans="1:8">
      <c r="A717" s="4" t="s">
        <v>4</v>
      </c>
      <c r="B717" s="6">
        <f>SUM(B715:B716)</f>
        <v>6446</v>
      </c>
      <c r="C717" s="6">
        <f>SUM(C715:C716)</f>
        <v>2489</v>
      </c>
      <c r="D717" s="6">
        <f t="shared" ref="D717" si="89">SUM(D715:D716)</f>
        <v>3957</v>
      </c>
      <c r="E717" t="b">
        <f t="shared" si="85"/>
        <v>1</v>
      </c>
      <c r="F717" t="b">
        <f t="shared" si="86"/>
        <v>0</v>
      </c>
      <c r="G717" t="b">
        <f t="shared" si="87"/>
        <v>1</v>
      </c>
      <c r="H717" t="b">
        <f t="shared" si="88"/>
        <v>0</v>
      </c>
    </row>
    <row r="718" spans="1:8">
      <c r="A718" s="4" t="s">
        <v>242</v>
      </c>
      <c r="B718" s="6">
        <v>76049</v>
      </c>
      <c r="C718" s="6">
        <v>36368</v>
      </c>
      <c r="D718" s="6">
        <v>39681</v>
      </c>
      <c r="E718" t="b">
        <f t="shared" si="85"/>
        <v>1</v>
      </c>
      <c r="F718" t="b">
        <f t="shared" si="86"/>
        <v>1</v>
      </c>
      <c r="G718" t="b">
        <f t="shared" si="87"/>
        <v>1</v>
      </c>
      <c r="H718" t="b">
        <f t="shared" si="88"/>
        <v>1</v>
      </c>
    </row>
    <row r="719" spans="1:8">
      <c r="A719" s="4" t="s">
        <v>6</v>
      </c>
      <c r="B719" s="6">
        <v>3976</v>
      </c>
      <c r="C719" s="6">
        <v>2021</v>
      </c>
      <c r="D719" s="6">
        <v>1955</v>
      </c>
      <c r="E719" t="b">
        <f t="shared" si="85"/>
        <v>0</v>
      </c>
      <c r="F719" t="b">
        <f t="shared" si="86"/>
        <v>1</v>
      </c>
      <c r="G719" t="b">
        <f t="shared" si="87"/>
        <v>1</v>
      </c>
      <c r="H719" t="b">
        <f t="shared" si="88"/>
        <v>0</v>
      </c>
    </row>
    <row r="720" spans="1:8">
      <c r="A720" s="4" t="s">
        <v>7</v>
      </c>
      <c r="B720" s="6">
        <v>4423</v>
      </c>
      <c r="C720" s="6">
        <v>2291</v>
      </c>
      <c r="D720" s="6">
        <v>2132</v>
      </c>
      <c r="E720" t="b">
        <f t="shared" si="85"/>
        <v>0</v>
      </c>
      <c r="F720" t="b">
        <f t="shared" si="86"/>
        <v>1</v>
      </c>
      <c r="G720" t="b">
        <f t="shared" si="87"/>
        <v>1</v>
      </c>
      <c r="H720" t="b">
        <f t="shared" si="88"/>
        <v>0</v>
      </c>
    </row>
    <row r="721" spans="1:8">
      <c r="A721" s="4" t="s">
        <v>8</v>
      </c>
      <c r="B721" s="6">
        <v>3660</v>
      </c>
      <c r="C721" s="6">
        <v>1828</v>
      </c>
      <c r="D721" s="6">
        <v>1832</v>
      </c>
      <c r="E721" t="b">
        <f t="shared" si="85"/>
        <v>0</v>
      </c>
      <c r="F721" t="b">
        <f t="shared" si="86"/>
        <v>1</v>
      </c>
      <c r="G721" t="b">
        <f t="shared" si="87"/>
        <v>1</v>
      </c>
      <c r="H721" t="b">
        <f t="shared" si="88"/>
        <v>0</v>
      </c>
    </row>
    <row r="722" spans="1:8">
      <c r="A722" s="4" t="s">
        <v>9</v>
      </c>
      <c r="B722" s="6">
        <v>3756</v>
      </c>
      <c r="C722" s="6">
        <v>1921</v>
      </c>
      <c r="D722" s="6">
        <v>1835</v>
      </c>
      <c r="E722" t="b">
        <f t="shared" si="85"/>
        <v>0</v>
      </c>
      <c r="F722" t="b">
        <f t="shared" si="86"/>
        <v>1</v>
      </c>
      <c r="G722" t="b">
        <f t="shared" si="87"/>
        <v>1</v>
      </c>
      <c r="H722" t="b">
        <f t="shared" si="88"/>
        <v>0</v>
      </c>
    </row>
    <row r="723" spans="1:8">
      <c r="A723" s="4" t="s">
        <v>10</v>
      </c>
      <c r="B723" s="6">
        <v>4496</v>
      </c>
      <c r="C723" s="6">
        <v>2266</v>
      </c>
      <c r="D723" s="6">
        <v>2230</v>
      </c>
      <c r="E723" t="b">
        <f t="shared" si="85"/>
        <v>0</v>
      </c>
      <c r="F723" t="b">
        <f t="shared" si="86"/>
        <v>1</v>
      </c>
      <c r="G723" t="b">
        <f t="shared" si="87"/>
        <v>1</v>
      </c>
      <c r="H723" t="b">
        <f t="shared" si="88"/>
        <v>0</v>
      </c>
    </row>
    <row r="724" spans="1:8">
      <c r="A724" s="4" t="s">
        <v>11</v>
      </c>
      <c r="B724" s="6">
        <v>5052</v>
      </c>
      <c r="C724" s="6">
        <v>2592</v>
      </c>
      <c r="D724" s="6">
        <v>2460</v>
      </c>
      <c r="E724" t="b">
        <f t="shared" si="85"/>
        <v>0</v>
      </c>
      <c r="F724" t="b">
        <f t="shared" si="86"/>
        <v>1</v>
      </c>
      <c r="G724" t="b">
        <f t="shared" si="87"/>
        <v>1</v>
      </c>
      <c r="H724" t="b">
        <f t="shared" si="88"/>
        <v>0</v>
      </c>
    </row>
    <row r="725" spans="1:8">
      <c r="A725" s="4" t="s">
        <v>12</v>
      </c>
      <c r="B725" s="6">
        <v>6098</v>
      </c>
      <c r="C725" s="6">
        <v>3071</v>
      </c>
      <c r="D725" s="6">
        <v>3027</v>
      </c>
      <c r="E725" t="b">
        <f t="shared" si="85"/>
        <v>0</v>
      </c>
      <c r="F725" t="b">
        <f t="shared" si="86"/>
        <v>1</v>
      </c>
      <c r="G725" t="b">
        <f t="shared" si="87"/>
        <v>1</v>
      </c>
      <c r="H725" t="b">
        <f t="shared" si="88"/>
        <v>0</v>
      </c>
    </row>
    <row r="726" spans="1:8">
      <c r="A726" s="4" t="s">
        <v>13</v>
      </c>
      <c r="B726" s="6">
        <v>6420</v>
      </c>
      <c r="C726" s="6">
        <v>3228</v>
      </c>
      <c r="D726" s="6">
        <v>3192</v>
      </c>
      <c r="E726" t="b">
        <f t="shared" si="85"/>
        <v>0</v>
      </c>
      <c r="F726" t="b">
        <f t="shared" si="86"/>
        <v>1</v>
      </c>
      <c r="G726" t="b">
        <f t="shared" si="87"/>
        <v>1</v>
      </c>
      <c r="H726" t="b">
        <f t="shared" si="88"/>
        <v>0</v>
      </c>
    </row>
    <row r="727" spans="1:8">
      <c r="A727" s="4" t="s">
        <v>14</v>
      </c>
      <c r="B727" s="6">
        <v>5491</v>
      </c>
      <c r="C727" s="6">
        <v>2775</v>
      </c>
      <c r="D727" s="6">
        <v>2716</v>
      </c>
      <c r="E727" t="b">
        <f t="shared" si="85"/>
        <v>0</v>
      </c>
      <c r="F727" t="b">
        <f t="shared" si="86"/>
        <v>1</v>
      </c>
      <c r="G727" t="b">
        <f t="shared" si="87"/>
        <v>1</v>
      </c>
      <c r="H727" t="b">
        <f t="shared" si="88"/>
        <v>0</v>
      </c>
    </row>
    <row r="728" spans="1:8">
      <c r="A728" s="4" t="s">
        <v>15</v>
      </c>
      <c r="B728" s="6">
        <v>4635</v>
      </c>
      <c r="C728" s="6">
        <v>2338</v>
      </c>
      <c r="D728" s="6">
        <v>2297</v>
      </c>
      <c r="E728" t="b">
        <f t="shared" si="85"/>
        <v>0</v>
      </c>
      <c r="F728" t="b">
        <f t="shared" si="86"/>
        <v>1</v>
      </c>
      <c r="G728" t="b">
        <f t="shared" si="87"/>
        <v>1</v>
      </c>
      <c r="H728" t="b">
        <f t="shared" si="88"/>
        <v>0</v>
      </c>
    </row>
    <row r="729" spans="1:8">
      <c r="A729" s="4" t="s">
        <v>16</v>
      </c>
      <c r="B729" s="6">
        <v>4460</v>
      </c>
      <c r="C729" s="6">
        <v>2139</v>
      </c>
      <c r="D729" s="6">
        <v>2321</v>
      </c>
      <c r="E729" t="b">
        <f t="shared" si="85"/>
        <v>0</v>
      </c>
      <c r="F729" t="b">
        <f t="shared" si="86"/>
        <v>1</v>
      </c>
      <c r="G729" t="b">
        <f t="shared" si="87"/>
        <v>1</v>
      </c>
      <c r="H729" t="b">
        <f t="shared" si="88"/>
        <v>0</v>
      </c>
    </row>
    <row r="730" spans="1:8">
      <c r="A730" s="4" t="s">
        <v>17</v>
      </c>
      <c r="B730" s="6">
        <v>5481</v>
      </c>
      <c r="C730" s="6">
        <v>2570</v>
      </c>
      <c r="D730" s="6">
        <v>2911</v>
      </c>
      <c r="E730" t="b">
        <f t="shared" si="85"/>
        <v>0</v>
      </c>
      <c r="F730" t="b">
        <f t="shared" si="86"/>
        <v>1</v>
      </c>
      <c r="G730" t="b">
        <f t="shared" si="87"/>
        <v>1</v>
      </c>
      <c r="H730" t="b">
        <f t="shared" si="88"/>
        <v>0</v>
      </c>
    </row>
    <row r="731" spans="1:8">
      <c r="A731" s="4" t="s">
        <v>18</v>
      </c>
      <c r="B731" s="6">
        <v>5776</v>
      </c>
      <c r="C731" s="6">
        <v>2620</v>
      </c>
      <c r="D731" s="6">
        <v>3156</v>
      </c>
      <c r="E731" t="b">
        <f t="shared" si="85"/>
        <v>0</v>
      </c>
      <c r="F731" t="b">
        <f t="shared" si="86"/>
        <v>1</v>
      </c>
      <c r="G731" t="b">
        <f t="shared" si="87"/>
        <v>1</v>
      </c>
      <c r="H731" t="b">
        <f t="shared" si="88"/>
        <v>0</v>
      </c>
    </row>
    <row r="732" spans="1:8">
      <c r="A732" s="4" t="s">
        <v>19</v>
      </c>
      <c r="B732" s="6">
        <v>4598</v>
      </c>
      <c r="C732" s="6">
        <v>2021</v>
      </c>
      <c r="D732" s="6">
        <v>2577</v>
      </c>
      <c r="E732" t="b">
        <f t="shared" si="85"/>
        <v>0</v>
      </c>
      <c r="F732" t="b">
        <f t="shared" si="86"/>
        <v>1</v>
      </c>
      <c r="G732" t="b">
        <f t="shared" si="87"/>
        <v>1</v>
      </c>
      <c r="H732" t="b">
        <f t="shared" si="88"/>
        <v>0</v>
      </c>
    </row>
    <row r="733" spans="1:8">
      <c r="A733" s="4" t="s">
        <v>5</v>
      </c>
      <c r="B733" s="6">
        <v>7727</v>
      </c>
      <c r="C733" s="6">
        <v>2687</v>
      </c>
      <c r="D733" s="6">
        <v>5040</v>
      </c>
      <c r="E733" t="b">
        <f t="shared" si="85"/>
        <v>1</v>
      </c>
      <c r="F733" t="b">
        <f t="shared" si="86"/>
        <v>1</v>
      </c>
      <c r="G733" t="b">
        <f t="shared" si="87"/>
        <v>0</v>
      </c>
      <c r="H733" t="b">
        <f t="shared" si="88"/>
        <v>0</v>
      </c>
    </row>
    <row r="734" spans="1:8">
      <c r="A734" s="4" t="s">
        <v>4</v>
      </c>
      <c r="B734" s="6">
        <f>SUM(B732:B733)</f>
        <v>12325</v>
      </c>
      <c r="C734" s="6">
        <f>SUM(C732:C733)</f>
        <v>4708</v>
      </c>
      <c r="D734" s="6">
        <f t="shared" ref="D734" si="90">SUM(D732:D733)</f>
        <v>7617</v>
      </c>
      <c r="E734" t="b">
        <f t="shared" si="85"/>
        <v>1</v>
      </c>
      <c r="F734" t="b">
        <f t="shared" si="86"/>
        <v>0</v>
      </c>
      <c r="G734" t="b">
        <f t="shared" si="87"/>
        <v>1</v>
      </c>
      <c r="H734" t="b">
        <f t="shared" si="88"/>
        <v>0</v>
      </c>
    </row>
  </sheetData>
  <autoFilter ref="A1:H734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Arkusz13"/>
  <dimension ref="A1:H224"/>
  <sheetViews>
    <sheetView topLeftCell="A183" workbookViewId="0">
      <selection activeCell="J351" sqref="J351"/>
    </sheetView>
  </sheetViews>
  <sheetFormatPr defaultRowHeight="12.75"/>
  <cols>
    <col min="1" max="1" width="20.28515625" customWidth="1"/>
    <col min="2" max="2" width="14.85546875" customWidth="1"/>
    <col min="3" max="3" width="13.42578125" customWidth="1"/>
    <col min="4" max="4" width="13.14062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64</v>
      </c>
      <c r="B4" s="2">
        <v>994489</v>
      </c>
      <c r="C4" s="3">
        <v>481132</v>
      </c>
      <c r="D4" s="3">
        <v>513357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42351</v>
      </c>
      <c r="C5" s="5">
        <v>21883</v>
      </c>
      <c r="D5" s="5">
        <v>20468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46166</v>
      </c>
      <c r="C6" s="6">
        <v>23707</v>
      </c>
      <c r="D6" s="6">
        <v>22459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42165</v>
      </c>
      <c r="C7" s="6">
        <v>21720</v>
      </c>
      <c r="D7" s="6">
        <v>20445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48470</v>
      </c>
      <c r="C8" s="6">
        <v>24807</v>
      </c>
      <c r="D8" s="6">
        <v>23663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59368</v>
      </c>
      <c r="C9" s="6">
        <v>30093</v>
      </c>
      <c r="D9" s="6">
        <v>29275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73771</v>
      </c>
      <c r="C10" s="6">
        <v>37421</v>
      </c>
      <c r="D10" s="6">
        <v>36350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81810</v>
      </c>
      <c r="C11" s="6">
        <v>40990</v>
      </c>
      <c r="D11" s="6">
        <v>40820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77788</v>
      </c>
      <c r="C12" s="6">
        <v>39064</v>
      </c>
      <c r="D12" s="6">
        <v>38724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71684</v>
      </c>
      <c r="C13" s="6">
        <v>35964</v>
      </c>
      <c r="D13" s="6">
        <v>35720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66909</v>
      </c>
      <c r="C14" s="6">
        <v>33540</v>
      </c>
      <c r="D14" s="6">
        <v>33369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70341</v>
      </c>
      <c r="C15" s="6">
        <v>35579</v>
      </c>
      <c r="D15" s="6">
        <v>34762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76059</v>
      </c>
      <c r="C16" s="6">
        <v>37429</v>
      </c>
      <c r="D16" s="6">
        <v>38630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70933</v>
      </c>
      <c r="C17" s="6">
        <v>33575</v>
      </c>
      <c r="D17" s="6">
        <v>37358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56763</v>
      </c>
      <c r="C18" s="6">
        <v>25478</v>
      </c>
      <c r="D18" s="6">
        <v>31285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109911</v>
      </c>
      <c r="C19" s="6">
        <v>39882</v>
      </c>
      <c r="D19" s="6">
        <v>70029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166674</v>
      </c>
      <c r="C20" s="6">
        <f>SUM(C18:C19)</f>
        <v>65360</v>
      </c>
      <c r="D20" s="6">
        <f t="shared" ref="D20" si="4">SUM(D18:D19)</f>
        <v>101314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243</v>
      </c>
      <c r="B21" s="6">
        <v>118938</v>
      </c>
      <c r="C21" s="6">
        <v>55811</v>
      </c>
      <c r="D21" s="6">
        <v>63127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5308</v>
      </c>
      <c r="C22" s="6">
        <v>2755</v>
      </c>
      <c r="D22" s="6">
        <v>2553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5470</v>
      </c>
      <c r="C23" s="6">
        <v>2756</v>
      </c>
      <c r="D23" s="6">
        <v>2714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4455</v>
      </c>
      <c r="C24" s="6">
        <v>2289</v>
      </c>
      <c r="D24" s="6">
        <v>2166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4660</v>
      </c>
      <c r="C25" s="6">
        <v>2382</v>
      </c>
      <c r="D25" s="6">
        <v>2278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5439</v>
      </c>
      <c r="C26" s="6">
        <v>2810</v>
      </c>
      <c r="D26" s="6">
        <v>2629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7847</v>
      </c>
      <c r="C27" s="6">
        <v>3881</v>
      </c>
      <c r="D27" s="6">
        <v>3966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10961</v>
      </c>
      <c r="C28" s="6">
        <v>5345</v>
      </c>
      <c r="D28" s="6">
        <v>5616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10598</v>
      </c>
      <c r="C29" s="6">
        <v>5220</v>
      </c>
      <c r="D29" s="6">
        <v>5378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8893</v>
      </c>
      <c r="C30" s="6">
        <v>4341</v>
      </c>
      <c r="D30" s="6">
        <v>4552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7111</v>
      </c>
      <c r="C31" s="6">
        <v>3485</v>
      </c>
      <c r="D31" s="6">
        <v>3626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7233</v>
      </c>
      <c r="C32" s="6">
        <v>3449</v>
      </c>
      <c r="D32" s="6">
        <v>3784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8925</v>
      </c>
      <c r="C33" s="6">
        <v>4057</v>
      </c>
      <c r="D33" s="6">
        <v>4868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9514</v>
      </c>
      <c r="C34" s="6">
        <v>4243</v>
      </c>
      <c r="D34" s="6">
        <v>5271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8124</v>
      </c>
      <c r="C35" s="6">
        <v>3463</v>
      </c>
      <c r="D35" s="6">
        <v>4661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14400</v>
      </c>
      <c r="C36" s="6">
        <v>5335</v>
      </c>
      <c r="D36" s="6">
        <v>9065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22524</v>
      </c>
      <c r="C37" s="6">
        <f>SUM(C35:C36)</f>
        <v>8798</v>
      </c>
      <c r="D37" s="6">
        <f t="shared" ref="D37" si="5">SUM(D35:D36)</f>
        <v>13726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189</v>
      </c>
      <c r="B38" s="6">
        <v>91044</v>
      </c>
      <c r="C38" s="6">
        <v>44328</v>
      </c>
      <c r="D38" s="6">
        <v>46716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4082</v>
      </c>
      <c r="C39" s="6">
        <v>2114</v>
      </c>
      <c r="D39" s="6">
        <v>1968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5005</v>
      </c>
      <c r="C40" s="6">
        <v>2596</v>
      </c>
      <c r="D40" s="6">
        <v>2409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4132</v>
      </c>
      <c r="C41" s="6">
        <v>2203</v>
      </c>
      <c r="D41" s="6">
        <v>1929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4658</v>
      </c>
      <c r="C42" s="6">
        <v>2315</v>
      </c>
      <c r="D42" s="6">
        <v>2343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5733</v>
      </c>
      <c r="C43" s="6">
        <v>2881</v>
      </c>
      <c r="D43" s="6">
        <v>2852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6669</v>
      </c>
      <c r="C44" s="6">
        <v>3422</v>
      </c>
      <c r="D44" s="6">
        <v>3247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7613</v>
      </c>
      <c r="C45" s="6">
        <v>3912</v>
      </c>
      <c r="D45" s="6">
        <v>3701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7176</v>
      </c>
      <c r="C46" s="6">
        <v>3659</v>
      </c>
      <c r="D46" s="6">
        <v>3517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6536</v>
      </c>
      <c r="C47" s="6">
        <v>3343</v>
      </c>
      <c r="D47" s="6">
        <v>3193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5548</v>
      </c>
      <c r="C48" s="6">
        <v>2854</v>
      </c>
      <c r="D48" s="6">
        <v>2694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5791</v>
      </c>
      <c r="C49" s="6">
        <v>2902</v>
      </c>
      <c r="D49" s="6">
        <v>2889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6952</v>
      </c>
      <c r="C50" s="6">
        <v>3432</v>
      </c>
      <c r="D50" s="6">
        <v>3520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6653</v>
      </c>
      <c r="C51" s="6">
        <v>3119</v>
      </c>
      <c r="D51" s="6">
        <v>3534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5515</v>
      </c>
      <c r="C52" s="6">
        <v>2528</v>
      </c>
      <c r="D52" s="6">
        <v>2987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8981</v>
      </c>
      <c r="C53" s="6">
        <v>3048</v>
      </c>
      <c r="D53" s="6">
        <v>5933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14496</v>
      </c>
      <c r="C54" s="6">
        <f>SUM(C52:C53)</f>
        <v>5576</v>
      </c>
      <c r="D54" s="6">
        <f t="shared" ref="D54" si="6">SUM(D52:D53)</f>
        <v>8920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244</v>
      </c>
      <c r="B55" s="6">
        <v>46695</v>
      </c>
      <c r="C55" s="6">
        <v>22783</v>
      </c>
      <c r="D55" s="6">
        <v>23912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1887</v>
      </c>
      <c r="C56" s="6">
        <v>980</v>
      </c>
      <c r="D56" s="6">
        <v>907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2188</v>
      </c>
      <c r="C57" s="6">
        <v>1106</v>
      </c>
      <c r="D57" s="6">
        <v>1082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2090</v>
      </c>
      <c r="C58" s="6">
        <v>1062</v>
      </c>
      <c r="D58" s="6">
        <v>1028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2360</v>
      </c>
      <c r="C59" s="6">
        <v>1220</v>
      </c>
      <c r="D59" s="6">
        <v>1140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2967</v>
      </c>
      <c r="C60" s="6">
        <v>1515</v>
      </c>
      <c r="D60" s="6">
        <v>1452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3439</v>
      </c>
      <c r="C61" s="6">
        <v>1738</v>
      </c>
      <c r="D61" s="6">
        <v>1701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3717</v>
      </c>
      <c r="C62" s="6">
        <v>1958</v>
      </c>
      <c r="D62" s="6">
        <v>1759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3301</v>
      </c>
      <c r="C63" s="6">
        <v>1726</v>
      </c>
      <c r="D63" s="6">
        <v>1575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3158</v>
      </c>
      <c r="C64" s="6">
        <v>1618</v>
      </c>
      <c r="D64" s="6">
        <v>1540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2972</v>
      </c>
      <c r="C65" s="6">
        <v>1528</v>
      </c>
      <c r="D65" s="6">
        <v>1444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3220</v>
      </c>
      <c r="C66" s="6">
        <v>1621</v>
      </c>
      <c r="D66" s="6">
        <v>1599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3748</v>
      </c>
      <c r="C67" s="6">
        <v>1901</v>
      </c>
      <c r="D67" s="6">
        <v>1847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3522</v>
      </c>
      <c r="C68" s="6">
        <v>1743</v>
      </c>
      <c r="D68" s="6">
        <v>1779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3014</v>
      </c>
      <c r="C69" s="6">
        <v>1385</v>
      </c>
      <c r="D69" s="6">
        <v>1629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5112</v>
      </c>
      <c r="C70" s="6">
        <v>1682</v>
      </c>
      <c r="D70" s="6">
        <v>3430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8126</v>
      </c>
      <c r="C71" s="6">
        <f>SUM(C69:C70)</f>
        <v>3067</v>
      </c>
      <c r="D71" s="6">
        <f t="shared" ref="D71" si="11">SUM(D69:D70)</f>
        <v>5059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23</v>
      </c>
      <c r="B72" s="6">
        <v>95888</v>
      </c>
      <c r="C72" s="6">
        <v>46293</v>
      </c>
      <c r="D72" s="6">
        <v>49595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3840</v>
      </c>
      <c r="C73" s="6">
        <v>2025</v>
      </c>
      <c r="D73" s="6">
        <v>1815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4246</v>
      </c>
      <c r="C74" s="6">
        <v>2180</v>
      </c>
      <c r="D74" s="6">
        <v>2066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3946</v>
      </c>
      <c r="C75" s="6">
        <v>2029</v>
      </c>
      <c r="D75" s="6">
        <v>1917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4576</v>
      </c>
      <c r="C76" s="6">
        <v>2438</v>
      </c>
      <c r="D76" s="6">
        <v>2138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5482</v>
      </c>
      <c r="C77" s="6">
        <v>2776</v>
      </c>
      <c r="D77" s="6">
        <v>2706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7103</v>
      </c>
      <c r="C78" s="6">
        <v>3542</v>
      </c>
      <c r="D78" s="6">
        <v>3561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7456</v>
      </c>
      <c r="C79" s="6">
        <v>3701</v>
      </c>
      <c r="D79" s="6">
        <v>3755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7114</v>
      </c>
      <c r="C80" s="6">
        <v>3531</v>
      </c>
      <c r="D80" s="6">
        <v>3583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6788</v>
      </c>
      <c r="C81" s="6">
        <v>3331</v>
      </c>
      <c r="D81" s="6">
        <v>3457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6992</v>
      </c>
      <c r="C82" s="6">
        <v>3522</v>
      </c>
      <c r="D82" s="6">
        <v>3470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7135</v>
      </c>
      <c r="C83" s="6">
        <v>3692</v>
      </c>
      <c r="D83" s="6">
        <v>3443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7377</v>
      </c>
      <c r="C84" s="6">
        <v>3636</v>
      </c>
      <c r="D84" s="6">
        <v>3741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6456</v>
      </c>
      <c r="C85" s="6">
        <v>3066</v>
      </c>
      <c r="D85" s="6">
        <v>3390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5582</v>
      </c>
      <c r="C86" s="6">
        <v>2435</v>
      </c>
      <c r="D86" s="6">
        <v>3147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11795</v>
      </c>
      <c r="C87" s="6">
        <v>4389</v>
      </c>
      <c r="D87" s="6">
        <v>7406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17377</v>
      </c>
      <c r="C88" s="6">
        <f>SUM(C86:C87)</f>
        <v>6824</v>
      </c>
      <c r="D88" s="6">
        <f t="shared" ref="D88" si="12">SUM(D86:D87)</f>
        <v>10553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245</v>
      </c>
      <c r="B89" s="6">
        <v>66503</v>
      </c>
      <c r="C89" s="6">
        <v>32450</v>
      </c>
      <c r="D89" s="6">
        <v>34053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2726</v>
      </c>
      <c r="C90" s="6">
        <v>1465</v>
      </c>
      <c r="D90" s="6">
        <v>1261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2979</v>
      </c>
      <c r="C91" s="6">
        <v>1576</v>
      </c>
      <c r="D91" s="6">
        <v>1403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2824</v>
      </c>
      <c r="C92" s="6">
        <v>1455</v>
      </c>
      <c r="D92" s="6">
        <v>1369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3447</v>
      </c>
      <c r="C93" s="6">
        <v>1771</v>
      </c>
      <c r="D93" s="6">
        <v>1676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4313</v>
      </c>
      <c r="C94" s="6">
        <v>2202</v>
      </c>
      <c r="D94" s="6">
        <v>2111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5245</v>
      </c>
      <c r="C95" s="6">
        <v>2681</v>
      </c>
      <c r="D95" s="6">
        <v>2564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5571</v>
      </c>
      <c r="C96" s="6">
        <v>2834</v>
      </c>
      <c r="D96" s="6">
        <v>2737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5129</v>
      </c>
      <c r="C97" s="6">
        <v>2611</v>
      </c>
      <c r="D97" s="6">
        <v>2518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4704</v>
      </c>
      <c r="C98" s="6">
        <v>2379</v>
      </c>
      <c r="D98" s="6">
        <v>2325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4475</v>
      </c>
      <c r="C99" s="6">
        <v>2228</v>
      </c>
      <c r="D99" s="6">
        <v>2247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4719</v>
      </c>
      <c r="C100" s="6">
        <v>2392</v>
      </c>
      <c r="D100" s="6">
        <v>2327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5005</v>
      </c>
      <c r="C101" s="6">
        <v>2452</v>
      </c>
      <c r="D101" s="6">
        <v>2553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4481</v>
      </c>
      <c r="C102" s="6">
        <v>2136</v>
      </c>
      <c r="D102" s="6">
        <v>2345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3690</v>
      </c>
      <c r="C103" s="6">
        <v>1651</v>
      </c>
      <c r="D103" s="6">
        <v>2039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7195</v>
      </c>
      <c r="C104" s="6">
        <v>2617</v>
      </c>
      <c r="D104" s="6">
        <v>4578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10885</v>
      </c>
      <c r="C105" s="6">
        <f>SUM(C103:C104)</f>
        <v>4268</v>
      </c>
      <c r="D105" s="6">
        <f t="shared" ref="D105" si="13">SUM(D103:D104)</f>
        <v>6617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246</v>
      </c>
      <c r="B106" s="6">
        <v>64463</v>
      </c>
      <c r="C106" s="6">
        <v>31179</v>
      </c>
      <c r="D106" s="6">
        <v>33284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2770</v>
      </c>
      <c r="C107" s="6">
        <v>1392</v>
      </c>
      <c r="D107" s="6">
        <v>1378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2781</v>
      </c>
      <c r="C108" s="6">
        <v>1410</v>
      </c>
      <c r="D108" s="6">
        <v>1371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2707</v>
      </c>
      <c r="C109" s="6">
        <v>1409</v>
      </c>
      <c r="D109" s="6">
        <v>1298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3088</v>
      </c>
      <c r="C110" s="6">
        <v>1591</v>
      </c>
      <c r="D110" s="6">
        <v>1497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3942</v>
      </c>
      <c r="C111" s="6">
        <v>2053</v>
      </c>
      <c r="D111" s="6">
        <v>1889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4896</v>
      </c>
      <c r="C112" s="6">
        <v>2481</v>
      </c>
      <c r="D112" s="6">
        <v>2415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5135</v>
      </c>
      <c r="C113" s="6">
        <v>2498</v>
      </c>
      <c r="D113" s="6">
        <v>2637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5052</v>
      </c>
      <c r="C114" s="6">
        <v>2482</v>
      </c>
      <c r="D114" s="6">
        <v>2570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4707</v>
      </c>
      <c r="C115" s="6">
        <v>2329</v>
      </c>
      <c r="D115" s="6">
        <v>2378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4828</v>
      </c>
      <c r="C116" s="6">
        <v>2376</v>
      </c>
      <c r="D116" s="6">
        <v>2452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4967</v>
      </c>
      <c r="C117" s="6">
        <v>2532</v>
      </c>
      <c r="D117" s="6">
        <v>2435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4898</v>
      </c>
      <c r="C118" s="6">
        <v>2445</v>
      </c>
      <c r="D118" s="6">
        <v>2453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4358</v>
      </c>
      <c r="C119" s="6">
        <v>2042</v>
      </c>
      <c r="D119" s="6">
        <v>2316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3198</v>
      </c>
      <c r="C120" s="6">
        <v>1442</v>
      </c>
      <c r="D120" s="6">
        <v>1756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7136</v>
      </c>
      <c r="C121" s="6">
        <v>2697</v>
      </c>
      <c r="D121" s="6">
        <v>4439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10334</v>
      </c>
      <c r="C122" s="6">
        <f>SUM(C120:C121)</f>
        <v>4139</v>
      </c>
      <c r="D122" s="6">
        <f t="shared" ref="D122" si="14">SUM(D120:D121)</f>
        <v>6195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247</v>
      </c>
      <c r="B123" s="6">
        <v>42665</v>
      </c>
      <c r="C123" s="6">
        <v>20865</v>
      </c>
      <c r="D123" s="6">
        <v>21800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1923</v>
      </c>
      <c r="C124" s="6">
        <v>1001</v>
      </c>
      <c r="D124" s="6">
        <v>922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2306</v>
      </c>
      <c r="C125" s="6">
        <v>1205</v>
      </c>
      <c r="D125" s="6">
        <v>1101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1964</v>
      </c>
      <c r="C126" s="6">
        <v>1035</v>
      </c>
      <c r="D126" s="6">
        <v>929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2300</v>
      </c>
      <c r="C127" s="6">
        <v>1162</v>
      </c>
      <c r="D127" s="6">
        <v>1138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2741</v>
      </c>
      <c r="C128" s="6">
        <v>1338</v>
      </c>
      <c r="D128" s="6">
        <v>1403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3193</v>
      </c>
      <c r="C129" s="6">
        <v>1677</v>
      </c>
      <c r="D129" s="6">
        <v>1516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3565</v>
      </c>
      <c r="C130" s="6">
        <v>1822</v>
      </c>
      <c r="D130" s="6">
        <v>1743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3431</v>
      </c>
      <c r="C131" s="6">
        <v>1732</v>
      </c>
      <c r="D131" s="6">
        <v>1699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2885</v>
      </c>
      <c r="C132" s="6">
        <v>1466</v>
      </c>
      <c r="D132" s="6">
        <v>1419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2568</v>
      </c>
      <c r="C133" s="6">
        <v>1330</v>
      </c>
      <c r="D133" s="6">
        <v>1238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2875</v>
      </c>
      <c r="C134" s="6">
        <v>1431</v>
      </c>
      <c r="D134" s="6">
        <v>1444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3327</v>
      </c>
      <c r="C135" s="6">
        <v>1654</v>
      </c>
      <c r="D135" s="6">
        <v>1673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3020</v>
      </c>
      <c r="C136" s="6">
        <v>1435</v>
      </c>
      <c r="D136" s="6">
        <v>1585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2505</v>
      </c>
      <c r="C137" s="6">
        <v>1182</v>
      </c>
      <c r="D137" s="6">
        <v>1323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4062</v>
      </c>
      <c r="C138" s="6">
        <v>1395</v>
      </c>
      <c r="D138" s="6">
        <v>2667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6567</v>
      </c>
      <c r="C139" s="6">
        <f>SUM(C137:C138)</f>
        <v>2577</v>
      </c>
      <c r="D139" s="6">
        <f t="shared" ref="D139" si="19">SUM(D137:D138)</f>
        <v>3990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248</v>
      </c>
      <c r="B140" s="6">
        <v>138548</v>
      </c>
      <c r="C140" s="6">
        <v>67374</v>
      </c>
      <c r="D140" s="6">
        <v>71174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5425</v>
      </c>
      <c r="C141" s="6">
        <v>2751</v>
      </c>
      <c r="D141" s="6">
        <v>2674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6420</v>
      </c>
      <c r="C142" s="6">
        <v>3290</v>
      </c>
      <c r="D142" s="6">
        <v>3130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5874</v>
      </c>
      <c r="C143" s="6">
        <v>2990</v>
      </c>
      <c r="D143" s="6">
        <v>2884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7015</v>
      </c>
      <c r="C144" s="6">
        <v>3568</v>
      </c>
      <c r="D144" s="6">
        <v>3447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8795</v>
      </c>
      <c r="C145" s="6">
        <v>4493</v>
      </c>
      <c r="D145" s="6">
        <v>4302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10243</v>
      </c>
      <c r="C146" s="6">
        <v>5393</v>
      </c>
      <c r="D146" s="6">
        <v>4850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11237</v>
      </c>
      <c r="C147" s="6">
        <v>5825</v>
      </c>
      <c r="D147" s="6">
        <v>5412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10825</v>
      </c>
      <c r="C148" s="6">
        <v>5556</v>
      </c>
      <c r="D148" s="6">
        <v>5269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9800</v>
      </c>
      <c r="C149" s="6">
        <v>4998</v>
      </c>
      <c r="D149" s="6">
        <v>4802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8570</v>
      </c>
      <c r="C150" s="6">
        <v>4302</v>
      </c>
      <c r="D150" s="6">
        <v>4268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9144</v>
      </c>
      <c r="C151" s="6">
        <v>4616</v>
      </c>
      <c r="D151" s="6">
        <v>4528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10891</v>
      </c>
      <c r="C152" s="6">
        <v>5301</v>
      </c>
      <c r="D152" s="6">
        <v>5590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10804</v>
      </c>
      <c r="C153" s="6">
        <v>5151</v>
      </c>
      <c r="D153" s="6">
        <v>5653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8955</v>
      </c>
      <c r="C154" s="6">
        <v>4039</v>
      </c>
      <c r="D154" s="6">
        <v>4916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14550</v>
      </c>
      <c r="C155" s="6">
        <v>5101</v>
      </c>
      <c r="D155" s="6">
        <v>9449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23505</v>
      </c>
      <c r="C156" s="6">
        <f>SUM(C154:C155)</f>
        <v>9140</v>
      </c>
      <c r="D156" s="6">
        <f t="shared" ref="D156" si="20">SUM(D154:D155)</f>
        <v>14365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249</v>
      </c>
      <c r="B157" s="6">
        <v>65181</v>
      </c>
      <c r="C157" s="6">
        <v>31769</v>
      </c>
      <c r="D157" s="6">
        <v>33412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2831</v>
      </c>
      <c r="C158" s="6">
        <v>1458</v>
      </c>
      <c r="D158" s="6">
        <v>1373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2882</v>
      </c>
      <c r="C159" s="6">
        <v>1474</v>
      </c>
      <c r="D159" s="6">
        <v>1408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2814</v>
      </c>
      <c r="C160" s="6">
        <v>1431</v>
      </c>
      <c r="D160" s="6">
        <v>1383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3344</v>
      </c>
      <c r="C161" s="6">
        <v>1709</v>
      </c>
      <c r="D161" s="6">
        <v>1635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4047</v>
      </c>
      <c r="C162" s="6">
        <v>1993</v>
      </c>
      <c r="D162" s="6">
        <v>2054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5043</v>
      </c>
      <c r="C163" s="6">
        <v>2567</v>
      </c>
      <c r="D163" s="6">
        <v>2476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5045</v>
      </c>
      <c r="C164" s="6">
        <v>2581</v>
      </c>
      <c r="D164" s="6">
        <v>2464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4789</v>
      </c>
      <c r="C165" s="6">
        <v>2376</v>
      </c>
      <c r="D165" s="6">
        <v>2413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4624</v>
      </c>
      <c r="C166" s="6">
        <v>2315</v>
      </c>
      <c r="D166" s="6">
        <v>2309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4566</v>
      </c>
      <c r="C167" s="6">
        <v>2317</v>
      </c>
      <c r="D167" s="6">
        <v>2249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4975</v>
      </c>
      <c r="C168" s="6">
        <v>2574</v>
      </c>
      <c r="D168" s="6">
        <v>2401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4873</v>
      </c>
      <c r="C169" s="6">
        <v>2453</v>
      </c>
      <c r="D169" s="6">
        <v>2420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4560</v>
      </c>
      <c r="C170" s="6">
        <v>2187</v>
      </c>
      <c r="D170" s="6">
        <v>2373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3346</v>
      </c>
      <c r="C171" s="6">
        <v>1525</v>
      </c>
      <c r="D171" s="6">
        <v>1821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7442</v>
      </c>
      <c r="C172" s="6">
        <v>2809</v>
      </c>
      <c r="D172" s="6">
        <v>4633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10788</v>
      </c>
      <c r="C173" s="6">
        <f>SUM(C171:C172)</f>
        <v>4334</v>
      </c>
      <c r="D173" s="6">
        <f t="shared" ref="D173" si="21">SUM(D171:D172)</f>
        <v>6454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153</v>
      </c>
      <c r="B174" s="6">
        <v>133197</v>
      </c>
      <c r="C174" s="6">
        <v>64625</v>
      </c>
      <c r="D174" s="6">
        <v>68572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5697</v>
      </c>
      <c r="C175" s="6">
        <v>2932</v>
      </c>
      <c r="D175" s="6">
        <v>2765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5978</v>
      </c>
      <c r="C176" s="6">
        <v>3110</v>
      </c>
      <c r="D176" s="6">
        <v>2868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5752</v>
      </c>
      <c r="C177" s="6">
        <v>2926</v>
      </c>
      <c r="D177" s="6">
        <v>2826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6592</v>
      </c>
      <c r="C178" s="6">
        <v>3408</v>
      </c>
      <c r="D178" s="6">
        <v>3184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7689</v>
      </c>
      <c r="C179" s="6">
        <v>3835</v>
      </c>
      <c r="D179" s="6">
        <v>3854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9679</v>
      </c>
      <c r="C180" s="6">
        <v>4820</v>
      </c>
      <c r="D180" s="6">
        <v>4859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10835</v>
      </c>
      <c r="C181" s="6">
        <v>5186</v>
      </c>
      <c r="D181" s="6">
        <v>5649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10676</v>
      </c>
      <c r="C182" s="6">
        <v>5223</v>
      </c>
      <c r="D182" s="6">
        <v>5453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10290</v>
      </c>
      <c r="C183" s="6">
        <v>5202</v>
      </c>
      <c r="D183" s="6">
        <v>5088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10142</v>
      </c>
      <c r="C184" s="6">
        <v>5020</v>
      </c>
      <c r="D184" s="6">
        <v>5122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10482</v>
      </c>
      <c r="C185" s="6">
        <v>5419</v>
      </c>
      <c r="D185" s="6">
        <v>5063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10192</v>
      </c>
      <c r="C186" s="6">
        <v>5110</v>
      </c>
      <c r="D186" s="6">
        <v>5082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8804</v>
      </c>
      <c r="C187" s="6">
        <v>4263</v>
      </c>
      <c r="D187" s="6">
        <v>4541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6178</v>
      </c>
      <c r="C188" s="6">
        <v>2875</v>
      </c>
      <c r="D188" s="6">
        <v>3303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14211</v>
      </c>
      <c r="C189" s="6">
        <v>5296</v>
      </c>
      <c r="D189" s="6">
        <v>8915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20389</v>
      </c>
      <c r="C190" s="6">
        <f>SUM(C188:C189)</f>
        <v>8171</v>
      </c>
      <c r="D190" s="6">
        <f t="shared" ref="D190" si="22">SUM(D188:D189)</f>
        <v>12218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250</v>
      </c>
      <c r="B191" s="6">
        <v>56043</v>
      </c>
      <c r="C191" s="6">
        <v>26987</v>
      </c>
      <c r="D191" s="6">
        <v>29056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2385</v>
      </c>
      <c r="C192" s="6">
        <v>1255</v>
      </c>
      <c r="D192" s="6">
        <v>1130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2642</v>
      </c>
      <c r="C193" s="6">
        <v>1353</v>
      </c>
      <c r="D193" s="6">
        <v>1289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2497</v>
      </c>
      <c r="C194" s="6">
        <v>1243</v>
      </c>
      <c r="D194" s="6">
        <v>1254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2822</v>
      </c>
      <c r="C195" s="6">
        <v>1444</v>
      </c>
      <c r="D195" s="6">
        <v>1378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3638</v>
      </c>
      <c r="C196" s="6">
        <v>1908</v>
      </c>
      <c r="D196" s="6">
        <v>1730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4329</v>
      </c>
      <c r="C197" s="6">
        <v>2177</v>
      </c>
      <c r="D197" s="6">
        <v>2152</v>
      </c>
      <c r="E197" t="b">
        <f t="shared" ref="E197:E224" si="23">IFERROR(IF(SEARCH(" - ",A197)&gt;0,FALSE,TRUE),TRUE)</f>
        <v>0</v>
      </c>
      <c r="F197" t="b">
        <f t="shared" ref="F197:F224" si="24">IFERROR(IF(SEARCH("65+",A197)&gt;0,FALSE,TRUE),TRUE)</f>
        <v>1</v>
      </c>
      <c r="G197" t="b">
        <f t="shared" ref="G197:G224" si="25">IFERROR(IF(SEARCH("70",A197)&gt;0,FALSE,TRUE),TRUE)</f>
        <v>1</v>
      </c>
      <c r="H197" t="b">
        <f t="shared" ref="H197:H224" si="26">AND(E197:G197)</f>
        <v>0</v>
      </c>
    </row>
    <row r="198" spans="1:8">
      <c r="A198" s="4" t="s">
        <v>12</v>
      </c>
      <c r="B198" s="6">
        <v>4408</v>
      </c>
      <c r="C198" s="6">
        <v>2177</v>
      </c>
      <c r="D198" s="6">
        <v>2231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4061</v>
      </c>
      <c r="C199" s="6">
        <v>2060</v>
      </c>
      <c r="D199" s="6">
        <v>2001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3867</v>
      </c>
      <c r="C200" s="6">
        <v>1950</v>
      </c>
      <c r="D200" s="6">
        <v>1917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3686</v>
      </c>
      <c r="C201" s="6">
        <v>1823</v>
      </c>
      <c r="D201" s="6">
        <v>1863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3925</v>
      </c>
      <c r="C202" s="6">
        <v>1958</v>
      </c>
      <c r="D202" s="6">
        <v>1967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4227</v>
      </c>
      <c r="C203" s="6">
        <v>2128</v>
      </c>
      <c r="D203" s="6">
        <v>2099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3949</v>
      </c>
      <c r="C204" s="6">
        <v>1889</v>
      </c>
      <c r="D204" s="6">
        <v>2060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3116</v>
      </c>
      <c r="C205" s="6">
        <v>1363</v>
      </c>
      <c r="D205" s="6">
        <v>1753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6491</v>
      </c>
      <c r="C206" s="6">
        <v>2259</v>
      </c>
      <c r="D206" s="6">
        <v>4232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9607</v>
      </c>
      <c r="C207" s="6">
        <f>SUM(C205:C206)</f>
        <v>3622</v>
      </c>
      <c r="D207" s="6">
        <f t="shared" ref="D207" si="27">SUM(D205:D206)</f>
        <v>5985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251</v>
      </c>
      <c r="B208" s="6">
        <v>75324</v>
      </c>
      <c r="C208" s="6">
        <v>36668</v>
      </c>
      <c r="D208" s="6">
        <v>38656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3477</v>
      </c>
      <c r="C209" s="6">
        <v>1755</v>
      </c>
      <c r="D209" s="6">
        <v>1722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3269</v>
      </c>
      <c r="C210" s="6">
        <v>1651</v>
      </c>
      <c r="D210" s="6">
        <v>1618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3110</v>
      </c>
      <c r="C211" s="6">
        <v>1648</v>
      </c>
      <c r="D211" s="6">
        <v>1462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3608</v>
      </c>
      <c r="C212" s="6">
        <v>1799</v>
      </c>
      <c r="D212" s="6">
        <v>1809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4582</v>
      </c>
      <c r="C213" s="6">
        <v>2289</v>
      </c>
      <c r="D213" s="6">
        <v>2293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6085</v>
      </c>
      <c r="C214" s="6">
        <v>3042</v>
      </c>
      <c r="D214" s="6">
        <v>3043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6267</v>
      </c>
      <c r="C215" s="6">
        <v>3151</v>
      </c>
      <c r="D215" s="6">
        <v>3116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5636</v>
      </c>
      <c r="C216" s="6">
        <v>2888</v>
      </c>
      <c r="D216" s="6">
        <v>2748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5432</v>
      </c>
      <c r="C217" s="6">
        <v>2692</v>
      </c>
      <c r="D217" s="6">
        <v>2740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5451</v>
      </c>
      <c r="C218" s="6">
        <v>2755</v>
      </c>
      <c r="D218" s="6">
        <v>2696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5875</v>
      </c>
      <c r="C219" s="6">
        <v>2993</v>
      </c>
      <c r="D219" s="6">
        <v>2882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5644</v>
      </c>
      <c r="C220" s="6">
        <v>2860</v>
      </c>
      <c r="D220" s="6">
        <v>2784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4812</v>
      </c>
      <c r="C221" s="6">
        <v>2301</v>
      </c>
      <c r="D221" s="6">
        <v>2511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3540</v>
      </c>
      <c r="C222" s="6">
        <v>1590</v>
      </c>
      <c r="D222" s="6">
        <v>1950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8536</v>
      </c>
      <c r="C223" s="6">
        <v>3254</v>
      </c>
      <c r="D223" s="6">
        <v>5282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12076</v>
      </c>
      <c r="C224" s="6">
        <f>SUM(C222:C223)</f>
        <v>4844</v>
      </c>
      <c r="D224" s="6">
        <f t="shared" ref="D224" si="28">SUM(D222:D223)</f>
        <v>7232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</sheetData>
  <autoFilter ref="A1:H224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Arkusz14"/>
  <dimension ref="A1:H445"/>
  <sheetViews>
    <sheetView topLeftCell="A404" zoomScaleNormal="100" workbookViewId="0">
      <selection activeCell="J351" sqref="J351"/>
    </sheetView>
  </sheetViews>
  <sheetFormatPr defaultRowHeight="12.75"/>
  <cols>
    <col min="1" max="1" width="16.42578125" customWidth="1"/>
    <col min="2" max="2" width="12" customWidth="1"/>
    <col min="3" max="3" width="13.28515625" customWidth="1"/>
    <col min="4" max="4" width="12.2851562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65</v>
      </c>
      <c r="B4" s="2">
        <v>2126824</v>
      </c>
      <c r="C4" s="3">
        <v>1041429</v>
      </c>
      <c r="D4" s="3">
        <v>1085395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101422</v>
      </c>
      <c r="C5" s="5">
        <v>52004</v>
      </c>
      <c r="D5" s="5">
        <v>49418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113556</v>
      </c>
      <c r="C6" s="6">
        <v>58139</v>
      </c>
      <c r="D6" s="6">
        <v>55417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106780</v>
      </c>
      <c r="C7" s="6">
        <v>54848</v>
      </c>
      <c r="D7" s="6">
        <v>51932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121608</v>
      </c>
      <c r="C8" s="6">
        <v>62415</v>
      </c>
      <c r="D8" s="6">
        <v>59193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146339</v>
      </c>
      <c r="C9" s="6">
        <v>74443</v>
      </c>
      <c r="D9" s="6">
        <v>71896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167060</v>
      </c>
      <c r="C10" s="6">
        <v>86056</v>
      </c>
      <c r="D10" s="6">
        <v>81004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176985</v>
      </c>
      <c r="C11" s="6">
        <v>90681</v>
      </c>
      <c r="D11" s="6">
        <v>86304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167143</v>
      </c>
      <c r="C12" s="6">
        <v>85299</v>
      </c>
      <c r="D12" s="6">
        <v>81844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152060</v>
      </c>
      <c r="C13" s="6">
        <v>77314</v>
      </c>
      <c r="D13" s="6">
        <v>74746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133841</v>
      </c>
      <c r="C14" s="6">
        <v>67387</v>
      </c>
      <c r="D14" s="6">
        <v>66454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135910</v>
      </c>
      <c r="C15" s="6">
        <v>68492</v>
      </c>
      <c r="D15" s="6">
        <v>67418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146343</v>
      </c>
      <c r="C16" s="6">
        <v>72156</v>
      </c>
      <c r="D16" s="6">
        <v>74187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136040</v>
      </c>
      <c r="C17" s="6">
        <v>64709</v>
      </c>
      <c r="D17" s="6">
        <v>71331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108022</v>
      </c>
      <c r="C18" s="6">
        <v>48939</v>
      </c>
      <c r="D18" s="6">
        <v>59083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213715</v>
      </c>
      <c r="C19" s="6">
        <v>78547</v>
      </c>
      <c r="D19" s="6">
        <v>135168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321737</v>
      </c>
      <c r="C20" s="6">
        <f>SUM(C18:C19)</f>
        <v>127486</v>
      </c>
      <c r="D20" s="6">
        <f t="shared" ref="D20" si="4">SUM(D18:D19)</f>
        <v>194251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252</v>
      </c>
      <c r="B21" s="6">
        <v>46695</v>
      </c>
      <c r="C21" s="6">
        <v>22085</v>
      </c>
      <c r="D21" s="6">
        <v>24610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2029</v>
      </c>
      <c r="C22" s="6">
        <v>1035</v>
      </c>
      <c r="D22" s="6">
        <v>994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2314</v>
      </c>
      <c r="C23" s="6">
        <v>1198</v>
      </c>
      <c r="D23" s="6">
        <v>1116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2032</v>
      </c>
      <c r="C24" s="6">
        <v>1012</v>
      </c>
      <c r="D24" s="6">
        <v>1020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2341</v>
      </c>
      <c r="C25" s="6">
        <v>1231</v>
      </c>
      <c r="D25" s="6">
        <v>1110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2411</v>
      </c>
      <c r="C26" s="6">
        <v>1188</v>
      </c>
      <c r="D26" s="6">
        <v>1223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3218</v>
      </c>
      <c r="C27" s="6">
        <v>1631</v>
      </c>
      <c r="D27" s="6">
        <v>1587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3881</v>
      </c>
      <c r="C28" s="6">
        <v>1926</v>
      </c>
      <c r="D28" s="6">
        <v>1955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3991</v>
      </c>
      <c r="C29" s="6">
        <v>2050</v>
      </c>
      <c r="D29" s="6">
        <v>1941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3331</v>
      </c>
      <c r="C30" s="6">
        <v>1689</v>
      </c>
      <c r="D30" s="6">
        <v>1642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2609</v>
      </c>
      <c r="C31" s="6">
        <v>1258</v>
      </c>
      <c r="D31" s="6">
        <v>1351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2865</v>
      </c>
      <c r="C32" s="6">
        <v>1301</v>
      </c>
      <c r="D32" s="6">
        <v>1564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3535</v>
      </c>
      <c r="C33" s="6">
        <v>1598</v>
      </c>
      <c r="D33" s="6">
        <v>1937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3803</v>
      </c>
      <c r="C34" s="6">
        <v>1665</v>
      </c>
      <c r="D34" s="6">
        <v>2138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3097</v>
      </c>
      <c r="C35" s="6">
        <v>1336</v>
      </c>
      <c r="D35" s="6">
        <v>1761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5238</v>
      </c>
      <c r="C36" s="6">
        <v>1967</v>
      </c>
      <c r="D36" s="6">
        <v>3271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8335</v>
      </c>
      <c r="C37" s="6">
        <f>SUM(C35:C36)</f>
        <v>3303</v>
      </c>
      <c r="D37" s="6">
        <f t="shared" ref="D37" si="5">SUM(D35:D36)</f>
        <v>5032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253</v>
      </c>
      <c r="B38" s="6">
        <v>62485</v>
      </c>
      <c r="C38" s="6">
        <v>29355</v>
      </c>
      <c r="D38" s="6">
        <v>33130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2546</v>
      </c>
      <c r="C39" s="6">
        <v>1312</v>
      </c>
      <c r="D39" s="6">
        <v>1234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2999</v>
      </c>
      <c r="C40" s="6">
        <v>1536</v>
      </c>
      <c r="D40" s="6">
        <v>1463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2773</v>
      </c>
      <c r="C41" s="6">
        <v>1412</v>
      </c>
      <c r="D41" s="6">
        <v>1361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3098</v>
      </c>
      <c r="C42" s="6">
        <v>1606</v>
      </c>
      <c r="D42" s="6">
        <v>1492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3567</v>
      </c>
      <c r="C43" s="6">
        <v>1830</v>
      </c>
      <c r="D43" s="6">
        <v>1737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4272</v>
      </c>
      <c r="C44" s="6">
        <v>2149</v>
      </c>
      <c r="D44" s="6">
        <v>2123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5020</v>
      </c>
      <c r="C45" s="6">
        <v>2540</v>
      </c>
      <c r="D45" s="6">
        <v>2480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5002</v>
      </c>
      <c r="C46" s="6">
        <v>2548</v>
      </c>
      <c r="D46" s="6">
        <v>2454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4392</v>
      </c>
      <c r="C47" s="6">
        <v>2176</v>
      </c>
      <c r="D47" s="6">
        <v>2216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3754</v>
      </c>
      <c r="C48" s="6">
        <v>1845</v>
      </c>
      <c r="D48" s="6">
        <v>1909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4057</v>
      </c>
      <c r="C49" s="6">
        <v>1882</v>
      </c>
      <c r="D49" s="6">
        <v>2175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4892</v>
      </c>
      <c r="C50" s="6">
        <v>2164</v>
      </c>
      <c r="D50" s="6">
        <v>2728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4900</v>
      </c>
      <c r="C51" s="6">
        <v>2147</v>
      </c>
      <c r="D51" s="6">
        <v>2753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3824</v>
      </c>
      <c r="C52" s="6">
        <v>1587</v>
      </c>
      <c r="D52" s="6">
        <v>2237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7389</v>
      </c>
      <c r="C53" s="6">
        <v>2621</v>
      </c>
      <c r="D53" s="6">
        <v>4768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11213</v>
      </c>
      <c r="C54" s="6">
        <f>SUM(C52:C53)</f>
        <v>4208</v>
      </c>
      <c r="D54" s="6">
        <f t="shared" ref="D54" si="6">SUM(D52:D53)</f>
        <v>7005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254</v>
      </c>
      <c r="B55" s="6">
        <v>187027</v>
      </c>
      <c r="C55" s="6">
        <v>88381</v>
      </c>
      <c r="D55" s="6">
        <v>98646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10322</v>
      </c>
      <c r="C56" s="6">
        <v>5353</v>
      </c>
      <c r="D56" s="6">
        <v>4969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9675</v>
      </c>
      <c r="C57" s="6">
        <v>4902</v>
      </c>
      <c r="D57" s="6">
        <v>4773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7761</v>
      </c>
      <c r="C58" s="6">
        <v>3899</v>
      </c>
      <c r="D58" s="6">
        <v>3862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9647</v>
      </c>
      <c r="C59" s="6">
        <v>4759</v>
      </c>
      <c r="D59" s="6">
        <v>4888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11416</v>
      </c>
      <c r="C60" s="6">
        <v>5692</v>
      </c>
      <c r="D60" s="6">
        <v>5724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15796</v>
      </c>
      <c r="C61" s="6">
        <v>7724</v>
      </c>
      <c r="D61" s="6">
        <v>8072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18604</v>
      </c>
      <c r="C62" s="6">
        <v>9200</v>
      </c>
      <c r="D62" s="6">
        <v>9404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16018</v>
      </c>
      <c r="C63" s="6">
        <v>7890</v>
      </c>
      <c r="D63" s="6">
        <v>8128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12693</v>
      </c>
      <c r="C64" s="6">
        <v>6309</v>
      </c>
      <c r="D64" s="6">
        <v>6384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10026</v>
      </c>
      <c r="C65" s="6">
        <v>4770</v>
      </c>
      <c r="D65" s="6">
        <v>5256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10498</v>
      </c>
      <c r="C66" s="6">
        <v>4877</v>
      </c>
      <c r="D66" s="6">
        <v>5621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12736</v>
      </c>
      <c r="C67" s="6">
        <v>5790</v>
      </c>
      <c r="D67" s="6">
        <v>6946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13202</v>
      </c>
      <c r="C68" s="6">
        <v>5926</v>
      </c>
      <c r="D68" s="6">
        <v>7276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9905</v>
      </c>
      <c r="C69" s="6">
        <v>4292</v>
      </c>
      <c r="D69" s="6">
        <v>5613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18728</v>
      </c>
      <c r="C70" s="6">
        <v>6998</v>
      </c>
      <c r="D70" s="6">
        <v>11730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28633</v>
      </c>
      <c r="C71" s="6">
        <f>SUM(C69:C70)</f>
        <v>11290</v>
      </c>
      <c r="D71" s="6">
        <f t="shared" ref="D71" si="11">SUM(D69:D70)</f>
        <v>17343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255</v>
      </c>
      <c r="B72" s="6">
        <v>47658</v>
      </c>
      <c r="C72" s="6">
        <v>22870</v>
      </c>
      <c r="D72" s="6">
        <v>24788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1781</v>
      </c>
      <c r="C73" s="6">
        <v>918</v>
      </c>
      <c r="D73" s="6">
        <v>863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2212</v>
      </c>
      <c r="C74" s="6">
        <v>1122</v>
      </c>
      <c r="D74" s="6">
        <v>1090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2168</v>
      </c>
      <c r="C75" s="6">
        <v>1137</v>
      </c>
      <c r="D75" s="6">
        <v>1031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2342</v>
      </c>
      <c r="C76" s="6">
        <v>1200</v>
      </c>
      <c r="D76" s="6">
        <v>1142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2814</v>
      </c>
      <c r="C77" s="6">
        <v>1439</v>
      </c>
      <c r="D77" s="6">
        <v>1375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3243</v>
      </c>
      <c r="C78" s="6">
        <v>1703</v>
      </c>
      <c r="D78" s="6">
        <v>1540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3555</v>
      </c>
      <c r="C79" s="6">
        <v>1826</v>
      </c>
      <c r="D79" s="6">
        <v>1729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3734</v>
      </c>
      <c r="C80" s="6">
        <v>1901</v>
      </c>
      <c r="D80" s="6">
        <v>1833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3617</v>
      </c>
      <c r="C81" s="6">
        <v>1792</v>
      </c>
      <c r="D81" s="6">
        <v>1825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3296</v>
      </c>
      <c r="C82" s="6">
        <v>1649</v>
      </c>
      <c r="D82" s="6">
        <v>1647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3285</v>
      </c>
      <c r="C83" s="6">
        <v>1537</v>
      </c>
      <c r="D83" s="6">
        <v>1748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3570</v>
      </c>
      <c r="C84" s="6">
        <v>1698</v>
      </c>
      <c r="D84" s="6">
        <v>1872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3598</v>
      </c>
      <c r="C85" s="6">
        <v>1537</v>
      </c>
      <c r="D85" s="6">
        <v>2061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3220</v>
      </c>
      <c r="C86" s="6">
        <v>1357</v>
      </c>
      <c r="D86" s="6">
        <v>1863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5223</v>
      </c>
      <c r="C87" s="6">
        <v>2054</v>
      </c>
      <c r="D87" s="6">
        <v>3169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8443</v>
      </c>
      <c r="C88" s="6">
        <f>SUM(C86:C87)</f>
        <v>3411</v>
      </c>
      <c r="D88" s="6">
        <f t="shared" ref="D88" si="12">SUM(D86:D87)</f>
        <v>5032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66</v>
      </c>
      <c r="B89" s="6">
        <v>22032</v>
      </c>
      <c r="C89" s="6">
        <v>10902</v>
      </c>
      <c r="D89" s="6">
        <v>11130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987</v>
      </c>
      <c r="C90" s="6">
        <v>486</v>
      </c>
      <c r="D90" s="6">
        <v>501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1147</v>
      </c>
      <c r="C91" s="6">
        <v>584</v>
      </c>
      <c r="D91" s="6">
        <v>563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1127</v>
      </c>
      <c r="C92" s="6">
        <v>569</v>
      </c>
      <c r="D92" s="6">
        <v>558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1052</v>
      </c>
      <c r="C93" s="6">
        <v>531</v>
      </c>
      <c r="D93" s="6">
        <v>521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1638</v>
      </c>
      <c r="C94" s="6">
        <v>827</v>
      </c>
      <c r="D94" s="6">
        <v>811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1668</v>
      </c>
      <c r="C95" s="6">
        <v>850</v>
      </c>
      <c r="D95" s="6">
        <v>818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1887</v>
      </c>
      <c r="C96" s="6">
        <v>986</v>
      </c>
      <c r="D96" s="6">
        <v>901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1798</v>
      </c>
      <c r="C97" s="6">
        <v>942</v>
      </c>
      <c r="D97" s="6">
        <v>856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1522</v>
      </c>
      <c r="C98" s="6">
        <v>780</v>
      </c>
      <c r="D98" s="6">
        <v>742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1396</v>
      </c>
      <c r="C99" s="6">
        <v>709</v>
      </c>
      <c r="D99" s="6">
        <v>687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1457</v>
      </c>
      <c r="C100" s="6">
        <v>736</v>
      </c>
      <c r="D100" s="6">
        <v>721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1795</v>
      </c>
      <c r="C101" s="6">
        <v>875</v>
      </c>
      <c r="D101" s="6">
        <v>920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1502</v>
      </c>
      <c r="C102" s="6">
        <v>743</v>
      </c>
      <c r="D102" s="6">
        <v>759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1130</v>
      </c>
      <c r="C103" s="6">
        <v>555</v>
      </c>
      <c r="D103" s="6">
        <v>575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1926</v>
      </c>
      <c r="C104" s="6">
        <v>729</v>
      </c>
      <c r="D104" s="6">
        <v>1197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3056</v>
      </c>
      <c r="C105" s="6">
        <f>SUM(C103:C104)</f>
        <v>1284</v>
      </c>
      <c r="D105" s="6">
        <f t="shared" ref="D105" si="13">SUM(D103:D104)</f>
        <v>1772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256</v>
      </c>
      <c r="B106" s="6">
        <v>66004</v>
      </c>
      <c r="C106" s="6">
        <v>32657</v>
      </c>
      <c r="D106" s="6">
        <v>33347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3349</v>
      </c>
      <c r="C107" s="6">
        <v>1707</v>
      </c>
      <c r="D107" s="6">
        <v>1642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3741</v>
      </c>
      <c r="C108" s="6">
        <v>1960</v>
      </c>
      <c r="D108" s="6">
        <v>1781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3657</v>
      </c>
      <c r="C109" s="6">
        <v>1890</v>
      </c>
      <c r="D109" s="6">
        <v>1767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3975</v>
      </c>
      <c r="C110" s="6">
        <v>2021</v>
      </c>
      <c r="D110" s="6">
        <v>1954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4826</v>
      </c>
      <c r="C111" s="6">
        <v>2429</v>
      </c>
      <c r="D111" s="6">
        <v>2397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5365</v>
      </c>
      <c r="C112" s="6">
        <v>2790</v>
      </c>
      <c r="D112" s="6">
        <v>2575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5161</v>
      </c>
      <c r="C113" s="6">
        <v>2673</v>
      </c>
      <c r="D113" s="6">
        <v>2488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4991</v>
      </c>
      <c r="C114" s="6">
        <v>2572</v>
      </c>
      <c r="D114" s="6">
        <v>2419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4656</v>
      </c>
      <c r="C115" s="6">
        <v>2357</v>
      </c>
      <c r="D115" s="6">
        <v>2299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4151</v>
      </c>
      <c r="C116" s="6">
        <v>2068</v>
      </c>
      <c r="D116" s="6">
        <v>2083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4123</v>
      </c>
      <c r="C117" s="6">
        <v>2188</v>
      </c>
      <c r="D117" s="6">
        <v>1935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4391</v>
      </c>
      <c r="C118" s="6">
        <v>2230</v>
      </c>
      <c r="D118" s="6">
        <v>2161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3853</v>
      </c>
      <c r="C119" s="6">
        <v>1869</v>
      </c>
      <c r="D119" s="6">
        <v>1984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3138</v>
      </c>
      <c r="C120" s="6">
        <v>1475</v>
      </c>
      <c r="D120" s="6">
        <v>1663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6627</v>
      </c>
      <c r="C121" s="6">
        <v>2428</v>
      </c>
      <c r="D121" s="6">
        <v>4199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9765</v>
      </c>
      <c r="C122" s="6">
        <f>SUM(C120:C121)</f>
        <v>3903</v>
      </c>
      <c r="D122" s="6">
        <f t="shared" ref="D122" si="14">SUM(D120:D121)</f>
        <v>5862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257</v>
      </c>
      <c r="B123" s="6">
        <v>135242</v>
      </c>
      <c r="C123" s="6">
        <v>66829</v>
      </c>
      <c r="D123" s="6">
        <v>68413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6820</v>
      </c>
      <c r="C124" s="6">
        <v>3412</v>
      </c>
      <c r="D124" s="6">
        <v>3408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7713</v>
      </c>
      <c r="C125" s="6">
        <v>3968</v>
      </c>
      <c r="D125" s="6">
        <v>3745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7070</v>
      </c>
      <c r="C126" s="6">
        <v>3620</v>
      </c>
      <c r="D126" s="6">
        <v>3450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7767</v>
      </c>
      <c r="C127" s="6">
        <v>4045</v>
      </c>
      <c r="D127" s="6">
        <v>3722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9532</v>
      </c>
      <c r="C128" s="6">
        <v>4947</v>
      </c>
      <c r="D128" s="6">
        <v>4585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11129</v>
      </c>
      <c r="C129" s="6">
        <v>5804</v>
      </c>
      <c r="D129" s="6">
        <v>5325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11496</v>
      </c>
      <c r="C130" s="6">
        <v>5993</v>
      </c>
      <c r="D130" s="6">
        <v>5503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10443</v>
      </c>
      <c r="C131" s="6">
        <v>5386</v>
      </c>
      <c r="D131" s="6">
        <v>5057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9345</v>
      </c>
      <c r="C132" s="6">
        <v>4755</v>
      </c>
      <c r="D132" s="6">
        <v>4590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8553</v>
      </c>
      <c r="C133" s="6">
        <v>4354</v>
      </c>
      <c r="D133" s="6">
        <v>4199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8839</v>
      </c>
      <c r="C134" s="6">
        <v>4463</v>
      </c>
      <c r="D134" s="6">
        <v>4376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9284</v>
      </c>
      <c r="C135" s="6">
        <v>4599</v>
      </c>
      <c r="D135" s="6">
        <v>4685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8097</v>
      </c>
      <c r="C136" s="6">
        <v>3889</v>
      </c>
      <c r="D136" s="6">
        <v>4208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6230</v>
      </c>
      <c r="C137" s="6">
        <v>2813</v>
      </c>
      <c r="D137" s="6">
        <v>3417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12924</v>
      </c>
      <c r="C138" s="6">
        <v>4781</v>
      </c>
      <c r="D138" s="6">
        <v>8143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19154</v>
      </c>
      <c r="C139" s="6">
        <f>SUM(C137:C138)</f>
        <v>7594</v>
      </c>
      <c r="D139" s="6">
        <f t="shared" ref="D139" si="19">SUM(D137:D138)</f>
        <v>11560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258</v>
      </c>
      <c r="B140" s="6">
        <v>121374</v>
      </c>
      <c r="C140" s="6">
        <v>59186</v>
      </c>
      <c r="D140" s="6">
        <v>62188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5776</v>
      </c>
      <c r="C141" s="6">
        <v>2934</v>
      </c>
      <c r="D141" s="6">
        <v>2842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6406</v>
      </c>
      <c r="C142" s="6">
        <v>3254</v>
      </c>
      <c r="D142" s="6">
        <v>3152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6066</v>
      </c>
      <c r="C143" s="6">
        <v>3102</v>
      </c>
      <c r="D143" s="6">
        <v>2964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7392</v>
      </c>
      <c r="C144" s="6">
        <v>3782</v>
      </c>
      <c r="D144" s="6">
        <v>3610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8548</v>
      </c>
      <c r="C145" s="6">
        <v>4415</v>
      </c>
      <c r="D145" s="6">
        <v>4133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9627</v>
      </c>
      <c r="C146" s="6">
        <v>4915</v>
      </c>
      <c r="D146" s="6">
        <v>4712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10116</v>
      </c>
      <c r="C147" s="6">
        <v>5146</v>
      </c>
      <c r="D147" s="6">
        <v>4970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9374</v>
      </c>
      <c r="C148" s="6">
        <v>4834</v>
      </c>
      <c r="D148" s="6">
        <v>4540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8441</v>
      </c>
      <c r="C149" s="6">
        <v>4288</v>
      </c>
      <c r="D149" s="6">
        <v>4153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7597</v>
      </c>
      <c r="C150" s="6">
        <v>3807</v>
      </c>
      <c r="D150" s="6">
        <v>3790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7642</v>
      </c>
      <c r="C151" s="6">
        <v>3810</v>
      </c>
      <c r="D151" s="6">
        <v>3832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8417</v>
      </c>
      <c r="C152" s="6">
        <v>4154</v>
      </c>
      <c r="D152" s="6">
        <v>4263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7929</v>
      </c>
      <c r="C153" s="6">
        <v>3717</v>
      </c>
      <c r="D153" s="6">
        <v>4212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6233</v>
      </c>
      <c r="C154" s="6">
        <v>2786</v>
      </c>
      <c r="D154" s="6">
        <v>3447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11810</v>
      </c>
      <c r="C155" s="6">
        <v>4242</v>
      </c>
      <c r="D155" s="6">
        <v>7568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18043</v>
      </c>
      <c r="C156" s="6">
        <f>SUM(C154:C155)</f>
        <v>7028</v>
      </c>
      <c r="D156" s="6">
        <f t="shared" ref="D156" si="20">SUM(D154:D155)</f>
        <v>11015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259</v>
      </c>
      <c r="B157" s="6">
        <v>114533</v>
      </c>
      <c r="C157" s="6">
        <v>56224</v>
      </c>
      <c r="D157" s="6">
        <v>58309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5033</v>
      </c>
      <c r="C158" s="6">
        <v>2622</v>
      </c>
      <c r="D158" s="6">
        <v>2411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5828</v>
      </c>
      <c r="C159" s="6">
        <v>3057</v>
      </c>
      <c r="D159" s="6">
        <v>2771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5678</v>
      </c>
      <c r="C160" s="6">
        <v>2828</v>
      </c>
      <c r="D160" s="6">
        <v>2850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6545</v>
      </c>
      <c r="C161" s="6">
        <v>3382</v>
      </c>
      <c r="D161" s="6">
        <v>3163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7998</v>
      </c>
      <c r="C162" s="6">
        <v>4012</v>
      </c>
      <c r="D162" s="6">
        <v>3986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8888</v>
      </c>
      <c r="C163" s="6">
        <v>4642</v>
      </c>
      <c r="D163" s="6">
        <v>4246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9131</v>
      </c>
      <c r="C164" s="6">
        <v>4733</v>
      </c>
      <c r="D164" s="6">
        <v>4398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8761</v>
      </c>
      <c r="C165" s="6">
        <v>4509</v>
      </c>
      <c r="D165" s="6">
        <v>4252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8273</v>
      </c>
      <c r="C166" s="6">
        <v>4248</v>
      </c>
      <c r="D166" s="6">
        <v>4025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7597</v>
      </c>
      <c r="C167" s="6">
        <v>3856</v>
      </c>
      <c r="D167" s="6">
        <v>3741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7811</v>
      </c>
      <c r="C168" s="6">
        <v>4002</v>
      </c>
      <c r="D168" s="6">
        <v>3809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8087</v>
      </c>
      <c r="C169" s="6">
        <v>4001</v>
      </c>
      <c r="D169" s="6">
        <v>4086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7304</v>
      </c>
      <c r="C170" s="6">
        <v>3561</v>
      </c>
      <c r="D170" s="6">
        <v>3743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5713</v>
      </c>
      <c r="C171" s="6">
        <v>2562</v>
      </c>
      <c r="D171" s="6">
        <v>3151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11886</v>
      </c>
      <c r="C172" s="6">
        <v>4209</v>
      </c>
      <c r="D172" s="6">
        <v>7677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17599</v>
      </c>
      <c r="C173" s="6">
        <f>SUM(C171:C172)</f>
        <v>6771</v>
      </c>
      <c r="D173" s="6">
        <f t="shared" ref="D173" si="21">SUM(D171:D172)</f>
        <v>10828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67</v>
      </c>
      <c r="B174" s="6">
        <v>62412</v>
      </c>
      <c r="C174" s="6">
        <v>31091</v>
      </c>
      <c r="D174" s="6">
        <v>31321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2809</v>
      </c>
      <c r="C175" s="6">
        <v>1418</v>
      </c>
      <c r="D175" s="6">
        <v>1391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3329</v>
      </c>
      <c r="C176" s="6">
        <v>1762</v>
      </c>
      <c r="D176" s="6">
        <v>1567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3375</v>
      </c>
      <c r="C177" s="6">
        <v>1729</v>
      </c>
      <c r="D177" s="6">
        <v>1646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3852</v>
      </c>
      <c r="C178" s="6">
        <v>2003</v>
      </c>
      <c r="D178" s="6">
        <v>1849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4817</v>
      </c>
      <c r="C179" s="6">
        <v>2439</v>
      </c>
      <c r="D179" s="6">
        <v>2378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5078</v>
      </c>
      <c r="C180" s="6">
        <v>2661</v>
      </c>
      <c r="D180" s="6">
        <v>2417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5176</v>
      </c>
      <c r="C181" s="6">
        <v>2680</v>
      </c>
      <c r="D181" s="6">
        <v>2496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4875</v>
      </c>
      <c r="C182" s="6">
        <v>2470</v>
      </c>
      <c r="D182" s="6">
        <v>2405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4618</v>
      </c>
      <c r="C183" s="6">
        <v>2387</v>
      </c>
      <c r="D183" s="6">
        <v>2231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4199</v>
      </c>
      <c r="C184" s="6">
        <v>2121</v>
      </c>
      <c r="D184" s="6">
        <v>2078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4184</v>
      </c>
      <c r="C185" s="6">
        <v>2189</v>
      </c>
      <c r="D185" s="6">
        <v>1995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3876</v>
      </c>
      <c r="C186" s="6">
        <v>2011</v>
      </c>
      <c r="D186" s="6">
        <v>1865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3352</v>
      </c>
      <c r="C187" s="6">
        <v>1638</v>
      </c>
      <c r="D187" s="6">
        <v>1714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2773</v>
      </c>
      <c r="C188" s="6">
        <v>1278</v>
      </c>
      <c r="D188" s="6">
        <v>1495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6099</v>
      </c>
      <c r="C189" s="6">
        <v>2305</v>
      </c>
      <c r="D189" s="6">
        <v>3794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8872</v>
      </c>
      <c r="C190" s="6">
        <f>SUM(C188:C189)</f>
        <v>3583</v>
      </c>
      <c r="D190" s="6">
        <f t="shared" ref="D190" si="22">SUM(D188:D189)</f>
        <v>5289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162</v>
      </c>
      <c r="B191" s="6">
        <v>112081</v>
      </c>
      <c r="C191" s="6">
        <v>55129</v>
      </c>
      <c r="D191" s="6">
        <v>56952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5504</v>
      </c>
      <c r="C192" s="6">
        <v>2851</v>
      </c>
      <c r="D192" s="6">
        <v>2653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6257</v>
      </c>
      <c r="C193" s="6">
        <v>3186</v>
      </c>
      <c r="D193" s="6">
        <v>3071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5741</v>
      </c>
      <c r="C194" s="6">
        <v>2962</v>
      </c>
      <c r="D194" s="6">
        <v>2779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7080</v>
      </c>
      <c r="C195" s="6">
        <v>3643</v>
      </c>
      <c r="D195" s="6">
        <v>3437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7674</v>
      </c>
      <c r="C196" s="6">
        <v>3957</v>
      </c>
      <c r="D196" s="6">
        <v>3717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8461</v>
      </c>
      <c r="C197" s="6">
        <v>4384</v>
      </c>
      <c r="D197" s="6">
        <v>4077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8788</v>
      </c>
      <c r="C198" s="6">
        <v>4578</v>
      </c>
      <c r="D198" s="6">
        <v>4210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8563</v>
      </c>
      <c r="C199" s="6">
        <v>4377</v>
      </c>
      <c r="D199" s="6">
        <v>4186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7926</v>
      </c>
      <c r="C200" s="6">
        <v>4064</v>
      </c>
      <c r="D200" s="6">
        <v>3862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7252</v>
      </c>
      <c r="C201" s="6">
        <v>3701</v>
      </c>
      <c r="D201" s="6">
        <v>3551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7254</v>
      </c>
      <c r="C202" s="6">
        <v>3693</v>
      </c>
      <c r="D202" s="6">
        <v>3561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7614</v>
      </c>
      <c r="C203" s="6">
        <v>3782</v>
      </c>
      <c r="D203" s="6">
        <v>3832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6935</v>
      </c>
      <c r="C204" s="6">
        <v>3363</v>
      </c>
      <c r="D204" s="6">
        <v>3572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5630</v>
      </c>
      <c r="C205" s="6">
        <v>2563</v>
      </c>
      <c r="D205" s="6">
        <v>3067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11402</v>
      </c>
      <c r="C206" s="6">
        <v>4025</v>
      </c>
      <c r="D206" s="6">
        <v>7377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17032</v>
      </c>
      <c r="C207" s="6">
        <f>SUM(C205:C206)</f>
        <v>6588</v>
      </c>
      <c r="D207" s="6">
        <f t="shared" ref="D207" si="27">SUM(D205:D206)</f>
        <v>10444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260</v>
      </c>
      <c r="B208" s="6">
        <v>69588</v>
      </c>
      <c r="C208" s="6">
        <v>34406</v>
      </c>
      <c r="D208" s="6">
        <v>35182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3202</v>
      </c>
      <c r="C209" s="6">
        <v>1587</v>
      </c>
      <c r="D209" s="6">
        <v>1615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3682</v>
      </c>
      <c r="C210" s="6">
        <v>1910</v>
      </c>
      <c r="D210" s="6">
        <v>1772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3704</v>
      </c>
      <c r="C211" s="6">
        <v>1919</v>
      </c>
      <c r="D211" s="6">
        <v>1785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4273</v>
      </c>
      <c r="C212" s="6">
        <v>2226</v>
      </c>
      <c r="D212" s="6">
        <v>2047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4980</v>
      </c>
      <c r="C213" s="6">
        <v>2577</v>
      </c>
      <c r="D213" s="6">
        <v>2403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5454</v>
      </c>
      <c r="C214" s="6">
        <v>2880</v>
      </c>
      <c r="D214" s="6">
        <v>2574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5634</v>
      </c>
      <c r="C215" s="6">
        <v>2880</v>
      </c>
      <c r="D215" s="6">
        <v>2754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5400</v>
      </c>
      <c r="C216" s="6">
        <v>2822</v>
      </c>
      <c r="D216" s="6">
        <v>2578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5001</v>
      </c>
      <c r="C217" s="6">
        <v>2532</v>
      </c>
      <c r="D217" s="6">
        <v>2469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4515</v>
      </c>
      <c r="C218" s="6">
        <v>2226</v>
      </c>
      <c r="D218" s="6">
        <v>2289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4479</v>
      </c>
      <c r="C219" s="6">
        <v>2347</v>
      </c>
      <c r="D219" s="6">
        <v>2132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4689</v>
      </c>
      <c r="C220" s="6">
        <v>2333</v>
      </c>
      <c r="D220" s="6">
        <v>2356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4343</v>
      </c>
      <c r="C221" s="6">
        <v>2116</v>
      </c>
      <c r="D221" s="6">
        <v>2227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3482</v>
      </c>
      <c r="C222" s="6">
        <v>1587</v>
      </c>
      <c r="D222" s="6">
        <v>1895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6750</v>
      </c>
      <c r="C223" s="6">
        <v>2464</v>
      </c>
      <c r="D223" s="6">
        <v>4286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10232</v>
      </c>
      <c r="C224" s="6">
        <f>SUM(C222:C223)</f>
        <v>4051</v>
      </c>
      <c r="D224" s="6">
        <f t="shared" ref="D224" si="28">SUM(D222:D223)</f>
        <v>6181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261</v>
      </c>
      <c r="B225" s="6">
        <v>56376</v>
      </c>
      <c r="C225" s="6">
        <v>28022</v>
      </c>
      <c r="D225" s="6">
        <v>28354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2438</v>
      </c>
      <c r="C226" s="6">
        <v>1214</v>
      </c>
      <c r="D226" s="6">
        <v>1224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2924</v>
      </c>
      <c r="C227" s="6">
        <v>1501</v>
      </c>
      <c r="D227" s="6">
        <v>1423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2880</v>
      </c>
      <c r="C228" s="6">
        <v>1523</v>
      </c>
      <c r="D228" s="6">
        <v>1357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3074</v>
      </c>
      <c r="C229" s="6">
        <v>1596</v>
      </c>
      <c r="D229" s="6">
        <v>1478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4196</v>
      </c>
      <c r="C230" s="6">
        <v>2130</v>
      </c>
      <c r="D230" s="6">
        <v>2066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4478</v>
      </c>
      <c r="C231" s="6">
        <v>2367</v>
      </c>
      <c r="D231" s="6">
        <v>2111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4597</v>
      </c>
      <c r="C232" s="6">
        <v>2373</v>
      </c>
      <c r="D232" s="6">
        <v>2224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4223</v>
      </c>
      <c r="C233" s="6">
        <v>2215</v>
      </c>
      <c r="D233" s="6">
        <v>2008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4011</v>
      </c>
      <c r="C234" s="6">
        <v>2039</v>
      </c>
      <c r="D234" s="6">
        <v>1972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3558</v>
      </c>
      <c r="C235" s="6">
        <v>1864</v>
      </c>
      <c r="D235" s="6">
        <v>1694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3848</v>
      </c>
      <c r="C236" s="6">
        <v>2034</v>
      </c>
      <c r="D236" s="6">
        <v>1814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3976</v>
      </c>
      <c r="C237" s="6">
        <v>2042</v>
      </c>
      <c r="D237" s="6">
        <v>1934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3459</v>
      </c>
      <c r="C238" s="6">
        <v>1716</v>
      </c>
      <c r="D238" s="6">
        <v>1743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2879</v>
      </c>
      <c r="C239" s="6">
        <v>1335</v>
      </c>
      <c r="D239" s="6">
        <v>1544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5835</v>
      </c>
      <c r="C240" s="6">
        <v>2073</v>
      </c>
      <c r="D240" s="6">
        <v>3762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8714</v>
      </c>
      <c r="C241" s="6">
        <f>SUM(C239:C240)</f>
        <v>3408</v>
      </c>
      <c r="D241" s="6">
        <f t="shared" ref="D241" si="29">SUM(D239:D240)</f>
        <v>5306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262</v>
      </c>
      <c r="B242" s="6">
        <v>80216</v>
      </c>
      <c r="C242" s="6">
        <v>39280</v>
      </c>
      <c r="D242" s="6">
        <v>40936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4310</v>
      </c>
      <c r="C243" s="6">
        <v>2187</v>
      </c>
      <c r="D243" s="6">
        <v>2123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4651</v>
      </c>
      <c r="C244" s="6">
        <v>2394</v>
      </c>
      <c r="D244" s="6">
        <v>2257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4152</v>
      </c>
      <c r="C245" s="6">
        <v>2176</v>
      </c>
      <c r="D245" s="6">
        <v>1976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4705</v>
      </c>
      <c r="C246" s="6">
        <v>2458</v>
      </c>
      <c r="D246" s="6">
        <v>2247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5479</v>
      </c>
      <c r="C247" s="6">
        <v>2777</v>
      </c>
      <c r="D247" s="6">
        <v>2702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6215</v>
      </c>
      <c r="C248" s="6">
        <v>3160</v>
      </c>
      <c r="D248" s="6">
        <v>3055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6658</v>
      </c>
      <c r="C249" s="6">
        <v>3422</v>
      </c>
      <c r="D249" s="6">
        <v>3236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6213</v>
      </c>
      <c r="C250" s="6">
        <v>3179</v>
      </c>
      <c r="D250" s="6">
        <v>3034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5687</v>
      </c>
      <c r="C251" s="6">
        <v>2884</v>
      </c>
      <c r="D251" s="6">
        <v>2803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4857</v>
      </c>
      <c r="C252" s="6">
        <v>2446</v>
      </c>
      <c r="D252" s="6">
        <v>2411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4951</v>
      </c>
      <c r="C253" s="6">
        <v>2470</v>
      </c>
      <c r="D253" s="6">
        <v>2481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5142</v>
      </c>
      <c r="C254" s="6">
        <v>2573</v>
      </c>
      <c r="D254" s="6">
        <v>2569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4755</v>
      </c>
      <c r="C255" s="6">
        <v>2278</v>
      </c>
      <c r="D255" s="6">
        <v>2477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3919</v>
      </c>
      <c r="C256" s="6">
        <v>1757</v>
      </c>
      <c r="D256" s="6">
        <v>2162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8522</v>
      </c>
      <c r="C257" s="6">
        <v>3119</v>
      </c>
      <c r="D257" s="6">
        <v>5403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12441</v>
      </c>
      <c r="C258" s="6">
        <f>SUM(C256:C257)</f>
        <v>4876</v>
      </c>
      <c r="D258" s="6">
        <f t="shared" ref="D258" si="30">SUM(D256:D257)</f>
        <v>7565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263</v>
      </c>
      <c r="B259" s="6">
        <v>136280</v>
      </c>
      <c r="C259" s="6">
        <v>67176</v>
      </c>
      <c r="D259" s="6">
        <v>69104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6727</v>
      </c>
      <c r="C260" s="6">
        <v>3566</v>
      </c>
      <c r="D260" s="6">
        <v>3161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7465</v>
      </c>
      <c r="C261" s="6">
        <v>3787</v>
      </c>
      <c r="D261" s="6">
        <v>3678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6954</v>
      </c>
      <c r="C262" s="6">
        <v>3598</v>
      </c>
      <c r="D262" s="6">
        <v>3356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7636</v>
      </c>
      <c r="C263" s="6">
        <v>3873</v>
      </c>
      <c r="D263" s="6">
        <v>3763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9391</v>
      </c>
      <c r="C264" s="6">
        <v>4810</v>
      </c>
      <c r="D264" s="6">
        <v>4581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10785</v>
      </c>
      <c r="C265" s="6">
        <v>5507</v>
      </c>
      <c r="D265" s="6">
        <v>5278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11464</v>
      </c>
      <c r="C266" s="6">
        <v>5894</v>
      </c>
      <c r="D266" s="6">
        <v>5570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10953</v>
      </c>
      <c r="C267" s="6">
        <v>5612</v>
      </c>
      <c r="D267" s="6">
        <v>5341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9491</v>
      </c>
      <c r="C268" s="6">
        <v>4855</v>
      </c>
      <c r="D268" s="6">
        <v>4636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8414</v>
      </c>
      <c r="C269" s="6">
        <v>4267</v>
      </c>
      <c r="D269" s="6">
        <v>4147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8650</v>
      </c>
      <c r="C270" s="6">
        <v>4385</v>
      </c>
      <c r="D270" s="6">
        <v>4265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9231</v>
      </c>
      <c r="C271" s="6">
        <v>4550</v>
      </c>
      <c r="D271" s="6">
        <v>4681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8595</v>
      </c>
      <c r="C272" s="6">
        <v>4084</v>
      </c>
      <c r="D272" s="6">
        <v>4511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6733</v>
      </c>
      <c r="C273" s="6">
        <v>3129</v>
      </c>
      <c r="D273" s="6">
        <v>3604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13791</v>
      </c>
      <c r="C274" s="6">
        <v>5259</v>
      </c>
      <c r="D274" s="6">
        <v>8532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20524</v>
      </c>
      <c r="C275" s="6">
        <f>SUM(C273:C274)</f>
        <v>8388</v>
      </c>
      <c r="D275" s="6">
        <f t="shared" ref="D275" si="35">SUM(D273:D274)</f>
        <v>12136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264</v>
      </c>
      <c r="B276" s="6">
        <v>67068</v>
      </c>
      <c r="C276" s="6">
        <v>33224</v>
      </c>
      <c r="D276" s="6">
        <v>33844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2714</v>
      </c>
      <c r="C277" s="6">
        <v>1392</v>
      </c>
      <c r="D277" s="6">
        <v>1322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3348</v>
      </c>
      <c r="C278" s="6">
        <v>1714</v>
      </c>
      <c r="D278" s="6">
        <v>1634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3362</v>
      </c>
      <c r="C279" s="6">
        <v>1746</v>
      </c>
      <c r="D279" s="6">
        <v>1616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3843</v>
      </c>
      <c r="C280" s="6">
        <v>1964</v>
      </c>
      <c r="D280" s="6">
        <v>1879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5132</v>
      </c>
      <c r="C281" s="6">
        <v>2647</v>
      </c>
      <c r="D281" s="6">
        <v>2485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5695</v>
      </c>
      <c r="C282" s="6">
        <v>2958</v>
      </c>
      <c r="D282" s="6">
        <v>2737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5553</v>
      </c>
      <c r="C283" s="6">
        <v>2882</v>
      </c>
      <c r="D283" s="6">
        <v>2671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4897</v>
      </c>
      <c r="C284" s="6">
        <v>2556</v>
      </c>
      <c r="D284" s="6">
        <v>2341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4793</v>
      </c>
      <c r="C285" s="6">
        <v>2451</v>
      </c>
      <c r="D285" s="6">
        <v>2342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4498</v>
      </c>
      <c r="C286" s="6">
        <v>2249</v>
      </c>
      <c r="D286" s="6">
        <v>2249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4790</v>
      </c>
      <c r="C287" s="6">
        <v>2447</v>
      </c>
      <c r="D287" s="6">
        <v>2343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4878</v>
      </c>
      <c r="C288" s="6">
        <v>2507</v>
      </c>
      <c r="D288" s="6">
        <v>2371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3968</v>
      </c>
      <c r="C289" s="6">
        <v>1986</v>
      </c>
      <c r="D289" s="6">
        <v>1982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3163</v>
      </c>
      <c r="C290" s="6">
        <v>1477</v>
      </c>
      <c r="D290" s="6">
        <v>1686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6434</v>
      </c>
      <c r="C291" s="6">
        <v>2248</v>
      </c>
      <c r="D291" s="6">
        <v>4186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9597</v>
      </c>
      <c r="C292" s="6">
        <f>SUM(C290:C291)</f>
        <v>3725</v>
      </c>
      <c r="D292" s="6">
        <f t="shared" ref="D292" si="36">SUM(D290:D291)</f>
        <v>5872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265</v>
      </c>
      <c r="B293" s="6">
        <v>74215</v>
      </c>
      <c r="C293" s="6">
        <v>37225</v>
      </c>
      <c r="D293" s="6">
        <v>36990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3503</v>
      </c>
      <c r="C294" s="6">
        <v>1764</v>
      </c>
      <c r="D294" s="6">
        <v>1739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4035</v>
      </c>
      <c r="C295" s="6">
        <v>2093</v>
      </c>
      <c r="D295" s="6">
        <v>1942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3938</v>
      </c>
      <c r="C296" s="6">
        <v>2054</v>
      </c>
      <c r="D296" s="6">
        <v>1884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4625</v>
      </c>
      <c r="C297" s="6">
        <v>2403</v>
      </c>
      <c r="D297" s="6">
        <v>2222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5916</v>
      </c>
      <c r="C298" s="6">
        <v>3074</v>
      </c>
      <c r="D298" s="6">
        <v>2842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6035</v>
      </c>
      <c r="C299" s="6">
        <v>3173</v>
      </c>
      <c r="D299" s="6">
        <v>2862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5956</v>
      </c>
      <c r="C300" s="6">
        <v>3191</v>
      </c>
      <c r="D300" s="6">
        <v>2765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5532</v>
      </c>
      <c r="C301" s="6">
        <v>2840</v>
      </c>
      <c r="D301" s="6">
        <v>2692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5352</v>
      </c>
      <c r="C302" s="6">
        <v>2716</v>
      </c>
      <c r="D302" s="6">
        <v>2636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4938</v>
      </c>
      <c r="C303" s="6">
        <v>2547</v>
      </c>
      <c r="D303" s="6">
        <v>2391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4875</v>
      </c>
      <c r="C304" s="6">
        <v>2595</v>
      </c>
      <c r="D304" s="6">
        <v>2280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5015</v>
      </c>
      <c r="C305" s="6">
        <v>2613</v>
      </c>
      <c r="D305" s="6">
        <v>2402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4294</v>
      </c>
      <c r="C306" s="6">
        <v>2162</v>
      </c>
      <c r="D306" s="6">
        <v>2132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3218</v>
      </c>
      <c r="C307" s="6">
        <v>1517</v>
      </c>
      <c r="D307" s="6">
        <v>1701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6983</v>
      </c>
      <c r="C308" s="6">
        <v>2483</v>
      </c>
      <c r="D308" s="6">
        <v>4500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10201</v>
      </c>
      <c r="C309" s="6">
        <f>SUM(C307:C308)</f>
        <v>4000</v>
      </c>
      <c r="D309" s="6">
        <f t="shared" ref="D309" si="37">SUM(D307:D308)</f>
        <v>6201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266</v>
      </c>
      <c r="B310" s="6">
        <v>78830</v>
      </c>
      <c r="C310" s="6">
        <v>38799</v>
      </c>
      <c r="D310" s="6">
        <v>40031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3796</v>
      </c>
      <c r="C311" s="6">
        <v>1945</v>
      </c>
      <c r="D311" s="6">
        <v>1851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4362</v>
      </c>
      <c r="C312" s="6">
        <v>2174</v>
      </c>
      <c r="D312" s="6">
        <v>2188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4131</v>
      </c>
      <c r="C313" s="6">
        <v>2101</v>
      </c>
      <c r="D313" s="6">
        <v>2030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4486</v>
      </c>
      <c r="C314" s="6">
        <v>2290</v>
      </c>
      <c r="D314" s="6">
        <v>2196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5809</v>
      </c>
      <c r="C315" s="6">
        <v>2940</v>
      </c>
      <c r="D315" s="6">
        <v>2869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6300</v>
      </c>
      <c r="C316" s="6">
        <v>3337</v>
      </c>
      <c r="D316" s="6">
        <v>2963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6364</v>
      </c>
      <c r="C317" s="6">
        <v>3267</v>
      </c>
      <c r="D317" s="6">
        <v>3097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5916</v>
      </c>
      <c r="C318" s="6">
        <v>3057</v>
      </c>
      <c r="D318" s="6">
        <v>2859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5650</v>
      </c>
      <c r="C319" s="6">
        <v>2863</v>
      </c>
      <c r="D319" s="6">
        <v>2787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4824</v>
      </c>
      <c r="C320" s="6">
        <v>2446</v>
      </c>
      <c r="D320" s="6">
        <v>2378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5077</v>
      </c>
      <c r="C321" s="6">
        <v>2579</v>
      </c>
      <c r="D321" s="6">
        <v>2498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5348</v>
      </c>
      <c r="C322" s="6">
        <v>2762</v>
      </c>
      <c r="D322" s="6">
        <v>2586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4772</v>
      </c>
      <c r="C323" s="6">
        <v>2323</v>
      </c>
      <c r="D323" s="6">
        <v>2449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3822</v>
      </c>
      <c r="C324" s="6">
        <v>1730</v>
      </c>
      <c r="D324" s="6">
        <v>2092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8173</v>
      </c>
      <c r="C325" s="6">
        <v>2985</v>
      </c>
      <c r="D325" s="6">
        <v>5188</v>
      </c>
      <c r="E325" t="b">
        <f t="shared" ref="E325:E388" si="38">IFERROR(IF(SEARCH(" - ",A325)&gt;0,FALSE,TRUE),TRUE)</f>
        <v>1</v>
      </c>
      <c r="F325" t="b">
        <f t="shared" ref="F325:F388" si="39">IFERROR(IF(SEARCH("65+",A325)&gt;0,FALSE,TRUE),TRUE)</f>
        <v>1</v>
      </c>
      <c r="G325" t="b">
        <f t="shared" ref="G325:G388" si="40">IFERROR(IF(SEARCH("70",A325)&gt;0,FALSE,TRUE),TRUE)</f>
        <v>0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11995</v>
      </c>
      <c r="C326" s="6">
        <f>SUM(C324:C325)</f>
        <v>4715</v>
      </c>
      <c r="D326" s="6">
        <f t="shared" ref="D326" si="42">SUM(D324:D325)</f>
        <v>7280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24</v>
      </c>
      <c r="B327" s="6">
        <v>73773</v>
      </c>
      <c r="C327" s="6">
        <v>36462</v>
      </c>
      <c r="D327" s="6">
        <v>37311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3980</v>
      </c>
      <c r="C328" s="6">
        <v>2071</v>
      </c>
      <c r="D328" s="6">
        <v>1909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4284</v>
      </c>
      <c r="C329" s="6">
        <v>2150</v>
      </c>
      <c r="D329" s="6">
        <v>2134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4127</v>
      </c>
      <c r="C330" s="6">
        <v>2097</v>
      </c>
      <c r="D330" s="6">
        <v>2030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4472</v>
      </c>
      <c r="C331" s="6">
        <v>2318</v>
      </c>
      <c r="D331" s="6">
        <v>2154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5334</v>
      </c>
      <c r="C332" s="6">
        <v>2668</v>
      </c>
      <c r="D332" s="6">
        <v>2666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5959</v>
      </c>
      <c r="C333" s="6">
        <v>3082</v>
      </c>
      <c r="D333" s="6">
        <v>2877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6047</v>
      </c>
      <c r="C334" s="6">
        <v>3131</v>
      </c>
      <c r="D334" s="6">
        <v>2916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5847</v>
      </c>
      <c r="C335" s="6">
        <v>2938</v>
      </c>
      <c r="D335" s="6">
        <v>2909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5302</v>
      </c>
      <c r="C336" s="6">
        <v>2710</v>
      </c>
      <c r="D336" s="6">
        <v>2592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4767</v>
      </c>
      <c r="C337" s="6">
        <v>2438</v>
      </c>
      <c r="D337" s="6">
        <v>2329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4555</v>
      </c>
      <c r="C338" s="6">
        <v>2344</v>
      </c>
      <c r="D338" s="6">
        <v>2211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4518</v>
      </c>
      <c r="C339" s="6">
        <v>2338</v>
      </c>
      <c r="D339" s="6">
        <v>2180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4196</v>
      </c>
      <c r="C340" s="6">
        <v>2038</v>
      </c>
      <c r="D340" s="6">
        <v>2158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3380</v>
      </c>
      <c r="C341" s="6">
        <v>1551</v>
      </c>
      <c r="D341" s="6">
        <v>1829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7005</v>
      </c>
      <c r="C342" s="6">
        <v>2588</v>
      </c>
      <c r="D342" s="6">
        <v>4417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10385</v>
      </c>
      <c r="C343" s="6">
        <f>SUM(C341:C342)</f>
        <v>4139</v>
      </c>
      <c r="D343" s="6">
        <f t="shared" ref="D343" si="43">SUM(D341:D342)</f>
        <v>6246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267</v>
      </c>
      <c r="B344" s="6">
        <v>167638</v>
      </c>
      <c r="C344" s="6">
        <v>82796</v>
      </c>
      <c r="D344" s="6">
        <v>84842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8854</v>
      </c>
      <c r="C345" s="6">
        <v>4574</v>
      </c>
      <c r="D345" s="6">
        <v>4280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9752</v>
      </c>
      <c r="C346" s="6">
        <v>4993</v>
      </c>
      <c r="D346" s="6">
        <v>4759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9094</v>
      </c>
      <c r="C347" s="6">
        <v>4664</v>
      </c>
      <c r="D347" s="6">
        <v>4430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9875</v>
      </c>
      <c r="C348" s="6">
        <v>5064</v>
      </c>
      <c r="D348" s="6">
        <v>4811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11918</v>
      </c>
      <c r="C349" s="6">
        <v>5990</v>
      </c>
      <c r="D349" s="6">
        <v>5928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13223</v>
      </c>
      <c r="C350" s="6">
        <v>6899</v>
      </c>
      <c r="D350" s="6">
        <v>6324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13770</v>
      </c>
      <c r="C351" s="6">
        <v>7016</v>
      </c>
      <c r="D351" s="6">
        <v>6754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13075</v>
      </c>
      <c r="C352" s="6">
        <v>6625</v>
      </c>
      <c r="D352" s="6">
        <v>6450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12598</v>
      </c>
      <c r="C353" s="6">
        <v>6406</v>
      </c>
      <c r="D353" s="6">
        <v>6192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11267</v>
      </c>
      <c r="C354" s="6">
        <v>5699</v>
      </c>
      <c r="D354" s="6">
        <v>5568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10605</v>
      </c>
      <c r="C355" s="6">
        <v>5488</v>
      </c>
      <c r="D355" s="6">
        <v>5117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10478</v>
      </c>
      <c r="C356" s="6">
        <v>5366</v>
      </c>
      <c r="D356" s="6">
        <v>5112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9064</v>
      </c>
      <c r="C357" s="6">
        <v>4439</v>
      </c>
      <c r="D357" s="6">
        <v>4625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7484</v>
      </c>
      <c r="C358" s="6">
        <v>3459</v>
      </c>
      <c r="D358" s="6">
        <v>4025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16581</v>
      </c>
      <c r="C359" s="6">
        <v>6114</v>
      </c>
      <c r="D359" s="6">
        <v>10467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24065</v>
      </c>
      <c r="C360" s="6">
        <f>SUM(C358:C359)</f>
        <v>9573</v>
      </c>
      <c r="D360" s="6">
        <f t="shared" ref="D360" si="44">SUM(D358:D359)</f>
        <v>14492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268</v>
      </c>
      <c r="B361" s="6">
        <v>95548</v>
      </c>
      <c r="C361" s="6">
        <v>46761</v>
      </c>
      <c r="D361" s="6">
        <v>48787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4258</v>
      </c>
      <c r="C362" s="6">
        <v>2191</v>
      </c>
      <c r="D362" s="6">
        <v>2067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5070</v>
      </c>
      <c r="C363" s="6">
        <v>2598</v>
      </c>
      <c r="D363" s="6">
        <v>2472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4800</v>
      </c>
      <c r="C364" s="6">
        <v>2479</v>
      </c>
      <c r="D364" s="6">
        <v>2321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5417</v>
      </c>
      <c r="C365" s="6">
        <v>2748</v>
      </c>
      <c r="D365" s="6">
        <v>2669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6134</v>
      </c>
      <c r="C366" s="6">
        <v>3066</v>
      </c>
      <c r="D366" s="6">
        <v>3068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7218</v>
      </c>
      <c r="C367" s="6">
        <v>3709</v>
      </c>
      <c r="D367" s="6">
        <v>3509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7902</v>
      </c>
      <c r="C368" s="6">
        <v>4083</v>
      </c>
      <c r="D368" s="6">
        <v>3819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7554</v>
      </c>
      <c r="C369" s="6">
        <v>3819</v>
      </c>
      <c r="D369" s="6">
        <v>3735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6870</v>
      </c>
      <c r="C370" s="6">
        <v>3511</v>
      </c>
      <c r="D370" s="6">
        <v>3359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5840</v>
      </c>
      <c r="C371" s="6">
        <v>2993</v>
      </c>
      <c r="D371" s="6">
        <v>2847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6266</v>
      </c>
      <c r="C372" s="6">
        <v>3148</v>
      </c>
      <c r="D372" s="6">
        <v>3118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7054</v>
      </c>
      <c r="C373" s="6">
        <v>3394</v>
      </c>
      <c r="D373" s="6">
        <v>3660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6563</v>
      </c>
      <c r="C374" s="6">
        <v>3090</v>
      </c>
      <c r="D374" s="6">
        <v>3473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5403</v>
      </c>
      <c r="C375" s="6">
        <v>2488</v>
      </c>
      <c r="D375" s="6">
        <v>2915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9199</v>
      </c>
      <c r="C376" s="6">
        <v>3444</v>
      </c>
      <c r="D376" s="6">
        <v>5755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14602</v>
      </c>
      <c r="C377" s="6">
        <f>SUM(C375:C376)</f>
        <v>5932</v>
      </c>
      <c r="D377" s="6">
        <f t="shared" ref="D377" si="45">SUM(D375:D376)</f>
        <v>8670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  <row r="378" spans="1:8">
      <c r="A378" s="4" t="s">
        <v>68</v>
      </c>
      <c r="B378" s="6">
        <v>107675</v>
      </c>
      <c r="C378" s="6">
        <v>52385</v>
      </c>
      <c r="D378" s="6">
        <v>55290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4440</v>
      </c>
      <c r="C379" s="6">
        <v>2296</v>
      </c>
      <c r="D379" s="6">
        <v>2144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5182</v>
      </c>
      <c r="C380" s="6">
        <v>2626</v>
      </c>
      <c r="D380" s="6">
        <v>2556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5011</v>
      </c>
      <c r="C381" s="6">
        <v>2571</v>
      </c>
      <c r="D381" s="6">
        <v>2440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5755</v>
      </c>
      <c r="C382" s="6">
        <v>2917</v>
      </c>
      <c r="D382" s="6">
        <v>2838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6916</v>
      </c>
      <c r="C383" s="6">
        <v>3552</v>
      </c>
      <c r="D383" s="6">
        <v>3364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7994</v>
      </c>
      <c r="C384" s="6">
        <v>4013</v>
      </c>
      <c r="D384" s="6">
        <v>3981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8859</v>
      </c>
      <c r="C385" s="6">
        <v>4498</v>
      </c>
      <c r="D385" s="6">
        <v>4361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8861</v>
      </c>
      <c r="C386" s="6">
        <v>4536</v>
      </c>
      <c r="D386" s="6">
        <v>4325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7764</v>
      </c>
      <c r="C387" s="6">
        <v>3953</v>
      </c>
      <c r="D387" s="6">
        <v>3811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6605</v>
      </c>
      <c r="C388" s="6">
        <v>3290</v>
      </c>
      <c r="D388" s="6">
        <v>3315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6580</v>
      </c>
      <c r="C389" s="6">
        <v>3242</v>
      </c>
      <c r="D389" s="6">
        <v>3338</v>
      </c>
      <c r="E389" t="b">
        <f t="shared" ref="E389:E445" si="46">IFERROR(IF(SEARCH(" - ",A389)&gt;0,FALSE,TRUE),TRUE)</f>
        <v>0</v>
      </c>
      <c r="F389" t="b">
        <f t="shared" ref="F389:F445" si="47">IFERROR(IF(SEARCH("65+",A389)&gt;0,FALSE,TRUE),TRUE)</f>
        <v>1</v>
      </c>
      <c r="G389" t="b">
        <f t="shared" ref="G389:G445" si="48">IFERROR(IF(SEARCH("70",A389)&gt;0,FALSE,TRUE),TRUE)</f>
        <v>1</v>
      </c>
      <c r="H389" t="b">
        <f t="shared" ref="H389:H445" si="49">AND(E389:G389)</f>
        <v>0</v>
      </c>
    </row>
    <row r="390" spans="1:8">
      <c r="A390" s="4" t="s">
        <v>17</v>
      </c>
      <c r="B390" s="6">
        <v>7985</v>
      </c>
      <c r="C390" s="6">
        <v>3828</v>
      </c>
      <c r="D390" s="6">
        <v>4157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8577</v>
      </c>
      <c r="C391" s="6">
        <v>4014</v>
      </c>
      <c r="D391" s="6">
        <v>4563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6544</v>
      </c>
      <c r="C392" s="6">
        <v>3023</v>
      </c>
      <c r="D392" s="6">
        <v>3521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10602</v>
      </c>
      <c r="C393" s="6">
        <v>4026</v>
      </c>
      <c r="D393" s="6">
        <v>6576</v>
      </c>
      <c r="E393" t="b">
        <f t="shared" si="46"/>
        <v>1</v>
      </c>
      <c r="F393" t="b">
        <f t="shared" si="47"/>
        <v>1</v>
      </c>
      <c r="G393" t="b">
        <f t="shared" si="48"/>
        <v>0</v>
      </c>
      <c r="H393" t="b">
        <f t="shared" si="49"/>
        <v>0</v>
      </c>
    </row>
    <row r="394" spans="1:8">
      <c r="A394" s="4" t="s">
        <v>4</v>
      </c>
      <c r="B394" s="6">
        <f>SUM(B392:B393)</f>
        <v>17146</v>
      </c>
      <c r="C394" s="6">
        <f>SUM(C392:C393)</f>
        <v>7049</v>
      </c>
      <c r="D394" s="6">
        <f t="shared" ref="D394" si="50">SUM(D392:D393)</f>
        <v>10097</v>
      </c>
      <c r="E394" t="b">
        <f t="shared" si="46"/>
        <v>1</v>
      </c>
      <c r="F394" t="b">
        <f t="shared" si="47"/>
        <v>0</v>
      </c>
      <c r="G394" t="b">
        <f t="shared" si="48"/>
        <v>1</v>
      </c>
      <c r="H394" t="b">
        <f t="shared" si="49"/>
        <v>0</v>
      </c>
    </row>
    <row r="395" spans="1:8">
      <c r="A395" s="4" t="s">
        <v>269</v>
      </c>
      <c r="B395" s="6">
        <v>61757</v>
      </c>
      <c r="C395" s="6">
        <v>30624</v>
      </c>
      <c r="D395" s="6">
        <v>31133</v>
      </c>
      <c r="E395" t="b">
        <f t="shared" si="46"/>
        <v>1</v>
      </c>
      <c r="F395" t="b">
        <f t="shared" si="47"/>
        <v>1</v>
      </c>
      <c r="G395" t="b">
        <f t="shared" si="48"/>
        <v>1</v>
      </c>
      <c r="H395" t="b">
        <f t="shared" si="49"/>
        <v>1</v>
      </c>
    </row>
    <row r="396" spans="1:8">
      <c r="A396" s="4" t="s">
        <v>6</v>
      </c>
      <c r="B396" s="6">
        <v>2897</v>
      </c>
      <c r="C396" s="6">
        <v>1462</v>
      </c>
      <c r="D396" s="6">
        <v>1435</v>
      </c>
      <c r="E396" t="b">
        <f t="shared" si="46"/>
        <v>0</v>
      </c>
      <c r="F396" t="b">
        <f t="shared" si="47"/>
        <v>1</v>
      </c>
      <c r="G396" t="b">
        <f t="shared" si="48"/>
        <v>1</v>
      </c>
      <c r="H396" t="b">
        <f t="shared" si="49"/>
        <v>0</v>
      </c>
    </row>
    <row r="397" spans="1:8">
      <c r="A397" s="4" t="s">
        <v>7</v>
      </c>
      <c r="B397" s="6">
        <v>3198</v>
      </c>
      <c r="C397" s="6">
        <v>1630</v>
      </c>
      <c r="D397" s="6">
        <v>1568</v>
      </c>
      <c r="E397" t="b">
        <f t="shared" si="46"/>
        <v>0</v>
      </c>
      <c r="F397" t="b">
        <f t="shared" si="47"/>
        <v>1</v>
      </c>
      <c r="G397" t="b">
        <f t="shared" si="48"/>
        <v>1</v>
      </c>
      <c r="H397" t="b">
        <f t="shared" si="49"/>
        <v>0</v>
      </c>
    </row>
    <row r="398" spans="1:8">
      <c r="A398" s="4" t="s">
        <v>8</v>
      </c>
      <c r="B398" s="6">
        <v>3244</v>
      </c>
      <c r="C398" s="6">
        <v>1727</v>
      </c>
      <c r="D398" s="6">
        <v>1517</v>
      </c>
      <c r="E398" t="b">
        <f t="shared" si="46"/>
        <v>0</v>
      </c>
      <c r="F398" t="b">
        <f t="shared" si="47"/>
        <v>1</v>
      </c>
      <c r="G398" t="b">
        <f t="shared" si="48"/>
        <v>1</v>
      </c>
      <c r="H398" t="b">
        <f t="shared" si="49"/>
        <v>0</v>
      </c>
    </row>
    <row r="399" spans="1:8">
      <c r="A399" s="4" t="s">
        <v>9</v>
      </c>
      <c r="B399" s="6">
        <v>3667</v>
      </c>
      <c r="C399" s="6">
        <v>1915</v>
      </c>
      <c r="D399" s="6">
        <v>1752</v>
      </c>
      <c r="E399" t="b">
        <f t="shared" si="46"/>
        <v>0</v>
      </c>
      <c r="F399" t="b">
        <f t="shared" si="47"/>
        <v>1</v>
      </c>
      <c r="G399" t="b">
        <f t="shared" si="48"/>
        <v>1</v>
      </c>
      <c r="H399" t="b">
        <f t="shared" si="49"/>
        <v>0</v>
      </c>
    </row>
    <row r="400" spans="1:8">
      <c r="A400" s="4" t="s">
        <v>10</v>
      </c>
      <c r="B400" s="6">
        <v>4431</v>
      </c>
      <c r="C400" s="6">
        <v>2280</v>
      </c>
      <c r="D400" s="6">
        <v>2151</v>
      </c>
      <c r="E400" t="b">
        <f t="shared" si="46"/>
        <v>0</v>
      </c>
      <c r="F400" t="b">
        <f t="shared" si="47"/>
        <v>1</v>
      </c>
      <c r="G400" t="b">
        <f t="shared" si="48"/>
        <v>1</v>
      </c>
      <c r="H400" t="b">
        <f t="shared" si="49"/>
        <v>0</v>
      </c>
    </row>
    <row r="401" spans="1:8">
      <c r="A401" s="4" t="s">
        <v>11</v>
      </c>
      <c r="B401" s="6">
        <v>4823</v>
      </c>
      <c r="C401" s="6">
        <v>2499</v>
      </c>
      <c r="D401" s="6">
        <v>2324</v>
      </c>
      <c r="E401" t="b">
        <f t="shared" si="46"/>
        <v>0</v>
      </c>
      <c r="F401" t="b">
        <f t="shared" si="47"/>
        <v>1</v>
      </c>
      <c r="G401" t="b">
        <f t="shared" si="48"/>
        <v>1</v>
      </c>
      <c r="H401" t="b">
        <f t="shared" si="49"/>
        <v>0</v>
      </c>
    </row>
    <row r="402" spans="1:8">
      <c r="A402" s="4" t="s">
        <v>12</v>
      </c>
      <c r="B402" s="6">
        <v>4923</v>
      </c>
      <c r="C402" s="6">
        <v>2506</v>
      </c>
      <c r="D402" s="6">
        <v>2417</v>
      </c>
      <c r="E402" t="b">
        <f t="shared" si="46"/>
        <v>0</v>
      </c>
      <c r="F402" t="b">
        <f t="shared" si="47"/>
        <v>1</v>
      </c>
      <c r="G402" t="b">
        <f t="shared" si="48"/>
        <v>1</v>
      </c>
      <c r="H402" t="b">
        <f t="shared" si="49"/>
        <v>0</v>
      </c>
    </row>
    <row r="403" spans="1:8">
      <c r="A403" s="4" t="s">
        <v>13</v>
      </c>
      <c r="B403" s="6">
        <v>4812</v>
      </c>
      <c r="C403" s="6">
        <v>2454</v>
      </c>
      <c r="D403" s="6">
        <v>2358</v>
      </c>
      <c r="E403" t="b">
        <f t="shared" si="46"/>
        <v>0</v>
      </c>
      <c r="F403" t="b">
        <f t="shared" si="47"/>
        <v>1</v>
      </c>
      <c r="G403" t="b">
        <f t="shared" si="48"/>
        <v>1</v>
      </c>
      <c r="H403" t="b">
        <f t="shared" si="49"/>
        <v>0</v>
      </c>
    </row>
    <row r="404" spans="1:8">
      <c r="A404" s="4" t="s">
        <v>14</v>
      </c>
      <c r="B404" s="6">
        <v>4606</v>
      </c>
      <c r="C404" s="6">
        <v>2416</v>
      </c>
      <c r="D404" s="6">
        <v>2190</v>
      </c>
      <c r="E404" t="b">
        <f t="shared" si="46"/>
        <v>0</v>
      </c>
      <c r="F404" t="b">
        <f t="shared" si="47"/>
        <v>1</v>
      </c>
      <c r="G404" t="b">
        <f t="shared" si="48"/>
        <v>1</v>
      </c>
      <c r="H404" t="b">
        <f t="shared" si="49"/>
        <v>0</v>
      </c>
    </row>
    <row r="405" spans="1:8">
      <c r="A405" s="4" t="s">
        <v>15</v>
      </c>
      <c r="B405" s="6">
        <v>4040</v>
      </c>
      <c r="C405" s="6">
        <v>2060</v>
      </c>
      <c r="D405" s="6">
        <v>1980</v>
      </c>
      <c r="E405" t="b">
        <f t="shared" si="46"/>
        <v>0</v>
      </c>
      <c r="F405" t="b">
        <f t="shared" si="47"/>
        <v>1</v>
      </c>
      <c r="G405" t="b">
        <f t="shared" si="48"/>
        <v>1</v>
      </c>
      <c r="H405" t="b">
        <f t="shared" si="49"/>
        <v>0</v>
      </c>
    </row>
    <row r="406" spans="1:8">
      <c r="A406" s="4" t="s">
        <v>16</v>
      </c>
      <c r="B406" s="6">
        <v>4102</v>
      </c>
      <c r="C406" s="6">
        <v>2130</v>
      </c>
      <c r="D406" s="6">
        <v>1972</v>
      </c>
      <c r="E406" t="b">
        <f t="shared" si="46"/>
        <v>0</v>
      </c>
      <c r="F406" t="b">
        <f t="shared" si="47"/>
        <v>1</v>
      </c>
      <c r="G406" t="b">
        <f t="shared" si="48"/>
        <v>1</v>
      </c>
      <c r="H406" t="b">
        <f t="shared" si="49"/>
        <v>0</v>
      </c>
    </row>
    <row r="407" spans="1:8">
      <c r="A407" s="4" t="s">
        <v>17</v>
      </c>
      <c r="B407" s="6">
        <v>4024</v>
      </c>
      <c r="C407" s="6">
        <v>2088</v>
      </c>
      <c r="D407" s="6">
        <v>1936</v>
      </c>
      <c r="E407" t="b">
        <f t="shared" si="46"/>
        <v>0</v>
      </c>
      <c r="F407" t="b">
        <f t="shared" si="47"/>
        <v>1</v>
      </c>
      <c r="G407" t="b">
        <f t="shared" si="48"/>
        <v>1</v>
      </c>
      <c r="H407" t="b">
        <f t="shared" si="49"/>
        <v>0</v>
      </c>
    </row>
    <row r="408" spans="1:8">
      <c r="A408" s="4" t="s">
        <v>18</v>
      </c>
      <c r="B408" s="6">
        <v>3630</v>
      </c>
      <c r="C408" s="6">
        <v>1831</v>
      </c>
      <c r="D408" s="6">
        <v>1799</v>
      </c>
      <c r="E408" t="b">
        <f t="shared" si="46"/>
        <v>0</v>
      </c>
      <c r="F408" t="b">
        <f t="shared" si="47"/>
        <v>1</v>
      </c>
      <c r="G408" t="b">
        <f t="shared" si="48"/>
        <v>1</v>
      </c>
      <c r="H408" t="b">
        <f t="shared" si="49"/>
        <v>0</v>
      </c>
    </row>
    <row r="409" spans="1:8">
      <c r="A409" s="4" t="s">
        <v>19</v>
      </c>
      <c r="B409" s="6">
        <v>2826</v>
      </c>
      <c r="C409" s="6">
        <v>1289</v>
      </c>
      <c r="D409" s="6">
        <v>1537</v>
      </c>
      <c r="E409" t="b">
        <f t="shared" si="46"/>
        <v>0</v>
      </c>
      <c r="F409" t="b">
        <f t="shared" si="47"/>
        <v>1</v>
      </c>
      <c r="G409" t="b">
        <f t="shared" si="48"/>
        <v>1</v>
      </c>
      <c r="H409" t="b">
        <f t="shared" si="49"/>
        <v>0</v>
      </c>
    </row>
    <row r="410" spans="1:8">
      <c r="A410" s="4" t="s">
        <v>5</v>
      </c>
      <c r="B410" s="6">
        <v>6534</v>
      </c>
      <c r="C410" s="6">
        <v>2337</v>
      </c>
      <c r="D410" s="6">
        <v>4197</v>
      </c>
      <c r="E410" t="b">
        <f t="shared" si="46"/>
        <v>1</v>
      </c>
      <c r="F410" t="b">
        <f t="shared" si="47"/>
        <v>1</v>
      </c>
      <c r="G410" t="b">
        <f t="shared" si="48"/>
        <v>0</v>
      </c>
      <c r="H410" t="b">
        <f t="shared" si="49"/>
        <v>0</v>
      </c>
    </row>
    <row r="411" spans="1:8">
      <c r="A411" s="4" t="s">
        <v>4</v>
      </c>
      <c r="B411" s="6">
        <f>SUM(B409:B410)</f>
        <v>9360</v>
      </c>
      <c r="C411" s="6">
        <f>SUM(C409:C410)</f>
        <v>3626</v>
      </c>
      <c r="D411" s="6">
        <f t="shared" ref="D411" si="51">SUM(D409:D410)</f>
        <v>5734</v>
      </c>
      <c r="E411" t="b">
        <f t="shared" si="46"/>
        <v>1</v>
      </c>
      <c r="F411" t="b">
        <f t="shared" si="47"/>
        <v>0</v>
      </c>
      <c r="G411" t="b">
        <f t="shared" si="48"/>
        <v>1</v>
      </c>
      <c r="H411" t="b">
        <f t="shared" si="49"/>
        <v>0</v>
      </c>
    </row>
    <row r="412" spans="1:8">
      <c r="A412" s="4" t="s">
        <v>69</v>
      </c>
      <c r="B412" s="6">
        <v>53613</v>
      </c>
      <c r="C412" s="6">
        <v>26361</v>
      </c>
      <c r="D412" s="6">
        <v>27252</v>
      </c>
      <c r="E412" t="b">
        <f t="shared" si="46"/>
        <v>1</v>
      </c>
      <c r="F412" t="b">
        <f t="shared" si="47"/>
        <v>1</v>
      </c>
      <c r="G412" t="b">
        <f t="shared" si="48"/>
        <v>1</v>
      </c>
      <c r="H412" t="b">
        <f t="shared" si="49"/>
        <v>1</v>
      </c>
    </row>
    <row r="413" spans="1:8">
      <c r="A413" s="4" t="s">
        <v>6</v>
      </c>
      <c r="B413" s="6">
        <v>2196</v>
      </c>
      <c r="C413" s="6">
        <v>1144</v>
      </c>
      <c r="D413" s="6">
        <v>1052</v>
      </c>
      <c r="E413" t="b">
        <f t="shared" si="46"/>
        <v>0</v>
      </c>
      <c r="F413" t="b">
        <f t="shared" si="47"/>
        <v>1</v>
      </c>
      <c r="G413" t="b">
        <f t="shared" si="48"/>
        <v>1</v>
      </c>
      <c r="H413" t="b">
        <f t="shared" si="49"/>
        <v>0</v>
      </c>
    </row>
    <row r="414" spans="1:8">
      <c r="A414" s="4" t="s">
        <v>7</v>
      </c>
      <c r="B414" s="6">
        <v>2627</v>
      </c>
      <c r="C414" s="6">
        <v>1342</v>
      </c>
      <c r="D414" s="6">
        <v>1285</v>
      </c>
      <c r="E414" t="b">
        <f t="shared" si="46"/>
        <v>0</v>
      </c>
      <c r="F414" t="b">
        <f t="shared" si="47"/>
        <v>1</v>
      </c>
      <c r="G414" t="b">
        <f t="shared" si="48"/>
        <v>1</v>
      </c>
      <c r="H414" t="b">
        <f t="shared" si="49"/>
        <v>0</v>
      </c>
    </row>
    <row r="415" spans="1:8">
      <c r="A415" s="4" t="s">
        <v>8</v>
      </c>
      <c r="B415" s="6">
        <v>2671</v>
      </c>
      <c r="C415" s="6">
        <v>1393</v>
      </c>
      <c r="D415" s="6">
        <v>1278</v>
      </c>
      <c r="E415" t="b">
        <f t="shared" si="46"/>
        <v>0</v>
      </c>
      <c r="F415" t="b">
        <f t="shared" si="47"/>
        <v>1</v>
      </c>
      <c r="G415" t="b">
        <f t="shared" si="48"/>
        <v>1</v>
      </c>
      <c r="H415" t="b">
        <f t="shared" si="49"/>
        <v>0</v>
      </c>
    </row>
    <row r="416" spans="1:8">
      <c r="A416" s="4" t="s">
        <v>9</v>
      </c>
      <c r="B416" s="6">
        <v>3162</v>
      </c>
      <c r="C416" s="6">
        <v>1648</v>
      </c>
      <c r="D416" s="6">
        <v>1514</v>
      </c>
      <c r="E416" t="b">
        <f t="shared" si="46"/>
        <v>0</v>
      </c>
      <c r="F416" t="b">
        <f t="shared" si="47"/>
        <v>1</v>
      </c>
      <c r="G416" t="b">
        <f t="shared" si="48"/>
        <v>1</v>
      </c>
      <c r="H416" t="b">
        <f t="shared" si="49"/>
        <v>0</v>
      </c>
    </row>
    <row r="417" spans="1:8">
      <c r="A417" s="4" t="s">
        <v>10</v>
      </c>
      <c r="B417" s="6">
        <v>3689</v>
      </c>
      <c r="C417" s="6">
        <v>1868</v>
      </c>
      <c r="D417" s="6">
        <v>1821</v>
      </c>
      <c r="E417" t="b">
        <f t="shared" si="46"/>
        <v>0</v>
      </c>
      <c r="F417" t="b">
        <f t="shared" si="47"/>
        <v>1</v>
      </c>
      <c r="G417" t="b">
        <f t="shared" si="48"/>
        <v>1</v>
      </c>
      <c r="H417" t="b">
        <f t="shared" si="49"/>
        <v>0</v>
      </c>
    </row>
    <row r="418" spans="1:8">
      <c r="A418" s="4" t="s">
        <v>11</v>
      </c>
      <c r="B418" s="6">
        <v>4153</v>
      </c>
      <c r="C418" s="6">
        <v>2191</v>
      </c>
      <c r="D418" s="6">
        <v>1962</v>
      </c>
      <c r="E418" t="b">
        <f t="shared" si="46"/>
        <v>0</v>
      </c>
      <c r="F418" t="b">
        <f t="shared" si="47"/>
        <v>1</v>
      </c>
      <c r="G418" t="b">
        <f t="shared" si="48"/>
        <v>1</v>
      </c>
      <c r="H418" t="b">
        <f t="shared" si="49"/>
        <v>0</v>
      </c>
    </row>
    <row r="419" spans="1:8">
      <c r="A419" s="4" t="s">
        <v>12</v>
      </c>
      <c r="B419" s="6">
        <v>4369</v>
      </c>
      <c r="C419" s="6">
        <v>2198</v>
      </c>
      <c r="D419" s="6">
        <v>2171</v>
      </c>
      <c r="E419" t="b">
        <f t="shared" si="46"/>
        <v>0</v>
      </c>
      <c r="F419" t="b">
        <f t="shared" si="47"/>
        <v>1</v>
      </c>
      <c r="G419" t="b">
        <f t="shared" si="48"/>
        <v>1</v>
      </c>
      <c r="H419" t="b">
        <f t="shared" si="49"/>
        <v>0</v>
      </c>
    </row>
    <row r="420" spans="1:8">
      <c r="A420" s="4" t="s">
        <v>13</v>
      </c>
      <c r="B420" s="6">
        <v>4172</v>
      </c>
      <c r="C420" s="6">
        <v>2104</v>
      </c>
      <c r="D420" s="6">
        <v>2068</v>
      </c>
      <c r="E420" t="b">
        <f t="shared" si="46"/>
        <v>0</v>
      </c>
      <c r="F420" t="b">
        <f t="shared" si="47"/>
        <v>1</v>
      </c>
      <c r="G420" t="b">
        <f t="shared" si="48"/>
        <v>1</v>
      </c>
      <c r="H420" t="b">
        <f t="shared" si="49"/>
        <v>0</v>
      </c>
    </row>
    <row r="421" spans="1:8">
      <c r="A421" s="4" t="s">
        <v>14</v>
      </c>
      <c r="B421" s="6">
        <v>4130</v>
      </c>
      <c r="C421" s="6">
        <v>2117</v>
      </c>
      <c r="D421" s="6">
        <v>2013</v>
      </c>
      <c r="E421" t="b">
        <f t="shared" si="46"/>
        <v>0</v>
      </c>
      <c r="F421" t="b">
        <f t="shared" si="47"/>
        <v>1</v>
      </c>
      <c r="G421" t="b">
        <f t="shared" si="48"/>
        <v>1</v>
      </c>
      <c r="H421" t="b">
        <f t="shared" si="49"/>
        <v>0</v>
      </c>
    </row>
    <row r="422" spans="1:8">
      <c r="A422" s="4" t="s">
        <v>15</v>
      </c>
      <c r="B422" s="6">
        <v>3535</v>
      </c>
      <c r="C422" s="6">
        <v>1808</v>
      </c>
      <c r="D422" s="6">
        <v>1727</v>
      </c>
      <c r="E422" t="b">
        <f t="shared" si="46"/>
        <v>0</v>
      </c>
      <c r="F422" t="b">
        <f t="shared" si="47"/>
        <v>1</v>
      </c>
      <c r="G422" t="b">
        <f t="shared" si="48"/>
        <v>1</v>
      </c>
      <c r="H422" t="b">
        <f t="shared" si="49"/>
        <v>0</v>
      </c>
    </row>
    <row r="423" spans="1:8">
      <c r="A423" s="4" t="s">
        <v>16</v>
      </c>
      <c r="B423" s="6">
        <v>3311</v>
      </c>
      <c r="C423" s="6">
        <v>1677</v>
      </c>
      <c r="D423" s="6">
        <v>1634</v>
      </c>
      <c r="E423" t="b">
        <f t="shared" si="46"/>
        <v>0</v>
      </c>
      <c r="F423" t="b">
        <f t="shared" si="47"/>
        <v>1</v>
      </c>
      <c r="G423" t="b">
        <f t="shared" si="48"/>
        <v>1</v>
      </c>
      <c r="H423" t="b">
        <f t="shared" si="49"/>
        <v>0</v>
      </c>
    </row>
    <row r="424" spans="1:8">
      <c r="A424" s="4" t="s">
        <v>17</v>
      </c>
      <c r="B424" s="6">
        <v>3877</v>
      </c>
      <c r="C424" s="6">
        <v>1894</v>
      </c>
      <c r="D424" s="6">
        <v>1983</v>
      </c>
      <c r="E424" t="b">
        <f t="shared" si="46"/>
        <v>0</v>
      </c>
      <c r="F424" t="b">
        <f t="shared" si="47"/>
        <v>1</v>
      </c>
      <c r="G424" t="b">
        <f t="shared" si="48"/>
        <v>1</v>
      </c>
      <c r="H424" t="b">
        <f t="shared" si="49"/>
        <v>0</v>
      </c>
    </row>
    <row r="425" spans="1:8">
      <c r="A425" s="4" t="s">
        <v>18</v>
      </c>
      <c r="B425" s="6">
        <v>3579</v>
      </c>
      <c r="C425" s="6">
        <v>1720</v>
      </c>
      <c r="D425" s="6">
        <v>1859</v>
      </c>
      <c r="E425" t="b">
        <f t="shared" si="46"/>
        <v>0</v>
      </c>
      <c r="F425" t="b">
        <f t="shared" si="47"/>
        <v>1</v>
      </c>
      <c r="G425" t="b">
        <f t="shared" si="48"/>
        <v>1</v>
      </c>
      <c r="H425" t="b">
        <f t="shared" si="49"/>
        <v>0</v>
      </c>
    </row>
    <row r="426" spans="1:8">
      <c r="A426" s="4" t="s">
        <v>19</v>
      </c>
      <c r="B426" s="6">
        <v>2837</v>
      </c>
      <c r="C426" s="6">
        <v>1306</v>
      </c>
      <c r="D426" s="6">
        <v>1531</v>
      </c>
      <c r="E426" t="b">
        <f t="shared" si="46"/>
        <v>0</v>
      </c>
      <c r="F426" t="b">
        <f t="shared" si="47"/>
        <v>1</v>
      </c>
      <c r="G426" t="b">
        <f t="shared" si="48"/>
        <v>1</v>
      </c>
      <c r="H426" t="b">
        <f t="shared" si="49"/>
        <v>0</v>
      </c>
    </row>
    <row r="427" spans="1:8">
      <c r="A427" s="4" t="s">
        <v>5</v>
      </c>
      <c r="B427" s="6">
        <v>5305</v>
      </c>
      <c r="C427" s="6">
        <v>1951</v>
      </c>
      <c r="D427" s="6">
        <v>3354</v>
      </c>
      <c r="E427" t="b">
        <f t="shared" si="46"/>
        <v>1</v>
      </c>
      <c r="F427" t="b">
        <f t="shared" si="47"/>
        <v>1</v>
      </c>
      <c r="G427" t="b">
        <f t="shared" si="48"/>
        <v>0</v>
      </c>
      <c r="H427" t="b">
        <f t="shared" si="49"/>
        <v>0</v>
      </c>
    </row>
    <row r="428" spans="1:8">
      <c r="A428" s="4" t="s">
        <v>4</v>
      </c>
      <c r="B428" s="6">
        <f>SUM(B426:B427)</f>
        <v>8142</v>
      </c>
      <c r="C428" s="6">
        <f>SUM(C426:C427)</f>
        <v>3257</v>
      </c>
      <c r="D428" s="6">
        <f t="shared" ref="D428" si="52">SUM(D426:D427)</f>
        <v>4885</v>
      </c>
      <c r="E428" t="b">
        <f t="shared" si="46"/>
        <v>1</v>
      </c>
      <c r="F428" t="b">
        <f t="shared" si="47"/>
        <v>0</v>
      </c>
      <c r="G428" t="b">
        <f t="shared" si="48"/>
        <v>1</v>
      </c>
      <c r="H428" t="b">
        <f t="shared" si="49"/>
        <v>0</v>
      </c>
    </row>
    <row r="429" spans="1:8">
      <c r="A429" s="4" t="s">
        <v>270</v>
      </c>
      <c r="B429" s="6">
        <v>26704</v>
      </c>
      <c r="C429" s="6">
        <v>13199</v>
      </c>
      <c r="D429" s="6">
        <v>13505</v>
      </c>
      <c r="E429" t="b">
        <f t="shared" si="46"/>
        <v>1</v>
      </c>
      <c r="F429" t="b">
        <f t="shared" si="47"/>
        <v>1</v>
      </c>
      <c r="G429" t="b">
        <f t="shared" si="48"/>
        <v>1</v>
      </c>
      <c r="H429" t="b">
        <f t="shared" si="49"/>
        <v>1</v>
      </c>
    </row>
    <row r="430" spans="1:8">
      <c r="A430" s="4" t="s">
        <v>6</v>
      </c>
      <c r="B430" s="6">
        <v>1151</v>
      </c>
      <c r="C430" s="6">
        <v>563</v>
      </c>
      <c r="D430" s="6">
        <v>588</v>
      </c>
      <c r="E430" t="b">
        <f t="shared" si="46"/>
        <v>0</v>
      </c>
      <c r="F430" t="b">
        <f t="shared" si="47"/>
        <v>1</v>
      </c>
      <c r="G430" t="b">
        <f t="shared" si="48"/>
        <v>1</v>
      </c>
      <c r="H430" t="b">
        <f t="shared" si="49"/>
        <v>0</v>
      </c>
    </row>
    <row r="431" spans="1:8">
      <c r="A431" s="4" t="s">
        <v>7</v>
      </c>
      <c r="B431" s="6">
        <v>1355</v>
      </c>
      <c r="C431" s="6">
        <v>698</v>
      </c>
      <c r="D431" s="6">
        <v>657</v>
      </c>
      <c r="E431" t="b">
        <f t="shared" si="46"/>
        <v>0</v>
      </c>
      <c r="F431" t="b">
        <f t="shared" si="47"/>
        <v>1</v>
      </c>
      <c r="G431" t="b">
        <f t="shared" si="48"/>
        <v>1</v>
      </c>
      <c r="H431" t="b">
        <f t="shared" si="49"/>
        <v>0</v>
      </c>
    </row>
    <row r="432" spans="1:8">
      <c r="A432" s="4" t="s">
        <v>8</v>
      </c>
      <c r="B432" s="6">
        <v>1264</v>
      </c>
      <c r="C432" s="6">
        <v>640</v>
      </c>
      <c r="D432" s="6">
        <v>624</v>
      </c>
      <c r="E432" t="b">
        <f t="shared" si="46"/>
        <v>0</v>
      </c>
      <c r="F432" t="b">
        <f t="shared" si="47"/>
        <v>1</v>
      </c>
      <c r="G432" t="b">
        <f t="shared" si="48"/>
        <v>1</v>
      </c>
      <c r="H432" t="b">
        <f t="shared" si="49"/>
        <v>0</v>
      </c>
    </row>
    <row r="433" spans="1:8">
      <c r="A433" s="4" t="s">
        <v>9</v>
      </c>
      <c r="B433" s="6">
        <v>1527</v>
      </c>
      <c r="C433" s="6">
        <v>792</v>
      </c>
      <c r="D433" s="6">
        <v>735</v>
      </c>
      <c r="E433" t="b">
        <f t="shared" si="46"/>
        <v>0</v>
      </c>
      <c r="F433" t="b">
        <f t="shared" si="47"/>
        <v>1</v>
      </c>
      <c r="G433" t="b">
        <f t="shared" si="48"/>
        <v>1</v>
      </c>
      <c r="H433" t="b">
        <f t="shared" si="49"/>
        <v>0</v>
      </c>
    </row>
    <row r="434" spans="1:8">
      <c r="A434" s="4" t="s">
        <v>10</v>
      </c>
      <c r="B434" s="6">
        <v>1773</v>
      </c>
      <c r="C434" s="6">
        <v>889</v>
      </c>
      <c r="D434" s="6">
        <v>884</v>
      </c>
      <c r="E434" t="b">
        <f t="shared" si="46"/>
        <v>0</v>
      </c>
      <c r="F434" t="b">
        <f t="shared" si="47"/>
        <v>1</v>
      </c>
      <c r="G434" t="b">
        <f t="shared" si="48"/>
        <v>1</v>
      </c>
      <c r="H434" t="b">
        <f t="shared" si="49"/>
        <v>0</v>
      </c>
    </row>
    <row r="435" spans="1:8">
      <c r="A435" s="4" t="s">
        <v>11</v>
      </c>
      <c r="B435" s="6">
        <v>1983</v>
      </c>
      <c r="C435" s="6">
        <v>1028</v>
      </c>
      <c r="D435" s="6">
        <v>955</v>
      </c>
      <c r="E435" t="b">
        <f t="shared" si="46"/>
        <v>0</v>
      </c>
      <c r="F435" t="b">
        <f t="shared" si="47"/>
        <v>1</v>
      </c>
      <c r="G435" t="b">
        <f t="shared" si="48"/>
        <v>1</v>
      </c>
      <c r="H435" t="b">
        <f t="shared" si="49"/>
        <v>0</v>
      </c>
    </row>
    <row r="436" spans="1:8">
      <c r="A436" s="4" t="s">
        <v>12</v>
      </c>
      <c r="B436" s="6">
        <v>2074</v>
      </c>
      <c r="C436" s="6">
        <v>1059</v>
      </c>
      <c r="D436" s="6">
        <v>1015</v>
      </c>
      <c r="E436" t="b">
        <f t="shared" si="46"/>
        <v>0</v>
      </c>
      <c r="F436" t="b">
        <f t="shared" si="47"/>
        <v>1</v>
      </c>
      <c r="G436" t="b">
        <f t="shared" si="48"/>
        <v>1</v>
      </c>
      <c r="H436" t="b">
        <f t="shared" si="49"/>
        <v>0</v>
      </c>
    </row>
    <row r="437" spans="1:8">
      <c r="A437" s="4" t="s">
        <v>13</v>
      </c>
      <c r="B437" s="6">
        <v>2138</v>
      </c>
      <c r="C437" s="6">
        <v>1063</v>
      </c>
      <c r="D437" s="6">
        <v>1075</v>
      </c>
      <c r="E437" t="b">
        <f t="shared" si="46"/>
        <v>0</v>
      </c>
      <c r="F437" t="b">
        <f t="shared" si="47"/>
        <v>1</v>
      </c>
      <c r="G437" t="b">
        <f t="shared" si="48"/>
        <v>1</v>
      </c>
      <c r="H437" t="b">
        <f t="shared" si="49"/>
        <v>0</v>
      </c>
    </row>
    <row r="438" spans="1:8">
      <c r="A438" s="4" t="s">
        <v>14</v>
      </c>
      <c r="B438" s="6">
        <v>1991</v>
      </c>
      <c r="C438" s="6">
        <v>1016</v>
      </c>
      <c r="D438" s="6">
        <v>975</v>
      </c>
      <c r="E438" t="b">
        <f t="shared" si="46"/>
        <v>0</v>
      </c>
      <c r="F438" t="b">
        <f t="shared" si="47"/>
        <v>1</v>
      </c>
      <c r="G438" t="b">
        <f t="shared" si="48"/>
        <v>1</v>
      </c>
      <c r="H438" t="b">
        <f t="shared" si="49"/>
        <v>0</v>
      </c>
    </row>
    <row r="439" spans="1:8">
      <c r="A439" s="4" t="s">
        <v>15</v>
      </c>
      <c r="B439" s="6">
        <v>1753</v>
      </c>
      <c r="C439" s="6">
        <v>916</v>
      </c>
      <c r="D439" s="6">
        <v>837</v>
      </c>
      <c r="E439" t="b">
        <f t="shared" si="46"/>
        <v>0</v>
      </c>
      <c r="F439" t="b">
        <f t="shared" si="47"/>
        <v>1</v>
      </c>
      <c r="G439" t="b">
        <f t="shared" si="48"/>
        <v>1</v>
      </c>
      <c r="H439" t="b">
        <f t="shared" si="49"/>
        <v>0</v>
      </c>
    </row>
    <row r="440" spans="1:8">
      <c r="A440" s="4" t="s">
        <v>16</v>
      </c>
      <c r="B440" s="6">
        <v>1806</v>
      </c>
      <c r="C440" s="6">
        <v>928</v>
      </c>
      <c r="D440" s="6">
        <v>878</v>
      </c>
      <c r="E440" t="b">
        <f t="shared" si="46"/>
        <v>0</v>
      </c>
      <c r="F440" t="b">
        <f t="shared" si="47"/>
        <v>1</v>
      </c>
      <c r="G440" t="b">
        <f t="shared" si="48"/>
        <v>1</v>
      </c>
      <c r="H440" t="b">
        <f t="shared" si="49"/>
        <v>0</v>
      </c>
    </row>
    <row r="441" spans="1:8">
      <c r="A441" s="4" t="s">
        <v>17</v>
      </c>
      <c r="B441" s="6">
        <v>1931</v>
      </c>
      <c r="C441" s="6">
        <v>966</v>
      </c>
      <c r="D441" s="6">
        <v>965</v>
      </c>
      <c r="E441" t="b">
        <f t="shared" si="46"/>
        <v>0</v>
      </c>
      <c r="F441" t="b">
        <f t="shared" si="47"/>
        <v>1</v>
      </c>
      <c r="G441" t="b">
        <f t="shared" si="48"/>
        <v>1</v>
      </c>
      <c r="H441" t="b">
        <f t="shared" si="49"/>
        <v>0</v>
      </c>
    </row>
    <row r="442" spans="1:8">
      <c r="A442" s="4" t="s">
        <v>18</v>
      </c>
      <c r="B442" s="6">
        <v>1770</v>
      </c>
      <c r="C442" s="6">
        <v>857</v>
      </c>
      <c r="D442" s="6">
        <v>913</v>
      </c>
      <c r="E442" t="b">
        <f t="shared" si="46"/>
        <v>0</v>
      </c>
      <c r="F442" t="b">
        <f t="shared" si="47"/>
        <v>1</v>
      </c>
      <c r="G442" t="b">
        <f t="shared" si="48"/>
        <v>1</v>
      </c>
      <c r="H442" t="b">
        <f t="shared" si="49"/>
        <v>0</v>
      </c>
    </row>
    <row r="443" spans="1:8">
      <c r="A443" s="4" t="s">
        <v>19</v>
      </c>
      <c r="B443" s="6">
        <v>1439</v>
      </c>
      <c r="C443" s="6">
        <v>687</v>
      </c>
      <c r="D443" s="6">
        <v>752</v>
      </c>
      <c r="E443" t="b">
        <f t="shared" si="46"/>
        <v>0</v>
      </c>
      <c r="F443" t="b">
        <f t="shared" si="47"/>
        <v>1</v>
      </c>
      <c r="G443" t="b">
        <f t="shared" si="48"/>
        <v>1</v>
      </c>
      <c r="H443" t="b">
        <f t="shared" si="49"/>
        <v>0</v>
      </c>
    </row>
    <row r="444" spans="1:8">
      <c r="A444" s="4" t="s">
        <v>5</v>
      </c>
      <c r="B444" s="6">
        <v>2749</v>
      </c>
      <c r="C444" s="6">
        <v>1097</v>
      </c>
      <c r="D444" s="6">
        <v>1652</v>
      </c>
      <c r="E444" t="b">
        <f t="shared" si="46"/>
        <v>1</v>
      </c>
      <c r="F444" t="b">
        <f t="shared" si="47"/>
        <v>1</v>
      </c>
      <c r="G444" t="b">
        <f t="shared" si="48"/>
        <v>0</v>
      </c>
      <c r="H444" t="b">
        <f t="shared" si="49"/>
        <v>0</v>
      </c>
    </row>
    <row r="445" spans="1:8">
      <c r="A445" s="4" t="s">
        <v>4</v>
      </c>
      <c r="B445" s="6">
        <f>SUM(B443:B444)</f>
        <v>4188</v>
      </c>
      <c r="C445" s="6">
        <f>SUM(C443:C444)</f>
        <v>1784</v>
      </c>
      <c r="D445" s="6">
        <f t="shared" ref="D445" si="53">SUM(D443:D444)</f>
        <v>2404</v>
      </c>
      <c r="E445" t="b">
        <f t="shared" si="46"/>
        <v>1</v>
      </c>
      <c r="F445" t="b">
        <f t="shared" si="47"/>
        <v>0</v>
      </c>
      <c r="G445" t="b">
        <f t="shared" si="48"/>
        <v>1</v>
      </c>
      <c r="H445" t="b">
        <f t="shared" si="49"/>
        <v>0</v>
      </c>
    </row>
  </sheetData>
  <autoFilter ref="A1:H445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Arkusz15"/>
  <dimension ref="A1:H309"/>
  <sheetViews>
    <sheetView topLeftCell="A267" workbookViewId="0">
      <selection activeCell="J351" sqref="J351"/>
    </sheetView>
  </sheetViews>
  <sheetFormatPr defaultRowHeight="12.75"/>
  <cols>
    <col min="1" max="1" width="15" customWidth="1"/>
    <col min="2" max="2" width="13" customWidth="1"/>
    <col min="3" max="3" width="14.42578125" customWidth="1"/>
    <col min="4" max="4" width="14.2851562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70</v>
      </c>
      <c r="B4" s="2">
        <v>1187587</v>
      </c>
      <c r="C4" s="3">
        <v>578856</v>
      </c>
      <c r="D4" s="3">
        <v>608731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54281</v>
      </c>
      <c r="C5" s="5">
        <v>28090</v>
      </c>
      <c r="D5" s="5">
        <v>26191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60397</v>
      </c>
      <c r="C6" s="6">
        <v>31071</v>
      </c>
      <c r="D6" s="6">
        <v>29326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55700</v>
      </c>
      <c r="C7" s="6">
        <v>28431</v>
      </c>
      <c r="D7" s="6">
        <v>27269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63180</v>
      </c>
      <c r="C8" s="6">
        <v>32362</v>
      </c>
      <c r="D8" s="6">
        <v>30818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79775</v>
      </c>
      <c r="C9" s="6">
        <v>40758</v>
      </c>
      <c r="D9" s="6">
        <v>39017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91281</v>
      </c>
      <c r="C10" s="6">
        <v>47239</v>
      </c>
      <c r="D10" s="6">
        <v>44042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97394</v>
      </c>
      <c r="C11" s="6">
        <v>50741</v>
      </c>
      <c r="D11" s="6">
        <v>46653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88784</v>
      </c>
      <c r="C12" s="6">
        <v>45482</v>
      </c>
      <c r="D12" s="6">
        <v>43302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82519</v>
      </c>
      <c r="C13" s="6">
        <v>41891</v>
      </c>
      <c r="D13" s="6">
        <v>40628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76507</v>
      </c>
      <c r="C14" s="6">
        <v>38521</v>
      </c>
      <c r="D14" s="6">
        <v>37986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79671</v>
      </c>
      <c r="C15" s="6">
        <v>39823</v>
      </c>
      <c r="D15" s="6">
        <v>39848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88047</v>
      </c>
      <c r="C16" s="6">
        <v>43327</v>
      </c>
      <c r="D16" s="6">
        <v>44720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76658</v>
      </c>
      <c r="C17" s="6">
        <v>36426</v>
      </c>
      <c r="D17" s="6">
        <v>40232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59818</v>
      </c>
      <c r="C18" s="6">
        <v>26469</v>
      </c>
      <c r="D18" s="6">
        <v>33349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133575</v>
      </c>
      <c r="C19" s="6">
        <v>48225</v>
      </c>
      <c r="D19" s="6">
        <v>85350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193393</v>
      </c>
      <c r="C20" s="6">
        <f>SUM(C18:C19)</f>
        <v>74694</v>
      </c>
      <c r="D20" s="6">
        <f t="shared" ref="D20" si="4">SUM(D18:D19)</f>
        <v>118699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271</v>
      </c>
      <c r="B21" s="6">
        <v>296310</v>
      </c>
      <c r="C21" s="6">
        <v>139023</v>
      </c>
      <c r="D21" s="6">
        <v>157287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14682</v>
      </c>
      <c r="C22" s="6">
        <v>7540</v>
      </c>
      <c r="D22" s="6">
        <v>7142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15121</v>
      </c>
      <c r="C23" s="6">
        <v>7830</v>
      </c>
      <c r="D23" s="6">
        <v>7291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12501</v>
      </c>
      <c r="C24" s="6">
        <v>6351</v>
      </c>
      <c r="D24" s="6">
        <v>6150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13924</v>
      </c>
      <c r="C25" s="6">
        <v>7115</v>
      </c>
      <c r="D25" s="6">
        <v>6809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15765</v>
      </c>
      <c r="C26" s="6">
        <v>7852</v>
      </c>
      <c r="D26" s="6">
        <v>7913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24278</v>
      </c>
      <c r="C27" s="6">
        <v>11809</v>
      </c>
      <c r="D27" s="6">
        <v>12469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27552</v>
      </c>
      <c r="C28" s="6">
        <v>13739</v>
      </c>
      <c r="D28" s="6">
        <v>13813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24702</v>
      </c>
      <c r="C29" s="6">
        <v>12296</v>
      </c>
      <c r="D29" s="6">
        <v>12406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21792</v>
      </c>
      <c r="C30" s="6">
        <v>10620</v>
      </c>
      <c r="D30" s="6">
        <v>11172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18567</v>
      </c>
      <c r="C31" s="6">
        <v>9006</v>
      </c>
      <c r="D31" s="6">
        <v>9561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18607</v>
      </c>
      <c r="C32" s="6">
        <v>8804</v>
      </c>
      <c r="D32" s="6">
        <v>9803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21931</v>
      </c>
      <c r="C33" s="6">
        <v>9935</v>
      </c>
      <c r="D33" s="6">
        <v>11996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19982</v>
      </c>
      <c r="C34" s="6">
        <v>8873</v>
      </c>
      <c r="D34" s="6">
        <v>11109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15340</v>
      </c>
      <c r="C35" s="6">
        <v>6237</v>
      </c>
      <c r="D35" s="6">
        <v>9103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31566</v>
      </c>
      <c r="C36" s="6">
        <v>11016</v>
      </c>
      <c r="D36" s="6">
        <v>20550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46906</v>
      </c>
      <c r="C37" s="6">
        <f>SUM(C35:C36)</f>
        <v>17253</v>
      </c>
      <c r="D37" s="6">
        <f t="shared" ref="D37" si="5">SUM(D35:D36)</f>
        <v>29653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272</v>
      </c>
      <c r="B38" s="6">
        <v>62716</v>
      </c>
      <c r="C38" s="6">
        <v>30065</v>
      </c>
      <c r="D38" s="6">
        <v>32651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2799</v>
      </c>
      <c r="C39" s="6">
        <v>1450</v>
      </c>
      <c r="D39" s="6">
        <v>1349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3133</v>
      </c>
      <c r="C40" s="6">
        <v>1629</v>
      </c>
      <c r="D40" s="6">
        <v>1504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2727</v>
      </c>
      <c r="C41" s="6">
        <v>1389</v>
      </c>
      <c r="D41" s="6">
        <v>1338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3706</v>
      </c>
      <c r="C42" s="6">
        <v>1800</v>
      </c>
      <c r="D42" s="6">
        <v>1906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3756</v>
      </c>
      <c r="C43" s="6">
        <v>1933</v>
      </c>
      <c r="D43" s="6">
        <v>1823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4844</v>
      </c>
      <c r="C44" s="6">
        <v>2499</v>
      </c>
      <c r="D44" s="6">
        <v>2345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5670</v>
      </c>
      <c r="C45" s="6">
        <v>2899</v>
      </c>
      <c r="D45" s="6">
        <v>2771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4946</v>
      </c>
      <c r="C46" s="6">
        <v>2514</v>
      </c>
      <c r="D46" s="6">
        <v>2432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4159</v>
      </c>
      <c r="C47" s="6">
        <v>2078</v>
      </c>
      <c r="D47" s="6">
        <v>2081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3849</v>
      </c>
      <c r="C48" s="6">
        <v>1826</v>
      </c>
      <c r="D48" s="6">
        <v>2023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4431</v>
      </c>
      <c r="C49" s="6">
        <v>2020</v>
      </c>
      <c r="D49" s="6">
        <v>2411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5276</v>
      </c>
      <c r="C50" s="6">
        <v>2417</v>
      </c>
      <c r="D50" s="6">
        <v>2859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4727</v>
      </c>
      <c r="C51" s="6">
        <v>2120</v>
      </c>
      <c r="D51" s="6">
        <v>2607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3302</v>
      </c>
      <c r="C52" s="6">
        <v>1443</v>
      </c>
      <c r="D52" s="6">
        <v>1859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5391</v>
      </c>
      <c r="C53" s="6">
        <v>2048</v>
      </c>
      <c r="D53" s="6">
        <v>3343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8693</v>
      </c>
      <c r="C54" s="6">
        <f>SUM(C52:C53)</f>
        <v>3491</v>
      </c>
      <c r="D54" s="6">
        <f t="shared" ref="D54" si="6">SUM(D52:D53)</f>
        <v>5202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273</v>
      </c>
      <c r="B55" s="6">
        <v>69543</v>
      </c>
      <c r="C55" s="6">
        <v>33240</v>
      </c>
      <c r="D55" s="6">
        <v>36303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3337</v>
      </c>
      <c r="C56" s="6">
        <v>1707</v>
      </c>
      <c r="D56" s="6">
        <v>1630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3994</v>
      </c>
      <c r="C57" s="6">
        <v>2047</v>
      </c>
      <c r="D57" s="6">
        <v>1947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3508</v>
      </c>
      <c r="C58" s="6">
        <v>1782</v>
      </c>
      <c r="D58" s="6">
        <v>1726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3895</v>
      </c>
      <c r="C59" s="6">
        <v>1952</v>
      </c>
      <c r="D59" s="6">
        <v>1943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4852</v>
      </c>
      <c r="C60" s="6">
        <v>2440</v>
      </c>
      <c r="D60" s="6">
        <v>2412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5484</v>
      </c>
      <c r="C61" s="6">
        <v>2786</v>
      </c>
      <c r="D61" s="6">
        <v>2698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6065</v>
      </c>
      <c r="C62" s="6">
        <v>3045</v>
      </c>
      <c r="D62" s="6">
        <v>3020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5215</v>
      </c>
      <c r="C63" s="6">
        <v>2621</v>
      </c>
      <c r="D63" s="6">
        <v>2594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4720</v>
      </c>
      <c r="C64" s="6">
        <v>2285</v>
      </c>
      <c r="D64" s="6">
        <v>2435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4387</v>
      </c>
      <c r="C65" s="6">
        <v>2071</v>
      </c>
      <c r="D65" s="6">
        <v>2316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4988</v>
      </c>
      <c r="C66" s="6">
        <v>2344</v>
      </c>
      <c r="D66" s="6">
        <v>2644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5554</v>
      </c>
      <c r="C67" s="6">
        <v>2605</v>
      </c>
      <c r="D67" s="6">
        <v>2949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4553</v>
      </c>
      <c r="C68" s="6">
        <v>2097</v>
      </c>
      <c r="D68" s="6">
        <v>2456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3392</v>
      </c>
      <c r="C69" s="6">
        <v>1490</v>
      </c>
      <c r="D69" s="6">
        <v>1902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5599</v>
      </c>
      <c r="C70" s="6">
        <v>1968</v>
      </c>
      <c r="D70" s="6">
        <v>3631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8991</v>
      </c>
      <c r="C71" s="6">
        <f>SUM(C69:C70)</f>
        <v>3458</v>
      </c>
      <c r="D71" s="6">
        <f t="shared" ref="D71" si="11">SUM(D69:D70)</f>
        <v>5533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274</v>
      </c>
      <c r="B72" s="6">
        <v>58998</v>
      </c>
      <c r="C72" s="6">
        <v>28906</v>
      </c>
      <c r="D72" s="6">
        <v>30092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2576</v>
      </c>
      <c r="C73" s="6">
        <v>1377</v>
      </c>
      <c r="D73" s="6">
        <v>1199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2973</v>
      </c>
      <c r="C74" s="6">
        <v>1505</v>
      </c>
      <c r="D74" s="6">
        <v>1468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2977</v>
      </c>
      <c r="C75" s="6">
        <v>1548</v>
      </c>
      <c r="D75" s="6">
        <v>1429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3255</v>
      </c>
      <c r="C76" s="6">
        <v>1681</v>
      </c>
      <c r="D76" s="6">
        <v>1574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4277</v>
      </c>
      <c r="C77" s="6">
        <v>2163</v>
      </c>
      <c r="D77" s="6">
        <v>2114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4460</v>
      </c>
      <c r="C78" s="6">
        <v>2349</v>
      </c>
      <c r="D78" s="6">
        <v>2111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4497</v>
      </c>
      <c r="C79" s="6">
        <v>2349</v>
      </c>
      <c r="D79" s="6">
        <v>2148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4232</v>
      </c>
      <c r="C80" s="6">
        <v>2140</v>
      </c>
      <c r="D80" s="6">
        <v>2092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4202</v>
      </c>
      <c r="C81" s="6">
        <v>2143</v>
      </c>
      <c r="D81" s="6">
        <v>2059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3967</v>
      </c>
      <c r="C82" s="6">
        <v>2028</v>
      </c>
      <c r="D82" s="6">
        <v>1939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4043</v>
      </c>
      <c r="C83" s="6">
        <v>2025</v>
      </c>
      <c r="D83" s="6">
        <v>2018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4234</v>
      </c>
      <c r="C84" s="6">
        <v>2102</v>
      </c>
      <c r="D84" s="6">
        <v>2132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3569</v>
      </c>
      <c r="C85" s="6">
        <v>1687</v>
      </c>
      <c r="D85" s="6">
        <v>1882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3045</v>
      </c>
      <c r="C86" s="6">
        <v>1370</v>
      </c>
      <c r="D86" s="6">
        <v>1675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6691</v>
      </c>
      <c r="C87" s="6">
        <v>2439</v>
      </c>
      <c r="D87" s="6">
        <v>4252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9736</v>
      </c>
      <c r="C88" s="6">
        <f>SUM(C86:C87)</f>
        <v>3809</v>
      </c>
      <c r="D88" s="6">
        <f t="shared" ref="D88" si="12">SUM(D86:D87)</f>
        <v>5927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275</v>
      </c>
      <c r="B89" s="6">
        <v>145874</v>
      </c>
      <c r="C89" s="6">
        <v>71865</v>
      </c>
      <c r="D89" s="6">
        <v>74009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6735</v>
      </c>
      <c r="C90" s="6">
        <v>3498</v>
      </c>
      <c r="D90" s="6">
        <v>3237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7851</v>
      </c>
      <c r="C91" s="6">
        <v>3995</v>
      </c>
      <c r="D91" s="6">
        <v>3856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7069</v>
      </c>
      <c r="C92" s="6">
        <v>3515</v>
      </c>
      <c r="D92" s="6">
        <v>3554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7764</v>
      </c>
      <c r="C93" s="6">
        <v>3989</v>
      </c>
      <c r="D93" s="6">
        <v>3775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9910</v>
      </c>
      <c r="C94" s="6">
        <v>5105</v>
      </c>
      <c r="D94" s="6">
        <v>4805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10998</v>
      </c>
      <c r="C95" s="6">
        <v>5746</v>
      </c>
      <c r="D95" s="6">
        <v>5252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11789</v>
      </c>
      <c r="C96" s="6">
        <v>6132</v>
      </c>
      <c r="D96" s="6">
        <v>5657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11235</v>
      </c>
      <c r="C97" s="6">
        <v>5722</v>
      </c>
      <c r="D97" s="6">
        <v>5513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10519</v>
      </c>
      <c r="C98" s="6">
        <v>5475</v>
      </c>
      <c r="D98" s="6">
        <v>5044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9719</v>
      </c>
      <c r="C99" s="6">
        <v>4936</v>
      </c>
      <c r="D99" s="6">
        <v>4783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10027</v>
      </c>
      <c r="C100" s="6">
        <v>5108</v>
      </c>
      <c r="D100" s="6">
        <v>4919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10512</v>
      </c>
      <c r="C101" s="6">
        <v>5382</v>
      </c>
      <c r="D101" s="6">
        <v>5130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9193</v>
      </c>
      <c r="C102" s="6">
        <v>4433</v>
      </c>
      <c r="D102" s="6">
        <v>4760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7075</v>
      </c>
      <c r="C103" s="6">
        <v>3274</v>
      </c>
      <c r="D103" s="6">
        <v>3801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15478</v>
      </c>
      <c r="C104" s="6">
        <v>5555</v>
      </c>
      <c r="D104" s="6">
        <v>9923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22553</v>
      </c>
      <c r="C105" s="6">
        <f>SUM(C103:C104)</f>
        <v>8829</v>
      </c>
      <c r="D105" s="6">
        <f t="shared" ref="D105" si="13">SUM(D103:D104)</f>
        <v>13724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276</v>
      </c>
      <c r="B106" s="6">
        <v>56259</v>
      </c>
      <c r="C106" s="6">
        <v>27839</v>
      </c>
      <c r="D106" s="6">
        <v>28420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2390</v>
      </c>
      <c r="C107" s="6">
        <v>1264</v>
      </c>
      <c r="D107" s="6">
        <v>1126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2659</v>
      </c>
      <c r="C108" s="6">
        <v>1399</v>
      </c>
      <c r="D108" s="6">
        <v>1260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2464</v>
      </c>
      <c r="C109" s="6">
        <v>1222</v>
      </c>
      <c r="D109" s="6">
        <v>1242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2768</v>
      </c>
      <c r="C110" s="6">
        <v>1417</v>
      </c>
      <c r="D110" s="6">
        <v>1351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3698</v>
      </c>
      <c r="C111" s="6">
        <v>1914</v>
      </c>
      <c r="D111" s="6">
        <v>1784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4071</v>
      </c>
      <c r="C112" s="6">
        <v>2178</v>
      </c>
      <c r="D112" s="6">
        <v>1893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4185</v>
      </c>
      <c r="C113" s="6">
        <v>2274</v>
      </c>
      <c r="D113" s="6">
        <v>1911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3652</v>
      </c>
      <c r="C114" s="6">
        <v>1901</v>
      </c>
      <c r="D114" s="6">
        <v>1751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3482</v>
      </c>
      <c r="C115" s="6">
        <v>1861</v>
      </c>
      <c r="D115" s="6">
        <v>1621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3481</v>
      </c>
      <c r="C116" s="6">
        <v>1800</v>
      </c>
      <c r="D116" s="6">
        <v>1681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3773</v>
      </c>
      <c r="C117" s="6">
        <v>1905</v>
      </c>
      <c r="D117" s="6">
        <v>1868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4265</v>
      </c>
      <c r="C118" s="6">
        <v>2207</v>
      </c>
      <c r="D118" s="6">
        <v>2058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3693</v>
      </c>
      <c r="C119" s="6">
        <v>1810</v>
      </c>
      <c r="D119" s="6">
        <v>1883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2955</v>
      </c>
      <c r="C120" s="6">
        <v>1356</v>
      </c>
      <c r="D120" s="6">
        <v>1599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8723</v>
      </c>
      <c r="C121" s="6">
        <v>3331</v>
      </c>
      <c r="D121" s="6">
        <v>5392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11678</v>
      </c>
      <c r="C122" s="6">
        <f>SUM(C120:C121)</f>
        <v>4687</v>
      </c>
      <c r="D122" s="6">
        <f t="shared" ref="D122" si="14">SUM(D120:D121)</f>
        <v>6991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277</v>
      </c>
      <c r="B123" s="6">
        <v>48228</v>
      </c>
      <c r="C123" s="6">
        <v>23956</v>
      </c>
      <c r="D123" s="6">
        <v>24272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2188</v>
      </c>
      <c r="C124" s="6">
        <v>1149</v>
      </c>
      <c r="D124" s="6">
        <v>1039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2525</v>
      </c>
      <c r="C125" s="6">
        <v>1326</v>
      </c>
      <c r="D125" s="6">
        <v>1199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2518</v>
      </c>
      <c r="C126" s="6">
        <v>1302</v>
      </c>
      <c r="D126" s="6">
        <v>1216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2654</v>
      </c>
      <c r="C127" s="6">
        <v>1382</v>
      </c>
      <c r="D127" s="6">
        <v>1272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3567</v>
      </c>
      <c r="C128" s="6">
        <v>1867</v>
      </c>
      <c r="D128" s="6">
        <v>1700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3672</v>
      </c>
      <c r="C129" s="6">
        <v>1950</v>
      </c>
      <c r="D129" s="6">
        <v>1722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3847</v>
      </c>
      <c r="C130" s="6">
        <v>2033</v>
      </c>
      <c r="D130" s="6">
        <v>1814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3622</v>
      </c>
      <c r="C131" s="6">
        <v>1850</v>
      </c>
      <c r="D131" s="6">
        <v>1772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3345</v>
      </c>
      <c r="C132" s="6">
        <v>1740</v>
      </c>
      <c r="D132" s="6">
        <v>1605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3185</v>
      </c>
      <c r="C133" s="6">
        <v>1584</v>
      </c>
      <c r="D133" s="6">
        <v>1601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3294</v>
      </c>
      <c r="C134" s="6">
        <v>1655</v>
      </c>
      <c r="D134" s="6">
        <v>1639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3619</v>
      </c>
      <c r="C135" s="6">
        <v>1838</v>
      </c>
      <c r="D135" s="6">
        <v>1781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3035</v>
      </c>
      <c r="C136" s="6">
        <v>1509</v>
      </c>
      <c r="D136" s="6">
        <v>1526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2350</v>
      </c>
      <c r="C137" s="6">
        <v>1046</v>
      </c>
      <c r="D137" s="6">
        <v>1304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4807</v>
      </c>
      <c r="C138" s="6">
        <v>1725</v>
      </c>
      <c r="D138" s="6">
        <v>3082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7157</v>
      </c>
      <c r="C139" s="6">
        <f>SUM(C137:C138)</f>
        <v>2771</v>
      </c>
      <c r="D139" s="6">
        <f t="shared" ref="D139" si="19">SUM(D137:D138)</f>
        <v>4386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278</v>
      </c>
      <c r="B140" s="6">
        <v>44322</v>
      </c>
      <c r="C140" s="6">
        <v>21467</v>
      </c>
      <c r="D140" s="6">
        <v>22855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1621</v>
      </c>
      <c r="C141" s="6">
        <v>836</v>
      </c>
      <c r="D141" s="6">
        <v>785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1725</v>
      </c>
      <c r="C142" s="6">
        <v>852</v>
      </c>
      <c r="D142" s="6">
        <v>873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1732</v>
      </c>
      <c r="C143" s="6">
        <v>890</v>
      </c>
      <c r="D143" s="6">
        <v>842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2008</v>
      </c>
      <c r="C144" s="6">
        <v>1042</v>
      </c>
      <c r="D144" s="6">
        <v>966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2634</v>
      </c>
      <c r="C145" s="6">
        <v>1288</v>
      </c>
      <c r="D145" s="6">
        <v>1346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2851</v>
      </c>
      <c r="C146" s="6">
        <v>1495</v>
      </c>
      <c r="D146" s="6">
        <v>1356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3150</v>
      </c>
      <c r="C147" s="6">
        <v>1746</v>
      </c>
      <c r="D147" s="6">
        <v>1404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2999</v>
      </c>
      <c r="C148" s="6">
        <v>1617</v>
      </c>
      <c r="D148" s="6">
        <v>1382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2648</v>
      </c>
      <c r="C149" s="6">
        <v>1407</v>
      </c>
      <c r="D149" s="6">
        <v>1241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2528</v>
      </c>
      <c r="C150" s="6">
        <v>1334</v>
      </c>
      <c r="D150" s="6">
        <v>1194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3111</v>
      </c>
      <c r="C151" s="6">
        <v>1577</v>
      </c>
      <c r="D151" s="6">
        <v>1534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3820</v>
      </c>
      <c r="C152" s="6">
        <v>1924</v>
      </c>
      <c r="D152" s="6">
        <v>1896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3433</v>
      </c>
      <c r="C153" s="6">
        <v>1635</v>
      </c>
      <c r="D153" s="6">
        <v>1798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2711</v>
      </c>
      <c r="C154" s="6">
        <v>1215</v>
      </c>
      <c r="D154" s="6">
        <v>1496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7351</v>
      </c>
      <c r="C155" s="6">
        <v>2609</v>
      </c>
      <c r="D155" s="6">
        <v>4742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10062</v>
      </c>
      <c r="C156" s="6">
        <f>SUM(C154:C155)</f>
        <v>3824</v>
      </c>
      <c r="D156" s="6">
        <f t="shared" ref="D156" si="20">SUM(D154:D155)</f>
        <v>6238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279</v>
      </c>
      <c r="B157" s="6">
        <v>39068</v>
      </c>
      <c r="C157" s="6">
        <v>19555</v>
      </c>
      <c r="D157" s="6">
        <v>19513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1793</v>
      </c>
      <c r="C158" s="6">
        <v>932</v>
      </c>
      <c r="D158" s="6">
        <v>861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2084</v>
      </c>
      <c r="C159" s="6">
        <v>1096</v>
      </c>
      <c r="D159" s="6">
        <v>988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2132</v>
      </c>
      <c r="C160" s="6">
        <v>1108</v>
      </c>
      <c r="D160" s="6">
        <v>1024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2313</v>
      </c>
      <c r="C161" s="6">
        <v>1163</v>
      </c>
      <c r="D161" s="6">
        <v>1150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3320</v>
      </c>
      <c r="C162" s="6">
        <v>1647</v>
      </c>
      <c r="D162" s="6">
        <v>1673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3100</v>
      </c>
      <c r="C163" s="6">
        <v>1621</v>
      </c>
      <c r="D163" s="6">
        <v>1479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2894</v>
      </c>
      <c r="C164" s="6">
        <v>1538</v>
      </c>
      <c r="D164" s="6">
        <v>1356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2804</v>
      </c>
      <c r="C165" s="6">
        <v>1465</v>
      </c>
      <c r="D165" s="6">
        <v>1339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2730</v>
      </c>
      <c r="C166" s="6">
        <v>1414</v>
      </c>
      <c r="D166" s="6">
        <v>1316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2726</v>
      </c>
      <c r="C167" s="6">
        <v>1441</v>
      </c>
      <c r="D167" s="6">
        <v>1285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2719</v>
      </c>
      <c r="C168" s="6">
        <v>1476</v>
      </c>
      <c r="D168" s="6">
        <v>1243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2620</v>
      </c>
      <c r="C169" s="6">
        <v>1378</v>
      </c>
      <c r="D169" s="6">
        <v>1242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2076</v>
      </c>
      <c r="C170" s="6">
        <v>1027</v>
      </c>
      <c r="D170" s="6">
        <v>1049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1702</v>
      </c>
      <c r="C171" s="6">
        <v>775</v>
      </c>
      <c r="D171" s="6">
        <v>927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4055</v>
      </c>
      <c r="C172" s="6">
        <v>1474</v>
      </c>
      <c r="D172" s="6">
        <v>2581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5757</v>
      </c>
      <c r="C173" s="6">
        <f>SUM(C171:C172)</f>
        <v>2249</v>
      </c>
      <c r="D173" s="6">
        <f t="shared" ref="D173" si="21">SUM(D171:D172)</f>
        <v>3508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280</v>
      </c>
      <c r="B174" s="6">
        <v>51363</v>
      </c>
      <c r="C174" s="6">
        <v>25941</v>
      </c>
      <c r="D174" s="6">
        <v>25422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2501</v>
      </c>
      <c r="C175" s="6">
        <v>1308</v>
      </c>
      <c r="D175" s="6">
        <v>1193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2772</v>
      </c>
      <c r="C176" s="6">
        <v>1413</v>
      </c>
      <c r="D176" s="6">
        <v>1359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2730</v>
      </c>
      <c r="C177" s="6">
        <v>1439</v>
      </c>
      <c r="D177" s="6">
        <v>1291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3173</v>
      </c>
      <c r="C178" s="6">
        <v>1682</v>
      </c>
      <c r="D178" s="6">
        <v>1491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4146</v>
      </c>
      <c r="C179" s="6">
        <v>2122</v>
      </c>
      <c r="D179" s="6">
        <v>2024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3961</v>
      </c>
      <c r="C180" s="6">
        <v>2112</v>
      </c>
      <c r="D180" s="6">
        <v>1849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3843</v>
      </c>
      <c r="C181" s="6">
        <v>2078</v>
      </c>
      <c r="D181" s="6">
        <v>1765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3701</v>
      </c>
      <c r="C182" s="6">
        <v>1929</v>
      </c>
      <c r="D182" s="6">
        <v>1772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3589</v>
      </c>
      <c r="C183" s="6">
        <v>1817</v>
      </c>
      <c r="D183" s="6">
        <v>1772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3507</v>
      </c>
      <c r="C184" s="6">
        <v>1830</v>
      </c>
      <c r="D184" s="6">
        <v>1677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3462</v>
      </c>
      <c r="C185" s="6">
        <v>1869</v>
      </c>
      <c r="D185" s="6">
        <v>1593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3378</v>
      </c>
      <c r="C186" s="6">
        <v>1816</v>
      </c>
      <c r="D186" s="6">
        <v>1562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2897</v>
      </c>
      <c r="C187" s="6">
        <v>1501</v>
      </c>
      <c r="D187" s="6">
        <v>1396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2224</v>
      </c>
      <c r="C188" s="6">
        <v>1046</v>
      </c>
      <c r="D188" s="6">
        <v>1178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5479</v>
      </c>
      <c r="C189" s="6">
        <v>1979</v>
      </c>
      <c r="D189" s="6">
        <v>3500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7703</v>
      </c>
      <c r="C190" s="6">
        <f>SUM(C188:C189)</f>
        <v>3025</v>
      </c>
      <c r="D190" s="6">
        <f t="shared" ref="D190" si="22">SUM(D188:D189)</f>
        <v>4678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281</v>
      </c>
      <c r="B191" s="6">
        <v>41439</v>
      </c>
      <c r="C191" s="6">
        <v>20588</v>
      </c>
      <c r="D191" s="6">
        <v>20851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1650</v>
      </c>
      <c r="C192" s="6">
        <v>832</v>
      </c>
      <c r="D192" s="6">
        <v>818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1944</v>
      </c>
      <c r="C193" s="6">
        <v>1011</v>
      </c>
      <c r="D193" s="6">
        <v>933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1952</v>
      </c>
      <c r="C194" s="6">
        <v>1008</v>
      </c>
      <c r="D194" s="6">
        <v>944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2276</v>
      </c>
      <c r="C195" s="6">
        <v>1159</v>
      </c>
      <c r="D195" s="6">
        <v>1117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3336</v>
      </c>
      <c r="C196" s="6">
        <v>1734</v>
      </c>
      <c r="D196" s="6">
        <v>1602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3289</v>
      </c>
      <c r="C197" s="6">
        <v>1775</v>
      </c>
      <c r="D197" s="6">
        <v>1514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3226</v>
      </c>
      <c r="C198" s="6">
        <v>1707</v>
      </c>
      <c r="D198" s="6">
        <v>1519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2898</v>
      </c>
      <c r="C199" s="6">
        <v>1543</v>
      </c>
      <c r="D199" s="6">
        <v>1355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2769</v>
      </c>
      <c r="C200" s="6">
        <v>1400</v>
      </c>
      <c r="D200" s="6">
        <v>1369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2777</v>
      </c>
      <c r="C201" s="6">
        <v>1414</v>
      </c>
      <c r="D201" s="6">
        <v>1363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2846</v>
      </c>
      <c r="C202" s="6">
        <v>1469</v>
      </c>
      <c r="D202" s="6">
        <v>1377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2877</v>
      </c>
      <c r="C203" s="6">
        <v>1512</v>
      </c>
      <c r="D203" s="6">
        <v>1365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2508</v>
      </c>
      <c r="C204" s="6">
        <v>1252</v>
      </c>
      <c r="D204" s="6">
        <v>1256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1997</v>
      </c>
      <c r="C205" s="6">
        <v>939</v>
      </c>
      <c r="D205" s="6">
        <v>1058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5094</v>
      </c>
      <c r="C206" s="6">
        <v>1833</v>
      </c>
      <c r="D206" s="6">
        <v>3261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7091</v>
      </c>
      <c r="C207" s="6">
        <f>SUM(C205:C206)</f>
        <v>2772</v>
      </c>
      <c r="D207" s="6">
        <f t="shared" ref="D207" si="27">SUM(D205:D206)</f>
        <v>4319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282</v>
      </c>
      <c r="B208" s="6">
        <v>20531</v>
      </c>
      <c r="C208" s="6">
        <v>10230</v>
      </c>
      <c r="D208" s="6">
        <v>10301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877</v>
      </c>
      <c r="C209" s="6">
        <v>432</v>
      </c>
      <c r="D209" s="6">
        <v>445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999</v>
      </c>
      <c r="C210" s="6">
        <v>516</v>
      </c>
      <c r="D210" s="6">
        <v>483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957</v>
      </c>
      <c r="C211" s="6">
        <v>485</v>
      </c>
      <c r="D211" s="6">
        <v>472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1192</v>
      </c>
      <c r="C212" s="6">
        <v>631</v>
      </c>
      <c r="D212" s="6">
        <v>561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1487</v>
      </c>
      <c r="C213" s="6">
        <v>762</v>
      </c>
      <c r="D213" s="6">
        <v>725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1428</v>
      </c>
      <c r="C214" s="6">
        <v>767</v>
      </c>
      <c r="D214" s="6">
        <v>661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1563</v>
      </c>
      <c r="C215" s="6">
        <v>836</v>
      </c>
      <c r="D215" s="6">
        <v>727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1450</v>
      </c>
      <c r="C216" s="6">
        <v>785</v>
      </c>
      <c r="D216" s="6">
        <v>665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1452</v>
      </c>
      <c r="C217" s="6">
        <v>741</v>
      </c>
      <c r="D217" s="6">
        <v>711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1318</v>
      </c>
      <c r="C218" s="6">
        <v>689</v>
      </c>
      <c r="D218" s="6">
        <v>629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1384</v>
      </c>
      <c r="C219" s="6">
        <v>714</v>
      </c>
      <c r="D219" s="6">
        <v>670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1504</v>
      </c>
      <c r="C220" s="6">
        <v>774</v>
      </c>
      <c r="D220" s="6">
        <v>730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1330</v>
      </c>
      <c r="C221" s="6">
        <v>662</v>
      </c>
      <c r="D221" s="6">
        <v>668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1068</v>
      </c>
      <c r="C222" s="6">
        <v>506</v>
      </c>
      <c r="D222" s="6">
        <v>562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2522</v>
      </c>
      <c r="C223" s="6">
        <v>930</v>
      </c>
      <c r="D223" s="6">
        <v>1592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3590</v>
      </c>
      <c r="C224" s="6">
        <f>SUM(C222:C223)</f>
        <v>1436</v>
      </c>
      <c r="D224" s="6">
        <f t="shared" ref="D224" si="28">SUM(D222:D223)</f>
        <v>2154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283</v>
      </c>
      <c r="B225" s="6">
        <v>45817</v>
      </c>
      <c r="C225" s="6">
        <v>22527</v>
      </c>
      <c r="D225" s="6">
        <v>23290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1681</v>
      </c>
      <c r="C226" s="6">
        <v>876</v>
      </c>
      <c r="D226" s="6">
        <v>805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2010</v>
      </c>
      <c r="C227" s="6">
        <v>1014</v>
      </c>
      <c r="D227" s="6">
        <v>996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2101</v>
      </c>
      <c r="C228" s="6">
        <v>1100</v>
      </c>
      <c r="D228" s="6">
        <v>1001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2387</v>
      </c>
      <c r="C229" s="6">
        <v>1213</v>
      </c>
      <c r="D229" s="6">
        <v>1174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3535</v>
      </c>
      <c r="C230" s="6">
        <v>1825</v>
      </c>
      <c r="D230" s="6">
        <v>1710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3203</v>
      </c>
      <c r="C231" s="6">
        <v>1703</v>
      </c>
      <c r="D231" s="6">
        <v>1500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3263</v>
      </c>
      <c r="C232" s="6">
        <v>1755</v>
      </c>
      <c r="D232" s="6">
        <v>1508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2966</v>
      </c>
      <c r="C233" s="6">
        <v>1472</v>
      </c>
      <c r="D233" s="6">
        <v>1494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3094</v>
      </c>
      <c r="C234" s="6">
        <v>1594</v>
      </c>
      <c r="D234" s="6">
        <v>1500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3108</v>
      </c>
      <c r="C235" s="6">
        <v>1633</v>
      </c>
      <c r="D235" s="6">
        <v>1475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3087</v>
      </c>
      <c r="C236" s="6">
        <v>1582</v>
      </c>
      <c r="D236" s="6">
        <v>1505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3537</v>
      </c>
      <c r="C237" s="6">
        <v>1807</v>
      </c>
      <c r="D237" s="6">
        <v>1730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2968</v>
      </c>
      <c r="C238" s="6">
        <v>1461</v>
      </c>
      <c r="D238" s="6">
        <v>1507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2387</v>
      </c>
      <c r="C239" s="6">
        <v>1092</v>
      </c>
      <c r="D239" s="6">
        <v>1295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6490</v>
      </c>
      <c r="C240" s="6">
        <v>2400</v>
      </c>
      <c r="D240" s="6">
        <v>4090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8877</v>
      </c>
      <c r="C241" s="6">
        <f>SUM(C239:C240)</f>
        <v>3492</v>
      </c>
      <c r="D241" s="6">
        <f t="shared" ref="D241" si="29">SUM(D239:D240)</f>
        <v>5385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284</v>
      </c>
      <c r="B242" s="6">
        <v>69002</v>
      </c>
      <c r="C242" s="6">
        <v>34098</v>
      </c>
      <c r="D242" s="6">
        <v>34904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2774</v>
      </c>
      <c r="C243" s="6">
        <v>1462</v>
      </c>
      <c r="D243" s="6">
        <v>1312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3227</v>
      </c>
      <c r="C244" s="6">
        <v>1643</v>
      </c>
      <c r="D244" s="6">
        <v>1584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3302</v>
      </c>
      <c r="C245" s="6">
        <v>1615</v>
      </c>
      <c r="D245" s="6">
        <v>1687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3539</v>
      </c>
      <c r="C246" s="6">
        <v>1837</v>
      </c>
      <c r="D246" s="6">
        <v>1702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5088</v>
      </c>
      <c r="C247" s="6">
        <v>2643</v>
      </c>
      <c r="D247" s="6">
        <v>2445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5003</v>
      </c>
      <c r="C248" s="6">
        <v>2678</v>
      </c>
      <c r="D248" s="6">
        <v>2325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5213</v>
      </c>
      <c r="C249" s="6">
        <v>2811</v>
      </c>
      <c r="D249" s="6">
        <v>2402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4896</v>
      </c>
      <c r="C250" s="6">
        <v>2602</v>
      </c>
      <c r="D250" s="6">
        <v>2294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4715</v>
      </c>
      <c r="C251" s="6">
        <v>2459</v>
      </c>
      <c r="D251" s="6">
        <v>2256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4634</v>
      </c>
      <c r="C252" s="6">
        <v>2444</v>
      </c>
      <c r="D252" s="6">
        <v>2190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4716</v>
      </c>
      <c r="C253" s="6">
        <v>2478</v>
      </c>
      <c r="D253" s="6">
        <v>2238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5070</v>
      </c>
      <c r="C254" s="6">
        <v>2637</v>
      </c>
      <c r="D254" s="6">
        <v>2433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4470</v>
      </c>
      <c r="C255" s="6">
        <v>2162</v>
      </c>
      <c r="D255" s="6">
        <v>2308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3610</v>
      </c>
      <c r="C256" s="6">
        <v>1608</v>
      </c>
      <c r="D256" s="6">
        <v>2002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8745</v>
      </c>
      <c r="C257" s="6">
        <v>3019</v>
      </c>
      <c r="D257" s="6">
        <v>5726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12355</v>
      </c>
      <c r="C258" s="6">
        <f>SUM(C256:C257)</f>
        <v>4627</v>
      </c>
      <c r="D258" s="6">
        <f t="shared" ref="D258" si="30">SUM(D256:D257)</f>
        <v>7728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285</v>
      </c>
      <c r="B259" s="6">
        <v>35870</v>
      </c>
      <c r="C259" s="6">
        <v>18328</v>
      </c>
      <c r="D259" s="6">
        <v>17542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1763</v>
      </c>
      <c r="C260" s="6">
        <v>887</v>
      </c>
      <c r="D260" s="6">
        <v>876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1946</v>
      </c>
      <c r="C261" s="6">
        <v>1018</v>
      </c>
      <c r="D261" s="6">
        <v>928</v>
      </c>
      <c r="E261" t="b">
        <f t="shared" ref="E261:E309" si="31">IFERROR(IF(SEARCH(" - ",A261)&gt;0,FALSE,TRUE),TRUE)</f>
        <v>0</v>
      </c>
      <c r="F261" t="b">
        <f t="shared" ref="F261:F309" si="32">IFERROR(IF(SEARCH("65+",A261)&gt;0,FALSE,TRUE),TRUE)</f>
        <v>1</v>
      </c>
      <c r="G261" t="b">
        <f t="shared" ref="G261:G309" si="33">IFERROR(IF(SEARCH("70",A261)&gt;0,FALSE,TRUE),TRUE)</f>
        <v>1</v>
      </c>
      <c r="H261" t="b">
        <f t="shared" ref="H261:H309" si="34">AND(E261:G261)</f>
        <v>0</v>
      </c>
    </row>
    <row r="262" spans="1:8">
      <c r="A262" s="4" t="s">
        <v>8</v>
      </c>
      <c r="B262" s="6">
        <v>1975</v>
      </c>
      <c r="C262" s="6">
        <v>1051</v>
      </c>
      <c r="D262" s="6">
        <v>924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2295</v>
      </c>
      <c r="C263" s="6">
        <v>1184</v>
      </c>
      <c r="D263" s="6">
        <v>1111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2949</v>
      </c>
      <c r="C264" s="6">
        <v>1511</v>
      </c>
      <c r="D264" s="6">
        <v>1438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2881</v>
      </c>
      <c r="C265" s="6">
        <v>1585</v>
      </c>
      <c r="D265" s="6">
        <v>1296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2669</v>
      </c>
      <c r="C266" s="6">
        <v>1434</v>
      </c>
      <c r="D266" s="6">
        <v>1235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2333</v>
      </c>
      <c r="C267" s="6">
        <v>1239</v>
      </c>
      <c r="D267" s="6">
        <v>1094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2430</v>
      </c>
      <c r="C268" s="6">
        <v>1296</v>
      </c>
      <c r="D268" s="6">
        <v>1134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2364</v>
      </c>
      <c r="C269" s="6">
        <v>1252</v>
      </c>
      <c r="D269" s="6">
        <v>1112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2324</v>
      </c>
      <c r="C270" s="6">
        <v>1244</v>
      </c>
      <c r="D270" s="6">
        <v>1080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2428</v>
      </c>
      <c r="C271" s="6">
        <v>1319</v>
      </c>
      <c r="D271" s="6">
        <v>1109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2050</v>
      </c>
      <c r="C272" s="6">
        <v>1080</v>
      </c>
      <c r="D272" s="6">
        <v>970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1656</v>
      </c>
      <c r="C273" s="6">
        <v>794</v>
      </c>
      <c r="D273" s="6">
        <v>862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3807</v>
      </c>
      <c r="C274" s="6">
        <v>1434</v>
      </c>
      <c r="D274" s="6">
        <v>2373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5463</v>
      </c>
      <c r="C275" s="6">
        <f>SUM(C273:C274)</f>
        <v>2228</v>
      </c>
      <c r="D275" s="6">
        <f t="shared" ref="D275" si="35">SUM(D273:D274)</f>
        <v>3235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71</v>
      </c>
      <c r="B276" s="6">
        <v>57997</v>
      </c>
      <c r="C276" s="6">
        <v>29279</v>
      </c>
      <c r="D276" s="6">
        <v>28718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2833</v>
      </c>
      <c r="C277" s="6">
        <v>1460</v>
      </c>
      <c r="D277" s="6">
        <v>1373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3050</v>
      </c>
      <c r="C278" s="6">
        <v>1566</v>
      </c>
      <c r="D278" s="6">
        <v>1484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2850</v>
      </c>
      <c r="C279" s="6">
        <v>1486</v>
      </c>
      <c r="D279" s="6">
        <v>1364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3425</v>
      </c>
      <c r="C280" s="6">
        <v>1761</v>
      </c>
      <c r="D280" s="6">
        <v>1664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4352</v>
      </c>
      <c r="C281" s="6">
        <v>2334</v>
      </c>
      <c r="D281" s="6">
        <v>2018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4374</v>
      </c>
      <c r="C282" s="6">
        <v>2372</v>
      </c>
      <c r="D282" s="6">
        <v>2002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4372</v>
      </c>
      <c r="C283" s="6">
        <v>2397</v>
      </c>
      <c r="D283" s="6">
        <v>1975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3992</v>
      </c>
      <c r="C284" s="6">
        <v>2151</v>
      </c>
      <c r="D284" s="6">
        <v>1841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3866</v>
      </c>
      <c r="C285" s="6">
        <v>2004</v>
      </c>
      <c r="D285" s="6">
        <v>1862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3576</v>
      </c>
      <c r="C286" s="6">
        <v>1816</v>
      </c>
      <c r="D286" s="6">
        <v>1760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3741</v>
      </c>
      <c r="C287" s="6">
        <v>1963</v>
      </c>
      <c r="D287" s="6">
        <v>1778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4120</v>
      </c>
      <c r="C288" s="6">
        <v>2096</v>
      </c>
      <c r="D288" s="6">
        <v>2024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3493</v>
      </c>
      <c r="C289" s="6">
        <v>1768</v>
      </c>
      <c r="D289" s="6">
        <v>1725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2943</v>
      </c>
      <c r="C290" s="6">
        <v>1363</v>
      </c>
      <c r="D290" s="6">
        <v>1580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7010</v>
      </c>
      <c r="C291" s="6">
        <v>2742</v>
      </c>
      <c r="D291" s="6">
        <v>4268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9953</v>
      </c>
      <c r="C292" s="6">
        <f>SUM(C290:C291)</f>
        <v>4105</v>
      </c>
      <c r="D292" s="6">
        <f t="shared" ref="D292" si="36">SUM(D290:D291)</f>
        <v>5848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286</v>
      </c>
      <c r="B293" s="6">
        <v>44250</v>
      </c>
      <c r="C293" s="6">
        <v>21949</v>
      </c>
      <c r="D293" s="6">
        <v>22301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2081</v>
      </c>
      <c r="C294" s="6">
        <v>1080</v>
      </c>
      <c r="D294" s="6">
        <v>1001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2384</v>
      </c>
      <c r="C295" s="6">
        <v>1211</v>
      </c>
      <c r="D295" s="6">
        <v>1173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2205</v>
      </c>
      <c r="C296" s="6">
        <v>1140</v>
      </c>
      <c r="D296" s="6">
        <v>1065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2606</v>
      </c>
      <c r="C297" s="6">
        <v>1354</v>
      </c>
      <c r="D297" s="6">
        <v>1252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3103</v>
      </c>
      <c r="C298" s="6">
        <v>1618</v>
      </c>
      <c r="D298" s="6">
        <v>1485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3384</v>
      </c>
      <c r="C299" s="6">
        <v>1814</v>
      </c>
      <c r="D299" s="6">
        <v>1570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3596</v>
      </c>
      <c r="C300" s="6">
        <v>1968</v>
      </c>
      <c r="D300" s="6">
        <v>1628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3141</v>
      </c>
      <c r="C301" s="6">
        <v>1635</v>
      </c>
      <c r="D301" s="6">
        <v>1506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3007</v>
      </c>
      <c r="C302" s="6">
        <v>1557</v>
      </c>
      <c r="D302" s="6">
        <v>1450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2814</v>
      </c>
      <c r="C303" s="6">
        <v>1417</v>
      </c>
      <c r="D303" s="6">
        <v>1397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3118</v>
      </c>
      <c r="C304" s="6">
        <v>1590</v>
      </c>
      <c r="D304" s="6">
        <v>1528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3302</v>
      </c>
      <c r="C305" s="6">
        <v>1578</v>
      </c>
      <c r="D305" s="6">
        <v>1724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2681</v>
      </c>
      <c r="C306" s="6">
        <v>1349</v>
      </c>
      <c r="D306" s="6">
        <v>1332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2061</v>
      </c>
      <c r="C307" s="6">
        <v>915</v>
      </c>
      <c r="D307" s="6">
        <v>1146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4767</v>
      </c>
      <c r="C308" s="6">
        <v>1723</v>
      </c>
      <c r="D308" s="6">
        <v>3044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6828</v>
      </c>
      <c r="C309" s="6">
        <f>SUM(C307:C308)</f>
        <v>2638</v>
      </c>
      <c r="D309" s="6">
        <f t="shared" ref="D309" si="37">SUM(D307:D308)</f>
        <v>4190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</sheetData>
  <autoFilter ref="A1:H309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Arkusz16"/>
  <dimension ref="A1:H360"/>
  <sheetViews>
    <sheetView topLeftCell="A318" zoomScaleNormal="100" workbookViewId="0">
      <selection activeCell="J351" sqref="J351"/>
    </sheetView>
  </sheetViews>
  <sheetFormatPr defaultRowHeight="12.75"/>
  <cols>
    <col min="1" max="1" width="15.85546875" customWidth="1"/>
    <col min="2" max="2" width="12" customWidth="1"/>
    <col min="3" max="3" width="12.28515625" customWidth="1"/>
    <col min="4" max="4" width="14.2851562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72</v>
      </c>
      <c r="B4" s="2">
        <v>2311469</v>
      </c>
      <c r="C4" s="3">
        <v>1126016</v>
      </c>
      <c r="D4" s="3">
        <v>1185453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124693</v>
      </c>
      <c r="C5" s="5">
        <v>63966</v>
      </c>
      <c r="D5" s="5">
        <v>60727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136854</v>
      </c>
      <c r="C6" s="6">
        <v>70440</v>
      </c>
      <c r="D6" s="6">
        <v>66414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116207</v>
      </c>
      <c r="C7" s="6">
        <v>59603</v>
      </c>
      <c r="D7" s="6">
        <v>56604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121243</v>
      </c>
      <c r="C8" s="6">
        <v>62063</v>
      </c>
      <c r="D8" s="6">
        <v>59180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141829</v>
      </c>
      <c r="C9" s="6">
        <v>72394</v>
      </c>
      <c r="D9" s="6">
        <v>69435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172971</v>
      </c>
      <c r="C10" s="6">
        <v>87238</v>
      </c>
      <c r="D10" s="6">
        <v>85733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198437</v>
      </c>
      <c r="C11" s="6">
        <v>99395</v>
      </c>
      <c r="D11" s="6">
        <v>99042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187925</v>
      </c>
      <c r="C12" s="6">
        <v>94808</v>
      </c>
      <c r="D12" s="6">
        <v>93117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168404</v>
      </c>
      <c r="C13" s="6">
        <v>84778</v>
      </c>
      <c r="D13" s="6">
        <v>83626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138582</v>
      </c>
      <c r="C14" s="6">
        <v>70007</v>
      </c>
      <c r="D14" s="6">
        <v>68575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138157</v>
      </c>
      <c r="C15" s="6">
        <v>68623</v>
      </c>
      <c r="D15" s="6">
        <v>69534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159825</v>
      </c>
      <c r="C16" s="6">
        <v>77528</v>
      </c>
      <c r="D16" s="6">
        <v>82297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160227</v>
      </c>
      <c r="C17" s="6">
        <v>75130</v>
      </c>
      <c r="D17" s="6">
        <v>85097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131471</v>
      </c>
      <c r="C18" s="6">
        <v>59710</v>
      </c>
      <c r="D18" s="6">
        <v>71761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214644</v>
      </c>
      <c r="C19" s="6">
        <v>80333</v>
      </c>
      <c r="D19" s="6">
        <v>134311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346115</v>
      </c>
      <c r="C20" s="6">
        <f>SUM(C18:C19)</f>
        <v>140043</v>
      </c>
      <c r="D20" s="6">
        <f t="shared" ref="D20" si="4">SUM(D18:D19)</f>
        <v>206072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287</v>
      </c>
      <c r="B21" s="6">
        <v>462996</v>
      </c>
      <c r="C21" s="6">
        <v>219264</v>
      </c>
      <c r="D21" s="6">
        <v>243732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23816</v>
      </c>
      <c r="C22" s="6">
        <v>12249</v>
      </c>
      <c r="D22" s="6">
        <v>11567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23383</v>
      </c>
      <c r="C23" s="6">
        <v>12118</v>
      </c>
      <c r="D23" s="6">
        <v>11265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18491</v>
      </c>
      <c r="C24" s="6">
        <v>9494</v>
      </c>
      <c r="D24" s="6">
        <v>8997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18567</v>
      </c>
      <c r="C25" s="6">
        <v>9468</v>
      </c>
      <c r="D25" s="6">
        <v>9099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23162</v>
      </c>
      <c r="C26" s="6">
        <v>11390</v>
      </c>
      <c r="D26" s="6">
        <v>11772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34295</v>
      </c>
      <c r="C27" s="6">
        <v>16718</v>
      </c>
      <c r="D27" s="6">
        <v>17577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42222</v>
      </c>
      <c r="C28" s="6">
        <v>20590</v>
      </c>
      <c r="D28" s="6">
        <v>21632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40219</v>
      </c>
      <c r="C29" s="6">
        <v>19975</v>
      </c>
      <c r="D29" s="6">
        <v>20244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34363</v>
      </c>
      <c r="C30" s="6">
        <v>17194</v>
      </c>
      <c r="D30" s="6">
        <v>17169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26831</v>
      </c>
      <c r="C31" s="6">
        <v>13363</v>
      </c>
      <c r="D31" s="6">
        <v>13468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24928</v>
      </c>
      <c r="C32" s="6">
        <v>12098</v>
      </c>
      <c r="D32" s="6">
        <v>12830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30698</v>
      </c>
      <c r="C33" s="6">
        <v>14236</v>
      </c>
      <c r="D33" s="6">
        <v>16462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35397</v>
      </c>
      <c r="C34" s="6">
        <v>15823</v>
      </c>
      <c r="D34" s="6">
        <v>19574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31373</v>
      </c>
      <c r="C35" s="6">
        <v>13790</v>
      </c>
      <c r="D35" s="6">
        <v>17583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55251</v>
      </c>
      <c r="C36" s="6">
        <v>20758</v>
      </c>
      <c r="D36" s="6">
        <v>34493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86624</v>
      </c>
      <c r="C37" s="6">
        <f>SUM(C35:C36)</f>
        <v>34548</v>
      </c>
      <c r="D37" s="6">
        <f t="shared" ref="D37" si="5">SUM(D35:D36)</f>
        <v>52076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288</v>
      </c>
      <c r="B38" s="6">
        <v>247329</v>
      </c>
      <c r="C38" s="6">
        <v>117004</v>
      </c>
      <c r="D38" s="6">
        <v>130325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11320</v>
      </c>
      <c r="C39" s="6">
        <v>5728</v>
      </c>
      <c r="D39" s="6">
        <v>5592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11956</v>
      </c>
      <c r="C40" s="6">
        <v>6131</v>
      </c>
      <c r="D40" s="6">
        <v>5825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10311</v>
      </c>
      <c r="C41" s="6">
        <v>5314</v>
      </c>
      <c r="D41" s="6">
        <v>4997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10425</v>
      </c>
      <c r="C42" s="6">
        <v>5316</v>
      </c>
      <c r="D42" s="6">
        <v>5109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12416</v>
      </c>
      <c r="C43" s="6">
        <v>6355</v>
      </c>
      <c r="D43" s="6">
        <v>6061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16171</v>
      </c>
      <c r="C44" s="6">
        <v>7900</v>
      </c>
      <c r="D44" s="6">
        <v>8271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21046</v>
      </c>
      <c r="C45" s="6">
        <v>10295</v>
      </c>
      <c r="D45" s="6">
        <v>10751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20710</v>
      </c>
      <c r="C46" s="6">
        <v>10195</v>
      </c>
      <c r="D46" s="6">
        <v>10515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18964</v>
      </c>
      <c r="C47" s="6">
        <v>9302</v>
      </c>
      <c r="D47" s="6">
        <v>9662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14603</v>
      </c>
      <c r="C48" s="6">
        <v>7282</v>
      </c>
      <c r="D48" s="6">
        <v>7321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14083</v>
      </c>
      <c r="C49" s="6">
        <v>6829</v>
      </c>
      <c r="D49" s="6">
        <v>7254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17237</v>
      </c>
      <c r="C50" s="6">
        <v>8029</v>
      </c>
      <c r="D50" s="6">
        <v>9208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19318</v>
      </c>
      <c r="C51" s="6">
        <v>8638</v>
      </c>
      <c r="D51" s="6">
        <v>10680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17324</v>
      </c>
      <c r="C52" s="6">
        <v>7627</v>
      </c>
      <c r="D52" s="6">
        <v>9697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31445</v>
      </c>
      <c r="C53" s="6">
        <v>12063</v>
      </c>
      <c r="D53" s="6">
        <v>19382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48769</v>
      </c>
      <c r="C54" s="6">
        <f>SUM(C52:C53)</f>
        <v>19690</v>
      </c>
      <c r="D54" s="6">
        <f t="shared" ref="D54" si="6">SUM(D52:D53)</f>
        <v>29079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289</v>
      </c>
      <c r="B55" s="6">
        <v>92170</v>
      </c>
      <c r="C55" s="6">
        <v>43486</v>
      </c>
      <c r="D55" s="6">
        <v>48684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4063</v>
      </c>
      <c r="C56" s="6">
        <v>2072</v>
      </c>
      <c r="D56" s="6">
        <v>1991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4429</v>
      </c>
      <c r="C57" s="6">
        <v>2282</v>
      </c>
      <c r="D57" s="6">
        <v>2147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3820</v>
      </c>
      <c r="C58" s="6">
        <v>1963</v>
      </c>
      <c r="D58" s="6">
        <v>1857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4061</v>
      </c>
      <c r="C59" s="6">
        <v>2084</v>
      </c>
      <c r="D59" s="6">
        <v>1977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4824</v>
      </c>
      <c r="C60" s="6">
        <v>2434</v>
      </c>
      <c r="D60" s="6">
        <v>2390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6121</v>
      </c>
      <c r="C61" s="6">
        <v>3154</v>
      </c>
      <c r="D61" s="6">
        <v>2967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7849</v>
      </c>
      <c r="C62" s="6">
        <v>3987</v>
      </c>
      <c r="D62" s="6">
        <v>3862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7451</v>
      </c>
      <c r="C63" s="6">
        <v>3755</v>
      </c>
      <c r="D63" s="6">
        <v>3696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6458</v>
      </c>
      <c r="C64" s="6">
        <v>3177</v>
      </c>
      <c r="D64" s="6">
        <v>3281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5372</v>
      </c>
      <c r="C65" s="6">
        <v>2572</v>
      </c>
      <c r="D65" s="6">
        <v>2800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5820</v>
      </c>
      <c r="C66" s="6">
        <v>2724</v>
      </c>
      <c r="D66" s="6">
        <v>3096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7295</v>
      </c>
      <c r="C67" s="6">
        <v>3391</v>
      </c>
      <c r="D67" s="6">
        <v>3904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7699</v>
      </c>
      <c r="C68" s="6">
        <v>3386</v>
      </c>
      <c r="D68" s="6">
        <v>4313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6521</v>
      </c>
      <c r="C69" s="6">
        <v>2783</v>
      </c>
      <c r="D69" s="6">
        <v>3738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10387</v>
      </c>
      <c r="C70" s="6">
        <v>3722</v>
      </c>
      <c r="D70" s="6">
        <v>6665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16908</v>
      </c>
      <c r="C71" s="6">
        <f>SUM(C69:C70)</f>
        <v>6505</v>
      </c>
      <c r="D71" s="6">
        <f t="shared" ref="D71" si="11">SUM(D69:D70)</f>
        <v>10403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290</v>
      </c>
      <c r="B72" s="6">
        <v>37089</v>
      </c>
      <c r="C72" s="6">
        <v>17207</v>
      </c>
      <c r="D72" s="6">
        <v>19882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1348</v>
      </c>
      <c r="C73" s="6">
        <v>687</v>
      </c>
      <c r="D73" s="6">
        <v>661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1344</v>
      </c>
      <c r="C74" s="6">
        <v>709</v>
      </c>
      <c r="D74" s="6">
        <v>635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1166</v>
      </c>
      <c r="C75" s="6">
        <v>581</v>
      </c>
      <c r="D75" s="6">
        <v>585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1203</v>
      </c>
      <c r="C76" s="6">
        <v>620</v>
      </c>
      <c r="D76" s="6">
        <v>583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1784</v>
      </c>
      <c r="C77" s="6">
        <v>895</v>
      </c>
      <c r="D77" s="6">
        <v>889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2527</v>
      </c>
      <c r="C78" s="6">
        <v>1287</v>
      </c>
      <c r="D78" s="6">
        <v>1240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3099</v>
      </c>
      <c r="C79" s="6">
        <v>1529</v>
      </c>
      <c r="D79" s="6">
        <v>1570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2797</v>
      </c>
      <c r="C80" s="6">
        <v>1417</v>
      </c>
      <c r="D80" s="6">
        <v>1380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2601</v>
      </c>
      <c r="C81" s="6">
        <v>1250</v>
      </c>
      <c r="D81" s="6">
        <v>1351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2144</v>
      </c>
      <c r="C82" s="6">
        <v>1064</v>
      </c>
      <c r="D82" s="6">
        <v>1080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2058</v>
      </c>
      <c r="C83" s="6">
        <v>987</v>
      </c>
      <c r="D83" s="6">
        <v>1071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2700</v>
      </c>
      <c r="C84" s="6">
        <v>1212</v>
      </c>
      <c r="D84" s="6">
        <v>1488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3149</v>
      </c>
      <c r="C85" s="6">
        <v>1429</v>
      </c>
      <c r="D85" s="6">
        <v>1720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3004</v>
      </c>
      <c r="C86" s="6">
        <v>1259</v>
      </c>
      <c r="D86" s="6">
        <v>1745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6165</v>
      </c>
      <c r="C87" s="6">
        <v>2281</v>
      </c>
      <c r="D87" s="6">
        <v>3884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9169</v>
      </c>
      <c r="C88" s="6">
        <f>SUM(C86:C87)</f>
        <v>3540</v>
      </c>
      <c r="D88" s="6">
        <f t="shared" ref="D88" si="12">SUM(D86:D87)</f>
        <v>5629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291</v>
      </c>
      <c r="B89" s="6">
        <v>78805</v>
      </c>
      <c r="C89" s="6">
        <v>39262</v>
      </c>
      <c r="D89" s="6">
        <v>39543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4496</v>
      </c>
      <c r="C90" s="6">
        <v>2337</v>
      </c>
      <c r="D90" s="6">
        <v>2159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4765</v>
      </c>
      <c r="C91" s="6">
        <v>2459</v>
      </c>
      <c r="D91" s="6">
        <v>2306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4328</v>
      </c>
      <c r="C92" s="6">
        <v>2216</v>
      </c>
      <c r="D92" s="6">
        <v>2112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4796</v>
      </c>
      <c r="C93" s="6">
        <v>2440</v>
      </c>
      <c r="D93" s="6">
        <v>2356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5815</v>
      </c>
      <c r="C94" s="6">
        <v>3014</v>
      </c>
      <c r="D94" s="6">
        <v>2801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6387</v>
      </c>
      <c r="C95" s="6">
        <v>3269</v>
      </c>
      <c r="D95" s="6">
        <v>3118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6444</v>
      </c>
      <c r="C96" s="6">
        <v>3323</v>
      </c>
      <c r="D96" s="6">
        <v>3121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5787</v>
      </c>
      <c r="C97" s="6">
        <v>2904</v>
      </c>
      <c r="D97" s="6">
        <v>2883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5372</v>
      </c>
      <c r="C98" s="6">
        <v>2795</v>
      </c>
      <c r="D98" s="6">
        <v>2577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4812</v>
      </c>
      <c r="C99" s="6">
        <v>2365</v>
      </c>
      <c r="D99" s="6">
        <v>2447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5034</v>
      </c>
      <c r="C100" s="6">
        <v>2551</v>
      </c>
      <c r="D100" s="6">
        <v>2483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5652</v>
      </c>
      <c r="C101" s="6">
        <v>2916</v>
      </c>
      <c r="D101" s="6">
        <v>2736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5111</v>
      </c>
      <c r="C102" s="6">
        <v>2498</v>
      </c>
      <c r="D102" s="6">
        <v>2613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4048</v>
      </c>
      <c r="C103" s="6">
        <v>1901</v>
      </c>
      <c r="D103" s="6">
        <v>2147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5958</v>
      </c>
      <c r="C104" s="6">
        <v>2274</v>
      </c>
      <c r="D104" s="6">
        <v>3684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10006</v>
      </c>
      <c r="C105" s="6">
        <f>SUM(C103:C104)</f>
        <v>4175</v>
      </c>
      <c r="D105" s="6">
        <f t="shared" ref="D105" si="13">SUM(D103:D104)</f>
        <v>5831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292</v>
      </c>
      <c r="B106" s="6">
        <v>96697</v>
      </c>
      <c r="C106" s="6">
        <v>47719</v>
      </c>
      <c r="D106" s="6">
        <v>48978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5246</v>
      </c>
      <c r="C107" s="6">
        <v>2726</v>
      </c>
      <c r="D107" s="6">
        <v>2520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6256</v>
      </c>
      <c r="C108" s="6">
        <v>3208</v>
      </c>
      <c r="D108" s="6">
        <v>3048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5393</v>
      </c>
      <c r="C109" s="6">
        <v>2732</v>
      </c>
      <c r="D109" s="6">
        <v>2661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5890</v>
      </c>
      <c r="C110" s="6">
        <v>3046</v>
      </c>
      <c r="D110" s="6">
        <v>2844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6671</v>
      </c>
      <c r="C111" s="6">
        <v>3442</v>
      </c>
      <c r="D111" s="6">
        <v>3229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7321</v>
      </c>
      <c r="C112" s="6">
        <v>3738</v>
      </c>
      <c r="D112" s="6">
        <v>3583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7875</v>
      </c>
      <c r="C113" s="6">
        <v>3989</v>
      </c>
      <c r="D113" s="6">
        <v>3886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7245</v>
      </c>
      <c r="C114" s="6">
        <v>3686</v>
      </c>
      <c r="D114" s="6">
        <v>3559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6929</v>
      </c>
      <c r="C115" s="6">
        <v>3502</v>
      </c>
      <c r="D115" s="6">
        <v>3427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5878</v>
      </c>
      <c r="C116" s="6">
        <v>3038</v>
      </c>
      <c r="D116" s="6">
        <v>2840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6064</v>
      </c>
      <c r="C117" s="6">
        <v>3086</v>
      </c>
      <c r="D117" s="6">
        <v>2978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6559</v>
      </c>
      <c r="C118" s="6">
        <v>3241</v>
      </c>
      <c r="D118" s="6">
        <v>3318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6374</v>
      </c>
      <c r="C119" s="6">
        <v>3047</v>
      </c>
      <c r="D119" s="6">
        <v>3327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4948</v>
      </c>
      <c r="C120" s="6">
        <v>2250</v>
      </c>
      <c r="D120" s="6">
        <v>2698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8048</v>
      </c>
      <c r="C121" s="6">
        <v>2988</v>
      </c>
      <c r="D121" s="6">
        <v>5060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12996</v>
      </c>
      <c r="C122" s="6">
        <f>SUM(C120:C121)</f>
        <v>5238</v>
      </c>
      <c r="D122" s="6">
        <f t="shared" ref="D122" si="14">SUM(D120:D121)</f>
        <v>7758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293</v>
      </c>
      <c r="B123" s="6">
        <v>56807</v>
      </c>
      <c r="C123" s="6">
        <v>28090</v>
      </c>
      <c r="D123" s="6">
        <v>28717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2805</v>
      </c>
      <c r="C124" s="6">
        <v>1457</v>
      </c>
      <c r="D124" s="6">
        <v>1348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3226</v>
      </c>
      <c r="C125" s="6">
        <v>1641</v>
      </c>
      <c r="D125" s="6">
        <v>1585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3020</v>
      </c>
      <c r="C126" s="6">
        <v>1474</v>
      </c>
      <c r="D126" s="6">
        <v>1546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3218</v>
      </c>
      <c r="C127" s="6">
        <v>1669</v>
      </c>
      <c r="D127" s="6">
        <v>1549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3892</v>
      </c>
      <c r="C128" s="6">
        <v>1982</v>
      </c>
      <c r="D128" s="6">
        <v>1910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4414</v>
      </c>
      <c r="C129" s="6">
        <v>2189</v>
      </c>
      <c r="D129" s="6">
        <v>2225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4661</v>
      </c>
      <c r="C130" s="6">
        <v>2467</v>
      </c>
      <c r="D130" s="6">
        <v>2194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4366</v>
      </c>
      <c r="C131" s="6">
        <v>2265</v>
      </c>
      <c r="D131" s="6">
        <v>2101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3824</v>
      </c>
      <c r="C132" s="6">
        <v>1963</v>
      </c>
      <c r="D132" s="6">
        <v>1861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3300</v>
      </c>
      <c r="C133" s="6">
        <v>1677</v>
      </c>
      <c r="D133" s="6">
        <v>1623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3738</v>
      </c>
      <c r="C134" s="6">
        <v>1914</v>
      </c>
      <c r="D134" s="6">
        <v>1824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4561</v>
      </c>
      <c r="C135" s="6">
        <v>2217</v>
      </c>
      <c r="D135" s="6">
        <v>2344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4093</v>
      </c>
      <c r="C136" s="6">
        <v>2028</v>
      </c>
      <c r="D136" s="6">
        <v>2065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3135</v>
      </c>
      <c r="C137" s="6">
        <v>1498</v>
      </c>
      <c r="D137" s="6">
        <v>1637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4554</v>
      </c>
      <c r="C138" s="6">
        <v>1649</v>
      </c>
      <c r="D138" s="6">
        <v>2905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7689</v>
      </c>
      <c r="C139" s="6">
        <f>SUM(C137:C138)</f>
        <v>3147</v>
      </c>
      <c r="D139" s="6">
        <f t="shared" ref="D139" si="19">SUM(D137:D138)</f>
        <v>4542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294</v>
      </c>
      <c r="B140" s="6">
        <v>110666</v>
      </c>
      <c r="C140" s="6">
        <v>54458</v>
      </c>
      <c r="D140" s="6">
        <v>56208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6874</v>
      </c>
      <c r="C141" s="6">
        <v>3457</v>
      </c>
      <c r="D141" s="6">
        <v>3417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7821</v>
      </c>
      <c r="C142" s="6">
        <v>3957</v>
      </c>
      <c r="D142" s="6">
        <v>3864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6272</v>
      </c>
      <c r="C143" s="6">
        <v>3295</v>
      </c>
      <c r="D143" s="6">
        <v>2977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6163</v>
      </c>
      <c r="C144" s="6">
        <v>3144</v>
      </c>
      <c r="D144" s="6">
        <v>3019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6783</v>
      </c>
      <c r="C145" s="6">
        <v>3414</v>
      </c>
      <c r="D145" s="6">
        <v>3369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8355</v>
      </c>
      <c r="C146" s="6">
        <v>4185</v>
      </c>
      <c r="D146" s="6">
        <v>4170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10520</v>
      </c>
      <c r="C147" s="6">
        <v>5162</v>
      </c>
      <c r="D147" s="6">
        <v>5358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10377</v>
      </c>
      <c r="C148" s="6">
        <v>5146</v>
      </c>
      <c r="D148" s="6">
        <v>5231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9031</v>
      </c>
      <c r="C149" s="6">
        <v>4537</v>
      </c>
      <c r="D149" s="6">
        <v>4494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6698</v>
      </c>
      <c r="C150" s="6">
        <v>3442</v>
      </c>
      <c r="D150" s="6">
        <v>3256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6289</v>
      </c>
      <c r="C151" s="6">
        <v>3138</v>
      </c>
      <c r="D151" s="6">
        <v>3151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6915</v>
      </c>
      <c r="C152" s="6">
        <v>3389</v>
      </c>
      <c r="D152" s="6">
        <v>3526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6442</v>
      </c>
      <c r="C153" s="6">
        <v>3092</v>
      </c>
      <c r="D153" s="6">
        <v>3350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5046</v>
      </c>
      <c r="C154" s="6">
        <v>2374</v>
      </c>
      <c r="D154" s="6">
        <v>2672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7080</v>
      </c>
      <c r="C155" s="6">
        <v>2726</v>
      </c>
      <c r="D155" s="6">
        <v>4354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12126</v>
      </c>
      <c r="C156" s="6">
        <f>SUM(C154:C155)</f>
        <v>5100</v>
      </c>
      <c r="D156" s="6">
        <f t="shared" ref="D156" si="20">SUM(D154:D155)</f>
        <v>7026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295</v>
      </c>
      <c r="B157" s="6">
        <v>129996</v>
      </c>
      <c r="C157" s="6">
        <v>65033</v>
      </c>
      <c r="D157" s="6">
        <v>64963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9323</v>
      </c>
      <c r="C158" s="6">
        <v>4798</v>
      </c>
      <c r="D158" s="6">
        <v>4525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10018</v>
      </c>
      <c r="C159" s="6">
        <v>5192</v>
      </c>
      <c r="D159" s="6">
        <v>4826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8759</v>
      </c>
      <c r="C160" s="6">
        <v>4460</v>
      </c>
      <c r="D160" s="6">
        <v>4299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8653</v>
      </c>
      <c r="C161" s="6">
        <v>4418</v>
      </c>
      <c r="D161" s="6">
        <v>4235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9394</v>
      </c>
      <c r="C162" s="6">
        <v>4790</v>
      </c>
      <c r="D162" s="6">
        <v>4604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10365</v>
      </c>
      <c r="C163" s="6">
        <v>5258</v>
      </c>
      <c r="D163" s="6">
        <v>5107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10392</v>
      </c>
      <c r="C164" s="6">
        <v>5215</v>
      </c>
      <c r="D164" s="6">
        <v>5177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9911</v>
      </c>
      <c r="C165" s="6">
        <v>4963</v>
      </c>
      <c r="D165" s="6">
        <v>4948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9266</v>
      </c>
      <c r="C166" s="6">
        <v>4668</v>
      </c>
      <c r="D166" s="6">
        <v>4598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7936</v>
      </c>
      <c r="C167" s="6">
        <v>4067</v>
      </c>
      <c r="D167" s="6">
        <v>3869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7798</v>
      </c>
      <c r="C168" s="6">
        <v>3984</v>
      </c>
      <c r="D168" s="6">
        <v>3814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7746</v>
      </c>
      <c r="C169" s="6">
        <v>3888</v>
      </c>
      <c r="D169" s="6">
        <v>3858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6772</v>
      </c>
      <c r="C170" s="6">
        <v>3440</v>
      </c>
      <c r="D170" s="6">
        <v>3332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5065</v>
      </c>
      <c r="C171" s="6">
        <v>2408</v>
      </c>
      <c r="D171" s="6">
        <v>2657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8598</v>
      </c>
      <c r="C172" s="6">
        <v>3484</v>
      </c>
      <c r="D172" s="6">
        <v>5114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13663</v>
      </c>
      <c r="C173" s="6">
        <f>SUM(C171:C172)</f>
        <v>5892</v>
      </c>
      <c r="D173" s="6">
        <f t="shared" ref="D173" si="21">SUM(D171:D172)</f>
        <v>7771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296</v>
      </c>
      <c r="B174" s="6">
        <v>71738</v>
      </c>
      <c r="C174" s="6">
        <v>35852</v>
      </c>
      <c r="D174" s="6">
        <v>35886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4337</v>
      </c>
      <c r="C175" s="6">
        <v>2236</v>
      </c>
      <c r="D175" s="6">
        <v>2101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4848</v>
      </c>
      <c r="C176" s="6">
        <v>2506</v>
      </c>
      <c r="D176" s="6">
        <v>2342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4308</v>
      </c>
      <c r="C177" s="6">
        <v>2199</v>
      </c>
      <c r="D177" s="6">
        <v>2109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4401</v>
      </c>
      <c r="C178" s="6">
        <v>2225</v>
      </c>
      <c r="D178" s="6">
        <v>2176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4961</v>
      </c>
      <c r="C179" s="6">
        <v>2599</v>
      </c>
      <c r="D179" s="6">
        <v>2362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5666</v>
      </c>
      <c r="C180" s="6">
        <v>2880</v>
      </c>
      <c r="D180" s="6">
        <v>2786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5739</v>
      </c>
      <c r="C181" s="6">
        <v>3019</v>
      </c>
      <c r="D181" s="6">
        <v>2720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5363</v>
      </c>
      <c r="C182" s="6">
        <v>2722</v>
      </c>
      <c r="D182" s="6">
        <v>2641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4998</v>
      </c>
      <c r="C183" s="6">
        <v>2571</v>
      </c>
      <c r="D183" s="6">
        <v>2427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4373</v>
      </c>
      <c r="C184" s="6">
        <v>2251</v>
      </c>
      <c r="D184" s="6">
        <v>2122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4508</v>
      </c>
      <c r="C185" s="6">
        <v>2296</v>
      </c>
      <c r="D185" s="6">
        <v>2212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4802</v>
      </c>
      <c r="C186" s="6">
        <v>2395</v>
      </c>
      <c r="D186" s="6">
        <v>2407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4271</v>
      </c>
      <c r="C187" s="6">
        <v>2100</v>
      </c>
      <c r="D187" s="6">
        <v>2171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3514</v>
      </c>
      <c r="C188" s="6">
        <v>1649</v>
      </c>
      <c r="D188" s="6">
        <v>1865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5649</v>
      </c>
      <c r="C189" s="6">
        <v>2204</v>
      </c>
      <c r="D189" s="6">
        <v>3445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9163</v>
      </c>
      <c r="C190" s="6">
        <f>SUM(C188:C189)</f>
        <v>3853</v>
      </c>
      <c r="D190" s="6">
        <f t="shared" ref="D190" si="22">SUM(D188:D189)</f>
        <v>5310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297</v>
      </c>
      <c r="B191" s="6">
        <v>83457</v>
      </c>
      <c r="C191" s="6">
        <v>41422</v>
      </c>
      <c r="D191" s="6">
        <v>42035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4325</v>
      </c>
      <c r="C192" s="6">
        <v>2247</v>
      </c>
      <c r="D192" s="6">
        <v>2078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5160</v>
      </c>
      <c r="C193" s="6">
        <v>2641</v>
      </c>
      <c r="D193" s="6">
        <v>2519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4701</v>
      </c>
      <c r="C194" s="6">
        <v>2439</v>
      </c>
      <c r="D194" s="6">
        <v>2262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4915</v>
      </c>
      <c r="C195" s="6">
        <v>2498</v>
      </c>
      <c r="D195" s="6">
        <v>2417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5697</v>
      </c>
      <c r="C196" s="6">
        <v>2915</v>
      </c>
      <c r="D196" s="6">
        <v>2782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6141</v>
      </c>
      <c r="C197" s="6">
        <v>3218</v>
      </c>
      <c r="D197" s="6">
        <v>2923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7152</v>
      </c>
      <c r="C198" s="6">
        <v>3657</v>
      </c>
      <c r="D198" s="6">
        <v>3495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6997</v>
      </c>
      <c r="C199" s="6">
        <v>3650</v>
      </c>
      <c r="D199" s="6">
        <v>3347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6038</v>
      </c>
      <c r="C200" s="6">
        <v>3044</v>
      </c>
      <c r="D200" s="6">
        <v>2994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5026</v>
      </c>
      <c r="C201" s="6">
        <v>2577</v>
      </c>
      <c r="D201" s="6">
        <v>2449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5129</v>
      </c>
      <c r="C202" s="6">
        <v>2646</v>
      </c>
      <c r="D202" s="6">
        <v>2483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5942</v>
      </c>
      <c r="C203" s="6">
        <v>2911</v>
      </c>
      <c r="D203" s="6">
        <v>3031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5790</v>
      </c>
      <c r="C204" s="6">
        <v>2816</v>
      </c>
      <c r="D204" s="6">
        <v>2974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4356</v>
      </c>
      <c r="C205" s="6">
        <v>2041</v>
      </c>
      <c r="D205" s="6">
        <v>2315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6088</v>
      </c>
      <c r="C206" s="6">
        <v>2122</v>
      </c>
      <c r="D206" s="6">
        <v>3966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10444</v>
      </c>
      <c r="C207" s="6">
        <f>SUM(C205:C206)</f>
        <v>4163</v>
      </c>
      <c r="D207" s="6">
        <f t="shared" ref="D207" si="27">SUM(D205:D206)</f>
        <v>6281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298</v>
      </c>
      <c r="B208" s="6">
        <v>66163</v>
      </c>
      <c r="C208" s="6">
        <v>32597</v>
      </c>
      <c r="D208" s="6">
        <v>33566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3459</v>
      </c>
      <c r="C209" s="6">
        <v>1793</v>
      </c>
      <c r="D209" s="6">
        <v>1666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3988</v>
      </c>
      <c r="C210" s="6">
        <v>2026</v>
      </c>
      <c r="D210" s="6">
        <v>1962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3452</v>
      </c>
      <c r="C211" s="6">
        <v>1806</v>
      </c>
      <c r="D211" s="6">
        <v>1646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3730</v>
      </c>
      <c r="C212" s="6">
        <v>1937</v>
      </c>
      <c r="D212" s="6">
        <v>1793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4557</v>
      </c>
      <c r="C213" s="6">
        <v>2356</v>
      </c>
      <c r="D213" s="6">
        <v>2201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5160</v>
      </c>
      <c r="C214" s="6">
        <v>2693</v>
      </c>
      <c r="D214" s="6">
        <v>2467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5406</v>
      </c>
      <c r="C215" s="6">
        <v>2740</v>
      </c>
      <c r="D215" s="6">
        <v>2666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5023</v>
      </c>
      <c r="C216" s="6">
        <v>2597</v>
      </c>
      <c r="D216" s="6">
        <v>2426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4555</v>
      </c>
      <c r="C217" s="6">
        <v>2309</v>
      </c>
      <c r="D217" s="6">
        <v>2246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4041</v>
      </c>
      <c r="C218" s="6">
        <v>2040</v>
      </c>
      <c r="D218" s="6">
        <v>2001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4082</v>
      </c>
      <c r="C219" s="6">
        <v>1983</v>
      </c>
      <c r="D219" s="6">
        <v>2099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4949</v>
      </c>
      <c r="C220" s="6">
        <v>2419</v>
      </c>
      <c r="D220" s="6">
        <v>2530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4784</v>
      </c>
      <c r="C221" s="6">
        <v>2267</v>
      </c>
      <c r="D221" s="6">
        <v>2517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3649</v>
      </c>
      <c r="C222" s="6">
        <v>1695</v>
      </c>
      <c r="D222" s="6">
        <v>1954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5328</v>
      </c>
      <c r="C223" s="6">
        <v>1936</v>
      </c>
      <c r="D223" s="6">
        <v>3392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8977</v>
      </c>
      <c r="C224" s="6">
        <f>SUM(C222:C223)</f>
        <v>3631</v>
      </c>
      <c r="D224" s="6">
        <f t="shared" ref="D224" si="28">SUM(D222:D223)</f>
        <v>5346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299</v>
      </c>
      <c r="B225" s="6">
        <v>64189</v>
      </c>
      <c r="C225" s="6">
        <v>31384</v>
      </c>
      <c r="D225" s="6">
        <v>32805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3045</v>
      </c>
      <c r="C226" s="6">
        <v>1524</v>
      </c>
      <c r="D226" s="6">
        <v>1521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3678</v>
      </c>
      <c r="C227" s="6">
        <v>1898</v>
      </c>
      <c r="D227" s="6">
        <v>1780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3157</v>
      </c>
      <c r="C228" s="6">
        <v>1637</v>
      </c>
      <c r="D228" s="6">
        <v>1520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3546</v>
      </c>
      <c r="C229" s="6">
        <v>1808</v>
      </c>
      <c r="D229" s="6">
        <v>1738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4109</v>
      </c>
      <c r="C230" s="6">
        <v>2093</v>
      </c>
      <c r="D230" s="6">
        <v>2016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4624</v>
      </c>
      <c r="C231" s="6">
        <v>2326</v>
      </c>
      <c r="D231" s="6">
        <v>2298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5372</v>
      </c>
      <c r="C232" s="6">
        <v>2783</v>
      </c>
      <c r="D232" s="6">
        <v>2589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5120</v>
      </c>
      <c r="C233" s="6">
        <v>2644</v>
      </c>
      <c r="D233" s="6">
        <v>2476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4441</v>
      </c>
      <c r="C234" s="6">
        <v>2222</v>
      </c>
      <c r="D234" s="6">
        <v>2219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3929</v>
      </c>
      <c r="C235" s="6">
        <v>1994</v>
      </c>
      <c r="D235" s="6">
        <v>1935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4094</v>
      </c>
      <c r="C236" s="6">
        <v>2067</v>
      </c>
      <c r="D236" s="6">
        <v>2027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4961</v>
      </c>
      <c r="C237" s="6">
        <v>2405</v>
      </c>
      <c r="D237" s="6">
        <v>2556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4774</v>
      </c>
      <c r="C238" s="6">
        <v>2355</v>
      </c>
      <c r="D238" s="6">
        <v>2419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3585</v>
      </c>
      <c r="C239" s="6">
        <v>1638</v>
      </c>
      <c r="D239" s="6">
        <v>1947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5754</v>
      </c>
      <c r="C240" s="6">
        <v>1990</v>
      </c>
      <c r="D240" s="6">
        <v>3764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9339</v>
      </c>
      <c r="C241" s="6">
        <f>SUM(C239:C240)</f>
        <v>3628</v>
      </c>
      <c r="D241" s="6">
        <f t="shared" ref="D241" si="29">SUM(D239:D240)</f>
        <v>5711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223</v>
      </c>
      <c r="B242" s="6">
        <v>36107</v>
      </c>
      <c r="C242" s="6">
        <v>17915</v>
      </c>
      <c r="D242" s="6">
        <v>18192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1781</v>
      </c>
      <c r="C243" s="6">
        <v>914</v>
      </c>
      <c r="D243" s="6">
        <v>867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2087</v>
      </c>
      <c r="C244" s="6">
        <v>1084</v>
      </c>
      <c r="D244" s="6">
        <v>1003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1811</v>
      </c>
      <c r="C245" s="6">
        <v>916</v>
      </c>
      <c r="D245" s="6">
        <v>895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2011</v>
      </c>
      <c r="C246" s="6">
        <v>1019</v>
      </c>
      <c r="D246" s="6">
        <v>992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2555</v>
      </c>
      <c r="C247" s="6">
        <v>1324</v>
      </c>
      <c r="D247" s="6">
        <v>1231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2754</v>
      </c>
      <c r="C248" s="6">
        <v>1462</v>
      </c>
      <c r="D248" s="6">
        <v>1292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2969</v>
      </c>
      <c r="C249" s="6">
        <v>1581</v>
      </c>
      <c r="D249" s="6">
        <v>1388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2761</v>
      </c>
      <c r="C250" s="6">
        <v>1428</v>
      </c>
      <c r="D250" s="6">
        <v>1333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2536</v>
      </c>
      <c r="C251" s="6">
        <v>1307</v>
      </c>
      <c r="D251" s="6">
        <v>1229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2177</v>
      </c>
      <c r="C252" s="6">
        <v>1084</v>
      </c>
      <c r="D252" s="6">
        <v>1093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2437</v>
      </c>
      <c r="C253" s="6">
        <v>1225</v>
      </c>
      <c r="D253" s="6">
        <v>1212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2735</v>
      </c>
      <c r="C254" s="6">
        <v>1361</v>
      </c>
      <c r="D254" s="6">
        <v>1374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2695</v>
      </c>
      <c r="C255" s="6">
        <v>1324</v>
      </c>
      <c r="D255" s="6">
        <v>1371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1876</v>
      </c>
      <c r="C256" s="6">
        <v>885</v>
      </c>
      <c r="D256" s="6">
        <v>991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2922</v>
      </c>
      <c r="C257" s="6">
        <v>1001</v>
      </c>
      <c r="D257" s="6">
        <v>1921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4798</v>
      </c>
      <c r="C258" s="6">
        <f>SUM(C256:C257)</f>
        <v>1886</v>
      </c>
      <c r="D258" s="6">
        <f t="shared" ref="D258" si="30">SUM(D256:D257)</f>
        <v>2912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300</v>
      </c>
      <c r="B259" s="6">
        <v>83433</v>
      </c>
      <c r="C259" s="6">
        <v>41380</v>
      </c>
      <c r="D259" s="6">
        <v>42053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4726</v>
      </c>
      <c r="C260" s="6">
        <v>2378</v>
      </c>
      <c r="D260" s="6">
        <v>2348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5559</v>
      </c>
      <c r="C261" s="6">
        <v>2865</v>
      </c>
      <c r="D261" s="6">
        <v>2694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4919</v>
      </c>
      <c r="C262" s="6">
        <v>2513</v>
      </c>
      <c r="D262" s="6">
        <v>2406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5031</v>
      </c>
      <c r="C263" s="6">
        <v>2596</v>
      </c>
      <c r="D263" s="6">
        <v>2435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5510</v>
      </c>
      <c r="C264" s="6">
        <v>2850</v>
      </c>
      <c r="D264" s="6">
        <v>2660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6330</v>
      </c>
      <c r="C265" s="6">
        <v>3176</v>
      </c>
      <c r="D265" s="6">
        <v>3154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6952</v>
      </c>
      <c r="C266" s="6">
        <v>3493</v>
      </c>
      <c r="D266" s="6">
        <v>3459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6533</v>
      </c>
      <c r="C267" s="6">
        <v>3327</v>
      </c>
      <c r="D267" s="6">
        <v>3206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6310</v>
      </c>
      <c r="C268" s="6">
        <v>3177</v>
      </c>
      <c r="D268" s="6">
        <v>3133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5323</v>
      </c>
      <c r="C269" s="6">
        <v>2702</v>
      </c>
      <c r="D269" s="6">
        <v>2621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5379</v>
      </c>
      <c r="C270" s="6">
        <v>2737</v>
      </c>
      <c r="D270" s="6">
        <v>2642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5641</v>
      </c>
      <c r="C271" s="6">
        <v>2857</v>
      </c>
      <c r="D271" s="6">
        <v>2784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5093</v>
      </c>
      <c r="C272" s="6">
        <v>2439</v>
      </c>
      <c r="D272" s="6">
        <v>2654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4065</v>
      </c>
      <c r="C273" s="6">
        <v>1919</v>
      </c>
      <c r="D273" s="6">
        <v>2146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6062</v>
      </c>
      <c r="C274" s="6">
        <v>2351</v>
      </c>
      <c r="D274" s="6">
        <v>3711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10127</v>
      </c>
      <c r="C275" s="6">
        <f>SUM(C273:C274)</f>
        <v>4270</v>
      </c>
      <c r="D275" s="6">
        <f t="shared" ref="D275" si="35">SUM(D273:D274)</f>
        <v>5857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301</v>
      </c>
      <c r="B276" s="6">
        <v>98249</v>
      </c>
      <c r="C276" s="6">
        <v>49129</v>
      </c>
      <c r="D276" s="6">
        <v>49120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4903</v>
      </c>
      <c r="C277" s="6">
        <v>2476</v>
      </c>
      <c r="D277" s="6">
        <v>2427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5844</v>
      </c>
      <c r="C278" s="6">
        <v>3030</v>
      </c>
      <c r="D278" s="6">
        <v>2814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5104</v>
      </c>
      <c r="C279" s="6">
        <v>2637</v>
      </c>
      <c r="D279" s="6">
        <v>2467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5850</v>
      </c>
      <c r="C280" s="6">
        <v>2977</v>
      </c>
      <c r="D280" s="6">
        <v>2873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6650</v>
      </c>
      <c r="C281" s="6">
        <v>3456</v>
      </c>
      <c r="D281" s="6">
        <v>3194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7415</v>
      </c>
      <c r="C282" s="6">
        <v>3848</v>
      </c>
      <c r="D282" s="6">
        <v>3567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8319</v>
      </c>
      <c r="C283" s="6">
        <v>4238</v>
      </c>
      <c r="D283" s="6">
        <v>4081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7732</v>
      </c>
      <c r="C284" s="6">
        <v>4022</v>
      </c>
      <c r="D284" s="6">
        <v>3710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7078</v>
      </c>
      <c r="C285" s="6">
        <v>3709</v>
      </c>
      <c r="D285" s="6">
        <v>3369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5970</v>
      </c>
      <c r="C286" s="6">
        <v>3165</v>
      </c>
      <c r="D286" s="6">
        <v>2805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6187</v>
      </c>
      <c r="C287" s="6">
        <v>3112</v>
      </c>
      <c r="D287" s="6">
        <v>3075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7629</v>
      </c>
      <c r="C288" s="6">
        <v>3842</v>
      </c>
      <c r="D288" s="6">
        <v>3787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7139</v>
      </c>
      <c r="C289" s="6">
        <v>3517</v>
      </c>
      <c r="D289" s="6">
        <v>3622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5150</v>
      </c>
      <c r="C290" s="6">
        <v>2489</v>
      </c>
      <c r="D290" s="6">
        <v>2661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7279</v>
      </c>
      <c r="C291" s="6">
        <v>2611</v>
      </c>
      <c r="D291" s="6">
        <v>4668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12429</v>
      </c>
      <c r="C292" s="6">
        <f>SUM(C290:C291)</f>
        <v>5100</v>
      </c>
      <c r="D292" s="6">
        <f t="shared" ref="D292" si="36">SUM(D290:D291)</f>
        <v>7329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73</v>
      </c>
      <c r="B293" s="6">
        <v>127339</v>
      </c>
      <c r="C293" s="6">
        <v>62711</v>
      </c>
      <c r="D293" s="6">
        <v>64628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6987</v>
      </c>
      <c r="C294" s="6">
        <v>3563</v>
      </c>
      <c r="D294" s="6">
        <v>3424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8291</v>
      </c>
      <c r="C295" s="6">
        <v>4211</v>
      </c>
      <c r="D295" s="6">
        <v>4080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6911</v>
      </c>
      <c r="C296" s="6">
        <v>3548</v>
      </c>
      <c r="D296" s="6">
        <v>3363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7487</v>
      </c>
      <c r="C297" s="6">
        <v>3808</v>
      </c>
      <c r="D297" s="6">
        <v>3679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8816</v>
      </c>
      <c r="C298" s="6">
        <v>4550</v>
      </c>
      <c r="D298" s="6">
        <v>4266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10418</v>
      </c>
      <c r="C299" s="6">
        <v>5337</v>
      </c>
      <c r="D299" s="6">
        <v>5081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10792</v>
      </c>
      <c r="C300" s="6">
        <v>5550</v>
      </c>
      <c r="D300" s="6">
        <v>5242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9454</v>
      </c>
      <c r="C301" s="6">
        <v>4855</v>
      </c>
      <c r="D301" s="6">
        <v>4599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8769</v>
      </c>
      <c r="C302" s="6">
        <v>4444</v>
      </c>
      <c r="D302" s="6">
        <v>4325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7830</v>
      </c>
      <c r="C303" s="6">
        <v>3955</v>
      </c>
      <c r="D303" s="6">
        <v>3875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8150</v>
      </c>
      <c r="C304" s="6">
        <v>4022</v>
      </c>
      <c r="D304" s="6">
        <v>4128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8870</v>
      </c>
      <c r="C305" s="6">
        <v>4471</v>
      </c>
      <c r="D305" s="6">
        <v>4399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8061</v>
      </c>
      <c r="C306" s="6">
        <v>3868</v>
      </c>
      <c r="D306" s="6">
        <v>4193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6332</v>
      </c>
      <c r="C307" s="6">
        <v>2877</v>
      </c>
      <c r="D307" s="6">
        <v>3455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10171</v>
      </c>
      <c r="C308" s="6">
        <v>3652</v>
      </c>
      <c r="D308" s="6">
        <v>6519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16503</v>
      </c>
      <c r="C309" s="6">
        <f>SUM(C307:C308)</f>
        <v>6529</v>
      </c>
      <c r="D309" s="6">
        <f t="shared" ref="D309" si="37">SUM(D307:D308)</f>
        <v>9974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302</v>
      </c>
      <c r="B310" s="6">
        <v>115581</v>
      </c>
      <c r="C310" s="6">
        <v>56867</v>
      </c>
      <c r="D310" s="6">
        <v>58714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6116</v>
      </c>
      <c r="C311" s="6">
        <v>3127</v>
      </c>
      <c r="D311" s="6">
        <v>2989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7212</v>
      </c>
      <c r="C312" s="6">
        <v>3715</v>
      </c>
      <c r="D312" s="6">
        <v>3497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6048</v>
      </c>
      <c r="C313" s="6">
        <v>3118</v>
      </c>
      <c r="D313" s="6">
        <v>2930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6536</v>
      </c>
      <c r="C314" s="6">
        <v>3381</v>
      </c>
      <c r="D314" s="6">
        <v>3155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7390</v>
      </c>
      <c r="C315" s="6">
        <v>3793</v>
      </c>
      <c r="D315" s="6">
        <v>3597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8998</v>
      </c>
      <c r="C316" s="6">
        <v>4645</v>
      </c>
      <c r="D316" s="6">
        <v>4353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9611</v>
      </c>
      <c r="C317" s="6">
        <v>4848</v>
      </c>
      <c r="D317" s="6">
        <v>4763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9190</v>
      </c>
      <c r="C318" s="6">
        <v>4690</v>
      </c>
      <c r="D318" s="6">
        <v>4500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8387</v>
      </c>
      <c r="C319" s="6">
        <v>4278</v>
      </c>
      <c r="D319" s="6">
        <v>4109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7158</v>
      </c>
      <c r="C320" s="6">
        <v>3664</v>
      </c>
      <c r="D320" s="6">
        <v>3494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7004</v>
      </c>
      <c r="C321" s="6">
        <v>3479</v>
      </c>
      <c r="D321" s="6">
        <v>3525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8093</v>
      </c>
      <c r="C322" s="6">
        <v>3999</v>
      </c>
      <c r="D322" s="6">
        <v>4094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7703</v>
      </c>
      <c r="C323" s="6">
        <v>3637</v>
      </c>
      <c r="D323" s="6">
        <v>4066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6342</v>
      </c>
      <c r="C324" s="6">
        <v>2880</v>
      </c>
      <c r="D324" s="6">
        <v>3462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9793</v>
      </c>
      <c r="C325" s="6">
        <v>3613</v>
      </c>
      <c r="D325" s="6">
        <v>6180</v>
      </c>
      <c r="E325" t="b">
        <f t="shared" ref="E325:E360" si="38">IFERROR(IF(SEARCH(" - ",A325)&gt;0,FALSE,TRUE),TRUE)</f>
        <v>1</v>
      </c>
      <c r="F325" t="b">
        <f t="shared" ref="F325:F360" si="39">IFERROR(IF(SEARCH("65+",A325)&gt;0,FALSE,TRUE),TRUE)</f>
        <v>1</v>
      </c>
      <c r="G325" t="b">
        <f t="shared" ref="G325:G360" si="40">IFERROR(IF(SEARCH("70",A325)&gt;0,FALSE,TRUE),TRUE)</f>
        <v>0</v>
      </c>
      <c r="H325" t="b">
        <f t="shared" ref="H325:H360" si="41">AND(E325:G325)</f>
        <v>0</v>
      </c>
    </row>
    <row r="326" spans="1:8">
      <c r="A326" s="4" t="s">
        <v>4</v>
      </c>
      <c r="B326" s="6">
        <f>SUM(B324:B325)</f>
        <v>16135</v>
      </c>
      <c r="C326" s="6">
        <f>SUM(C324:C325)</f>
        <v>6493</v>
      </c>
      <c r="D326" s="6">
        <f t="shared" ref="D326" si="42">SUM(D324:D325)</f>
        <v>9642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303</v>
      </c>
      <c r="B327" s="6">
        <v>210374</v>
      </c>
      <c r="C327" s="6">
        <v>104213</v>
      </c>
      <c r="D327" s="6">
        <v>106161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13519</v>
      </c>
      <c r="C328" s="6">
        <v>7080</v>
      </c>
      <c r="D328" s="6">
        <v>6439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14514</v>
      </c>
      <c r="C329" s="6">
        <v>7472</v>
      </c>
      <c r="D329" s="6">
        <v>7042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11978</v>
      </c>
      <c r="C330" s="6">
        <v>6139</v>
      </c>
      <c r="D330" s="6">
        <v>5839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12253</v>
      </c>
      <c r="C331" s="6">
        <v>6299</v>
      </c>
      <c r="D331" s="6">
        <v>5954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13788</v>
      </c>
      <c r="C332" s="6">
        <v>7112</v>
      </c>
      <c r="D332" s="6">
        <v>6676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16194</v>
      </c>
      <c r="C333" s="6">
        <v>8205</v>
      </c>
      <c r="D333" s="6">
        <v>7989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18511</v>
      </c>
      <c r="C334" s="6">
        <v>9106</v>
      </c>
      <c r="D334" s="6">
        <v>9405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17678</v>
      </c>
      <c r="C335" s="6">
        <v>8926</v>
      </c>
      <c r="D335" s="6">
        <v>8752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15482</v>
      </c>
      <c r="C336" s="6">
        <v>7854</v>
      </c>
      <c r="D336" s="6">
        <v>7628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12607</v>
      </c>
      <c r="C337" s="6">
        <v>6381</v>
      </c>
      <c r="D337" s="6">
        <v>6226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12644</v>
      </c>
      <c r="C338" s="6">
        <v>6362</v>
      </c>
      <c r="D338" s="6">
        <v>6282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13602</v>
      </c>
      <c r="C339" s="6">
        <v>6726</v>
      </c>
      <c r="D339" s="6">
        <v>6876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12607</v>
      </c>
      <c r="C340" s="6">
        <v>5996</v>
      </c>
      <c r="D340" s="6">
        <v>6611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9970</v>
      </c>
      <c r="C341" s="6">
        <v>4702</v>
      </c>
      <c r="D341" s="6">
        <v>5268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15027</v>
      </c>
      <c r="C342" s="6">
        <v>5853</v>
      </c>
      <c r="D342" s="6">
        <v>9174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24997</v>
      </c>
      <c r="C343" s="6">
        <f>SUM(C341:C342)</f>
        <v>10555</v>
      </c>
      <c r="D343" s="6">
        <f t="shared" ref="D343" si="43">SUM(D341:D342)</f>
        <v>14442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304</v>
      </c>
      <c r="B344" s="6">
        <v>42284</v>
      </c>
      <c r="C344" s="6">
        <v>21023</v>
      </c>
      <c r="D344" s="6">
        <v>21261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2204</v>
      </c>
      <c r="C345" s="6">
        <v>1117</v>
      </c>
      <c r="D345" s="6">
        <v>1087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2475</v>
      </c>
      <c r="C346" s="6">
        <v>1295</v>
      </c>
      <c r="D346" s="6">
        <v>1180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2258</v>
      </c>
      <c r="C347" s="6">
        <v>1122</v>
      </c>
      <c r="D347" s="6">
        <v>1136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2507</v>
      </c>
      <c r="C348" s="6">
        <v>1310</v>
      </c>
      <c r="D348" s="6">
        <v>1197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3055</v>
      </c>
      <c r="C349" s="6">
        <v>1630</v>
      </c>
      <c r="D349" s="6">
        <v>1425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3315</v>
      </c>
      <c r="C350" s="6">
        <v>1750</v>
      </c>
      <c r="D350" s="6">
        <v>1565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3506</v>
      </c>
      <c r="C351" s="6">
        <v>1823</v>
      </c>
      <c r="D351" s="6">
        <v>1683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3211</v>
      </c>
      <c r="C352" s="6">
        <v>1641</v>
      </c>
      <c r="D352" s="6">
        <v>1570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3002</v>
      </c>
      <c r="C353" s="6">
        <v>1475</v>
      </c>
      <c r="D353" s="6">
        <v>1527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2574</v>
      </c>
      <c r="C354" s="6">
        <v>1324</v>
      </c>
      <c r="D354" s="6">
        <v>1250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2731</v>
      </c>
      <c r="C355" s="6">
        <v>1383</v>
      </c>
      <c r="D355" s="6">
        <v>1348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3238</v>
      </c>
      <c r="C356" s="6">
        <v>1623</v>
      </c>
      <c r="D356" s="6">
        <v>1615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2955</v>
      </c>
      <c r="C357" s="6">
        <v>1430</v>
      </c>
      <c r="D357" s="6">
        <v>1525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2168</v>
      </c>
      <c r="C358" s="6">
        <v>1045</v>
      </c>
      <c r="D358" s="6">
        <v>1123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3085</v>
      </c>
      <c r="C359" s="6">
        <v>1055</v>
      </c>
      <c r="D359" s="6">
        <v>2030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5253</v>
      </c>
      <c r="C360" s="6">
        <f>SUM(C358:C359)</f>
        <v>2100</v>
      </c>
      <c r="D360" s="6">
        <f t="shared" ref="D360" si="44">SUM(D358:D359)</f>
        <v>3153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</sheetData>
  <autoFilter ref="A1:H360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Arkusz17"/>
  <dimension ref="A1:H632"/>
  <sheetViews>
    <sheetView topLeftCell="A590" zoomScaleNormal="100" workbookViewId="0">
      <selection activeCell="K34" sqref="K34"/>
    </sheetView>
  </sheetViews>
  <sheetFormatPr defaultRowHeight="12.75"/>
  <cols>
    <col min="1" max="1" width="18.28515625" customWidth="1"/>
    <col min="2" max="2" width="13.28515625" customWidth="1"/>
    <col min="3" max="3" width="15.7109375" customWidth="1"/>
    <col min="4" max="4" width="14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305</v>
      </c>
      <c r="B4" s="2">
        <v>4564394</v>
      </c>
      <c r="C4" s="3">
        <v>2201696</v>
      </c>
      <c r="D4" s="3">
        <v>2362698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214460</v>
      </c>
      <c r="C5" s="5">
        <v>110065</v>
      </c>
      <c r="D5" s="5">
        <v>104395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231709</v>
      </c>
      <c r="C6" s="6">
        <v>118473</v>
      </c>
      <c r="D6" s="6">
        <v>113236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197464</v>
      </c>
      <c r="C7" s="6">
        <v>100947</v>
      </c>
      <c r="D7" s="6">
        <v>96517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211760</v>
      </c>
      <c r="C8" s="6">
        <v>108411</v>
      </c>
      <c r="D8" s="6">
        <v>103349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259456</v>
      </c>
      <c r="C9" s="6">
        <v>132380</v>
      </c>
      <c r="D9" s="6">
        <v>127076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321552</v>
      </c>
      <c r="C10" s="6">
        <v>163817</v>
      </c>
      <c r="D10" s="6">
        <v>157735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377091</v>
      </c>
      <c r="C11" s="6">
        <v>191155</v>
      </c>
      <c r="D11" s="6">
        <v>185936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367327</v>
      </c>
      <c r="C12" s="6">
        <v>185494</v>
      </c>
      <c r="D12" s="6">
        <v>181833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326606</v>
      </c>
      <c r="C13" s="6">
        <v>164565</v>
      </c>
      <c r="D13" s="6">
        <v>162041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288086</v>
      </c>
      <c r="C14" s="6">
        <v>143445</v>
      </c>
      <c r="D14" s="6">
        <v>144641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300867</v>
      </c>
      <c r="C15" s="6">
        <v>148241</v>
      </c>
      <c r="D15" s="6">
        <v>152626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351834</v>
      </c>
      <c r="C16" s="6">
        <v>168182</v>
      </c>
      <c r="D16" s="6">
        <v>183652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340158</v>
      </c>
      <c r="C17" s="6">
        <v>157376</v>
      </c>
      <c r="D17" s="6">
        <v>182782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270615</v>
      </c>
      <c r="C18" s="6">
        <v>120273</v>
      </c>
      <c r="D18" s="6">
        <v>150342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505409</v>
      </c>
      <c r="C19" s="6">
        <v>188872</v>
      </c>
      <c r="D19" s="6">
        <v>316537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776024</v>
      </c>
      <c r="C20" s="6">
        <f>SUM(C18:C19)</f>
        <v>309145</v>
      </c>
      <c r="D20" s="6">
        <f t="shared" ref="D20" si="4">SUM(D18:D19)</f>
        <v>466879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74</v>
      </c>
      <c r="B21" s="6">
        <v>172407</v>
      </c>
      <c r="C21" s="6">
        <v>81365</v>
      </c>
      <c r="D21" s="6">
        <v>91042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8533</v>
      </c>
      <c r="C22" s="6">
        <v>4427</v>
      </c>
      <c r="D22" s="6">
        <v>4106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8881</v>
      </c>
      <c r="C23" s="6">
        <v>4527</v>
      </c>
      <c r="D23" s="6">
        <v>4354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7223</v>
      </c>
      <c r="C24" s="6">
        <v>3687</v>
      </c>
      <c r="D24" s="6">
        <v>3536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7663</v>
      </c>
      <c r="C25" s="6">
        <v>3897</v>
      </c>
      <c r="D25" s="6">
        <v>3766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8804</v>
      </c>
      <c r="C26" s="6">
        <v>4511</v>
      </c>
      <c r="D26" s="6">
        <v>4293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11249</v>
      </c>
      <c r="C27" s="6">
        <v>5695</v>
      </c>
      <c r="D27" s="6">
        <v>5554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14452</v>
      </c>
      <c r="C28" s="6">
        <v>7197</v>
      </c>
      <c r="D28" s="6">
        <v>7255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14745</v>
      </c>
      <c r="C29" s="6">
        <v>7397</v>
      </c>
      <c r="D29" s="6">
        <v>7348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12215</v>
      </c>
      <c r="C30" s="6">
        <v>6084</v>
      </c>
      <c r="D30" s="6">
        <v>6131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10074</v>
      </c>
      <c r="C31" s="6">
        <v>4900</v>
      </c>
      <c r="D31" s="6">
        <v>5174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10117</v>
      </c>
      <c r="C32" s="6">
        <v>4854</v>
      </c>
      <c r="D32" s="6">
        <v>5263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12288</v>
      </c>
      <c r="C33" s="6">
        <v>5456</v>
      </c>
      <c r="D33" s="6">
        <v>6832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13780</v>
      </c>
      <c r="C34" s="6">
        <v>6059</v>
      </c>
      <c r="D34" s="6">
        <v>7721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11781</v>
      </c>
      <c r="C35" s="6">
        <v>5129</v>
      </c>
      <c r="D35" s="6">
        <v>6652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20602</v>
      </c>
      <c r="C36" s="6">
        <v>7545</v>
      </c>
      <c r="D36" s="6">
        <v>13057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32383</v>
      </c>
      <c r="C37" s="6">
        <f>SUM(C35:C36)</f>
        <v>12674</v>
      </c>
      <c r="D37" s="6">
        <f t="shared" ref="D37" si="5">SUM(D35:D36)</f>
        <v>19709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306</v>
      </c>
      <c r="B38" s="6">
        <v>170059</v>
      </c>
      <c r="C38" s="6">
        <v>81291</v>
      </c>
      <c r="D38" s="6">
        <v>88768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7468</v>
      </c>
      <c r="C39" s="6">
        <v>3723</v>
      </c>
      <c r="D39" s="6">
        <v>3745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8010</v>
      </c>
      <c r="C40" s="6">
        <v>4081</v>
      </c>
      <c r="D40" s="6">
        <v>3929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7033</v>
      </c>
      <c r="C41" s="6">
        <v>3627</v>
      </c>
      <c r="D41" s="6">
        <v>3406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7631</v>
      </c>
      <c r="C42" s="6">
        <v>3875</v>
      </c>
      <c r="D42" s="6">
        <v>3756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9630</v>
      </c>
      <c r="C43" s="6">
        <v>4990</v>
      </c>
      <c r="D43" s="6">
        <v>4640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12489</v>
      </c>
      <c r="C44" s="6">
        <v>6411</v>
      </c>
      <c r="D44" s="6">
        <v>6078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13929</v>
      </c>
      <c r="C45" s="6">
        <v>7064</v>
      </c>
      <c r="D45" s="6">
        <v>6865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13249</v>
      </c>
      <c r="C46" s="6">
        <v>6682</v>
      </c>
      <c r="D46" s="6">
        <v>6567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12092</v>
      </c>
      <c r="C47" s="6">
        <v>6121</v>
      </c>
      <c r="D47" s="6">
        <v>5971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11227</v>
      </c>
      <c r="C48" s="6">
        <v>5644</v>
      </c>
      <c r="D48" s="6">
        <v>5583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11375</v>
      </c>
      <c r="C49" s="6">
        <v>5594</v>
      </c>
      <c r="D49" s="6">
        <v>5781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12952</v>
      </c>
      <c r="C50" s="6">
        <v>6205</v>
      </c>
      <c r="D50" s="6">
        <v>6747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12069</v>
      </c>
      <c r="C51" s="6">
        <v>5403</v>
      </c>
      <c r="D51" s="6">
        <v>6666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9865</v>
      </c>
      <c r="C52" s="6">
        <v>4113</v>
      </c>
      <c r="D52" s="6">
        <v>5752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21040</v>
      </c>
      <c r="C53" s="6">
        <v>7758</v>
      </c>
      <c r="D53" s="6">
        <v>13282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30905</v>
      </c>
      <c r="C54" s="6">
        <f>SUM(C52:C53)</f>
        <v>11871</v>
      </c>
      <c r="D54" s="6">
        <f t="shared" ref="D54" si="6">SUM(D52:D53)</f>
        <v>19034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307</v>
      </c>
      <c r="B55" s="6">
        <v>109541</v>
      </c>
      <c r="C55" s="6">
        <v>52107</v>
      </c>
      <c r="D55" s="6">
        <v>57434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5275</v>
      </c>
      <c r="C56" s="6">
        <v>2655</v>
      </c>
      <c r="D56" s="6">
        <v>2620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5623</v>
      </c>
      <c r="C57" s="6">
        <v>2915</v>
      </c>
      <c r="D57" s="6">
        <v>2708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4640</v>
      </c>
      <c r="C58" s="6">
        <v>2408</v>
      </c>
      <c r="D58" s="6">
        <v>2232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5082</v>
      </c>
      <c r="C59" s="6">
        <v>2609</v>
      </c>
      <c r="D59" s="6">
        <v>2473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6109</v>
      </c>
      <c r="C60" s="6">
        <v>3053</v>
      </c>
      <c r="D60" s="6">
        <v>3056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7599</v>
      </c>
      <c r="C61" s="6">
        <v>3861</v>
      </c>
      <c r="D61" s="6">
        <v>3738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8766</v>
      </c>
      <c r="C62" s="6">
        <v>4365</v>
      </c>
      <c r="D62" s="6">
        <v>4401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8646</v>
      </c>
      <c r="C63" s="6">
        <v>4243</v>
      </c>
      <c r="D63" s="6">
        <v>4403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8350</v>
      </c>
      <c r="C64" s="6">
        <v>4198</v>
      </c>
      <c r="D64" s="6">
        <v>4152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7517</v>
      </c>
      <c r="C65" s="6">
        <v>3813</v>
      </c>
      <c r="D65" s="6">
        <v>3704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6809</v>
      </c>
      <c r="C66" s="6">
        <v>3474</v>
      </c>
      <c r="D66" s="6">
        <v>3335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7401</v>
      </c>
      <c r="C67" s="6">
        <v>3563</v>
      </c>
      <c r="D67" s="6">
        <v>3838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7344</v>
      </c>
      <c r="C68" s="6">
        <v>3301</v>
      </c>
      <c r="D68" s="6">
        <v>4043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6604</v>
      </c>
      <c r="C69" s="6">
        <v>2741</v>
      </c>
      <c r="D69" s="6">
        <v>3863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13776</v>
      </c>
      <c r="C70" s="6">
        <v>4908</v>
      </c>
      <c r="D70" s="6">
        <v>8868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20380</v>
      </c>
      <c r="C71" s="6">
        <f>SUM(C69:C70)</f>
        <v>7649</v>
      </c>
      <c r="D71" s="6">
        <f t="shared" ref="D71" si="11">SUM(D69:D70)</f>
        <v>12731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308</v>
      </c>
      <c r="B72" s="6">
        <v>227270</v>
      </c>
      <c r="C72" s="6">
        <v>106803</v>
      </c>
      <c r="D72" s="6">
        <v>120467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9291</v>
      </c>
      <c r="C73" s="6">
        <v>4786</v>
      </c>
      <c r="D73" s="6">
        <v>4505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10336</v>
      </c>
      <c r="C74" s="6">
        <v>5297</v>
      </c>
      <c r="D74" s="6">
        <v>5039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8896</v>
      </c>
      <c r="C75" s="6">
        <v>4442</v>
      </c>
      <c r="D75" s="6">
        <v>4454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9923</v>
      </c>
      <c r="C76" s="6">
        <v>5085</v>
      </c>
      <c r="D76" s="6">
        <v>4838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11965</v>
      </c>
      <c r="C77" s="6">
        <v>6179</v>
      </c>
      <c r="D77" s="6">
        <v>5786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14217</v>
      </c>
      <c r="C78" s="6">
        <v>7267</v>
      </c>
      <c r="D78" s="6">
        <v>6950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17962</v>
      </c>
      <c r="C79" s="6">
        <v>9210</v>
      </c>
      <c r="D79" s="6">
        <v>8752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18080</v>
      </c>
      <c r="C80" s="6">
        <v>9108</v>
      </c>
      <c r="D80" s="6">
        <v>8972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16073</v>
      </c>
      <c r="C81" s="6">
        <v>8062</v>
      </c>
      <c r="D81" s="6">
        <v>8011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13594</v>
      </c>
      <c r="C82" s="6">
        <v>6535</v>
      </c>
      <c r="D82" s="6">
        <v>7059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14603</v>
      </c>
      <c r="C83" s="6">
        <v>6951</v>
      </c>
      <c r="D83" s="6">
        <v>7652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18751</v>
      </c>
      <c r="C84" s="6">
        <v>8500</v>
      </c>
      <c r="D84" s="6">
        <v>10251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19844</v>
      </c>
      <c r="C85" s="6">
        <v>8952</v>
      </c>
      <c r="D85" s="6">
        <v>10892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15720</v>
      </c>
      <c r="C86" s="6">
        <v>6728</v>
      </c>
      <c r="D86" s="6">
        <v>8992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28015</v>
      </c>
      <c r="C87" s="6">
        <v>9701</v>
      </c>
      <c r="D87" s="6">
        <v>18314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43735</v>
      </c>
      <c r="C88" s="6">
        <f>SUM(C86:C87)</f>
        <v>16429</v>
      </c>
      <c r="D88" s="6">
        <f t="shared" ref="D88" si="12">SUM(D86:D87)</f>
        <v>27306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75</v>
      </c>
      <c r="B89" s="6">
        <v>122451</v>
      </c>
      <c r="C89" s="6">
        <v>58832</v>
      </c>
      <c r="D89" s="6">
        <v>63619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5162</v>
      </c>
      <c r="C90" s="6">
        <v>2672</v>
      </c>
      <c r="D90" s="6">
        <v>2490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5986</v>
      </c>
      <c r="C91" s="6">
        <v>3098</v>
      </c>
      <c r="D91" s="6">
        <v>2888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4799</v>
      </c>
      <c r="C92" s="6">
        <v>2446</v>
      </c>
      <c r="D92" s="6">
        <v>2353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4850</v>
      </c>
      <c r="C93" s="6">
        <v>2492</v>
      </c>
      <c r="D93" s="6">
        <v>2358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5576</v>
      </c>
      <c r="C94" s="6">
        <v>2847</v>
      </c>
      <c r="D94" s="6">
        <v>2729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7769</v>
      </c>
      <c r="C95" s="6">
        <v>3951</v>
      </c>
      <c r="D95" s="6">
        <v>3818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10529</v>
      </c>
      <c r="C96" s="6">
        <v>5411</v>
      </c>
      <c r="D96" s="6">
        <v>5118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11507</v>
      </c>
      <c r="C97" s="6">
        <v>5863</v>
      </c>
      <c r="D97" s="6">
        <v>5644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8769</v>
      </c>
      <c r="C98" s="6">
        <v>4496</v>
      </c>
      <c r="D98" s="6">
        <v>4273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6807</v>
      </c>
      <c r="C99" s="6">
        <v>3313</v>
      </c>
      <c r="D99" s="6">
        <v>3494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7274</v>
      </c>
      <c r="C100" s="6">
        <v>3461</v>
      </c>
      <c r="D100" s="6">
        <v>3813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10433</v>
      </c>
      <c r="C101" s="6">
        <v>4693</v>
      </c>
      <c r="D101" s="6">
        <v>5740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11971</v>
      </c>
      <c r="C102" s="6">
        <v>5644</v>
      </c>
      <c r="D102" s="6">
        <v>6327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8442</v>
      </c>
      <c r="C103" s="6">
        <v>3893</v>
      </c>
      <c r="D103" s="6">
        <v>4549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12577</v>
      </c>
      <c r="C104" s="6">
        <v>4552</v>
      </c>
      <c r="D104" s="6">
        <v>8025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21019</v>
      </c>
      <c r="C105" s="6">
        <f>SUM(C103:C104)</f>
        <v>8445</v>
      </c>
      <c r="D105" s="6">
        <f t="shared" ref="D105" si="13">SUM(D103:D104)</f>
        <v>12574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309</v>
      </c>
      <c r="B106" s="6">
        <v>182969</v>
      </c>
      <c r="C106" s="6">
        <v>87999</v>
      </c>
      <c r="D106" s="6">
        <v>94970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8684</v>
      </c>
      <c r="C107" s="6">
        <v>4382</v>
      </c>
      <c r="D107" s="6">
        <v>4302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8810</v>
      </c>
      <c r="C108" s="6">
        <v>4468</v>
      </c>
      <c r="D108" s="6">
        <v>4342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7074</v>
      </c>
      <c r="C109" s="6">
        <v>3537</v>
      </c>
      <c r="D109" s="6">
        <v>3537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7600</v>
      </c>
      <c r="C110" s="6">
        <v>3961</v>
      </c>
      <c r="D110" s="6">
        <v>3639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11253</v>
      </c>
      <c r="C111" s="6">
        <v>6001</v>
      </c>
      <c r="D111" s="6">
        <v>5252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11477</v>
      </c>
      <c r="C112" s="6">
        <v>5735</v>
      </c>
      <c r="D112" s="6">
        <v>5742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16042</v>
      </c>
      <c r="C113" s="6">
        <v>8202</v>
      </c>
      <c r="D113" s="6">
        <v>7840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15140</v>
      </c>
      <c r="C114" s="6">
        <v>7681</v>
      </c>
      <c r="D114" s="6">
        <v>7459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12866</v>
      </c>
      <c r="C115" s="6">
        <v>6499</v>
      </c>
      <c r="D115" s="6">
        <v>6367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10944</v>
      </c>
      <c r="C116" s="6">
        <v>5427</v>
      </c>
      <c r="D116" s="6">
        <v>5517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11312</v>
      </c>
      <c r="C117" s="6">
        <v>5537</v>
      </c>
      <c r="D117" s="6">
        <v>5775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14126</v>
      </c>
      <c r="C118" s="6">
        <v>6624</v>
      </c>
      <c r="D118" s="6">
        <v>7502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14634</v>
      </c>
      <c r="C119" s="6">
        <v>6679</v>
      </c>
      <c r="D119" s="6">
        <v>7955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11285</v>
      </c>
      <c r="C120" s="6">
        <v>4922</v>
      </c>
      <c r="D120" s="6">
        <v>6363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21722</v>
      </c>
      <c r="C121" s="6">
        <v>8344</v>
      </c>
      <c r="D121" s="6">
        <v>13378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33007</v>
      </c>
      <c r="C122" s="6">
        <f>SUM(C120:C121)</f>
        <v>13266</v>
      </c>
      <c r="D122" s="6">
        <f t="shared" ref="D122" si="14">SUM(D120:D121)</f>
        <v>19741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76</v>
      </c>
      <c r="B123" s="6">
        <v>90089</v>
      </c>
      <c r="C123" s="6">
        <v>44088</v>
      </c>
      <c r="D123" s="6">
        <v>46001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4078</v>
      </c>
      <c r="C124" s="6">
        <v>2108</v>
      </c>
      <c r="D124" s="6">
        <v>1970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4702</v>
      </c>
      <c r="C125" s="6">
        <v>2365</v>
      </c>
      <c r="D125" s="6">
        <v>2337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4215</v>
      </c>
      <c r="C126" s="6">
        <v>2167</v>
      </c>
      <c r="D126" s="6">
        <v>2048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4570</v>
      </c>
      <c r="C127" s="6">
        <v>2300</v>
      </c>
      <c r="D127" s="6">
        <v>2270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5756</v>
      </c>
      <c r="C128" s="6">
        <v>2906</v>
      </c>
      <c r="D128" s="6">
        <v>2850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6466</v>
      </c>
      <c r="C129" s="6">
        <v>3394</v>
      </c>
      <c r="D129" s="6">
        <v>3072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6764</v>
      </c>
      <c r="C130" s="6">
        <v>3531</v>
      </c>
      <c r="D130" s="6">
        <v>3233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6355</v>
      </c>
      <c r="C131" s="6">
        <v>3241</v>
      </c>
      <c r="D131" s="6">
        <v>3114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7422</v>
      </c>
      <c r="C132" s="6">
        <v>3771</v>
      </c>
      <c r="D132" s="6">
        <v>3651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6627</v>
      </c>
      <c r="C133" s="6">
        <v>3406</v>
      </c>
      <c r="D133" s="6">
        <v>3221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5602</v>
      </c>
      <c r="C134" s="6">
        <v>2848</v>
      </c>
      <c r="D134" s="6">
        <v>2754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5525</v>
      </c>
      <c r="C135" s="6">
        <v>2744</v>
      </c>
      <c r="D135" s="6">
        <v>2781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5538</v>
      </c>
      <c r="C136" s="6">
        <v>2353</v>
      </c>
      <c r="D136" s="6">
        <v>3185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6928</v>
      </c>
      <c r="C137" s="6">
        <v>2916</v>
      </c>
      <c r="D137" s="6">
        <v>4012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9541</v>
      </c>
      <c r="C138" s="6">
        <v>4038</v>
      </c>
      <c r="D138" s="6">
        <v>5503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16469</v>
      </c>
      <c r="C139" s="6">
        <f>SUM(C137:C138)</f>
        <v>6954</v>
      </c>
      <c r="D139" s="6">
        <f t="shared" ref="D139" si="19">SUM(D137:D138)</f>
        <v>9515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310</v>
      </c>
      <c r="B140" s="6">
        <v>92618</v>
      </c>
      <c r="C140" s="6">
        <v>44903</v>
      </c>
      <c r="D140" s="6">
        <v>47715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4116</v>
      </c>
      <c r="C141" s="6">
        <v>2121</v>
      </c>
      <c r="D141" s="6">
        <v>1995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4500</v>
      </c>
      <c r="C142" s="6">
        <v>2287</v>
      </c>
      <c r="D142" s="6">
        <v>2213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3815</v>
      </c>
      <c r="C143" s="6">
        <v>1955</v>
      </c>
      <c r="D143" s="6">
        <v>1860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4097</v>
      </c>
      <c r="C144" s="6">
        <v>2141</v>
      </c>
      <c r="D144" s="6">
        <v>1956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5230</v>
      </c>
      <c r="C145" s="6">
        <v>2639</v>
      </c>
      <c r="D145" s="6">
        <v>2591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6891</v>
      </c>
      <c r="C146" s="6">
        <v>3550</v>
      </c>
      <c r="D146" s="6">
        <v>3341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7892</v>
      </c>
      <c r="C147" s="6">
        <v>4094</v>
      </c>
      <c r="D147" s="6">
        <v>3798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7166</v>
      </c>
      <c r="C148" s="6">
        <v>3649</v>
      </c>
      <c r="D148" s="6">
        <v>3517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6306</v>
      </c>
      <c r="C149" s="6">
        <v>3231</v>
      </c>
      <c r="D149" s="6">
        <v>3075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6033</v>
      </c>
      <c r="C150" s="6">
        <v>2992</v>
      </c>
      <c r="D150" s="6">
        <v>3041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6656</v>
      </c>
      <c r="C151" s="6">
        <v>3260</v>
      </c>
      <c r="D151" s="6">
        <v>3396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7926</v>
      </c>
      <c r="C152" s="6">
        <v>3828</v>
      </c>
      <c r="D152" s="6">
        <v>4098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6651</v>
      </c>
      <c r="C153" s="6">
        <v>3145</v>
      </c>
      <c r="D153" s="6">
        <v>3506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5140</v>
      </c>
      <c r="C154" s="6">
        <v>2280</v>
      </c>
      <c r="D154" s="6">
        <v>2860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10199</v>
      </c>
      <c r="C155" s="6">
        <v>3731</v>
      </c>
      <c r="D155" s="6">
        <v>6468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15339</v>
      </c>
      <c r="C156" s="6">
        <f>SUM(C154:C155)</f>
        <v>6011</v>
      </c>
      <c r="D156" s="6">
        <f t="shared" ref="D156" si="20">SUM(D154:D155)</f>
        <v>9328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311</v>
      </c>
      <c r="B157" s="6">
        <v>299012</v>
      </c>
      <c r="C157" s="6">
        <v>142135</v>
      </c>
      <c r="D157" s="6">
        <v>156877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12792</v>
      </c>
      <c r="C158" s="6">
        <v>6562</v>
      </c>
      <c r="D158" s="6">
        <v>6230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12902</v>
      </c>
      <c r="C159" s="6">
        <v>6572</v>
      </c>
      <c r="D159" s="6">
        <v>6330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10806</v>
      </c>
      <c r="C160" s="6">
        <v>5506</v>
      </c>
      <c r="D160" s="6">
        <v>5300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11642</v>
      </c>
      <c r="C161" s="6">
        <v>5947</v>
      </c>
      <c r="D161" s="6">
        <v>5695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15742</v>
      </c>
      <c r="C162" s="6">
        <v>8035</v>
      </c>
      <c r="D162" s="6">
        <v>7707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21189</v>
      </c>
      <c r="C163" s="6">
        <v>10740</v>
      </c>
      <c r="D163" s="6">
        <v>10449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25644</v>
      </c>
      <c r="C164" s="6">
        <v>13008</v>
      </c>
      <c r="D164" s="6">
        <v>12636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23005</v>
      </c>
      <c r="C165" s="6">
        <v>11588</v>
      </c>
      <c r="D165" s="6">
        <v>11417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20089</v>
      </c>
      <c r="C166" s="6">
        <v>9963</v>
      </c>
      <c r="D166" s="6">
        <v>10126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18744</v>
      </c>
      <c r="C167" s="6">
        <v>9266</v>
      </c>
      <c r="D167" s="6">
        <v>9478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19837</v>
      </c>
      <c r="C168" s="6">
        <v>9715</v>
      </c>
      <c r="D168" s="6">
        <v>10122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23775</v>
      </c>
      <c r="C169" s="6">
        <v>11374</v>
      </c>
      <c r="D169" s="6">
        <v>12401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22965</v>
      </c>
      <c r="C170" s="6">
        <v>10367</v>
      </c>
      <c r="D170" s="6">
        <v>12598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19260</v>
      </c>
      <c r="C171" s="6">
        <v>8256</v>
      </c>
      <c r="D171" s="6">
        <v>11004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40620</v>
      </c>
      <c r="C172" s="6">
        <v>15236</v>
      </c>
      <c r="D172" s="6">
        <v>25384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59880</v>
      </c>
      <c r="C173" s="6">
        <f>SUM(C171:C172)</f>
        <v>23492</v>
      </c>
      <c r="D173" s="6">
        <f t="shared" ref="D173" si="21">SUM(D171:D172)</f>
        <v>36388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312</v>
      </c>
      <c r="B174" s="6">
        <v>74711</v>
      </c>
      <c r="C174" s="6">
        <v>36162</v>
      </c>
      <c r="D174" s="6">
        <v>38549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3740</v>
      </c>
      <c r="C175" s="6">
        <v>1903</v>
      </c>
      <c r="D175" s="6">
        <v>1837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4006</v>
      </c>
      <c r="C176" s="6">
        <v>2030</v>
      </c>
      <c r="D176" s="6">
        <v>1976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3340</v>
      </c>
      <c r="C177" s="6">
        <v>1732</v>
      </c>
      <c r="D177" s="6">
        <v>1608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3305</v>
      </c>
      <c r="C178" s="6">
        <v>1665</v>
      </c>
      <c r="D178" s="6">
        <v>1640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4193</v>
      </c>
      <c r="C179" s="6">
        <v>2142</v>
      </c>
      <c r="D179" s="6">
        <v>2051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5684</v>
      </c>
      <c r="C180" s="6">
        <v>2844</v>
      </c>
      <c r="D180" s="6">
        <v>2840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6605</v>
      </c>
      <c r="C181" s="6">
        <v>3370</v>
      </c>
      <c r="D181" s="6">
        <v>3235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5821</v>
      </c>
      <c r="C182" s="6">
        <v>2972</v>
      </c>
      <c r="D182" s="6">
        <v>2849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5062</v>
      </c>
      <c r="C183" s="6">
        <v>2576</v>
      </c>
      <c r="D183" s="6">
        <v>2486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4630</v>
      </c>
      <c r="C184" s="6">
        <v>2278</v>
      </c>
      <c r="D184" s="6">
        <v>2352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5466</v>
      </c>
      <c r="C185" s="6">
        <v>2580</v>
      </c>
      <c r="D185" s="6">
        <v>2886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6305</v>
      </c>
      <c r="C186" s="6">
        <v>3126</v>
      </c>
      <c r="D186" s="6">
        <v>3179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5079</v>
      </c>
      <c r="C187" s="6">
        <v>2368</v>
      </c>
      <c r="D187" s="6">
        <v>2711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4001</v>
      </c>
      <c r="C188" s="6">
        <v>1727</v>
      </c>
      <c r="D188" s="6">
        <v>2274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7474</v>
      </c>
      <c r="C189" s="6">
        <v>2849</v>
      </c>
      <c r="D189" s="6">
        <v>4625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11475</v>
      </c>
      <c r="C190" s="6">
        <f>SUM(C188:C189)</f>
        <v>4576</v>
      </c>
      <c r="D190" s="6">
        <f t="shared" ref="D190" si="22">SUM(D188:D189)</f>
        <v>6899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77</v>
      </c>
      <c r="B191" s="6">
        <v>56126</v>
      </c>
      <c r="C191" s="6">
        <v>26900</v>
      </c>
      <c r="D191" s="6">
        <v>29226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2594</v>
      </c>
      <c r="C192" s="6">
        <v>1319</v>
      </c>
      <c r="D192" s="6">
        <v>1275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2817</v>
      </c>
      <c r="C193" s="6">
        <v>1455</v>
      </c>
      <c r="D193" s="6">
        <v>1362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2264</v>
      </c>
      <c r="C194" s="6">
        <v>1158</v>
      </c>
      <c r="D194" s="6">
        <v>1106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2515</v>
      </c>
      <c r="C195" s="6">
        <v>1267</v>
      </c>
      <c r="D195" s="6">
        <v>1248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3106</v>
      </c>
      <c r="C196" s="6">
        <v>1568</v>
      </c>
      <c r="D196" s="6">
        <v>1538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4133</v>
      </c>
      <c r="C197" s="6">
        <v>2061</v>
      </c>
      <c r="D197" s="6">
        <v>2072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4721</v>
      </c>
      <c r="C198" s="6">
        <v>2437</v>
      </c>
      <c r="D198" s="6">
        <v>2284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4316</v>
      </c>
      <c r="C199" s="6">
        <v>2190</v>
      </c>
      <c r="D199" s="6">
        <v>2126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3808</v>
      </c>
      <c r="C200" s="6">
        <v>1930</v>
      </c>
      <c r="D200" s="6">
        <v>1878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3409</v>
      </c>
      <c r="C201" s="6">
        <v>1720</v>
      </c>
      <c r="D201" s="6">
        <v>1689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3765</v>
      </c>
      <c r="C202" s="6">
        <v>1835</v>
      </c>
      <c r="D202" s="6">
        <v>1930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4763</v>
      </c>
      <c r="C203" s="6">
        <v>2265</v>
      </c>
      <c r="D203" s="6">
        <v>2498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4230</v>
      </c>
      <c r="C204" s="6">
        <v>1975</v>
      </c>
      <c r="D204" s="6">
        <v>2255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3137</v>
      </c>
      <c r="C205" s="6">
        <v>1373</v>
      </c>
      <c r="D205" s="6">
        <v>1764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6548</v>
      </c>
      <c r="C206" s="6">
        <v>2347</v>
      </c>
      <c r="D206" s="6">
        <v>4201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9685</v>
      </c>
      <c r="C207" s="6">
        <f>SUM(C205:C206)</f>
        <v>3720</v>
      </c>
      <c r="D207" s="6">
        <f t="shared" ref="D207" si="27">SUM(D205:D206)</f>
        <v>5965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313</v>
      </c>
      <c r="B208" s="6">
        <v>139412</v>
      </c>
      <c r="C208" s="6">
        <v>67467</v>
      </c>
      <c r="D208" s="6">
        <v>71945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6973</v>
      </c>
      <c r="C209" s="6">
        <v>3543</v>
      </c>
      <c r="D209" s="6">
        <v>3430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7369</v>
      </c>
      <c r="C210" s="6">
        <v>3804</v>
      </c>
      <c r="D210" s="6">
        <v>3565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6200</v>
      </c>
      <c r="C211" s="6">
        <v>3201</v>
      </c>
      <c r="D211" s="6">
        <v>2999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6612</v>
      </c>
      <c r="C212" s="6">
        <v>3329</v>
      </c>
      <c r="D212" s="6">
        <v>3283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8075</v>
      </c>
      <c r="C213" s="6">
        <v>4235</v>
      </c>
      <c r="D213" s="6">
        <v>3840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10097</v>
      </c>
      <c r="C214" s="6">
        <v>5110</v>
      </c>
      <c r="D214" s="6">
        <v>4987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11551</v>
      </c>
      <c r="C215" s="6">
        <v>5822</v>
      </c>
      <c r="D215" s="6">
        <v>5729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11008</v>
      </c>
      <c r="C216" s="6">
        <v>5567</v>
      </c>
      <c r="D216" s="6">
        <v>5441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9662</v>
      </c>
      <c r="C217" s="6">
        <v>4870</v>
      </c>
      <c r="D217" s="6">
        <v>4792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8617</v>
      </c>
      <c r="C218" s="6">
        <v>4282</v>
      </c>
      <c r="D218" s="6">
        <v>4335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9645</v>
      </c>
      <c r="C219" s="6">
        <v>4715</v>
      </c>
      <c r="D219" s="6">
        <v>4930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11108</v>
      </c>
      <c r="C220" s="6">
        <v>5399</v>
      </c>
      <c r="D220" s="6">
        <v>5709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10005</v>
      </c>
      <c r="C221" s="6">
        <v>4689</v>
      </c>
      <c r="D221" s="6">
        <v>5316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7690</v>
      </c>
      <c r="C222" s="6">
        <v>3390</v>
      </c>
      <c r="D222" s="6">
        <v>4300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14800</v>
      </c>
      <c r="C223" s="6">
        <v>5511</v>
      </c>
      <c r="D223" s="6">
        <v>9289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22490</v>
      </c>
      <c r="C224" s="6">
        <f>SUM(C222:C223)</f>
        <v>8901</v>
      </c>
      <c r="D224" s="6">
        <f t="shared" ref="D224" si="28">SUM(D222:D223)</f>
        <v>13589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314</v>
      </c>
      <c r="B225" s="6">
        <v>139540</v>
      </c>
      <c r="C225" s="6">
        <v>68064</v>
      </c>
      <c r="D225" s="6">
        <v>71476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7375</v>
      </c>
      <c r="C226" s="6">
        <v>3817</v>
      </c>
      <c r="D226" s="6">
        <v>3558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7611</v>
      </c>
      <c r="C227" s="6">
        <v>3835</v>
      </c>
      <c r="D227" s="6">
        <v>3776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6280</v>
      </c>
      <c r="C228" s="6">
        <v>3227</v>
      </c>
      <c r="D228" s="6">
        <v>3053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6542</v>
      </c>
      <c r="C229" s="6">
        <v>3317</v>
      </c>
      <c r="D229" s="6">
        <v>3225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7967</v>
      </c>
      <c r="C230" s="6">
        <v>4036</v>
      </c>
      <c r="D230" s="6">
        <v>3931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10379</v>
      </c>
      <c r="C231" s="6">
        <v>5252</v>
      </c>
      <c r="D231" s="6">
        <v>5127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11987</v>
      </c>
      <c r="C232" s="6">
        <v>6149</v>
      </c>
      <c r="D232" s="6">
        <v>5838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11638</v>
      </c>
      <c r="C233" s="6">
        <v>5955</v>
      </c>
      <c r="D233" s="6">
        <v>5683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9744</v>
      </c>
      <c r="C234" s="6">
        <v>4993</v>
      </c>
      <c r="D234" s="6">
        <v>4751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8520</v>
      </c>
      <c r="C235" s="6">
        <v>4238</v>
      </c>
      <c r="D235" s="6">
        <v>4282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9335</v>
      </c>
      <c r="C236" s="6">
        <v>4607</v>
      </c>
      <c r="D236" s="6">
        <v>4728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10700</v>
      </c>
      <c r="C237" s="6">
        <v>5131</v>
      </c>
      <c r="D237" s="6">
        <v>5569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9964</v>
      </c>
      <c r="C238" s="6">
        <v>4645</v>
      </c>
      <c r="D238" s="6">
        <v>5319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7608</v>
      </c>
      <c r="C239" s="6">
        <v>3473</v>
      </c>
      <c r="D239" s="6">
        <v>4135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13890</v>
      </c>
      <c r="C240" s="6">
        <v>5389</v>
      </c>
      <c r="D240" s="6">
        <v>8501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21498</v>
      </c>
      <c r="C241" s="6">
        <f>SUM(C239:C240)</f>
        <v>8862</v>
      </c>
      <c r="D241" s="6">
        <f t="shared" ref="D241" si="29">SUM(D239:D240)</f>
        <v>12636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25</v>
      </c>
      <c r="B242" s="6">
        <v>68011</v>
      </c>
      <c r="C242" s="6">
        <v>32496</v>
      </c>
      <c r="D242" s="6">
        <v>35515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3176</v>
      </c>
      <c r="C243" s="6">
        <v>1621</v>
      </c>
      <c r="D243" s="6">
        <v>1555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3336</v>
      </c>
      <c r="C244" s="6">
        <v>1668</v>
      </c>
      <c r="D244" s="6">
        <v>1668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2729</v>
      </c>
      <c r="C245" s="6">
        <v>1349</v>
      </c>
      <c r="D245" s="6">
        <v>1380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2871</v>
      </c>
      <c r="C246" s="6">
        <v>1442</v>
      </c>
      <c r="D246" s="6">
        <v>1429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3549</v>
      </c>
      <c r="C247" s="6">
        <v>1849</v>
      </c>
      <c r="D247" s="6">
        <v>1700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4688</v>
      </c>
      <c r="C248" s="6">
        <v>2375</v>
      </c>
      <c r="D248" s="6">
        <v>2313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5749</v>
      </c>
      <c r="C249" s="6">
        <v>2923</v>
      </c>
      <c r="D249" s="6">
        <v>2826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5383</v>
      </c>
      <c r="C250" s="6">
        <v>2739</v>
      </c>
      <c r="D250" s="6">
        <v>2644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4765</v>
      </c>
      <c r="C251" s="6">
        <v>2357</v>
      </c>
      <c r="D251" s="6">
        <v>2408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4228</v>
      </c>
      <c r="C252" s="6">
        <v>2149</v>
      </c>
      <c r="D252" s="6">
        <v>2079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4399</v>
      </c>
      <c r="C253" s="6">
        <v>2092</v>
      </c>
      <c r="D253" s="6">
        <v>2307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5614</v>
      </c>
      <c r="C254" s="6">
        <v>2636</v>
      </c>
      <c r="D254" s="6">
        <v>2978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5253</v>
      </c>
      <c r="C255" s="6">
        <v>2426</v>
      </c>
      <c r="D255" s="6">
        <v>2827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4319</v>
      </c>
      <c r="C256" s="6">
        <v>1867</v>
      </c>
      <c r="D256" s="6">
        <v>2452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7952</v>
      </c>
      <c r="C257" s="6">
        <v>3003</v>
      </c>
      <c r="D257" s="6">
        <v>4949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12271</v>
      </c>
      <c r="C258" s="6">
        <f>SUM(C256:C257)</f>
        <v>4870</v>
      </c>
      <c r="D258" s="6">
        <f t="shared" ref="D258" si="30">SUM(D256:D257)</f>
        <v>7401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315</v>
      </c>
      <c r="B259" s="6">
        <v>206516</v>
      </c>
      <c r="C259" s="6">
        <v>97791</v>
      </c>
      <c r="D259" s="6">
        <v>108725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8246</v>
      </c>
      <c r="C260" s="6">
        <v>4201</v>
      </c>
      <c r="D260" s="6">
        <v>4045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9029</v>
      </c>
      <c r="C261" s="6">
        <v>4581</v>
      </c>
      <c r="D261" s="6">
        <v>4448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7366</v>
      </c>
      <c r="C262" s="6">
        <v>3753</v>
      </c>
      <c r="D262" s="6">
        <v>3613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8027</v>
      </c>
      <c r="C263" s="6">
        <v>4077</v>
      </c>
      <c r="D263" s="6">
        <v>3950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10129</v>
      </c>
      <c r="C264" s="6">
        <v>5124</v>
      </c>
      <c r="D264" s="6">
        <v>5005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12838</v>
      </c>
      <c r="C265" s="6">
        <v>6578</v>
      </c>
      <c r="D265" s="6">
        <v>6260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16921</v>
      </c>
      <c r="C266" s="6">
        <v>8747</v>
      </c>
      <c r="D266" s="6">
        <v>8174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17962</v>
      </c>
      <c r="C267" s="6">
        <v>9154</v>
      </c>
      <c r="D267" s="6">
        <v>8808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14880</v>
      </c>
      <c r="C268" s="6">
        <v>7587</v>
      </c>
      <c r="D268" s="6">
        <v>7293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11975</v>
      </c>
      <c r="C269" s="6">
        <v>5820</v>
      </c>
      <c r="D269" s="6">
        <v>6155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12781</v>
      </c>
      <c r="C270" s="6">
        <v>6142</v>
      </c>
      <c r="D270" s="6">
        <v>6639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17111</v>
      </c>
      <c r="C271" s="6">
        <v>7693</v>
      </c>
      <c r="D271" s="6">
        <v>9418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19677</v>
      </c>
      <c r="C272" s="6">
        <v>8856</v>
      </c>
      <c r="D272" s="6">
        <v>10821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15501</v>
      </c>
      <c r="C273" s="6">
        <v>6827</v>
      </c>
      <c r="D273" s="6">
        <v>8674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24073</v>
      </c>
      <c r="C274" s="6">
        <v>8651</v>
      </c>
      <c r="D274" s="6">
        <v>15422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39574</v>
      </c>
      <c r="C275" s="6">
        <f>SUM(C273:C274)</f>
        <v>15478</v>
      </c>
      <c r="D275" s="6">
        <f t="shared" ref="D275" si="35">SUM(D273:D274)</f>
        <v>24096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78</v>
      </c>
      <c r="B276" s="6">
        <v>50750</v>
      </c>
      <c r="C276" s="6">
        <v>24401</v>
      </c>
      <c r="D276" s="6">
        <v>26349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2321</v>
      </c>
      <c r="C277" s="6">
        <v>1209</v>
      </c>
      <c r="D277" s="6">
        <v>1112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2558</v>
      </c>
      <c r="C278" s="6">
        <v>1298</v>
      </c>
      <c r="D278" s="6">
        <v>1260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2308</v>
      </c>
      <c r="C279" s="6">
        <v>1172</v>
      </c>
      <c r="D279" s="6">
        <v>1136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2257</v>
      </c>
      <c r="C280" s="6">
        <v>1097</v>
      </c>
      <c r="D280" s="6">
        <v>1160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2861</v>
      </c>
      <c r="C281" s="6">
        <v>1477</v>
      </c>
      <c r="D281" s="6">
        <v>1384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3492</v>
      </c>
      <c r="C282" s="6">
        <v>1780</v>
      </c>
      <c r="D282" s="6">
        <v>1712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4116</v>
      </c>
      <c r="C283" s="6">
        <v>2027</v>
      </c>
      <c r="D283" s="6">
        <v>2089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4030</v>
      </c>
      <c r="C284" s="6">
        <v>2020</v>
      </c>
      <c r="D284" s="6">
        <v>2010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3525</v>
      </c>
      <c r="C285" s="6">
        <v>1837</v>
      </c>
      <c r="D285" s="6">
        <v>1688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3323</v>
      </c>
      <c r="C286" s="6">
        <v>1687</v>
      </c>
      <c r="D286" s="6">
        <v>1636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3256</v>
      </c>
      <c r="C287" s="6">
        <v>1575</v>
      </c>
      <c r="D287" s="6">
        <v>1681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3977</v>
      </c>
      <c r="C288" s="6">
        <v>1884</v>
      </c>
      <c r="D288" s="6">
        <v>2093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3970</v>
      </c>
      <c r="C289" s="6">
        <v>1815</v>
      </c>
      <c r="D289" s="6">
        <v>2155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3020</v>
      </c>
      <c r="C290" s="6">
        <v>1344</v>
      </c>
      <c r="D290" s="6">
        <v>1676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5736</v>
      </c>
      <c r="C291" s="6">
        <v>2179</v>
      </c>
      <c r="D291" s="6">
        <v>3557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8756</v>
      </c>
      <c r="C292" s="6">
        <f>SUM(C290:C291)</f>
        <v>3523</v>
      </c>
      <c r="D292" s="6">
        <f t="shared" ref="D292" si="36">SUM(D290:D291)</f>
        <v>5233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316</v>
      </c>
      <c r="B293" s="6">
        <v>128415</v>
      </c>
      <c r="C293" s="6">
        <v>61896</v>
      </c>
      <c r="D293" s="6">
        <v>66519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6538</v>
      </c>
      <c r="C294" s="6">
        <v>3325</v>
      </c>
      <c r="D294" s="6">
        <v>3213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6824</v>
      </c>
      <c r="C295" s="6">
        <v>3517</v>
      </c>
      <c r="D295" s="6">
        <v>3307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5379</v>
      </c>
      <c r="C296" s="6">
        <v>2724</v>
      </c>
      <c r="D296" s="6">
        <v>2655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5085</v>
      </c>
      <c r="C297" s="6">
        <v>2579</v>
      </c>
      <c r="D297" s="6">
        <v>2506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6250</v>
      </c>
      <c r="C298" s="6">
        <v>3201</v>
      </c>
      <c r="D298" s="6">
        <v>3049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8916</v>
      </c>
      <c r="C299" s="6">
        <v>4476</v>
      </c>
      <c r="D299" s="6">
        <v>4440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11860</v>
      </c>
      <c r="C300" s="6">
        <v>6059</v>
      </c>
      <c r="D300" s="6">
        <v>5801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12010</v>
      </c>
      <c r="C301" s="6">
        <v>6088</v>
      </c>
      <c r="D301" s="6">
        <v>5922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8739</v>
      </c>
      <c r="C302" s="6">
        <v>4517</v>
      </c>
      <c r="D302" s="6">
        <v>4222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6488</v>
      </c>
      <c r="C303" s="6">
        <v>3194</v>
      </c>
      <c r="D303" s="6">
        <v>3294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7380</v>
      </c>
      <c r="C304" s="6">
        <v>3550</v>
      </c>
      <c r="D304" s="6">
        <v>3830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11075</v>
      </c>
      <c r="C305" s="6">
        <v>4983</v>
      </c>
      <c r="D305" s="6">
        <v>6092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11561</v>
      </c>
      <c r="C306" s="6">
        <v>5383</v>
      </c>
      <c r="D306" s="6">
        <v>6178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7938</v>
      </c>
      <c r="C307" s="6">
        <v>3674</v>
      </c>
      <c r="D307" s="6">
        <v>4264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12372</v>
      </c>
      <c r="C308" s="6">
        <v>4626</v>
      </c>
      <c r="D308" s="6">
        <v>7746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20310</v>
      </c>
      <c r="C309" s="6">
        <f>SUM(C307:C308)</f>
        <v>8300</v>
      </c>
      <c r="D309" s="6">
        <f t="shared" ref="D309" si="37">SUM(D307:D308)</f>
        <v>12010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317</v>
      </c>
      <c r="B310" s="6">
        <v>175882</v>
      </c>
      <c r="C310" s="6">
        <v>84854</v>
      </c>
      <c r="D310" s="6">
        <v>91028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7548</v>
      </c>
      <c r="C311" s="6">
        <v>3877</v>
      </c>
      <c r="D311" s="6">
        <v>3671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8264</v>
      </c>
      <c r="C312" s="6">
        <v>4241</v>
      </c>
      <c r="D312" s="6">
        <v>4023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7035</v>
      </c>
      <c r="C313" s="6">
        <v>3700</v>
      </c>
      <c r="D313" s="6">
        <v>3335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7914</v>
      </c>
      <c r="C314" s="6">
        <v>4113</v>
      </c>
      <c r="D314" s="6">
        <v>3801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10017</v>
      </c>
      <c r="C315" s="6">
        <v>5079</v>
      </c>
      <c r="D315" s="6">
        <v>4938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13305</v>
      </c>
      <c r="C316" s="6">
        <v>6770</v>
      </c>
      <c r="D316" s="6">
        <v>6535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14488</v>
      </c>
      <c r="C317" s="6">
        <v>7018</v>
      </c>
      <c r="D317" s="6">
        <v>7470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13114</v>
      </c>
      <c r="C318" s="6">
        <v>6310</v>
      </c>
      <c r="D318" s="6">
        <v>6804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12469</v>
      </c>
      <c r="C319" s="6">
        <v>6095</v>
      </c>
      <c r="D319" s="6">
        <v>6374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11947</v>
      </c>
      <c r="C320" s="6">
        <v>5855</v>
      </c>
      <c r="D320" s="6">
        <v>6092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12714</v>
      </c>
      <c r="C321" s="6">
        <v>6418</v>
      </c>
      <c r="D321" s="6">
        <v>6296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14474</v>
      </c>
      <c r="C322" s="6">
        <v>7205</v>
      </c>
      <c r="D322" s="6">
        <v>7269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11851</v>
      </c>
      <c r="C323" s="6">
        <v>5574</v>
      </c>
      <c r="D323" s="6">
        <v>6277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9352</v>
      </c>
      <c r="C324" s="6">
        <v>4183</v>
      </c>
      <c r="D324" s="6">
        <v>5169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21390</v>
      </c>
      <c r="C325" s="6">
        <v>8416</v>
      </c>
      <c r="D325" s="6">
        <v>12974</v>
      </c>
      <c r="E325" t="b">
        <f t="shared" ref="E325:E388" si="38">IFERROR(IF(SEARCH(" - ",A325)&gt;0,FALSE,TRUE),TRUE)</f>
        <v>1</v>
      </c>
      <c r="F325" t="b">
        <f t="shared" ref="F325:F388" si="39">IFERROR(IF(SEARCH("65+",A325)&gt;0,FALSE,TRUE),TRUE)</f>
        <v>1</v>
      </c>
      <c r="G325" t="b">
        <f t="shared" ref="G325:G388" si="40">IFERROR(IF(SEARCH("70",A325)&gt;0,FALSE,TRUE),TRUE)</f>
        <v>0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30742</v>
      </c>
      <c r="C326" s="6">
        <f>SUM(C324:C325)</f>
        <v>12599</v>
      </c>
      <c r="D326" s="6">
        <f t="shared" ref="D326" si="42">SUM(D324:D325)</f>
        <v>18143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318</v>
      </c>
      <c r="B327" s="6">
        <v>61942</v>
      </c>
      <c r="C327" s="6">
        <v>30340</v>
      </c>
      <c r="D327" s="6">
        <v>31602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3360</v>
      </c>
      <c r="C328" s="6">
        <v>1753</v>
      </c>
      <c r="D328" s="6">
        <v>1607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3725</v>
      </c>
      <c r="C329" s="6">
        <v>1898</v>
      </c>
      <c r="D329" s="6">
        <v>1827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3054</v>
      </c>
      <c r="C330" s="6">
        <v>1595</v>
      </c>
      <c r="D330" s="6">
        <v>1459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2942</v>
      </c>
      <c r="C331" s="6">
        <v>1478</v>
      </c>
      <c r="D331" s="6">
        <v>1464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3170</v>
      </c>
      <c r="C332" s="6">
        <v>1600</v>
      </c>
      <c r="D332" s="6">
        <v>1570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4141</v>
      </c>
      <c r="C333" s="6">
        <v>2034</v>
      </c>
      <c r="D333" s="6">
        <v>2107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5655</v>
      </c>
      <c r="C334" s="6">
        <v>2871</v>
      </c>
      <c r="D334" s="6">
        <v>2784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6208</v>
      </c>
      <c r="C335" s="6">
        <v>3140</v>
      </c>
      <c r="D335" s="6">
        <v>3068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4933</v>
      </c>
      <c r="C336" s="6">
        <v>2544</v>
      </c>
      <c r="D336" s="6">
        <v>2389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3074</v>
      </c>
      <c r="C337" s="6">
        <v>1587</v>
      </c>
      <c r="D337" s="6">
        <v>1487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3117</v>
      </c>
      <c r="C338" s="6">
        <v>1494</v>
      </c>
      <c r="D338" s="6">
        <v>1623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4696</v>
      </c>
      <c r="C339" s="6">
        <v>2040</v>
      </c>
      <c r="D339" s="6">
        <v>2656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5556</v>
      </c>
      <c r="C340" s="6">
        <v>2544</v>
      </c>
      <c r="D340" s="6">
        <v>3012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4131</v>
      </c>
      <c r="C341" s="6">
        <v>1970</v>
      </c>
      <c r="D341" s="6">
        <v>2161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4180</v>
      </c>
      <c r="C342" s="6">
        <v>1792</v>
      </c>
      <c r="D342" s="6">
        <v>2388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8311</v>
      </c>
      <c r="C343" s="6">
        <f>SUM(C341:C342)</f>
        <v>3762</v>
      </c>
      <c r="D343" s="6">
        <f t="shared" ref="D343" si="43">SUM(D341:D342)</f>
        <v>4549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319</v>
      </c>
      <c r="B344" s="6">
        <v>149955</v>
      </c>
      <c r="C344" s="6">
        <v>71532</v>
      </c>
      <c r="D344" s="6">
        <v>78423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6381</v>
      </c>
      <c r="C345" s="6">
        <v>3289</v>
      </c>
      <c r="D345" s="6">
        <v>3092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7399</v>
      </c>
      <c r="C346" s="6">
        <v>3775</v>
      </c>
      <c r="D346" s="6">
        <v>3624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6301</v>
      </c>
      <c r="C347" s="6">
        <v>3284</v>
      </c>
      <c r="D347" s="6">
        <v>3017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6328</v>
      </c>
      <c r="C348" s="6">
        <v>3287</v>
      </c>
      <c r="D348" s="6">
        <v>3041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7212</v>
      </c>
      <c r="C349" s="6">
        <v>3597</v>
      </c>
      <c r="D349" s="6">
        <v>3615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8920</v>
      </c>
      <c r="C350" s="6">
        <v>4601</v>
      </c>
      <c r="D350" s="6">
        <v>4319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12089</v>
      </c>
      <c r="C351" s="6">
        <v>5990</v>
      </c>
      <c r="D351" s="6">
        <v>6099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13237</v>
      </c>
      <c r="C352" s="6">
        <v>6671</v>
      </c>
      <c r="D352" s="6">
        <v>6566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11497</v>
      </c>
      <c r="C353" s="6">
        <v>5803</v>
      </c>
      <c r="D353" s="6">
        <v>5694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9158</v>
      </c>
      <c r="C354" s="6">
        <v>4609</v>
      </c>
      <c r="D354" s="6">
        <v>4549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8937</v>
      </c>
      <c r="C355" s="6">
        <v>4335</v>
      </c>
      <c r="D355" s="6">
        <v>4602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12113</v>
      </c>
      <c r="C356" s="6">
        <v>5664</v>
      </c>
      <c r="D356" s="6">
        <v>6449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12701</v>
      </c>
      <c r="C357" s="6">
        <v>5805</v>
      </c>
      <c r="D357" s="6">
        <v>6896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10293</v>
      </c>
      <c r="C358" s="6">
        <v>4570</v>
      </c>
      <c r="D358" s="6">
        <v>5723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17389</v>
      </c>
      <c r="C359" s="6">
        <v>6252</v>
      </c>
      <c r="D359" s="6">
        <v>11137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27682</v>
      </c>
      <c r="C360" s="6">
        <f>SUM(C358:C359)</f>
        <v>10822</v>
      </c>
      <c r="D360" s="6">
        <f t="shared" ref="D360" si="44">SUM(D358:D359)</f>
        <v>16860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276</v>
      </c>
      <c r="B361" s="6">
        <v>162495</v>
      </c>
      <c r="C361" s="6">
        <v>79318</v>
      </c>
      <c r="D361" s="6">
        <v>83177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8559</v>
      </c>
      <c r="C362" s="6">
        <v>4518</v>
      </c>
      <c r="D362" s="6">
        <v>4041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9367</v>
      </c>
      <c r="C363" s="6">
        <v>4856</v>
      </c>
      <c r="D363" s="6">
        <v>4511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8070</v>
      </c>
      <c r="C364" s="6">
        <v>4062</v>
      </c>
      <c r="D364" s="6">
        <v>4008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8599</v>
      </c>
      <c r="C365" s="6">
        <v>4405</v>
      </c>
      <c r="D365" s="6">
        <v>4194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10110</v>
      </c>
      <c r="C366" s="6">
        <v>5117</v>
      </c>
      <c r="D366" s="6">
        <v>4993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12100</v>
      </c>
      <c r="C367" s="6">
        <v>6154</v>
      </c>
      <c r="D367" s="6">
        <v>5946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13222</v>
      </c>
      <c r="C368" s="6">
        <v>6644</v>
      </c>
      <c r="D368" s="6">
        <v>6578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13219</v>
      </c>
      <c r="C369" s="6">
        <v>6698</v>
      </c>
      <c r="D369" s="6">
        <v>6521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11860</v>
      </c>
      <c r="C370" s="6">
        <v>5987</v>
      </c>
      <c r="D370" s="6">
        <v>5873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10300</v>
      </c>
      <c r="C371" s="6">
        <v>5050</v>
      </c>
      <c r="D371" s="6">
        <v>5250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10585</v>
      </c>
      <c r="C372" s="6">
        <v>5282</v>
      </c>
      <c r="D372" s="6">
        <v>5303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11468</v>
      </c>
      <c r="C373" s="6">
        <v>5526</v>
      </c>
      <c r="D373" s="6">
        <v>5942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10979</v>
      </c>
      <c r="C374" s="6">
        <v>5199</v>
      </c>
      <c r="D374" s="6">
        <v>5780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8470</v>
      </c>
      <c r="C375" s="6">
        <v>3850</v>
      </c>
      <c r="D375" s="6">
        <v>4620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15587</v>
      </c>
      <c r="C376" s="6">
        <v>5970</v>
      </c>
      <c r="D376" s="6">
        <v>9617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24057</v>
      </c>
      <c r="C377" s="6">
        <f>SUM(C375:C376)</f>
        <v>9820</v>
      </c>
      <c r="D377" s="6">
        <f t="shared" ref="D377" si="45">SUM(D375:D376)</f>
        <v>14237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  <row r="378" spans="1:8">
      <c r="A378" s="4" t="s">
        <v>320</v>
      </c>
      <c r="B378" s="6">
        <v>177604</v>
      </c>
      <c r="C378" s="6">
        <v>86207</v>
      </c>
      <c r="D378" s="6">
        <v>91397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9359</v>
      </c>
      <c r="C379" s="6">
        <v>4926</v>
      </c>
      <c r="D379" s="6">
        <v>4433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9942</v>
      </c>
      <c r="C380" s="6">
        <v>5152</v>
      </c>
      <c r="D380" s="6">
        <v>4790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8681</v>
      </c>
      <c r="C381" s="6">
        <v>4458</v>
      </c>
      <c r="D381" s="6">
        <v>4223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9323</v>
      </c>
      <c r="C382" s="6">
        <v>4793</v>
      </c>
      <c r="D382" s="6">
        <v>4530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10891</v>
      </c>
      <c r="C383" s="6">
        <v>5559</v>
      </c>
      <c r="D383" s="6">
        <v>5332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12459</v>
      </c>
      <c r="C384" s="6">
        <v>6373</v>
      </c>
      <c r="D384" s="6">
        <v>6086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13826</v>
      </c>
      <c r="C385" s="6">
        <v>6932</v>
      </c>
      <c r="D385" s="6">
        <v>6894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14142</v>
      </c>
      <c r="C386" s="6">
        <v>7110</v>
      </c>
      <c r="D386" s="6">
        <v>7032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12690</v>
      </c>
      <c r="C387" s="6">
        <v>6305</v>
      </c>
      <c r="D387" s="6">
        <v>6385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11193</v>
      </c>
      <c r="C388" s="6">
        <v>5499</v>
      </c>
      <c r="D388" s="6">
        <v>5694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11535</v>
      </c>
      <c r="C389" s="6">
        <v>5712</v>
      </c>
      <c r="D389" s="6">
        <v>5823</v>
      </c>
      <c r="E389" t="b">
        <f t="shared" ref="E389:E452" si="46">IFERROR(IF(SEARCH(" - ",A389)&gt;0,FALSE,TRUE),TRUE)</f>
        <v>0</v>
      </c>
      <c r="F389" t="b">
        <f t="shared" ref="F389:F452" si="47">IFERROR(IF(SEARCH("65+",A389)&gt;0,FALSE,TRUE),TRUE)</f>
        <v>1</v>
      </c>
      <c r="G389" t="b">
        <f t="shared" ref="G389:G452" si="48">IFERROR(IF(SEARCH("70",A389)&gt;0,FALSE,TRUE),TRUE)</f>
        <v>1</v>
      </c>
      <c r="H389" t="b">
        <f t="shared" ref="H389:H452" si="49">AND(E389:G389)</f>
        <v>0</v>
      </c>
    </row>
    <row r="390" spans="1:8">
      <c r="A390" s="4" t="s">
        <v>17</v>
      </c>
      <c r="B390" s="6">
        <v>12531</v>
      </c>
      <c r="C390" s="6">
        <v>6044</v>
      </c>
      <c r="D390" s="6">
        <v>6487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12808</v>
      </c>
      <c r="C391" s="6">
        <v>5886</v>
      </c>
      <c r="D391" s="6">
        <v>6922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10161</v>
      </c>
      <c r="C392" s="6">
        <v>4538</v>
      </c>
      <c r="D392" s="6">
        <v>5623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18063</v>
      </c>
      <c r="C393" s="6">
        <v>6920</v>
      </c>
      <c r="D393" s="6">
        <v>11143</v>
      </c>
      <c r="E393" t="b">
        <f t="shared" si="46"/>
        <v>1</v>
      </c>
      <c r="F393" t="b">
        <f t="shared" si="47"/>
        <v>1</v>
      </c>
      <c r="G393" t="b">
        <f t="shared" si="48"/>
        <v>0</v>
      </c>
      <c r="H393" t="b">
        <f t="shared" si="49"/>
        <v>0</v>
      </c>
    </row>
    <row r="394" spans="1:8">
      <c r="A394" s="4" t="s">
        <v>4</v>
      </c>
      <c r="B394" s="6">
        <f>SUM(B392:B393)</f>
        <v>28224</v>
      </c>
      <c r="C394" s="6">
        <f>SUM(C392:C393)</f>
        <v>11458</v>
      </c>
      <c r="D394" s="6">
        <f t="shared" ref="D394" si="50">SUM(D392:D393)</f>
        <v>16766</v>
      </c>
      <c r="E394" t="b">
        <f t="shared" si="46"/>
        <v>1</v>
      </c>
      <c r="F394" t="b">
        <f t="shared" si="47"/>
        <v>0</v>
      </c>
      <c r="G394" t="b">
        <f t="shared" si="48"/>
        <v>1</v>
      </c>
      <c r="H394" t="b">
        <f t="shared" si="49"/>
        <v>0</v>
      </c>
    </row>
    <row r="395" spans="1:8">
      <c r="A395" s="4" t="s">
        <v>79</v>
      </c>
      <c r="B395" s="6">
        <v>135517</v>
      </c>
      <c r="C395" s="6">
        <v>66361</v>
      </c>
      <c r="D395" s="6">
        <v>69156</v>
      </c>
      <c r="E395" t="b">
        <f t="shared" si="46"/>
        <v>1</v>
      </c>
      <c r="F395" t="b">
        <f t="shared" si="47"/>
        <v>1</v>
      </c>
      <c r="G395" t="b">
        <f t="shared" si="48"/>
        <v>1</v>
      </c>
      <c r="H395" t="b">
        <f t="shared" si="49"/>
        <v>1</v>
      </c>
    </row>
    <row r="396" spans="1:8">
      <c r="A396" s="4" t="s">
        <v>6</v>
      </c>
      <c r="B396" s="6">
        <v>5770</v>
      </c>
      <c r="C396" s="6">
        <v>2889</v>
      </c>
      <c r="D396" s="6">
        <v>2881</v>
      </c>
      <c r="E396" t="b">
        <f t="shared" si="46"/>
        <v>0</v>
      </c>
      <c r="F396" t="b">
        <f t="shared" si="47"/>
        <v>1</v>
      </c>
      <c r="G396" t="b">
        <f t="shared" si="48"/>
        <v>1</v>
      </c>
      <c r="H396" t="b">
        <f t="shared" si="49"/>
        <v>0</v>
      </c>
    </row>
    <row r="397" spans="1:8">
      <c r="A397" s="4" t="s">
        <v>7</v>
      </c>
      <c r="B397" s="6">
        <v>6892</v>
      </c>
      <c r="C397" s="6">
        <v>3547</v>
      </c>
      <c r="D397" s="6">
        <v>3345</v>
      </c>
      <c r="E397" t="b">
        <f t="shared" si="46"/>
        <v>0</v>
      </c>
      <c r="F397" t="b">
        <f t="shared" si="47"/>
        <v>1</v>
      </c>
      <c r="G397" t="b">
        <f t="shared" si="48"/>
        <v>1</v>
      </c>
      <c r="H397" t="b">
        <f t="shared" si="49"/>
        <v>0</v>
      </c>
    </row>
    <row r="398" spans="1:8">
      <c r="A398" s="4" t="s">
        <v>8</v>
      </c>
      <c r="B398" s="6">
        <v>6264</v>
      </c>
      <c r="C398" s="6">
        <v>3186</v>
      </c>
      <c r="D398" s="6">
        <v>3078</v>
      </c>
      <c r="E398" t="b">
        <f t="shared" si="46"/>
        <v>0</v>
      </c>
      <c r="F398" t="b">
        <f t="shared" si="47"/>
        <v>1</v>
      </c>
      <c r="G398" t="b">
        <f t="shared" si="48"/>
        <v>1</v>
      </c>
      <c r="H398" t="b">
        <f t="shared" si="49"/>
        <v>0</v>
      </c>
    </row>
    <row r="399" spans="1:8">
      <c r="A399" s="4" t="s">
        <v>9</v>
      </c>
      <c r="B399" s="6">
        <v>7002</v>
      </c>
      <c r="C399" s="6">
        <v>3606</v>
      </c>
      <c r="D399" s="6">
        <v>3396</v>
      </c>
      <c r="E399" t="b">
        <f t="shared" si="46"/>
        <v>0</v>
      </c>
      <c r="F399" t="b">
        <f t="shared" si="47"/>
        <v>1</v>
      </c>
      <c r="G399" t="b">
        <f t="shared" si="48"/>
        <v>1</v>
      </c>
      <c r="H399" t="b">
        <f t="shared" si="49"/>
        <v>0</v>
      </c>
    </row>
    <row r="400" spans="1:8">
      <c r="A400" s="4" t="s">
        <v>10</v>
      </c>
      <c r="B400" s="6">
        <v>8888</v>
      </c>
      <c r="C400" s="6">
        <v>4618</v>
      </c>
      <c r="D400" s="6">
        <v>4270</v>
      </c>
      <c r="E400" t="b">
        <f t="shared" si="46"/>
        <v>0</v>
      </c>
      <c r="F400" t="b">
        <f t="shared" si="47"/>
        <v>1</v>
      </c>
      <c r="G400" t="b">
        <f t="shared" si="48"/>
        <v>1</v>
      </c>
      <c r="H400" t="b">
        <f t="shared" si="49"/>
        <v>0</v>
      </c>
    </row>
    <row r="401" spans="1:8">
      <c r="A401" s="4" t="s">
        <v>11</v>
      </c>
      <c r="B401" s="6">
        <v>9477</v>
      </c>
      <c r="C401" s="6">
        <v>4931</v>
      </c>
      <c r="D401" s="6">
        <v>4546</v>
      </c>
      <c r="E401" t="b">
        <f t="shared" si="46"/>
        <v>0</v>
      </c>
      <c r="F401" t="b">
        <f t="shared" si="47"/>
        <v>1</v>
      </c>
      <c r="G401" t="b">
        <f t="shared" si="48"/>
        <v>1</v>
      </c>
      <c r="H401" t="b">
        <f t="shared" si="49"/>
        <v>0</v>
      </c>
    </row>
    <row r="402" spans="1:8">
      <c r="A402" s="4" t="s">
        <v>12</v>
      </c>
      <c r="B402" s="6">
        <v>10440</v>
      </c>
      <c r="C402" s="6">
        <v>5359</v>
      </c>
      <c r="D402" s="6">
        <v>5081</v>
      </c>
      <c r="E402" t="b">
        <f t="shared" si="46"/>
        <v>0</v>
      </c>
      <c r="F402" t="b">
        <f t="shared" si="47"/>
        <v>1</v>
      </c>
      <c r="G402" t="b">
        <f t="shared" si="48"/>
        <v>1</v>
      </c>
      <c r="H402" t="b">
        <f t="shared" si="49"/>
        <v>0</v>
      </c>
    </row>
    <row r="403" spans="1:8">
      <c r="A403" s="4" t="s">
        <v>13</v>
      </c>
      <c r="B403" s="6">
        <v>10550</v>
      </c>
      <c r="C403" s="6">
        <v>5375</v>
      </c>
      <c r="D403" s="6">
        <v>5175</v>
      </c>
      <c r="E403" t="b">
        <f t="shared" si="46"/>
        <v>0</v>
      </c>
      <c r="F403" t="b">
        <f t="shared" si="47"/>
        <v>1</v>
      </c>
      <c r="G403" t="b">
        <f t="shared" si="48"/>
        <v>1</v>
      </c>
      <c r="H403" t="b">
        <f t="shared" si="49"/>
        <v>0</v>
      </c>
    </row>
    <row r="404" spans="1:8">
      <c r="A404" s="4" t="s">
        <v>14</v>
      </c>
      <c r="B404" s="6">
        <v>10162</v>
      </c>
      <c r="C404" s="6">
        <v>5142</v>
      </c>
      <c r="D404" s="6">
        <v>5020</v>
      </c>
      <c r="E404" t="b">
        <f t="shared" si="46"/>
        <v>0</v>
      </c>
      <c r="F404" t="b">
        <f t="shared" si="47"/>
        <v>1</v>
      </c>
      <c r="G404" t="b">
        <f t="shared" si="48"/>
        <v>1</v>
      </c>
      <c r="H404" t="b">
        <f t="shared" si="49"/>
        <v>0</v>
      </c>
    </row>
    <row r="405" spans="1:8">
      <c r="A405" s="4" t="s">
        <v>15</v>
      </c>
      <c r="B405" s="6">
        <v>9006</v>
      </c>
      <c r="C405" s="6">
        <v>4607</v>
      </c>
      <c r="D405" s="6">
        <v>4399</v>
      </c>
      <c r="E405" t="b">
        <f t="shared" si="46"/>
        <v>0</v>
      </c>
      <c r="F405" t="b">
        <f t="shared" si="47"/>
        <v>1</v>
      </c>
      <c r="G405" t="b">
        <f t="shared" si="48"/>
        <v>1</v>
      </c>
      <c r="H405" t="b">
        <f t="shared" si="49"/>
        <v>0</v>
      </c>
    </row>
    <row r="406" spans="1:8">
      <c r="A406" s="4" t="s">
        <v>16</v>
      </c>
      <c r="B406" s="6">
        <v>9062</v>
      </c>
      <c r="C406" s="6">
        <v>4549</v>
      </c>
      <c r="D406" s="6">
        <v>4513</v>
      </c>
      <c r="E406" t="b">
        <f t="shared" si="46"/>
        <v>0</v>
      </c>
      <c r="F406" t="b">
        <f t="shared" si="47"/>
        <v>1</v>
      </c>
      <c r="G406" t="b">
        <f t="shared" si="48"/>
        <v>1</v>
      </c>
      <c r="H406" t="b">
        <f t="shared" si="49"/>
        <v>0</v>
      </c>
    </row>
    <row r="407" spans="1:8">
      <c r="A407" s="4" t="s">
        <v>17</v>
      </c>
      <c r="B407" s="6">
        <v>10246</v>
      </c>
      <c r="C407" s="6">
        <v>5137</v>
      </c>
      <c r="D407" s="6">
        <v>5109</v>
      </c>
      <c r="E407" t="b">
        <f t="shared" si="46"/>
        <v>0</v>
      </c>
      <c r="F407" t="b">
        <f t="shared" si="47"/>
        <v>1</v>
      </c>
      <c r="G407" t="b">
        <f t="shared" si="48"/>
        <v>1</v>
      </c>
      <c r="H407" t="b">
        <f t="shared" si="49"/>
        <v>0</v>
      </c>
    </row>
    <row r="408" spans="1:8">
      <c r="A408" s="4" t="s">
        <v>18</v>
      </c>
      <c r="B408" s="6">
        <v>9754</v>
      </c>
      <c r="C408" s="6">
        <v>4782</v>
      </c>
      <c r="D408" s="6">
        <v>4972</v>
      </c>
      <c r="E408" t="b">
        <f t="shared" si="46"/>
        <v>0</v>
      </c>
      <c r="F408" t="b">
        <f t="shared" si="47"/>
        <v>1</v>
      </c>
      <c r="G408" t="b">
        <f t="shared" si="48"/>
        <v>1</v>
      </c>
      <c r="H408" t="b">
        <f t="shared" si="49"/>
        <v>0</v>
      </c>
    </row>
    <row r="409" spans="1:8">
      <c r="A409" s="4" t="s">
        <v>19</v>
      </c>
      <c r="B409" s="6">
        <v>7562</v>
      </c>
      <c r="C409" s="6">
        <v>3534</v>
      </c>
      <c r="D409" s="6">
        <v>4028</v>
      </c>
      <c r="E409" t="b">
        <f t="shared" si="46"/>
        <v>0</v>
      </c>
      <c r="F409" t="b">
        <f t="shared" si="47"/>
        <v>1</v>
      </c>
      <c r="G409" t="b">
        <f t="shared" si="48"/>
        <v>1</v>
      </c>
      <c r="H409" t="b">
        <f t="shared" si="49"/>
        <v>0</v>
      </c>
    </row>
    <row r="410" spans="1:8">
      <c r="A410" s="4" t="s">
        <v>5</v>
      </c>
      <c r="B410" s="6">
        <v>14442</v>
      </c>
      <c r="C410" s="6">
        <v>5099</v>
      </c>
      <c r="D410" s="6">
        <v>9343</v>
      </c>
      <c r="E410" t="b">
        <f t="shared" si="46"/>
        <v>1</v>
      </c>
      <c r="F410" t="b">
        <f t="shared" si="47"/>
        <v>1</v>
      </c>
      <c r="G410" t="b">
        <f t="shared" si="48"/>
        <v>0</v>
      </c>
      <c r="H410" t="b">
        <f t="shared" si="49"/>
        <v>0</v>
      </c>
    </row>
    <row r="411" spans="1:8">
      <c r="A411" s="4" t="s">
        <v>4</v>
      </c>
      <c r="B411" s="6">
        <f>SUM(B409:B410)</f>
        <v>22004</v>
      </c>
      <c r="C411" s="6">
        <f>SUM(C409:C410)</f>
        <v>8633</v>
      </c>
      <c r="D411" s="6">
        <f t="shared" ref="D411" si="51">SUM(D409:D410)</f>
        <v>13371</v>
      </c>
      <c r="E411" t="b">
        <f t="shared" si="46"/>
        <v>1</v>
      </c>
      <c r="F411" t="b">
        <f t="shared" si="47"/>
        <v>0</v>
      </c>
      <c r="G411" t="b">
        <f t="shared" si="48"/>
        <v>1</v>
      </c>
      <c r="H411" t="b">
        <f t="shared" si="49"/>
        <v>0</v>
      </c>
    </row>
    <row r="412" spans="1:8">
      <c r="A412" s="4" t="s">
        <v>321</v>
      </c>
      <c r="B412" s="6">
        <v>115261</v>
      </c>
      <c r="C412" s="6">
        <v>55840</v>
      </c>
      <c r="D412" s="6">
        <v>59421</v>
      </c>
      <c r="E412" t="b">
        <f t="shared" si="46"/>
        <v>1</v>
      </c>
      <c r="F412" t="b">
        <f t="shared" si="47"/>
        <v>1</v>
      </c>
      <c r="G412" t="b">
        <f t="shared" si="48"/>
        <v>1</v>
      </c>
      <c r="H412" t="b">
        <f t="shared" si="49"/>
        <v>1</v>
      </c>
    </row>
    <row r="413" spans="1:8">
      <c r="A413" s="4" t="s">
        <v>6</v>
      </c>
      <c r="B413" s="6">
        <v>5740</v>
      </c>
      <c r="C413" s="6">
        <v>2968</v>
      </c>
      <c r="D413" s="6">
        <v>2772</v>
      </c>
      <c r="E413" t="b">
        <f t="shared" si="46"/>
        <v>0</v>
      </c>
      <c r="F413" t="b">
        <f t="shared" si="47"/>
        <v>1</v>
      </c>
      <c r="G413" t="b">
        <f t="shared" si="48"/>
        <v>1</v>
      </c>
      <c r="H413" t="b">
        <f t="shared" si="49"/>
        <v>0</v>
      </c>
    </row>
    <row r="414" spans="1:8">
      <c r="A414" s="4" t="s">
        <v>7</v>
      </c>
      <c r="B414" s="6">
        <v>6138</v>
      </c>
      <c r="C414" s="6">
        <v>3091</v>
      </c>
      <c r="D414" s="6">
        <v>3047</v>
      </c>
      <c r="E414" t="b">
        <f t="shared" si="46"/>
        <v>0</v>
      </c>
      <c r="F414" t="b">
        <f t="shared" si="47"/>
        <v>1</v>
      </c>
      <c r="G414" t="b">
        <f t="shared" si="48"/>
        <v>1</v>
      </c>
      <c r="H414" t="b">
        <f t="shared" si="49"/>
        <v>0</v>
      </c>
    </row>
    <row r="415" spans="1:8">
      <c r="A415" s="4" t="s">
        <v>8</v>
      </c>
      <c r="B415" s="6">
        <v>5196</v>
      </c>
      <c r="C415" s="6">
        <v>2641</v>
      </c>
      <c r="D415" s="6">
        <v>2555</v>
      </c>
      <c r="E415" t="b">
        <f t="shared" si="46"/>
        <v>0</v>
      </c>
      <c r="F415" t="b">
        <f t="shared" si="47"/>
        <v>1</v>
      </c>
      <c r="G415" t="b">
        <f t="shared" si="48"/>
        <v>1</v>
      </c>
      <c r="H415" t="b">
        <f t="shared" si="49"/>
        <v>0</v>
      </c>
    </row>
    <row r="416" spans="1:8">
      <c r="A416" s="4" t="s">
        <v>9</v>
      </c>
      <c r="B416" s="6">
        <v>5518</v>
      </c>
      <c r="C416" s="6">
        <v>2788</v>
      </c>
      <c r="D416" s="6">
        <v>2730</v>
      </c>
      <c r="E416" t="b">
        <f t="shared" si="46"/>
        <v>0</v>
      </c>
      <c r="F416" t="b">
        <f t="shared" si="47"/>
        <v>1</v>
      </c>
      <c r="G416" t="b">
        <f t="shared" si="48"/>
        <v>1</v>
      </c>
      <c r="H416" t="b">
        <f t="shared" si="49"/>
        <v>0</v>
      </c>
    </row>
    <row r="417" spans="1:8">
      <c r="A417" s="4" t="s">
        <v>10</v>
      </c>
      <c r="B417" s="6">
        <v>6780</v>
      </c>
      <c r="C417" s="6">
        <v>3398</v>
      </c>
      <c r="D417" s="6">
        <v>3382</v>
      </c>
      <c r="E417" t="b">
        <f t="shared" si="46"/>
        <v>0</v>
      </c>
      <c r="F417" t="b">
        <f t="shared" si="47"/>
        <v>1</v>
      </c>
      <c r="G417" t="b">
        <f t="shared" si="48"/>
        <v>1</v>
      </c>
      <c r="H417" t="b">
        <f t="shared" si="49"/>
        <v>0</v>
      </c>
    </row>
    <row r="418" spans="1:8">
      <c r="A418" s="4" t="s">
        <v>11</v>
      </c>
      <c r="B418" s="6">
        <v>8417</v>
      </c>
      <c r="C418" s="6">
        <v>4213</v>
      </c>
      <c r="D418" s="6">
        <v>4204</v>
      </c>
      <c r="E418" t="b">
        <f t="shared" si="46"/>
        <v>0</v>
      </c>
      <c r="F418" t="b">
        <f t="shared" si="47"/>
        <v>1</v>
      </c>
      <c r="G418" t="b">
        <f t="shared" si="48"/>
        <v>1</v>
      </c>
      <c r="H418" t="b">
        <f t="shared" si="49"/>
        <v>0</v>
      </c>
    </row>
    <row r="419" spans="1:8">
      <c r="A419" s="4" t="s">
        <v>12</v>
      </c>
      <c r="B419" s="6">
        <v>9611</v>
      </c>
      <c r="C419" s="6">
        <v>4727</v>
      </c>
      <c r="D419" s="6">
        <v>4884</v>
      </c>
      <c r="E419" t="b">
        <f t="shared" si="46"/>
        <v>0</v>
      </c>
      <c r="F419" t="b">
        <f t="shared" si="47"/>
        <v>1</v>
      </c>
      <c r="G419" t="b">
        <f t="shared" si="48"/>
        <v>1</v>
      </c>
      <c r="H419" t="b">
        <f t="shared" si="49"/>
        <v>0</v>
      </c>
    </row>
    <row r="420" spans="1:8">
      <c r="A420" s="4" t="s">
        <v>13</v>
      </c>
      <c r="B420" s="6">
        <v>9103</v>
      </c>
      <c r="C420" s="6">
        <v>4546</v>
      </c>
      <c r="D420" s="6">
        <v>4557</v>
      </c>
      <c r="E420" t="b">
        <f t="shared" si="46"/>
        <v>0</v>
      </c>
      <c r="F420" t="b">
        <f t="shared" si="47"/>
        <v>1</v>
      </c>
      <c r="G420" t="b">
        <f t="shared" si="48"/>
        <v>1</v>
      </c>
      <c r="H420" t="b">
        <f t="shared" si="49"/>
        <v>0</v>
      </c>
    </row>
    <row r="421" spans="1:8">
      <c r="A421" s="4" t="s">
        <v>14</v>
      </c>
      <c r="B421" s="6">
        <v>8369</v>
      </c>
      <c r="C421" s="6">
        <v>4194</v>
      </c>
      <c r="D421" s="6">
        <v>4175</v>
      </c>
      <c r="E421" t="b">
        <f t="shared" si="46"/>
        <v>0</v>
      </c>
      <c r="F421" t="b">
        <f t="shared" si="47"/>
        <v>1</v>
      </c>
      <c r="G421" t="b">
        <f t="shared" si="48"/>
        <v>1</v>
      </c>
      <c r="H421" t="b">
        <f t="shared" si="49"/>
        <v>0</v>
      </c>
    </row>
    <row r="422" spans="1:8">
      <c r="A422" s="4" t="s">
        <v>15</v>
      </c>
      <c r="B422" s="6">
        <v>7809</v>
      </c>
      <c r="C422" s="6">
        <v>3908</v>
      </c>
      <c r="D422" s="6">
        <v>3901</v>
      </c>
      <c r="E422" t="b">
        <f t="shared" si="46"/>
        <v>0</v>
      </c>
      <c r="F422" t="b">
        <f t="shared" si="47"/>
        <v>1</v>
      </c>
      <c r="G422" t="b">
        <f t="shared" si="48"/>
        <v>1</v>
      </c>
      <c r="H422" t="b">
        <f t="shared" si="49"/>
        <v>0</v>
      </c>
    </row>
    <row r="423" spans="1:8">
      <c r="A423" s="4" t="s">
        <v>16</v>
      </c>
      <c r="B423" s="6">
        <v>8228</v>
      </c>
      <c r="C423" s="6">
        <v>4191</v>
      </c>
      <c r="D423" s="6">
        <v>4037</v>
      </c>
      <c r="E423" t="b">
        <f t="shared" si="46"/>
        <v>0</v>
      </c>
      <c r="F423" t="b">
        <f t="shared" si="47"/>
        <v>1</v>
      </c>
      <c r="G423" t="b">
        <f t="shared" si="48"/>
        <v>1</v>
      </c>
      <c r="H423" t="b">
        <f t="shared" si="49"/>
        <v>0</v>
      </c>
    </row>
    <row r="424" spans="1:8">
      <c r="A424" s="4" t="s">
        <v>17</v>
      </c>
      <c r="B424" s="6">
        <v>8672</v>
      </c>
      <c r="C424" s="6">
        <v>4278</v>
      </c>
      <c r="D424" s="6">
        <v>4394</v>
      </c>
      <c r="E424" t="b">
        <f t="shared" si="46"/>
        <v>0</v>
      </c>
      <c r="F424" t="b">
        <f t="shared" si="47"/>
        <v>1</v>
      </c>
      <c r="G424" t="b">
        <f t="shared" si="48"/>
        <v>1</v>
      </c>
      <c r="H424" t="b">
        <f t="shared" si="49"/>
        <v>0</v>
      </c>
    </row>
    <row r="425" spans="1:8">
      <c r="A425" s="4" t="s">
        <v>18</v>
      </c>
      <c r="B425" s="6">
        <v>7640</v>
      </c>
      <c r="C425" s="6">
        <v>3557</v>
      </c>
      <c r="D425" s="6">
        <v>4083</v>
      </c>
      <c r="E425" t="b">
        <f t="shared" si="46"/>
        <v>0</v>
      </c>
      <c r="F425" t="b">
        <f t="shared" si="47"/>
        <v>1</v>
      </c>
      <c r="G425" t="b">
        <f t="shared" si="48"/>
        <v>1</v>
      </c>
      <c r="H425" t="b">
        <f t="shared" si="49"/>
        <v>0</v>
      </c>
    </row>
    <row r="426" spans="1:8">
      <c r="A426" s="4" t="s">
        <v>19</v>
      </c>
      <c r="B426" s="6">
        <v>5790</v>
      </c>
      <c r="C426" s="6">
        <v>2629</v>
      </c>
      <c r="D426" s="6">
        <v>3161</v>
      </c>
      <c r="E426" t="b">
        <f t="shared" si="46"/>
        <v>0</v>
      </c>
      <c r="F426" t="b">
        <f t="shared" si="47"/>
        <v>1</v>
      </c>
      <c r="G426" t="b">
        <f t="shared" si="48"/>
        <v>1</v>
      </c>
      <c r="H426" t="b">
        <f t="shared" si="49"/>
        <v>0</v>
      </c>
    </row>
    <row r="427" spans="1:8">
      <c r="A427" s="4" t="s">
        <v>5</v>
      </c>
      <c r="B427" s="6">
        <v>12250</v>
      </c>
      <c r="C427" s="6">
        <v>4711</v>
      </c>
      <c r="D427" s="6">
        <v>7539</v>
      </c>
      <c r="E427" t="b">
        <f t="shared" si="46"/>
        <v>1</v>
      </c>
      <c r="F427" t="b">
        <f t="shared" si="47"/>
        <v>1</v>
      </c>
      <c r="G427" t="b">
        <f t="shared" si="48"/>
        <v>0</v>
      </c>
      <c r="H427" t="b">
        <f t="shared" si="49"/>
        <v>0</v>
      </c>
    </row>
    <row r="428" spans="1:8">
      <c r="A428" s="4" t="s">
        <v>4</v>
      </c>
      <c r="B428" s="6">
        <f>SUM(B426:B427)</f>
        <v>18040</v>
      </c>
      <c r="C428" s="6">
        <f>SUM(C426:C427)</f>
        <v>7340</v>
      </c>
      <c r="D428" s="6">
        <f t="shared" ref="D428" si="52">SUM(D426:D427)</f>
        <v>10700</v>
      </c>
      <c r="E428" t="b">
        <f t="shared" si="46"/>
        <v>1</v>
      </c>
      <c r="F428" t="b">
        <f t="shared" si="47"/>
        <v>0</v>
      </c>
      <c r="G428" t="b">
        <f t="shared" si="48"/>
        <v>1</v>
      </c>
      <c r="H428" t="b">
        <f t="shared" si="49"/>
        <v>0</v>
      </c>
    </row>
    <row r="429" spans="1:8">
      <c r="A429" s="4" t="s">
        <v>322</v>
      </c>
      <c r="B429" s="6">
        <v>85137</v>
      </c>
      <c r="C429" s="6">
        <v>41975</v>
      </c>
      <c r="D429" s="6">
        <v>43162</v>
      </c>
      <c r="E429" t="b">
        <f t="shared" si="46"/>
        <v>1</v>
      </c>
      <c r="F429" t="b">
        <f t="shared" si="47"/>
        <v>1</v>
      </c>
      <c r="G429" t="b">
        <f t="shared" si="48"/>
        <v>1</v>
      </c>
      <c r="H429" t="b">
        <f t="shared" si="49"/>
        <v>1</v>
      </c>
    </row>
    <row r="430" spans="1:8">
      <c r="A430" s="4" t="s">
        <v>6</v>
      </c>
      <c r="B430" s="6">
        <v>3764</v>
      </c>
      <c r="C430" s="6">
        <v>1982</v>
      </c>
      <c r="D430" s="6">
        <v>1782</v>
      </c>
      <c r="E430" t="b">
        <f t="shared" si="46"/>
        <v>0</v>
      </c>
      <c r="F430" t="b">
        <f t="shared" si="47"/>
        <v>1</v>
      </c>
      <c r="G430" t="b">
        <f t="shared" si="48"/>
        <v>1</v>
      </c>
      <c r="H430" t="b">
        <f t="shared" si="49"/>
        <v>0</v>
      </c>
    </row>
    <row r="431" spans="1:8">
      <c r="A431" s="4" t="s">
        <v>7</v>
      </c>
      <c r="B431" s="6">
        <v>4326</v>
      </c>
      <c r="C431" s="6">
        <v>2198</v>
      </c>
      <c r="D431" s="6">
        <v>2128</v>
      </c>
      <c r="E431" t="b">
        <f t="shared" si="46"/>
        <v>0</v>
      </c>
      <c r="F431" t="b">
        <f t="shared" si="47"/>
        <v>1</v>
      </c>
      <c r="G431" t="b">
        <f t="shared" si="48"/>
        <v>1</v>
      </c>
      <c r="H431" t="b">
        <f t="shared" si="49"/>
        <v>0</v>
      </c>
    </row>
    <row r="432" spans="1:8">
      <c r="A432" s="4" t="s">
        <v>8</v>
      </c>
      <c r="B432" s="6">
        <v>4007</v>
      </c>
      <c r="C432" s="6">
        <v>2084</v>
      </c>
      <c r="D432" s="6">
        <v>1923</v>
      </c>
      <c r="E432" t="b">
        <f t="shared" si="46"/>
        <v>0</v>
      </c>
      <c r="F432" t="b">
        <f t="shared" si="47"/>
        <v>1</v>
      </c>
      <c r="G432" t="b">
        <f t="shared" si="48"/>
        <v>1</v>
      </c>
      <c r="H432" t="b">
        <f t="shared" si="49"/>
        <v>0</v>
      </c>
    </row>
    <row r="433" spans="1:8">
      <c r="A433" s="4" t="s">
        <v>9</v>
      </c>
      <c r="B433" s="6">
        <v>4561</v>
      </c>
      <c r="C433" s="6">
        <v>2395</v>
      </c>
      <c r="D433" s="6">
        <v>2166</v>
      </c>
      <c r="E433" t="b">
        <f t="shared" si="46"/>
        <v>0</v>
      </c>
      <c r="F433" t="b">
        <f t="shared" si="47"/>
        <v>1</v>
      </c>
      <c r="G433" t="b">
        <f t="shared" si="48"/>
        <v>1</v>
      </c>
      <c r="H433" t="b">
        <f t="shared" si="49"/>
        <v>0</v>
      </c>
    </row>
    <row r="434" spans="1:8">
      <c r="A434" s="4" t="s">
        <v>10</v>
      </c>
      <c r="B434" s="6">
        <v>5690</v>
      </c>
      <c r="C434" s="6">
        <v>2936</v>
      </c>
      <c r="D434" s="6">
        <v>2754</v>
      </c>
      <c r="E434" t="b">
        <f t="shared" si="46"/>
        <v>0</v>
      </c>
      <c r="F434" t="b">
        <f t="shared" si="47"/>
        <v>1</v>
      </c>
      <c r="G434" t="b">
        <f t="shared" si="48"/>
        <v>1</v>
      </c>
      <c r="H434" t="b">
        <f t="shared" si="49"/>
        <v>0</v>
      </c>
    </row>
    <row r="435" spans="1:8">
      <c r="A435" s="4" t="s">
        <v>11</v>
      </c>
      <c r="B435" s="6">
        <v>6258</v>
      </c>
      <c r="C435" s="6">
        <v>3247</v>
      </c>
      <c r="D435" s="6">
        <v>3011</v>
      </c>
      <c r="E435" t="b">
        <f t="shared" si="46"/>
        <v>0</v>
      </c>
      <c r="F435" t="b">
        <f t="shared" si="47"/>
        <v>1</v>
      </c>
      <c r="G435" t="b">
        <f t="shared" si="48"/>
        <v>1</v>
      </c>
      <c r="H435" t="b">
        <f t="shared" si="49"/>
        <v>0</v>
      </c>
    </row>
    <row r="436" spans="1:8">
      <c r="A436" s="4" t="s">
        <v>12</v>
      </c>
      <c r="B436" s="6">
        <v>6453</v>
      </c>
      <c r="C436" s="6">
        <v>3280</v>
      </c>
      <c r="D436" s="6">
        <v>3173</v>
      </c>
      <c r="E436" t="b">
        <f t="shared" si="46"/>
        <v>0</v>
      </c>
      <c r="F436" t="b">
        <f t="shared" si="47"/>
        <v>1</v>
      </c>
      <c r="G436" t="b">
        <f t="shared" si="48"/>
        <v>1</v>
      </c>
      <c r="H436" t="b">
        <f t="shared" si="49"/>
        <v>0</v>
      </c>
    </row>
    <row r="437" spans="1:8">
      <c r="A437" s="4" t="s">
        <v>13</v>
      </c>
      <c r="B437" s="6">
        <v>6427</v>
      </c>
      <c r="C437" s="6">
        <v>3318</v>
      </c>
      <c r="D437" s="6">
        <v>3109</v>
      </c>
      <c r="E437" t="b">
        <f t="shared" si="46"/>
        <v>0</v>
      </c>
      <c r="F437" t="b">
        <f t="shared" si="47"/>
        <v>1</v>
      </c>
      <c r="G437" t="b">
        <f t="shared" si="48"/>
        <v>1</v>
      </c>
      <c r="H437" t="b">
        <f t="shared" si="49"/>
        <v>0</v>
      </c>
    </row>
    <row r="438" spans="1:8">
      <c r="A438" s="4" t="s">
        <v>14</v>
      </c>
      <c r="B438" s="6">
        <v>6344</v>
      </c>
      <c r="C438" s="6">
        <v>3188</v>
      </c>
      <c r="D438" s="6">
        <v>3156</v>
      </c>
      <c r="E438" t="b">
        <f t="shared" si="46"/>
        <v>0</v>
      </c>
      <c r="F438" t="b">
        <f t="shared" si="47"/>
        <v>1</v>
      </c>
      <c r="G438" t="b">
        <f t="shared" si="48"/>
        <v>1</v>
      </c>
      <c r="H438" t="b">
        <f t="shared" si="49"/>
        <v>0</v>
      </c>
    </row>
    <row r="439" spans="1:8">
      <c r="A439" s="4" t="s">
        <v>15</v>
      </c>
      <c r="B439" s="6">
        <v>5841</v>
      </c>
      <c r="C439" s="6">
        <v>3001</v>
      </c>
      <c r="D439" s="6">
        <v>2840</v>
      </c>
      <c r="E439" t="b">
        <f t="shared" si="46"/>
        <v>0</v>
      </c>
      <c r="F439" t="b">
        <f t="shared" si="47"/>
        <v>1</v>
      </c>
      <c r="G439" t="b">
        <f t="shared" si="48"/>
        <v>1</v>
      </c>
      <c r="H439" t="b">
        <f t="shared" si="49"/>
        <v>0</v>
      </c>
    </row>
    <row r="440" spans="1:8">
      <c r="A440" s="4" t="s">
        <v>16</v>
      </c>
      <c r="B440" s="6">
        <v>5641</v>
      </c>
      <c r="C440" s="6">
        <v>2869</v>
      </c>
      <c r="D440" s="6">
        <v>2772</v>
      </c>
      <c r="E440" t="b">
        <f t="shared" si="46"/>
        <v>0</v>
      </c>
      <c r="F440" t="b">
        <f t="shared" si="47"/>
        <v>1</v>
      </c>
      <c r="G440" t="b">
        <f t="shared" si="48"/>
        <v>1</v>
      </c>
      <c r="H440" t="b">
        <f t="shared" si="49"/>
        <v>0</v>
      </c>
    </row>
    <row r="441" spans="1:8">
      <c r="A441" s="4" t="s">
        <v>17</v>
      </c>
      <c r="B441" s="6">
        <v>6190</v>
      </c>
      <c r="C441" s="6">
        <v>3197</v>
      </c>
      <c r="D441" s="6">
        <v>2993</v>
      </c>
      <c r="E441" t="b">
        <f t="shared" si="46"/>
        <v>0</v>
      </c>
      <c r="F441" t="b">
        <f t="shared" si="47"/>
        <v>1</v>
      </c>
      <c r="G441" t="b">
        <f t="shared" si="48"/>
        <v>1</v>
      </c>
      <c r="H441" t="b">
        <f t="shared" si="49"/>
        <v>0</v>
      </c>
    </row>
    <row r="442" spans="1:8">
      <c r="A442" s="4" t="s">
        <v>18</v>
      </c>
      <c r="B442" s="6">
        <v>5640</v>
      </c>
      <c r="C442" s="6">
        <v>2788</v>
      </c>
      <c r="D442" s="6">
        <v>2852</v>
      </c>
      <c r="E442" t="b">
        <f t="shared" si="46"/>
        <v>0</v>
      </c>
      <c r="F442" t="b">
        <f t="shared" si="47"/>
        <v>1</v>
      </c>
      <c r="G442" t="b">
        <f t="shared" si="48"/>
        <v>1</v>
      </c>
      <c r="H442" t="b">
        <f t="shared" si="49"/>
        <v>0</v>
      </c>
    </row>
    <row r="443" spans="1:8">
      <c r="A443" s="4" t="s">
        <v>19</v>
      </c>
      <c r="B443" s="6">
        <v>4650</v>
      </c>
      <c r="C443" s="6">
        <v>2091</v>
      </c>
      <c r="D443" s="6">
        <v>2559</v>
      </c>
      <c r="E443" t="b">
        <f t="shared" si="46"/>
        <v>0</v>
      </c>
      <c r="F443" t="b">
        <f t="shared" si="47"/>
        <v>1</v>
      </c>
      <c r="G443" t="b">
        <f t="shared" si="48"/>
        <v>1</v>
      </c>
      <c r="H443" t="b">
        <f t="shared" si="49"/>
        <v>0</v>
      </c>
    </row>
    <row r="444" spans="1:8">
      <c r="A444" s="4" t="s">
        <v>5</v>
      </c>
      <c r="B444" s="6">
        <v>9345</v>
      </c>
      <c r="C444" s="6">
        <v>3401</v>
      </c>
      <c r="D444" s="6">
        <v>5944</v>
      </c>
      <c r="E444" t="b">
        <f t="shared" si="46"/>
        <v>1</v>
      </c>
      <c r="F444" t="b">
        <f t="shared" si="47"/>
        <v>1</v>
      </c>
      <c r="G444" t="b">
        <f t="shared" si="48"/>
        <v>0</v>
      </c>
      <c r="H444" t="b">
        <f t="shared" si="49"/>
        <v>0</v>
      </c>
    </row>
    <row r="445" spans="1:8">
      <c r="A445" s="4" t="s">
        <v>4</v>
      </c>
      <c r="B445" s="6">
        <f>SUM(B443:B444)</f>
        <v>13995</v>
      </c>
      <c r="C445" s="6">
        <f>SUM(C443:C444)</f>
        <v>5492</v>
      </c>
      <c r="D445" s="6">
        <f t="shared" ref="D445" si="53">SUM(D443:D444)</f>
        <v>8503</v>
      </c>
      <c r="E445" t="b">
        <f t="shared" si="46"/>
        <v>1</v>
      </c>
      <c r="F445" t="b">
        <f t="shared" si="47"/>
        <v>0</v>
      </c>
      <c r="G445" t="b">
        <f t="shared" si="48"/>
        <v>1</v>
      </c>
      <c r="H445" t="b">
        <f t="shared" si="49"/>
        <v>0</v>
      </c>
    </row>
    <row r="446" spans="1:8">
      <c r="A446" s="4" t="s">
        <v>323</v>
      </c>
      <c r="B446" s="6">
        <v>76872</v>
      </c>
      <c r="C446" s="6">
        <v>37841</v>
      </c>
      <c r="D446" s="6">
        <v>39031</v>
      </c>
      <c r="E446" t="b">
        <f t="shared" si="46"/>
        <v>1</v>
      </c>
      <c r="F446" t="b">
        <f t="shared" si="47"/>
        <v>1</v>
      </c>
      <c r="G446" t="b">
        <f t="shared" si="48"/>
        <v>1</v>
      </c>
      <c r="H446" t="b">
        <f t="shared" si="49"/>
        <v>1</v>
      </c>
    </row>
    <row r="447" spans="1:8">
      <c r="A447" s="4" t="s">
        <v>6</v>
      </c>
      <c r="B447" s="6">
        <v>3639</v>
      </c>
      <c r="C447" s="6">
        <v>1868</v>
      </c>
      <c r="D447" s="6">
        <v>1771</v>
      </c>
      <c r="E447" t="b">
        <f t="shared" si="46"/>
        <v>0</v>
      </c>
      <c r="F447" t="b">
        <f t="shared" si="47"/>
        <v>1</v>
      </c>
      <c r="G447" t="b">
        <f t="shared" si="48"/>
        <v>1</v>
      </c>
      <c r="H447" t="b">
        <f t="shared" si="49"/>
        <v>0</v>
      </c>
    </row>
    <row r="448" spans="1:8">
      <c r="A448" s="4" t="s">
        <v>7</v>
      </c>
      <c r="B448" s="6">
        <v>4047</v>
      </c>
      <c r="C448" s="6">
        <v>2076</v>
      </c>
      <c r="D448" s="6">
        <v>1971</v>
      </c>
      <c r="E448" t="b">
        <f t="shared" si="46"/>
        <v>0</v>
      </c>
      <c r="F448" t="b">
        <f t="shared" si="47"/>
        <v>1</v>
      </c>
      <c r="G448" t="b">
        <f t="shared" si="48"/>
        <v>1</v>
      </c>
      <c r="H448" t="b">
        <f t="shared" si="49"/>
        <v>0</v>
      </c>
    </row>
    <row r="449" spans="1:8">
      <c r="A449" s="4" t="s">
        <v>8</v>
      </c>
      <c r="B449" s="6">
        <v>3649</v>
      </c>
      <c r="C449" s="6">
        <v>1880</v>
      </c>
      <c r="D449" s="6">
        <v>1769</v>
      </c>
      <c r="E449" t="b">
        <f t="shared" si="46"/>
        <v>0</v>
      </c>
      <c r="F449" t="b">
        <f t="shared" si="47"/>
        <v>1</v>
      </c>
      <c r="G449" t="b">
        <f t="shared" si="48"/>
        <v>1</v>
      </c>
      <c r="H449" t="b">
        <f t="shared" si="49"/>
        <v>0</v>
      </c>
    </row>
    <row r="450" spans="1:8">
      <c r="A450" s="4" t="s">
        <v>9</v>
      </c>
      <c r="B450" s="6">
        <v>3953</v>
      </c>
      <c r="C450" s="6">
        <v>2099</v>
      </c>
      <c r="D450" s="6">
        <v>1854</v>
      </c>
      <c r="E450" t="b">
        <f t="shared" si="46"/>
        <v>0</v>
      </c>
      <c r="F450" t="b">
        <f t="shared" si="47"/>
        <v>1</v>
      </c>
      <c r="G450" t="b">
        <f t="shared" si="48"/>
        <v>1</v>
      </c>
      <c r="H450" t="b">
        <f t="shared" si="49"/>
        <v>0</v>
      </c>
    </row>
    <row r="451" spans="1:8">
      <c r="A451" s="4" t="s">
        <v>10</v>
      </c>
      <c r="B451" s="6">
        <v>4737</v>
      </c>
      <c r="C451" s="6">
        <v>2389</v>
      </c>
      <c r="D451" s="6">
        <v>2348</v>
      </c>
      <c r="E451" t="b">
        <f t="shared" si="46"/>
        <v>0</v>
      </c>
      <c r="F451" t="b">
        <f t="shared" si="47"/>
        <v>1</v>
      </c>
      <c r="G451" t="b">
        <f t="shared" si="48"/>
        <v>1</v>
      </c>
      <c r="H451" t="b">
        <f t="shared" si="49"/>
        <v>0</v>
      </c>
    </row>
    <row r="452" spans="1:8">
      <c r="A452" s="4" t="s">
        <v>11</v>
      </c>
      <c r="B452" s="6">
        <v>5922</v>
      </c>
      <c r="C452" s="6">
        <v>3003</v>
      </c>
      <c r="D452" s="6">
        <v>2919</v>
      </c>
      <c r="E452" t="b">
        <f t="shared" si="46"/>
        <v>0</v>
      </c>
      <c r="F452" t="b">
        <f t="shared" si="47"/>
        <v>1</v>
      </c>
      <c r="G452" t="b">
        <f t="shared" si="48"/>
        <v>1</v>
      </c>
      <c r="H452" t="b">
        <f t="shared" si="49"/>
        <v>0</v>
      </c>
    </row>
    <row r="453" spans="1:8">
      <c r="A453" s="4" t="s">
        <v>12</v>
      </c>
      <c r="B453" s="6">
        <v>6376</v>
      </c>
      <c r="C453" s="6">
        <v>3225</v>
      </c>
      <c r="D453" s="6">
        <v>3151</v>
      </c>
      <c r="E453" t="b">
        <f t="shared" ref="E453:E516" si="54">IFERROR(IF(SEARCH(" - ",A453)&gt;0,FALSE,TRUE),TRUE)</f>
        <v>0</v>
      </c>
      <c r="F453" t="b">
        <f t="shared" ref="F453:F516" si="55">IFERROR(IF(SEARCH("65+",A453)&gt;0,FALSE,TRUE),TRUE)</f>
        <v>1</v>
      </c>
      <c r="G453" t="b">
        <f t="shared" ref="G453:G516" si="56">IFERROR(IF(SEARCH("70",A453)&gt;0,FALSE,TRUE),TRUE)</f>
        <v>1</v>
      </c>
      <c r="H453" t="b">
        <f t="shared" ref="H453:H516" si="57">AND(E453:G453)</f>
        <v>0</v>
      </c>
    </row>
    <row r="454" spans="1:8">
      <c r="A454" s="4" t="s">
        <v>13</v>
      </c>
      <c r="B454" s="6">
        <v>5998</v>
      </c>
      <c r="C454" s="6">
        <v>3080</v>
      </c>
      <c r="D454" s="6">
        <v>2918</v>
      </c>
      <c r="E454" t="b">
        <f t="shared" si="54"/>
        <v>0</v>
      </c>
      <c r="F454" t="b">
        <f t="shared" si="55"/>
        <v>1</v>
      </c>
      <c r="G454" t="b">
        <f t="shared" si="56"/>
        <v>1</v>
      </c>
      <c r="H454" t="b">
        <f t="shared" si="57"/>
        <v>0</v>
      </c>
    </row>
    <row r="455" spans="1:8">
      <c r="A455" s="4" t="s">
        <v>14</v>
      </c>
      <c r="B455" s="6">
        <v>5563</v>
      </c>
      <c r="C455" s="6">
        <v>2846</v>
      </c>
      <c r="D455" s="6">
        <v>2717</v>
      </c>
      <c r="E455" t="b">
        <f t="shared" si="54"/>
        <v>0</v>
      </c>
      <c r="F455" t="b">
        <f t="shared" si="55"/>
        <v>1</v>
      </c>
      <c r="G455" t="b">
        <f t="shared" si="56"/>
        <v>1</v>
      </c>
      <c r="H455" t="b">
        <f t="shared" si="57"/>
        <v>0</v>
      </c>
    </row>
    <row r="456" spans="1:8">
      <c r="A456" s="4" t="s">
        <v>15</v>
      </c>
      <c r="B456" s="6">
        <v>5220</v>
      </c>
      <c r="C456" s="6">
        <v>2666</v>
      </c>
      <c r="D456" s="6">
        <v>2554</v>
      </c>
      <c r="E456" t="b">
        <f t="shared" si="54"/>
        <v>0</v>
      </c>
      <c r="F456" t="b">
        <f t="shared" si="55"/>
        <v>1</v>
      </c>
      <c r="G456" t="b">
        <f t="shared" si="56"/>
        <v>1</v>
      </c>
      <c r="H456" t="b">
        <f t="shared" si="57"/>
        <v>0</v>
      </c>
    </row>
    <row r="457" spans="1:8">
      <c r="A457" s="4" t="s">
        <v>16</v>
      </c>
      <c r="B457" s="6">
        <v>5536</v>
      </c>
      <c r="C457" s="6">
        <v>2829</v>
      </c>
      <c r="D457" s="6">
        <v>2707</v>
      </c>
      <c r="E457" t="b">
        <f t="shared" si="54"/>
        <v>0</v>
      </c>
      <c r="F457" t="b">
        <f t="shared" si="55"/>
        <v>1</v>
      </c>
      <c r="G457" t="b">
        <f t="shared" si="56"/>
        <v>1</v>
      </c>
      <c r="H457" t="b">
        <f t="shared" si="57"/>
        <v>0</v>
      </c>
    </row>
    <row r="458" spans="1:8">
      <c r="A458" s="4" t="s">
        <v>17</v>
      </c>
      <c r="B458" s="6">
        <v>5586</v>
      </c>
      <c r="C458" s="6">
        <v>2783</v>
      </c>
      <c r="D458" s="6">
        <v>2803</v>
      </c>
      <c r="E458" t="b">
        <f t="shared" si="54"/>
        <v>0</v>
      </c>
      <c r="F458" t="b">
        <f t="shared" si="55"/>
        <v>1</v>
      </c>
      <c r="G458" t="b">
        <f t="shared" si="56"/>
        <v>1</v>
      </c>
      <c r="H458" t="b">
        <f t="shared" si="57"/>
        <v>0</v>
      </c>
    </row>
    <row r="459" spans="1:8">
      <c r="A459" s="4" t="s">
        <v>18</v>
      </c>
      <c r="B459" s="6">
        <v>4941</v>
      </c>
      <c r="C459" s="6">
        <v>2361</v>
      </c>
      <c r="D459" s="6">
        <v>2580</v>
      </c>
      <c r="E459" t="b">
        <f t="shared" si="54"/>
        <v>0</v>
      </c>
      <c r="F459" t="b">
        <f t="shared" si="55"/>
        <v>1</v>
      </c>
      <c r="G459" t="b">
        <f t="shared" si="56"/>
        <v>1</v>
      </c>
      <c r="H459" t="b">
        <f t="shared" si="57"/>
        <v>0</v>
      </c>
    </row>
    <row r="460" spans="1:8">
      <c r="A460" s="4" t="s">
        <v>19</v>
      </c>
      <c r="B460" s="6">
        <v>3821</v>
      </c>
      <c r="C460" s="6">
        <v>1760</v>
      </c>
      <c r="D460" s="6">
        <v>2061</v>
      </c>
      <c r="E460" t="b">
        <f t="shared" si="54"/>
        <v>0</v>
      </c>
      <c r="F460" t="b">
        <f t="shared" si="55"/>
        <v>1</v>
      </c>
      <c r="G460" t="b">
        <f t="shared" si="56"/>
        <v>1</v>
      </c>
      <c r="H460" t="b">
        <f t="shared" si="57"/>
        <v>0</v>
      </c>
    </row>
    <row r="461" spans="1:8">
      <c r="A461" s="4" t="s">
        <v>5</v>
      </c>
      <c r="B461" s="6">
        <v>7884</v>
      </c>
      <c r="C461" s="6">
        <v>2976</v>
      </c>
      <c r="D461" s="6">
        <v>4908</v>
      </c>
      <c r="E461" t="b">
        <f t="shared" si="54"/>
        <v>1</v>
      </c>
      <c r="F461" t="b">
        <f t="shared" si="55"/>
        <v>1</v>
      </c>
      <c r="G461" t="b">
        <f t="shared" si="56"/>
        <v>0</v>
      </c>
      <c r="H461" t="b">
        <f t="shared" si="57"/>
        <v>0</v>
      </c>
    </row>
    <row r="462" spans="1:8">
      <c r="A462" s="4" t="s">
        <v>4</v>
      </c>
      <c r="B462" s="6">
        <f>SUM(B460:B461)</f>
        <v>11705</v>
      </c>
      <c r="C462" s="6">
        <f>SUM(C460:C461)</f>
        <v>4736</v>
      </c>
      <c r="D462" s="6">
        <f t="shared" ref="D462" si="58">SUM(D460:D461)</f>
        <v>6969</v>
      </c>
      <c r="E462" t="b">
        <f t="shared" si="54"/>
        <v>1</v>
      </c>
      <c r="F462" t="b">
        <f t="shared" si="55"/>
        <v>0</v>
      </c>
      <c r="G462" t="b">
        <f t="shared" si="56"/>
        <v>1</v>
      </c>
      <c r="H462" t="b">
        <f t="shared" si="57"/>
        <v>0</v>
      </c>
    </row>
    <row r="463" spans="1:8">
      <c r="A463" s="4" t="s">
        <v>324</v>
      </c>
      <c r="B463" s="6">
        <v>96727</v>
      </c>
      <c r="C463" s="6">
        <v>47094</v>
      </c>
      <c r="D463" s="6">
        <v>49633</v>
      </c>
      <c r="E463" t="b">
        <f t="shared" si="54"/>
        <v>1</v>
      </c>
      <c r="F463" t="b">
        <f t="shared" si="55"/>
        <v>1</v>
      </c>
      <c r="G463" t="b">
        <f t="shared" si="56"/>
        <v>1</v>
      </c>
      <c r="H463" t="b">
        <f t="shared" si="57"/>
        <v>1</v>
      </c>
    </row>
    <row r="464" spans="1:8">
      <c r="A464" s="4" t="s">
        <v>6</v>
      </c>
      <c r="B464" s="6">
        <v>5193</v>
      </c>
      <c r="C464" s="6">
        <v>2710</v>
      </c>
      <c r="D464" s="6">
        <v>2483</v>
      </c>
      <c r="E464" t="b">
        <f t="shared" si="54"/>
        <v>0</v>
      </c>
      <c r="F464" t="b">
        <f t="shared" si="55"/>
        <v>1</v>
      </c>
      <c r="G464" t="b">
        <f t="shared" si="56"/>
        <v>1</v>
      </c>
      <c r="H464" t="b">
        <f t="shared" si="57"/>
        <v>0</v>
      </c>
    </row>
    <row r="465" spans="1:8">
      <c r="A465" s="4" t="s">
        <v>7</v>
      </c>
      <c r="B465" s="6">
        <v>5581</v>
      </c>
      <c r="C465" s="6">
        <v>2850</v>
      </c>
      <c r="D465" s="6">
        <v>2731</v>
      </c>
      <c r="E465" t="b">
        <f t="shared" si="54"/>
        <v>0</v>
      </c>
      <c r="F465" t="b">
        <f t="shared" si="55"/>
        <v>1</v>
      </c>
      <c r="G465" t="b">
        <f t="shared" si="56"/>
        <v>1</v>
      </c>
      <c r="H465" t="b">
        <f t="shared" si="57"/>
        <v>0</v>
      </c>
    </row>
    <row r="466" spans="1:8">
      <c r="A466" s="4" t="s">
        <v>8</v>
      </c>
      <c r="B466" s="6">
        <v>4664</v>
      </c>
      <c r="C466" s="6">
        <v>2374</v>
      </c>
      <c r="D466" s="6">
        <v>2290</v>
      </c>
      <c r="E466" t="b">
        <f t="shared" si="54"/>
        <v>0</v>
      </c>
      <c r="F466" t="b">
        <f t="shared" si="55"/>
        <v>1</v>
      </c>
      <c r="G466" t="b">
        <f t="shared" si="56"/>
        <v>1</v>
      </c>
      <c r="H466" t="b">
        <f t="shared" si="57"/>
        <v>0</v>
      </c>
    </row>
    <row r="467" spans="1:8">
      <c r="A467" s="4" t="s">
        <v>9</v>
      </c>
      <c r="B467" s="6">
        <v>4678</v>
      </c>
      <c r="C467" s="6">
        <v>2404</v>
      </c>
      <c r="D467" s="6">
        <v>2274</v>
      </c>
      <c r="E467" t="b">
        <f t="shared" si="54"/>
        <v>0</v>
      </c>
      <c r="F467" t="b">
        <f t="shared" si="55"/>
        <v>1</v>
      </c>
      <c r="G467" t="b">
        <f t="shared" si="56"/>
        <v>1</v>
      </c>
      <c r="H467" t="b">
        <f t="shared" si="57"/>
        <v>0</v>
      </c>
    </row>
    <row r="468" spans="1:8">
      <c r="A468" s="4" t="s">
        <v>10</v>
      </c>
      <c r="B468" s="6">
        <v>5674</v>
      </c>
      <c r="C468" s="6">
        <v>2903</v>
      </c>
      <c r="D468" s="6">
        <v>2771</v>
      </c>
      <c r="E468" t="b">
        <f t="shared" si="54"/>
        <v>0</v>
      </c>
      <c r="F468" t="b">
        <f t="shared" si="55"/>
        <v>1</v>
      </c>
      <c r="G468" t="b">
        <f t="shared" si="56"/>
        <v>1</v>
      </c>
      <c r="H468" t="b">
        <f t="shared" si="57"/>
        <v>0</v>
      </c>
    </row>
    <row r="469" spans="1:8">
      <c r="A469" s="4" t="s">
        <v>11</v>
      </c>
      <c r="B469" s="6">
        <v>7025</v>
      </c>
      <c r="C469" s="6">
        <v>3523</v>
      </c>
      <c r="D469" s="6">
        <v>3502</v>
      </c>
      <c r="E469" t="b">
        <f t="shared" si="54"/>
        <v>0</v>
      </c>
      <c r="F469" t="b">
        <f t="shared" si="55"/>
        <v>1</v>
      </c>
      <c r="G469" t="b">
        <f t="shared" si="56"/>
        <v>1</v>
      </c>
      <c r="H469" t="b">
        <f t="shared" si="57"/>
        <v>0</v>
      </c>
    </row>
    <row r="470" spans="1:8">
      <c r="A470" s="4" t="s">
        <v>12</v>
      </c>
      <c r="B470" s="6">
        <v>8230</v>
      </c>
      <c r="C470" s="6">
        <v>4160</v>
      </c>
      <c r="D470" s="6">
        <v>4070</v>
      </c>
      <c r="E470" t="b">
        <f t="shared" si="54"/>
        <v>0</v>
      </c>
      <c r="F470" t="b">
        <f t="shared" si="55"/>
        <v>1</v>
      </c>
      <c r="G470" t="b">
        <f t="shared" si="56"/>
        <v>1</v>
      </c>
      <c r="H470" t="b">
        <f t="shared" si="57"/>
        <v>0</v>
      </c>
    </row>
    <row r="471" spans="1:8">
      <c r="A471" s="4" t="s">
        <v>13</v>
      </c>
      <c r="B471" s="6">
        <v>7904</v>
      </c>
      <c r="C471" s="6">
        <v>3904</v>
      </c>
      <c r="D471" s="6">
        <v>4000</v>
      </c>
      <c r="E471" t="b">
        <f t="shared" si="54"/>
        <v>0</v>
      </c>
      <c r="F471" t="b">
        <f t="shared" si="55"/>
        <v>1</v>
      </c>
      <c r="G471" t="b">
        <f t="shared" si="56"/>
        <v>1</v>
      </c>
      <c r="H471" t="b">
        <f t="shared" si="57"/>
        <v>0</v>
      </c>
    </row>
    <row r="472" spans="1:8">
      <c r="A472" s="4" t="s">
        <v>14</v>
      </c>
      <c r="B472" s="6">
        <v>7041</v>
      </c>
      <c r="C472" s="6">
        <v>3587</v>
      </c>
      <c r="D472" s="6">
        <v>3454</v>
      </c>
      <c r="E472" t="b">
        <f t="shared" si="54"/>
        <v>0</v>
      </c>
      <c r="F472" t="b">
        <f t="shared" si="55"/>
        <v>1</v>
      </c>
      <c r="G472" t="b">
        <f t="shared" si="56"/>
        <v>1</v>
      </c>
      <c r="H472" t="b">
        <f t="shared" si="57"/>
        <v>0</v>
      </c>
    </row>
    <row r="473" spans="1:8">
      <c r="A473" s="4" t="s">
        <v>15</v>
      </c>
      <c r="B473" s="6">
        <v>6279</v>
      </c>
      <c r="C473" s="6">
        <v>3161</v>
      </c>
      <c r="D473" s="6">
        <v>3118</v>
      </c>
      <c r="E473" t="b">
        <f t="shared" si="54"/>
        <v>0</v>
      </c>
      <c r="F473" t="b">
        <f t="shared" si="55"/>
        <v>1</v>
      </c>
      <c r="G473" t="b">
        <f t="shared" si="56"/>
        <v>1</v>
      </c>
      <c r="H473" t="b">
        <f t="shared" si="57"/>
        <v>0</v>
      </c>
    </row>
    <row r="474" spans="1:8">
      <c r="A474" s="4" t="s">
        <v>16</v>
      </c>
      <c r="B474" s="6">
        <v>6381</v>
      </c>
      <c r="C474" s="6">
        <v>3169</v>
      </c>
      <c r="D474" s="6">
        <v>3212</v>
      </c>
      <c r="E474" t="b">
        <f t="shared" si="54"/>
        <v>0</v>
      </c>
      <c r="F474" t="b">
        <f t="shared" si="55"/>
        <v>1</v>
      </c>
      <c r="G474" t="b">
        <f t="shared" si="56"/>
        <v>1</v>
      </c>
      <c r="H474" t="b">
        <f t="shared" si="57"/>
        <v>0</v>
      </c>
    </row>
    <row r="475" spans="1:8">
      <c r="A475" s="4" t="s">
        <v>17</v>
      </c>
      <c r="B475" s="6">
        <v>7126</v>
      </c>
      <c r="C475" s="6">
        <v>3423</v>
      </c>
      <c r="D475" s="6">
        <v>3703</v>
      </c>
      <c r="E475" t="b">
        <f t="shared" si="54"/>
        <v>0</v>
      </c>
      <c r="F475" t="b">
        <f t="shared" si="55"/>
        <v>1</v>
      </c>
      <c r="G475" t="b">
        <f t="shared" si="56"/>
        <v>1</v>
      </c>
      <c r="H475" t="b">
        <f t="shared" si="57"/>
        <v>0</v>
      </c>
    </row>
    <row r="476" spans="1:8">
      <c r="A476" s="4" t="s">
        <v>18</v>
      </c>
      <c r="B476" s="6">
        <v>6562</v>
      </c>
      <c r="C476" s="6">
        <v>3100</v>
      </c>
      <c r="D476" s="6">
        <v>3462</v>
      </c>
      <c r="E476" t="b">
        <f t="shared" si="54"/>
        <v>0</v>
      </c>
      <c r="F476" t="b">
        <f t="shared" si="55"/>
        <v>1</v>
      </c>
      <c r="G476" t="b">
        <f t="shared" si="56"/>
        <v>1</v>
      </c>
      <c r="H476" t="b">
        <f t="shared" si="57"/>
        <v>0</v>
      </c>
    </row>
    <row r="477" spans="1:8">
      <c r="A477" s="4" t="s">
        <v>19</v>
      </c>
      <c r="B477" s="6">
        <v>4836</v>
      </c>
      <c r="C477" s="6">
        <v>2203</v>
      </c>
      <c r="D477" s="6">
        <v>2633</v>
      </c>
      <c r="E477" t="b">
        <f t="shared" si="54"/>
        <v>0</v>
      </c>
      <c r="F477" t="b">
        <f t="shared" si="55"/>
        <v>1</v>
      </c>
      <c r="G477" t="b">
        <f t="shared" si="56"/>
        <v>1</v>
      </c>
      <c r="H477" t="b">
        <f t="shared" si="57"/>
        <v>0</v>
      </c>
    </row>
    <row r="478" spans="1:8">
      <c r="A478" s="4" t="s">
        <v>5</v>
      </c>
      <c r="B478" s="6">
        <v>9553</v>
      </c>
      <c r="C478" s="6">
        <v>3623</v>
      </c>
      <c r="D478" s="6">
        <v>5930</v>
      </c>
      <c r="E478" t="b">
        <f t="shared" si="54"/>
        <v>1</v>
      </c>
      <c r="F478" t="b">
        <f t="shared" si="55"/>
        <v>1</v>
      </c>
      <c r="G478" t="b">
        <f t="shared" si="56"/>
        <v>0</v>
      </c>
      <c r="H478" t="b">
        <f t="shared" si="57"/>
        <v>0</v>
      </c>
    </row>
    <row r="479" spans="1:8">
      <c r="A479" s="4" t="s">
        <v>4</v>
      </c>
      <c r="B479" s="6">
        <f>SUM(B477:B478)</f>
        <v>14389</v>
      </c>
      <c r="C479" s="6">
        <f>SUM(C477:C478)</f>
        <v>5826</v>
      </c>
      <c r="D479" s="6">
        <f t="shared" ref="D479" si="59">SUM(D477:D478)</f>
        <v>8563</v>
      </c>
      <c r="E479" t="b">
        <f t="shared" si="54"/>
        <v>1</v>
      </c>
      <c r="F479" t="b">
        <f t="shared" si="55"/>
        <v>0</v>
      </c>
      <c r="G479" t="b">
        <f t="shared" si="56"/>
        <v>1</v>
      </c>
      <c r="H479" t="b">
        <f t="shared" si="57"/>
        <v>0</v>
      </c>
    </row>
    <row r="480" spans="1:8">
      <c r="A480" s="4" t="s">
        <v>325</v>
      </c>
      <c r="B480" s="6">
        <v>71705</v>
      </c>
      <c r="C480" s="6">
        <v>34735</v>
      </c>
      <c r="D480" s="6">
        <v>36970</v>
      </c>
      <c r="E480" t="b">
        <f t="shared" si="54"/>
        <v>1</v>
      </c>
      <c r="F480" t="b">
        <f t="shared" si="55"/>
        <v>1</v>
      </c>
      <c r="G480" t="b">
        <f t="shared" si="56"/>
        <v>1</v>
      </c>
      <c r="H480" t="b">
        <f t="shared" si="57"/>
        <v>1</v>
      </c>
    </row>
    <row r="481" spans="1:8">
      <c r="A481" s="4" t="s">
        <v>6</v>
      </c>
      <c r="B481" s="6">
        <v>3267</v>
      </c>
      <c r="C481" s="6">
        <v>1670</v>
      </c>
      <c r="D481" s="6">
        <v>1597</v>
      </c>
      <c r="E481" t="b">
        <f t="shared" si="54"/>
        <v>0</v>
      </c>
      <c r="F481" t="b">
        <f t="shared" si="55"/>
        <v>1</v>
      </c>
      <c r="G481" t="b">
        <f t="shared" si="56"/>
        <v>1</v>
      </c>
      <c r="H481" t="b">
        <f t="shared" si="57"/>
        <v>0</v>
      </c>
    </row>
    <row r="482" spans="1:8">
      <c r="A482" s="4" t="s">
        <v>7</v>
      </c>
      <c r="B482" s="6">
        <v>3525</v>
      </c>
      <c r="C482" s="6">
        <v>1833</v>
      </c>
      <c r="D482" s="6">
        <v>1692</v>
      </c>
      <c r="E482" t="b">
        <f t="shared" si="54"/>
        <v>0</v>
      </c>
      <c r="F482" t="b">
        <f t="shared" si="55"/>
        <v>1</v>
      </c>
      <c r="G482" t="b">
        <f t="shared" si="56"/>
        <v>1</v>
      </c>
      <c r="H482" t="b">
        <f t="shared" si="57"/>
        <v>0</v>
      </c>
    </row>
    <row r="483" spans="1:8">
      <c r="A483" s="4" t="s">
        <v>8</v>
      </c>
      <c r="B483" s="6">
        <v>3233</v>
      </c>
      <c r="C483" s="6">
        <v>1608</v>
      </c>
      <c r="D483" s="6">
        <v>1625</v>
      </c>
      <c r="E483" t="b">
        <f t="shared" si="54"/>
        <v>0</v>
      </c>
      <c r="F483" t="b">
        <f t="shared" si="55"/>
        <v>1</v>
      </c>
      <c r="G483" t="b">
        <f t="shared" si="56"/>
        <v>1</v>
      </c>
      <c r="H483" t="b">
        <f t="shared" si="57"/>
        <v>0</v>
      </c>
    </row>
    <row r="484" spans="1:8">
      <c r="A484" s="4" t="s">
        <v>9</v>
      </c>
      <c r="B484" s="6">
        <v>3404</v>
      </c>
      <c r="C484" s="6">
        <v>1784</v>
      </c>
      <c r="D484" s="6">
        <v>1620</v>
      </c>
      <c r="E484" t="b">
        <f t="shared" si="54"/>
        <v>0</v>
      </c>
      <c r="F484" t="b">
        <f t="shared" si="55"/>
        <v>1</v>
      </c>
      <c r="G484" t="b">
        <f t="shared" si="56"/>
        <v>1</v>
      </c>
      <c r="H484" t="b">
        <f t="shared" si="57"/>
        <v>0</v>
      </c>
    </row>
    <row r="485" spans="1:8">
      <c r="A485" s="4" t="s">
        <v>10</v>
      </c>
      <c r="B485" s="6">
        <v>4097</v>
      </c>
      <c r="C485" s="6">
        <v>2095</v>
      </c>
      <c r="D485" s="6">
        <v>2002</v>
      </c>
      <c r="E485" t="b">
        <f t="shared" si="54"/>
        <v>0</v>
      </c>
      <c r="F485" t="b">
        <f t="shared" si="55"/>
        <v>1</v>
      </c>
      <c r="G485" t="b">
        <f t="shared" si="56"/>
        <v>1</v>
      </c>
      <c r="H485" t="b">
        <f t="shared" si="57"/>
        <v>0</v>
      </c>
    </row>
    <row r="486" spans="1:8">
      <c r="A486" s="4" t="s">
        <v>11</v>
      </c>
      <c r="B486" s="6">
        <v>4921</v>
      </c>
      <c r="C486" s="6">
        <v>2549</v>
      </c>
      <c r="D486" s="6">
        <v>2372</v>
      </c>
      <c r="E486" t="b">
        <f t="shared" si="54"/>
        <v>0</v>
      </c>
      <c r="F486" t="b">
        <f t="shared" si="55"/>
        <v>1</v>
      </c>
      <c r="G486" t="b">
        <f t="shared" si="56"/>
        <v>1</v>
      </c>
      <c r="H486" t="b">
        <f t="shared" si="57"/>
        <v>0</v>
      </c>
    </row>
    <row r="487" spans="1:8">
      <c r="A487" s="4" t="s">
        <v>12</v>
      </c>
      <c r="B487" s="6">
        <v>5642</v>
      </c>
      <c r="C487" s="6">
        <v>2890</v>
      </c>
      <c r="D487" s="6">
        <v>2752</v>
      </c>
      <c r="E487" t="b">
        <f t="shared" si="54"/>
        <v>0</v>
      </c>
      <c r="F487" t="b">
        <f t="shared" si="55"/>
        <v>1</v>
      </c>
      <c r="G487" t="b">
        <f t="shared" si="56"/>
        <v>1</v>
      </c>
      <c r="H487" t="b">
        <f t="shared" si="57"/>
        <v>0</v>
      </c>
    </row>
    <row r="488" spans="1:8">
      <c r="A488" s="4" t="s">
        <v>13</v>
      </c>
      <c r="B488" s="6">
        <v>5723</v>
      </c>
      <c r="C488" s="6">
        <v>2966</v>
      </c>
      <c r="D488" s="6">
        <v>2757</v>
      </c>
      <c r="E488" t="b">
        <f t="shared" si="54"/>
        <v>0</v>
      </c>
      <c r="F488" t="b">
        <f t="shared" si="55"/>
        <v>1</v>
      </c>
      <c r="G488" t="b">
        <f t="shared" si="56"/>
        <v>1</v>
      </c>
      <c r="H488" t="b">
        <f t="shared" si="57"/>
        <v>0</v>
      </c>
    </row>
    <row r="489" spans="1:8">
      <c r="A489" s="4" t="s">
        <v>14</v>
      </c>
      <c r="B489" s="6">
        <v>5175</v>
      </c>
      <c r="C489" s="6">
        <v>2597</v>
      </c>
      <c r="D489" s="6">
        <v>2578</v>
      </c>
      <c r="E489" t="b">
        <f t="shared" si="54"/>
        <v>0</v>
      </c>
      <c r="F489" t="b">
        <f t="shared" si="55"/>
        <v>1</v>
      </c>
      <c r="G489" t="b">
        <f t="shared" si="56"/>
        <v>1</v>
      </c>
      <c r="H489" t="b">
        <f t="shared" si="57"/>
        <v>0</v>
      </c>
    </row>
    <row r="490" spans="1:8">
      <c r="A490" s="4" t="s">
        <v>15</v>
      </c>
      <c r="B490" s="6">
        <v>4475</v>
      </c>
      <c r="C490" s="6">
        <v>2240</v>
      </c>
      <c r="D490" s="6">
        <v>2235</v>
      </c>
      <c r="E490" t="b">
        <f t="shared" si="54"/>
        <v>0</v>
      </c>
      <c r="F490" t="b">
        <f t="shared" si="55"/>
        <v>1</v>
      </c>
      <c r="G490" t="b">
        <f t="shared" si="56"/>
        <v>1</v>
      </c>
      <c r="H490" t="b">
        <f t="shared" si="57"/>
        <v>0</v>
      </c>
    </row>
    <row r="491" spans="1:8">
      <c r="A491" s="4" t="s">
        <v>16</v>
      </c>
      <c r="B491" s="6">
        <v>4737</v>
      </c>
      <c r="C491" s="6">
        <v>2307</v>
      </c>
      <c r="D491" s="6">
        <v>2430</v>
      </c>
      <c r="E491" t="b">
        <f t="shared" si="54"/>
        <v>0</v>
      </c>
      <c r="F491" t="b">
        <f t="shared" si="55"/>
        <v>1</v>
      </c>
      <c r="G491" t="b">
        <f t="shared" si="56"/>
        <v>1</v>
      </c>
      <c r="H491" t="b">
        <f t="shared" si="57"/>
        <v>0</v>
      </c>
    </row>
    <row r="492" spans="1:8">
      <c r="A492" s="4" t="s">
        <v>17</v>
      </c>
      <c r="B492" s="6">
        <v>5617</v>
      </c>
      <c r="C492" s="6">
        <v>2712</v>
      </c>
      <c r="D492" s="6">
        <v>2905</v>
      </c>
      <c r="E492" t="b">
        <f t="shared" si="54"/>
        <v>0</v>
      </c>
      <c r="F492" t="b">
        <f t="shared" si="55"/>
        <v>1</v>
      </c>
      <c r="G492" t="b">
        <f t="shared" si="56"/>
        <v>1</v>
      </c>
      <c r="H492" t="b">
        <f t="shared" si="57"/>
        <v>0</v>
      </c>
    </row>
    <row r="493" spans="1:8">
      <c r="A493" s="4" t="s">
        <v>18</v>
      </c>
      <c r="B493" s="6">
        <v>5493</v>
      </c>
      <c r="C493" s="6">
        <v>2533</v>
      </c>
      <c r="D493" s="6">
        <v>2960</v>
      </c>
      <c r="E493" t="b">
        <f t="shared" si="54"/>
        <v>0</v>
      </c>
      <c r="F493" t="b">
        <f t="shared" si="55"/>
        <v>1</v>
      </c>
      <c r="G493" t="b">
        <f t="shared" si="56"/>
        <v>1</v>
      </c>
      <c r="H493" t="b">
        <f t="shared" si="57"/>
        <v>0</v>
      </c>
    </row>
    <row r="494" spans="1:8">
      <c r="A494" s="4" t="s">
        <v>19</v>
      </c>
      <c r="B494" s="6">
        <v>4316</v>
      </c>
      <c r="C494" s="6">
        <v>1967</v>
      </c>
      <c r="D494" s="6">
        <v>2349</v>
      </c>
      <c r="E494" t="b">
        <f t="shared" si="54"/>
        <v>0</v>
      </c>
      <c r="F494" t="b">
        <f t="shared" si="55"/>
        <v>1</v>
      </c>
      <c r="G494" t="b">
        <f t="shared" si="56"/>
        <v>1</v>
      </c>
      <c r="H494" t="b">
        <f t="shared" si="57"/>
        <v>0</v>
      </c>
    </row>
    <row r="495" spans="1:8">
      <c r="A495" s="4" t="s">
        <v>5</v>
      </c>
      <c r="B495" s="6">
        <v>8080</v>
      </c>
      <c r="C495" s="6">
        <v>2984</v>
      </c>
      <c r="D495" s="6">
        <v>5096</v>
      </c>
      <c r="E495" t="b">
        <f t="shared" si="54"/>
        <v>1</v>
      </c>
      <c r="F495" t="b">
        <f t="shared" si="55"/>
        <v>1</v>
      </c>
      <c r="G495" t="b">
        <f t="shared" si="56"/>
        <v>0</v>
      </c>
      <c r="H495" t="b">
        <f t="shared" si="57"/>
        <v>0</v>
      </c>
    </row>
    <row r="496" spans="1:8">
      <c r="A496" s="4" t="s">
        <v>4</v>
      </c>
      <c r="B496" s="6">
        <f>SUM(B494:B495)</f>
        <v>12396</v>
      </c>
      <c r="C496" s="6">
        <f>SUM(C494:C495)</f>
        <v>4951</v>
      </c>
      <c r="D496" s="6">
        <f t="shared" ref="D496" si="60">SUM(D494:D495)</f>
        <v>7445</v>
      </c>
      <c r="E496" t="b">
        <f t="shared" si="54"/>
        <v>1</v>
      </c>
      <c r="F496" t="b">
        <f t="shared" si="55"/>
        <v>0</v>
      </c>
      <c r="G496" t="b">
        <f t="shared" si="56"/>
        <v>1</v>
      </c>
      <c r="H496" t="b">
        <f t="shared" si="57"/>
        <v>0</v>
      </c>
    </row>
    <row r="497" spans="1:8">
      <c r="A497" s="4" t="s">
        <v>326</v>
      </c>
      <c r="B497" s="6">
        <v>109954</v>
      </c>
      <c r="C497" s="6">
        <v>53880</v>
      </c>
      <c r="D497" s="6">
        <v>56074</v>
      </c>
      <c r="E497" t="b">
        <f t="shared" si="54"/>
        <v>1</v>
      </c>
      <c r="F497" t="b">
        <f t="shared" si="55"/>
        <v>1</v>
      </c>
      <c r="G497" t="b">
        <f t="shared" si="56"/>
        <v>1</v>
      </c>
      <c r="H497" t="b">
        <f t="shared" si="57"/>
        <v>1</v>
      </c>
    </row>
    <row r="498" spans="1:8">
      <c r="A498" s="4" t="s">
        <v>6</v>
      </c>
      <c r="B498" s="6">
        <v>6529</v>
      </c>
      <c r="C498" s="6">
        <v>3261</v>
      </c>
      <c r="D498" s="6">
        <v>3268</v>
      </c>
      <c r="E498" t="b">
        <f t="shared" si="54"/>
        <v>0</v>
      </c>
      <c r="F498" t="b">
        <f t="shared" si="55"/>
        <v>1</v>
      </c>
      <c r="G498" t="b">
        <f t="shared" si="56"/>
        <v>1</v>
      </c>
      <c r="H498" t="b">
        <f t="shared" si="57"/>
        <v>0</v>
      </c>
    </row>
    <row r="499" spans="1:8">
      <c r="A499" s="4" t="s">
        <v>7</v>
      </c>
      <c r="B499" s="6">
        <v>6776</v>
      </c>
      <c r="C499" s="6">
        <v>3479</v>
      </c>
      <c r="D499" s="6">
        <v>3297</v>
      </c>
      <c r="E499" t="b">
        <f t="shared" si="54"/>
        <v>0</v>
      </c>
      <c r="F499" t="b">
        <f t="shared" si="55"/>
        <v>1</v>
      </c>
      <c r="G499" t="b">
        <f t="shared" si="56"/>
        <v>1</v>
      </c>
      <c r="H499" t="b">
        <f t="shared" si="57"/>
        <v>0</v>
      </c>
    </row>
    <row r="500" spans="1:8">
      <c r="A500" s="4" t="s">
        <v>8</v>
      </c>
      <c r="B500" s="6">
        <v>5596</v>
      </c>
      <c r="C500" s="6">
        <v>2834</v>
      </c>
      <c r="D500" s="6">
        <v>2762</v>
      </c>
      <c r="E500" t="b">
        <f t="shared" si="54"/>
        <v>0</v>
      </c>
      <c r="F500" t="b">
        <f t="shared" si="55"/>
        <v>1</v>
      </c>
      <c r="G500" t="b">
        <f t="shared" si="56"/>
        <v>1</v>
      </c>
      <c r="H500" t="b">
        <f t="shared" si="57"/>
        <v>0</v>
      </c>
    </row>
    <row r="501" spans="1:8">
      <c r="A501" s="4" t="s">
        <v>9</v>
      </c>
      <c r="B501" s="6">
        <v>6124</v>
      </c>
      <c r="C501" s="6">
        <v>3107</v>
      </c>
      <c r="D501" s="6">
        <v>3017</v>
      </c>
      <c r="E501" t="b">
        <f t="shared" si="54"/>
        <v>0</v>
      </c>
      <c r="F501" t="b">
        <f t="shared" si="55"/>
        <v>1</v>
      </c>
      <c r="G501" t="b">
        <f t="shared" si="56"/>
        <v>1</v>
      </c>
      <c r="H501" t="b">
        <f t="shared" si="57"/>
        <v>0</v>
      </c>
    </row>
    <row r="502" spans="1:8">
      <c r="A502" s="4" t="s">
        <v>10</v>
      </c>
      <c r="B502" s="6">
        <v>6953</v>
      </c>
      <c r="C502" s="6">
        <v>3469</v>
      </c>
      <c r="D502" s="6">
        <v>3484</v>
      </c>
      <c r="E502" t="b">
        <f t="shared" si="54"/>
        <v>0</v>
      </c>
      <c r="F502" t="b">
        <f t="shared" si="55"/>
        <v>1</v>
      </c>
      <c r="G502" t="b">
        <f t="shared" si="56"/>
        <v>1</v>
      </c>
      <c r="H502" t="b">
        <f t="shared" si="57"/>
        <v>0</v>
      </c>
    </row>
    <row r="503" spans="1:8">
      <c r="A503" s="4" t="s">
        <v>11</v>
      </c>
      <c r="B503" s="6">
        <v>8879</v>
      </c>
      <c r="C503" s="6">
        <v>4523</v>
      </c>
      <c r="D503" s="6">
        <v>4356</v>
      </c>
      <c r="E503" t="b">
        <f t="shared" si="54"/>
        <v>0</v>
      </c>
      <c r="F503" t="b">
        <f t="shared" si="55"/>
        <v>1</v>
      </c>
      <c r="G503" t="b">
        <f t="shared" si="56"/>
        <v>1</v>
      </c>
      <c r="H503" t="b">
        <f t="shared" si="57"/>
        <v>0</v>
      </c>
    </row>
    <row r="504" spans="1:8">
      <c r="A504" s="4" t="s">
        <v>12</v>
      </c>
      <c r="B504" s="6">
        <v>9619</v>
      </c>
      <c r="C504" s="6">
        <v>4939</v>
      </c>
      <c r="D504" s="6">
        <v>4680</v>
      </c>
      <c r="E504" t="b">
        <f t="shared" si="54"/>
        <v>0</v>
      </c>
      <c r="F504" t="b">
        <f t="shared" si="55"/>
        <v>1</v>
      </c>
      <c r="G504" t="b">
        <f t="shared" si="56"/>
        <v>1</v>
      </c>
      <c r="H504" t="b">
        <f t="shared" si="57"/>
        <v>0</v>
      </c>
    </row>
    <row r="505" spans="1:8">
      <c r="A505" s="4" t="s">
        <v>13</v>
      </c>
      <c r="B505" s="6">
        <v>8460</v>
      </c>
      <c r="C505" s="6">
        <v>4250</v>
      </c>
      <c r="D505" s="6">
        <v>4210</v>
      </c>
      <c r="E505" t="b">
        <f t="shared" si="54"/>
        <v>0</v>
      </c>
      <c r="F505" t="b">
        <f t="shared" si="55"/>
        <v>1</v>
      </c>
      <c r="G505" t="b">
        <f t="shared" si="56"/>
        <v>1</v>
      </c>
      <c r="H505" t="b">
        <f t="shared" si="57"/>
        <v>0</v>
      </c>
    </row>
    <row r="506" spans="1:8">
      <c r="A506" s="4" t="s">
        <v>14</v>
      </c>
      <c r="B506" s="6">
        <v>7432</v>
      </c>
      <c r="C506" s="6">
        <v>3692</v>
      </c>
      <c r="D506" s="6">
        <v>3740</v>
      </c>
      <c r="E506" t="b">
        <f t="shared" si="54"/>
        <v>0</v>
      </c>
      <c r="F506" t="b">
        <f t="shared" si="55"/>
        <v>1</v>
      </c>
      <c r="G506" t="b">
        <f t="shared" si="56"/>
        <v>1</v>
      </c>
      <c r="H506" t="b">
        <f t="shared" si="57"/>
        <v>0</v>
      </c>
    </row>
    <row r="507" spans="1:8">
      <c r="A507" s="4" t="s">
        <v>15</v>
      </c>
      <c r="B507" s="6">
        <v>7172</v>
      </c>
      <c r="C507" s="6">
        <v>3540</v>
      </c>
      <c r="D507" s="6">
        <v>3632</v>
      </c>
      <c r="E507" t="b">
        <f t="shared" si="54"/>
        <v>0</v>
      </c>
      <c r="F507" t="b">
        <f t="shared" si="55"/>
        <v>1</v>
      </c>
      <c r="G507" t="b">
        <f t="shared" si="56"/>
        <v>1</v>
      </c>
      <c r="H507" t="b">
        <f t="shared" si="57"/>
        <v>0</v>
      </c>
    </row>
    <row r="508" spans="1:8">
      <c r="A508" s="4" t="s">
        <v>16</v>
      </c>
      <c r="B508" s="6">
        <v>8115</v>
      </c>
      <c r="C508" s="6">
        <v>3921</v>
      </c>
      <c r="D508" s="6">
        <v>4194</v>
      </c>
      <c r="E508" t="b">
        <f t="shared" si="54"/>
        <v>0</v>
      </c>
      <c r="F508" t="b">
        <f t="shared" si="55"/>
        <v>1</v>
      </c>
      <c r="G508" t="b">
        <f t="shared" si="56"/>
        <v>1</v>
      </c>
      <c r="H508" t="b">
        <f t="shared" si="57"/>
        <v>0</v>
      </c>
    </row>
    <row r="509" spans="1:8">
      <c r="A509" s="4" t="s">
        <v>17</v>
      </c>
      <c r="B509" s="6">
        <v>8379</v>
      </c>
      <c r="C509" s="6">
        <v>4244</v>
      </c>
      <c r="D509" s="6">
        <v>4135</v>
      </c>
      <c r="E509" t="b">
        <f t="shared" si="54"/>
        <v>0</v>
      </c>
      <c r="F509" t="b">
        <f t="shared" si="55"/>
        <v>1</v>
      </c>
      <c r="G509" t="b">
        <f t="shared" si="56"/>
        <v>1</v>
      </c>
      <c r="H509" t="b">
        <f t="shared" si="57"/>
        <v>0</v>
      </c>
    </row>
    <row r="510" spans="1:8">
      <c r="A510" s="4" t="s">
        <v>18</v>
      </c>
      <c r="B510" s="6">
        <v>6524</v>
      </c>
      <c r="C510" s="6">
        <v>3174</v>
      </c>
      <c r="D510" s="6">
        <v>3350</v>
      </c>
      <c r="E510" t="b">
        <f t="shared" si="54"/>
        <v>0</v>
      </c>
      <c r="F510" t="b">
        <f t="shared" si="55"/>
        <v>1</v>
      </c>
      <c r="G510" t="b">
        <f t="shared" si="56"/>
        <v>1</v>
      </c>
      <c r="H510" t="b">
        <f t="shared" si="57"/>
        <v>0</v>
      </c>
    </row>
    <row r="511" spans="1:8">
      <c r="A511" s="4" t="s">
        <v>19</v>
      </c>
      <c r="B511" s="6">
        <v>4665</v>
      </c>
      <c r="C511" s="6">
        <v>2107</v>
      </c>
      <c r="D511" s="6">
        <v>2558</v>
      </c>
      <c r="E511" t="b">
        <f t="shared" si="54"/>
        <v>0</v>
      </c>
      <c r="F511" t="b">
        <f t="shared" si="55"/>
        <v>1</v>
      </c>
      <c r="G511" t="b">
        <f t="shared" si="56"/>
        <v>1</v>
      </c>
      <c r="H511" t="b">
        <f t="shared" si="57"/>
        <v>0</v>
      </c>
    </row>
    <row r="512" spans="1:8">
      <c r="A512" s="4" t="s">
        <v>5</v>
      </c>
      <c r="B512" s="6">
        <v>8731</v>
      </c>
      <c r="C512" s="6">
        <v>3340</v>
      </c>
      <c r="D512" s="6">
        <v>5391</v>
      </c>
      <c r="E512" t="b">
        <f t="shared" si="54"/>
        <v>1</v>
      </c>
      <c r="F512" t="b">
        <f t="shared" si="55"/>
        <v>1</v>
      </c>
      <c r="G512" t="b">
        <f t="shared" si="56"/>
        <v>0</v>
      </c>
      <c r="H512" t="b">
        <f t="shared" si="57"/>
        <v>0</v>
      </c>
    </row>
    <row r="513" spans="1:8">
      <c r="A513" s="4" t="s">
        <v>4</v>
      </c>
      <c r="B513" s="6">
        <f>SUM(B511:B512)</f>
        <v>13396</v>
      </c>
      <c r="C513" s="6">
        <f>SUM(C511:C512)</f>
        <v>5447</v>
      </c>
      <c r="D513" s="6">
        <f t="shared" ref="D513" si="61">SUM(D511:D512)</f>
        <v>7949</v>
      </c>
      <c r="E513" t="b">
        <f t="shared" si="54"/>
        <v>1</v>
      </c>
      <c r="F513" t="b">
        <f t="shared" si="55"/>
        <v>0</v>
      </c>
      <c r="G513" t="b">
        <f t="shared" si="56"/>
        <v>1</v>
      </c>
      <c r="H513" t="b">
        <f t="shared" si="57"/>
        <v>0</v>
      </c>
    </row>
    <row r="514" spans="1:8">
      <c r="A514" s="4" t="s">
        <v>327</v>
      </c>
      <c r="B514" s="6">
        <v>109065</v>
      </c>
      <c r="C514" s="6">
        <v>52510</v>
      </c>
      <c r="D514" s="6">
        <v>56555</v>
      </c>
      <c r="E514" t="b">
        <f t="shared" si="54"/>
        <v>1</v>
      </c>
      <c r="F514" t="b">
        <f t="shared" si="55"/>
        <v>1</v>
      </c>
      <c r="G514" t="b">
        <f t="shared" si="56"/>
        <v>1</v>
      </c>
      <c r="H514" t="b">
        <f t="shared" si="57"/>
        <v>1</v>
      </c>
    </row>
    <row r="515" spans="1:8">
      <c r="A515" s="4" t="s">
        <v>6</v>
      </c>
      <c r="B515" s="6">
        <v>4664</v>
      </c>
      <c r="C515" s="6">
        <v>2387</v>
      </c>
      <c r="D515" s="6">
        <v>2277</v>
      </c>
      <c r="E515" t="b">
        <f t="shared" si="54"/>
        <v>0</v>
      </c>
      <c r="F515" t="b">
        <f t="shared" si="55"/>
        <v>1</v>
      </c>
      <c r="G515" t="b">
        <f t="shared" si="56"/>
        <v>1</v>
      </c>
      <c r="H515" t="b">
        <f t="shared" si="57"/>
        <v>0</v>
      </c>
    </row>
    <row r="516" spans="1:8">
      <c r="A516" s="4" t="s">
        <v>7</v>
      </c>
      <c r="B516" s="6">
        <v>4877</v>
      </c>
      <c r="C516" s="6">
        <v>2500</v>
      </c>
      <c r="D516" s="6">
        <v>2377</v>
      </c>
      <c r="E516" t="b">
        <f t="shared" si="54"/>
        <v>0</v>
      </c>
      <c r="F516" t="b">
        <f t="shared" si="55"/>
        <v>1</v>
      </c>
      <c r="G516" t="b">
        <f t="shared" si="56"/>
        <v>1</v>
      </c>
      <c r="H516" t="b">
        <f t="shared" si="57"/>
        <v>0</v>
      </c>
    </row>
    <row r="517" spans="1:8">
      <c r="A517" s="4" t="s">
        <v>8</v>
      </c>
      <c r="B517" s="6">
        <v>4682</v>
      </c>
      <c r="C517" s="6">
        <v>2392</v>
      </c>
      <c r="D517" s="6">
        <v>2290</v>
      </c>
      <c r="E517" t="b">
        <f t="shared" ref="E517:E580" si="62">IFERROR(IF(SEARCH(" - ",A517)&gt;0,FALSE,TRUE),TRUE)</f>
        <v>0</v>
      </c>
      <c r="F517" t="b">
        <f t="shared" ref="F517:F580" si="63">IFERROR(IF(SEARCH("65+",A517)&gt;0,FALSE,TRUE),TRUE)</f>
        <v>1</v>
      </c>
      <c r="G517" t="b">
        <f t="shared" ref="G517:G580" si="64">IFERROR(IF(SEARCH("70",A517)&gt;0,FALSE,TRUE),TRUE)</f>
        <v>1</v>
      </c>
      <c r="H517" t="b">
        <f t="shared" ref="H517:H580" si="65">AND(E517:G517)</f>
        <v>0</v>
      </c>
    </row>
    <row r="518" spans="1:8">
      <c r="A518" s="4" t="s">
        <v>9</v>
      </c>
      <c r="B518" s="6">
        <v>5303</v>
      </c>
      <c r="C518" s="6">
        <v>2800</v>
      </c>
      <c r="D518" s="6">
        <v>2503</v>
      </c>
      <c r="E518" t="b">
        <f t="shared" si="62"/>
        <v>0</v>
      </c>
      <c r="F518" t="b">
        <f t="shared" si="63"/>
        <v>1</v>
      </c>
      <c r="G518" t="b">
        <f t="shared" si="64"/>
        <v>1</v>
      </c>
      <c r="H518" t="b">
        <f t="shared" si="65"/>
        <v>0</v>
      </c>
    </row>
    <row r="519" spans="1:8">
      <c r="A519" s="4" t="s">
        <v>10</v>
      </c>
      <c r="B519" s="6">
        <v>6393</v>
      </c>
      <c r="C519" s="6">
        <v>3208</v>
      </c>
      <c r="D519" s="6">
        <v>3185</v>
      </c>
      <c r="E519" t="b">
        <f t="shared" si="62"/>
        <v>0</v>
      </c>
      <c r="F519" t="b">
        <f t="shared" si="63"/>
        <v>1</v>
      </c>
      <c r="G519" t="b">
        <f t="shared" si="64"/>
        <v>1</v>
      </c>
      <c r="H519" t="b">
        <f t="shared" si="65"/>
        <v>0</v>
      </c>
    </row>
    <row r="520" spans="1:8">
      <c r="A520" s="4" t="s">
        <v>11</v>
      </c>
      <c r="B520" s="6">
        <v>8341</v>
      </c>
      <c r="C520" s="6">
        <v>4210</v>
      </c>
      <c r="D520" s="6">
        <v>4131</v>
      </c>
      <c r="E520" t="b">
        <f t="shared" si="62"/>
        <v>0</v>
      </c>
      <c r="F520" t="b">
        <f t="shared" si="63"/>
        <v>1</v>
      </c>
      <c r="G520" t="b">
        <f t="shared" si="64"/>
        <v>1</v>
      </c>
      <c r="H520" t="b">
        <f t="shared" si="65"/>
        <v>0</v>
      </c>
    </row>
    <row r="521" spans="1:8">
      <c r="A521" s="4" t="s">
        <v>12</v>
      </c>
      <c r="B521" s="6">
        <v>9060</v>
      </c>
      <c r="C521" s="6">
        <v>4495</v>
      </c>
      <c r="D521" s="6">
        <v>4565</v>
      </c>
      <c r="E521" t="b">
        <f t="shared" si="62"/>
        <v>0</v>
      </c>
      <c r="F521" t="b">
        <f t="shared" si="63"/>
        <v>1</v>
      </c>
      <c r="G521" t="b">
        <f t="shared" si="64"/>
        <v>1</v>
      </c>
      <c r="H521" t="b">
        <f t="shared" si="65"/>
        <v>0</v>
      </c>
    </row>
    <row r="522" spans="1:8">
      <c r="A522" s="4" t="s">
        <v>13</v>
      </c>
      <c r="B522" s="6">
        <v>8582</v>
      </c>
      <c r="C522" s="6">
        <v>4244</v>
      </c>
      <c r="D522" s="6">
        <v>4338</v>
      </c>
      <c r="E522" t="b">
        <f t="shared" si="62"/>
        <v>0</v>
      </c>
      <c r="F522" t="b">
        <f t="shared" si="63"/>
        <v>1</v>
      </c>
      <c r="G522" t="b">
        <f t="shared" si="64"/>
        <v>1</v>
      </c>
      <c r="H522" t="b">
        <f t="shared" si="65"/>
        <v>0</v>
      </c>
    </row>
    <row r="523" spans="1:8">
      <c r="A523" s="4" t="s">
        <v>14</v>
      </c>
      <c r="B523" s="6">
        <v>7797</v>
      </c>
      <c r="C523" s="6">
        <v>3838</v>
      </c>
      <c r="D523" s="6">
        <v>3959</v>
      </c>
      <c r="E523" t="b">
        <f t="shared" si="62"/>
        <v>0</v>
      </c>
      <c r="F523" t="b">
        <f t="shared" si="63"/>
        <v>1</v>
      </c>
      <c r="G523" t="b">
        <f t="shared" si="64"/>
        <v>1</v>
      </c>
      <c r="H523" t="b">
        <f t="shared" si="65"/>
        <v>0</v>
      </c>
    </row>
    <row r="524" spans="1:8">
      <c r="A524" s="4" t="s">
        <v>15</v>
      </c>
      <c r="B524" s="6">
        <v>7615</v>
      </c>
      <c r="C524" s="6">
        <v>3742</v>
      </c>
      <c r="D524" s="6">
        <v>3873</v>
      </c>
      <c r="E524" t="b">
        <f t="shared" si="62"/>
        <v>0</v>
      </c>
      <c r="F524" t="b">
        <f t="shared" si="63"/>
        <v>1</v>
      </c>
      <c r="G524" t="b">
        <f t="shared" si="64"/>
        <v>1</v>
      </c>
      <c r="H524" t="b">
        <f t="shared" si="65"/>
        <v>0</v>
      </c>
    </row>
    <row r="525" spans="1:8">
      <c r="A525" s="4" t="s">
        <v>16</v>
      </c>
      <c r="B525" s="6">
        <v>8512</v>
      </c>
      <c r="C525" s="6">
        <v>4286</v>
      </c>
      <c r="D525" s="6">
        <v>4226</v>
      </c>
      <c r="E525" t="b">
        <f t="shared" si="62"/>
        <v>0</v>
      </c>
      <c r="F525" t="b">
        <f t="shared" si="63"/>
        <v>1</v>
      </c>
      <c r="G525" t="b">
        <f t="shared" si="64"/>
        <v>1</v>
      </c>
      <c r="H525" t="b">
        <f t="shared" si="65"/>
        <v>0</v>
      </c>
    </row>
    <row r="526" spans="1:8">
      <c r="A526" s="4" t="s">
        <v>17</v>
      </c>
      <c r="B526" s="6">
        <v>8458</v>
      </c>
      <c r="C526" s="6">
        <v>4056</v>
      </c>
      <c r="D526" s="6">
        <v>4402</v>
      </c>
      <c r="E526" t="b">
        <f t="shared" si="62"/>
        <v>0</v>
      </c>
      <c r="F526" t="b">
        <f t="shared" si="63"/>
        <v>1</v>
      </c>
      <c r="G526" t="b">
        <f t="shared" si="64"/>
        <v>1</v>
      </c>
      <c r="H526" t="b">
        <f t="shared" si="65"/>
        <v>0</v>
      </c>
    </row>
    <row r="527" spans="1:8">
      <c r="A527" s="4" t="s">
        <v>18</v>
      </c>
      <c r="B527" s="6">
        <v>7417</v>
      </c>
      <c r="C527" s="6">
        <v>3507</v>
      </c>
      <c r="D527" s="6">
        <v>3910</v>
      </c>
      <c r="E527" t="b">
        <f t="shared" si="62"/>
        <v>0</v>
      </c>
      <c r="F527" t="b">
        <f t="shared" si="63"/>
        <v>1</v>
      </c>
      <c r="G527" t="b">
        <f t="shared" si="64"/>
        <v>1</v>
      </c>
      <c r="H527" t="b">
        <f t="shared" si="65"/>
        <v>0</v>
      </c>
    </row>
    <row r="528" spans="1:8">
      <c r="A528" s="4" t="s">
        <v>19</v>
      </c>
      <c r="B528" s="6">
        <v>5317</v>
      </c>
      <c r="C528" s="6">
        <v>2418</v>
      </c>
      <c r="D528" s="6">
        <v>2899</v>
      </c>
      <c r="E528" t="b">
        <f t="shared" si="62"/>
        <v>0</v>
      </c>
      <c r="F528" t="b">
        <f t="shared" si="63"/>
        <v>1</v>
      </c>
      <c r="G528" t="b">
        <f t="shared" si="64"/>
        <v>1</v>
      </c>
      <c r="H528" t="b">
        <f t="shared" si="65"/>
        <v>0</v>
      </c>
    </row>
    <row r="529" spans="1:8">
      <c r="A529" s="4" t="s">
        <v>5</v>
      </c>
      <c r="B529" s="6">
        <v>12047</v>
      </c>
      <c r="C529" s="6">
        <v>4427</v>
      </c>
      <c r="D529" s="6">
        <v>7620</v>
      </c>
      <c r="E529" t="b">
        <f t="shared" si="62"/>
        <v>1</v>
      </c>
      <c r="F529" t="b">
        <f t="shared" si="63"/>
        <v>1</v>
      </c>
      <c r="G529" t="b">
        <f t="shared" si="64"/>
        <v>0</v>
      </c>
      <c r="H529" t="b">
        <f t="shared" si="65"/>
        <v>0</v>
      </c>
    </row>
    <row r="530" spans="1:8">
      <c r="A530" s="4" t="s">
        <v>4</v>
      </c>
      <c r="B530" s="6">
        <f>SUM(B528:B529)</f>
        <v>17364</v>
      </c>
      <c r="C530" s="6">
        <f>SUM(C528:C529)</f>
        <v>6845</v>
      </c>
      <c r="D530" s="6">
        <f t="shared" ref="D530" si="66">SUM(D528:D529)</f>
        <v>10519</v>
      </c>
      <c r="E530" t="b">
        <f t="shared" si="62"/>
        <v>1</v>
      </c>
      <c r="F530" t="b">
        <f t="shared" si="63"/>
        <v>0</v>
      </c>
      <c r="G530" t="b">
        <f t="shared" si="64"/>
        <v>1</v>
      </c>
      <c r="H530" t="b">
        <f t="shared" si="65"/>
        <v>0</v>
      </c>
    </row>
    <row r="531" spans="1:8">
      <c r="A531" s="4" t="s">
        <v>328</v>
      </c>
      <c r="B531" s="6">
        <v>77539</v>
      </c>
      <c r="C531" s="6">
        <v>38233</v>
      </c>
      <c r="D531" s="6">
        <v>39306</v>
      </c>
      <c r="E531" t="b">
        <f t="shared" si="62"/>
        <v>1</v>
      </c>
      <c r="F531" t="b">
        <f t="shared" si="63"/>
        <v>1</v>
      </c>
      <c r="G531" t="b">
        <f t="shared" si="64"/>
        <v>1</v>
      </c>
      <c r="H531" t="b">
        <f t="shared" si="65"/>
        <v>1</v>
      </c>
    </row>
    <row r="532" spans="1:8">
      <c r="A532" s="4" t="s">
        <v>6</v>
      </c>
      <c r="B532" s="6">
        <v>4234</v>
      </c>
      <c r="C532" s="6">
        <v>2204</v>
      </c>
      <c r="D532" s="6">
        <v>2030</v>
      </c>
      <c r="E532" t="b">
        <f t="shared" si="62"/>
        <v>0</v>
      </c>
      <c r="F532" t="b">
        <f t="shared" si="63"/>
        <v>1</v>
      </c>
      <c r="G532" t="b">
        <f t="shared" si="64"/>
        <v>1</v>
      </c>
      <c r="H532" t="b">
        <f t="shared" si="65"/>
        <v>0</v>
      </c>
    </row>
    <row r="533" spans="1:8">
      <c r="A533" s="4" t="s">
        <v>7</v>
      </c>
      <c r="B533" s="6">
        <v>4454</v>
      </c>
      <c r="C533" s="6">
        <v>2279</v>
      </c>
      <c r="D533" s="6">
        <v>2175</v>
      </c>
      <c r="E533" t="b">
        <f t="shared" si="62"/>
        <v>0</v>
      </c>
      <c r="F533" t="b">
        <f t="shared" si="63"/>
        <v>1</v>
      </c>
      <c r="G533" t="b">
        <f t="shared" si="64"/>
        <v>1</v>
      </c>
      <c r="H533" t="b">
        <f t="shared" si="65"/>
        <v>0</v>
      </c>
    </row>
    <row r="534" spans="1:8">
      <c r="A534" s="4" t="s">
        <v>8</v>
      </c>
      <c r="B534" s="6">
        <v>3820</v>
      </c>
      <c r="C534" s="6">
        <v>1978</v>
      </c>
      <c r="D534" s="6">
        <v>1842</v>
      </c>
      <c r="E534" t="b">
        <f t="shared" si="62"/>
        <v>0</v>
      </c>
      <c r="F534" t="b">
        <f t="shared" si="63"/>
        <v>1</v>
      </c>
      <c r="G534" t="b">
        <f t="shared" si="64"/>
        <v>1</v>
      </c>
      <c r="H534" t="b">
        <f t="shared" si="65"/>
        <v>0</v>
      </c>
    </row>
    <row r="535" spans="1:8">
      <c r="A535" s="4" t="s">
        <v>9</v>
      </c>
      <c r="B535" s="6">
        <v>3986</v>
      </c>
      <c r="C535" s="6">
        <v>2046</v>
      </c>
      <c r="D535" s="6">
        <v>1940</v>
      </c>
      <c r="E535" t="b">
        <f t="shared" si="62"/>
        <v>0</v>
      </c>
      <c r="F535" t="b">
        <f t="shared" si="63"/>
        <v>1</v>
      </c>
      <c r="G535" t="b">
        <f t="shared" si="64"/>
        <v>1</v>
      </c>
      <c r="H535" t="b">
        <f t="shared" si="65"/>
        <v>0</v>
      </c>
    </row>
    <row r="536" spans="1:8">
      <c r="A536" s="4" t="s">
        <v>10</v>
      </c>
      <c r="B536" s="6">
        <v>4800</v>
      </c>
      <c r="C536" s="6">
        <v>2541</v>
      </c>
      <c r="D536" s="6">
        <v>2259</v>
      </c>
      <c r="E536" t="b">
        <f t="shared" si="62"/>
        <v>0</v>
      </c>
      <c r="F536" t="b">
        <f t="shared" si="63"/>
        <v>1</v>
      </c>
      <c r="G536" t="b">
        <f t="shared" si="64"/>
        <v>1</v>
      </c>
      <c r="H536" t="b">
        <f t="shared" si="65"/>
        <v>0</v>
      </c>
    </row>
    <row r="537" spans="1:8">
      <c r="A537" s="4" t="s">
        <v>11</v>
      </c>
      <c r="B537" s="6">
        <v>6084</v>
      </c>
      <c r="C537" s="6">
        <v>3116</v>
      </c>
      <c r="D537" s="6">
        <v>2968</v>
      </c>
      <c r="E537" t="b">
        <f t="shared" si="62"/>
        <v>0</v>
      </c>
      <c r="F537" t="b">
        <f t="shared" si="63"/>
        <v>1</v>
      </c>
      <c r="G537" t="b">
        <f t="shared" si="64"/>
        <v>1</v>
      </c>
      <c r="H537" t="b">
        <f t="shared" si="65"/>
        <v>0</v>
      </c>
    </row>
    <row r="538" spans="1:8">
      <c r="A538" s="4" t="s">
        <v>12</v>
      </c>
      <c r="B538" s="6">
        <v>6642</v>
      </c>
      <c r="C538" s="6">
        <v>3323</v>
      </c>
      <c r="D538" s="6">
        <v>3319</v>
      </c>
      <c r="E538" t="b">
        <f t="shared" si="62"/>
        <v>0</v>
      </c>
      <c r="F538" t="b">
        <f t="shared" si="63"/>
        <v>1</v>
      </c>
      <c r="G538" t="b">
        <f t="shared" si="64"/>
        <v>1</v>
      </c>
      <c r="H538" t="b">
        <f t="shared" si="65"/>
        <v>0</v>
      </c>
    </row>
    <row r="539" spans="1:8">
      <c r="A539" s="4" t="s">
        <v>13</v>
      </c>
      <c r="B539" s="6">
        <v>5908</v>
      </c>
      <c r="C539" s="6">
        <v>2988</v>
      </c>
      <c r="D539" s="6">
        <v>2920</v>
      </c>
      <c r="E539" t="b">
        <f t="shared" si="62"/>
        <v>0</v>
      </c>
      <c r="F539" t="b">
        <f t="shared" si="63"/>
        <v>1</v>
      </c>
      <c r="G539" t="b">
        <f t="shared" si="64"/>
        <v>1</v>
      </c>
      <c r="H539" t="b">
        <f t="shared" si="65"/>
        <v>0</v>
      </c>
    </row>
    <row r="540" spans="1:8">
      <c r="A540" s="4" t="s">
        <v>14</v>
      </c>
      <c r="B540" s="6">
        <v>5425</v>
      </c>
      <c r="C540" s="6">
        <v>2726</v>
      </c>
      <c r="D540" s="6">
        <v>2699</v>
      </c>
      <c r="E540" t="b">
        <f t="shared" si="62"/>
        <v>0</v>
      </c>
      <c r="F540" t="b">
        <f t="shared" si="63"/>
        <v>1</v>
      </c>
      <c r="G540" t="b">
        <f t="shared" si="64"/>
        <v>1</v>
      </c>
      <c r="H540" t="b">
        <f t="shared" si="65"/>
        <v>0</v>
      </c>
    </row>
    <row r="541" spans="1:8">
      <c r="A541" s="4" t="s">
        <v>15</v>
      </c>
      <c r="B541" s="6">
        <v>5068</v>
      </c>
      <c r="C541" s="6">
        <v>2588</v>
      </c>
      <c r="D541" s="6">
        <v>2480</v>
      </c>
      <c r="E541" t="b">
        <f t="shared" si="62"/>
        <v>0</v>
      </c>
      <c r="F541" t="b">
        <f t="shared" si="63"/>
        <v>1</v>
      </c>
      <c r="G541" t="b">
        <f t="shared" si="64"/>
        <v>1</v>
      </c>
      <c r="H541" t="b">
        <f t="shared" si="65"/>
        <v>0</v>
      </c>
    </row>
    <row r="542" spans="1:8">
      <c r="A542" s="4" t="s">
        <v>16</v>
      </c>
      <c r="B542" s="6">
        <v>5408</v>
      </c>
      <c r="C542" s="6">
        <v>2756</v>
      </c>
      <c r="D542" s="6">
        <v>2652</v>
      </c>
      <c r="E542" t="b">
        <f t="shared" si="62"/>
        <v>0</v>
      </c>
      <c r="F542" t="b">
        <f t="shared" si="63"/>
        <v>1</v>
      </c>
      <c r="G542" t="b">
        <f t="shared" si="64"/>
        <v>1</v>
      </c>
      <c r="H542" t="b">
        <f t="shared" si="65"/>
        <v>0</v>
      </c>
    </row>
    <row r="543" spans="1:8">
      <c r="A543" s="4" t="s">
        <v>17</v>
      </c>
      <c r="B543" s="6">
        <v>5845</v>
      </c>
      <c r="C543" s="6">
        <v>2871</v>
      </c>
      <c r="D543" s="6">
        <v>2974</v>
      </c>
      <c r="E543" t="b">
        <f t="shared" si="62"/>
        <v>0</v>
      </c>
      <c r="F543" t="b">
        <f t="shared" si="63"/>
        <v>1</v>
      </c>
      <c r="G543" t="b">
        <f t="shared" si="64"/>
        <v>1</v>
      </c>
      <c r="H543" t="b">
        <f t="shared" si="65"/>
        <v>0</v>
      </c>
    </row>
    <row r="544" spans="1:8">
      <c r="A544" s="4" t="s">
        <v>18</v>
      </c>
      <c r="B544" s="6">
        <v>4773</v>
      </c>
      <c r="C544" s="6">
        <v>2327</v>
      </c>
      <c r="D544" s="6">
        <v>2446</v>
      </c>
      <c r="E544" t="b">
        <f t="shared" si="62"/>
        <v>0</v>
      </c>
      <c r="F544" t="b">
        <f t="shared" si="63"/>
        <v>1</v>
      </c>
      <c r="G544" t="b">
        <f t="shared" si="64"/>
        <v>1</v>
      </c>
      <c r="H544" t="b">
        <f t="shared" si="65"/>
        <v>0</v>
      </c>
    </row>
    <row r="545" spans="1:8">
      <c r="A545" s="4" t="s">
        <v>19</v>
      </c>
      <c r="B545" s="6">
        <v>3597</v>
      </c>
      <c r="C545" s="6">
        <v>1665</v>
      </c>
      <c r="D545" s="6">
        <v>1932</v>
      </c>
      <c r="E545" t="b">
        <f t="shared" si="62"/>
        <v>0</v>
      </c>
      <c r="F545" t="b">
        <f t="shared" si="63"/>
        <v>1</v>
      </c>
      <c r="G545" t="b">
        <f t="shared" si="64"/>
        <v>1</v>
      </c>
      <c r="H545" t="b">
        <f t="shared" si="65"/>
        <v>0</v>
      </c>
    </row>
    <row r="546" spans="1:8">
      <c r="A546" s="4" t="s">
        <v>5</v>
      </c>
      <c r="B546" s="6">
        <v>7495</v>
      </c>
      <c r="C546" s="6">
        <v>2825</v>
      </c>
      <c r="D546" s="6">
        <v>4670</v>
      </c>
      <c r="E546" t="b">
        <f t="shared" si="62"/>
        <v>1</v>
      </c>
      <c r="F546" t="b">
        <f t="shared" si="63"/>
        <v>1</v>
      </c>
      <c r="G546" t="b">
        <f t="shared" si="64"/>
        <v>0</v>
      </c>
      <c r="H546" t="b">
        <f t="shared" si="65"/>
        <v>0</v>
      </c>
    </row>
    <row r="547" spans="1:8">
      <c r="A547" s="4" t="s">
        <v>4</v>
      </c>
      <c r="B547" s="6">
        <f>SUM(B545:B546)</f>
        <v>11092</v>
      </c>
      <c r="C547" s="6">
        <f>SUM(C545:C546)</f>
        <v>4490</v>
      </c>
      <c r="D547" s="6">
        <f t="shared" ref="D547" si="67">SUM(D545:D546)</f>
        <v>6602</v>
      </c>
      <c r="E547" t="b">
        <f t="shared" si="62"/>
        <v>1</v>
      </c>
      <c r="F547" t="b">
        <f t="shared" si="63"/>
        <v>0</v>
      </c>
      <c r="G547" t="b">
        <f t="shared" si="64"/>
        <v>1</v>
      </c>
      <c r="H547" t="b">
        <f t="shared" si="65"/>
        <v>0</v>
      </c>
    </row>
    <row r="548" spans="1:8">
      <c r="A548" s="4" t="s">
        <v>329</v>
      </c>
      <c r="B548" s="6">
        <v>138975</v>
      </c>
      <c r="C548" s="6">
        <v>67572</v>
      </c>
      <c r="D548" s="6">
        <v>71403</v>
      </c>
      <c r="E548" t="b">
        <f t="shared" si="62"/>
        <v>1</v>
      </c>
      <c r="F548" t="b">
        <f t="shared" si="63"/>
        <v>1</v>
      </c>
      <c r="G548" t="b">
        <f t="shared" si="64"/>
        <v>1</v>
      </c>
      <c r="H548" t="b">
        <f t="shared" si="65"/>
        <v>1</v>
      </c>
    </row>
    <row r="549" spans="1:8">
      <c r="A549" s="4" t="s">
        <v>6</v>
      </c>
      <c r="B549" s="6">
        <v>6311</v>
      </c>
      <c r="C549" s="6">
        <v>3243</v>
      </c>
      <c r="D549" s="6">
        <v>3068</v>
      </c>
      <c r="E549" t="b">
        <f t="shared" si="62"/>
        <v>0</v>
      </c>
      <c r="F549" t="b">
        <f t="shared" si="63"/>
        <v>1</v>
      </c>
      <c r="G549" t="b">
        <f t="shared" si="64"/>
        <v>1</v>
      </c>
      <c r="H549" t="b">
        <f t="shared" si="65"/>
        <v>0</v>
      </c>
    </row>
    <row r="550" spans="1:8">
      <c r="A550" s="4" t="s">
        <v>7</v>
      </c>
      <c r="B550" s="6">
        <v>6963</v>
      </c>
      <c r="C550" s="6">
        <v>3570</v>
      </c>
      <c r="D550" s="6">
        <v>3393</v>
      </c>
      <c r="E550" t="b">
        <f t="shared" si="62"/>
        <v>0</v>
      </c>
      <c r="F550" t="b">
        <f t="shared" si="63"/>
        <v>1</v>
      </c>
      <c r="G550" t="b">
        <f t="shared" si="64"/>
        <v>1</v>
      </c>
      <c r="H550" t="b">
        <f t="shared" si="65"/>
        <v>0</v>
      </c>
    </row>
    <row r="551" spans="1:8">
      <c r="A551" s="4" t="s">
        <v>8</v>
      </c>
      <c r="B551" s="6">
        <v>5962</v>
      </c>
      <c r="C551" s="6">
        <v>3065</v>
      </c>
      <c r="D551" s="6">
        <v>2897</v>
      </c>
      <c r="E551" t="b">
        <f t="shared" si="62"/>
        <v>0</v>
      </c>
      <c r="F551" t="b">
        <f t="shared" si="63"/>
        <v>1</v>
      </c>
      <c r="G551" t="b">
        <f t="shared" si="64"/>
        <v>1</v>
      </c>
      <c r="H551" t="b">
        <f t="shared" si="65"/>
        <v>0</v>
      </c>
    </row>
    <row r="552" spans="1:8">
      <c r="A552" s="4" t="s">
        <v>9</v>
      </c>
      <c r="B552" s="6">
        <v>6790</v>
      </c>
      <c r="C552" s="6">
        <v>3552</v>
      </c>
      <c r="D552" s="6">
        <v>3238</v>
      </c>
      <c r="E552" t="b">
        <f t="shared" si="62"/>
        <v>0</v>
      </c>
      <c r="F552" t="b">
        <f t="shared" si="63"/>
        <v>1</v>
      </c>
      <c r="G552" t="b">
        <f t="shared" si="64"/>
        <v>1</v>
      </c>
      <c r="H552" t="b">
        <f t="shared" si="65"/>
        <v>0</v>
      </c>
    </row>
    <row r="553" spans="1:8">
      <c r="A553" s="4" t="s">
        <v>10</v>
      </c>
      <c r="B553" s="6">
        <v>7788</v>
      </c>
      <c r="C553" s="6">
        <v>3951</v>
      </c>
      <c r="D553" s="6">
        <v>3837</v>
      </c>
      <c r="E553" t="b">
        <f t="shared" si="62"/>
        <v>0</v>
      </c>
      <c r="F553" t="b">
        <f t="shared" si="63"/>
        <v>1</v>
      </c>
      <c r="G553" t="b">
        <f t="shared" si="64"/>
        <v>1</v>
      </c>
      <c r="H553" t="b">
        <f t="shared" si="65"/>
        <v>0</v>
      </c>
    </row>
    <row r="554" spans="1:8">
      <c r="A554" s="4" t="s">
        <v>11</v>
      </c>
      <c r="B554" s="6">
        <v>9727</v>
      </c>
      <c r="C554" s="6">
        <v>4992</v>
      </c>
      <c r="D554" s="6">
        <v>4735</v>
      </c>
      <c r="E554" t="b">
        <f t="shared" si="62"/>
        <v>0</v>
      </c>
      <c r="F554" t="b">
        <f t="shared" si="63"/>
        <v>1</v>
      </c>
      <c r="G554" t="b">
        <f t="shared" si="64"/>
        <v>1</v>
      </c>
      <c r="H554" t="b">
        <f t="shared" si="65"/>
        <v>0</v>
      </c>
    </row>
    <row r="555" spans="1:8">
      <c r="A555" s="4" t="s">
        <v>12</v>
      </c>
      <c r="B555" s="6">
        <v>11344</v>
      </c>
      <c r="C555" s="6">
        <v>5684</v>
      </c>
      <c r="D555" s="6">
        <v>5660</v>
      </c>
      <c r="E555" t="b">
        <f t="shared" si="62"/>
        <v>0</v>
      </c>
      <c r="F555" t="b">
        <f t="shared" si="63"/>
        <v>1</v>
      </c>
      <c r="G555" t="b">
        <f t="shared" si="64"/>
        <v>1</v>
      </c>
      <c r="H555" t="b">
        <f t="shared" si="65"/>
        <v>0</v>
      </c>
    </row>
    <row r="556" spans="1:8">
      <c r="A556" s="4" t="s">
        <v>13</v>
      </c>
      <c r="B556" s="6">
        <v>11148</v>
      </c>
      <c r="C556" s="6">
        <v>5623</v>
      </c>
      <c r="D556" s="6">
        <v>5525</v>
      </c>
      <c r="E556" t="b">
        <f t="shared" si="62"/>
        <v>0</v>
      </c>
      <c r="F556" t="b">
        <f t="shared" si="63"/>
        <v>1</v>
      </c>
      <c r="G556" t="b">
        <f t="shared" si="64"/>
        <v>1</v>
      </c>
      <c r="H556" t="b">
        <f t="shared" si="65"/>
        <v>0</v>
      </c>
    </row>
    <row r="557" spans="1:8">
      <c r="A557" s="4" t="s">
        <v>14</v>
      </c>
      <c r="B557" s="6">
        <v>10345</v>
      </c>
      <c r="C557" s="6">
        <v>5174</v>
      </c>
      <c r="D557" s="6">
        <v>5171</v>
      </c>
      <c r="E557" t="b">
        <f t="shared" si="62"/>
        <v>0</v>
      </c>
      <c r="F557" t="b">
        <f t="shared" si="63"/>
        <v>1</v>
      </c>
      <c r="G557" t="b">
        <f t="shared" si="64"/>
        <v>1</v>
      </c>
      <c r="H557" t="b">
        <f t="shared" si="65"/>
        <v>0</v>
      </c>
    </row>
    <row r="558" spans="1:8">
      <c r="A558" s="4" t="s">
        <v>15</v>
      </c>
      <c r="B558" s="6">
        <v>9169</v>
      </c>
      <c r="C558" s="6">
        <v>4641</v>
      </c>
      <c r="D558" s="6">
        <v>4528</v>
      </c>
      <c r="E558" t="b">
        <f t="shared" si="62"/>
        <v>0</v>
      </c>
      <c r="F558" t="b">
        <f t="shared" si="63"/>
        <v>1</v>
      </c>
      <c r="G558" t="b">
        <f t="shared" si="64"/>
        <v>1</v>
      </c>
      <c r="H558" t="b">
        <f t="shared" si="65"/>
        <v>0</v>
      </c>
    </row>
    <row r="559" spans="1:8">
      <c r="A559" s="4" t="s">
        <v>16</v>
      </c>
      <c r="B559" s="6">
        <v>9329</v>
      </c>
      <c r="C559" s="6">
        <v>4667</v>
      </c>
      <c r="D559" s="6">
        <v>4662</v>
      </c>
      <c r="E559" t="b">
        <f t="shared" si="62"/>
        <v>0</v>
      </c>
      <c r="F559" t="b">
        <f t="shared" si="63"/>
        <v>1</v>
      </c>
      <c r="G559" t="b">
        <f t="shared" si="64"/>
        <v>1</v>
      </c>
      <c r="H559" t="b">
        <f t="shared" si="65"/>
        <v>0</v>
      </c>
    </row>
    <row r="560" spans="1:8">
      <c r="A560" s="4" t="s">
        <v>17</v>
      </c>
      <c r="B560" s="6">
        <v>10447</v>
      </c>
      <c r="C560" s="6">
        <v>5042</v>
      </c>
      <c r="D560" s="6">
        <v>5405</v>
      </c>
      <c r="E560" t="b">
        <f t="shared" si="62"/>
        <v>0</v>
      </c>
      <c r="F560" t="b">
        <f t="shared" si="63"/>
        <v>1</v>
      </c>
      <c r="G560" t="b">
        <f t="shared" si="64"/>
        <v>1</v>
      </c>
      <c r="H560" t="b">
        <f t="shared" si="65"/>
        <v>0</v>
      </c>
    </row>
    <row r="561" spans="1:8">
      <c r="A561" s="4" t="s">
        <v>18</v>
      </c>
      <c r="B561" s="6">
        <v>9936</v>
      </c>
      <c r="C561" s="6">
        <v>4589</v>
      </c>
      <c r="D561" s="6">
        <v>5347</v>
      </c>
      <c r="E561" t="b">
        <f t="shared" si="62"/>
        <v>0</v>
      </c>
      <c r="F561" t="b">
        <f t="shared" si="63"/>
        <v>1</v>
      </c>
      <c r="G561" t="b">
        <f t="shared" si="64"/>
        <v>1</v>
      </c>
      <c r="H561" t="b">
        <f t="shared" si="65"/>
        <v>0</v>
      </c>
    </row>
    <row r="562" spans="1:8">
      <c r="A562" s="4" t="s">
        <v>19</v>
      </c>
      <c r="B562" s="6">
        <v>7823</v>
      </c>
      <c r="C562" s="6">
        <v>3539</v>
      </c>
      <c r="D562" s="6">
        <v>4284</v>
      </c>
      <c r="E562" t="b">
        <f t="shared" si="62"/>
        <v>0</v>
      </c>
      <c r="F562" t="b">
        <f t="shared" si="63"/>
        <v>1</v>
      </c>
      <c r="G562" t="b">
        <f t="shared" si="64"/>
        <v>1</v>
      </c>
      <c r="H562" t="b">
        <f t="shared" si="65"/>
        <v>0</v>
      </c>
    </row>
    <row r="563" spans="1:8">
      <c r="A563" s="4" t="s">
        <v>5</v>
      </c>
      <c r="B563" s="6">
        <v>15893</v>
      </c>
      <c r="C563" s="6">
        <v>6240</v>
      </c>
      <c r="D563" s="6">
        <v>9653</v>
      </c>
      <c r="E563" t="b">
        <f t="shared" si="62"/>
        <v>1</v>
      </c>
      <c r="F563" t="b">
        <f t="shared" si="63"/>
        <v>1</v>
      </c>
      <c r="G563" t="b">
        <f t="shared" si="64"/>
        <v>0</v>
      </c>
      <c r="H563" t="b">
        <f t="shared" si="65"/>
        <v>0</v>
      </c>
    </row>
    <row r="564" spans="1:8">
      <c r="A564" s="4" t="s">
        <v>4</v>
      </c>
      <c r="B564" s="6">
        <f>SUM(B562:B563)</f>
        <v>23716</v>
      </c>
      <c r="C564" s="6">
        <f>SUM(C562:C563)</f>
        <v>9779</v>
      </c>
      <c r="D564" s="6">
        <f t="shared" ref="D564" si="68">SUM(D562:D563)</f>
        <v>13937</v>
      </c>
      <c r="E564" t="b">
        <f t="shared" si="62"/>
        <v>1</v>
      </c>
      <c r="F564" t="b">
        <f t="shared" si="63"/>
        <v>0</v>
      </c>
      <c r="G564" t="b">
        <f t="shared" si="64"/>
        <v>1</v>
      </c>
      <c r="H564" t="b">
        <f t="shared" si="65"/>
        <v>0</v>
      </c>
    </row>
    <row r="565" spans="1:8">
      <c r="A565" s="4" t="s">
        <v>80</v>
      </c>
      <c r="B565" s="6">
        <v>59044</v>
      </c>
      <c r="C565" s="6">
        <v>29129</v>
      </c>
      <c r="D565" s="6">
        <v>29915</v>
      </c>
      <c r="E565" t="b">
        <f t="shared" si="62"/>
        <v>1</v>
      </c>
      <c r="F565" t="b">
        <f t="shared" si="63"/>
        <v>1</v>
      </c>
      <c r="G565" t="b">
        <f t="shared" si="64"/>
        <v>1</v>
      </c>
      <c r="H565" t="b">
        <f t="shared" si="65"/>
        <v>1</v>
      </c>
    </row>
    <row r="566" spans="1:8">
      <c r="A566" s="4" t="s">
        <v>6</v>
      </c>
      <c r="B566" s="6">
        <v>3234</v>
      </c>
      <c r="C566" s="6">
        <v>1661</v>
      </c>
      <c r="D566" s="6">
        <v>1573</v>
      </c>
      <c r="E566" t="b">
        <f t="shared" si="62"/>
        <v>0</v>
      </c>
      <c r="F566" t="b">
        <f t="shared" si="63"/>
        <v>1</v>
      </c>
      <c r="G566" t="b">
        <f t="shared" si="64"/>
        <v>1</v>
      </c>
      <c r="H566" t="b">
        <f t="shared" si="65"/>
        <v>0</v>
      </c>
    </row>
    <row r="567" spans="1:8">
      <c r="A567" s="4" t="s">
        <v>7</v>
      </c>
      <c r="B567" s="6">
        <v>3423</v>
      </c>
      <c r="C567" s="6">
        <v>1746</v>
      </c>
      <c r="D567" s="6">
        <v>1677</v>
      </c>
      <c r="E567" t="b">
        <f t="shared" si="62"/>
        <v>0</v>
      </c>
      <c r="F567" t="b">
        <f t="shared" si="63"/>
        <v>1</v>
      </c>
      <c r="G567" t="b">
        <f t="shared" si="64"/>
        <v>1</v>
      </c>
      <c r="H567" t="b">
        <f t="shared" si="65"/>
        <v>0</v>
      </c>
    </row>
    <row r="568" spans="1:8">
      <c r="A568" s="4" t="s">
        <v>8</v>
      </c>
      <c r="B568" s="6">
        <v>2884</v>
      </c>
      <c r="C568" s="6">
        <v>1482</v>
      </c>
      <c r="D568" s="6">
        <v>1402</v>
      </c>
      <c r="E568" t="b">
        <f t="shared" si="62"/>
        <v>0</v>
      </c>
      <c r="F568" t="b">
        <f t="shared" si="63"/>
        <v>1</v>
      </c>
      <c r="G568" t="b">
        <f t="shared" si="64"/>
        <v>1</v>
      </c>
      <c r="H568" t="b">
        <f t="shared" si="65"/>
        <v>0</v>
      </c>
    </row>
    <row r="569" spans="1:8">
      <c r="A569" s="4" t="s">
        <v>9</v>
      </c>
      <c r="B569" s="6">
        <v>2979</v>
      </c>
      <c r="C569" s="6">
        <v>1524</v>
      </c>
      <c r="D569" s="6">
        <v>1455</v>
      </c>
      <c r="E569" t="b">
        <f t="shared" si="62"/>
        <v>0</v>
      </c>
      <c r="F569" t="b">
        <f t="shared" si="63"/>
        <v>1</v>
      </c>
      <c r="G569" t="b">
        <f t="shared" si="64"/>
        <v>1</v>
      </c>
      <c r="H569" t="b">
        <f t="shared" si="65"/>
        <v>0</v>
      </c>
    </row>
    <row r="570" spans="1:8">
      <c r="A570" s="4" t="s">
        <v>10</v>
      </c>
      <c r="B570" s="6">
        <v>3702</v>
      </c>
      <c r="C570" s="6">
        <v>1900</v>
      </c>
      <c r="D570" s="6">
        <v>1802</v>
      </c>
      <c r="E570" t="b">
        <f t="shared" si="62"/>
        <v>0</v>
      </c>
      <c r="F570" t="b">
        <f t="shared" si="63"/>
        <v>1</v>
      </c>
      <c r="G570" t="b">
        <f t="shared" si="64"/>
        <v>1</v>
      </c>
      <c r="H570" t="b">
        <f t="shared" si="65"/>
        <v>0</v>
      </c>
    </row>
    <row r="571" spans="1:8">
      <c r="A571" s="4" t="s">
        <v>11</v>
      </c>
      <c r="B571" s="6">
        <v>4684</v>
      </c>
      <c r="C571" s="6">
        <v>2358</v>
      </c>
      <c r="D571" s="6">
        <v>2326</v>
      </c>
      <c r="E571" t="b">
        <f t="shared" si="62"/>
        <v>0</v>
      </c>
      <c r="F571" t="b">
        <f t="shared" si="63"/>
        <v>1</v>
      </c>
      <c r="G571" t="b">
        <f t="shared" si="64"/>
        <v>1</v>
      </c>
      <c r="H571" t="b">
        <f t="shared" si="65"/>
        <v>0</v>
      </c>
    </row>
    <row r="572" spans="1:8">
      <c r="A572" s="4" t="s">
        <v>12</v>
      </c>
      <c r="B572" s="6">
        <v>5055</v>
      </c>
      <c r="C572" s="6">
        <v>2560</v>
      </c>
      <c r="D572" s="6">
        <v>2495</v>
      </c>
      <c r="E572" t="b">
        <f t="shared" si="62"/>
        <v>0</v>
      </c>
      <c r="F572" t="b">
        <f t="shared" si="63"/>
        <v>1</v>
      </c>
      <c r="G572" t="b">
        <f t="shared" si="64"/>
        <v>1</v>
      </c>
      <c r="H572" t="b">
        <f t="shared" si="65"/>
        <v>0</v>
      </c>
    </row>
    <row r="573" spans="1:8">
      <c r="A573" s="4" t="s">
        <v>13</v>
      </c>
      <c r="B573" s="6">
        <v>4504</v>
      </c>
      <c r="C573" s="6">
        <v>2270</v>
      </c>
      <c r="D573" s="6">
        <v>2234</v>
      </c>
      <c r="E573" t="b">
        <f t="shared" si="62"/>
        <v>0</v>
      </c>
      <c r="F573" t="b">
        <f t="shared" si="63"/>
        <v>1</v>
      </c>
      <c r="G573" t="b">
        <f t="shared" si="64"/>
        <v>1</v>
      </c>
      <c r="H573" t="b">
        <f t="shared" si="65"/>
        <v>0</v>
      </c>
    </row>
    <row r="574" spans="1:8">
      <c r="A574" s="4" t="s">
        <v>14</v>
      </c>
      <c r="B574" s="6">
        <v>4123</v>
      </c>
      <c r="C574" s="6">
        <v>2074</v>
      </c>
      <c r="D574" s="6">
        <v>2049</v>
      </c>
      <c r="E574" t="b">
        <f t="shared" si="62"/>
        <v>0</v>
      </c>
      <c r="F574" t="b">
        <f t="shared" si="63"/>
        <v>1</v>
      </c>
      <c r="G574" t="b">
        <f t="shared" si="64"/>
        <v>1</v>
      </c>
      <c r="H574" t="b">
        <f t="shared" si="65"/>
        <v>0</v>
      </c>
    </row>
    <row r="575" spans="1:8">
      <c r="A575" s="4" t="s">
        <v>15</v>
      </c>
      <c r="B575" s="6">
        <v>4032</v>
      </c>
      <c r="C575" s="6">
        <v>2018</v>
      </c>
      <c r="D575" s="6">
        <v>2014</v>
      </c>
      <c r="E575" t="b">
        <f t="shared" si="62"/>
        <v>0</v>
      </c>
      <c r="F575" t="b">
        <f t="shared" si="63"/>
        <v>1</v>
      </c>
      <c r="G575" t="b">
        <f t="shared" si="64"/>
        <v>1</v>
      </c>
      <c r="H575" t="b">
        <f t="shared" si="65"/>
        <v>0</v>
      </c>
    </row>
    <row r="576" spans="1:8">
      <c r="A576" s="4" t="s">
        <v>16</v>
      </c>
      <c r="B576" s="6">
        <v>4313</v>
      </c>
      <c r="C576" s="6">
        <v>2174</v>
      </c>
      <c r="D576" s="6">
        <v>2139</v>
      </c>
      <c r="E576" t="b">
        <f t="shared" si="62"/>
        <v>0</v>
      </c>
      <c r="F576" t="b">
        <f t="shared" si="63"/>
        <v>1</v>
      </c>
      <c r="G576" t="b">
        <f t="shared" si="64"/>
        <v>1</v>
      </c>
      <c r="H576" t="b">
        <f t="shared" si="65"/>
        <v>0</v>
      </c>
    </row>
    <row r="577" spans="1:8">
      <c r="A577" s="4" t="s">
        <v>17</v>
      </c>
      <c r="B577" s="6">
        <v>4684</v>
      </c>
      <c r="C577" s="6">
        <v>2420</v>
      </c>
      <c r="D577" s="6">
        <v>2264</v>
      </c>
      <c r="E577" t="b">
        <f t="shared" si="62"/>
        <v>0</v>
      </c>
      <c r="F577" t="b">
        <f t="shared" si="63"/>
        <v>1</v>
      </c>
      <c r="G577" t="b">
        <f t="shared" si="64"/>
        <v>1</v>
      </c>
      <c r="H577" t="b">
        <f t="shared" si="65"/>
        <v>0</v>
      </c>
    </row>
    <row r="578" spans="1:8">
      <c r="A578" s="4" t="s">
        <v>18</v>
      </c>
      <c r="B578" s="6">
        <v>3622</v>
      </c>
      <c r="C578" s="6">
        <v>1750</v>
      </c>
      <c r="D578" s="6">
        <v>1872</v>
      </c>
      <c r="E578" t="b">
        <f t="shared" si="62"/>
        <v>0</v>
      </c>
      <c r="F578" t="b">
        <f t="shared" si="63"/>
        <v>1</v>
      </c>
      <c r="G578" t="b">
        <f t="shared" si="64"/>
        <v>1</v>
      </c>
      <c r="H578" t="b">
        <f t="shared" si="65"/>
        <v>0</v>
      </c>
    </row>
    <row r="579" spans="1:8">
      <c r="A579" s="4" t="s">
        <v>19</v>
      </c>
      <c r="B579" s="6">
        <v>2633</v>
      </c>
      <c r="C579" s="6">
        <v>1216</v>
      </c>
      <c r="D579" s="6">
        <v>1417</v>
      </c>
      <c r="E579" t="b">
        <f t="shared" si="62"/>
        <v>0</v>
      </c>
      <c r="F579" t="b">
        <f t="shared" si="63"/>
        <v>1</v>
      </c>
      <c r="G579" t="b">
        <f t="shared" si="64"/>
        <v>1</v>
      </c>
      <c r="H579" t="b">
        <f t="shared" si="65"/>
        <v>0</v>
      </c>
    </row>
    <row r="580" spans="1:8">
      <c r="A580" s="4" t="s">
        <v>5</v>
      </c>
      <c r="B580" s="6">
        <v>5172</v>
      </c>
      <c r="C580" s="6">
        <v>1976</v>
      </c>
      <c r="D580" s="6">
        <v>3196</v>
      </c>
      <c r="E580" t="b">
        <f t="shared" si="62"/>
        <v>1</v>
      </c>
      <c r="F580" t="b">
        <f t="shared" si="63"/>
        <v>1</v>
      </c>
      <c r="G580" t="b">
        <f t="shared" si="64"/>
        <v>0</v>
      </c>
      <c r="H580" t="b">
        <f t="shared" si="65"/>
        <v>0</v>
      </c>
    </row>
    <row r="581" spans="1:8">
      <c r="A581" s="4" t="s">
        <v>4</v>
      </c>
      <c r="B581" s="6">
        <f>SUM(B579:B580)</f>
        <v>7805</v>
      </c>
      <c r="C581" s="6">
        <f>SUM(C579:C580)</f>
        <v>3192</v>
      </c>
      <c r="D581" s="6">
        <f t="shared" ref="D581" si="69">SUM(D579:D580)</f>
        <v>4613</v>
      </c>
      <c r="E581" t="b">
        <f t="shared" ref="E581:E632" si="70">IFERROR(IF(SEARCH(" - ",A581)&gt;0,FALSE,TRUE),TRUE)</f>
        <v>1</v>
      </c>
      <c r="F581" t="b">
        <f t="shared" ref="F581:F632" si="71">IFERROR(IF(SEARCH("65+",A581)&gt;0,FALSE,TRUE),TRUE)</f>
        <v>0</v>
      </c>
      <c r="G581" t="b">
        <f t="shared" ref="G581:G632" si="72">IFERROR(IF(SEARCH("70",A581)&gt;0,FALSE,TRUE),TRUE)</f>
        <v>1</v>
      </c>
      <c r="H581" t="b">
        <f t="shared" ref="H581:H632" si="73">AND(E581:G581)</f>
        <v>0</v>
      </c>
    </row>
    <row r="582" spans="1:8">
      <c r="A582" s="4" t="s">
        <v>81</v>
      </c>
      <c r="B582" s="6">
        <v>157845</v>
      </c>
      <c r="C582" s="6">
        <v>76828</v>
      </c>
      <c r="D582" s="6">
        <v>81017</v>
      </c>
      <c r="E582" t="b">
        <f t="shared" si="70"/>
        <v>1</v>
      </c>
      <c r="F582" t="b">
        <f t="shared" si="71"/>
        <v>1</v>
      </c>
      <c r="G582" t="b">
        <f t="shared" si="72"/>
        <v>1</v>
      </c>
      <c r="H582" t="b">
        <f t="shared" si="73"/>
        <v>1</v>
      </c>
    </row>
    <row r="583" spans="1:8">
      <c r="A583" s="4" t="s">
        <v>6</v>
      </c>
      <c r="B583" s="6">
        <v>7860</v>
      </c>
      <c r="C583" s="6">
        <v>3999</v>
      </c>
      <c r="D583" s="6">
        <v>3861</v>
      </c>
      <c r="E583" t="b">
        <f t="shared" si="70"/>
        <v>0</v>
      </c>
      <c r="F583" t="b">
        <f t="shared" si="71"/>
        <v>1</v>
      </c>
      <c r="G583" t="b">
        <f t="shared" si="72"/>
        <v>1</v>
      </c>
      <c r="H583" t="b">
        <f t="shared" si="73"/>
        <v>0</v>
      </c>
    </row>
    <row r="584" spans="1:8">
      <c r="A584" s="4" t="s">
        <v>7</v>
      </c>
      <c r="B584" s="6">
        <v>8624</v>
      </c>
      <c r="C584" s="6">
        <v>4435</v>
      </c>
      <c r="D584" s="6">
        <v>4189</v>
      </c>
      <c r="E584" t="b">
        <f t="shared" si="70"/>
        <v>0</v>
      </c>
      <c r="F584" t="b">
        <f t="shared" si="71"/>
        <v>1</v>
      </c>
      <c r="G584" t="b">
        <f t="shared" si="72"/>
        <v>1</v>
      </c>
      <c r="H584" t="b">
        <f t="shared" si="73"/>
        <v>0</v>
      </c>
    </row>
    <row r="585" spans="1:8">
      <c r="A585" s="4" t="s">
        <v>8</v>
      </c>
      <c r="B585" s="6">
        <v>7324</v>
      </c>
      <c r="C585" s="6">
        <v>3777</v>
      </c>
      <c r="D585" s="6">
        <v>3547</v>
      </c>
      <c r="E585" t="b">
        <f t="shared" si="70"/>
        <v>0</v>
      </c>
      <c r="F585" t="b">
        <f t="shared" si="71"/>
        <v>1</v>
      </c>
      <c r="G585" t="b">
        <f t="shared" si="72"/>
        <v>1</v>
      </c>
      <c r="H585" t="b">
        <f t="shared" si="73"/>
        <v>0</v>
      </c>
    </row>
    <row r="586" spans="1:8">
      <c r="A586" s="4" t="s">
        <v>9</v>
      </c>
      <c r="B586" s="6">
        <v>7818</v>
      </c>
      <c r="C586" s="6">
        <v>3960</v>
      </c>
      <c r="D586" s="6">
        <v>3858</v>
      </c>
      <c r="E586" t="b">
        <f t="shared" si="70"/>
        <v>0</v>
      </c>
      <c r="F586" t="b">
        <f t="shared" si="71"/>
        <v>1</v>
      </c>
      <c r="G586" t="b">
        <f t="shared" si="72"/>
        <v>1</v>
      </c>
      <c r="H586" t="b">
        <f t="shared" si="73"/>
        <v>0</v>
      </c>
    </row>
    <row r="587" spans="1:8">
      <c r="A587" s="4" t="s">
        <v>10</v>
      </c>
      <c r="B587" s="6">
        <v>9312</v>
      </c>
      <c r="C587" s="6">
        <v>4689</v>
      </c>
      <c r="D587" s="6">
        <v>4623</v>
      </c>
      <c r="E587" t="b">
        <f t="shared" si="70"/>
        <v>0</v>
      </c>
      <c r="F587" t="b">
        <f t="shared" si="71"/>
        <v>1</v>
      </c>
      <c r="G587" t="b">
        <f t="shared" si="72"/>
        <v>1</v>
      </c>
      <c r="H587" t="b">
        <f t="shared" si="73"/>
        <v>0</v>
      </c>
    </row>
    <row r="588" spans="1:8">
      <c r="A588" s="4" t="s">
        <v>11</v>
      </c>
      <c r="B588" s="6">
        <v>11821</v>
      </c>
      <c r="C588" s="6">
        <v>5987</v>
      </c>
      <c r="D588" s="6">
        <v>5834</v>
      </c>
      <c r="E588" t="b">
        <f t="shared" si="70"/>
        <v>0</v>
      </c>
      <c r="F588" t="b">
        <f t="shared" si="71"/>
        <v>1</v>
      </c>
      <c r="G588" t="b">
        <f t="shared" si="72"/>
        <v>1</v>
      </c>
      <c r="H588" t="b">
        <f t="shared" si="73"/>
        <v>0</v>
      </c>
    </row>
    <row r="589" spans="1:8">
      <c r="A589" s="4" t="s">
        <v>12</v>
      </c>
      <c r="B589" s="6">
        <v>12822</v>
      </c>
      <c r="C589" s="6">
        <v>6494</v>
      </c>
      <c r="D589" s="6">
        <v>6328</v>
      </c>
      <c r="E589" t="b">
        <f t="shared" si="70"/>
        <v>0</v>
      </c>
      <c r="F589" t="b">
        <f t="shared" si="71"/>
        <v>1</v>
      </c>
      <c r="G589" t="b">
        <f t="shared" si="72"/>
        <v>1</v>
      </c>
      <c r="H589" t="b">
        <f t="shared" si="73"/>
        <v>0</v>
      </c>
    </row>
    <row r="590" spans="1:8">
      <c r="A590" s="4" t="s">
        <v>13</v>
      </c>
      <c r="B590" s="6">
        <v>12036</v>
      </c>
      <c r="C590" s="6">
        <v>6083</v>
      </c>
      <c r="D590" s="6">
        <v>5953</v>
      </c>
      <c r="E590" t="b">
        <f t="shared" si="70"/>
        <v>0</v>
      </c>
      <c r="F590" t="b">
        <f t="shared" si="71"/>
        <v>1</v>
      </c>
      <c r="G590" t="b">
        <f t="shared" si="72"/>
        <v>1</v>
      </c>
      <c r="H590" t="b">
        <f t="shared" si="73"/>
        <v>0</v>
      </c>
    </row>
    <row r="591" spans="1:8">
      <c r="A591" s="4" t="s">
        <v>14</v>
      </c>
      <c r="B591" s="6">
        <v>11176</v>
      </c>
      <c r="C591" s="6">
        <v>5588</v>
      </c>
      <c r="D591" s="6">
        <v>5588</v>
      </c>
      <c r="E591" t="b">
        <f t="shared" si="70"/>
        <v>0</v>
      </c>
      <c r="F591" t="b">
        <f t="shared" si="71"/>
        <v>1</v>
      </c>
      <c r="G591" t="b">
        <f t="shared" si="72"/>
        <v>1</v>
      </c>
      <c r="H591" t="b">
        <f t="shared" si="73"/>
        <v>0</v>
      </c>
    </row>
    <row r="592" spans="1:8">
      <c r="A592" s="4" t="s">
        <v>15</v>
      </c>
      <c r="B592" s="6">
        <v>10426</v>
      </c>
      <c r="C592" s="6">
        <v>5275</v>
      </c>
      <c r="D592" s="6">
        <v>5151</v>
      </c>
      <c r="E592" t="b">
        <f t="shared" si="70"/>
        <v>0</v>
      </c>
      <c r="F592" t="b">
        <f t="shared" si="71"/>
        <v>1</v>
      </c>
      <c r="G592" t="b">
        <f t="shared" si="72"/>
        <v>1</v>
      </c>
      <c r="H592" t="b">
        <f t="shared" si="73"/>
        <v>0</v>
      </c>
    </row>
    <row r="593" spans="1:8">
      <c r="A593" s="4" t="s">
        <v>16</v>
      </c>
      <c r="B593" s="6">
        <v>11245</v>
      </c>
      <c r="C593" s="6">
        <v>5603</v>
      </c>
      <c r="D593" s="6">
        <v>5642</v>
      </c>
      <c r="E593" t="b">
        <f t="shared" si="70"/>
        <v>0</v>
      </c>
      <c r="F593" t="b">
        <f t="shared" si="71"/>
        <v>1</v>
      </c>
      <c r="G593" t="b">
        <f t="shared" si="72"/>
        <v>1</v>
      </c>
      <c r="H593" t="b">
        <f t="shared" si="73"/>
        <v>0</v>
      </c>
    </row>
    <row r="594" spans="1:8">
      <c r="A594" s="4" t="s">
        <v>17</v>
      </c>
      <c r="B594" s="6">
        <v>11431</v>
      </c>
      <c r="C594" s="6">
        <v>5635</v>
      </c>
      <c r="D594" s="6">
        <v>5796</v>
      </c>
      <c r="E594" t="b">
        <f t="shared" si="70"/>
        <v>0</v>
      </c>
      <c r="F594" t="b">
        <f t="shared" si="71"/>
        <v>1</v>
      </c>
      <c r="G594" t="b">
        <f t="shared" si="72"/>
        <v>1</v>
      </c>
      <c r="H594" t="b">
        <f t="shared" si="73"/>
        <v>0</v>
      </c>
    </row>
    <row r="595" spans="1:8">
      <c r="A595" s="4" t="s">
        <v>18</v>
      </c>
      <c r="B595" s="6">
        <v>10061</v>
      </c>
      <c r="C595" s="6">
        <v>4646</v>
      </c>
      <c r="D595" s="6">
        <v>5415</v>
      </c>
      <c r="E595" t="b">
        <f t="shared" si="70"/>
        <v>0</v>
      </c>
      <c r="F595" t="b">
        <f t="shared" si="71"/>
        <v>1</v>
      </c>
      <c r="G595" t="b">
        <f t="shared" si="72"/>
        <v>1</v>
      </c>
      <c r="H595" t="b">
        <f t="shared" si="73"/>
        <v>0</v>
      </c>
    </row>
    <row r="596" spans="1:8">
      <c r="A596" s="4" t="s">
        <v>19</v>
      </c>
      <c r="B596" s="6">
        <v>8555</v>
      </c>
      <c r="C596" s="6">
        <v>3860</v>
      </c>
      <c r="D596" s="6">
        <v>4695</v>
      </c>
      <c r="E596" t="b">
        <f t="shared" si="70"/>
        <v>0</v>
      </c>
      <c r="F596" t="b">
        <f t="shared" si="71"/>
        <v>1</v>
      </c>
      <c r="G596" t="b">
        <f t="shared" si="72"/>
        <v>1</v>
      </c>
      <c r="H596" t="b">
        <f t="shared" si="73"/>
        <v>0</v>
      </c>
    </row>
    <row r="597" spans="1:8">
      <c r="A597" s="4" t="s">
        <v>5</v>
      </c>
      <c r="B597" s="6">
        <v>17334</v>
      </c>
      <c r="C597" s="6">
        <v>6797</v>
      </c>
      <c r="D597" s="6">
        <v>10537</v>
      </c>
      <c r="E597" t="b">
        <f t="shared" si="70"/>
        <v>1</v>
      </c>
      <c r="F597" t="b">
        <f t="shared" si="71"/>
        <v>1</v>
      </c>
      <c r="G597" t="b">
        <f t="shared" si="72"/>
        <v>0</v>
      </c>
      <c r="H597" t="b">
        <f t="shared" si="73"/>
        <v>0</v>
      </c>
    </row>
    <row r="598" spans="1:8">
      <c r="A598" s="4" t="s">
        <v>4</v>
      </c>
      <c r="B598" s="6">
        <f>SUM(B596:B597)</f>
        <v>25889</v>
      </c>
      <c r="C598" s="6">
        <f>SUM(C596:C597)</f>
        <v>10657</v>
      </c>
      <c r="D598" s="6">
        <f t="shared" ref="D598" si="74">SUM(D596:D597)</f>
        <v>15232</v>
      </c>
      <c r="E598" t="b">
        <f t="shared" si="70"/>
        <v>1</v>
      </c>
      <c r="F598" t="b">
        <f t="shared" si="71"/>
        <v>0</v>
      </c>
      <c r="G598" t="b">
        <f t="shared" si="72"/>
        <v>1</v>
      </c>
      <c r="H598" t="b">
        <f t="shared" si="73"/>
        <v>0</v>
      </c>
    </row>
    <row r="599" spans="1:8">
      <c r="A599" s="4" t="s">
        <v>82</v>
      </c>
      <c r="B599" s="6">
        <v>119952</v>
      </c>
      <c r="C599" s="6">
        <v>57988</v>
      </c>
      <c r="D599" s="6">
        <v>61964</v>
      </c>
      <c r="E599" t="b">
        <f t="shared" si="70"/>
        <v>1</v>
      </c>
      <c r="F599" t="b">
        <f t="shared" si="71"/>
        <v>1</v>
      </c>
      <c r="G599" t="b">
        <f t="shared" si="72"/>
        <v>1</v>
      </c>
      <c r="H599" t="b">
        <f t="shared" si="73"/>
        <v>1</v>
      </c>
    </row>
    <row r="600" spans="1:8">
      <c r="A600" s="4" t="s">
        <v>6</v>
      </c>
      <c r="B600" s="6">
        <v>5057</v>
      </c>
      <c r="C600" s="6">
        <v>2608</v>
      </c>
      <c r="D600" s="6">
        <v>2449</v>
      </c>
      <c r="E600" t="b">
        <f t="shared" si="70"/>
        <v>0</v>
      </c>
      <c r="F600" t="b">
        <f t="shared" si="71"/>
        <v>1</v>
      </c>
      <c r="G600" t="b">
        <f t="shared" si="72"/>
        <v>1</v>
      </c>
      <c r="H600" t="b">
        <f t="shared" si="73"/>
        <v>0</v>
      </c>
    </row>
    <row r="601" spans="1:8">
      <c r="A601" s="4" t="s">
        <v>7</v>
      </c>
      <c r="B601" s="6">
        <v>5698</v>
      </c>
      <c r="C601" s="6">
        <v>2941</v>
      </c>
      <c r="D601" s="6">
        <v>2757</v>
      </c>
      <c r="E601" t="b">
        <f t="shared" si="70"/>
        <v>0</v>
      </c>
      <c r="F601" t="b">
        <f t="shared" si="71"/>
        <v>1</v>
      </c>
      <c r="G601" t="b">
        <f t="shared" si="72"/>
        <v>1</v>
      </c>
      <c r="H601" t="b">
        <f t="shared" si="73"/>
        <v>0</v>
      </c>
    </row>
    <row r="602" spans="1:8">
      <c r="A602" s="4" t="s">
        <v>8</v>
      </c>
      <c r="B602" s="6">
        <v>5084</v>
      </c>
      <c r="C602" s="6">
        <v>2643</v>
      </c>
      <c r="D602" s="6">
        <v>2441</v>
      </c>
      <c r="E602" t="b">
        <f t="shared" si="70"/>
        <v>0</v>
      </c>
      <c r="F602" t="b">
        <f t="shared" si="71"/>
        <v>1</v>
      </c>
      <c r="G602" t="b">
        <f t="shared" si="72"/>
        <v>1</v>
      </c>
      <c r="H602" t="b">
        <f t="shared" si="73"/>
        <v>0</v>
      </c>
    </row>
    <row r="603" spans="1:8">
      <c r="A603" s="4" t="s">
        <v>9</v>
      </c>
      <c r="B603" s="6">
        <v>5526</v>
      </c>
      <c r="C603" s="6">
        <v>2734</v>
      </c>
      <c r="D603" s="6">
        <v>2792</v>
      </c>
      <c r="E603" t="b">
        <f t="shared" si="70"/>
        <v>0</v>
      </c>
      <c r="F603" t="b">
        <f t="shared" si="71"/>
        <v>1</v>
      </c>
      <c r="G603" t="b">
        <f t="shared" si="72"/>
        <v>1</v>
      </c>
      <c r="H603" t="b">
        <f t="shared" si="73"/>
        <v>0</v>
      </c>
    </row>
    <row r="604" spans="1:8">
      <c r="A604" s="4" t="s">
        <v>10</v>
      </c>
      <c r="B604" s="6">
        <v>6720</v>
      </c>
      <c r="C604" s="6">
        <v>3403</v>
      </c>
      <c r="D604" s="6">
        <v>3317</v>
      </c>
      <c r="E604" t="b">
        <f t="shared" si="70"/>
        <v>0</v>
      </c>
      <c r="F604" t="b">
        <f t="shared" si="71"/>
        <v>1</v>
      </c>
      <c r="G604" t="b">
        <f t="shared" si="72"/>
        <v>1</v>
      </c>
      <c r="H604" t="b">
        <f t="shared" si="73"/>
        <v>0</v>
      </c>
    </row>
    <row r="605" spans="1:8">
      <c r="A605" s="4" t="s">
        <v>11</v>
      </c>
      <c r="B605" s="6">
        <v>7824</v>
      </c>
      <c r="C605" s="6">
        <v>4098</v>
      </c>
      <c r="D605" s="6">
        <v>3726</v>
      </c>
      <c r="E605" t="b">
        <f t="shared" si="70"/>
        <v>0</v>
      </c>
      <c r="F605" t="b">
        <f t="shared" si="71"/>
        <v>1</v>
      </c>
      <c r="G605" t="b">
        <f t="shared" si="72"/>
        <v>1</v>
      </c>
      <c r="H605" t="b">
        <f t="shared" si="73"/>
        <v>0</v>
      </c>
    </row>
    <row r="606" spans="1:8">
      <c r="A606" s="4" t="s">
        <v>12</v>
      </c>
      <c r="B606" s="6">
        <v>9020</v>
      </c>
      <c r="C606" s="6">
        <v>4693</v>
      </c>
      <c r="D606" s="6">
        <v>4327</v>
      </c>
      <c r="E606" t="b">
        <f t="shared" si="70"/>
        <v>0</v>
      </c>
      <c r="F606" t="b">
        <f t="shared" si="71"/>
        <v>1</v>
      </c>
      <c r="G606" t="b">
        <f t="shared" si="72"/>
        <v>1</v>
      </c>
      <c r="H606" t="b">
        <f t="shared" si="73"/>
        <v>0</v>
      </c>
    </row>
    <row r="607" spans="1:8">
      <c r="A607" s="4" t="s">
        <v>13</v>
      </c>
      <c r="B607" s="6">
        <v>9501</v>
      </c>
      <c r="C607" s="6">
        <v>4892</v>
      </c>
      <c r="D607" s="6">
        <v>4609</v>
      </c>
      <c r="E607" t="b">
        <f t="shared" si="70"/>
        <v>0</v>
      </c>
      <c r="F607" t="b">
        <f t="shared" si="71"/>
        <v>1</v>
      </c>
      <c r="G607" t="b">
        <f t="shared" si="72"/>
        <v>1</v>
      </c>
      <c r="H607" t="b">
        <f t="shared" si="73"/>
        <v>0</v>
      </c>
    </row>
    <row r="608" spans="1:8">
      <c r="A608" s="4" t="s">
        <v>14</v>
      </c>
      <c r="B608" s="6">
        <v>8803</v>
      </c>
      <c r="C608" s="6">
        <v>4477</v>
      </c>
      <c r="D608" s="6">
        <v>4326</v>
      </c>
      <c r="E608" t="b">
        <f t="shared" si="70"/>
        <v>0</v>
      </c>
      <c r="F608" t="b">
        <f t="shared" si="71"/>
        <v>1</v>
      </c>
      <c r="G608" t="b">
        <f t="shared" si="72"/>
        <v>1</v>
      </c>
      <c r="H608" t="b">
        <f t="shared" si="73"/>
        <v>0</v>
      </c>
    </row>
    <row r="609" spans="1:8">
      <c r="A609" s="4" t="s">
        <v>15</v>
      </c>
      <c r="B609" s="6">
        <v>7518</v>
      </c>
      <c r="C609" s="6">
        <v>3777</v>
      </c>
      <c r="D609" s="6">
        <v>3741</v>
      </c>
      <c r="E609" t="b">
        <f t="shared" si="70"/>
        <v>0</v>
      </c>
      <c r="F609" t="b">
        <f t="shared" si="71"/>
        <v>1</v>
      </c>
      <c r="G609" t="b">
        <f t="shared" si="72"/>
        <v>1</v>
      </c>
      <c r="H609" t="b">
        <f t="shared" si="73"/>
        <v>0</v>
      </c>
    </row>
    <row r="610" spans="1:8">
      <c r="A610" s="4" t="s">
        <v>16</v>
      </c>
      <c r="B610" s="6">
        <v>7706</v>
      </c>
      <c r="C610" s="6">
        <v>3751</v>
      </c>
      <c r="D610" s="6">
        <v>3955</v>
      </c>
      <c r="E610" t="b">
        <f t="shared" si="70"/>
        <v>0</v>
      </c>
      <c r="F610" t="b">
        <f t="shared" si="71"/>
        <v>1</v>
      </c>
      <c r="G610" t="b">
        <f t="shared" si="72"/>
        <v>1</v>
      </c>
      <c r="H610" t="b">
        <f t="shared" si="73"/>
        <v>0</v>
      </c>
    </row>
    <row r="611" spans="1:8">
      <c r="A611" s="4" t="s">
        <v>17</v>
      </c>
      <c r="B611" s="6">
        <v>9394</v>
      </c>
      <c r="C611" s="6">
        <v>4461</v>
      </c>
      <c r="D611" s="6">
        <v>4933</v>
      </c>
      <c r="E611" t="b">
        <f t="shared" si="70"/>
        <v>0</v>
      </c>
      <c r="F611" t="b">
        <f t="shared" si="71"/>
        <v>1</v>
      </c>
      <c r="G611" t="b">
        <f t="shared" si="72"/>
        <v>1</v>
      </c>
      <c r="H611" t="b">
        <f t="shared" si="73"/>
        <v>0</v>
      </c>
    </row>
    <row r="612" spans="1:8">
      <c r="A612" s="4" t="s">
        <v>18</v>
      </c>
      <c r="B612" s="6">
        <v>9723</v>
      </c>
      <c r="C612" s="6">
        <v>4629</v>
      </c>
      <c r="D612" s="6">
        <v>5094</v>
      </c>
      <c r="E612" t="b">
        <f t="shared" si="70"/>
        <v>0</v>
      </c>
      <c r="F612" t="b">
        <f t="shared" si="71"/>
        <v>1</v>
      </c>
      <c r="G612" t="b">
        <f t="shared" si="72"/>
        <v>1</v>
      </c>
      <c r="H612" t="b">
        <f t="shared" si="73"/>
        <v>0</v>
      </c>
    </row>
    <row r="613" spans="1:8">
      <c r="A613" s="4" t="s">
        <v>19</v>
      </c>
      <c r="B613" s="6">
        <v>8386</v>
      </c>
      <c r="C613" s="6">
        <v>3814</v>
      </c>
      <c r="D613" s="6">
        <v>4572</v>
      </c>
      <c r="E613" t="b">
        <f t="shared" si="70"/>
        <v>0</v>
      </c>
      <c r="F613" t="b">
        <f t="shared" si="71"/>
        <v>1</v>
      </c>
      <c r="G613" t="b">
        <f t="shared" si="72"/>
        <v>1</v>
      </c>
      <c r="H613" t="b">
        <f t="shared" si="73"/>
        <v>0</v>
      </c>
    </row>
    <row r="614" spans="1:8">
      <c r="A614" s="4" t="s">
        <v>5</v>
      </c>
      <c r="B614" s="6">
        <v>13992</v>
      </c>
      <c r="C614" s="6">
        <v>5067</v>
      </c>
      <c r="D614" s="6">
        <v>8925</v>
      </c>
      <c r="E614" t="b">
        <f t="shared" si="70"/>
        <v>1</v>
      </c>
      <c r="F614" t="b">
        <f t="shared" si="71"/>
        <v>1</v>
      </c>
      <c r="G614" t="b">
        <f t="shared" si="72"/>
        <v>0</v>
      </c>
      <c r="H614" t="b">
        <f t="shared" si="73"/>
        <v>0</v>
      </c>
    </row>
    <row r="615" spans="1:8">
      <c r="A615" s="4" t="s">
        <v>4</v>
      </c>
      <c r="B615" s="6">
        <f>SUM(B613:B614)</f>
        <v>22378</v>
      </c>
      <c r="C615" s="6">
        <f>SUM(C613:C614)</f>
        <v>8881</v>
      </c>
      <c r="D615" s="6">
        <f t="shared" ref="D615" si="75">SUM(D613:D614)</f>
        <v>13497</v>
      </c>
      <c r="E615" t="b">
        <f t="shared" si="70"/>
        <v>1</v>
      </c>
      <c r="F615" t="b">
        <f t="shared" si="71"/>
        <v>0</v>
      </c>
      <c r="G615" t="b">
        <f t="shared" si="72"/>
        <v>1</v>
      </c>
      <c r="H615" t="b">
        <f t="shared" si="73"/>
        <v>0</v>
      </c>
    </row>
    <row r="616" spans="1:8">
      <c r="A616" s="4" t="s">
        <v>330</v>
      </c>
      <c r="B616" s="6">
        <v>153026</v>
      </c>
      <c r="C616" s="6">
        <v>74759</v>
      </c>
      <c r="D616" s="6">
        <v>78267</v>
      </c>
      <c r="E616" t="b">
        <f t="shared" si="70"/>
        <v>1</v>
      </c>
      <c r="F616" t="b">
        <f t="shared" si="71"/>
        <v>1</v>
      </c>
      <c r="G616" t="b">
        <f t="shared" si="72"/>
        <v>1</v>
      </c>
      <c r="H616" t="b">
        <f t="shared" si="73"/>
        <v>1</v>
      </c>
    </row>
    <row r="617" spans="1:8">
      <c r="A617" s="4" t="s">
        <v>6</v>
      </c>
      <c r="B617" s="6">
        <v>7629</v>
      </c>
      <c r="C617" s="6">
        <v>3878</v>
      </c>
      <c r="D617" s="6">
        <v>3751</v>
      </c>
      <c r="E617" t="b">
        <f t="shared" si="70"/>
        <v>0</v>
      </c>
      <c r="F617" t="b">
        <f t="shared" si="71"/>
        <v>1</v>
      </c>
      <c r="G617" t="b">
        <f t="shared" si="72"/>
        <v>1</v>
      </c>
      <c r="H617" t="b">
        <f t="shared" si="73"/>
        <v>0</v>
      </c>
    </row>
    <row r="618" spans="1:8">
      <c r="A618" s="4" t="s">
        <v>7</v>
      </c>
      <c r="B618" s="6">
        <v>8388</v>
      </c>
      <c r="C618" s="6">
        <v>4208</v>
      </c>
      <c r="D618" s="6">
        <v>4180</v>
      </c>
      <c r="E618" t="b">
        <f t="shared" si="70"/>
        <v>0</v>
      </c>
      <c r="F618" t="b">
        <f t="shared" si="71"/>
        <v>1</v>
      </c>
      <c r="G618" t="b">
        <f t="shared" si="72"/>
        <v>1</v>
      </c>
      <c r="H618" t="b">
        <f t="shared" si="73"/>
        <v>0</v>
      </c>
    </row>
    <row r="619" spans="1:8">
      <c r="A619" s="4" t="s">
        <v>8</v>
      </c>
      <c r="B619" s="6">
        <v>7591</v>
      </c>
      <c r="C619" s="6">
        <v>3813</v>
      </c>
      <c r="D619" s="6">
        <v>3778</v>
      </c>
      <c r="E619" t="b">
        <f t="shared" si="70"/>
        <v>0</v>
      </c>
      <c r="F619" t="b">
        <f t="shared" si="71"/>
        <v>1</v>
      </c>
      <c r="G619" t="b">
        <f t="shared" si="72"/>
        <v>1</v>
      </c>
      <c r="H619" t="b">
        <f t="shared" si="73"/>
        <v>0</v>
      </c>
    </row>
    <row r="620" spans="1:8">
      <c r="A620" s="4" t="s">
        <v>9</v>
      </c>
      <c r="B620" s="6">
        <v>8740</v>
      </c>
      <c r="C620" s="6">
        <v>4456</v>
      </c>
      <c r="D620" s="6">
        <v>4284</v>
      </c>
      <c r="E620" t="b">
        <f t="shared" si="70"/>
        <v>0</v>
      </c>
      <c r="F620" t="b">
        <f t="shared" si="71"/>
        <v>1</v>
      </c>
      <c r="G620" t="b">
        <f t="shared" si="72"/>
        <v>1</v>
      </c>
      <c r="H620" t="b">
        <f t="shared" si="73"/>
        <v>0</v>
      </c>
    </row>
    <row r="621" spans="1:8">
      <c r="A621" s="4" t="s">
        <v>10</v>
      </c>
      <c r="B621" s="6">
        <v>10327</v>
      </c>
      <c r="C621" s="6">
        <v>5135</v>
      </c>
      <c r="D621" s="6">
        <v>5192</v>
      </c>
      <c r="E621" t="b">
        <f t="shared" si="70"/>
        <v>0</v>
      </c>
      <c r="F621" t="b">
        <f t="shared" si="71"/>
        <v>1</v>
      </c>
      <c r="G621" t="b">
        <f t="shared" si="72"/>
        <v>1</v>
      </c>
      <c r="H621" t="b">
        <f t="shared" si="73"/>
        <v>0</v>
      </c>
    </row>
    <row r="622" spans="1:8">
      <c r="A622" s="4" t="s">
        <v>11</v>
      </c>
      <c r="B622" s="6">
        <v>11674</v>
      </c>
      <c r="C622" s="6">
        <v>6055</v>
      </c>
      <c r="D622" s="6">
        <v>5619</v>
      </c>
      <c r="E622" t="b">
        <f t="shared" si="70"/>
        <v>0</v>
      </c>
      <c r="F622" t="b">
        <f t="shared" si="71"/>
        <v>1</v>
      </c>
      <c r="G622" t="b">
        <f t="shared" si="72"/>
        <v>1</v>
      </c>
      <c r="H622" t="b">
        <f t="shared" si="73"/>
        <v>0</v>
      </c>
    </row>
    <row r="623" spans="1:8">
      <c r="A623" s="4" t="s">
        <v>12</v>
      </c>
      <c r="B623" s="6">
        <v>12007</v>
      </c>
      <c r="C623" s="6">
        <v>6255</v>
      </c>
      <c r="D623" s="6">
        <v>5752</v>
      </c>
      <c r="E623" t="b">
        <f t="shared" si="70"/>
        <v>0</v>
      </c>
      <c r="F623" t="b">
        <f t="shared" si="71"/>
        <v>1</v>
      </c>
      <c r="G623" t="b">
        <f t="shared" si="72"/>
        <v>1</v>
      </c>
      <c r="H623" t="b">
        <f t="shared" si="73"/>
        <v>0</v>
      </c>
    </row>
    <row r="624" spans="1:8">
      <c r="A624" s="4" t="s">
        <v>13</v>
      </c>
      <c r="B624" s="6">
        <v>11502</v>
      </c>
      <c r="C624" s="6">
        <v>5889</v>
      </c>
      <c r="D624" s="6">
        <v>5613</v>
      </c>
      <c r="E624" t="b">
        <f t="shared" si="70"/>
        <v>0</v>
      </c>
      <c r="F624" t="b">
        <f t="shared" si="71"/>
        <v>1</v>
      </c>
      <c r="G624" t="b">
        <f t="shared" si="72"/>
        <v>1</v>
      </c>
      <c r="H624" t="b">
        <f t="shared" si="73"/>
        <v>0</v>
      </c>
    </row>
    <row r="625" spans="1:8">
      <c r="A625" s="4" t="s">
        <v>14</v>
      </c>
      <c r="B625" s="6">
        <v>11035</v>
      </c>
      <c r="C625" s="6">
        <v>5616</v>
      </c>
      <c r="D625" s="6">
        <v>5419</v>
      </c>
      <c r="E625" t="b">
        <f t="shared" si="70"/>
        <v>0</v>
      </c>
      <c r="F625" t="b">
        <f t="shared" si="71"/>
        <v>1</v>
      </c>
      <c r="G625" t="b">
        <f t="shared" si="72"/>
        <v>1</v>
      </c>
      <c r="H625" t="b">
        <f t="shared" si="73"/>
        <v>0</v>
      </c>
    </row>
    <row r="626" spans="1:8">
      <c r="A626" s="4" t="s">
        <v>15</v>
      </c>
      <c r="B626" s="6">
        <v>10027</v>
      </c>
      <c r="C626" s="6">
        <v>5017</v>
      </c>
      <c r="D626" s="6">
        <v>5010</v>
      </c>
      <c r="E626" t="b">
        <f t="shared" si="70"/>
        <v>0</v>
      </c>
      <c r="F626" t="b">
        <f t="shared" si="71"/>
        <v>1</v>
      </c>
      <c r="G626" t="b">
        <f t="shared" si="72"/>
        <v>1</v>
      </c>
      <c r="H626" t="b">
        <f t="shared" si="73"/>
        <v>0</v>
      </c>
    </row>
    <row r="627" spans="1:8">
      <c r="A627" s="4" t="s">
        <v>16</v>
      </c>
      <c r="B627" s="6">
        <v>10154</v>
      </c>
      <c r="C627" s="6">
        <v>5138</v>
      </c>
      <c r="D627" s="6">
        <v>5016</v>
      </c>
      <c r="E627" t="b">
        <f t="shared" si="70"/>
        <v>0</v>
      </c>
      <c r="F627" t="b">
        <f t="shared" si="71"/>
        <v>1</v>
      </c>
      <c r="G627" t="b">
        <f t="shared" si="72"/>
        <v>1</v>
      </c>
      <c r="H627" t="b">
        <f t="shared" si="73"/>
        <v>0</v>
      </c>
    </row>
    <row r="628" spans="1:8">
      <c r="A628" s="4" t="s">
        <v>17</v>
      </c>
      <c r="B628" s="6">
        <v>10647</v>
      </c>
      <c r="C628" s="6">
        <v>5340</v>
      </c>
      <c r="D628" s="6">
        <v>5307</v>
      </c>
      <c r="E628" t="b">
        <f t="shared" si="70"/>
        <v>0</v>
      </c>
      <c r="F628" t="b">
        <f t="shared" si="71"/>
        <v>1</v>
      </c>
      <c r="G628" t="b">
        <f t="shared" si="72"/>
        <v>1</v>
      </c>
      <c r="H628" t="b">
        <f t="shared" si="73"/>
        <v>0</v>
      </c>
    </row>
    <row r="629" spans="1:8">
      <c r="A629" s="4" t="s">
        <v>18</v>
      </c>
      <c r="B629" s="6">
        <v>9642</v>
      </c>
      <c r="C629" s="6">
        <v>4565</v>
      </c>
      <c r="D629" s="6">
        <v>5077</v>
      </c>
      <c r="E629" t="b">
        <f t="shared" si="70"/>
        <v>0</v>
      </c>
      <c r="F629" t="b">
        <f t="shared" si="71"/>
        <v>1</v>
      </c>
      <c r="G629" t="b">
        <f t="shared" si="72"/>
        <v>1</v>
      </c>
      <c r="H629" t="b">
        <f t="shared" si="73"/>
        <v>0</v>
      </c>
    </row>
    <row r="630" spans="1:8">
      <c r="A630" s="4" t="s">
        <v>19</v>
      </c>
      <c r="B630" s="6">
        <v>8018</v>
      </c>
      <c r="C630" s="6">
        <v>3706</v>
      </c>
      <c r="D630" s="6">
        <v>4312</v>
      </c>
      <c r="E630" t="b">
        <f t="shared" si="70"/>
        <v>0</v>
      </c>
      <c r="F630" t="b">
        <f t="shared" si="71"/>
        <v>1</v>
      </c>
      <c r="G630" t="b">
        <f t="shared" si="72"/>
        <v>1</v>
      </c>
      <c r="H630" t="b">
        <f t="shared" si="73"/>
        <v>0</v>
      </c>
    </row>
    <row r="631" spans="1:8">
      <c r="A631" s="4" t="s">
        <v>5</v>
      </c>
      <c r="B631" s="6">
        <v>15645</v>
      </c>
      <c r="C631" s="6">
        <v>5688</v>
      </c>
      <c r="D631" s="6">
        <v>9957</v>
      </c>
      <c r="E631" t="b">
        <f t="shared" si="70"/>
        <v>1</v>
      </c>
      <c r="F631" t="b">
        <f t="shared" si="71"/>
        <v>1</v>
      </c>
      <c r="G631" t="b">
        <f t="shared" si="72"/>
        <v>0</v>
      </c>
      <c r="H631" t="b">
        <f t="shared" si="73"/>
        <v>0</v>
      </c>
    </row>
    <row r="632" spans="1:8">
      <c r="A632" s="4" t="s">
        <v>4</v>
      </c>
      <c r="B632" s="6">
        <f>SUM(B630:B631)</f>
        <v>23663</v>
      </c>
      <c r="C632" s="6">
        <f>SUM(C630:C631)</f>
        <v>9394</v>
      </c>
      <c r="D632" s="6">
        <f t="shared" ref="D632" si="76">SUM(D630:D631)</f>
        <v>14269</v>
      </c>
      <c r="E632" t="b">
        <f t="shared" si="70"/>
        <v>1</v>
      </c>
      <c r="F632" t="b">
        <f t="shared" si="71"/>
        <v>0</v>
      </c>
      <c r="G632" t="b">
        <f t="shared" si="72"/>
        <v>1</v>
      </c>
      <c r="H632" t="b">
        <f t="shared" si="73"/>
        <v>0</v>
      </c>
    </row>
  </sheetData>
  <autoFilter ref="A1:H632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Arkusz18"/>
  <dimension ref="A1:H258"/>
  <sheetViews>
    <sheetView topLeftCell="A217" workbookViewId="0">
      <selection activeCell="K34" sqref="K34"/>
    </sheetView>
  </sheetViews>
  <sheetFormatPr defaultRowHeight="12.75"/>
  <cols>
    <col min="1" max="1" width="14.85546875" customWidth="1"/>
    <col min="2" max="2" width="12.85546875" customWidth="1"/>
    <col min="3" max="3" width="12.5703125" customWidth="1"/>
    <col min="4" max="4" width="12.2851562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83</v>
      </c>
      <c r="B4" s="2">
        <v>1254505</v>
      </c>
      <c r="C4" s="3">
        <v>611902</v>
      </c>
      <c r="D4" s="3">
        <v>642603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54180</v>
      </c>
      <c r="C5" s="5">
        <v>27871</v>
      </c>
      <c r="D5" s="5">
        <v>26309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61836</v>
      </c>
      <c r="C6" s="6">
        <v>31766</v>
      </c>
      <c r="D6" s="6">
        <v>30070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56798</v>
      </c>
      <c r="C7" s="6">
        <v>28981</v>
      </c>
      <c r="D7" s="6">
        <v>27817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64928</v>
      </c>
      <c r="C8" s="6">
        <v>33333</v>
      </c>
      <c r="D8" s="6">
        <v>31595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80450</v>
      </c>
      <c r="C9" s="6">
        <v>40984</v>
      </c>
      <c r="D9" s="6">
        <v>39466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89434</v>
      </c>
      <c r="C10" s="6">
        <v>46484</v>
      </c>
      <c r="D10" s="6">
        <v>42950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100118</v>
      </c>
      <c r="C11" s="6">
        <v>51955</v>
      </c>
      <c r="D11" s="6">
        <v>48163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96562</v>
      </c>
      <c r="C12" s="6">
        <v>49953</v>
      </c>
      <c r="D12" s="6">
        <v>46609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87694</v>
      </c>
      <c r="C13" s="6">
        <v>45129</v>
      </c>
      <c r="D13" s="6">
        <v>42565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76109</v>
      </c>
      <c r="C14" s="6">
        <v>38452</v>
      </c>
      <c r="D14" s="6">
        <v>37657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78652</v>
      </c>
      <c r="C15" s="6">
        <v>39479</v>
      </c>
      <c r="D15" s="6">
        <v>39173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94782</v>
      </c>
      <c r="C16" s="6">
        <v>46750</v>
      </c>
      <c r="D16" s="6">
        <v>48032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93689</v>
      </c>
      <c r="C17" s="6">
        <v>44824</v>
      </c>
      <c r="D17" s="6">
        <v>48865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76135</v>
      </c>
      <c r="C18" s="6">
        <v>34536</v>
      </c>
      <c r="D18" s="6">
        <v>41599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143138</v>
      </c>
      <c r="C19" s="6">
        <v>51405</v>
      </c>
      <c r="D19" s="6">
        <v>91733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219273</v>
      </c>
      <c r="C20" s="6">
        <f>SUM(C18:C19)</f>
        <v>85941</v>
      </c>
      <c r="D20" s="6">
        <f t="shared" ref="D20" si="4">SUM(D18:D19)</f>
        <v>133332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331</v>
      </c>
      <c r="B21" s="6">
        <v>197724</v>
      </c>
      <c r="C21" s="6">
        <v>92826</v>
      </c>
      <c r="D21" s="6">
        <v>104898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8986</v>
      </c>
      <c r="C22" s="6">
        <v>4584</v>
      </c>
      <c r="D22" s="6">
        <v>4402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9402</v>
      </c>
      <c r="C23" s="6">
        <v>4758</v>
      </c>
      <c r="D23" s="6">
        <v>4644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7751</v>
      </c>
      <c r="C24" s="6">
        <v>4061</v>
      </c>
      <c r="D24" s="6">
        <v>3690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8027</v>
      </c>
      <c r="C25" s="6">
        <v>4047</v>
      </c>
      <c r="D25" s="6">
        <v>3980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9688</v>
      </c>
      <c r="C26" s="6">
        <v>4919</v>
      </c>
      <c r="D26" s="6">
        <v>4769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14270</v>
      </c>
      <c r="C27" s="6">
        <v>7056</v>
      </c>
      <c r="D27" s="6">
        <v>7214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17323</v>
      </c>
      <c r="C28" s="6">
        <v>8626</v>
      </c>
      <c r="D28" s="6">
        <v>8697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16532</v>
      </c>
      <c r="C29" s="6">
        <v>8353</v>
      </c>
      <c r="D29" s="6">
        <v>8179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14224</v>
      </c>
      <c r="C30" s="6">
        <v>7086</v>
      </c>
      <c r="D30" s="6">
        <v>7138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11284</v>
      </c>
      <c r="C31" s="6">
        <v>5458</v>
      </c>
      <c r="D31" s="6">
        <v>5826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11591</v>
      </c>
      <c r="C32" s="6">
        <v>5407</v>
      </c>
      <c r="D32" s="6">
        <v>6184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14665</v>
      </c>
      <c r="C33" s="6">
        <v>6571</v>
      </c>
      <c r="D33" s="6">
        <v>8094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16081</v>
      </c>
      <c r="C34" s="6">
        <v>7017</v>
      </c>
      <c r="D34" s="6">
        <v>9064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13990</v>
      </c>
      <c r="C35" s="6">
        <v>5913</v>
      </c>
      <c r="D35" s="6">
        <v>8077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23910</v>
      </c>
      <c r="C36" s="6">
        <v>8970</v>
      </c>
      <c r="D36" s="6">
        <v>14940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37900</v>
      </c>
      <c r="C37" s="6">
        <f>SUM(C35:C36)</f>
        <v>14883</v>
      </c>
      <c r="D37" s="6">
        <f t="shared" ref="D37" si="5">SUM(D35:D36)</f>
        <v>23017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332</v>
      </c>
      <c r="B38" s="6">
        <v>72921</v>
      </c>
      <c r="C38" s="6">
        <v>35566</v>
      </c>
      <c r="D38" s="6">
        <v>37355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3017</v>
      </c>
      <c r="C39" s="6">
        <v>1588</v>
      </c>
      <c r="D39" s="6">
        <v>1429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3562</v>
      </c>
      <c r="C40" s="6">
        <v>1770</v>
      </c>
      <c r="D40" s="6">
        <v>1792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3346</v>
      </c>
      <c r="C41" s="6">
        <v>1712</v>
      </c>
      <c r="D41" s="6">
        <v>1634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3809</v>
      </c>
      <c r="C42" s="6">
        <v>1922</v>
      </c>
      <c r="D42" s="6">
        <v>1887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4728</v>
      </c>
      <c r="C43" s="6">
        <v>2430</v>
      </c>
      <c r="D43" s="6">
        <v>2298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4863</v>
      </c>
      <c r="C44" s="6">
        <v>2510</v>
      </c>
      <c r="D44" s="6">
        <v>2353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5651</v>
      </c>
      <c r="C45" s="6">
        <v>2912</v>
      </c>
      <c r="D45" s="6">
        <v>2739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5402</v>
      </c>
      <c r="C46" s="6">
        <v>2769</v>
      </c>
      <c r="D46" s="6">
        <v>2633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5309</v>
      </c>
      <c r="C47" s="6">
        <v>2706</v>
      </c>
      <c r="D47" s="6">
        <v>2603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4534</v>
      </c>
      <c r="C48" s="6">
        <v>2345</v>
      </c>
      <c r="D48" s="6">
        <v>2189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4467</v>
      </c>
      <c r="C49" s="6">
        <v>2309</v>
      </c>
      <c r="D49" s="6">
        <v>2158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5449</v>
      </c>
      <c r="C50" s="6">
        <v>2795</v>
      </c>
      <c r="D50" s="6">
        <v>2654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5144</v>
      </c>
      <c r="C51" s="6">
        <v>2505</v>
      </c>
      <c r="D51" s="6">
        <v>2639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4446</v>
      </c>
      <c r="C52" s="6">
        <v>2076</v>
      </c>
      <c r="D52" s="6">
        <v>2370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9194</v>
      </c>
      <c r="C53" s="6">
        <v>3217</v>
      </c>
      <c r="D53" s="6">
        <v>5977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13640</v>
      </c>
      <c r="C54" s="6">
        <f>SUM(C52:C53)</f>
        <v>5293</v>
      </c>
      <c r="D54" s="6">
        <f t="shared" ref="D54" si="6">SUM(D52:D53)</f>
        <v>8347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84</v>
      </c>
      <c r="B55" s="6">
        <v>86945</v>
      </c>
      <c r="C55" s="6">
        <v>43055</v>
      </c>
      <c r="D55" s="6">
        <v>43890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4037</v>
      </c>
      <c r="C56" s="6">
        <v>2121</v>
      </c>
      <c r="D56" s="6">
        <v>1916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4610</v>
      </c>
      <c r="C57" s="6">
        <v>2361</v>
      </c>
      <c r="D57" s="6">
        <v>2249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4257</v>
      </c>
      <c r="C58" s="6">
        <v>2185</v>
      </c>
      <c r="D58" s="6">
        <v>2072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4651</v>
      </c>
      <c r="C59" s="6">
        <v>2391</v>
      </c>
      <c r="D59" s="6">
        <v>2260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5788</v>
      </c>
      <c r="C60" s="6">
        <v>2930</v>
      </c>
      <c r="D60" s="6">
        <v>2858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6085</v>
      </c>
      <c r="C61" s="6">
        <v>3175</v>
      </c>
      <c r="D61" s="6">
        <v>2910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6875</v>
      </c>
      <c r="C62" s="6">
        <v>3605</v>
      </c>
      <c r="D62" s="6">
        <v>3270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6877</v>
      </c>
      <c r="C63" s="6">
        <v>3561</v>
      </c>
      <c r="D63" s="6">
        <v>3316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5953</v>
      </c>
      <c r="C64" s="6">
        <v>3183</v>
      </c>
      <c r="D64" s="6">
        <v>2770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4979</v>
      </c>
      <c r="C65" s="6">
        <v>2605</v>
      </c>
      <c r="D65" s="6">
        <v>2374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4982</v>
      </c>
      <c r="C66" s="6">
        <v>2508</v>
      </c>
      <c r="D66" s="6">
        <v>2474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6380</v>
      </c>
      <c r="C67" s="6">
        <v>3200</v>
      </c>
      <c r="D67" s="6">
        <v>3180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6612</v>
      </c>
      <c r="C68" s="6">
        <v>3218</v>
      </c>
      <c r="D68" s="6">
        <v>3394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5371</v>
      </c>
      <c r="C69" s="6">
        <v>2508</v>
      </c>
      <c r="D69" s="6">
        <v>2863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9488</v>
      </c>
      <c r="C70" s="6">
        <v>3504</v>
      </c>
      <c r="D70" s="6">
        <v>5984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14859</v>
      </c>
      <c r="C71" s="6">
        <f>SUM(C69:C70)</f>
        <v>6012</v>
      </c>
      <c r="D71" s="6">
        <f t="shared" ref="D71" si="11">SUM(D69:D70)</f>
        <v>8847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333</v>
      </c>
      <c r="B72" s="6">
        <v>34322</v>
      </c>
      <c r="C72" s="6">
        <v>16864</v>
      </c>
      <c r="D72" s="6">
        <v>17458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1246</v>
      </c>
      <c r="C73" s="6">
        <v>624</v>
      </c>
      <c r="D73" s="6">
        <v>622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1533</v>
      </c>
      <c r="C74" s="6">
        <v>785</v>
      </c>
      <c r="D74" s="6">
        <v>748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1471</v>
      </c>
      <c r="C75" s="6">
        <v>741</v>
      </c>
      <c r="D75" s="6">
        <v>730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1692</v>
      </c>
      <c r="C76" s="6">
        <v>860</v>
      </c>
      <c r="D76" s="6">
        <v>832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2310</v>
      </c>
      <c r="C77" s="6">
        <v>1165</v>
      </c>
      <c r="D77" s="6">
        <v>1145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2415</v>
      </c>
      <c r="C78" s="6">
        <v>1289</v>
      </c>
      <c r="D78" s="6">
        <v>1126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2703</v>
      </c>
      <c r="C79" s="6">
        <v>1436</v>
      </c>
      <c r="D79" s="6">
        <v>1267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2564</v>
      </c>
      <c r="C80" s="6">
        <v>1323</v>
      </c>
      <c r="D80" s="6">
        <v>1241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2374</v>
      </c>
      <c r="C81" s="6">
        <v>1250</v>
      </c>
      <c r="D81" s="6">
        <v>1124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2221</v>
      </c>
      <c r="C82" s="6">
        <v>1117</v>
      </c>
      <c r="D82" s="6">
        <v>1104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2283</v>
      </c>
      <c r="C83" s="6">
        <v>1156</v>
      </c>
      <c r="D83" s="6">
        <v>1127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2552</v>
      </c>
      <c r="C84" s="6">
        <v>1308</v>
      </c>
      <c r="D84" s="6">
        <v>1244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2526</v>
      </c>
      <c r="C85" s="6">
        <v>1272</v>
      </c>
      <c r="D85" s="6">
        <v>1254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1975</v>
      </c>
      <c r="C86" s="6">
        <v>929</v>
      </c>
      <c r="D86" s="6">
        <v>1046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4457</v>
      </c>
      <c r="C87" s="6">
        <v>1609</v>
      </c>
      <c r="D87" s="6">
        <v>2848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6432</v>
      </c>
      <c r="C88" s="6">
        <f>SUM(C86:C87)</f>
        <v>2538</v>
      </c>
      <c r="D88" s="6">
        <f t="shared" ref="D88" si="12">SUM(D86:D87)</f>
        <v>3894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334</v>
      </c>
      <c r="B89" s="6">
        <v>208798</v>
      </c>
      <c r="C89" s="6">
        <v>104177</v>
      </c>
      <c r="D89" s="6">
        <v>104621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10307</v>
      </c>
      <c r="C90" s="6">
        <v>5308</v>
      </c>
      <c r="D90" s="6">
        <v>4999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11702</v>
      </c>
      <c r="C91" s="6">
        <v>6018</v>
      </c>
      <c r="D91" s="6">
        <v>5684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10687</v>
      </c>
      <c r="C92" s="6">
        <v>5382</v>
      </c>
      <c r="D92" s="6">
        <v>5305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12854</v>
      </c>
      <c r="C93" s="6">
        <v>6636</v>
      </c>
      <c r="D93" s="6">
        <v>6218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15586</v>
      </c>
      <c r="C94" s="6">
        <v>7922</v>
      </c>
      <c r="D94" s="6">
        <v>7664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16578</v>
      </c>
      <c r="C95" s="6">
        <v>8587</v>
      </c>
      <c r="D95" s="6">
        <v>7991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17280</v>
      </c>
      <c r="C96" s="6">
        <v>9034</v>
      </c>
      <c r="D96" s="6">
        <v>8246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16450</v>
      </c>
      <c r="C97" s="6">
        <v>8410</v>
      </c>
      <c r="D97" s="6">
        <v>8040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15200</v>
      </c>
      <c r="C98" s="6">
        <v>7791</v>
      </c>
      <c r="D98" s="6">
        <v>7409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13389</v>
      </c>
      <c r="C99" s="6">
        <v>6919</v>
      </c>
      <c r="D99" s="6">
        <v>6470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13262</v>
      </c>
      <c r="C100" s="6">
        <v>6938</v>
      </c>
      <c r="D100" s="6">
        <v>6324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14659</v>
      </c>
      <c r="C101" s="6">
        <v>7600</v>
      </c>
      <c r="D101" s="6">
        <v>7059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12831</v>
      </c>
      <c r="C102" s="6">
        <v>6493</v>
      </c>
      <c r="D102" s="6">
        <v>6338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9765</v>
      </c>
      <c r="C103" s="6">
        <v>4729</v>
      </c>
      <c r="D103" s="6">
        <v>5036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18248</v>
      </c>
      <c r="C104" s="6">
        <v>6410</v>
      </c>
      <c r="D104" s="6">
        <v>11838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28013</v>
      </c>
      <c r="C105" s="6">
        <f>SUM(C103:C104)</f>
        <v>11139</v>
      </c>
      <c r="D105" s="6">
        <f t="shared" ref="D105" si="13">SUM(D103:D104)</f>
        <v>16874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335</v>
      </c>
      <c r="B106" s="6">
        <v>82092</v>
      </c>
      <c r="C106" s="6">
        <v>40460</v>
      </c>
      <c r="D106" s="6">
        <v>41632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3402</v>
      </c>
      <c r="C107" s="6">
        <v>1750</v>
      </c>
      <c r="D107" s="6">
        <v>1652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3874</v>
      </c>
      <c r="C108" s="6">
        <v>1984</v>
      </c>
      <c r="D108" s="6">
        <v>1890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3673</v>
      </c>
      <c r="C109" s="6">
        <v>1878</v>
      </c>
      <c r="D109" s="6">
        <v>1795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4251</v>
      </c>
      <c r="C110" s="6">
        <v>2181</v>
      </c>
      <c r="D110" s="6">
        <v>2070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5347</v>
      </c>
      <c r="C111" s="6">
        <v>2710</v>
      </c>
      <c r="D111" s="6">
        <v>2637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5563</v>
      </c>
      <c r="C112" s="6">
        <v>2965</v>
      </c>
      <c r="D112" s="6">
        <v>2598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6297</v>
      </c>
      <c r="C113" s="6">
        <v>3291</v>
      </c>
      <c r="D113" s="6">
        <v>3006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6079</v>
      </c>
      <c r="C114" s="6">
        <v>3261</v>
      </c>
      <c r="D114" s="6">
        <v>2818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5821</v>
      </c>
      <c r="C115" s="6">
        <v>3118</v>
      </c>
      <c r="D115" s="6">
        <v>2703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5131</v>
      </c>
      <c r="C116" s="6">
        <v>2674</v>
      </c>
      <c r="D116" s="6">
        <v>2457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5252</v>
      </c>
      <c r="C117" s="6">
        <v>2766</v>
      </c>
      <c r="D117" s="6">
        <v>2486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6239</v>
      </c>
      <c r="C118" s="6">
        <v>3133</v>
      </c>
      <c r="D118" s="6">
        <v>3106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6091</v>
      </c>
      <c r="C119" s="6">
        <v>2910</v>
      </c>
      <c r="D119" s="6">
        <v>3181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5240</v>
      </c>
      <c r="C120" s="6">
        <v>2429</v>
      </c>
      <c r="D120" s="6">
        <v>2811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9832</v>
      </c>
      <c r="C121" s="6">
        <v>3410</v>
      </c>
      <c r="D121" s="6">
        <v>6422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15072</v>
      </c>
      <c r="C122" s="6">
        <f>SUM(C120:C121)</f>
        <v>5839</v>
      </c>
      <c r="D122" s="6">
        <f t="shared" ref="D122" si="14">SUM(D120:D121)</f>
        <v>9233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336</v>
      </c>
      <c r="B123" s="6">
        <v>53581</v>
      </c>
      <c r="C123" s="6">
        <v>26591</v>
      </c>
      <c r="D123" s="6">
        <v>26990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2161</v>
      </c>
      <c r="C124" s="6">
        <v>1146</v>
      </c>
      <c r="D124" s="6">
        <v>1015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2567</v>
      </c>
      <c r="C125" s="6">
        <v>1342</v>
      </c>
      <c r="D125" s="6">
        <v>1225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2582</v>
      </c>
      <c r="C126" s="6">
        <v>1294</v>
      </c>
      <c r="D126" s="6">
        <v>1288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2933</v>
      </c>
      <c r="C127" s="6">
        <v>1469</v>
      </c>
      <c r="D127" s="6">
        <v>1464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3792</v>
      </c>
      <c r="C128" s="6">
        <v>1960</v>
      </c>
      <c r="D128" s="6">
        <v>1832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3715</v>
      </c>
      <c r="C129" s="6">
        <v>1996</v>
      </c>
      <c r="D129" s="6">
        <v>1719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4024</v>
      </c>
      <c r="C130" s="6">
        <v>2116</v>
      </c>
      <c r="D130" s="6">
        <v>1908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3953</v>
      </c>
      <c r="C131" s="6">
        <v>2083</v>
      </c>
      <c r="D131" s="6">
        <v>1870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3690</v>
      </c>
      <c r="C132" s="6">
        <v>1892</v>
      </c>
      <c r="D132" s="6">
        <v>1798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3215</v>
      </c>
      <c r="C133" s="6">
        <v>1619</v>
      </c>
      <c r="D133" s="6">
        <v>1596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3527</v>
      </c>
      <c r="C134" s="6">
        <v>1828</v>
      </c>
      <c r="D134" s="6">
        <v>1699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3966</v>
      </c>
      <c r="C135" s="6">
        <v>2075</v>
      </c>
      <c r="D135" s="6">
        <v>1891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4213</v>
      </c>
      <c r="C136" s="6">
        <v>2144</v>
      </c>
      <c r="D136" s="6">
        <v>2069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3048</v>
      </c>
      <c r="C137" s="6">
        <v>1426</v>
      </c>
      <c r="D137" s="6">
        <v>1622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6195</v>
      </c>
      <c r="C138" s="6">
        <v>2201</v>
      </c>
      <c r="D138" s="6">
        <v>3994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9243</v>
      </c>
      <c r="C139" s="6">
        <f>SUM(C137:C138)</f>
        <v>3627</v>
      </c>
      <c r="D139" s="6">
        <f t="shared" ref="D139" si="19">SUM(D137:D138)</f>
        <v>5616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337</v>
      </c>
      <c r="B140" s="6">
        <v>112036</v>
      </c>
      <c r="C140" s="6">
        <v>53742</v>
      </c>
      <c r="D140" s="6">
        <v>58294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4124</v>
      </c>
      <c r="C141" s="6">
        <v>2085</v>
      </c>
      <c r="D141" s="6">
        <v>2039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5120</v>
      </c>
      <c r="C142" s="6">
        <v>2693</v>
      </c>
      <c r="D142" s="6">
        <v>2427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4753</v>
      </c>
      <c r="C143" s="6">
        <v>2378</v>
      </c>
      <c r="D143" s="6">
        <v>2375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5611</v>
      </c>
      <c r="C144" s="6">
        <v>2906</v>
      </c>
      <c r="D144" s="6">
        <v>2705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6490</v>
      </c>
      <c r="C145" s="6">
        <v>3268</v>
      </c>
      <c r="D145" s="6">
        <v>3222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7223</v>
      </c>
      <c r="C146" s="6">
        <v>3847</v>
      </c>
      <c r="D146" s="6">
        <v>3376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8656</v>
      </c>
      <c r="C147" s="6">
        <v>4548</v>
      </c>
      <c r="D147" s="6">
        <v>4108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8736</v>
      </c>
      <c r="C148" s="6">
        <v>4449</v>
      </c>
      <c r="D148" s="6">
        <v>4287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7638</v>
      </c>
      <c r="C149" s="6">
        <v>3901</v>
      </c>
      <c r="D149" s="6">
        <v>3737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6531</v>
      </c>
      <c r="C150" s="6">
        <v>3210</v>
      </c>
      <c r="D150" s="6">
        <v>3321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7351</v>
      </c>
      <c r="C151" s="6">
        <v>3517</v>
      </c>
      <c r="D151" s="6">
        <v>3834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9576</v>
      </c>
      <c r="C152" s="6">
        <v>4497</v>
      </c>
      <c r="D152" s="6">
        <v>5079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9496</v>
      </c>
      <c r="C153" s="6">
        <v>4459</v>
      </c>
      <c r="D153" s="6">
        <v>5037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7475</v>
      </c>
      <c r="C154" s="6">
        <v>3295</v>
      </c>
      <c r="D154" s="6">
        <v>4180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13256</v>
      </c>
      <c r="C155" s="6">
        <v>4689</v>
      </c>
      <c r="D155" s="6">
        <v>8567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20731</v>
      </c>
      <c r="C156" s="6">
        <f>SUM(C154:C155)</f>
        <v>7984</v>
      </c>
      <c r="D156" s="6">
        <f t="shared" ref="D156" si="20">SUM(D154:D155)</f>
        <v>12747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338</v>
      </c>
      <c r="B157" s="6">
        <v>39922</v>
      </c>
      <c r="C157" s="6">
        <v>19731</v>
      </c>
      <c r="D157" s="6">
        <v>20191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1632</v>
      </c>
      <c r="C158" s="6">
        <v>826</v>
      </c>
      <c r="D158" s="6">
        <v>806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1773</v>
      </c>
      <c r="C159" s="6">
        <v>907</v>
      </c>
      <c r="D159" s="6">
        <v>866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1771</v>
      </c>
      <c r="C160" s="6">
        <v>897</v>
      </c>
      <c r="D160" s="6">
        <v>874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2093</v>
      </c>
      <c r="C161" s="6">
        <v>1104</v>
      </c>
      <c r="D161" s="6">
        <v>989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2653</v>
      </c>
      <c r="C162" s="6">
        <v>1350</v>
      </c>
      <c r="D162" s="6">
        <v>1303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2819</v>
      </c>
      <c r="C163" s="6">
        <v>1442</v>
      </c>
      <c r="D163" s="6">
        <v>1377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2973</v>
      </c>
      <c r="C164" s="6">
        <v>1597</v>
      </c>
      <c r="D164" s="6">
        <v>1376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2809</v>
      </c>
      <c r="C165" s="6">
        <v>1539</v>
      </c>
      <c r="D165" s="6">
        <v>1270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2605</v>
      </c>
      <c r="C166" s="6">
        <v>1341</v>
      </c>
      <c r="D166" s="6">
        <v>1264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2478</v>
      </c>
      <c r="C167" s="6">
        <v>1278</v>
      </c>
      <c r="D167" s="6">
        <v>1200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2583</v>
      </c>
      <c r="C168" s="6">
        <v>1307</v>
      </c>
      <c r="D168" s="6">
        <v>1276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3090</v>
      </c>
      <c r="C169" s="6">
        <v>1629</v>
      </c>
      <c r="D169" s="6">
        <v>1461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3130</v>
      </c>
      <c r="C170" s="6">
        <v>1584</v>
      </c>
      <c r="D170" s="6">
        <v>1546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2484</v>
      </c>
      <c r="C171" s="6">
        <v>1144</v>
      </c>
      <c r="D171" s="6">
        <v>1340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5029</v>
      </c>
      <c r="C172" s="6">
        <v>1786</v>
      </c>
      <c r="D172" s="6">
        <v>3243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7513</v>
      </c>
      <c r="C173" s="6">
        <f>SUM(C171:C172)</f>
        <v>2930</v>
      </c>
      <c r="D173" s="6">
        <f t="shared" ref="D173" si="21">SUM(D171:D172)</f>
        <v>4583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85</v>
      </c>
      <c r="B174" s="6">
        <v>79082</v>
      </c>
      <c r="C174" s="6">
        <v>38547</v>
      </c>
      <c r="D174" s="6">
        <v>40535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3187</v>
      </c>
      <c r="C175" s="6">
        <v>1636</v>
      </c>
      <c r="D175" s="6">
        <v>1551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3756</v>
      </c>
      <c r="C176" s="6">
        <v>1937</v>
      </c>
      <c r="D176" s="6">
        <v>1819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3686</v>
      </c>
      <c r="C177" s="6">
        <v>1895</v>
      </c>
      <c r="D177" s="6">
        <v>1791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4278</v>
      </c>
      <c r="C178" s="6">
        <v>2236</v>
      </c>
      <c r="D178" s="6">
        <v>2042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5343</v>
      </c>
      <c r="C179" s="6">
        <v>2712</v>
      </c>
      <c r="D179" s="6">
        <v>2631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5725</v>
      </c>
      <c r="C180" s="6">
        <v>2971</v>
      </c>
      <c r="D180" s="6">
        <v>2754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6039</v>
      </c>
      <c r="C181" s="6">
        <v>3124</v>
      </c>
      <c r="D181" s="6">
        <v>2915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5823</v>
      </c>
      <c r="C182" s="6">
        <v>3029</v>
      </c>
      <c r="D182" s="6">
        <v>2794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5543</v>
      </c>
      <c r="C183" s="6">
        <v>2825</v>
      </c>
      <c r="D183" s="6">
        <v>2718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5007</v>
      </c>
      <c r="C184" s="6">
        <v>2484</v>
      </c>
      <c r="D184" s="6">
        <v>2523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5064</v>
      </c>
      <c r="C185" s="6">
        <v>2513</v>
      </c>
      <c r="D185" s="6">
        <v>2551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5693</v>
      </c>
      <c r="C186" s="6">
        <v>2813</v>
      </c>
      <c r="D186" s="6">
        <v>2880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5640</v>
      </c>
      <c r="C187" s="6">
        <v>2740</v>
      </c>
      <c r="D187" s="6">
        <v>2900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4758</v>
      </c>
      <c r="C188" s="6">
        <v>2150</v>
      </c>
      <c r="D188" s="6">
        <v>2608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9540</v>
      </c>
      <c r="C189" s="6">
        <v>3482</v>
      </c>
      <c r="D189" s="6">
        <v>6058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14298</v>
      </c>
      <c r="C190" s="6">
        <f>SUM(C188:C189)</f>
        <v>5632</v>
      </c>
      <c r="D190" s="6">
        <f t="shared" ref="D190" si="22">SUM(D188:D189)</f>
        <v>8666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339</v>
      </c>
      <c r="B191" s="6">
        <v>76664</v>
      </c>
      <c r="C191" s="6">
        <v>36907</v>
      </c>
      <c r="D191" s="6">
        <v>39757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2995</v>
      </c>
      <c r="C192" s="6">
        <v>1542</v>
      </c>
      <c r="D192" s="6">
        <v>1453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3340</v>
      </c>
      <c r="C193" s="6">
        <v>1730</v>
      </c>
      <c r="D193" s="6">
        <v>1610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2980</v>
      </c>
      <c r="C194" s="6">
        <v>1538</v>
      </c>
      <c r="D194" s="6">
        <v>1442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3586</v>
      </c>
      <c r="C195" s="6">
        <v>1827</v>
      </c>
      <c r="D195" s="6">
        <v>1759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4514</v>
      </c>
      <c r="C196" s="6">
        <v>2360</v>
      </c>
      <c r="D196" s="6">
        <v>2154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5148</v>
      </c>
      <c r="C197" s="6">
        <v>2727</v>
      </c>
      <c r="D197" s="6">
        <v>2421</v>
      </c>
      <c r="E197" t="b">
        <f t="shared" ref="E197:E258" si="23">IFERROR(IF(SEARCH(" - ",A197)&gt;0,FALSE,TRUE),TRUE)</f>
        <v>0</v>
      </c>
      <c r="F197" t="b">
        <f t="shared" ref="F197:F258" si="24">IFERROR(IF(SEARCH("65+",A197)&gt;0,FALSE,TRUE),TRUE)</f>
        <v>1</v>
      </c>
      <c r="G197" t="b">
        <f t="shared" ref="G197:G258" si="25">IFERROR(IF(SEARCH("70",A197)&gt;0,FALSE,TRUE),TRUE)</f>
        <v>1</v>
      </c>
      <c r="H197" t="b">
        <f t="shared" ref="H197:H258" si="26">AND(E197:G197)</f>
        <v>0</v>
      </c>
    </row>
    <row r="198" spans="1:8">
      <c r="A198" s="4" t="s">
        <v>12</v>
      </c>
      <c r="B198" s="6">
        <v>5992</v>
      </c>
      <c r="C198" s="6">
        <v>3150</v>
      </c>
      <c r="D198" s="6">
        <v>2842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5788</v>
      </c>
      <c r="C199" s="6">
        <v>3056</v>
      </c>
      <c r="D199" s="6">
        <v>2732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5133</v>
      </c>
      <c r="C200" s="6">
        <v>2661</v>
      </c>
      <c r="D200" s="6">
        <v>2472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4547</v>
      </c>
      <c r="C201" s="6">
        <v>2254</v>
      </c>
      <c r="D201" s="6">
        <v>2293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4899</v>
      </c>
      <c r="C202" s="6">
        <v>2410</v>
      </c>
      <c r="D202" s="6">
        <v>2489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6520</v>
      </c>
      <c r="C203" s="6">
        <v>3099</v>
      </c>
      <c r="D203" s="6">
        <v>3421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6505</v>
      </c>
      <c r="C204" s="6">
        <v>2993</v>
      </c>
      <c r="D204" s="6">
        <v>3512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5056</v>
      </c>
      <c r="C205" s="6">
        <v>2220</v>
      </c>
      <c r="D205" s="6">
        <v>2836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9661</v>
      </c>
      <c r="C206" s="6">
        <v>3340</v>
      </c>
      <c r="D206" s="6">
        <v>6321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14717</v>
      </c>
      <c r="C207" s="6">
        <f>SUM(C205:C206)</f>
        <v>5560</v>
      </c>
      <c r="D207" s="6">
        <f t="shared" ref="D207" si="27">SUM(D205:D206)</f>
        <v>9157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86</v>
      </c>
      <c r="B208" s="6">
        <v>91780</v>
      </c>
      <c r="C208" s="6">
        <v>44474</v>
      </c>
      <c r="D208" s="6">
        <v>47306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3751</v>
      </c>
      <c r="C209" s="6">
        <v>1894</v>
      </c>
      <c r="D209" s="6">
        <v>1857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4477</v>
      </c>
      <c r="C210" s="6">
        <v>2323</v>
      </c>
      <c r="D210" s="6">
        <v>2154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4055</v>
      </c>
      <c r="C211" s="6">
        <v>2064</v>
      </c>
      <c r="D211" s="6">
        <v>1991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4532</v>
      </c>
      <c r="C212" s="6">
        <v>2332</v>
      </c>
      <c r="D212" s="6">
        <v>2200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5874</v>
      </c>
      <c r="C213" s="6">
        <v>3042</v>
      </c>
      <c r="D213" s="6">
        <v>2832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6363</v>
      </c>
      <c r="C214" s="6">
        <v>3317</v>
      </c>
      <c r="D214" s="6">
        <v>3046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7119</v>
      </c>
      <c r="C215" s="6">
        <v>3728</v>
      </c>
      <c r="D215" s="6">
        <v>3391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6691</v>
      </c>
      <c r="C216" s="6">
        <v>3506</v>
      </c>
      <c r="D216" s="6">
        <v>3185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6078</v>
      </c>
      <c r="C217" s="6">
        <v>3156</v>
      </c>
      <c r="D217" s="6">
        <v>2922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5518</v>
      </c>
      <c r="C218" s="6">
        <v>2789</v>
      </c>
      <c r="D218" s="6">
        <v>2729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5954</v>
      </c>
      <c r="C219" s="6">
        <v>2985</v>
      </c>
      <c r="D219" s="6">
        <v>2969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7182</v>
      </c>
      <c r="C220" s="6">
        <v>3477</v>
      </c>
      <c r="D220" s="6">
        <v>3705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6968</v>
      </c>
      <c r="C221" s="6">
        <v>3274</v>
      </c>
      <c r="D221" s="6">
        <v>3694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5587</v>
      </c>
      <c r="C222" s="6">
        <v>2462</v>
      </c>
      <c r="D222" s="6">
        <v>3125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11631</v>
      </c>
      <c r="C223" s="6">
        <v>4125</v>
      </c>
      <c r="D223" s="6">
        <v>7506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17218</v>
      </c>
      <c r="C224" s="6">
        <f>SUM(C222:C223)</f>
        <v>6587</v>
      </c>
      <c r="D224" s="6">
        <f t="shared" ref="D224" si="28">SUM(D222:D223)</f>
        <v>10631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340</v>
      </c>
      <c r="B225" s="6">
        <v>72857</v>
      </c>
      <c r="C225" s="6">
        <v>36119</v>
      </c>
      <c r="D225" s="6">
        <v>36738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3319</v>
      </c>
      <c r="C226" s="6">
        <v>1720</v>
      </c>
      <c r="D226" s="6">
        <v>1599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3791</v>
      </c>
      <c r="C227" s="6">
        <v>1941</v>
      </c>
      <c r="D227" s="6">
        <v>1850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3477</v>
      </c>
      <c r="C228" s="6">
        <v>1763</v>
      </c>
      <c r="D228" s="6">
        <v>1714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4138</v>
      </c>
      <c r="C229" s="6">
        <v>2172</v>
      </c>
      <c r="D229" s="6">
        <v>1966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5146</v>
      </c>
      <c r="C230" s="6">
        <v>2578</v>
      </c>
      <c r="D230" s="6">
        <v>2568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5305</v>
      </c>
      <c r="C231" s="6">
        <v>2815</v>
      </c>
      <c r="D231" s="6">
        <v>2490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5633</v>
      </c>
      <c r="C232" s="6">
        <v>2942</v>
      </c>
      <c r="D232" s="6">
        <v>2691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5484</v>
      </c>
      <c r="C233" s="6">
        <v>2838</v>
      </c>
      <c r="D233" s="6">
        <v>2646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5036</v>
      </c>
      <c r="C234" s="6">
        <v>2596</v>
      </c>
      <c r="D234" s="6">
        <v>2440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4482</v>
      </c>
      <c r="C235" s="6">
        <v>2259</v>
      </c>
      <c r="D235" s="6">
        <v>2223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4580</v>
      </c>
      <c r="C236" s="6">
        <v>2287</v>
      </c>
      <c r="D236" s="6">
        <v>2293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5536</v>
      </c>
      <c r="C237" s="6">
        <v>2859</v>
      </c>
      <c r="D237" s="6">
        <v>2677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5210</v>
      </c>
      <c r="C238" s="6">
        <v>2609</v>
      </c>
      <c r="D238" s="6">
        <v>2601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4203</v>
      </c>
      <c r="C239" s="6">
        <v>1982</v>
      </c>
      <c r="D239" s="6">
        <v>2221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7517</v>
      </c>
      <c r="C240" s="6">
        <v>2758</v>
      </c>
      <c r="D240" s="6">
        <v>4759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11720</v>
      </c>
      <c r="C241" s="6">
        <f>SUM(C239:C240)</f>
        <v>4740</v>
      </c>
      <c r="D241" s="6">
        <f t="shared" ref="D241" si="29">SUM(D239:D240)</f>
        <v>6980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87</v>
      </c>
      <c r="B242" s="6">
        <v>45781</v>
      </c>
      <c r="C242" s="6">
        <v>22843</v>
      </c>
      <c r="D242" s="6">
        <v>22938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2016</v>
      </c>
      <c r="C243" s="6">
        <v>1047</v>
      </c>
      <c r="D243" s="6">
        <v>969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2329</v>
      </c>
      <c r="C244" s="6">
        <v>1217</v>
      </c>
      <c r="D244" s="6">
        <v>1112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2309</v>
      </c>
      <c r="C245" s="6">
        <v>1193</v>
      </c>
      <c r="D245" s="6">
        <v>1116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2473</v>
      </c>
      <c r="C246" s="6">
        <v>1250</v>
      </c>
      <c r="D246" s="6">
        <v>1223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3191</v>
      </c>
      <c r="C247" s="6">
        <v>1638</v>
      </c>
      <c r="D247" s="6">
        <v>1553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3362</v>
      </c>
      <c r="C248" s="6">
        <v>1787</v>
      </c>
      <c r="D248" s="6">
        <v>1575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3553</v>
      </c>
      <c r="C249" s="6">
        <v>1846</v>
      </c>
      <c r="D249" s="6">
        <v>1707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3374</v>
      </c>
      <c r="C250" s="6">
        <v>1776</v>
      </c>
      <c r="D250" s="6">
        <v>1598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3090</v>
      </c>
      <c r="C251" s="6">
        <v>1623</v>
      </c>
      <c r="D251" s="6">
        <v>1467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2793</v>
      </c>
      <c r="C252" s="6">
        <v>1441</v>
      </c>
      <c r="D252" s="6">
        <v>1352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2857</v>
      </c>
      <c r="C253" s="6">
        <v>1548</v>
      </c>
      <c r="D253" s="6">
        <v>1309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3275</v>
      </c>
      <c r="C254" s="6">
        <v>1694</v>
      </c>
      <c r="D254" s="6">
        <v>1581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3242</v>
      </c>
      <c r="C255" s="6">
        <v>1606</v>
      </c>
      <c r="D255" s="6">
        <v>1636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2737</v>
      </c>
      <c r="C256" s="6">
        <v>1273</v>
      </c>
      <c r="D256" s="6">
        <v>1464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5180</v>
      </c>
      <c r="C257" s="6">
        <v>1904</v>
      </c>
      <c r="D257" s="6">
        <v>3276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7917</v>
      </c>
      <c r="C258" s="6">
        <f>SUM(C256:C257)</f>
        <v>3177</v>
      </c>
      <c r="D258" s="6">
        <f t="shared" ref="D258" si="30">SUM(D256:D257)</f>
        <v>4740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</sheetData>
  <autoFilter ref="A1:H258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5:H90"/>
  <sheetViews>
    <sheetView topLeftCell="A16" workbookViewId="0">
      <selection activeCell="B40" sqref="B40"/>
    </sheetView>
  </sheetViews>
  <sheetFormatPr defaultRowHeight="12.75"/>
  <cols>
    <col min="1" max="1" width="18.7109375" bestFit="1" customWidth="1"/>
    <col min="2" max="2" width="12.5703125" bestFit="1" customWidth="1"/>
    <col min="3" max="3" width="26" customWidth="1"/>
    <col min="4" max="4" width="25.5703125" bestFit="1" customWidth="1"/>
    <col min="5" max="5" width="20.85546875" bestFit="1" customWidth="1"/>
    <col min="6" max="6" width="81.7109375" customWidth="1"/>
    <col min="7" max="7" width="55.28515625" customWidth="1"/>
    <col min="8" max="8" width="65.140625" bestFit="1" customWidth="1"/>
    <col min="9" max="9" width="16.5703125" bestFit="1" customWidth="1"/>
    <col min="10" max="10" width="18.140625" bestFit="1" customWidth="1"/>
    <col min="11" max="13" width="13.42578125" bestFit="1" customWidth="1"/>
    <col min="14" max="15" width="22.5703125" bestFit="1" customWidth="1"/>
    <col min="16" max="16" width="13.42578125" bestFit="1" customWidth="1"/>
    <col min="17" max="17" width="12.28515625" bestFit="1" customWidth="1"/>
  </cols>
  <sheetData>
    <row r="5" spans="3:8">
      <c r="C5" s="278" t="s">
        <v>407</v>
      </c>
      <c r="D5" s="278"/>
      <c r="E5" s="222" t="s">
        <v>130</v>
      </c>
      <c r="F5" s="222" t="s">
        <v>669</v>
      </c>
      <c r="G5" s="222"/>
    </row>
    <row r="7" spans="3:8">
      <c r="C7">
        <f>MATCH(woj,wyb_woj,0)</f>
        <v>2</v>
      </c>
      <c r="F7">
        <f>MATCH(cho,wyb_cho,0)</f>
        <v>12</v>
      </c>
    </row>
    <row r="15" spans="3:8">
      <c r="C15" s="222" t="s">
        <v>672</v>
      </c>
      <c r="D15" s="222" t="s">
        <v>679</v>
      </c>
      <c r="E15" s="222" t="s">
        <v>678</v>
      </c>
      <c r="F15" s="222" t="s">
        <v>670</v>
      </c>
      <c r="G15" s="222" t="s">
        <v>680</v>
      </c>
      <c r="H15" s="222" t="s">
        <v>671</v>
      </c>
    </row>
    <row r="16" spans="3:8">
      <c r="C16" s="226" t="s">
        <v>6</v>
      </c>
      <c r="D16" s="226">
        <f>SUMIFS('Wszystkie województwa'!D:D,'Wszystkie województwa'!$A:$A,woj,'Wszystkie województwa'!$B:$B,'Wszystkie województwa'!B4,'Wszystkie województwa'!$C:$C,'Wybór powiązań'!C16)</f>
        <v>99362</v>
      </c>
      <c r="E16" s="226">
        <f>SUMIFS('Wszystkie województwa'!D:D,'Wszystkie województwa'!$A:$A,woj,'Wszystkie województwa'!$B:$B,'Wybór powiązań'!$E$5,'Wszystkie województwa'!$C:$C,'Wybór powiązań'!C16)</f>
        <v>3425</v>
      </c>
      <c r="F16" s="226">
        <f>INDEX('Odsetki grupy ryzyka'!$F20:$T20,,MATCH(cho,'Odsetki grupy ryzyka'!$F$19:$T$19,0))</f>
        <v>0</v>
      </c>
      <c r="G16" s="227">
        <f>D16*F16</f>
        <v>0</v>
      </c>
      <c r="H16" s="227">
        <f>E16*F16</f>
        <v>0</v>
      </c>
    </row>
    <row r="17" spans="3:8">
      <c r="C17" s="226" t="s">
        <v>7</v>
      </c>
      <c r="D17" s="226">
        <f>SUMIFS('Wszystkie województwa'!D:D,'Wszystkie województwa'!$A:$A,woj,'Wszystkie województwa'!$B:$B,'Wszystkie województwa'!B5,'Wszystkie województwa'!$C:$C,'Wybór powiązań'!C17)</f>
        <v>113956</v>
      </c>
      <c r="E17" s="226">
        <f>SUMIFS('Wszystkie województwa'!D:D,'Wszystkie województwa'!$A:$A,woj,'Wszystkie województwa'!$B:$B,'Wybór powiązań'!$E$5,'Wszystkie województwa'!$C:$C,'Wybór powiązań'!C17)</f>
        <v>3944</v>
      </c>
      <c r="F17" s="226">
        <f>INDEX('Odsetki grupy ryzyka'!$F21:$T21,,MATCH(cho,'Odsetki grupy ryzyka'!$F$19:$T$19,0))</f>
        <v>0</v>
      </c>
      <c r="G17" s="227">
        <f t="shared" ref="G17:G30" si="0">D17*F17</f>
        <v>0</v>
      </c>
      <c r="H17" s="227">
        <f t="shared" ref="H17:H30" si="1">E17*F17</f>
        <v>0</v>
      </c>
    </row>
    <row r="18" spans="3:8">
      <c r="C18" s="226" t="s">
        <v>8</v>
      </c>
      <c r="D18" s="226">
        <f>SUMIFS('Wszystkie województwa'!D:D,'Wszystkie województwa'!$A:$A,woj,'Wszystkie województwa'!$B:$B,'Wszystkie województwa'!B6,'Wszystkie województwa'!$C:$C,'Wybór powiązań'!C18)</f>
        <v>100283</v>
      </c>
      <c r="E18" s="226">
        <f>SUMIFS('Wszystkie województwa'!D:D,'Wszystkie województwa'!$A:$A,woj,'Wszystkie województwa'!$B:$B,'Wybór powiązań'!$E$5,'Wszystkie województwa'!$C:$C,'Wybór powiązań'!C18)</f>
        <v>3589</v>
      </c>
      <c r="F18" s="226">
        <f>INDEX('Odsetki grupy ryzyka'!$F22:$T22,,MATCH(cho,'Odsetki grupy ryzyka'!$F$19:$T$19,0))</f>
        <v>0</v>
      </c>
      <c r="G18" s="227">
        <f t="shared" si="0"/>
        <v>0</v>
      </c>
      <c r="H18" s="227">
        <f t="shared" si="1"/>
        <v>0</v>
      </c>
    </row>
    <row r="19" spans="3:8">
      <c r="C19" s="226" t="s">
        <v>9</v>
      </c>
      <c r="D19" s="226">
        <f>SUMIFS('Wszystkie województwa'!D:D,'Wszystkie województwa'!$A:$A,woj,'Wszystkie województwa'!$B:$B,'Wszystkie województwa'!B7,'Wszystkie województwa'!$C:$C,'Wybór powiązań'!C19)</f>
        <v>110268</v>
      </c>
      <c r="E19" s="226">
        <f>SUMIFS('Wszystkie województwa'!D:D,'Wszystkie województwa'!$A:$A,woj,'Wszystkie województwa'!$B:$B,'Wybór powiązań'!$E$5,'Wszystkie województwa'!$C:$C,'Wybór powiązań'!C19)</f>
        <v>4142</v>
      </c>
      <c r="F19" s="226">
        <f>INDEX('Odsetki grupy ryzyka'!$F23:$T23,,MATCH(cho,'Odsetki grupy ryzyka'!$F$19:$T$19,0))</f>
        <v>0</v>
      </c>
      <c r="G19" s="227">
        <f t="shared" si="0"/>
        <v>0</v>
      </c>
      <c r="H19" s="227">
        <f t="shared" si="1"/>
        <v>0</v>
      </c>
    </row>
    <row r="20" spans="3:8">
      <c r="C20" s="226" t="s">
        <v>10</v>
      </c>
      <c r="D20" s="226">
        <f>SUMIFS('Wszystkie województwa'!D:D,'Wszystkie województwa'!$A:$A,woj,'Wszystkie województwa'!$B:$B,'Wszystkie województwa'!B8,'Wszystkie województwa'!$C:$C,'Wybór powiązań'!C20)</f>
        <v>133515</v>
      </c>
      <c r="E20" s="226">
        <f>SUMIFS('Wszystkie województwa'!D:D,'Wszystkie województwa'!$A:$A,woj,'Wszystkie województwa'!$B:$B,'Wybór powiązań'!$E$5,'Wszystkie województwa'!$C:$C,'Wybór powiązań'!C20)</f>
        <v>5109</v>
      </c>
      <c r="F20" s="226">
        <f>INDEX('Odsetki grupy ryzyka'!$F24:$T24,,MATCH(cho,'Odsetki grupy ryzyka'!$F$19:$T$19,0))</f>
        <v>0</v>
      </c>
      <c r="G20" s="227">
        <f t="shared" si="0"/>
        <v>0</v>
      </c>
      <c r="H20" s="227">
        <f t="shared" si="1"/>
        <v>0</v>
      </c>
    </row>
    <row r="21" spans="3:8">
      <c r="C21" s="226" t="s">
        <v>11</v>
      </c>
      <c r="D21" s="226">
        <f>SUMIFS('Wszystkie województwa'!D:D,'Wszystkie województwa'!$A:$A,woj,'Wszystkie województwa'!$B:$B,'Wszystkie województwa'!B9,'Wszystkie województwa'!$C:$C,'Wybór powiązań'!C21)</f>
        <v>151784</v>
      </c>
      <c r="E21" s="226">
        <f>SUMIFS('Wszystkie województwa'!D:D,'Wszystkie województwa'!$A:$A,woj,'Wszystkie województwa'!$B:$B,'Wybór powiązań'!$E$5,'Wszystkie województwa'!$C:$C,'Wybór powiązań'!C21)</f>
        <v>5176</v>
      </c>
      <c r="F21" s="226">
        <f>INDEX('Odsetki grupy ryzyka'!$F25:$T25,,MATCH(cho,'Odsetki grupy ryzyka'!$F$19:$T$19,0))</f>
        <v>0</v>
      </c>
      <c r="G21" s="227">
        <f t="shared" si="0"/>
        <v>0</v>
      </c>
      <c r="H21" s="227">
        <f t="shared" si="1"/>
        <v>0</v>
      </c>
    </row>
    <row r="22" spans="3:8">
      <c r="C22" s="226" t="s">
        <v>12</v>
      </c>
      <c r="D22" s="226">
        <f>SUMIFS('Wszystkie województwa'!D:D,'Wszystkie województwa'!$A:$A,woj,'Wszystkie województwa'!$B:$B,'Wszystkie województwa'!B10,'Wszystkie województwa'!$C:$C,'Wybór powiązań'!C22)</f>
        <v>172960</v>
      </c>
      <c r="E22" s="226">
        <f>SUMIFS('Wszystkie województwa'!D:D,'Wszystkie województwa'!$A:$A,woj,'Wszystkie województwa'!$B:$B,'Wybór powiązań'!$E$5,'Wszystkie województwa'!$C:$C,'Wybór powiązań'!C22)</f>
        <v>5236</v>
      </c>
      <c r="F22" s="226">
        <f>INDEX('Odsetki grupy ryzyka'!$F26:$T26,,MATCH(cho,'Odsetki grupy ryzyka'!$F$19:$T$19,0))</f>
        <v>0</v>
      </c>
      <c r="G22" s="227">
        <f t="shared" si="0"/>
        <v>0</v>
      </c>
      <c r="H22" s="227">
        <f t="shared" si="1"/>
        <v>0</v>
      </c>
    </row>
    <row r="23" spans="3:8">
      <c r="C23" s="226" t="s">
        <v>13</v>
      </c>
      <c r="D23" s="226">
        <f>SUMIFS('Wszystkie województwa'!D:D,'Wszystkie województwa'!$A:$A,woj,'Wszystkie województwa'!$B:$B,'Wszystkie województwa'!B11,'Wszystkie województwa'!$C:$C,'Wybór powiązań'!C23)</f>
        <v>164228</v>
      </c>
      <c r="E23" s="226">
        <f>SUMIFS('Wszystkie województwa'!D:D,'Wszystkie województwa'!$A:$A,woj,'Wszystkie województwa'!$B:$B,'Wybór powiązań'!$E$5,'Wszystkie województwa'!$C:$C,'Wybór powiązań'!C23)</f>
        <v>4952</v>
      </c>
      <c r="F23" s="226">
        <f>INDEX('Odsetki grupy ryzyka'!$F27:$T27,,MATCH(cho,'Odsetki grupy ryzyka'!$F$19:$T$19,0))</f>
        <v>0</v>
      </c>
      <c r="G23" s="227">
        <f t="shared" si="0"/>
        <v>0</v>
      </c>
      <c r="H23" s="227">
        <f t="shared" si="1"/>
        <v>0</v>
      </c>
    </row>
    <row r="24" spans="3:8">
      <c r="C24" s="226" t="s">
        <v>14</v>
      </c>
      <c r="D24" s="226">
        <f>SUMIFS('Wszystkie województwa'!D:D,'Wszystkie województwa'!$A:$A,woj,'Wszystkie województwa'!$B:$B,'Wszystkie województwa'!B12,'Wszystkie województwa'!$C:$C,'Wybór powiązań'!C24)</f>
        <v>150711</v>
      </c>
      <c r="E24" s="226">
        <f>SUMIFS('Wszystkie województwa'!D:D,'Wszystkie województwa'!$A:$A,woj,'Wszystkie województwa'!$B:$B,'Wybór powiązań'!$E$5,'Wszystkie województwa'!$C:$C,'Wybór powiązań'!C24)</f>
        <v>4674</v>
      </c>
      <c r="F24" s="226">
        <f>INDEX('Odsetki grupy ryzyka'!$F28:$T28,,MATCH(cho,'Odsetki grupy ryzyka'!$F$19:$T$19,0))</f>
        <v>0</v>
      </c>
      <c r="G24" s="227">
        <f t="shared" si="0"/>
        <v>0</v>
      </c>
      <c r="H24" s="227">
        <f t="shared" si="1"/>
        <v>0</v>
      </c>
    </row>
    <row r="25" spans="3:8">
      <c r="C25" s="226" t="s">
        <v>15</v>
      </c>
      <c r="D25" s="226">
        <f>SUMIFS('Wszystkie województwa'!D:D,'Wszystkie województwa'!$A:$A,woj,'Wszystkie województwa'!$B:$B,'Wszystkie województwa'!B13,'Wszystkie województwa'!$C:$C,'Wybór powiązań'!C25)</f>
        <v>128755</v>
      </c>
      <c r="E25" s="226">
        <f>SUMIFS('Wszystkie województwa'!D:D,'Wszystkie województwa'!$A:$A,woj,'Wszystkie województwa'!$B:$B,'Wybór powiązań'!$E$5,'Wszystkie województwa'!$C:$C,'Wybór powiązań'!C25)</f>
        <v>4239</v>
      </c>
      <c r="F25" s="226">
        <f>INDEX('Odsetki grupy ryzyka'!$F29:$T29,,MATCH(cho,'Odsetki grupy ryzyka'!$F$19:$T$19,0))</f>
        <v>0</v>
      </c>
      <c r="G25" s="227">
        <f t="shared" si="0"/>
        <v>0</v>
      </c>
      <c r="H25" s="227">
        <f t="shared" si="1"/>
        <v>0</v>
      </c>
    </row>
    <row r="26" spans="3:8">
      <c r="C26" s="226" t="s">
        <v>16</v>
      </c>
      <c r="D26" s="226">
        <f>SUMIFS('Wszystkie województwa'!D:D,'Wszystkie województwa'!$A:$A,woj,'Wszystkie województwa'!$B:$B,'Wszystkie województwa'!B14,'Wszystkie województwa'!$C:$C,'Wybór powiązań'!C26)</f>
        <v>130323</v>
      </c>
      <c r="E26" s="226">
        <f>SUMIFS('Wszystkie województwa'!D:D,'Wszystkie województwa'!$A:$A,woj,'Wszystkie województwa'!$B:$B,'Wybór powiązań'!$E$5,'Wszystkie województwa'!$C:$C,'Wybór powiązań'!C26)</f>
        <v>4238</v>
      </c>
      <c r="F26" s="226">
        <f>INDEX('Odsetki grupy ryzyka'!$F30:$T30,,MATCH(cho,'Odsetki grupy ryzyka'!$F$19:$T$19,0))</f>
        <v>0</v>
      </c>
      <c r="G26" s="227">
        <f t="shared" si="0"/>
        <v>0</v>
      </c>
      <c r="H26" s="227">
        <f t="shared" si="1"/>
        <v>0</v>
      </c>
    </row>
    <row r="27" spans="3:8">
      <c r="C27" s="226" t="s">
        <v>17</v>
      </c>
      <c r="D27" s="226">
        <f>SUMIFS('Wszystkie województwa'!D:D,'Wszystkie województwa'!$A:$A,woj,'Wszystkie województwa'!$B:$B,'Wszystkie województwa'!B15,'Wszystkie województwa'!$C:$C,'Wybór powiązań'!C27)</f>
        <v>154119</v>
      </c>
      <c r="E27" s="226">
        <f>SUMIFS('Wszystkie województwa'!D:D,'Wszystkie województwa'!$A:$A,woj,'Wszystkie województwa'!$B:$B,'Wybór powiązań'!$E$5,'Wszystkie województwa'!$C:$C,'Wybór powiązań'!C27)</f>
        <v>4653</v>
      </c>
      <c r="F27" s="226">
        <f>INDEX('Odsetki grupy ryzyka'!$F31:$T31,,MATCH(cho,'Odsetki grupy ryzyka'!$F$19:$T$19,0))</f>
        <v>0</v>
      </c>
      <c r="G27" s="227">
        <f t="shared" si="0"/>
        <v>0</v>
      </c>
      <c r="H27" s="227">
        <f t="shared" si="1"/>
        <v>0</v>
      </c>
    </row>
    <row r="28" spans="3:8">
      <c r="C28" s="226" t="s">
        <v>18</v>
      </c>
      <c r="D28" s="226">
        <f>SUMIFS('Wszystkie województwa'!D:D,'Wszystkie województwa'!$A:$A,woj,'Wszystkie województwa'!$B:$B,'Wszystkie województwa'!B16,'Wszystkie województwa'!$C:$C,'Wybór powiązań'!C28)</f>
        <v>148542</v>
      </c>
      <c r="E28" s="226">
        <f>SUMIFS('Wszystkie województwa'!D:D,'Wszystkie województwa'!$A:$A,woj,'Wszystkie województwa'!$B:$B,'Wybór powiązań'!$E$5,'Wszystkie województwa'!$C:$C,'Wybór powiązań'!C28)</f>
        <v>4272</v>
      </c>
      <c r="F28" s="226">
        <f>INDEX('Odsetki grupy ryzyka'!$F32:$T32,,MATCH(cho,'Odsetki grupy ryzyka'!$F$19:$T$19,0))</f>
        <v>0</v>
      </c>
      <c r="G28" s="227">
        <f t="shared" si="0"/>
        <v>0</v>
      </c>
      <c r="H28" s="227">
        <f t="shared" si="1"/>
        <v>0</v>
      </c>
    </row>
    <row r="29" spans="3:8">
      <c r="C29" s="226" t="s">
        <v>4</v>
      </c>
      <c r="D29" s="226">
        <f>SUMIFS('Wszystkie województwa'!D:D,'Wszystkie województwa'!$A:$A,woj,'Wszystkie województwa'!$B:$B,'Wszystkie województwa'!B17,'Wszystkie województwa'!$C:$C,'Wybór powiązań'!C29)</f>
        <v>325718</v>
      </c>
      <c r="E29" s="226">
        <f>SUMIFS('Wszystkie województwa'!D:D,'Wszystkie województwa'!$A:$A,woj,'Wszystkie województwa'!$B:$B,'Wybór powiązań'!$E$5,'Wszystkie województwa'!$C:$C,'Wybór powiązań'!C29)</f>
        <v>9009</v>
      </c>
      <c r="F29" s="226">
        <f>INDEX('Odsetki grupy ryzyka'!$F33:$T33,,MATCH(cho,'Odsetki grupy ryzyka'!$F$19:$T$19,0))</f>
        <v>0</v>
      </c>
      <c r="G29" s="227">
        <f t="shared" si="0"/>
        <v>0</v>
      </c>
      <c r="H29" s="227">
        <f t="shared" si="1"/>
        <v>0</v>
      </c>
    </row>
    <row r="30" spans="3:8">
      <c r="C30" s="226" t="s">
        <v>1</v>
      </c>
      <c r="D30" s="226">
        <f>SUM(D16:D29)</f>
        <v>2084524</v>
      </c>
      <c r="E30" s="226">
        <f>SUM(E16:E29)</f>
        <v>66658</v>
      </c>
      <c r="F30" s="226">
        <f>INDEX('Odsetki grupy ryzyka'!$F34:$T34,,MATCH(cho,'Odsetki grupy ryzyka'!$F$19:$T$19,0))</f>
        <v>5.0944348365459927E-2</v>
      </c>
      <c r="G30" s="227">
        <f t="shared" si="0"/>
        <v>106194.71683216198</v>
      </c>
      <c r="H30" s="227">
        <f t="shared" si="1"/>
        <v>3395.8483733448279</v>
      </c>
    </row>
    <row r="31" spans="3:8">
      <c r="G31" s="227">
        <f>SUM(G16:G30)</f>
        <v>106194.71683216198</v>
      </c>
      <c r="H31" s="227">
        <f>SUM(H16:H30)</f>
        <v>3395.8483733448279</v>
      </c>
    </row>
    <row r="34" spans="1:4">
      <c r="A34" s="228" t="s">
        <v>406</v>
      </c>
      <c r="B34" s="239">
        <f>'Wszystkie województwa'!D4</f>
        <v>2903812</v>
      </c>
      <c r="C34" s="240">
        <f t="shared" ref="C34:C49" si="2">ROUNDUP(B34/1000000,0)-1</f>
        <v>2</v>
      </c>
      <c r="D34" s="245"/>
    </row>
    <row r="35" spans="1:4">
      <c r="A35" s="228" t="s">
        <v>408</v>
      </c>
      <c r="B35" s="239">
        <f>'Wszystkie województwa'!D939</f>
        <v>2135715</v>
      </c>
      <c r="C35" s="240">
        <f t="shared" si="2"/>
        <v>2</v>
      </c>
      <c r="D35" s="245"/>
    </row>
    <row r="36" spans="1:4">
      <c r="A36" s="228" t="s">
        <v>409</v>
      </c>
      <c r="B36" s="242">
        <f>'Wszystkie województwa'!D1364</f>
        <v>1017450</v>
      </c>
      <c r="C36" s="240">
        <f t="shared" si="2"/>
        <v>1</v>
      </c>
      <c r="D36" s="245"/>
    </row>
    <row r="37" spans="1:4">
      <c r="A37" s="228" t="s">
        <v>410</v>
      </c>
      <c r="B37" s="239">
        <f>'Wszystkie województwa'!D1619</f>
        <v>2488417</v>
      </c>
      <c r="C37" s="240">
        <f t="shared" si="2"/>
        <v>2</v>
      </c>
      <c r="D37" s="245"/>
    </row>
    <row r="38" spans="1:4">
      <c r="A38" s="228" t="s">
        <v>411</v>
      </c>
      <c r="B38" s="244">
        <f>'Wszystkie województwa'!D2044</f>
        <v>3376329</v>
      </c>
      <c r="C38" s="240">
        <f t="shared" si="2"/>
        <v>3</v>
      </c>
      <c r="D38" s="245"/>
    </row>
    <row r="39" spans="1:4">
      <c r="A39" s="228" t="s">
        <v>412</v>
      </c>
      <c r="B39" s="241">
        <f>'Wszystkie województwa'!D2435</f>
        <v>5356838</v>
      </c>
      <c r="C39" s="240">
        <f t="shared" si="2"/>
        <v>5</v>
      </c>
      <c r="D39" s="245"/>
    </row>
    <row r="40" spans="1:4">
      <c r="A40" s="228" t="s">
        <v>413</v>
      </c>
      <c r="B40" s="246">
        <f>'Wszystkie województwa'!D3166</f>
        <v>994489</v>
      </c>
      <c r="C40" s="240">
        <f t="shared" si="2"/>
        <v>0</v>
      </c>
      <c r="D40" s="245"/>
    </row>
    <row r="41" spans="1:4">
      <c r="A41" s="228" t="s">
        <v>414</v>
      </c>
      <c r="B41" s="239">
        <f>'Wszystkie województwa'!D3387</f>
        <v>2126824</v>
      </c>
      <c r="C41" s="240">
        <f t="shared" si="2"/>
        <v>2</v>
      </c>
      <c r="D41" s="245"/>
    </row>
    <row r="42" spans="1:4">
      <c r="A42" s="228" t="s">
        <v>415</v>
      </c>
      <c r="B42" s="242">
        <f>'Wszystkie województwa'!D3829</f>
        <v>1187587</v>
      </c>
      <c r="C42" s="240">
        <f t="shared" si="2"/>
        <v>1</v>
      </c>
      <c r="D42" s="245"/>
    </row>
    <row r="43" spans="1:4">
      <c r="A43" s="228" t="s">
        <v>416</v>
      </c>
      <c r="B43" s="239">
        <f>'Wszystkie województwa'!D4135</f>
        <v>2311469</v>
      </c>
      <c r="C43" s="240">
        <f t="shared" si="2"/>
        <v>2</v>
      </c>
      <c r="D43" s="245"/>
    </row>
    <row r="44" spans="1:4">
      <c r="A44" s="228" t="s">
        <v>417</v>
      </c>
      <c r="B44" s="243">
        <f>'Wszystkie województwa'!D4492</f>
        <v>4564394</v>
      </c>
      <c r="C44" s="240">
        <f t="shared" si="2"/>
        <v>4</v>
      </c>
      <c r="D44" s="245"/>
    </row>
    <row r="45" spans="1:4">
      <c r="A45" s="228" t="s">
        <v>418</v>
      </c>
      <c r="B45" s="242">
        <f>'Wszystkie województwa'!D5121</f>
        <v>1254505</v>
      </c>
      <c r="C45" s="240">
        <f t="shared" si="2"/>
        <v>1</v>
      </c>
      <c r="D45" s="245"/>
    </row>
    <row r="46" spans="1:4">
      <c r="A46" s="228" t="s">
        <v>677</v>
      </c>
      <c r="B46" s="242">
        <f>'Wszystkie województwa'!D5376</f>
        <v>1437812</v>
      </c>
      <c r="C46" s="240">
        <f t="shared" si="2"/>
        <v>1</v>
      </c>
      <c r="D46" s="245"/>
    </row>
    <row r="47" spans="1:4">
      <c r="A47" s="228" t="s">
        <v>420</v>
      </c>
      <c r="B47" s="244">
        <f>'Wszystkie województwa'!D5750</f>
        <v>3477755</v>
      </c>
      <c r="C47" s="240">
        <f t="shared" si="2"/>
        <v>3</v>
      </c>
      <c r="D47" s="245"/>
    </row>
    <row r="48" spans="1:4">
      <c r="A48" s="228" t="s">
        <v>421</v>
      </c>
      <c r="B48" s="242">
        <f>'Wszystkie województwa'!D6362</f>
        <v>1708889</v>
      </c>
      <c r="C48" s="240">
        <f t="shared" si="2"/>
        <v>1</v>
      </c>
      <c r="D48" s="245"/>
    </row>
    <row r="49" spans="1:5">
      <c r="A49" s="228" t="s">
        <v>676</v>
      </c>
      <c r="B49" s="239">
        <f>'Wszystkie województwa'!D531</f>
        <v>2084524</v>
      </c>
      <c r="C49" s="240">
        <f t="shared" si="2"/>
        <v>2</v>
      </c>
      <c r="D49" s="245"/>
    </row>
    <row r="51" spans="1:5">
      <c r="A51" s="229">
        <f>MIN(B34:B49)</f>
        <v>994489</v>
      </c>
    </row>
    <row r="52" spans="1:5">
      <c r="A52" s="229">
        <f>MAX(B34:B49)</f>
        <v>5356838</v>
      </c>
    </row>
    <row r="62" spans="1:5" ht="13.5" thickBot="1"/>
    <row r="63" spans="1:5">
      <c r="A63" s="230"/>
      <c r="B63" s="231" t="s">
        <v>673</v>
      </c>
      <c r="C63" s="231" t="s">
        <v>674</v>
      </c>
      <c r="D63" s="231" t="s">
        <v>675</v>
      </c>
    </row>
    <row r="64" spans="1:5">
      <c r="A64" s="232"/>
      <c r="B64" s="233">
        <v>10</v>
      </c>
      <c r="C64" s="233">
        <v>28</v>
      </c>
      <c r="D64" s="233">
        <v>78</v>
      </c>
      <c r="E64">
        <f>C39</f>
        <v>5</v>
      </c>
    </row>
    <row r="65" spans="1:5">
      <c r="A65" s="234"/>
      <c r="B65" s="233">
        <v>14</v>
      </c>
      <c r="C65" s="233">
        <v>77</v>
      </c>
      <c r="D65" s="233">
        <v>116</v>
      </c>
      <c r="E65">
        <f>C44</f>
        <v>4</v>
      </c>
    </row>
    <row r="66" spans="1:5">
      <c r="A66" s="235"/>
      <c r="B66" s="233">
        <v>52</v>
      </c>
      <c r="C66" s="233">
        <v>104</v>
      </c>
      <c r="D66" s="233">
        <v>162</v>
      </c>
      <c r="E66">
        <f>C38</f>
        <v>3</v>
      </c>
    </row>
    <row r="67" spans="1:5">
      <c r="A67" s="236"/>
      <c r="B67" s="233">
        <v>124</v>
      </c>
      <c r="C67" s="233">
        <v>160</v>
      </c>
      <c r="D67" s="233">
        <v>232</v>
      </c>
      <c r="E67">
        <f>C37</f>
        <v>2</v>
      </c>
    </row>
    <row r="68" spans="1:5">
      <c r="A68" s="237"/>
      <c r="B68" s="233">
        <v>197</v>
      </c>
      <c r="C68" s="233">
        <v>207</v>
      </c>
      <c r="D68" s="233">
        <v>237</v>
      </c>
      <c r="E68">
        <f>C36</f>
        <v>1</v>
      </c>
    </row>
    <row r="69" spans="1:5">
      <c r="A69" s="238"/>
      <c r="B69" s="233">
        <v>240</v>
      </c>
      <c r="C69" s="233">
        <v>244</v>
      </c>
      <c r="D69" s="233">
        <v>250</v>
      </c>
      <c r="E69">
        <f>C40</f>
        <v>0</v>
      </c>
    </row>
    <row r="72" spans="1:5">
      <c r="A72" s="222" t="s">
        <v>681</v>
      </c>
      <c r="B72" s="222" t="s">
        <v>682</v>
      </c>
      <c r="C72" s="222" t="s">
        <v>447</v>
      </c>
      <c r="D72" s="222" t="s">
        <v>684</v>
      </c>
    </row>
    <row r="73" spans="1:5">
      <c r="A73" s="279" t="s">
        <v>683</v>
      </c>
      <c r="B73" s="279"/>
      <c r="C73" s="226">
        <f>INDEX('Odsetki grupy ryzyka'!$F$34:$T$34,MATCH('Wybór powiązań'!$C$72,'Odsetki grupy ryzyka'!$F$19:$T$19,0))</f>
        <v>0.16260992866792476</v>
      </c>
      <c r="D73" s="226"/>
    </row>
    <row r="74" spans="1:5">
      <c r="A74" s="247" t="s">
        <v>406</v>
      </c>
      <c r="B74" s="227">
        <v>2903812</v>
      </c>
      <c r="C74" s="248">
        <f>C$73*$B74</f>
        <v>472188.66218506393</v>
      </c>
      <c r="D74" s="248">
        <v>192757</v>
      </c>
    </row>
    <row r="75" spans="1:5">
      <c r="A75" s="247" t="s">
        <v>408</v>
      </c>
      <c r="B75" s="227">
        <v>2135715</v>
      </c>
      <c r="C75" s="248">
        <f t="shared" ref="C75:C89" si="3">C$73*$B75</f>
        <v>347288.46380501695</v>
      </c>
      <c r="D75" s="248">
        <v>99436</v>
      </c>
    </row>
    <row r="76" spans="1:5">
      <c r="A76" s="247" t="s">
        <v>409</v>
      </c>
      <c r="B76" s="227">
        <v>1017450</v>
      </c>
      <c r="C76" s="248">
        <f t="shared" si="3"/>
        <v>165447.47192318004</v>
      </c>
      <c r="D76" s="248">
        <v>57933</v>
      </c>
    </row>
    <row r="77" spans="1:5">
      <c r="A77" s="247" t="s">
        <v>410</v>
      </c>
      <c r="B77" s="227">
        <v>2488417</v>
      </c>
      <c r="C77" s="248">
        <f t="shared" si="3"/>
        <v>404641.3108660513</v>
      </c>
      <c r="D77" s="248">
        <v>238373</v>
      </c>
    </row>
    <row r="78" spans="1:5">
      <c r="A78" s="247" t="s">
        <v>411</v>
      </c>
      <c r="B78" s="227">
        <v>3376329</v>
      </c>
      <c r="C78" s="248">
        <f t="shared" si="3"/>
        <v>549024.61784944579</v>
      </c>
      <c r="D78" s="248">
        <v>425668</v>
      </c>
    </row>
    <row r="79" spans="1:5">
      <c r="A79" s="247" t="s">
        <v>412</v>
      </c>
      <c r="B79" s="227">
        <v>5356838</v>
      </c>
      <c r="C79" s="248">
        <f t="shared" si="3"/>
        <v>871075.04506562871</v>
      </c>
      <c r="D79" s="248">
        <v>808925</v>
      </c>
    </row>
    <row r="80" spans="1:5">
      <c r="A80" s="247" t="s">
        <v>413</v>
      </c>
      <c r="B80" s="227">
        <v>994489</v>
      </c>
      <c r="C80" s="248">
        <f t="shared" si="3"/>
        <v>161713.78535103583</v>
      </c>
      <c r="D80" s="248">
        <v>52098</v>
      </c>
    </row>
    <row r="81" spans="1:4">
      <c r="A81" s="247" t="s">
        <v>414</v>
      </c>
      <c r="B81" s="227">
        <v>2126824</v>
      </c>
      <c r="C81" s="248">
        <f t="shared" si="3"/>
        <v>345842.69892923039</v>
      </c>
      <c r="D81" s="248">
        <v>70004</v>
      </c>
    </row>
    <row r="82" spans="1:4">
      <c r="A82" s="247" t="s">
        <v>415</v>
      </c>
      <c r="B82" s="227">
        <v>1187587</v>
      </c>
      <c r="C82" s="248">
        <f t="shared" si="3"/>
        <v>193113.43735695476</v>
      </c>
      <c r="D82" s="248">
        <v>107992</v>
      </c>
    </row>
    <row r="83" spans="1:4">
      <c r="A83" s="247" t="s">
        <v>416</v>
      </c>
      <c r="B83" s="227">
        <v>2311469</v>
      </c>
      <c r="C83" s="248">
        <f t="shared" si="3"/>
        <v>375867.80920811935</v>
      </c>
      <c r="D83" s="248">
        <v>841702</v>
      </c>
    </row>
    <row r="84" spans="1:4">
      <c r="A84" s="247" t="s">
        <v>417</v>
      </c>
      <c r="B84" s="227">
        <v>4564394</v>
      </c>
      <c r="C84" s="248">
        <f t="shared" si="3"/>
        <v>742215.78275230376</v>
      </c>
      <c r="D84" s="248">
        <v>287108</v>
      </c>
    </row>
    <row r="85" spans="1:4">
      <c r="A85" s="247" t="s">
        <v>418</v>
      </c>
      <c r="B85" s="227">
        <v>1254505</v>
      </c>
      <c r="C85" s="248">
        <f t="shared" si="3"/>
        <v>203994.96856355495</v>
      </c>
      <c r="D85" s="248">
        <v>88789</v>
      </c>
    </row>
    <row r="86" spans="1:4">
      <c r="A86" s="247" t="s">
        <v>677</v>
      </c>
      <c r="B86" s="227">
        <v>1437812</v>
      </c>
      <c r="C86" s="248">
        <f t="shared" si="3"/>
        <v>233802.50675788624</v>
      </c>
      <c r="D86" s="248">
        <v>77627</v>
      </c>
    </row>
    <row r="87" spans="1:4">
      <c r="A87" s="247" t="s">
        <v>420</v>
      </c>
      <c r="B87" s="227">
        <v>3477755</v>
      </c>
      <c r="C87" s="248">
        <f t="shared" si="3"/>
        <v>565517.49247451872</v>
      </c>
      <c r="D87" s="248">
        <v>605382</v>
      </c>
    </row>
    <row r="88" spans="1:4">
      <c r="A88" s="247" t="s">
        <v>421</v>
      </c>
      <c r="B88" s="227">
        <v>1708889</v>
      </c>
      <c r="C88" s="248">
        <f t="shared" si="3"/>
        <v>277882.31839140126</v>
      </c>
      <c r="D88" s="248">
        <v>76012</v>
      </c>
    </row>
    <row r="89" spans="1:4">
      <c r="A89" s="247" t="s">
        <v>676</v>
      </c>
      <c r="B89" s="227">
        <v>2084524</v>
      </c>
      <c r="C89" s="248">
        <f t="shared" si="3"/>
        <v>338964.29894657718</v>
      </c>
      <c r="D89" s="248">
        <v>280269</v>
      </c>
    </row>
    <row r="90" spans="1:4">
      <c r="A90" s="226" t="s">
        <v>704</v>
      </c>
      <c r="B90" s="226">
        <f>SUM(B74:B89)</f>
        <v>38426809</v>
      </c>
      <c r="C90" s="248">
        <f>B90*C73</f>
        <v>6248580.6704259692</v>
      </c>
      <c r="D90" s="248">
        <f>SUM(D74:D89)</f>
        <v>4310075</v>
      </c>
    </row>
  </sheetData>
  <mergeCells count="2">
    <mergeCell ref="C5:D5"/>
    <mergeCell ref="A73:B73"/>
  </mergeCells>
  <dataValidations count="3">
    <dataValidation type="list" allowBlank="1" showInputMessage="1" showErrorMessage="1" sqref="E5">
      <formula1>INDEX(zakress,,,MATCH(woj,wyb_woj,0))</formula1>
    </dataValidation>
    <dataValidation type="list" allowBlank="1" showInputMessage="1" showErrorMessage="1" sqref="C5">
      <formula1>wyb_woj</formula1>
    </dataValidation>
    <dataValidation type="list" allowBlank="1" showInputMessage="1" showErrorMessage="1" sqref="F5:G5 C72">
      <formula1>wyb_cho</formula1>
    </dataValidation>
  </dataValidation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Arkusz19"/>
  <dimension ref="A1:H377"/>
  <sheetViews>
    <sheetView topLeftCell="A335" workbookViewId="0">
      <selection activeCell="K34" sqref="K34"/>
    </sheetView>
  </sheetViews>
  <sheetFormatPr defaultRowHeight="12.75"/>
  <cols>
    <col min="1" max="1" width="17.140625" customWidth="1"/>
    <col min="2" max="2" width="13" customWidth="1"/>
    <col min="3" max="3" width="12.85546875" customWidth="1"/>
    <col min="4" max="4" width="12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 ht="25.5">
      <c r="A4" s="1" t="s">
        <v>26</v>
      </c>
      <c r="B4" s="2">
        <v>1437812</v>
      </c>
      <c r="C4" s="3">
        <v>703919</v>
      </c>
      <c r="D4" s="3">
        <v>733893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69095</v>
      </c>
      <c r="C5" s="5">
        <v>35610</v>
      </c>
      <c r="D5" s="5">
        <v>33485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79667</v>
      </c>
      <c r="C6" s="6">
        <v>41008</v>
      </c>
      <c r="D6" s="6">
        <v>38659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71488</v>
      </c>
      <c r="C7" s="6">
        <v>36834</v>
      </c>
      <c r="D7" s="6">
        <v>34654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78496</v>
      </c>
      <c r="C8" s="6">
        <v>40128</v>
      </c>
      <c r="D8" s="6">
        <v>38368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95810</v>
      </c>
      <c r="C9" s="6">
        <v>48935</v>
      </c>
      <c r="D9" s="6">
        <v>46875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107819</v>
      </c>
      <c r="C10" s="6">
        <v>55735</v>
      </c>
      <c r="D10" s="6">
        <v>52084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121023</v>
      </c>
      <c r="C11" s="6">
        <v>62549</v>
      </c>
      <c r="D11" s="6">
        <v>58474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113666</v>
      </c>
      <c r="C12" s="6">
        <v>58356</v>
      </c>
      <c r="D12" s="6">
        <v>55310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101688</v>
      </c>
      <c r="C13" s="6">
        <v>52173</v>
      </c>
      <c r="D13" s="6">
        <v>49515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88021</v>
      </c>
      <c r="C14" s="6">
        <v>44275</v>
      </c>
      <c r="D14" s="6">
        <v>43746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93879</v>
      </c>
      <c r="C15" s="6">
        <v>46923</v>
      </c>
      <c r="D15" s="6">
        <v>46956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109312</v>
      </c>
      <c r="C16" s="6">
        <v>53476</v>
      </c>
      <c r="D16" s="6">
        <v>55836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101376</v>
      </c>
      <c r="C17" s="6">
        <v>47783</v>
      </c>
      <c r="D17" s="6">
        <v>53593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77720</v>
      </c>
      <c r="C18" s="6">
        <v>35256</v>
      </c>
      <c r="D18" s="6">
        <v>42464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128752</v>
      </c>
      <c r="C19" s="6">
        <v>44878</v>
      </c>
      <c r="D19" s="6">
        <v>83874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206472</v>
      </c>
      <c r="C20" s="6">
        <f>SUM(C18:C19)</f>
        <v>80134</v>
      </c>
      <c r="D20" s="6">
        <f t="shared" ref="D20" si="4">SUM(D18:D19)</f>
        <v>126338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341</v>
      </c>
      <c r="B21" s="6">
        <v>121412</v>
      </c>
      <c r="C21" s="6">
        <v>58151</v>
      </c>
      <c r="D21" s="6">
        <v>63261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4871</v>
      </c>
      <c r="C22" s="6">
        <v>2490</v>
      </c>
      <c r="D22" s="6">
        <v>2381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6065</v>
      </c>
      <c r="C23" s="6">
        <v>3177</v>
      </c>
      <c r="D23" s="6">
        <v>2888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5400</v>
      </c>
      <c r="C24" s="6">
        <v>2771</v>
      </c>
      <c r="D24" s="6">
        <v>2629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6131</v>
      </c>
      <c r="C25" s="6">
        <v>3101</v>
      </c>
      <c r="D25" s="6">
        <v>3030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7045</v>
      </c>
      <c r="C26" s="6">
        <v>3631</v>
      </c>
      <c r="D26" s="6">
        <v>3414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8265</v>
      </c>
      <c r="C27" s="6">
        <v>4293</v>
      </c>
      <c r="D27" s="6">
        <v>3972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10347</v>
      </c>
      <c r="C28" s="6">
        <v>5375</v>
      </c>
      <c r="D28" s="6">
        <v>4972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9853</v>
      </c>
      <c r="C29" s="6">
        <v>4958</v>
      </c>
      <c r="D29" s="6">
        <v>4895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8964</v>
      </c>
      <c r="C30" s="6">
        <v>4558</v>
      </c>
      <c r="D30" s="6">
        <v>4406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7263</v>
      </c>
      <c r="C31" s="6">
        <v>3557</v>
      </c>
      <c r="D31" s="6">
        <v>3706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7416</v>
      </c>
      <c r="C32" s="6">
        <v>3526</v>
      </c>
      <c r="D32" s="6">
        <v>3890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9639</v>
      </c>
      <c r="C33" s="6">
        <v>4428</v>
      </c>
      <c r="D33" s="6">
        <v>5211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10255</v>
      </c>
      <c r="C34" s="6">
        <v>4625</v>
      </c>
      <c r="D34" s="6">
        <v>5630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7951</v>
      </c>
      <c r="C35" s="6">
        <v>3518</v>
      </c>
      <c r="D35" s="6">
        <v>4433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11947</v>
      </c>
      <c r="C36" s="6">
        <v>4143</v>
      </c>
      <c r="D36" s="6">
        <v>7804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19898</v>
      </c>
      <c r="C37" s="6">
        <f>SUM(C35:C36)</f>
        <v>7661</v>
      </c>
      <c r="D37" s="6">
        <f t="shared" ref="D37" si="5">SUM(D35:D36)</f>
        <v>12237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342</v>
      </c>
      <c r="B38" s="6">
        <v>173599</v>
      </c>
      <c r="C38" s="6">
        <v>80753</v>
      </c>
      <c r="D38" s="6">
        <v>92846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8240</v>
      </c>
      <c r="C39" s="6">
        <v>4292</v>
      </c>
      <c r="D39" s="6">
        <v>3948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9016</v>
      </c>
      <c r="C40" s="6">
        <v>4704</v>
      </c>
      <c r="D40" s="6">
        <v>4312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7235</v>
      </c>
      <c r="C41" s="6">
        <v>3758</v>
      </c>
      <c r="D41" s="6">
        <v>3477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8040</v>
      </c>
      <c r="C42" s="6">
        <v>3973</v>
      </c>
      <c r="D42" s="6">
        <v>4067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8721</v>
      </c>
      <c r="C43" s="6">
        <v>4316</v>
      </c>
      <c r="D43" s="6">
        <v>4405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12904</v>
      </c>
      <c r="C44" s="6">
        <v>5993</v>
      </c>
      <c r="D44" s="6">
        <v>6911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16760</v>
      </c>
      <c r="C45" s="6">
        <v>8004</v>
      </c>
      <c r="D45" s="6">
        <v>8756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15328</v>
      </c>
      <c r="C46" s="6">
        <v>7482</v>
      </c>
      <c r="D46" s="6">
        <v>7846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12745</v>
      </c>
      <c r="C47" s="6">
        <v>6213</v>
      </c>
      <c r="D47" s="6">
        <v>6532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10026</v>
      </c>
      <c r="C48" s="6">
        <v>4759</v>
      </c>
      <c r="D48" s="6">
        <v>5267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10285</v>
      </c>
      <c r="C49" s="6">
        <v>4819</v>
      </c>
      <c r="D49" s="6">
        <v>5466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12620</v>
      </c>
      <c r="C50" s="6">
        <v>5760</v>
      </c>
      <c r="D50" s="6">
        <v>6860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13246</v>
      </c>
      <c r="C51" s="6">
        <v>5736</v>
      </c>
      <c r="D51" s="6">
        <v>7510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10847</v>
      </c>
      <c r="C52" s="6">
        <v>4596</v>
      </c>
      <c r="D52" s="6">
        <v>6251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17586</v>
      </c>
      <c r="C53" s="6">
        <v>6348</v>
      </c>
      <c r="D53" s="6">
        <v>11238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28433</v>
      </c>
      <c r="C54" s="6">
        <f>SUM(C52:C53)</f>
        <v>10944</v>
      </c>
      <c r="D54" s="6">
        <f t="shared" ref="D54" si="6">SUM(D52:D53)</f>
        <v>17489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343</v>
      </c>
      <c r="B55" s="6">
        <v>59132</v>
      </c>
      <c r="C55" s="6">
        <v>28888</v>
      </c>
      <c r="D55" s="6">
        <v>30244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2666</v>
      </c>
      <c r="C56" s="6">
        <v>1376</v>
      </c>
      <c r="D56" s="6">
        <v>1290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3150</v>
      </c>
      <c r="C57" s="6">
        <v>1597</v>
      </c>
      <c r="D57" s="6">
        <v>1553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2862</v>
      </c>
      <c r="C58" s="6">
        <v>1450</v>
      </c>
      <c r="D58" s="6">
        <v>1412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3061</v>
      </c>
      <c r="C59" s="6">
        <v>1563</v>
      </c>
      <c r="D59" s="6">
        <v>1498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3976</v>
      </c>
      <c r="C60" s="6">
        <v>2047</v>
      </c>
      <c r="D60" s="6">
        <v>1929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4420</v>
      </c>
      <c r="C61" s="6">
        <v>2335</v>
      </c>
      <c r="D61" s="6">
        <v>2085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4868</v>
      </c>
      <c r="C62" s="6">
        <v>2601</v>
      </c>
      <c r="D62" s="6">
        <v>2267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4510</v>
      </c>
      <c r="C63" s="6">
        <v>2310</v>
      </c>
      <c r="D63" s="6">
        <v>2200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4057</v>
      </c>
      <c r="C64" s="6">
        <v>2126</v>
      </c>
      <c r="D64" s="6">
        <v>1931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3612</v>
      </c>
      <c r="C65" s="6">
        <v>1805</v>
      </c>
      <c r="D65" s="6">
        <v>1807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4215</v>
      </c>
      <c r="C66" s="6">
        <v>2117</v>
      </c>
      <c r="D66" s="6">
        <v>2098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4732</v>
      </c>
      <c r="C67" s="6">
        <v>2327</v>
      </c>
      <c r="D67" s="6">
        <v>2405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4231</v>
      </c>
      <c r="C68" s="6">
        <v>1937</v>
      </c>
      <c r="D68" s="6">
        <v>2294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3190</v>
      </c>
      <c r="C69" s="6">
        <v>1441</v>
      </c>
      <c r="D69" s="6">
        <v>1749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5582</v>
      </c>
      <c r="C70" s="6">
        <v>1856</v>
      </c>
      <c r="D70" s="6">
        <v>3726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8772</v>
      </c>
      <c r="C71" s="6">
        <f>SUM(C69:C70)</f>
        <v>3297</v>
      </c>
      <c r="D71" s="6">
        <f t="shared" ref="D71" si="11">SUM(D69:D70)</f>
        <v>5475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344</v>
      </c>
      <c r="B72" s="6">
        <v>42026</v>
      </c>
      <c r="C72" s="6">
        <v>20989</v>
      </c>
      <c r="D72" s="6">
        <v>21037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1959</v>
      </c>
      <c r="C73" s="6">
        <v>994</v>
      </c>
      <c r="D73" s="6">
        <v>965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2145</v>
      </c>
      <c r="C74" s="6">
        <v>1126</v>
      </c>
      <c r="D74" s="6">
        <v>1019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1987</v>
      </c>
      <c r="C75" s="6">
        <v>1010</v>
      </c>
      <c r="D75" s="6">
        <v>977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2336</v>
      </c>
      <c r="C76" s="6">
        <v>1192</v>
      </c>
      <c r="D76" s="6">
        <v>1144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3188</v>
      </c>
      <c r="C77" s="6">
        <v>1597</v>
      </c>
      <c r="D77" s="6">
        <v>1591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3240</v>
      </c>
      <c r="C78" s="6">
        <v>1740</v>
      </c>
      <c r="D78" s="6">
        <v>1500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3415</v>
      </c>
      <c r="C79" s="6">
        <v>1768</v>
      </c>
      <c r="D79" s="6">
        <v>1647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3138</v>
      </c>
      <c r="C80" s="6">
        <v>1690</v>
      </c>
      <c r="D80" s="6">
        <v>1448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2990</v>
      </c>
      <c r="C81" s="6">
        <v>1624</v>
      </c>
      <c r="D81" s="6">
        <v>1366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2684</v>
      </c>
      <c r="C82" s="6">
        <v>1432</v>
      </c>
      <c r="D82" s="6">
        <v>1252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2950</v>
      </c>
      <c r="C83" s="6">
        <v>1544</v>
      </c>
      <c r="D83" s="6">
        <v>1406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3332</v>
      </c>
      <c r="C84" s="6">
        <v>1656</v>
      </c>
      <c r="D84" s="6">
        <v>1676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2887</v>
      </c>
      <c r="C85" s="6">
        <v>1395</v>
      </c>
      <c r="D85" s="6">
        <v>1492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2232</v>
      </c>
      <c r="C86" s="6">
        <v>1024</v>
      </c>
      <c r="D86" s="6">
        <v>1208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3543</v>
      </c>
      <c r="C87" s="6">
        <v>1197</v>
      </c>
      <c r="D87" s="6">
        <v>2346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5775</v>
      </c>
      <c r="C88" s="6">
        <f>SUM(C86:C87)</f>
        <v>2221</v>
      </c>
      <c r="D88" s="6">
        <f t="shared" ref="D88" si="12">SUM(D86:D87)</f>
        <v>3554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345</v>
      </c>
      <c r="B89" s="6">
        <v>65965</v>
      </c>
      <c r="C89" s="6">
        <v>32455</v>
      </c>
      <c r="D89" s="6">
        <v>33510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3424</v>
      </c>
      <c r="C90" s="6">
        <v>1813</v>
      </c>
      <c r="D90" s="6">
        <v>1611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3892</v>
      </c>
      <c r="C91" s="6">
        <v>1965</v>
      </c>
      <c r="D91" s="6">
        <v>1927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3522</v>
      </c>
      <c r="C92" s="6">
        <v>1823</v>
      </c>
      <c r="D92" s="6">
        <v>1699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3926</v>
      </c>
      <c r="C93" s="6">
        <v>1973</v>
      </c>
      <c r="D93" s="6">
        <v>1953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4700</v>
      </c>
      <c r="C94" s="6">
        <v>2387</v>
      </c>
      <c r="D94" s="6">
        <v>2313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4994</v>
      </c>
      <c r="C95" s="6">
        <v>2616</v>
      </c>
      <c r="D95" s="6">
        <v>2378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5208</v>
      </c>
      <c r="C96" s="6">
        <v>2705</v>
      </c>
      <c r="D96" s="6">
        <v>2503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4895</v>
      </c>
      <c r="C97" s="6">
        <v>2492</v>
      </c>
      <c r="D97" s="6">
        <v>2403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4596</v>
      </c>
      <c r="C98" s="6">
        <v>2352</v>
      </c>
      <c r="D98" s="6">
        <v>2244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4212</v>
      </c>
      <c r="C99" s="6">
        <v>2130</v>
      </c>
      <c r="D99" s="6">
        <v>2082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4435</v>
      </c>
      <c r="C100" s="6">
        <v>2200</v>
      </c>
      <c r="D100" s="6">
        <v>2235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4791</v>
      </c>
      <c r="C101" s="6">
        <v>2377</v>
      </c>
      <c r="D101" s="6">
        <v>2414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4429</v>
      </c>
      <c r="C102" s="6">
        <v>2125</v>
      </c>
      <c r="D102" s="6">
        <v>2304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3354</v>
      </c>
      <c r="C103" s="6">
        <v>1549</v>
      </c>
      <c r="D103" s="6">
        <v>1805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5587</v>
      </c>
      <c r="C104" s="6">
        <v>1948</v>
      </c>
      <c r="D104" s="6">
        <v>3639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8941</v>
      </c>
      <c r="C105" s="6">
        <f>SUM(C103:C104)</f>
        <v>3497</v>
      </c>
      <c r="D105" s="6">
        <f t="shared" ref="D105" si="13">SUM(D103:D104)</f>
        <v>5444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346</v>
      </c>
      <c r="B106" s="6">
        <v>58136</v>
      </c>
      <c r="C106" s="6">
        <v>29084</v>
      </c>
      <c r="D106" s="6">
        <v>29052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2909</v>
      </c>
      <c r="C107" s="6">
        <v>1490</v>
      </c>
      <c r="D107" s="6">
        <v>1419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3308</v>
      </c>
      <c r="C108" s="6">
        <v>1667</v>
      </c>
      <c r="D108" s="6">
        <v>1641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3150</v>
      </c>
      <c r="C109" s="6">
        <v>1685</v>
      </c>
      <c r="D109" s="6">
        <v>1465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3596</v>
      </c>
      <c r="C110" s="6">
        <v>1900</v>
      </c>
      <c r="D110" s="6">
        <v>1696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4116</v>
      </c>
      <c r="C111" s="6">
        <v>2087</v>
      </c>
      <c r="D111" s="6">
        <v>2029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4394</v>
      </c>
      <c r="C112" s="6">
        <v>2322</v>
      </c>
      <c r="D112" s="6">
        <v>2072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4837</v>
      </c>
      <c r="C113" s="6">
        <v>2479</v>
      </c>
      <c r="D113" s="6">
        <v>2358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4521</v>
      </c>
      <c r="C114" s="6">
        <v>2362</v>
      </c>
      <c r="D114" s="6">
        <v>2159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4001</v>
      </c>
      <c r="C115" s="6">
        <v>2053</v>
      </c>
      <c r="D115" s="6">
        <v>1948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3498</v>
      </c>
      <c r="C116" s="6">
        <v>1795</v>
      </c>
      <c r="D116" s="6">
        <v>1703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3741</v>
      </c>
      <c r="C117" s="6">
        <v>1914</v>
      </c>
      <c r="D117" s="6">
        <v>1827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4481</v>
      </c>
      <c r="C118" s="6">
        <v>2337</v>
      </c>
      <c r="D118" s="6">
        <v>2144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4072</v>
      </c>
      <c r="C119" s="6">
        <v>2075</v>
      </c>
      <c r="D119" s="6">
        <v>1997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2736</v>
      </c>
      <c r="C120" s="6">
        <v>1298</v>
      </c>
      <c r="D120" s="6">
        <v>1438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4776</v>
      </c>
      <c r="C121" s="6">
        <v>1620</v>
      </c>
      <c r="D121" s="6">
        <v>3156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7512</v>
      </c>
      <c r="C122" s="6">
        <f>SUM(C120:C121)</f>
        <v>2918</v>
      </c>
      <c r="D122" s="6">
        <f t="shared" ref="D122" si="14">SUM(D120:D121)</f>
        <v>4594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347</v>
      </c>
      <c r="B123" s="6">
        <v>90160</v>
      </c>
      <c r="C123" s="6">
        <v>44277</v>
      </c>
      <c r="D123" s="6">
        <v>45883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4579</v>
      </c>
      <c r="C124" s="6">
        <v>2343</v>
      </c>
      <c r="D124" s="6">
        <v>2236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5299</v>
      </c>
      <c r="C125" s="6">
        <v>2696</v>
      </c>
      <c r="D125" s="6">
        <v>2603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4729</v>
      </c>
      <c r="C126" s="6">
        <v>2393</v>
      </c>
      <c r="D126" s="6">
        <v>2336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5417</v>
      </c>
      <c r="C127" s="6">
        <v>2796</v>
      </c>
      <c r="D127" s="6">
        <v>2621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6089</v>
      </c>
      <c r="C128" s="6">
        <v>3158</v>
      </c>
      <c r="D128" s="6">
        <v>2931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7211</v>
      </c>
      <c r="C129" s="6">
        <v>3800</v>
      </c>
      <c r="D129" s="6">
        <v>3411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8082</v>
      </c>
      <c r="C130" s="6">
        <v>4218</v>
      </c>
      <c r="D130" s="6">
        <v>3864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7371</v>
      </c>
      <c r="C131" s="6">
        <v>3810</v>
      </c>
      <c r="D131" s="6">
        <v>3561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6194</v>
      </c>
      <c r="C132" s="6">
        <v>3159</v>
      </c>
      <c r="D132" s="6">
        <v>3035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5453</v>
      </c>
      <c r="C133" s="6">
        <v>2702</v>
      </c>
      <c r="D133" s="6">
        <v>2751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5725</v>
      </c>
      <c r="C134" s="6">
        <v>2818</v>
      </c>
      <c r="D134" s="6">
        <v>2907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6603</v>
      </c>
      <c r="C135" s="6">
        <v>3185</v>
      </c>
      <c r="D135" s="6">
        <v>3418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5803</v>
      </c>
      <c r="C136" s="6">
        <v>2736</v>
      </c>
      <c r="D136" s="6">
        <v>3067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4323</v>
      </c>
      <c r="C137" s="6">
        <v>1961</v>
      </c>
      <c r="D137" s="6">
        <v>2362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7282</v>
      </c>
      <c r="C138" s="6">
        <v>2502</v>
      </c>
      <c r="D138" s="6">
        <v>4780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11605</v>
      </c>
      <c r="C139" s="6">
        <f>SUM(C137:C138)</f>
        <v>4463</v>
      </c>
      <c r="D139" s="6">
        <f t="shared" ref="D139" si="19">SUM(D137:D138)</f>
        <v>7142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348</v>
      </c>
      <c r="B140" s="6">
        <v>57200</v>
      </c>
      <c r="C140" s="6">
        <v>28024</v>
      </c>
      <c r="D140" s="6">
        <v>29176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2563</v>
      </c>
      <c r="C141" s="6">
        <v>1288</v>
      </c>
      <c r="D141" s="6">
        <v>1275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3064</v>
      </c>
      <c r="C142" s="6">
        <v>1584</v>
      </c>
      <c r="D142" s="6">
        <v>1480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2750</v>
      </c>
      <c r="C143" s="6">
        <v>1400</v>
      </c>
      <c r="D143" s="6">
        <v>1350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3066</v>
      </c>
      <c r="C144" s="6">
        <v>1526</v>
      </c>
      <c r="D144" s="6">
        <v>1540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3752</v>
      </c>
      <c r="C145" s="6">
        <v>1960</v>
      </c>
      <c r="D145" s="6">
        <v>1792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4181</v>
      </c>
      <c r="C146" s="6">
        <v>2208</v>
      </c>
      <c r="D146" s="6">
        <v>1973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4504</v>
      </c>
      <c r="C147" s="6">
        <v>2368</v>
      </c>
      <c r="D147" s="6">
        <v>2136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4435</v>
      </c>
      <c r="C148" s="6">
        <v>2292</v>
      </c>
      <c r="D148" s="6">
        <v>2143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4061</v>
      </c>
      <c r="C149" s="6">
        <v>2081</v>
      </c>
      <c r="D149" s="6">
        <v>1980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3574</v>
      </c>
      <c r="C150" s="6">
        <v>1813</v>
      </c>
      <c r="D150" s="6">
        <v>1761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3898</v>
      </c>
      <c r="C151" s="6">
        <v>1984</v>
      </c>
      <c r="D151" s="6">
        <v>1914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4601</v>
      </c>
      <c r="C152" s="6">
        <v>2293</v>
      </c>
      <c r="D152" s="6">
        <v>2308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4089</v>
      </c>
      <c r="C153" s="6">
        <v>1872</v>
      </c>
      <c r="D153" s="6">
        <v>2217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3142</v>
      </c>
      <c r="C154" s="6">
        <v>1423</v>
      </c>
      <c r="D154" s="6">
        <v>1719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5520</v>
      </c>
      <c r="C155" s="6">
        <v>1932</v>
      </c>
      <c r="D155" s="6">
        <v>3588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8662</v>
      </c>
      <c r="C156" s="6">
        <f>SUM(C154:C155)</f>
        <v>3355</v>
      </c>
      <c r="D156" s="6">
        <f t="shared" ref="D156" si="20">SUM(D154:D155)</f>
        <v>5307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349</v>
      </c>
      <c r="B157" s="6">
        <v>92735</v>
      </c>
      <c r="C157" s="6">
        <v>45954</v>
      </c>
      <c r="D157" s="6">
        <v>46781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4806</v>
      </c>
      <c r="C158" s="6">
        <v>2517</v>
      </c>
      <c r="D158" s="6">
        <v>2289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5630</v>
      </c>
      <c r="C159" s="6">
        <v>2927</v>
      </c>
      <c r="D159" s="6">
        <v>2703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5028</v>
      </c>
      <c r="C160" s="6">
        <v>2588</v>
      </c>
      <c r="D160" s="6">
        <v>2440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5357</v>
      </c>
      <c r="C161" s="6">
        <v>2736</v>
      </c>
      <c r="D161" s="6">
        <v>2621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6452</v>
      </c>
      <c r="C162" s="6">
        <v>3352</v>
      </c>
      <c r="D162" s="6">
        <v>3100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6959</v>
      </c>
      <c r="C163" s="6">
        <v>3629</v>
      </c>
      <c r="D163" s="6">
        <v>3330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7603</v>
      </c>
      <c r="C164" s="6">
        <v>3938</v>
      </c>
      <c r="D164" s="6">
        <v>3665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7394</v>
      </c>
      <c r="C165" s="6">
        <v>3875</v>
      </c>
      <c r="D165" s="6">
        <v>3519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6416</v>
      </c>
      <c r="C166" s="6">
        <v>3296</v>
      </c>
      <c r="D166" s="6">
        <v>3120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5526</v>
      </c>
      <c r="C167" s="6">
        <v>2804</v>
      </c>
      <c r="D167" s="6">
        <v>2722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5752</v>
      </c>
      <c r="C168" s="6">
        <v>2830</v>
      </c>
      <c r="D168" s="6">
        <v>2922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6879</v>
      </c>
      <c r="C169" s="6">
        <v>3388</v>
      </c>
      <c r="D169" s="6">
        <v>3491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6372</v>
      </c>
      <c r="C170" s="6">
        <v>3093</v>
      </c>
      <c r="D170" s="6">
        <v>3279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4870</v>
      </c>
      <c r="C171" s="6">
        <v>2251</v>
      </c>
      <c r="D171" s="6">
        <v>2619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7691</v>
      </c>
      <c r="C172" s="6">
        <v>2730</v>
      </c>
      <c r="D172" s="6">
        <v>4961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12561</v>
      </c>
      <c r="C173" s="6">
        <f>SUM(C171:C172)</f>
        <v>4981</v>
      </c>
      <c r="D173" s="6">
        <f t="shared" ref="D173" si="21">SUM(D171:D172)</f>
        <v>7580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350</v>
      </c>
      <c r="B174" s="6">
        <v>64197</v>
      </c>
      <c r="C174" s="6">
        <v>31562</v>
      </c>
      <c r="D174" s="6">
        <v>32635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2856</v>
      </c>
      <c r="C175" s="6">
        <v>1453</v>
      </c>
      <c r="D175" s="6">
        <v>1403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3292</v>
      </c>
      <c r="C176" s="6">
        <v>1691</v>
      </c>
      <c r="D176" s="6">
        <v>1601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3022</v>
      </c>
      <c r="C177" s="6">
        <v>1591</v>
      </c>
      <c r="D177" s="6">
        <v>1431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3228</v>
      </c>
      <c r="C178" s="6">
        <v>1747</v>
      </c>
      <c r="D178" s="6">
        <v>1481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4238</v>
      </c>
      <c r="C179" s="6">
        <v>2215</v>
      </c>
      <c r="D179" s="6">
        <v>2023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4720</v>
      </c>
      <c r="C180" s="6">
        <v>2500</v>
      </c>
      <c r="D180" s="6">
        <v>2220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5173</v>
      </c>
      <c r="C181" s="6">
        <v>2753</v>
      </c>
      <c r="D181" s="6">
        <v>2420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4998</v>
      </c>
      <c r="C182" s="6">
        <v>2590</v>
      </c>
      <c r="D182" s="6">
        <v>2408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4345</v>
      </c>
      <c r="C183" s="6">
        <v>2255</v>
      </c>
      <c r="D183" s="6">
        <v>2090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3843</v>
      </c>
      <c r="C184" s="6">
        <v>1921</v>
      </c>
      <c r="D184" s="6">
        <v>1922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4464</v>
      </c>
      <c r="C185" s="6">
        <v>2235</v>
      </c>
      <c r="D185" s="6">
        <v>2229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5344</v>
      </c>
      <c r="C186" s="6">
        <v>2630</v>
      </c>
      <c r="D186" s="6">
        <v>2714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4780</v>
      </c>
      <c r="C187" s="6">
        <v>2251</v>
      </c>
      <c r="D187" s="6">
        <v>2529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3682</v>
      </c>
      <c r="C188" s="6">
        <v>1695</v>
      </c>
      <c r="D188" s="6">
        <v>1987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4114</v>
      </c>
      <c r="C189" s="6">
        <v>1368</v>
      </c>
      <c r="D189" s="6">
        <v>2746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7796</v>
      </c>
      <c r="C190" s="6">
        <f>SUM(C188:C189)</f>
        <v>3063</v>
      </c>
      <c r="D190" s="6">
        <f t="shared" ref="D190" si="22">SUM(D188:D189)</f>
        <v>4733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351</v>
      </c>
      <c r="B191" s="6">
        <v>42171</v>
      </c>
      <c r="C191" s="6">
        <v>20813</v>
      </c>
      <c r="D191" s="6">
        <v>21358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2006</v>
      </c>
      <c r="C192" s="6">
        <v>1062</v>
      </c>
      <c r="D192" s="6">
        <v>944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2299</v>
      </c>
      <c r="C193" s="6">
        <v>1173</v>
      </c>
      <c r="D193" s="6">
        <v>1126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1986</v>
      </c>
      <c r="C194" s="6">
        <v>1064</v>
      </c>
      <c r="D194" s="6">
        <v>922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2218</v>
      </c>
      <c r="C195" s="6">
        <v>1143</v>
      </c>
      <c r="D195" s="6">
        <v>1075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2966</v>
      </c>
      <c r="C196" s="6">
        <v>1500</v>
      </c>
      <c r="D196" s="6">
        <v>1466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3196</v>
      </c>
      <c r="C197" s="6">
        <v>1681</v>
      </c>
      <c r="D197" s="6">
        <v>1515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3417</v>
      </c>
      <c r="C198" s="6">
        <v>1827</v>
      </c>
      <c r="D198" s="6">
        <v>1590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3153</v>
      </c>
      <c r="C199" s="6">
        <v>1655</v>
      </c>
      <c r="D199" s="6">
        <v>1498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2927</v>
      </c>
      <c r="C200" s="6">
        <v>1555</v>
      </c>
      <c r="D200" s="6">
        <v>1372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2613</v>
      </c>
      <c r="C201" s="6">
        <v>1309</v>
      </c>
      <c r="D201" s="6">
        <v>1304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2920</v>
      </c>
      <c r="C202" s="6">
        <v>1497</v>
      </c>
      <c r="D202" s="6">
        <v>1423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3169</v>
      </c>
      <c r="C203" s="6">
        <v>1553</v>
      </c>
      <c r="D203" s="6">
        <v>1616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2942</v>
      </c>
      <c r="C204" s="6">
        <v>1400</v>
      </c>
      <c r="D204" s="6">
        <v>1542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2245</v>
      </c>
      <c r="C205" s="6">
        <v>1026</v>
      </c>
      <c r="D205" s="6">
        <v>1219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4114</v>
      </c>
      <c r="C206" s="6">
        <v>1368</v>
      </c>
      <c r="D206" s="6">
        <v>2746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6359</v>
      </c>
      <c r="C207" s="6">
        <f>SUM(C205:C206)</f>
        <v>2394</v>
      </c>
      <c r="D207" s="6">
        <f t="shared" ref="D207" si="27">SUM(D205:D206)</f>
        <v>3965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352</v>
      </c>
      <c r="B208" s="6">
        <v>50623</v>
      </c>
      <c r="C208" s="6">
        <v>24829</v>
      </c>
      <c r="D208" s="6">
        <v>25794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2356</v>
      </c>
      <c r="C209" s="6">
        <v>1211</v>
      </c>
      <c r="D209" s="6">
        <v>1145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2751</v>
      </c>
      <c r="C210" s="6">
        <v>1427</v>
      </c>
      <c r="D210" s="6">
        <v>1324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2574</v>
      </c>
      <c r="C211" s="6">
        <v>1250</v>
      </c>
      <c r="D211" s="6">
        <v>1324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2723</v>
      </c>
      <c r="C212" s="6">
        <v>1375</v>
      </c>
      <c r="D212" s="6">
        <v>1348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3393</v>
      </c>
      <c r="C213" s="6">
        <v>1739</v>
      </c>
      <c r="D213" s="6">
        <v>1654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3819</v>
      </c>
      <c r="C214" s="6">
        <v>2069</v>
      </c>
      <c r="D214" s="6">
        <v>1750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4192</v>
      </c>
      <c r="C215" s="6">
        <v>2165</v>
      </c>
      <c r="D215" s="6">
        <v>2027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3931</v>
      </c>
      <c r="C216" s="6">
        <v>1976</v>
      </c>
      <c r="D216" s="6">
        <v>1955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3498</v>
      </c>
      <c r="C217" s="6">
        <v>1797</v>
      </c>
      <c r="D217" s="6">
        <v>1701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3168</v>
      </c>
      <c r="C218" s="6">
        <v>1602</v>
      </c>
      <c r="D218" s="6">
        <v>1566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3658</v>
      </c>
      <c r="C219" s="6">
        <v>1805</v>
      </c>
      <c r="D219" s="6">
        <v>1853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4155</v>
      </c>
      <c r="C220" s="6">
        <v>2026</v>
      </c>
      <c r="D220" s="6">
        <v>2129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3427</v>
      </c>
      <c r="C221" s="6">
        <v>1659</v>
      </c>
      <c r="D221" s="6">
        <v>1768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2602</v>
      </c>
      <c r="C222" s="6">
        <v>1189</v>
      </c>
      <c r="D222" s="6">
        <v>1413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4376</v>
      </c>
      <c r="C223" s="6">
        <v>1539</v>
      </c>
      <c r="D223" s="6">
        <v>2837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6978</v>
      </c>
      <c r="C224" s="6">
        <f>SUM(C222:C223)</f>
        <v>2728</v>
      </c>
      <c r="D224" s="6">
        <f t="shared" ref="D224" si="28">SUM(D222:D223)</f>
        <v>4250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353</v>
      </c>
      <c r="B225" s="6">
        <v>33558</v>
      </c>
      <c r="C225" s="6">
        <v>16688</v>
      </c>
      <c r="D225" s="6">
        <v>16870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1599</v>
      </c>
      <c r="C226" s="6">
        <v>800</v>
      </c>
      <c r="D226" s="6">
        <v>799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1822</v>
      </c>
      <c r="C227" s="6">
        <v>949</v>
      </c>
      <c r="D227" s="6">
        <v>873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1850</v>
      </c>
      <c r="C228" s="6">
        <v>968</v>
      </c>
      <c r="D228" s="6">
        <v>882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1992</v>
      </c>
      <c r="C229" s="6">
        <v>1033</v>
      </c>
      <c r="D229" s="6">
        <v>959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2448</v>
      </c>
      <c r="C230" s="6">
        <v>1208</v>
      </c>
      <c r="D230" s="6">
        <v>1240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2478</v>
      </c>
      <c r="C231" s="6">
        <v>1283</v>
      </c>
      <c r="D231" s="6">
        <v>1195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2626</v>
      </c>
      <c r="C232" s="6">
        <v>1434</v>
      </c>
      <c r="D232" s="6">
        <v>1192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2601</v>
      </c>
      <c r="C233" s="6">
        <v>1395</v>
      </c>
      <c r="D233" s="6">
        <v>1206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2386</v>
      </c>
      <c r="C234" s="6">
        <v>1241</v>
      </c>
      <c r="D234" s="6">
        <v>1145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2209</v>
      </c>
      <c r="C235" s="6">
        <v>1143</v>
      </c>
      <c r="D235" s="6">
        <v>1066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2200</v>
      </c>
      <c r="C236" s="6">
        <v>1124</v>
      </c>
      <c r="D236" s="6">
        <v>1076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2471</v>
      </c>
      <c r="C237" s="6">
        <v>1234</v>
      </c>
      <c r="D237" s="6">
        <v>1237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2238</v>
      </c>
      <c r="C238" s="6">
        <v>1071</v>
      </c>
      <c r="D238" s="6">
        <v>1167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1750</v>
      </c>
      <c r="C239" s="6">
        <v>815</v>
      </c>
      <c r="D239" s="6">
        <v>935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2888</v>
      </c>
      <c r="C240" s="6">
        <v>990</v>
      </c>
      <c r="D240" s="6">
        <v>1898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4638</v>
      </c>
      <c r="C241" s="6">
        <f>SUM(C239:C240)</f>
        <v>1805</v>
      </c>
      <c r="D241" s="6">
        <f t="shared" ref="D241" si="29">SUM(D239:D240)</f>
        <v>2833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354</v>
      </c>
      <c r="B242" s="6">
        <v>44237</v>
      </c>
      <c r="C242" s="6">
        <v>21979</v>
      </c>
      <c r="D242" s="6">
        <v>22258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2471</v>
      </c>
      <c r="C243" s="6">
        <v>1284</v>
      </c>
      <c r="D243" s="6">
        <v>1187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2795</v>
      </c>
      <c r="C244" s="6">
        <v>1430</v>
      </c>
      <c r="D244" s="6">
        <v>1365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2452</v>
      </c>
      <c r="C245" s="6">
        <v>1245</v>
      </c>
      <c r="D245" s="6">
        <v>1207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2774</v>
      </c>
      <c r="C246" s="6">
        <v>1431</v>
      </c>
      <c r="D246" s="6">
        <v>1343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3246</v>
      </c>
      <c r="C247" s="6">
        <v>1626</v>
      </c>
      <c r="D247" s="6">
        <v>1620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3386</v>
      </c>
      <c r="C248" s="6">
        <v>1750</v>
      </c>
      <c r="D248" s="6">
        <v>1636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3472</v>
      </c>
      <c r="C249" s="6">
        <v>1849</v>
      </c>
      <c r="D249" s="6">
        <v>1623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3270</v>
      </c>
      <c r="C250" s="6">
        <v>1690</v>
      </c>
      <c r="D250" s="6">
        <v>1580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3083</v>
      </c>
      <c r="C251" s="6">
        <v>1587</v>
      </c>
      <c r="D251" s="6">
        <v>1496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2735</v>
      </c>
      <c r="C252" s="6">
        <v>1406</v>
      </c>
      <c r="D252" s="6">
        <v>1329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2828</v>
      </c>
      <c r="C253" s="6">
        <v>1446</v>
      </c>
      <c r="D253" s="6">
        <v>1382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2974</v>
      </c>
      <c r="C254" s="6">
        <v>1515</v>
      </c>
      <c r="D254" s="6">
        <v>1459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2682</v>
      </c>
      <c r="C255" s="6">
        <v>1334</v>
      </c>
      <c r="D255" s="6">
        <v>1348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2250</v>
      </c>
      <c r="C256" s="6">
        <v>1010</v>
      </c>
      <c r="D256" s="6">
        <v>1240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3819</v>
      </c>
      <c r="C257" s="6">
        <v>1376</v>
      </c>
      <c r="D257" s="6">
        <v>2443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6069</v>
      </c>
      <c r="C258" s="6">
        <f>SUM(C256:C257)</f>
        <v>2386</v>
      </c>
      <c r="D258" s="6">
        <f t="shared" ref="D258" si="30">SUM(D256:D257)</f>
        <v>3683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355</v>
      </c>
      <c r="B259" s="6">
        <v>34694</v>
      </c>
      <c r="C259" s="6">
        <v>17339</v>
      </c>
      <c r="D259" s="6">
        <v>17355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1784</v>
      </c>
      <c r="C260" s="6">
        <v>932</v>
      </c>
      <c r="D260" s="6">
        <v>852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1949</v>
      </c>
      <c r="C261" s="6">
        <v>986</v>
      </c>
      <c r="D261" s="6">
        <v>963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1890</v>
      </c>
      <c r="C262" s="6">
        <v>965</v>
      </c>
      <c r="D262" s="6">
        <v>925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1949</v>
      </c>
      <c r="C263" s="6">
        <v>982</v>
      </c>
      <c r="D263" s="6">
        <v>967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2584</v>
      </c>
      <c r="C264" s="6">
        <v>1356</v>
      </c>
      <c r="D264" s="6">
        <v>1228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2826</v>
      </c>
      <c r="C265" s="6">
        <v>1480</v>
      </c>
      <c r="D265" s="6">
        <v>1346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2928</v>
      </c>
      <c r="C266" s="6">
        <v>1597</v>
      </c>
      <c r="D266" s="6">
        <v>1331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2529</v>
      </c>
      <c r="C267" s="6">
        <v>1343</v>
      </c>
      <c r="D267" s="6">
        <v>1186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2227</v>
      </c>
      <c r="C268" s="6">
        <v>1166</v>
      </c>
      <c r="D268" s="6">
        <v>1061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1982</v>
      </c>
      <c r="C269" s="6">
        <v>1040</v>
      </c>
      <c r="D269" s="6">
        <v>942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2215</v>
      </c>
      <c r="C270" s="6">
        <v>1141</v>
      </c>
      <c r="D270" s="6">
        <v>1074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2620</v>
      </c>
      <c r="C271" s="6">
        <v>1304</v>
      </c>
      <c r="D271" s="6">
        <v>1316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2311</v>
      </c>
      <c r="C272" s="6">
        <v>1125</v>
      </c>
      <c r="D272" s="6">
        <v>1186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1786</v>
      </c>
      <c r="C273" s="6">
        <v>809</v>
      </c>
      <c r="D273" s="6">
        <v>977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3114</v>
      </c>
      <c r="C274" s="6">
        <v>1113</v>
      </c>
      <c r="D274" s="6">
        <v>2001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4900</v>
      </c>
      <c r="C275" s="6">
        <f>SUM(C273:C274)</f>
        <v>1922</v>
      </c>
      <c r="D275" s="6">
        <f t="shared" ref="D275" si="35">SUM(D273:D274)</f>
        <v>2978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356</v>
      </c>
      <c r="B276" s="6">
        <v>123775</v>
      </c>
      <c r="C276" s="6">
        <v>61176</v>
      </c>
      <c r="D276" s="6">
        <v>62599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6255</v>
      </c>
      <c r="C277" s="6">
        <v>3223</v>
      </c>
      <c r="D277" s="6">
        <v>3032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7083</v>
      </c>
      <c r="C278" s="6">
        <v>3616</v>
      </c>
      <c r="D278" s="6">
        <v>3467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6436</v>
      </c>
      <c r="C279" s="6">
        <v>3335</v>
      </c>
      <c r="D279" s="6">
        <v>3101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6834</v>
      </c>
      <c r="C280" s="6">
        <v>3486</v>
      </c>
      <c r="D280" s="6">
        <v>3348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8416</v>
      </c>
      <c r="C281" s="6">
        <v>4335</v>
      </c>
      <c r="D281" s="6">
        <v>4081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9107</v>
      </c>
      <c r="C282" s="6">
        <v>4668</v>
      </c>
      <c r="D282" s="6">
        <v>4439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10491</v>
      </c>
      <c r="C283" s="6">
        <v>5301</v>
      </c>
      <c r="D283" s="6">
        <v>5190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10240</v>
      </c>
      <c r="C284" s="6">
        <v>5199</v>
      </c>
      <c r="D284" s="6">
        <v>5041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9338</v>
      </c>
      <c r="C285" s="6">
        <v>4777</v>
      </c>
      <c r="D285" s="6">
        <v>4561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7999</v>
      </c>
      <c r="C286" s="6">
        <v>4028</v>
      </c>
      <c r="D286" s="6">
        <v>3971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8276</v>
      </c>
      <c r="C287" s="6">
        <v>4152</v>
      </c>
      <c r="D287" s="6">
        <v>4124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9473</v>
      </c>
      <c r="C288" s="6">
        <v>4715</v>
      </c>
      <c r="D288" s="6">
        <v>4758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8465</v>
      </c>
      <c r="C289" s="6">
        <v>4146</v>
      </c>
      <c r="D289" s="6">
        <v>4319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6027</v>
      </c>
      <c r="C290" s="6">
        <v>2874</v>
      </c>
      <c r="D290" s="6">
        <v>3153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9335</v>
      </c>
      <c r="C291" s="6">
        <v>3321</v>
      </c>
      <c r="D291" s="6">
        <v>6014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15362</v>
      </c>
      <c r="C292" s="6">
        <f>SUM(C290:C291)</f>
        <v>6195</v>
      </c>
      <c r="D292" s="6">
        <f t="shared" ref="D292" si="36">SUM(D290:D291)</f>
        <v>9167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357</v>
      </c>
      <c r="B293" s="6">
        <v>105768</v>
      </c>
      <c r="C293" s="6">
        <v>52125</v>
      </c>
      <c r="D293" s="6">
        <v>53643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5216</v>
      </c>
      <c r="C294" s="6">
        <v>2652</v>
      </c>
      <c r="D294" s="6">
        <v>2564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6108</v>
      </c>
      <c r="C295" s="6">
        <v>3097</v>
      </c>
      <c r="D295" s="6">
        <v>3011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5368</v>
      </c>
      <c r="C296" s="6">
        <v>2771</v>
      </c>
      <c r="D296" s="6">
        <v>2597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5875</v>
      </c>
      <c r="C297" s="6">
        <v>3001</v>
      </c>
      <c r="D297" s="6">
        <v>2874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7313</v>
      </c>
      <c r="C298" s="6">
        <v>3691</v>
      </c>
      <c r="D298" s="6">
        <v>3622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7961</v>
      </c>
      <c r="C299" s="6">
        <v>4122</v>
      </c>
      <c r="D299" s="6">
        <v>3839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8581</v>
      </c>
      <c r="C300" s="6">
        <v>4498</v>
      </c>
      <c r="D300" s="6">
        <v>4083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8157</v>
      </c>
      <c r="C301" s="6">
        <v>4258</v>
      </c>
      <c r="D301" s="6">
        <v>3899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7385</v>
      </c>
      <c r="C302" s="6">
        <v>3828</v>
      </c>
      <c r="D302" s="6">
        <v>3557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6280</v>
      </c>
      <c r="C303" s="6">
        <v>3213</v>
      </c>
      <c r="D303" s="6">
        <v>3067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6871</v>
      </c>
      <c r="C304" s="6">
        <v>3474</v>
      </c>
      <c r="D304" s="6">
        <v>3397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8118</v>
      </c>
      <c r="C305" s="6">
        <v>4027</v>
      </c>
      <c r="D305" s="6">
        <v>4091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7529</v>
      </c>
      <c r="C306" s="6">
        <v>3582</v>
      </c>
      <c r="D306" s="6">
        <v>3947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5771</v>
      </c>
      <c r="C307" s="6">
        <v>2658</v>
      </c>
      <c r="D307" s="6">
        <v>3113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9235</v>
      </c>
      <c r="C308" s="6">
        <v>3253</v>
      </c>
      <c r="D308" s="6">
        <v>5982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15006</v>
      </c>
      <c r="C309" s="6">
        <f>SUM(C307:C308)</f>
        <v>5911</v>
      </c>
      <c r="D309" s="6">
        <f t="shared" ref="D309" si="37">SUM(D307:D308)</f>
        <v>9095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358</v>
      </c>
      <c r="B310" s="6">
        <v>57445</v>
      </c>
      <c r="C310" s="6">
        <v>28711</v>
      </c>
      <c r="D310" s="6">
        <v>28734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2682</v>
      </c>
      <c r="C311" s="6">
        <v>1358</v>
      </c>
      <c r="D311" s="6">
        <v>1324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3156</v>
      </c>
      <c r="C312" s="6">
        <v>1637</v>
      </c>
      <c r="D312" s="6">
        <v>1519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3051</v>
      </c>
      <c r="C313" s="6">
        <v>1583</v>
      </c>
      <c r="D313" s="6">
        <v>1468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3434</v>
      </c>
      <c r="C314" s="6">
        <v>1821</v>
      </c>
      <c r="D314" s="6">
        <v>1613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4322</v>
      </c>
      <c r="C315" s="6">
        <v>2259</v>
      </c>
      <c r="D315" s="6">
        <v>2063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4618</v>
      </c>
      <c r="C316" s="6">
        <v>2463</v>
      </c>
      <c r="D316" s="6">
        <v>2155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4633</v>
      </c>
      <c r="C317" s="6">
        <v>2481</v>
      </c>
      <c r="D317" s="6">
        <v>2152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4086</v>
      </c>
      <c r="C318" s="6">
        <v>2116</v>
      </c>
      <c r="D318" s="6">
        <v>1970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4051</v>
      </c>
      <c r="C319" s="6">
        <v>2101</v>
      </c>
      <c r="D319" s="6">
        <v>1950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3751</v>
      </c>
      <c r="C320" s="6">
        <v>1906</v>
      </c>
      <c r="D320" s="6">
        <v>1845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3922</v>
      </c>
      <c r="C321" s="6">
        <v>2059</v>
      </c>
      <c r="D321" s="6">
        <v>1863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4098</v>
      </c>
      <c r="C322" s="6">
        <v>2067</v>
      </c>
      <c r="D322" s="6">
        <v>2031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3572</v>
      </c>
      <c r="C323" s="6">
        <v>1737</v>
      </c>
      <c r="D323" s="6">
        <v>1835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2759</v>
      </c>
      <c r="C324" s="6">
        <v>1253</v>
      </c>
      <c r="D324" s="6">
        <v>1506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5310</v>
      </c>
      <c r="C325" s="6">
        <v>1870</v>
      </c>
      <c r="D325" s="6">
        <v>3440</v>
      </c>
      <c r="E325" t="b">
        <f t="shared" ref="E325:E377" si="38">IFERROR(IF(SEARCH(" - ",A325)&gt;0,FALSE,TRUE),TRUE)</f>
        <v>1</v>
      </c>
      <c r="F325" t="b">
        <f t="shared" ref="F325:F377" si="39">IFERROR(IF(SEARCH("65+",A325)&gt;0,FALSE,TRUE),TRUE)</f>
        <v>1</v>
      </c>
      <c r="G325" t="b">
        <f t="shared" ref="G325:G377" si="40">IFERROR(IF(SEARCH("70",A325)&gt;0,FALSE,TRUE),TRUE)</f>
        <v>0</v>
      </c>
      <c r="H325" t="b">
        <f t="shared" ref="H325:H377" si="41">AND(E325:G325)</f>
        <v>0</v>
      </c>
    </row>
    <row r="326" spans="1:8">
      <c r="A326" s="4" t="s">
        <v>4</v>
      </c>
      <c r="B326" s="6">
        <f>SUM(B324:B325)</f>
        <v>8069</v>
      </c>
      <c r="C326" s="6">
        <f>SUM(C324:C325)</f>
        <v>3123</v>
      </c>
      <c r="D326" s="6">
        <f t="shared" ref="D326" si="42">SUM(D324:D325)</f>
        <v>4946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88</v>
      </c>
      <c r="B327" s="6">
        <v>70459</v>
      </c>
      <c r="C327" s="6">
        <v>34936</v>
      </c>
      <c r="D327" s="6">
        <v>35523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3323</v>
      </c>
      <c r="C328" s="6">
        <v>1702</v>
      </c>
      <c r="D328" s="6">
        <v>1621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4031</v>
      </c>
      <c r="C329" s="6">
        <v>2087</v>
      </c>
      <c r="D329" s="6">
        <v>1944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3704</v>
      </c>
      <c r="C330" s="6">
        <v>1960</v>
      </c>
      <c r="D330" s="6">
        <v>1744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3988</v>
      </c>
      <c r="C331" s="6">
        <v>2047</v>
      </c>
      <c r="D331" s="6">
        <v>1941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5307</v>
      </c>
      <c r="C332" s="6">
        <v>2680</v>
      </c>
      <c r="D332" s="6">
        <v>2627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5365</v>
      </c>
      <c r="C333" s="6">
        <v>2812</v>
      </c>
      <c r="D333" s="6">
        <v>2553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5690</v>
      </c>
      <c r="C334" s="6">
        <v>2934</v>
      </c>
      <c r="D334" s="6">
        <v>2756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5494</v>
      </c>
      <c r="C335" s="6">
        <v>2911</v>
      </c>
      <c r="D335" s="6">
        <v>2583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4882</v>
      </c>
      <c r="C336" s="6">
        <v>2501</v>
      </c>
      <c r="D336" s="6">
        <v>2381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4505</v>
      </c>
      <c r="C337" s="6">
        <v>2302</v>
      </c>
      <c r="D337" s="6">
        <v>2203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4775</v>
      </c>
      <c r="C338" s="6">
        <v>2489</v>
      </c>
      <c r="D338" s="6">
        <v>2286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5294</v>
      </c>
      <c r="C339" s="6">
        <v>2665</v>
      </c>
      <c r="D339" s="6">
        <v>2629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4589</v>
      </c>
      <c r="C340" s="6">
        <v>2176</v>
      </c>
      <c r="D340" s="6">
        <v>2413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3506</v>
      </c>
      <c r="C341" s="6">
        <v>1587</v>
      </c>
      <c r="D341" s="6">
        <v>1919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6006</v>
      </c>
      <c r="C342" s="6">
        <v>2083</v>
      </c>
      <c r="D342" s="6">
        <v>3923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9512</v>
      </c>
      <c r="C343" s="6">
        <f>SUM(C341:C342)</f>
        <v>3670</v>
      </c>
      <c r="D343" s="6">
        <f t="shared" ref="D343" si="43">SUM(D341:D342)</f>
        <v>5842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359</v>
      </c>
      <c r="B344" s="6">
        <v>27191</v>
      </c>
      <c r="C344" s="6">
        <v>13514</v>
      </c>
      <c r="D344" s="6">
        <v>13677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1443</v>
      </c>
      <c r="C345" s="6">
        <v>765</v>
      </c>
      <c r="D345" s="6">
        <v>678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1638</v>
      </c>
      <c r="C346" s="6">
        <v>841</v>
      </c>
      <c r="D346" s="6">
        <v>797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1431</v>
      </c>
      <c r="C347" s="6">
        <v>691</v>
      </c>
      <c r="D347" s="6">
        <v>740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1415</v>
      </c>
      <c r="C348" s="6">
        <v>722</v>
      </c>
      <c r="D348" s="6">
        <v>693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1985</v>
      </c>
      <c r="C349" s="6">
        <v>996</v>
      </c>
      <c r="D349" s="6">
        <v>989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2155</v>
      </c>
      <c r="C350" s="6">
        <v>1114</v>
      </c>
      <c r="D350" s="6">
        <v>1041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2312</v>
      </c>
      <c r="C351" s="6">
        <v>1246</v>
      </c>
      <c r="D351" s="6">
        <v>1066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2065</v>
      </c>
      <c r="C352" s="6">
        <v>1060</v>
      </c>
      <c r="D352" s="6">
        <v>1005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1896</v>
      </c>
      <c r="C353" s="6">
        <v>1010</v>
      </c>
      <c r="D353" s="6">
        <v>886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1637</v>
      </c>
      <c r="C354" s="6">
        <v>856</v>
      </c>
      <c r="D354" s="6">
        <v>781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1767</v>
      </c>
      <c r="C355" s="6">
        <v>919</v>
      </c>
      <c r="D355" s="6">
        <v>848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1984</v>
      </c>
      <c r="C356" s="6">
        <v>999</v>
      </c>
      <c r="D356" s="6">
        <v>985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1741</v>
      </c>
      <c r="C357" s="6">
        <v>857</v>
      </c>
      <c r="D357" s="6">
        <v>884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1335</v>
      </c>
      <c r="C358" s="6">
        <v>622</v>
      </c>
      <c r="D358" s="6">
        <v>713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2387</v>
      </c>
      <c r="C359" s="6">
        <v>816</v>
      </c>
      <c r="D359" s="6">
        <v>1571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3722</v>
      </c>
      <c r="C360" s="6">
        <f>SUM(C358:C359)</f>
        <v>1438</v>
      </c>
      <c r="D360" s="6">
        <f t="shared" ref="D360" si="44">SUM(D358:D359)</f>
        <v>2284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360</v>
      </c>
      <c r="B361" s="6">
        <v>23329</v>
      </c>
      <c r="C361" s="6">
        <v>11672</v>
      </c>
      <c r="D361" s="6">
        <v>11657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1087</v>
      </c>
      <c r="C362" s="6">
        <v>565</v>
      </c>
      <c r="D362" s="6">
        <v>522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1174</v>
      </c>
      <c r="C363" s="6">
        <v>631</v>
      </c>
      <c r="D363" s="6">
        <v>543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1061</v>
      </c>
      <c r="C364" s="6">
        <v>533</v>
      </c>
      <c r="D364" s="6">
        <v>528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1136</v>
      </c>
      <c r="C365" s="6">
        <v>580</v>
      </c>
      <c r="D365" s="6">
        <v>556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1553</v>
      </c>
      <c r="C366" s="6">
        <v>795</v>
      </c>
      <c r="D366" s="6">
        <v>758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1620</v>
      </c>
      <c r="C367" s="6">
        <v>857</v>
      </c>
      <c r="D367" s="6">
        <v>763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1884</v>
      </c>
      <c r="C368" s="6">
        <v>1008</v>
      </c>
      <c r="D368" s="6">
        <v>876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1697</v>
      </c>
      <c r="C369" s="6">
        <v>892</v>
      </c>
      <c r="D369" s="6">
        <v>805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1646</v>
      </c>
      <c r="C370" s="6">
        <v>893</v>
      </c>
      <c r="D370" s="6">
        <v>753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1451</v>
      </c>
      <c r="C371" s="6">
        <v>752</v>
      </c>
      <c r="D371" s="6">
        <v>699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1566</v>
      </c>
      <c r="C372" s="6">
        <v>830</v>
      </c>
      <c r="D372" s="6">
        <v>736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1934</v>
      </c>
      <c r="C373" s="6">
        <v>990</v>
      </c>
      <c r="D373" s="6">
        <v>944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1716</v>
      </c>
      <c r="C374" s="6">
        <v>851</v>
      </c>
      <c r="D374" s="6">
        <v>865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1362</v>
      </c>
      <c r="C375" s="6">
        <v>657</v>
      </c>
      <c r="D375" s="6">
        <v>705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2442</v>
      </c>
      <c r="C376" s="6">
        <v>838</v>
      </c>
      <c r="D376" s="6">
        <v>1604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3804</v>
      </c>
      <c r="C377" s="6">
        <f>SUM(C375:C376)</f>
        <v>1495</v>
      </c>
      <c r="D377" s="6">
        <f t="shared" ref="D377" si="45">SUM(D375:D376)</f>
        <v>2309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</sheetData>
  <autoFilter ref="A1:H377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Arkusz20"/>
  <dimension ref="A1:H615"/>
  <sheetViews>
    <sheetView topLeftCell="A573" workbookViewId="0">
      <selection activeCell="K34" sqref="K34"/>
    </sheetView>
  </sheetViews>
  <sheetFormatPr defaultRowHeight="12.75"/>
  <cols>
    <col min="1" max="1" width="14.85546875" customWidth="1"/>
    <col min="2" max="3" width="12.5703125" customWidth="1"/>
    <col min="4" max="4" width="12.8554687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89</v>
      </c>
      <c r="B4" s="2">
        <v>3477755</v>
      </c>
      <c r="C4" s="3">
        <v>1692178</v>
      </c>
      <c r="D4" s="3">
        <v>1785577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185329</v>
      </c>
      <c r="C5" s="5">
        <v>95402</v>
      </c>
      <c r="D5" s="5">
        <v>89927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202165</v>
      </c>
      <c r="C6" s="6">
        <v>104233</v>
      </c>
      <c r="D6" s="6">
        <v>97932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171958</v>
      </c>
      <c r="C7" s="6">
        <v>88579</v>
      </c>
      <c r="D7" s="6">
        <v>83379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181862</v>
      </c>
      <c r="C8" s="6">
        <v>93456</v>
      </c>
      <c r="D8" s="6">
        <v>88406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217093</v>
      </c>
      <c r="C9" s="6">
        <v>111182</v>
      </c>
      <c r="D9" s="6">
        <v>105911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260501</v>
      </c>
      <c r="C10" s="6">
        <v>132122</v>
      </c>
      <c r="D10" s="6">
        <v>128379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300389</v>
      </c>
      <c r="C11" s="6">
        <v>152026</v>
      </c>
      <c r="D11" s="6">
        <v>148363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287317</v>
      </c>
      <c r="C12" s="6">
        <v>145697</v>
      </c>
      <c r="D12" s="6">
        <v>141620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255257</v>
      </c>
      <c r="C13" s="6">
        <v>128836</v>
      </c>
      <c r="D13" s="6">
        <v>126421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210510</v>
      </c>
      <c r="C14" s="6">
        <v>105417</v>
      </c>
      <c r="D14" s="6">
        <v>105093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208401</v>
      </c>
      <c r="C15" s="6">
        <v>102829</v>
      </c>
      <c r="D15" s="6">
        <v>105572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242211</v>
      </c>
      <c r="C16" s="6">
        <v>116665</v>
      </c>
      <c r="D16" s="6">
        <v>125546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236290</v>
      </c>
      <c r="C17" s="6">
        <v>110085</v>
      </c>
      <c r="D17" s="6">
        <v>126205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203634</v>
      </c>
      <c r="C18" s="6">
        <v>90875</v>
      </c>
      <c r="D18" s="6">
        <v>112759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314838</v>
      </c>
      <c r="C19" s="6">
        <v>114774</v>
      </c>
      <c r="D19" s="6">
        <v>200064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518472</v>
      </c>
      <c r="C20" s="6">
        <f>SUM(C18:C19)</f>
        <v>205649</v>
      </c>
      <c r="D20" s="6">
        <f t="shared" ref="D20" si="4">SUM(D18:D19)</f>
        <v>312823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361</v>
      </c>
      <c r="B21" s="6">
        <v>102575</v>
      </c>
      <c r="C21" s="6">
        <v>47754</v>
      </c>
      <c r="D21" s="6">
        <v>54821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4607</v>
      </c>
      <c r="C22" s="6">
        <v>2357</v>
      </c>
      <c r="D22" s="6">
        <v>2250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5077</v>
      </c>
      <c r="C23" s="6">
        <v>2586</v>
      </c>
      <c r="D23" s="6">
        <v>2491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4500</v>
      </c>
      <c r="C24" s="6">
        <v>2290</v>
      </c>
      <c r="D24" s="6">
        <v>2210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5067</v>
      </c>
      <c r="C25" s="6">
        <v>2519</v>
      </c>
      <c r="D25" s="6">
        <v>2548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5705</v>
      </c>
      <c r="C26" s="6">
        <v>2899</v>
      </c>
      <c r="D26" s="6">
        <v>2806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6279</v>
      </c>
      <c r="C27" s="6">
        <v>3179</v>
      </c>
      <c r="D27" s="6">
        <v>3100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7823</v>
      </c>
      <c r="C28" s="6">
        <v>3930</v>
      </c>
      <c r="D28" s="6">
        <v>3893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8146</v>
      </c>
      <c r="C29" s="6">
        <v>4101</v>
      </c>
      <c r="D29" s="6">
        <v>4045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7780</v>
      </c>
      <c r="C30" s="6">
        <v>3858</v>
      </c>
      <c r="D30" s="6">
        <v>3922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6474</v>
      </c>
      <c r="C31" s="6">
        <v>3074</v>
      </c>
      <c r="D31" s="6">
        <v>3400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6083</v>
      </c>
      <c r="C32" s="6">
        <v>2874</v>
      </c>
      <c r="D32" s="6">
        <v>3209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7342</v>
      </c>
      <c r="C33" s="6">
        <v>3282</v>
      </c>
      <c r="D33" s="6">
        <v>4060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8111</v>
      </c>
      <c r="C34" s="6">
        <v>3480</v>
      </c>
      <c r="D34" s="6">
        <v>4631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7354</v>
      </c>
      <c r="C35" s="6">
        <v>3018</v>
      </c>
      <c r="D35" s="6">
        <v>4336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12227</v>
      </c>
      <c r="C36" s="6">
        <v>4307</v>
      </c>
      <c r="D36" s="6">
        <v>7920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19581</v>
      </c>
      <c r="C37" s="6">
        <f>SUM(C35:C36)</f>
        <v>7325</v>
      </c>
      <c r="D37" s="6">
        <f t="shared" ref="D37" si="5">SUM(D35:D36)</f>
        <v>12256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362</v>
      </c>
      <c r="B38" s="6">
        <v>75607</v>
      </c>
      <c r="C38" s="6">
        <v>35780</v>
      </c>
      <c r="D38" s="6">
        <v>39827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3145</v>
      </c>
      <c r="C39" s="6">
        <v>1622</v>
      </c>
      <c r="D39" s="6">
        <v>1523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3524</v>
      </c>
      <c r="C40" s="6">
        <v>1813</v>
      </c>
      <c r="D40" s="6">
        <v>1711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3011</v>
      </c>
      <c r="C41" s="6">
        <v>1554</v>
      </c>
      <c r="D41" s="6">
        <v>1457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3695</v>
      </c>
      <c r="C42" s="6">
        <v>1860</v>
      </c>
      <c r="D42" s="6">
        <v>1835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4526</v>
      </c>
      <c r="C43" s="6">
        <v>2302</v>
      </c>
      <c r="D43" s="6">
        <v>2224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5006</v>
      </c>
      <c r="C44" s="6">
        <v>2622</v>
      </c>
      <c r="D44" s="6">
        <v>2384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5892</v>
      </c>
      <c r="C45" s="6">
        <v>2957</v>
      </c>
      <c r="D45" s="6">
        <v>2935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5894</v>
      </c>
      <c r="C46" s="6">
        <v>2973</v>
      </c>
      <c r="D46" s="6">
        <v>2921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5459</v>
      </c>
      <c r="C47" s="6">
        <v>2701</v>
      </c>
      <c r="D47" s="6">
        <v>2758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5025</v>
      </c>
      <c r="C48" s="6">
        <v>2449</v>
      </c>
      <c r="D48" s="6">
        <v>2576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4695</v>
      </c>
      <c r="C49" s="6">
        <v>2247</v>
      </c>
      <c r="D49" s="6">
        <v>2448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5583</v>
      </c>
      <c r="C50" s="6">
        <v>2551</v>
      </c>
      <c r="D50" s="6">
        <v>3032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5958</v>
      </c>
      <c r="C51" s="6">
        <v>2584</v>
      </c>
      <c r="D51" s="6">
        <v>3374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5537</v>
      </c>
      <c r="C52" s="6">
        <v>2324</v>
      </c>
      <c r="D52" s="6">
        <v>3213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8657</v>
      </c>
      <c r="C53" s="6">
        <v>3221</v>
      </c>
      <c r="D53" s="6">
        <v>5436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14194</v>
      </c>
      <c r="C54" s="6">
        <f>SUM(C52:C53)</f>
        <v>5545</v>
      </c>
      <c r="D54" s="6">
        <f t="shared" ref="D54" si="6">SUM(D52:D53)</f>
        <v>8649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363</v>
      </c>
      <c r="B55" s="6">
        <v>64468</v>
      </c>
      <c r="C55" s="6">
        <v>30822</v>
      </c>
      <c r="D55" s="6">
        <v>33646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3227</v>
      </c>
      <c r="C56" s="6">
        <v>1684</v>
      </c>
      <c r="D56" s="6">
        <v>1543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3552</v>
      </c>
      <c r="C57" s="6">
        <v>1792</v>
      </c>
      <c r="D57" s="6">
        <v>1760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3012</v>
      </c>
      <c r="C58" s="6">
        <v>1519</v>
      </c>
      <c r="D58" s="6">
        <v>1493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3206</v>
      </c>
      <c r="C59" s="6">
        <v>1628</v>
      </c>
      <c r="D59" s="6">
        <v>1578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3593</v>
      </c>
      <c r="C60" s="6">
        <v>1857</v>
      </c>
      <c r="D60" s="6">
        <v>1736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4431</v>
      </c>
      <c r="C61" s="6">
        <v>2260</v>
      </c>
      <c r="D61" s="6">
        <v>2171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5595</v>
      </c>
      <c r="C62" s="6">
        <v>2813</v>
      </c>
      <c r="D62" s="6">
        <v>2782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5403</v>
      </c>
      <c r="C63" s="6">
        <v>2703</v>
      </c>
      <c r="D63" s="6">
        <v>2700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4680</v>
      </c>
      <c r="C64" s="6">
        <v>2268</v>
      </c>
      <c r="D64" s="6">
        <v>2412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3778</v>
      </c>
      <c r="C65" s="6">
        <v>1898</v>
      </c>
      <c r="D65" s="6">
        <v>1880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3811</v>
      </c>
      <c r="C66" s="6">
        <v>1814</v>
      </c>
      <c r="D66" s="6">
        <v>1997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4574</v>
      </c>
      <c r="C67" s="6">
        <v>2122</v>
      </c>
      <c r="D67" s="6">
        <v>2452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4840</v>
      </c>
      <c r="C68" s="6">
        <v>2144</v>
      </c>
      <c r="D68" s="6">
        <v>2696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4391</v>
      </c>
      <c r="C69" s="6">
        <v>1921</v>
      </c>
      <c r="D69" s="6">
        <v>2470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6375</v>
      </c>
      <c r="C70" s="6">
        <v>2399</v>
      </c>
      <c r="D70" s="6">
        <v>3976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10766</v>
      </c>
      <c r="C71" s="6">
        <f>SUM(C69:C70)</f>
        <v>4320</v>
      </c>
      <c r="D71" s="6">
        <f t="shared" ref="D71" si="11">SUM(D69:D70)</f>
        <v>6446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364</v>
      </c>
      <c r="B72" s="6">
        <v>541561</v>
      </c>
      <c r="C72" s="6">
        <v>252522</v>
      </c>
      <c r="D72" s="6">
        <v>289039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27833</v>
      </c>
      <c r="C73" s="6">
        <v>14336</v>
      </c>
      <c r="D73" s="6">
        <v>13497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26267</v>
      </c>
      <c r="C74" s="6">
        <v>13438</v>
      </c>
      <c r="D74" s="6">
        <v>12829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20439</v>
      </c>
      <c r="C75" s="6">
        <v>10500</v>
      </c>
      <c r="D75" s="6">
        <v>9939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20478</v>
      </c>
      <c r="C76" s="6">
        <v>10458</v>
      </c>
      <c r="D76" s="6">
        <v>10020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25150</v>
      </c>
      <c r="C77" s="6">
        <v>12713</v>
      </c>
      <c r="D77" s="6">
        <v>12437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42574</v>
      </c>
      <c r="C78" s="6">
        <v>20235</v>
      </c>
      <c r="D78" s="6">
        <v>22339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54634</v>
      </c>
      <c r="C79" s="6">
        <v>26739</v>
      </c>
      <c r="D79" s="6">
        <v>27895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48162</v>
      </c>
      <c r="C80" s="6">
        <v>23958</v>
      </c>
      <c r="D80" s="6">
        <v>24204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39353</v>
      </c>
      <c r="C81" s="6">
        <v>19401</v>
      </c>
      <c r="D81" s="6">
        <v>19952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29337</v>
      </c>
      <c r="C82" s="6">
        <v>14183</v>
      </c>
      <c r="D82" s="6">
        <v>15154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28700</v>
      </c>
      <c r="C83" s="6">
        <v>13758</v>
      </c>
      <c r="D83" s="6">
        <v>14942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36196</v>
      </c>
      <c r="C84" s="6">
        <v>16462</v>
      </c>
      <c r="D84" s="6">
        <v>19734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40775</v>
      </c>
      <c r="C85" s="6">
        <v>17570</v>
      </c>
      <c r="D85" s="6">
        <v>23205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37698</v>
      </c>
      <c r="C86" s="6">
        <v>15938</v>
      </c>
      <c r="D86" s="6">
        <v>21760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63965</v>
      </c>
      <c r="C87" s="6">
        <v>22833</v>
      </c>
      <c r="D87" s="6">
        <v>41132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101663</v>
      </c>
      <c r="C88" s="6">
        <f>SUM(C86:C87)</f>
        <v>38771</v>
      </c>
      <c r="D88" s="6">
        <f t="shared" ref="D88" si="12">SUM(D86:D87)</f>
        <v>62892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365</v>
      </c>
      <c r="B89" s="6">
        <v>47444</v>
      </c>
      <c r="C89" s="6">
        <v>23314</v>
      </c>
      <c r="D89" s="6">
        <v>24130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2326</v>
      </c>
      <c r="C90" s="6">
        <v>1195</v>
      </c>
      <c r="D90" s="6">
        <v>1131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2800</v>
      </c>
      <c r="C91" s="6">
        <v>1499</v>
      </c>
      <c r="D91" s="6">
        <v>1301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2466</v>
      </c>
      <c r="C92" s="6">
        <v>1295</v>
      </c>
      <c r="D92" s="6">
        <v>1171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2755</v>
      </c>
      <c r="C93" s="6">
        <v>1412</v>
      </c>
      <c r="D93" s="6">
        <v>1343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3097</v>
      </c>
      <c r="C94" s="6">
        <v>1594</v>
      </c>
      <c r="D94" s="6">
        <v>1503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3337</v>
      </c>
      <c r="C95" s="6">
        <v>1744</v>
      </c>
      <c r="D95" s="6">
        <v>1593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3944</v>
      </c>
      <c r="C96" s="6">
        <v>2040</v>
      </c>
      <c r="D96" s="6">
        <v>1904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4008</v>
      </c>
      <c r="C97" s="6">
        <v>2020</v>
      </c>
      <c r="D97" s="6">
        <v>1988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3473</v>
      </c>
      <c r="C98" s="6">
        <v>1811</v>
      </c>
      <c r="D98" s="6">
        <v>1662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2732</v>
      </c>
      <c r="C99" s="6">
        <v>1371</v>
      </c>
      <c r="D99" s="6">
        <v>1361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2844</v>
      </c>
      <c r="C100" s="6">
        <v>1390</v>
      </c>
      <c r="D100" s="6">
        <v>1454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3460</v>
      </c>
      <c r="C101" s="6">
        <v>1688</v>
      </c>
      <c r="D101" s="6">
        <v>1772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3336</v>
      </c>
      <c r="C102" s="6">
        <v>1518</v>
      </c>
      <c r="D102" s="6">
        <v>1818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2910</v>
      </c>
      <c r="C103" s="6">
        <v>1330</v>
      </c>
      <c r="D103" s="6">
        <v>1580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3956</v>
      </c>
      <c r="C104" s="6">
        <v>1407</v>
      </c>
      <c r="D104" s="6">
        <v>2549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6866</v>
      </c>
      <c r="C105" s="6">
        <f>SUM(C103:C104)</f>
        <v>2737</v>
      </c>
      <c r="D105" s="6">
        <f t="shared" ref="D105" si="13">SUM(D103:D104)</f>
        <v>4129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27</v>
      </c>
      <c r="B106" s="6">
        <v>87755</v>
      </c>
      <c r="C106" s="6">
        <v>43444</v>
      </c>
      <c r="D106" s="6">
        <v>44311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4490</v>
      </c>
      <c r="C107" s="6">
        <v>2272</v>
      </c>
      <c r="D107" s="6">
        <v>2218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5277</v>
      </c>
      <c r="C108" s="6">
        <v>2734</v>
      </c>
      <c r="D108" s="6">
        <v>2543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4548</v>
      </c>
      <c r="C109" s="6">
        <v>2312</v>
      </c>
      <c r="D109" s="6">
        <v>2236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5161</v>
      </c>
      <c r="C110" s="6">
        <v>2654</v>
      </c>
      <c r="D110" s="6">
        <v>2507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5799</v>
      </c>
      <c r="C111" s="6">
        <v>2982</v>
      </c>
      <c r="D111" s="6">
        <v>2817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6402</v>
      </c>
      <c r="C112" s="6">
        <v>3303</v>
      </c>
      <c r="D112" s="6">
        <v>3099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7058</v>
      </c>
      <c r="C113" s="6">
        <v>3672</v>
      </c>
      <c r="D113" s="6">
        <v>3386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6871</v>
      </c>
      <c r="C114" s="6">
        <v>3537</v>
      </c>
      <c r="D114" s="6">
        <v>3334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6405</v>
      </c>
      <c r="C115" s="6">
        <v>3281</v>
      </c>
      <c r="D115" s="6">
        <v>3124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5520</v>
      </c>
      <c r="C116" s="6">
        <v>2842</v>
      </c>
      <c r="D116" s="6">
        <v>2678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5361</v>
      </c>
      <c r="C117" s="6">
        <v>2771</v>
      </c>
      <c r="D117" s="6">
        <v>2590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6313</v>
      </c>
      <c r="C118" s="6">
        <v>3150</v>
      </c>
      <c r="D118" s="6">
        <v>3163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6052</v>
      </c>
      <c r="C119" s="6">
        <v>2944</v>
      </c>
      <c r="D119" s="6">
        <v>3108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5121</v>
      </c>
      <c r="C120" s="6">
        <v>2378</v>
      </c>
      <c r="D120" s="6">
        <v>2743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7377</v>
      </c>
      <c r="C121" s="6">
        <v>2612</v>
      </c>
      <c r="D121" s="6">
        <v>4765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12498</v>
      </c>
      <c r="C122" s="6">
        <f>SUM(C120:C121)</f>
        <v>4990</v>
      </c>
      <c r="D122" s="6">
        <f t="shared" ref="D122" si="14">SUM(D120:D121)</f>
        <v>7508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90</v>
      </c>
      <c r="B123" s="6">
        <v>145104</v>
      </c>
      <c r="C123" s="6">
        <v>71188</v>
      </c>
      <c r="D123" s="6">
        <v>73916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7914</v>
      </c>
      <c r="C124" s="6">
        <v>4105</v>
      </c>
      <c r="D124" s="6">
        <v>3809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8724</v>
      </c>
      <c r="C125" s="6">
        <v>4546</v>
      </c>
      <c r="D125" s="6">
        <v>4178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7419</v>
      </c>
      <c r="C126" s="6">
        <v>3864</v>
      </c>
      <c r="D126" s="6">
        <v>3555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7697</v>
      </c>
      <c r="C127" s="6">
        <v>3966</v>
      </c>
      <c r="D127" s="6">
        <v>3731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9256</v>
      </c>
      <c r="C128" s="6">
        <v>4658</v>
      </c>
      <c r="D128" s="6">
        <v>4598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10768</v>
      </c>
      <c r="C129" s="6">
        <v>5538</v>
      </c>
      <c r="D129" s="6">
        <v>5230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12273</v>
      </c>
      <c r="C130" s="6">
        <v>6260</v>
      </c>
      <c r="D130" s="6">
        <v>6013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11933</v>
      </c>
      <c r="C131" s="6">
        <v>6158</v>
      </c>
      <c r="D131" s="6">
        <v>5775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10524</v>
      </c>
      <c r="C132" s="6">
        <v>5427</v>
      </c>
      <c r="D132" s="6">
        <v>5097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8581</v>
      </c>
      <c r="C133" s="6">
        <v>4335</v>
      </c>
      <c r="D133" s="6">
        <v>4246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8634</v>
      </c>
      <c r="C134" s="6">
        <v>4236</v>
      </c>
      <c r="D134" s="6">
        <v>4398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10287</v>
      </c>
      <c r="C135" s="6">
        <v>4944</v>
      </c>
      <c r="D135" s="6">
        <v>5343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10151</v>
      </c>
      <c r="C136" s="6">
        <v>4731</v>
      </c>
      <c r="D136" s="6">
        <v>5420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8582</v>
      </c>
      <c r="C137" s="6">
        <v>3900</v>
      </c>
      <c r="D137" s="6">
        <v>4682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12361</v>
      </c>
      <c r="C138" s="6">
        <v>4520</v>
      </c>
      <c r="D138" s="6">
        <v>7841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20943</v>
      </c>
      <c r="C139" s="6">
        <f>SUM(C137:C138)</f>
        <v>8420</v>
      </c>
      <c r="D139" s="6">
        <f t="shared" ref="D139" si="19">SUM(D137:D138)</f>
        <v>12523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366</v>
      </c>
      <c r="B140" s="6">
        <v>76105</v>
      </c>
      <c r="C140" s="6">
        <v>37645</v>
      </c>
      <c r="D140" s="6">
        <v>38460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4230</v>
      </c>
      <c r="C141" s="6">
        <v>2177</v>
      </c>
      <c r="D141" s="6">
        <v>2053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4433</v>
      </c>
      <c r="C142" s="6">
        <v>2344</v>
      </c>
      <c r="D142" s="6">
        <v>2089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3806</v>
      </c>
      <c r="C143" s="6">
        <v>1955</v>
      </c>
      <c r="D143" s="6">
        <v>1851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4144</v>
      </c>
      <c r="C144" s="6">
        <v>2144</v>
      </c>
      <c r="D144" s="6">
        <v>2000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5425</v>
      </c>
      <c r="C145" s="6">
        <v>2735</v>
      </c>
      <c r="D145" s="6">
        <v>2690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6240</v>
      </c>
      <c r="C146" s="6">
        <v>3270</v>
      </c>
      <c r="D146" s="6">
        <v>2970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6323</v>
      </c>
      <c r="C147" s="6">
        <v>3294</v>
      </c>
      <c r="D147" s="6">
        <v>3029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5622</v>
      </c>
      <c r="C148" s="6">
        <v>2926</v>
      </c>
      <c r="D148" s="6">
        <v>2696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5182</v>
      </c>
      <c r="C149" s="6">
        <v>2638</v>
      </c>
      <c r="D149" s="6">
        <v>2544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4596</v>
      </c>
      <c r="C150" s="6">
        <v>2274</v>
      </c>
      <c r="D150" s="6">
        <v>2322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5075</v>
      </c>
      <c r="C151" s="6">
        <v>2567</v>
      </c>
      <c r="D151" s="6">
        <v>2508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5461</v>
      </c>
      <c r="C152" s="6">
        <v>2735</v>
      </c>
      <c r="D152" s="6">
        <v>2726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4806</v>
      </c>
      <c r="C153" s="6">
        <v>2301</v>
      </c>
      <c r="D153" s="6">
        <v>2505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3987</v>
      </c>
      <c r="C154" s="6">
        <v>1860</v>
      </c>
      <c r="D154" s="6">
        <v>2127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6775</v>
      </c>
      <c r="C155" s="6">
        <v>2425</v>
      </c>
      <c r="D155" s="6">
        <v>4350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10762</v>
      </c>
      <c r="C156" s="6">
        <f>SUM(C154:C155)</f>
        <v>4285</v>
      </c>
      <c r="D156" s="6">
        <f t="shared" ref="D156" si="20">SUM(D154:D155)</f>
        <v>6477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214</v>
      </c>
      <c r="B157" s="6">
        <v>51500</v>
      </c>
      <c r="C157" s="6">
        <v>25651</v>
      </c>
      <c r="D157" s="6">
        <v>25849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3069</v>
      </c>
      <c r="C158" s="6">
        <v>1611</v>
      </c>
      <c r="D158" s="6">
        <v>1458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3276</v>
      </c>
      <c r="C159" s="6">
        <v>1643</v>
      </c>
      <c r="D159" s="6">
        <v>1633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2871</v>
      </c>
      <c r="C160" s="6">
        <v>1471</v>
      </c>
      <c r="D160" s="6">
        <v>1400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3060</v>
      </c>
      <c r="C161" s="6">
        <v>1614</v>
      </c>
      <c r="D161" s="6">
        <v>1446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3753</v>
      </c>
      <c r="C162" s="6">
        <v>1872</v>
      </c>
      <c r="D162" s="6">
        <v>1881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4223</v>
      </c>
      <c r="C163" s="6">
        <v>2150</v>
      </c>
      <c r="D163" s="6">
        <v>2073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4453</v>
      </c>
      <c r="C164" s="6">
        <v>2332</v>
      </c>
      <c r="D164" s="6">
        <v>2121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3900</v>
      </c>
      <c r="C165" s="6">
        <v>1997</v>
      </c>
      <c r="D165" s="6">
        <v>1903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3581</v>
      </c>
      <c r="C166" s="6">
        <v>1832</v>
      </c>
      <c r="D166" s="6">
        <v>1749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3100</v>
      </c>
      <c r="C167" s="6">
        <v>1574</v>
      </c>
      <c r="D167" s="6">
        <v>1526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3177</v>
      </c>
      <c r="C168" s="6">
        <v>1587</v>
      </c>
      <c r="D168" s="6">
        <v>1590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3491</v>
      </c>
      <c r="C169" s="6">
        <v>1748</v>
      </c>
      <c r="D169" s="6">
        <v>1743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3248</v>
      </c>
      <c r="C170" s="6">
        <v>1655</v>
      </c>
      <c r="D170" s="6">
        <v>1593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2532</v>
      </c>
      <c r="C171" s="6">
        <v>1154</v>
      </c>
      <c r="D171" s="6">
        <v>1378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3766</v>
      </c>
      <c r="C172" s="6">
        <v>1411</v>
      </c>
      <c r="D172" s="6">
        <v>2355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6298</v>
      </c>
      <c r="C173" s="6">
        <f>SUM(C171:C172)</f>
        <v>2565</v>
      </c>
      <c r="D173" s="6">
        <f t="shared" ref="D173" si="21">SUM(D171:D172)</f>
        <v>3733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367</v>
      </c>
      <c r="B174" s="6">
        <v>71761</v>
      </c>
      <c r="C174" s="6">
        <v>35014</v>
      </c>
      <c r="D174" s="6">
        <v>36747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3891</v>
      </c>
      <c r="C175" s="6">
        <v>1990</v>
      </c>
      <c r="D175" s="6">
        <v>1901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4185</v>
      </c>
      <c r="C176" s="6">
        <v>2138</v>
      </c>
      <c r="D176" s="6">
        <v>2047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3558</v>
      </c>
      <c r="C177" s="6">
        <v>1812</v>
      </c>
      <c r="D177" s="6">
        <v>1746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4001</v>
      </c>
      <c r="C178" s="6">
        <v>2062</v>
      </c>
      <c r="D178" s="6">
        <v>1939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4693</v>
      </c>
      <c r="C179" s="6">
        <v>2366</v>
      </c>
      <c r="D179" s="6">
        <v>2327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5620</v>
      </c>
      <c r="C180" s="6">
        <v>2917</v>
      </c>
      <c r="D180" s="6">
        <v>2703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5984</v>
      </c>
      <c r="C181" s="6">
        <v>3050</v>
      </c>
      <c r="D181" s="6">
        <v>2934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5391</v>
      </c>
      <c r="C182" s="6">
        <v>2768</v>
      </c>
      <c r="D182" s="6">
        <v>2623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4935</v>
      </c>
      <c r="C183" s="6">
        <v>2499</v>
      </c>
      <c r="D183" s="6">
        <v>2436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4437</v>
      </c>
      <c r="C184" s="6">
        <v>2248</v>
      </c>
      <c r="D184" s="6">
        <v>2189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4463</v>
      </c>
      <c r="C185" s="6">
        <v>2163</v>
      </c>
      <c r="D185" s="6">
        <v>2300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5274</v>
      </c>
      <c r="C186" s="6">
        <v>2535</v>
      </c>
      <c r="D186" s="6">
        <v>2739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4843</v>
      </c>
      <c r="C187" s="6">
        <v>2293</v>
      </c>
      <c r="D187" s="6">
        <v>2550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4083</v>
      </c>
      <c r="C188" s="6">
        <v>1841</v>
      </c>
      <c r="D188" s="6">
        <v>2242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6403</v>
      </c>
      <c r="C189" s="6">
        <v>2332</v>
      </c>
      <c r="D189" s="6">
        <v>4071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10486</v>
      </c>
      <c r="C190" s="6">
        <f>SUM(C188:C189)</f>
        <v>4173</v>
      </c>
      <c r="D190" s="6">
        <f t="shared" ref="D190" si="22">SUM(D188:D189)</f>
        <v>6313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368</v>
      </c>
      <c r="B191" s="6">
        <v>82925</v>
      </c>
      <c r="C191" s="6">
        <v>40795</v>
      </c>
      <c r="D191" s="6">
        <v>42130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4346</v>
      </c>
      <c r="C192" s="6">
        <v>2213</v>
      </c>
      <c r="D192" s="6">
        <v>2133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4606</v>
      </c>
      <c r="C193" s="6">
        <v>2374</v>
      </c>
      <c r="D193" s="6">
        <v>2232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4307</v>
      </c>
      <c r="C194" s="6">
        <v>2175</v>
      </c>
      <c r="D194" s="6">
        <v>2132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4877</v>
      </c>
      <c r="C195" s="6">
        <v>2461</v>
      </c>
      <c r="D195" s="6">
        <v>2416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5823</v>
      </c>
      <c r="C196" s="6">
        <v>3018</v>
      </c>
      <c r="D196" s="6">
        <v>2805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6296</v>
      </c>
      <c r="C197" s="6">
        <v>3178</v>
      </c>
      <c r="D197" s="6">
        <v>3118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6402</v>
      </c>
      <c r="C198" s="6">
        <v>3310</v>
      </c>
      <c r="D198" s="6">
        <v>3092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6347</v>
      </c>
      <c r="C199" s="6">
        <v>3272</v>
      </c>
      <c r="D199" s="6">
        <v>3075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6109</v>
      </c>
      <c r="C200" s="6">
        <v>3114</v>
      </c>
      <c r="D200" s="6">
        <v>2995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5503</v>
      </c>
      <c r="C201" s="6">
        <v>2793</v>
      </c>
      <c r="D201" s="6">
        <v>2710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5379</v>
      </c>
      <c r="C202" s="6">
        <v>2708</v>
      </c>
      <c r="D202" s="6">
        <v>2671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5605</v>
      </c>
      <c r="C203" s="6">
        <v>2873</v>
      </c>
      <c r="D203" s="6">
        <v>2732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5078</v>
      </c>
      <c r="C204" s="6">
        <v>2447</v>
      </c>
      <c r="D204" s="6">
        <v>2631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4317</v>
      </c>
      <c r="C205" s="6">
        <v>1957</v>
      </c>
      <c r="D205" s="6">
        <v>2360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7930</v>
      </c>
      <c r="C206" s="6">
        <v>2902</v>
      </c>
      <c r="D206" s="6">
        <v>5028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12247</v>
      </c>
      <c r="C207" s="6">
        <f>SUM(C205:C206)</f>
        <v>4859</v>
      </c>
      <c r="D207" s="6">
        <f t="shared" ref="D207" si="27">SUM(D205:D206)</f>
        <v>7388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369</v>
      </c>
      <c r="B208" s="6">
        <v>56412</v>
      </c>
      <c r="C208" s="6">
        <v>27982</v>
      </c>
      <c r="D208" s="6">
        <v>28430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2979</v>
      </c>
      <c r="C209" s="6">
        <v>1499</v>
      </c>
      <c r="D209" s="6">
        <v>1480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3237</v>
      </c>
      <c r="C210" s="6">
        <v>1694</v>
      </c>
      <c r="D210" s="6">
        <v>1543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2969</v>
      </c>
      <c r="C211" s="6">
        <v>1539</v>
      </c>
      <c r="D211" s="6">
        <v>1430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3152</v>
      </c>
      <c r="C212" s="6">
        <v>1597</v>
      </c>
      <c r="D212" s="6">
        <v>1555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3884</v>
      </c>
      <c r="C213" s="6">
        <v>1983</v>
      </c>
      <c r="D213" s="6">
        <v>1901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4326</v>
      </c>
      <c r="C214" s="6">
        <v>2210</v>
      </c>
      <c r="D214" s="6">
        <v>2116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4669</v>
      </c>
      <c r="C215" s="6">
        <v>2471</v>
      </c>
      <c r="D215" s="6">
        <v>2198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4406</v>
      </c>
      <c r="C216" s="6">
        <v>2270</v>
      </c>
      <c r="D216" s="6">
        <v>2136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4196</v>
      </c>
      <c r="C217" s="6">
        <v>2158</v>
      </c>
      <c r="D217" s="6">
        <v>2038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3549</v>
      </c>
      <c r="C218" s="6">
        <v>1802</v>
      </c>
      <c r="D218" s="6">
        <v>1747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3487</v>
      </c>
      <c r="C219" s="6">
        <v>1787</v>
      </c>
      <c r="D219" s="6">
        <v>1700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3894</v>
      </c>
      <c r="C220" s="6">
        <v>1945</v>
      </c>
      <c r="D220" s="6">
        <v>1949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3653</v>
      </c>
      <c r="C221" s="6">
        <v>1748</v>
      </c>
      <c r="D221" s="6">
        <v>1905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3145</v>
      </c>
      <c r="C222" s="6">
        <v>1458</v>
      </c>
      <c r="D222" s="6">
        <v>1687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4866</v>
      </c>
      <c r="C223" s="6">
        <v>1821</v>
      </c>
      <c r="D223" s="6">
        <v>3045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8011</v>
      </c>
      <c r="C224" s="6">
        <f>SUM(C222:C223)</f>
        <v>3279</v>
      </c>
      <c r="D224" s="6">
        <f t="shared" ref="D224" si="28">SUM(D222:D223)</f>
        <v>4732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370</v>
      </c>
      <c r="B225" s="6">
        <v>88218</v>
      </c>
      <c r="C225" s="6">
        <v>43255</v>
      </c>
      <c r="D225" s="6">
        <v>44963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4232</v>
      </c>
      <c r="C226" s="6">
        <v>2199</v>
      </c>
      <c r="D226" s="6">
        <v>2033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4882</v>
      </c>
      <c r="C227" s="6">
        <v>2506</v>
      </c>
      <c r="D227" s="6">
        <v>2376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4321</v>
      </c>
      <c r="C228" s="6">
        <v>2215</v>
      </c>
      <c r="D228" s="6">
        <v>2106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4934</v>
      </c>
      <c r="C229" s="6">
        <v>2544</v>
      </c>
      <c r="D229" s="6">
        <v>2390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6091</v>
      </c>
      <c r="C230" s="6">
        <v>3157</v>
      </c>
      <c r="D230" s="6">
        <v>2934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6391</v>
      </c>
      <c r="C231" s="6">
        <v>3344</v>
      </c>
      <c r="D231" s="6">
        <v>3047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6704</v>
      </c>
      <c r="C232" s="6">
        <v>3458</v>
      </c>
      <c r="D232" s="6">
        <v>3246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6662</v>
      </c>
      <c r="C233" s="6">
        <v>3450</v>
      </c>
      <c r="D233" s="6">
        <v>3212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6408</v>
      </c>
      <c r="C234" s="6">
        <v>3260</v>
      </c>
      <c r="D234" s="6">
        <v>3148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5582</v>
      </c>
      <c r="C235" s="6">
        <v>2849</v>
      </c>
      <c r="D235" s="6">
        <v>2733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5502</v>
      </c>
      <c r="C236" s="6">
        <v>2731</v>
      </c>
      <c r="D236" s="6">
        <v>2771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6416</v>
      </c>
      <c r="C237" s="6">
        <v>3163</v>
      </c>
      <c r="D237" s="6">
        <v>3253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6162</v>
      </c>
      <c r="C238" s="6">
        <v>2925</v>
      </c>
      <c r="D238" s="6">
        <v>3237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5228</v>
      </c>
      <c r="C239" s="6">
        <v>2324</v>
      </c>
      <c r="D239" s="6">
        <v>2904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8703</v>
      </c>
      <c r="C240" s="6">
        <v>3130</v>
      </c>
      <c r="D240" s="6">
        <v>5573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13931</v>
      </c>
      <c r="C241" s="6">
        <f>SUM(C239:C240)</f>
        <v>5454</v>
      </c>
      <c r="D241" s="6">
        <f t="shared" ref="D241" si="29">SUM(D239:D240)</f>
        <v>8477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371</v>
      </c>
      <c r="B242" s="6">
        <v>129330</v>
      </c>
      <c r="C242" s="6">
        <v>64322</v>
      </c>
      <c r="D242" s="6">
        <v>65008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6484</v>
      </c>
      <c r="C243" s="6">
        <v>3411</v>
      </c>
      <c r="D243" s="6">
        <v>3073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7415</v>
      </c>
      <c r="C244" s="6">
        <v>3858</v>
      </c>
      <c r="D244" s="6">
        <v>3557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7102</v>
      </c>
      <c r="C245" s="6">
        <v>3636</v>
      </c>
      <c r="D245" s="6">
        <v>3466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8033</v>
      </c>
      <c r="C246" s="6">
        <v>4133</v>
      </c>
      <c r="D246" s="6">
        <v>3900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10082</v>
      </c>
      <c r="C247" s="6">
        <v>5100</v>
      </c>
      <c r="D247" s="6">
        <v>4982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9890</v>
      </c>
      <c r="C248" s="6">
        <v>5105</v>
      </c>
      <c r="D248" s="6">
        <v>4785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10160</v>
      </c>
      <c r="C249" s="6">
        <v>5243</v>
      </c>
      <c r="D249" s="6">
        <v>4917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10050</v>
      </c>
      <c r="C250" s="6">
        <v>5160</v>
      </c>
      <c r="D250" s="6">
        <v>4890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9761</v>
      </c>
      <c r="C251" s="6">
        <v>4965</v>
      </c>
      <c r="D251" s="6">
        <v>4796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8638</v>
      </c>
      <c r="C252" s="6">
        <v>4439</v>
      </c>
      <c r="D252" s="6">
        <v>4199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8272</v>
      </c>
      <c r="C253" s="6">
        <v>4221</v>
      </c>
      <c r="D253" s="6">
        <v>4051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8846</v>
      </c>
      <c r="C254" s="6">
        <v>4516</v>
      </c>
      <c r="D254" s="6">
        <v>4330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7586</v>
      </c>
      <c r="C255" s="6">
        <v>3793</v>
      </c>
      <c r="D255" s="6">
        <v>3793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6166</v>
      </c>
      <c r="C256" s="6">
        <v>2837</v>
      </c>
      <c r="D256" s="6">
        <v>3329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10845</v>
      </c>
      <c r="C257" s="6">
        <v>3905</v>
      </c>
      <c r="D257" s="6">
        <v>6940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17011</v>
      </c>
      <c r="C258" s="6">
        <f>SUM(C256:C257)</f>
        <v>6742</v>
      </c>
      <c r="D258" s="6">
        <f t="shared" ref="D258" si="30">SUM(D256:D257)</f>
        <v>10269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372</v>
      </c>
      <c r="B259" s="6">
        <v>79046</v>
      </c>
      <c r="C259" s="6">
        <v>38797</v>
      </c>
      <c r="D259" s="6">
        <v>40249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4220</v>
      </c>
      <c r="C260" s="6">
        <v>2103</v>
      </c>
      <c r="D260" s="6">
        <v>2117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4480</v>
      </c>
      <c r="C261" s="6">
        <v>2336</v>
      </c>
      <c r="D261" s="6">
        <v>2144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3748</v>
      </c>
      <c r="C262" s="6">
        <v>1932</v>
      </c>
      <c r="D262" s="6">
        <v>1816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4369</v>
      </c>
      <c r="C263" s="6">
        <v>2277</v>
      </c>
      <c r="D263" s="6">
        <v>2092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5410</v>
      </c>
      <c r="C264" s="6">
        <v>2793</v>
      </c>
      <c r="D264" s="6">
        <v>2617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6095</v>
      </c>
      <c r="C265" s="6">
        <v>3178</v>
      </c>
      <c r="D265" s="6">
        <v>2917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6619</v>
      </c>
      <c r="C266" s="6">
        <v>3435</v>
      </c>
      <c r="D266" s="6">
        <v>3184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6132</v>
      </c>
      <c r="C267" s="6">
        <v>3097</v>
      </c>
      <c r="D267" s="6">
        <v>3035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5457</v>
      </c>
      <c r="C268" s="6">
        <v>2754</v>
      </c>
      <c r="D268" s="6">
        <v>2703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4898</v>
      </c>
      <c r="C269" s="6">
        <v>2387</v>
      </c>
      <c r="D269" s="6">
        <v>2511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5138</v>
      </c>
      <c r="C270" s="6">
        <v>2558</v>
      </c>
      <c r="D270" s="6">
        <v>2580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5765</v>
      </c>
      <c r="C271" s="6">
        <v>2840</v>
      </c>
      <c r="D271" s="6">
        <v>2925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5363</v>
      </c>
      <c r="C272" s="6">
        <v>2545</v>
      </c>
      <c r="D272" s="6">
        <v>2818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4501</v>
      </c>
      <c r="C273" s="6">
        <v>2074</v>
      </c>
      <c r="D273" s="6">
        <v>2427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6851</v>
      </c>
      <c r="C274" s="6">
        <v>2488</v>
      </c>
      <c r="D274" s="6">
        <v>4363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11352</v>
      </c>
      <c r="C275" s="6">
        <f>SUM(C273:C274)</f>
        <v>4562</v>
      </c>
      <c r="D275" s="6">
        <f t="shared" ref="D275" si="35">SUM(D273:D274)</f>
        <v>6790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91</v>
      </c>
      <c r="B276" s="6">
        <v>77618</v>
      </c>
      <c r="C276" s="6">
        <v>38165</v>
      </c>
      <c r="D276" s="6">
        <v>39453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4238</v>
      </c>
      <c r="C277" s="6">
        <v>2207</v>
      </c>
      <c r="D277" s="6">
        <v>2031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4555</v>
      </c>
      <c r="C278" s="6">
        <v>2287</v>
      </c>
      <c r="D278" s="6">
        <v>2268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3991</v>
      </c>
      <c r="C279" s="6">
        <v>2098</v>
      </c>
      <c r="D279" s="6">
        <v>1893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4429</v>
      </c>
      <c r="C280" s="6">
        <v>2318</v>
      </c>
      <c r="D280" s="6">
        <v>2111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5348</v>
      </c>
      <c r="C281" s="6">
        <v>2701</v>
      </c>
      <c r="D281" s="6">
        <v>2647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5900</v>
      </c>
      <c r="C282" s="6">
        <v>3097</v>
      </c>
      <c r="D282" s="6">
        <v>2803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6468</v>
      </c>
      <c r="C283" s="6">
        <v>3337</v>
      </c>
      <c r="D283" s="6">
        <v>3131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5878</v>
      </c>
      <c r="C284" s="6">
        <v>2970</v>
      </c>
      <c r="D284" s="6">
        <v>2908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5347</v>
      </c>
      <c r="C285" s="6">
        <v>2721</v>
      </c>
      <c r="D285" s="6">
        <v>2626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4620</v>
      </c>
      <c r="C286" s="6">
        <v>2285</v>
      </c>
      <c r="D286" s="6">
        <v>2335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4923</v>
      </c>
      <c r="C287" s="6">
        <v>2466</v>
      </c>
      <c r="D287" s="6">
        <v>2457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5611</v>
      </c>
      <c r="C288" s="6">
        <v>2756</v>
      </c>
      <c r="D288" s="6">
        <v>2855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5138</v>
      </c>
      <c r="C289" s="6">
        <v>2480</v>
      </c>
      <c r="D289" s="6">
        <v>2658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4309</v>
      </c>
      <c r="C290" s="6">
        <v>1937</v>
      </c>
      <c r="D290" s="6">
        <v>2372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6863</v>
      </c>
      <c r="C291" s="6">
        <v>2505</v>
      </c>
      <c r="D291" s="6">
        <v>4358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11172</v>
      </c>
      <c r="C292" s="6">
        <f>SUM(C290:C291)</f>
        <v>4442</v>
      </c>
      <c r="D292" s="6">
        <f t="shared" ref="D292" si="36">SUM(D290:D291)</f>
        <v>6730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373</v>
      </c>
      <c r="B293" s="6">
        <v>55006</v>
      </c>
      <c r="C293" s="6">
        <v>27481</v>
      </c>
      <c r="D293" s="6">
        <v>27525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3151</v>
      </c>
      <c r="C294" s="6">
        <v>1627</v>
      </c>
      <c r="D294" s="6">
        <v>1524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3595</v>
      </c>
      <c r="C295" s="6">
        <v>1862</v>
      </c>
      <c r="D295" s="6">
        <v>1733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3187</v>
      </c>
      <c r="C296" s="6">
        <v>1683</v>
      </c>
      <c r="D296" s="6">
        <v>1504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3247</v>
      </c>
      <c r="C297" s="6">
        <v>1682</v>
      </c>
      <c r="D297" s="6">
        <v>1565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3765</v>
      </c>
      <c r="C298" s="6">
        <v>1967</v>
      </c>
      <c r="D298" s="6">
        <v>1798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4339</v>
      </c>
      <c r="C299" s="6">
        <v>2235</v>
      </c>
      <c r="D299" s="6">
        <v>2104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4539</v>
      </c>
      <c r="C300" s="6">
        <v>2328</v>
      </c>
      <c r="D300" s="6">
        <v>2211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4616</v>
      </c>
      <c r="C301" s="6">
        <v>2325</v>
      </c>
      <c r="D301" s="6">
        <v>2291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4043</v>
      </c>
      <c r="C302" s="6">
        <v>2054</v>
      </c>
      <c r="D302" s="6">
        <v>1989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3413</v>
      </c>
      <c r="C303" s="6">
        <v>1746</v>
      </c>
      <c r="D303" s="6">
        <v>1667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3256</v>
      </c>
      <c r="C304" s="6">
        <v>1651</v>
      </c>
      <c r="D304" s="6">
        <v>1605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3698</v>
      </c>
      <c r="C305" s="6">
        <v>1838</v>
      </c>
      <c r="D305" s="6">
        <v>1860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3287</v>
      </c>
      <c r="C306" s="6">
        <v>1588</v>
      </c>
      <c r="D306" s="6">
        <v>1699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2886</v>
      </c>
      <c r="C307" s="6">
        <v>1336</v>
      </c>
      <c r="D307" s="6">
        <v>1550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3984</v>
      </c>
      <c r="C308" s="6">
        <v>1559</v>
      </c>
      <c r="D308" s="6">
        <v>2425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6870</v>
      </c>
      <c r="C309" s="6">
        <f>SUM(C307:C308)</f>
        <v>2895</v>
      </c>
      <c r="D309" s="6">
        <f t="shared" ref="D309" si="37">SUM(D307:D308)</f>
        <v>3975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92</v>
      </c>
      <c r="B310" s="6">
        <v>37068</v>
      </c>
      <c r="C310" s="6">
        <v>18360</v>
      </c>
      <c r="D310" s="6">
        <v>18708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1978</v>
      </c>
      <c r="C311" s="6">
        <v>1026</v>
      </c>
      <c r="D311" s="6">
        <v>952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2171</v>
      </c>
      <c r="C312" s="6">
        <v>1114</v>
      </c>
      <c r="D312" s="6">
        <v>1057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1894</v>
      </c>
      <c r="C313" s="6">
        <v>993</v>
      </c>
      <c r="D313" s="6">
        <v>901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2024</v>
      </c>
      <c r="C314" s="6">
        <v>1028</v>
      </c>
      <c r="D314" s="6">
        <v>996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2549</v>
      </c>
      <c r="C315" s="6">
        <v>1272</v>
      </c>
      <c r="D315" s="6">
        <v>1277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2771</v>
      </c>
      <c r="C316" s="6">
        <v>1450</v>
      </c>
      <c r="D316" s="6">
        <v>1321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3064</v>
      </c>
      <c r="C317" s="6">
        <v>1586</v>
      </c>
      <c r="D317" s="6">
        <v>1478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2866</v>
      </c>
      <c r="C318" s="6">
        <v>1490</v>
      </c>
      <c r="D318" s="6">
        <v>1376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2644</v>
      </c>
      <c r="C319" s="6">
        <v>1384</v>
      </c>
      <c r="D319" s="6">
        <v>1260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2214</v>
      </c>
      <c r="C320" s="6">
        <v>1106</v>
      </c>
      <c r="D320" s="6">
        <v>1108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2208</v>
      </c>
      <c r="C321" s="6">
        <v>1093</v>
      </c>
      <c r="D321" s="6">
        <v>1115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2684</v>
      </c>
      <c r="C322" s="6">
        <v>1345</v>
      </c>
      <c r="D322" s="6">
        <v>1339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2714</v>
      </c>
      <c r="C323" s="6">
        <v>1311</v>
      </c>
      <c r="D323" s="6">
        <v>1403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2249</v>
      </c>
      <c r="C324" s="6">
        <v>1029</v>
      </c>
      <c r="D324" s="6">
        <v>1220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3038</v>
      </c>
      <c r="C325" s="6">
        <v>1133</v>
      </c>
      <c r="D325" s="6">
        <v>1905</v>
      </c>
      <c r="E325" t="b">
        <f t="shared" ref="E325:E388" si="38">IFERROR(IF(SEARCH(" - ",A325)&gt;0,FALSE,TRUE),TRUE)</f>
        <v>1</v>
      </c>
      <c r="F325" t="b">
        <f t="shared" ref="F325:F388" si="39">IFERROR(IF(SEARCH("65+",A325)&gt;0,FALSE,TRUE),TRUE)</f>
        <v>1</v>
      </c>
      <c r="G325" t="b">
        <f t="shared" ref="G325:G388" si="40">IFERROR(IF(SEARCH("70",A325)&gt;0,FALSE,TRUE),TRUE)</f>
        <v>0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5287</v>
      </c>
      <c r="C326" s="6">
        <f>SUM(C324:C325)</f>
        <v>2162</v>
      </c>
      <c r="D326" s="6">
        <f t="shared" ref="D326" si="42">SUM(D324:D325)</f>
        <v>3125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374</v>
      </c>
      <c r="B327" s="6">
        <v>74787</v>
      </c>
      <c r="C327" s="6">
        <v>36719</v>
      </c>
      <c r="D327" s="6">
        <v>38068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4392</v>
      </c>
      <c r="C328" s="6">
        <v>2284</v>
      </c>
      <c r="D328" s="6">
        <v>2108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4755</v>
      </c>
      <c r="C329" s="6">
        <v>2468</v>
      </c>
      <c r="D329" s="6">
        <v>2287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3952</v>
      </c>
      <c r="C330" s="6">
        <v>2008</v>
      </c>
      <c r="D330" s="6">
        <v>1944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4160</v>
      </c>
      <c r="C331" s="6">
        <v>2100</v>
      </c>
      <c r="D331" s="6">
        <v>2060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4875</v>
      </c>
      <c r="C332" s="6">
        <v>2538</v>
      </c>
      <c r="D332" s="6">
        <v>2337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5809</v>
      </c>
      <c r="C333" s="6">
        <v>2980</v>
      </c>
      <c r="D333" s="6">
        <v>2829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6551</v>
      </c>
      <c r="C334" s="6">
        <v>3282</v>
      </c>
      <c r="D334" s="6">
        <v>3269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6095</v>
      </c>
      <c r="C335" s="6">
        <v>3126</v>
      </c>
      <c r="D335" s="6">
        <v>2969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5339</v>
      </c>
      <c r="C336" s="6">
        <v>2757</v>
      </c>
      <c r="D336" s="6">
        <v>2582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4366</v>
      </c>
      <c r="C337" s="6">
        <v>2204</v>
      </c>
      <c r="D337" s="6">
        <v>2162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4438</v>
      </c>
      <c r="C338" s="6">
        <v>2136</v>
      </c>
      <c r="D338" s="6">
        <v>2302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5126</v>
      </c>
      <c r="C339" s="6">
        <v>2564</v>
      </c>
      <c r="D339" s="6">
        <v>2562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4754</v>
      </c>
      <c r="C340" s="6">
        <v>2251</v>
      </c>
      <c r="D340" s="6">
        <v>2503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4293</v>
      </c>
      <c r="C341" s="6">
        <v>1943</v>
      </c>
      <c r="D341" s="6">
        <v>2350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5882</v>
      </c>
      <c r="C342" s="6">
        <v>2078</v>
      </c>
      <c r="D342" s="6">
        <v>3804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10175</v>
      </c>
      <c r="C343" s="6">
        <f>SUM(C341:C342)</f>
        <v>4021</v>
      </c>
      <c r="D343" s="6">
        <f t="shared" ref="D343" si="43">SUM(D341:D342)</f>
        <v>6154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375</v>
      </c>
      <c r="B344" s="6">
        <v>59525</v>
      </c>
      <c r="C344" s="6">
        <v>29502</v>
      </c>
      <c r="D344" s="6">
        <v>30023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3368</v>
      </c>
      <c r="C345" s="6">
        <v>1728</v>
      </c>
      <c r="D345" s="6">
        <v>1640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3823</v>
      </c>
      <c r="C346" s="6">
        <v>1993</v>
      </c>
      <c r="D346" s="6">
        <v>1830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3220</v>
      </c>
      <c r="C347" s="6">
        <v>1665</v>
      </c>
      <c r="D347" s="6">
        <v>1555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3229</v>
      </c>
      <c r="C348" s="6">
        <v>1639</v>
      </c>
      <c r="D348" s="6">
        <v>1590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3852</v>
      </c>
      <c r="C349" s="6">
        <v>2029</v>
      </c>
      <c r="D349" s="6">
        <v>1823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4475</v>
      </c>
      <c r="C350" s="6">
        <v>2288</v>
      </c>
      <c r="D350" s="6">
        <v>2187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5383</v>
      </c>
      <c r="C351" s="6">
        <v>2741</v>
      </c>
      <c r="D351" s="6">
        <v>2642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5004</v>
      </c>
      <c r="C352" s="6">
        <v>2608</v>
      </c>
      <c r="D352" s="6">
        <v>2396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4218</v>
      </c>
      <c r="C353" s="6">
        <v>2187</v>
      </c>
      <c r="D353" s="6">
        <v>2031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3457</v>
      </c>
      <c r="C354" s="6">
        <v>1761</v>
      </c>
      <c r="D354" s="6">
        <v>1696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3463</v>
      </c>
      <c r="C355" s="6">
        <v>1705</v>
      </c>
      <c r="D355" s="6">
        <v>1758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4266</v>
      </c>
      <c r="C356" s="6">
        <v>2085</v>
      </c>
      <c r="D356" s="6">
        <v>2181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4038</v>
      </c>
      <c r="C357" s="6">
        <v>1890</v>
      </c>
      <c r="D357" s="6">
        <v>2148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3313</v>
      </c>
      <c r="C358" s="6">
        <v>1538</v>
      </c>
      <c r="D358" s="6">
        <v>1775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4416</v>
      </c>
      <c r="C359" s="6">
        <v>1645</v>
      </c>
      <c r="D359" s="6">
        <v>2771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7729</v>
      </c>
      <c r="C360" s="6">
        <f>SUM(C358:C359)</f>
        <v>3183</v>
      </c>
      <c r="D360" s="6">
        <f t="shared" ref="D360" si="44">SUM(D358:D359)</f>
        <v>4546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225</v>
      </c>
      <c r="B361" s="6">
        <v>161445</v>
      </c>
      <c r="C361" s="6">
        <v>78966</v>
      </c>
      <c r="D361" s="6">
        <v>82479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8187</v>
      </c>
      <c r="C362" s="6">
        <v>4229</v>
      </c>
      <c r="D362" s="6">
        <v>3958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8890</v>
      </c>
      <c r="C363" s="6">
        <v>4574</v>
      </c>
      <c r="D363" s="6">
        <v>4316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7844</v>
      </c>
      <c r="C364" s="6">
        <v>4028</v>
      </c>
      <c r="D364" s="6">
        <v>3816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8573</v>
      </c>
      <c r="C365" s="6">
        <v>4360</v>
      </c>
      <c r="D365" s="6">
        <v>4213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10515</v>
      </c>
      <c r="C366" s="6">
        <v>5353</v>
      </c>
      <c r="D366" s="6">
        <v>5162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12386</v>
      </c>
      <c r="C367" s="6">
        <v>6471</v>
      </c>
      <c r="D367" s="6">
        <v>5915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13113</v>
      </c>
      <c r="C368" s="6">
        <v>6737</v>
      </c>
      <c r="D368" s="6">
        <v>6376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12678</v>
      </c>
      <c r="C369" s="6">
        <v>6457</v>
      </c>
      <c r="D369" s="6">
        <v>6221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11517</v>
      </c>
      <c r="C370" s="6">
        <v>5848</v>
      </c>
      <c r="D370" s="6">
        <v>5669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10285</v>
      </c>
      <c r="C371" s="6">
        <v>5138</v>
      </c>
      <c r="D371" s="6">
        <v>5147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10329</v>
      </c>
      <c r="C372" s="6">
        <v>5185</v>
      </c>
      <c r="D372" s="6">
        <v>5144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11521</v>
      </c>
      <c r="C373" s="6">
        <v>5542</v>
      </c>
      <c r="D373" s="6">
        <v>5979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10920</v>
      </c>
      <c r="C374" s="6">
        <v>5199</v>
      </c>
      <c r="D374" s="6">
        <v>5721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9477</v>
      </c>
      <c r="C375" s="6">
        <v>4213</v>
      </c>
      <c r="D375" s="6">
        <v>5264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15210</v>
      </c>
      <c r="C376" s="6">
        <v>5632</v>
      </c>
      <c r="D376" s="6">
        <v>9578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24687</v>
      </c>
      <c r="C377" s="6">
        <f>SUM(C375:C376)</f>
        <v>9845</v>
      </c>
      <c r="D377" s="6">
        <f t="shared" ref="D377" si="45">SUM(D375:D376)</f>
        <v>14842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  <row r="378" spans="1:8">
      <c r="A378" s="4" t="s">
        <v>93</v>
      </c>
      <c r="B378" s="6">
        <v>55404</v>
      </c>
      <c r="C378" s="6">
        <v>27392</v>
      </c>
      <c r="D378" s="6">
        <v>28012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2839</v>
      </c>
      <c r="C379" s="6">
        <v>1431</v>
      </c>
      <c r="D379" s="6">
        <v>1408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3273</v>
      </c>
      <c r="C380" s="6">
        <v>1685</v>
      </c>
      <c r="D380" s="6">
        <v>1588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2872</v>
      </c>
      <c r="C381" s="6">
        <v>1478</v>
      </c>
      <c r="D381" s="6">
        <v>1394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3180</v>
      </c>
      <c r="C382" s="6">
        <v>1625</v>
      </c>
      <c r="D382" s="6">
        <v>1555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3923</v>
      </c>
      <c r="C383" s="6">
        <v>2009</v>
      </c>
      <c r="D383" s="6">
        <v>1914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4267</v>
      </c>
      <c r="C384" s="6">
        <v>2224</v>
      </c>
      <c r="D384" s="6">
        <v>2043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4433</v>
      </c>
      <c r="C385" s="6">
        <v>2317</v>
      </c>
      <c r="D385" s="6">
        <v>2116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4212</v>
      </c>
      <c r="C386" s="6">
        <v>2158</v>
      </c>
      <c r="D386" s="6">
        <v>2054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3939</v>
      </c>
      <c r="C387" s="6">
        <v>2019</v>
      </c>
      <c r="D387" s="6">
        <v>1920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3496</v>
      </c>
      <c r="C388" s="6">
        <v>1774</v>
      </c>
      <c r="D388" s="6">
        <v>1722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3537</v>
      </c>
      <c r="C389" s="6">
        <v>1812</v>
      </c>
      <c r="D389" s="6">
        <v>1725</v>
      </c>
      <c r="E389" t="b">
        <f t="shared" ref="E389:E452" si="46">IFERROR(IF(SEARCH(" - ",A389)&gt;0,FALSE,TRUE),TRUE)</f>
        <v>0</v>
      </c>
      <c r="F389" t="b">
        <f t="shared" ref="F389:F452" si="47">IFERROR(IF(SEARCH("65+",A389)&gt;0,FALSE,TRUE),TRUE)</f>
        <v>1</v>
      </c>
      <c r="G389" t="b">
        <f t="shared" ref="G389:G452" si="48">IFERROR(IF(SEARCH("70",A389)&gt;0,FALSE,TRUE),TRUE)</f>
        <v>1</v>
      </c>
      <c r="H389" t="b">
        <f t="shared" ref="H389:H452" si="49">AND(E389:G389)</f>
        <v>0</v>
      </c>
    </row>
    <row r="390" spans="1:8">
      <c r="A390" s="4" t="s">
        <v>17</v>
      </c>
      <c r="B390" s="6">
        <v>3843</v>
      </c>
      <c r="C390" s="6">
        <v>1891</v>
      </c>
      <c r="D390" s="6">
        <v>1952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3572</v>
      </c>
      <c r="C391" s="6">
        <v>1706</v>
      </c>
      <c r="D391" s="6">
        <v>1866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3194</v>
      </c>
      <c r="C392" s="6">
        <v>1465</v>
      </c>
      <c r="D392" s="6">
        <v>1729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4824</v>
      </c>
      <c r="C393" s="6">
        <v>1798</v>
      </c>
      <c r="D393" s="6">
        <v>3026</v>
      </c>
      <c r="E393" t="b">
        <f t="shared" si="46"/>
        <v>1</v>
      </c>
      <c r="F393" t="b">
        <f t="shared" si="47"/>
        <v>1</v>
      </c>
      <c r="G393" t="b">
        <f t="shared" si="48"/>
        <v>0</v>
      </c>
      <c r="H393" t="b">
        <f t="shared" si="49"/>
        <v>0</v>
      </c>
    </row>
    <row r="394" spans="1:8">
      <c r="A394" s="4" t="s">
        <v>4</v>
      </c>
      <c r="B394" s="6">
        <f>SUM(B392:B393)</f>
        <v>8018</v>
      </c>
      <c r="C394" s="6">
        <f>SUM(C392:C393)</f>
        <v>3263</v>
      </c>
      <c r="D394" s="6">
        <f t="shared" ref="D394" si="50">SUM(D392:D393)</f>
        <v>4755</v>
      </c>
      <c r="E394" t="b">
        <f t="shared" si="46"/>
        <v>1</v>
      </c>
      <c r="F394" t="b">
        <f t="shared" si="47"/>
        <v>0</v>
      </c>
      <c r="G394" t="b">
        <f t="shared" si="48"/>
        <v>1</v>
      </c>
      <c r="H394" t="b">
        <f t="shared" si="49"/>
        <v>0</v>
      </c>
    </row>
    <row r="395" spans="1:8">
      <c r="A395" s="4" t="s">
        <v>376</v>
      </c>
      <c r="B395" s="6">
        <v>137463</v>
      </c>
      <c r="C395" s="6">
        <v>67309</v>
      </c>
      <c r="D395" s="6">
        <v>70154</v>
      </c>
      <c r="E395" t="b">
        <f t="shared" si="46"/>
        <v>1</v>
      </c>
      <c r="F395" t="b">
        <f t="shared" si="47"/>
        <v>1</v>
      </c>
      <c r="G395" t="b">
        <f t="shared" si="48"/>
        <v>1</v>
      </c>
      <c r="H395" t="b">
        <f t="shared" si="49"/>
        <v>1</v>
      </c>
    </row>
    <row r="396" spans="1:8">
      <c r="A396" s="4" t="s">
        <v>6</v>
      </c>
      <c r="B396" s="6">
        <v>6588</v>
      </c>
      <c r="C396" s="6">
        <v>3418</v>
      </c>
      <c r="D396" s="6">
        <v>3170</v>
      </c>
      <c r="E396" t="b">
        <f t="shared" si="46"/>
        <v>0</v>
      </c>
      <c r="F396" t="b">
        <f t="shared" si="47"/>
        <v>1</v>
      </c>
      <c r="G396" t="b">
        <f t="shared" si="48"/>
        <v>1</v>
      </c>
      <c r="H396" t="b">
        <f t="shared" si="49"/>
        <v>0</v>
      </c>
    </row>
    <row r="397" spans="1:8">
      <c r="A397" s="4" t="s">
        <v>7</v>
      </c>
      <c r="B397" s="6">
        <v>7844</v>
      </c>
      <c r="C397" s="6">
        <v>4070</v>
      </c>
      <c r="D397" s="6">
        <v>3774</v>
      </c>
      <c r="E397" t="b">
        <f t="shared" si="46"/>
        <v>0</v>
      </c>
      <c r="F397" t="b">
        <f t="shared" si="47"/>
        <v>1</v>
      </c>
      <c r="G397" t="b">
        <f t="shared" si="48"/>
        <v>1</v>
      </c>
      <c r="H397" t="b">
        <f t="shared" si="49"/>
        <v>0</v>
      </c>
    </row>
    <row r="398" spans="1:8">
      <c r="A398" s="4" t="s">
        <v>8</v>
      </c>
      <c r="B398" s="6">
        <v>7056</v>
      </c>
      <c r="C398" s="6">
        <v>3671</v>
      </c>
      <c r="D398" s="6">
        <v>3385</v>
      </c>
      <c r="E398" t="b">
        <f t="shared" si="46"/>
        <v>0</v>
      </c>
      <c r="F398" t="b">
        <f t="shared" si="47"/>
        <v>1</v>
      </c>
      <c r="G398" t="b">
        <f t="shared" si="48"/>
        <v>1</v>
      </c>
      <c r="H398" t="b">
        <f t="shared" si="49"/>
        <v>0</v>
      </c>
    </row>
    <row r="399" spans="1:8">
      <c r="A399" s="4" t="s">
        <v>9</v>
      </c>
      <c r="B399" s="6">
        <v>7619</v>
      </c>
      <c r="C399" s="6">
        <v>3867</v>
      </c>
      <c r="D399" s="6">
        <v>3752</v>
      </c>
      <c r="E399" t="b">
        <f t="shared" si="46"/>
        <v>0</v>
      </c>
      <c r="F399" t="b">
        <f t="shared" si="47"/>
        <v>1</v>
      </c>
      <c r="G399" t="b">
        <f t="shared" si="48"/>
        <v>1</v>
      </c>
      <c r="H399" t="b">
        <f t="shared" si="49"/>
        <v>0</v>
      </c>
    </row>
    <row r="400" spans="1:8">
      <c r="A400" s="4" t="s">
        <v>10</v>
      </c>
      <c r="B400" s="6">
        <v>8917</v>
      </c>
      <c r="C400" s="6">
        <v>4638</v>
      </c>
      <c r="D400" s="6">
        <v>4279</v>
      </c>
      <c r="E400" t="b">
        <f t="shared" si="46"/>
        <v>0</v>
      </c>
      <c r="F400" t="b">
        <f t="shared" si="47"/>
        <v>1</v>
      </c>
      <c r="G400" t="b">
        <f t="shared" si="48"/>
        <v>1</v>
      </c>
      <c r="H400" t="b">
        <f t="shared" si="49"/>
        <v>0</v>
      </c>
    </row>
    <row r="401" spans="1:8">
      <c r="A401" s="4" t="s">
        <v>11</v>
      </c>
      <c r="B401" s="6">
        <v>10107</v>
      </c>
      <c r="C401" s="6">
        <v>5261</v>
      </c>
      <c r="D401" s="6">
        <v>4846</v>
      </c>
      <c r="E401" t="b">
        <f t="shared" si="46"/>
        <v>0</v>
      </c>
      <c r="F401" t="b">
        <f t="shared" si="47"/>
        <v>1</v>
      </c>
      <c r="G401" t="b">
        <f t="shared" si="48"/>
        <v>1</v>
      </c>
      <c r="H401" t="b">
        <f t="shared" si="49"/>
        <v>0</v>
      </c>
    </row>
    <row r="402" spans="1:8">
      <c r="A402" s="4" t="s">
        <v>12</v>
      </c>
      <c r="B402" s="6">
        <v>11693</v>
      </c>
      <c r="C402" s="6">
        <v>5953</v>
      </c>
      <c r="D402" s="6">
        <v>5740</v>
      </c>
      <c r="E402" t="b">
        <f t="shared" si="46"/>
        <v>0</v>
      </c>
      <c r="F402" t="b">
        <f t="shared" si="47"/>
        <v>1</v>
      </c>
      <c r="G402" t="b">
        <f t="shared" si="48"/>
        <v>1</v>
      </c>
      <c r="H402" t="b">
        <f t="shared" si="49"/>
        <v>0</v>
      </c>
    </row>
    <row r="403" spans="1:8">
      <c r="A403" s="4" t="s">
        <v>13</v>
      </c>
      <c r="B403" s="6">
        <v>11152</v>
      </c>
      <c r="C403" s="6">
        <v>5741</v>
      </c>
      <c r="D403" s="6">
        <v>5411</v>
      </c>
      <c r="E403" t="b">
        <f t="shared" si="46"/>
        <v>0</v>
      </c>
      <c r="F403" t="b">
        <f t="shared" si="47"/>
        <v>1</v>
      </c>
      <c r="G403" t="b">
        <f t="shared" si="48"/>
        <v>1</v>
      </c>
      <c r="H403" t="b">
        <f t="shared" si="49"/>
        <v>0</v>
      </c>
    </row>
    <row r="404" spans="1:8">
      <c r="A404" s="4" t="s">
        <v>14</v>
      </c>
      <c r="B404" s="6">
        <v>9691</v>
      </c>
      <c r="C404" s="6">
        <v>4863</v>
      </c>
      <c r="D404" s="6">
        <v>4828</v>
      </c>
      <c r="E404" t="b">
        <f t="shared" si="46"/>
        <v>0</v>
      </c>
      <c r="F404" t="b">
        <f t="shared" si="47"/>
        <v>1</v>
      </c>
      <c r="G404" t="b">
        <f t="shared" si="48"/>
        <v>1</v>
      </c>
      <c r="H404" t="b">
        <f t="shared" si="49"/>
        <v>0</v>
      </c>
    </row>
    <row r="405" spans="1:8">
      <c r="A405" s="4" t="s">
        <v>15</v>
      </c>
      <c r="B405" s="6">
        <v>8418</v>
      </c>
      <c r="C405" s="6">
        <v>4200</v>
      </c>
      <c r="D405" s="6">
        <v>4218</v>
      </c>
      <c r="E405" t="b">
        <f t="shared" si="46"/>
        <v>0</v>
      </c>
      <c r="F405" t="b">
        <f t="shared" si="47"/>
        <v>1</v>
      </c>
      <c r="G405" t="b">
        <f t="shared" si="48"/>
        <v>1</v>
      </c>
      <c r="H405" t="b">
        <f t="shared" si="49"/>
        <v>0</v>
      </c>
    </row>
    <row r="406" spans="1:8">
      <c r="A406" s="4" t="s">
        <v>16</v>
      </c>
      <c r="B406" s="6">
        <v>8508</v>
      </c>
      <c r="C406" s="6">
        <v>4198</v>
      </c>
      <c r="D406" s="6">
        <v>4310</v>
      </c>
      <c r="E406" t="b">
        <f t="shared" si="46"/>
        <v>0</v>
      </c>
      <c r="F406" t="b">
        <f t="shared" si="47"/>
        <v>1</v>
      </c>
      <c r="G406" t="b">
        <f t="shared" si="48"/>
        <v>1</v>
      </c>
      <c r="H406" t="b">
        <f t="shared" si="49"/>
        <v>0</v>
      </c>
    </row>
    <row r="407" spans="1:8">
      <c r="A407" s="4" t="s">
        <v>17</v>
      </c>
      <c r="B407" s="6">
        <v>10238</v>
      </c>
      <c r="C407" s="6">
        <v>4801</v>
      </c>
      <c r="D407" s="6">
        <v>5437</v>
      </c>
      <c r="E407" t="b">
        <f t="shared" si="46"/>
        <v>0</v>
      </c>
      <c r="F407" t="b">
        <f t="shared" si="47"/>
        <v>1</v>
      </c>
      <c r="G407" t="b">
        <f t="shared" si="48"/>
        <v>1</v>
      </c>
      <c r="H407" t="b">
        <f t="shared" si="49"/>
        <v>0</v>
      </c>
    </row>
    <row r="408" spans="1:8">
      <c r="A408" s="4" t="s">
        <v>18</v>
      </c>
      <c r="B408" s="6">
        <v>10002</v>
      </c>
      <c r="C408" s="6">
        <v>4752</v>
      </c>
      <c r="D408" s="6">
        <v>5250</v>
      </c>
      <c r="E408" t="b">
        <f t="shared" si="46"/>
        <v>0</v>
      </c>
      <c r="F408" t="b">
        <f t="shared" si="47"/>
        <v>1</v>
      </c>
      <c r="G408" t="b">
        <f t="shared" si="48"/>
        <v>1</v>
      </c>
      <c r="H408" t="b">
        <f t="shared" si="49"/>
        <v>0</v>
      </c>
    </row>
    <row r="409" spans="1:8">
      <c r="A409" s="4" t="s">
        <v>19</v>
      </c>
      <c r="B409" s="6">
        <v>7966</v>
      </c>
      <c r="C409" s="6">
        <v>3614</v>
      </c>
      <c r="D409" s="6">
        <v>4352</v>
      </c>
      <c r="E409" t="b">
        <f t="shared" si="46"/>
        <v>0</v>
      </c>
      <c r="F409" t="b">
        <f t="shared" si="47"/>
        <v>1</v>
      </c>
      <c r="G409" t="b">
        <f t="shared" si="48"/>
        <v>1</v>
      </c>
      <c r="H409" t="b">
        <f t="shared" si="49"/>
        <v>0</v>
      </c>
    </row>
    <row r="410" spans="1:8">
      <c r="A410" s="4" t="s">
        <v>5</v>
      </c>
      <c r="B410" s="6">
        <v>11664</v>
      </c>
      <c r="C410" s="6">
        <v>4262</v>
      </c>
      <c r="D410" s="6">
        <v>7402</v>
      </c>
      <c r="E410" t="b">
        <f t="shared" si="46"/>
        <v>1</v>
      </c>
      <c r="F410" t="b">
        <f t="shared" si="47"/>
        <v>1</v>
      </c>
      <c r="G410" t="b">
        <f t="shared" si="48"/>
        <v>0</v>
      </c>
      <c r="H410" t="b">
        <f t="shared" si="49"/>
        <v>0</v>
      </c>
    </row>
    <row r="411" spans="1:8">
      <c r="A411" s="4" t="s">
        <v>4</v>
      </c>
      <c r="B411" s="6">
        <f>SUM(B409:B410)</f>
        <v>19630</v>
      </c>
      <c r="C411" s="6">
        <f>SUM(C409:C410)</f>
        <v>7876</v>
      </c>
      <c r="D411" s="6">
        <f t="shared" ref="D411" si="51">SUM(D409:D410)</f>
        <v>11754</v>
      </c>
      <c r="E411" t="b">
        <f t="shared" si="46"/>
        <v>1</v>
      </c>
      <c r="F411" t="b">
        <f t="shared" si="47"/>
        <v>0</v>
      </c>
      <c r="G411" t="b">
        <f t="shared" si="48"/>
        <v>1</v>
      </c>
      <c r="H411" t="b">
        <f t="shared" si="49"/>
        <v>0</v>
      </c>
    </row>
    <row r="412" spans="1:8">
      <c r="A412" s="4" t="s">
        <v>377</v>
      </c>
      <c r="B412" s="6">
        <v>63147</v>
      </c>
      <c r="C412" s="6">
        <v>31342</v>
      </c>
      <c r="D412" s="6">
        <v>31805</v>
      </c>
      <c r="E412" t="b">
        <f t="shared" si="46"/>
        <v>1</v>
      </c>
      <c r="F412" t="b">
        <f t="shared" si="47"/>
        <v>1</v>
      </c>
      <c r="G412" t="b">
        <f t="shared" si="48"/>
        <v>1</v>
      </c>
      <c r="H412" t="b">
        <f t="shared" si="49"/>
        <v>1</v>
      </c>
    </row>
    <row r="413" spans="1:8">
      <c r="A413" s="4" t="s">
        <v>6</v>
      </c>
      <c r="B413" s="6">
        <v>3238</v>
      </c>
      <c r="C413" s="6">
        <v>1671</v>
      </c>
      <c r="D413" s="6">
        <v>1567</v>
      </c>
      <c r="E413" t="b">
        <f t="shared" si="46"/>
        <v>0</v>
      </c>
      <c r="F413" t="b">
        <f t="shared" si="47"/>
        <v>1</v>
      </c>
      <c r="G413" t="b">
        <f t="shared" si="48"/>
        <v>1</v>
      </c>
      <c r="H413" t="b">
        <f t="shared" si="49"/>
        <v>0</v>
      </c>
    </row>
    <row r="414" spans="1:8">
      <c r="A414" s="4" t="s">
        <v>7</v>
      </c>
      <c r="B414" s="6">
        <v>3673</v>
      </c>
      <c r="C414" s="6">
        <v>1939</v>
      </c>
      <c r="D414" s="6">
        <v>1734</v>
      </c>
      <c r="E414" t="b">
        <f t="shared" si="46"/>
        <v>0</v>
      </c>
      <c r="F414" t="b">
        <f t="shared" si="47"/>
        <v>1</v>
      </c>
      <c r="G414" t="b">
        <f t="shared" si="48"/>
        <v>1</v>
      </c>
      <c r="H414" t="b">
        <f t="shared" si="49"/>
        <v>0</v>
      </c>
    </row>
    <row r="415" spans="1:8">
      <c r="A415" s="4" t="s">
        <v>8</v>
      </c>
      <c r="B415" s="6">
        <v>3372</v>
      </c>
      <c r="C415" s="6">
        <v>1786</v>
      </c>
      <c r="D415" s="6">
        <v>1586</v>
      </c>
      <c r="E415" t="b">
        <f t="shared" si="46"/>
        <v>0</v>
      </c>
      <c r="F415" t="b">
        <f t="shared" si="47"/>
        <v>1</v>
      </c>
      <c r="G415" t="b">
        <f t="shared" si="48"/>
        <v>1</v>
      </c>
      <c r="H415" t="b">
        <f t="shared" si="49"/>
        <v>0</v>
      </c>
    </row>
    <row r="416" spans="1:8">
      <c r="A416" s="4" t="s">
        <v>9</v>
      </c>
      <c r="B416" s="6">
        <v>3568</v>
      </c>
      <c r="C416" s="6">
        <v>1887</v>
      </c>
      <c r="D416" s="6">
        <v>1681</v>
      </c>
      <c r="E416" t="b">
        <f t="shared" si="46"/>
        <v>0</v>
      </c>
      <c r="F416" t="b">
        <f t="shared" si="47"/>
        <v>1</v>
      </c>
      <c r="G416" t="b">
        <f t="shared" si="48"/>
        <v>1</v>
      </c>
      <c r="H416" t="b">
        <f t="shared" si="49"/>
        <v>0</v>
      </c>
    </row>
    <row r="417" spans="1:8">
      <c r="A417" s="4" t="s">
        <v>10</v>
      </c>
      <c r="B417" s="6">
        <v>4308</v>
      </c>
      <c r="C417" s="6">
        <v>2273</v>
      </c>
      <c r="D417" s="6">
        <v>2035</v>
      </c>
      <c r="E417" t="b">
        <f t="shared" si="46"/>
        <v>0</v>
      </c>
      <c r="F417" t="b">
        <f t="shared" si="47"/>
        <v>1</v>
      </c>
      <c r="G417" t="b">
        <f t="shared" si="48"/>
        <v>1</v>
      </c>
      <c r="H417" t="b">
        <f t="shared" si="49"/>
        <v>0</v>
      </c>
    </row>
    <row r="418" spans="1:8">
      <c r="A418" s="4" t="s">
        <v>11</v>
      </c>
      <c r="B418" s="6">
        <v>4660</v>
      </c>
      <c r="C418" s="6">
        <v>2418</v>
      </c>
      <c r="D418" s="6">
        <v>2242</v>
      </c>
      <c r="E418" t="b">
        <f t="shared" si="46"/>
        <v>0</v>
      </c>
      <c r="F418" t="b">
        <f t="shared" si="47"/>
        <v>1</v>
      </c>
      <c r="G418" t="b">
        <f t="shared" si="48"/>
        <v>1</v>
      </c>
      <c r="H418" t="b">
        <f t="shared" si="49"/>
        <v>0</v>
      </c>
    </row>
    <row r="419" spans="1:8">
      <c r="A419" s="4" t="s">
        <v>12</v>
      </c>
      <c r="B419" s="6">
        <v>5130</v>
      </c>
      <c r="C419" s="6">
        <v>2641</v>
      </c>
      <c r="D419" s="6">
        <v>2489</v>
      </c>
      <c r="E419" t="b">
        <f t="shared" si="46"/>
        <v>0</v>
      </c>
      <c r="F419" t="b">
        <f t="shared" si="47"/>
        <v>1</v>
      </c>
      <c r="G419" t="b">
        <f t="shared" si="48"/>
        <v>1</v>
      </c>
      <c r="H419" t="b">
        <f t="shared" si="49"/>
        <v>0</v>
      </c>
    </row>
    <row r="420" spans="1:8">
      <c r="A420" s="4" t="s">
        <v>13</v>
      </c>
      <c r="B420" s="6">
        <v>5114</v>
      </c>
      <c r="C420" s="6">
        <v>2600</v>
      </c>
      <c r="D420" s="6">
        <v>2514</v>
      </c>
      <c r="E420" t="b">
        <f t="shared" si="46"/>
        <v>0</v>
      </c>
      <c r="F420" t="b">
        <f t="shared" si="47"/>
        <v>1</v>
      </c>
      <c r="G420" t="b">
        <f t="shared" si="48"/>
        <v>1</v>
      </c>
      <c r="H420" t="b">
        <f t="shared" si="49"/>
        <v>0</v>
      </c>
    </row>
    <row r="421" spans="1:8">
      <c r="A421" s="4" t="s">
        <v>14</v>
      </c>
      <c r="B421" s="6">
        <v>4617</v>
      </c>
      <c r="C421" s="6">
        <v>2375</v>
      </c>
      <c r="D421" s="6">
        <v>2242</v>
      </c>
      <c r="E421" t="b">
        <f t="shared" si="46"/>
        <v>0</v>
      </c>
      <c r="F421" t="b">
        <f t="shared" si="47"/>
        <v>1</v>
      </c>
      <c r="G421" t="b">
        <f t="shared" si="48"/>
        <v>1</v>
      </c>
      <c r="H421" t="b">
        <f t="shared" si="49"/>
        <v>0</v>
      </c>
    </row>
    <row r="422" spans="1:8">
      <c r="A422" s="4" t="s">
        <v>15</v>
      </c>
      <c r="B422" s="6">
        <v>4042</v>
      </c>
      <c r="C422" s="6">
        <v>2053</v>
      </c>
      <c r="D422" s="6">
        <v>1989</v>
      </c>
      <c r="E422" t="b">
        <f t="shared" si="46"/>
        <v>0</v>
      </c>
      <c r="F422" t="b">
        <f t="shared" si="47"/>
        <v>1</v>
      </c>
      <c r="G422" t="b">
        <f t="shared" si="48"/>
        <v>1</v>
      </c>
      <c r="H422" t="b">
        <f t="shared" si="49"/>
        <v>0</v>
      </c>
    </row>
    <row r="423" spans="1:8">
      <c r="A423" s="4" t="s">
        <v>16</v>
      </c>
      <c r="B423" s="6">
        <v>3851</v>
      </c>
      <c r="C423" s="6">
        <v>1914</v>
      </c>
      <c r="D423" s="6">
        <v>1937</v>
      </c>
      <c r="E423" t="b">
        <f t="shared" si="46"/>
        <v>0</v>
      </c>
      <c r="F423" t="b">
        <f t="shared" si="47"/>
        <v>1</v>
      </c>
      <c r="G423" t="b">
        <f t="shared" si="48"/>
        <v>1</v>
      </c>
      <c r="H423" t="b">
        <f t="shared" si="49"/>
        <v>0</v>
      </c>
    </row>
    <row r="424" spans="1:8">
      <c r="A424" s="4" t="s">
        <v>17</v>
      </c>
      <c r="B424" s="6">
        <v>4245</v>
      </c>
      <c r="C424" s="6">
        <v>2091</v>
      </c>
      <c r="D424" s="6">
        <v>2154</v>
      </c>
      <c r="E424" t="b">
        <f t="shared" si="46"/>
        <v>0</v>
      </c>
      <c r="F424" t="b">
        <f t="shared" si="47"/>
        <v>1</v>
      </c>
      <c r="G424" t="b">
        <f t="shared" si="48"/>
        <v>1</v>
      </c>
      <c r="H424" t="b">
        <f t="shared" si="49"/>
        <v>0</v>
      </c>
    </row>
    <row r="425" spans="1:8">
      <c r="A425" s="4" t="s">
        <v>18</v>
      </c>
      <c r="B425" s="6">
        <v>4262</v>
      </c>
      <c r="C425" s="6">
        <v>2011</v>
      </c>
      <c r="D425" s="6">
        <v>2251</v>
      </c>
      <c r="E425" t="b">
        <f t="shared" si="46"/>
        <v>0</v>
      </c>
      <c r="F425" t="b">
        <f t="shared" si="47"/>
        <v>1</v>
      </c>
      <c r="G425" t="b">
        <f t="shared" si="48"/>
        <v>1</v>
      </c>
      <c r="H425" t="b">
        <f t="shared" si="49"/>
        <v>0</v>
      </c>
    </row>
    <row r="426" spans="1:8">
      <c r="A426" s="4" t="s">
        <v>19</v>
      </c>
      <c r="B426" s="6">
        <v>3626</v>
      </c>
      <c r="C426" s="6">
        <v>1641</v>
      </c>
      <c r="D426" s="6">
        <v>1985</v>
      </c>
      <c r="E426" t="b">
        <f t="shared" si="46"/>
        <v>0</v>
      </c>
      <c r="F426" t="b">
        <f t="shared" si="47"/>
        <v>1</v>
      </c>
      <c r="G426" t="b">
        <f t="shared" si="48"/>
        <v>1</v>
      </c>
      <c r="H426" t="b">
        <f t="shared" si="49"/>
        <v>0</v>
      </c>
    </row>
    <row r="427" spans="1:8">
      <c r="A427" s="4" t="s">
        <v>5</v>
      </c>
      <c r="B427" s="6">
        <v>5441</v>
      </c>
      <c r="C427" s="6">
        <v>2042</v>
      </c>
      <c r="D427" s="6">
        <v>3399</v>
      </c>
      <c r="E427" t="b">
        <f t="shared" si="46"/>
        <v>1</v>
      </c>
      <c r="F427" t="b">
        <f t="shared" si="47"/>
        <v>1</v>
      </c>
      <c r="G427" t="b">
        <f t="shared" si="48"/>
        <v>0</v>
      </c>
      <c r="H427" t="b">
        <f t="shared" si="49"/>
        <v>0</v>
      </c>
    </row>
    <row r="428" spans="1:8">
      <c r="A428" s="4" t="s">
        <v>4</v>
      </c>
      <c r="B428" s="6">
        <f>SUM(B426:B427)</f>
        <v>9067</v>
      </c>
      <c r="C428" s="6">
        <f>SUM(C426:C427)</f>
        <v>3683</v>
      </c>
      <c r="D428" s="6">
        <f t="shared" ref="D428" si="52">SUM(D426:D427)</f>
        <v>5384</v>
      </c>
      <c r="E428" t="b">
        <f t="shared" si="46"/>
        <v>1</v>
      </c>
      <c r="F428" t="b">
        <f t="shared" si="47"/>
        <v>0</v>
      </c>
      <c r="G428" t="b">
        <f t="shared" si="48"/>
        <v>1</v>
      </c>
      <c r="H428" t="b">
        <f t="shared" si="49"/>
        <v>0</v>
      </c>
    </row>
    <row r="429" spans="1:8">
      <c r="A429" s="4" t="s">
        <v>378</v>
      </c>
      <c r="B429" s="6">
        <v>369868</v>
      </c>
      <c r="C429" s="6">
        <v>180223</v>
      </c>
      <c r="D429" s="6">
        <v>189645</v>
      </c>
      <c r="E429" t="b">
        <f t="shared" si="46"/>
        <v>1</v>
      </c>
      <c r="F429" t="b">
        <f t="shared" si="47"/>
        <v>1</v>
      </c>
      <c r="G429" t="b">
        <f t="shared" si="48"/>
        <v>1</v>
      </c>
      <c r="H429" t="b">
        <f t="shared" si="49"/>
        <v>1</v>
      </c>
    </row>
    <row r="430" spans="1:8">
      <c r="A430" s="4" t="s">
        <v>6</v>
      </c>
      <c r="B430" s="6">
        <v>23321</v>
      </c>
      <c r="C430" s="6">
        <v>11977</v>
      </c>
      <c r="D430" s="6">
        <v>11344</v>
      </c>
      <c r="E430" t="b">
        <f t="shared" si="46"/>
        <v>0</v>
      </c>
      <c r="F430" t="b">
        <f t="shared" si="47"/>
        <v>1</v>
      </c>
      <c r="G430" t="b">
        <f t="shared" si="48"/>
        <v>1</v>
      </c>
      <c r="H430" t="b">
        <f t="shared" si="49"/>
        <v>0</v>
      </c>
    </row>
    <row r="431" spans="1:8">
      <c r="A431" s="4" t="s">
        <v>7</v>
      </c>
      <c r="B431" s="6">
        <v>26463</v>
      </c>
      <c r="C431" s="6">
        <v>13564</v>
      </c>
      <c r="D431" s="6">
        <v>12899</v>
      </c>
      <c r="E431" t="b">
        <f t="shared" si="46"/>
        <v>0</v>
      </c>
      <c r="F431" t="b">
        <f t="shared" si="47"/>
        <v>1</v>
      </c>
      <c r="G431" t="b">
        <f t="shared" si="48"/>
        <v>1</v>
      </c>
      <c r="H431" t="b">
        <f t="shared" si="49"/>
        <v>0</v>
      </c>
    </row>
    <row r="432" spans="1:8">
      <c r="A432" s="4" t="s">
        <v>8</v>
      </c>
      <c r="B432" s="6">
        <v>20793</v>
      </c>
      <c r="C432" s="6">
        <v>10705</v>
      </c>
      <c r="D432" s="6">
        <v>10088</v>
      </c>
      <c r="E432" t="b">
        <f t="shared" si="46"/>
        <v>0</v>
      </c>
      <c r="F432" t="b">
        <f t="shared" si="47"/>
        <v>1</v>
      </c>
      <c r="G432" t="b">
        <f t="shared" si="48"/>
        <v>1</v>
      </c>
      <c r="H432" t="b">
        <f t="shared" si="49"/>
        <v>0</v>
      </c>
    </row>
    <row r="433" spans="1:8">
      <c r="A433" s="4" t="s">
        <v>9</v>
      </c>
      <c r="B433" s="6">
        <v>18978</v>
      </c>
      <c r="C433" s="6">
        <v>9828</v>
      </c>
      <c r="D433" s="6">
        <v>9150</v>
      </c>
      <c r="E433" t="b">
        <f t="shared" si="46"/>
        <v>0</v>
      </c>
      <c r="F433" t="b">
        <f t="shared" si="47"/>
        <v>1</v>
      </c>
      <c r="G433" t="b">
        <f t="shared" si="48"/>
        <v>1</v>
      </c>
      <c r="H433" t="b">
        <f t="shared" si="49"/>
        <v>0</v>
      </c>
    </row>
    <row r="434" spans="1:8">
      <c r="A434" s="4" t="s">
        <v>10</v>
      </c>
      <c r="B434" s="6">
        <v>20617</v>
      </c>
      <c r="C434" s="6">
        <v>10552</v>
      </c>
      <c r="D434" s="6">
        <v>10065</v>
      </c>
      <c r="E434" t="b">
        <f t="shared" si="46"/>
        <v>0</v>
      </c>
      <c r="F434" t="b">
        <f t="shared" si="47"/>
        <v>1</v>
      </c>
      <c r="G434" t="b">
        <f t="shared" si="48"/>
        <v>1</v>
      </c>
      <c r="H434" t="b">
        <f t="shared" si="49"/>
        <v>0</v>
      </c>
    </row>
    <row r="435" spans="1:8">
      <c r="A435" s="4" t="s">
        <v>11</v>
      </c>
      <c r="B435" s="6">
        <v>25322</v>
      </c>
      <c r="C435" s="6">
        <v>12584</v>
      </c>
      <c r="D435" s="6">
        <v>12738</v>
      </c>
      <c r="E435" t="b">
        <f t="shared" si="46"/>
        <v>0</v>
      </c>
      <c r="F435" t="b">
        <f t="shared" si="47"/>
        <v>1</v>
      </c>
      <c r="G435" t="b">
        <f t="shared" si="48"/>
        <v>1</v>
      </c>
      <c r="H435" t="b">
        <f t="shared" si="49"/>
        <v>0</v>
      </c>
    </row>
    <row r="436" spans="1:8">
      <c r="A436" s="4" t="s">
        <v>12</v>
      </c>
      <c r="B436" s="6">
        <v>33863</v>
      </c>
      <c r="C436" s="6">
        <v>16533</v>
      </c>
      <c r="D436" s="6">
        <v>17330</v>
      </c>
      <c r="E436" t="b">
        <f t="shared" si="46"/>
        <v>0</v>
      </c>
      <c r="F436" t="b">
        <f t="shared" si="47"/>
        <v>1</v>
      </c>
      <c r="G436" t="b">
        <f t="shared" si="48"/>
        <v>1</v>
      </c>
      <c r="H436" t="b">
        <f t="shared" si="49"/>
        <v>0</v>
      </c>
    </row>
    <row r="437" spans="1:8">
      <c r="A437" s="4" t="s">
        <v>13</v>
      </c>
      <c r="B437" s="6">
        <v>35912</v>
      </c>
      <c r="C437" s="6">
        <v>17509</v>
      </c>
      <c r="D437" s="6">
        <v>18403</v>
      </c>
      <c r="E437" t="b">
        <f t="shared" si="46"/>
        <v>0</v>
      </c>
      <c r="F437" t="b">
        <f t="shared" si="47"/>
        <v>1</v>
      </c>
      <c r="G437" t="b">
        <f t="shared" si="48"/>
        <v>1</v>
      </c>
      <c r="H437" t="b">
        <f t="shared" si="49"/>
        <v>0</v>
      </c>
    </row>
    <row r="438" spans="1:8">
      <c r="A438" s="4" t="s">
        <v>14</v>
      </c>
      <c r="B438" s="6">
        <v>31570</v>
      </c>
      <c r="C438" s="6">
        <v>15711</v>
      </c>
      <c r="D438" s="6">
        <v>15859</v>
      </c>
      <c r="E438" t="b">
        <f t="shared" si="46"/>
        <v>0</v>
      </c>
      <c r="F438" t="b">
        <f t="shared" si="47"/>
        <v>1</v>
      </c>
      <c r="G438" t="b">
        <f t="shared" si="48"/>
        <v>1</v>
      </c>
      <c r="H438" t="b">
        <f t="shared" si="49"/>
        <v>0</v>
      </c>
    </row>
    <row r="439" spans="1:8">
      <c r="A439" s="4" t="s">
        <v>15</v>
      </c>
      <c r="B439" s="6">
        <v>22803</v>
      </c>
      <c r="C439" s="6">
        <v>11510</v>
      </c>
      <c r="D439" s="6">
        <v>11293</v>
      </c>
      <c r="E439" t="b">
        <f t="shared" si="46"/>
        <v>0</v>
      </c>
      <c r="F439" t="b">
        <f t="shared" si="47"/>
        <v>1</v>
      </c>
      <c r="G439" t="b">
        <f t="shared" si="48"/>
        <v>1</v>
      </c>
      <c r="H439" t="b">
        <f t="shared" si="49"/>
        <v>0</v>
      </c>
    </row>
    <row r="440" spans="1:8">
      <c r="A440" s="4" t="s">
        <v>16</v>
      </c>
      <c r="B440" s="6">
        <v>20949</v>
      </c>
      <c r="C440" s="6">
        <v>10219</v>
      </c>
      <c r="D440" s="6">
        <v>10730</v>
      </c>
      <c r="E440" t="b">
        <f t="shared" si="46"/>
        <v>0</v>
      </c>
      <c r="F440" t="b">
        <f t="shared" si="47"/>
        <v>1</v>
      </c>
      <c r="G440" t="b">
        <f t="shared" si="48"/>
        <v>1</v>
      </c>
      <c r="H440" t="b">
        <f t="shared" si="49"/>
        <v>0</v>
      </c>
    </row>
    <row r="441" spans="1:8">
      <c r="A441" s="4" t="s">
        <v>17</v>
      </c>
      <c r="B441" s="6">
        <v>23685</v>
      </c>
      <c r="C441" s="6">
        <v>11279</v>
      </c>
      <c r="D441" s="6">
        <v>12406</v>
      </c>
      <c r="E441" t="b">
        <f t="shared" si="46"/>
        <v>0</v>
      </c>
      <c r="F441" t="b">
        <f t="shared" si="47"/>
        <v>1</v>
      </c>
      <c r="G441" t="b">
        <f t="shared" si="48"/>
        <v>1</v>
      </c>
      <c r="H441" t="b">
        <f t="shared" si="49"/>
        <v>0</v>
      </c>
    </row>
    <row r="442" spans="1:8">
      <c r="A442" s="4" t="s">
        <v>18</v>
      </c>
      <c r="B442" s="6">
        <v>22457</v>
      </c>
      <c r="C442" s="6">
        <v>10499</v>
      </c>
      <c r="D442" s="6">
        <v>11958</v>
      </c>
      <c r="E442" t="b">
        <f t="shared" si="46"/>
        <v>0</v>
      </c>
      <c r="F442" t="b">
        <f t="shared" si="47"/>
        <v>1</v>
      </c>
      <c r="G442" t="b">
        <f t="shared" si="48"/>
        <v>1</v>
      </c>
      <c r="H442" t="b">
        <f t="shared" si="49"/>
        <v>0</v>
      </c>
    </row>
    <row r="443" spans="1:8">
      <c r="A443" s="4" t="s">
        <v>19</v>
      </c>
      <c r="B443" s="6">
        <v>18419</v>
      </c>
      <c r="C443" s="6">
        <v>8383</v>
      </c>
      <c r="D443" s="6">
        <v>10036</v>
      </c>
      <c r="E443" t="b">
        <f t="shared" si="46"/>
        <v>0</v>
      </c>
      <c r="F443" t="b">
        <f t="shared" si="47"/>
        <v>1</v>
      </c>
      <c r="G443" t="b">
        <f t="shared" si="48"/>
        <v>1</v>
      </c>
      <c r="H443" t="b">
        <f t="shared" si="49"/>
        <v>0</v>
      </c>
    </row>
    <row r="444" spans="1:8">
      <c r="A444" s="4" t="s">
        <v>5</v>
      </c>
      <c r="B444" s="6">
        <v>24716</v>
      </c>
      <c r="C444" s="6">
        <v>9370</v>
      </c>
      <c r="D444" s="6">
        <v>15346</v>
      </c>
      <c r="E444" t="b">
        <f t="shared" si="46"/>
        <v>1</v>
      </c>
      <c r="F444" t="b">
        <f t="shared" si="47"/>
        <v>1</v>
      </c>
      <c r="G444" t="b">
        <f t="shared" si="48"/>
        <v>0</v>
      </c>
      <c r="H444" t="b">
        <f t="shared" si="49"/>
        <v>0</v>
      </c>
    </row>
    <row r="445" spans="1:8">
      <c r="A445" s="4" t="s">
        <v>4</v>
      </c>
      <c r="B445" s="6">
        <f>SUM(B443:B444)</f>
        <v>43135</v>
      </c>
      <c r="C445" s="6">
        <f>SUM(C443:C444)</f>
        <v>17753</v>
      </c>
      <c r="D445" s="6">
        <f t="shared" ref="D445" si="53">SUM(D443:D444)</f>
        <v>25382</v>
      </c>
      <c r="E445" t="b">
        <f t="shared" si="46"/>
        <v>1</v>
      </c>
      <c r="F445" t="b">
        <f t="shared" si="47"/>
        <v>0</v>
      </c>
      <c r="G445" t="b">
        <f t="shared" si="48"/>
        <v>1</v>
      </c>
      <c r="H445" t="b">
        <f t="shared" si="49"/>
        <v>0</v>
      </c>
    </row>
    <row r="446" spans="1:8">
      <c r="A446" s="4" t="s">
        <v>379</v>
      </c>
      <c r="B446" s="6">
        <v>60255</v>
      </c>
      <c r="C446" s="6">
        <v>29763</v>
      </c>
      <c r="D446" s="6">
        <v>30492</v>
      </c>
      <c r="E446" t="b">
        <f t="shared" si="46"/>
        <v>1</v>
      </c>
      <c r="F446" t="b">
        <f t="shared" si="47"/>
        <v>1</v>
      </c>
      <c r="G446" t="b">
        <f t="shared" si="48"/>
        <v>1</v>
      </c>
      <c r="H446" t="b">
        <f t="shared" si="49"/>
        <v>1</v>
      </c>
    </row>
    <row r="447" spans="1:8">
      <c r="A447" s="4" t="s">
        <v>6</v>
      </c>
      <c r="B447" s="6">
        <v>3153</v>
      </c>
      <c r="C447" s="6">
        <v>1620</v>
      </c>
      <c r="D447" s="6">
        <v>1533</v>
      </c>
      <c r="E447" t="b">
        <f t="shared" si="46"/>
        <v>0</v>
      </c>
      <c r="F447" t="b">
        <f t="shared" si="47"/>
        <v>1</v>
      </c>
      <c r="G447" t="b">
        <f t="shared" si="48"/>
        <v>1</v>
      </c>
      <c r="H447" t="b">
        <f t="shared" si="49"/>
        <v>0</v>
      </c>
    </row>
    <row r="448" spans="1:8">
      <c r="A448" s="4" t="s">
        <v>7</v>
      </c>
      <c r="B448" s="6">
        <v>3760</v>
      </c>
      <c r="C448" s="6">
        <v>1965</v>
      </c>
      <c r="D448" s="6">
        <v>1795</v>
      </c>
      <c r="E448" t="b">
        <f t="shared" si="46"/>
        <v>0</v>
      </c>
      <c r="F448" t="b">
        <f t="shared" si="47"/>
        <v>1</v>
      </c>
      <c r="G448" t="b">
        <f t="shared" si="48"/>
        <v>1</v>
      </c>
      <c r="H448" t="b">
        <f t="shared" si="49"/>
        <v>0</v>
      </c>
    </row>
    <row r="449" spans="1:8">
      <c r="A449" s="4" t="s">
        <v>8</v>
      </c>
      <c r="B449" s="6">
        <v>3246</v>
      </c>
      <c r="C449" s="6">
        <v>1696</v>
      </c>
      <c r="D449" s="6">
        <v>1550</v>
      </c>
      <c r="E449" t="b">
        <f t="shared" si="46"/>
        <v>0</v>
      </c>
      <c r="F449" t="b">
        <f t="shared" si="47"/>
        <v>1</v>
      </c>
      <c r="G449" t="b">
        <f t="shared" si="48"/>
        <v>1</v>
      </c>
      <c r="H449" t="b">
        <f t="shared" si="49"/>
        <v>0</v>
      </c>
    </row>
    <row r="450" spans="1:8">
      <c r="A450" s="4" t="s">
        <v>9</v>
      </c>
      <c r="B450" s="6">
        <v>3287</v>
      </c>
      <c r="C450" s="6">
        <v>1725</v>
      </c>
      <c r="D450" s="6">
        <v>1562</v>
      </c>
      <c r="E450" t="b">
        <f t="shared" si="46"/>
        <v>0</v>
      </c>
      <c r="F450" t="b">
        <f t="shared" si="47"/>
        <v>1</v>
      </c>
      <c r="G450" t="b">
        <f t="shared" si="48"/>
        <v>1</v>
      </c>
      <c r="H450" t="b">
        <f t="shared" si="49"/>
        <v>0</v>
      </c>
    </row>
    <row r="451" spans="1:8">
      <c r="A451" s="4" t="s">
        <v>10</v>
      </c>
      <c r="B451" s="6">
        <v>3989</v>
      </c>
      <c r="C451" s="6">
        <v>2032</v>
      </c>
      <c r="D451" s="6">
        <v>1957</v>
      </c>
      <c r="E451" t="b">
        <f t="shared" si="46"/>
        <v>0</v>
      </c>
      <c r="F451" t="b">
        <f t="shared" si="47"/>
        <v>1</v>
      </c>
      <c r="G451" t="b">
        <f t="shared" si="48"/>
        <v>1</v>
      </c>
      <c r="H451" t="b">
        <f t="shared" si="49"/>
        <v>0</v>
      </c>
    </row>
    <row r="452" spans="1:8">
      <c r="A452" s="4" t="s">
        <v>11</v>
      </c>
      <c r="B452" s="6">
        <v>4559</v>
      </c>
      <c r="C452" s="6">
        <v>2372</v>
      </c>
      <c r="D452" s="6">
        <v>2187</v>
      </c>
      <c r="E452" t="b">
        <f t="shared" si="46"/>
        <v>0</v>
      </c>
      <c r="F452" t="b">
        <f t="shared" si="47"/>
        <v>1</v>
      </c>
      <c r="G452" t="b">
        <f t="shared" si="48"/>
        <v>1</v>
      </c>
      <c r="H452" t="b">
        <f t="shared" si="49"/>
        <v>0</v>
      </c>
    </row>
    <row r="453" spans="1:8">
      <c r="A453" s="4" t="s">
        <v>12</v>
      </c>
      <c r="B453" s="6">
        <v>4873</v>
      </c>
      <c r="C453" s="6">
        <v>2454</v>
      </c>
      <c r="D453" s="6">
        <v>2419</v>
      </c>
      <c r="E453" t="b">
        <f t="shared" ref="E453:E516" si="54">IFERROR(IF(SEARCH(" - ",A453)&gt;0,FALSE,TRUE),TRUE)</f>
        <v>0</v>
      </c>
      <c r="F453" t="b">
        <f t="shared" ref="F453:F516" si="55">IFERROR(IF(SEARCH("65+",A453)&gt;0,FALSE,TRUE),TRUE)</f>
        <v>1</v>
      </c>
      <c r="G453" t="b">
        <f t="shared" ref="G453:G516" si="56">IFERROR(IF(SEARCH("70",A453)&gt;0,FALSE,TRUE),TRUE)</f>
        <v>1</v>
      </c>
      <c r="H453" t="b">
        <f t="shared" ref="H453:H516" si="57">AND(E453:G453)</f>
        <v>0</v>
      </c>
    </row>
    <row r="454" spans="1:8">
      <c r="A454" s="4" t="s">
        <v>13</v>
      </c>
      <c r="B454" s="6">
        <v>4920</v>
      </c>
      <c r="C454" s="6">
        <v>2517</v>
      </c>
      <c r="D454" s="6">
        <v>2403</v>
      </c>
      <c r="E454" t="b">
        <f t="shared" si="54"/>
        <v>0</v>
      </c>
      <c r="F454" t="b">
        <f t="shared" si="55"/>
        <v>1</v>
      </c>
      <c r="G454" t="b">
        <f t="shared" si="56"/>
        <v>1</v>
      </c>
      <c r="H454" t="b">
        <f t="shared" si="57"/>
        <v>0</v>
      </c>
    </row>
    <row r="455" spans="1:8">
      <c r="A455" s="4" t="s">
        <v>14</v>
      </c>
      <c r="B455" s="6">
        <v>4322</v>
      </c>
      <c r="C455" s="6">
        <v>2238</v>
      </c>
      <c r="D455" s="6">
        <v>2084</v>
      </c>
      <c r="E455" t="b">
        <f t="shared" si="54"/>
        <v>0</v>
      </c>
      <c r="F455" t="b">
        <f t="shared" si="55"/>
        <v>1</v>
      </c>
      <c r="G455" t="b">
        <f t="shared" si="56"/>
        <v>1</v>
      </c>
      <c r="H455" t="b">
        <f t="shared" si="57"/>
        <v>0</v>
      </c>
    </row>
    <row r="456" spans="1:8">
      <c r="A456" s="4" t="s">
        <v>15</v>
      </c>
      <c r="B456" s="6">
        <v>3500</v>
      </c>
      <c r="C456" s="6">
        <v>1794</v>
      </c>
      <c r="D456" s="6">
        <v>1706</v>
      </c>
      <c r="E456" t="b">
        <f t="shared" si="54"/>
        <v>0</v>
      </c>
      <c r="F456" t="b">
        <f t="shared" si="55"/>
        <v>1</v>
      </c>
      <c r="G456" t="b">
        <f t="shared" si="56"/>
        <v>1</v>
      </c>
      <c r="H456" t="b">
        <f t="shared" si="57"/>
        <v>0</v>
      </c>
    </row>
    <row r="457" spans="1:8">
      <c r="A457" s="4" t="s">
        <v>16</v>
      </c>
      <c r="B457" s="6">
        <v>3591</v>
      </c>
      <c r="C457" s="6">
        <v>1784</v>
      </c>
      <c r="D457" s="6">
        <v>1807</v>
      </c>
      <c r="E457" t="b">
        <f t="shared" si="54"/>
        <v>0</v>
      </c>
      <c r="F457" t="b">
        <f t="shared" si="55"/>
        <v>1</v>
      </c>
      <c r="G457" t="b">
        <f t="shared" si="56"/>
        <v>1</v>
      </c>
      <c r="H457" t="b">
        <f t="shared" si="57"/>
        <v>0</v>
      </c>
    </row>
    <row r="458" spans="1:8">
      <c r="A458" s="4" t="s">
        <v>17</v>
      </c>
      <c r="B458" s="6">
        <v>4154</v>
      </c>
      <c r="C458" s="6">
        <v>2042</v>
      </c>
      <c r="D458" s="6">
        <v>2112</v>
      </c>
      <c r="E458" t="b">
        <f t="shared" si="54"/>
        <v>0</v>
      </c>
      <c r="F458" t="b">
        <f t="shared" si="55"/>
        <v>1</v>
      </c>
      <c r="G458" t="b">
        <f t="shared" si="56"/>
        <v>1</v>
      </c>
      <c r="H458" t="b">
        <f t="shared" si="57"/>
        <v>0</v>
      </c>
    </row>
    <row r="459" spans="1:8">
      <c r="A459" s="4" t="s">
        <v>18</v>
      </c>
      <c r="B459" s="6">
        <v>4034</v>
      </c>
      <c r="C459" s="6">
        <v>1882</v>
      </c>
      <c r="D459" s="6">
        <v>2152</v>
      </c>
      <c r="E459" t="b">
        <f t="shared" si="54"/>
        <v>0</v>
      </c>
      <c r="F459" t="b">
        <f t="shared" si="55"/>
        <v>1</v>
      </c>
      <c r="G459" t="b">
        <f t="shared" si="56"/>
        <v>1</v>
      </c>
      <c r="H459" t="b">
        <f t="shared" si="57"/>
        <v>0</v>
      </c>
    </row>
    <row r="460" spans="1:8">
      <c r="A460" s="4" t="s">
        <v>19</v>
      </c>
      <c r="B460" s="6">
        <v>3616</v>
      </c>
      <c r="C460" s="6">
        <v>1681</v>
      </c>
      <c r="D460" s="6">
        <v>1935</v>
      </c>
      <c r="E460" t="b">
        <f t="shared" si="54"/>
        <v>0</v>
      </c>
      <c r="F460" t="b">
        <f t="shared" si="55"/>
        <v>1</v>
      </c>
      <c r="G460" t="b">
        <f t="shared" si="56"/>
        <v>1</v>
      </c>
      <c r="H460" t="b">
        <f t="shared" si="57"/>
        <v>0</v>
      </c>
    </row>
    <row r="461" spans="1:8">
      <c r="A461" s="4" t="s">
        <v>5</v>
      </c>
      <c r="B461" s="6">
        <v>5251</v>
      </c>
      <c r="C461" s="6">
        <v>1961</v>
      </c>
      <c r="D461" s="6">
        <v>3290</v>
      </c>
      <c r="E461" t="b">
        <f t="shared" si="54"/>
        <v>1</v>
      </c>
      <c r="F461" t="b">
        <f t="shared" si="55"/>
        <v>1</v>
      </c>
      <c r="G461" t="b">
        <f t="shared" si="56"/>
        <v>0</v>
      </c>
      <c r="H461" t="b">
        <f t="shared" si="57"/>
        <v>0</v>
      </c>
    </row>
    <row r="462" spans="1:8">
      <c r="A462" s="4" t="s">
        <v>4</v>
      </c>
      <c r="B462" s="6">
        <f>SUM(B460:B461)</f>
        <v>8867</v>
      </c>
      <c r="C462" s="6">
        <f>SUM(C460:C461)</f>
        <v>3642</v>
      </c>
      <c r="D462" s="6">
        <f t="shared" ref="D462" si="58">SUM(D460:D461)</f>
        <v>5225</v>
      </c>
      <c r="E462" t="b">
        <f t="shared" si="54"/>
        <v>1</v>
      </c>
      <c r="F462" t="b">
        <f t="shared" si="55"/>
        <v>0</v>
      </c>
      <c r="G462" t="b">
        <f t="shared" si="56"/>
        <v>1</v>
      </c>
      <c r="H462" t="b">
        <f t="shared" si="57"/>
        <v>0</v>
      </c>
    </row>
    <row r="463" spans="1:8">
      <c r="A463" s="4" t="s">
        <v>380</v>
      </c>
      <c r="B463" s="6">
        <v>59536</v>
      </c>
      <c r="C463" s="6">
        <v>29603</v>
      </c>
      <c r="D463" s="6">
        <v>29933</v>
      </c>
      <c r="E463" t="b">
        <f t="shared" si="54"/>
        <v>1</v>
      </c>
      <c r="F463" t="b">
        <f t="shared" si="55"/>
        <v>1</v>
      </c>
      <c r="G463" t="b">
        <f t="shared" si="56"/>
        <v>1</v>
      </c>
      <c r="H463" t="b">
        <f t="shared" si="57"/>
        <v>1</v>
      </c>
    </row>
    <row r="464" spans="1:8">
      <c r="A464" s="4" t="s">
        <v>6</v>
      </c>
      <c r="B464" s="6">
        <v>2984</v>
      </c>
      <c r="C464" s="6">
        <v>1537</v>
      </c>
      <c r="D464" s="6">
        <v>1447</v>
      </c>
      <c r="E464" t="b">
        <f t="shared" si="54"/>
        <v>0</v>
      </c>
      <c r="F464" t="b">
        <f t="shared" si="55"/>
        <v>1</v>
      </c>
      <c r="G464" t="b">
        <f t="shared" si="56"/>
        <v>1</v>
      </c>
      <c r="H464" t="b">
        <f t="shared" si="57"/>
        <v>0</v>
      </c>
    </row>
    <row r="465" spans="1:8">
      <c r="A465" s="4" t="s">
        <v>7</v>
      </c>
      <c r="B465" s="6">
        <v>3312</v>
      </c>
      <c r="C465" s="6">
        <v>1743</v>
      </c>
      <c r="D465" s="6">
        <v>1569</v>
      </c>
      <c r="E465" t="b">
        <f t="shared" si="54"/>
        <v>0</v>
      </c>
      <c r="F465" t="b">
        <f t="shared" si="55"/>
        <v>1</v>
      </c>
      <c r="G465" t="b">
        <f t="shared" si="56"/>
        <v>1</v>
      </c>
      <c r="H465" t="b">
        <f t="shared" si="57"/>
        <v>0</v>
      </c>
    </row>
    <row r="466" spans="1:8">
      <c r="A466" s="4" t="s">
        <v>8</v>
      </c>
      <c r="B466" s="6">
        <v>2909</v>
      </c>
      <c r="C466" s="6">
        <v>1516</v>
      </c>
      <c r="D466" s="6">
        <v>1393</v>
      </c>
      <c r="E466" t="b">
        <f t="shared" si="54"/>
        <v>0</v>
      </c>
      <c r="F466" t="b">
        <f t="shared" si="55"/>
        <v>1</v>
      </c>
      <c r="G466" t="b">
        <f t="shared" si="56"/>
        <v>1</v>
      </c>
      <c r="H466" t="b">
        <f t="shared" si="57"/>
        <v>0</v>
      </c>
    </row>
    <row r="467" spans="1:8">
      <c r="A467" s="4" t="s">
        <v>9</v>
      </c>
      <c r="B467" s="6">
        <v>3410</v>
      </c>
      <c r="C467" s="6">
        <v>1818</v>
      </c>
      <c r="D467" s="6">
        <v>1592</v>
      </c>
      <c r="E467" t="b">
        <f t="shared" si="54"/>
        <v>0</v>
      </c>
      <c r="F467" t="b">
        <f t="shared" si="55"/>
        <v>1</v>
      </c>
      <c r="G467" t="b">
        <f t="shared" si="56"/>
        <v>1</v>
      </c>
      <c r="H467" t="b">
        <f t="shared" si="57"/>
        <v>0</v>
      </c>
    </row>
    <row r="468" spans="1:8">
      <c r="A468" s="4" t="s">
        <v>10</v>
      </c>
      <c r="B468" s="6">
        <v>4227</v>
      </c>
      <c r="C468" s="6">
        <v>2217</v>
      </c>
      <c r="D468" s="6">
        <v>2010</v>
      </c>
      <c r="E468" t="b">
        <f t="shared" si="54"/>
        <v>0</v>
      </c>
      <c r="F468" t="b">
        <f t="shared" si="55"/>
        <v>1</v>
      </c>
      <c r="G468" t="b">
        <f t="shared" si="56"/>
        <v>1</v>
      </c>
      <c r="H468" t="b">
        <f t="shared" si="57"/>
        <v>0</v>
      </c>
    </row>
    <row r="469" spans="1:8">
      <c r="A469" s="4" t="s">
        <v>11</v>
      </c>
      <c r="B469" s="6">
        <v>4471</v>
      </c>
      <c r="C469" s="6">
        <v>2289</v>
      </c>
      <c r="D469" s="6">
        <v>2182</v>
      </c>
      <c r="E469" t="b">
        <f t="shared" si="54"/>
        <v>0</v>
      </c>
      <c r="F469" t="b">
        <f t="shared" si="55"/>
        <v>1</v>
      </c>
      <c r="G469" t="b">
        <f t="shared" si="56"/>
        <v>1</v>
      </c>
      <c r="H469" t="b">
        <f t="shared" si="57"/>
        <v>0</v>
      </c>
    </row>
    <row r="470" spans="1:8">
      <c r="A470" s="4" t="s">
        <v>12</v>
      </c>
      <c r="B470" s="6">
        <v>4739</v>
      </c>
      <c r="C470" s="6">
        <v>2433</v>
      </c>
      <c r="D470" s="6">
        <v>2306</v>
      </c>
      <c r="E470" t="b">
        <f t="shared" si="54"/>
        <v>0</v>
      </c>
      <c r="F470" t="b">
        <f t="shared" si="55"/>
        <v>1</v>
      </c>
      <c r="G470" t="b">
        <f t="shared" si="56"/>
        <v>1</v>
      </c>
      <c r="H470" t="b">
        <f t="shared" si="57"/>
        <v>0</v>
      </c>
    </row>
    <row r="471" spans="1:8">
      <c r="A471" s="4" t="s">
        <v>13</v>
      </c>
      <c r="B471" s="6">
        <v>4669</v>
      </c>
      <c r="C471" s="6">
        <v>2376</v>
      </c>
      <c r="D471" s="6">
        <v>2293</v>
      </c>
      <c r="E471" t="b">
        <f t="shared" si="54"/>
        <v>0</v>
      </c>
      <c r="F471" t="b">
        <f t="shared" si="55"/>
        <v>1</v>
      </c>
      <c r="G471" t="b">
        <f t="shared" si="56"/>
        <v>1</v>
      </c>
      <c r="H471" t="b">
        <f t="shared" si="57"/>
        <v>0</v>
      </c>
    </row>
    <row r="472" spans="1:8">
      <c r="A472" s="4" t="s">
        <v>14</v>
      </c>
      <c r="B472" s="6">
        <v>4343</v>
      </c>
      <c r="C472" s="6">
        <v>2231</v>
      </c>
      <c r="D472" s="6">
        <v>2112</v>
      </c>
      <c r="E472" t="b">
        <f t="shared" si="54"/>
        <v>0</v>
      </c>
      <c r="F472" t="b">
        <f t="shared" si="55"/>
        <v>1</v>
      </c>
      <c r="G472" t="b">
        <f t="shared" si="56"/>
        <v>1</v>
      </c>
      <c r="H472" t="b">
        <f t="shared" si="57"/>
        <v>0</v>
      </c>
    </row>
    <row r="473" spans="1:8">
      <c r="A473" s="4" t="s">
        <v>15</v>
      </c>
      <c r="B473" s="6">
        <v>3689</v>
      </c>
      <c r="C473" s="6">
        <v>1908</v>
      </c>
      <c r="D473" s="6">
        <v>1781</v>
      </c>
      <c r="E473" t="b">
        <f t="shared" si="54"/>
        <v>0</v>
      </c>
      <c r="F473" t="b">
        <f t="shared" si="55"/>
        <v>1</v>
      </c>
      <c r="G473" t="b">
        <f t="shared" si="56"/>
        <v>1</v>
      </c>
      <c r="H473" t="b">
        <f t="shared" si="57"/>
        <v>0</v>
      </c>
    </row>
    <row r="474" spans="1:8">
      <c r="A474" s="4" t="s">
        <v>16</v>
      </c>
      <c r="B474" s="6">
        <v>3695</v>
      </c>
      <c r="C474" s="6">
        <v>1887</v>
      </c>
      <c r="D474" s="6">
        <v>1808</v>
      </c>
      <c r="E474" t="b">
        <f t="shared" si="54"/>
        <v>0</v>
      </c>
      <c r="F474" t="b">
        <f t="shared" si="55"/>
        <v>1</v>
      </c>
      <c r="G474" t="b">
        <f t="shared" si="56"/>
        <v>1</v>
      </c>
      <c r="H474" t="b">
        <f t="shared" si="57"/>
        <v>0</v>
      </c>
    </row>
    <row r="475" spans="1:8">
      <c r="A475" s="4" t="s">
        <v>17</v>
      </c>
      <c r="B475" s="6">
        <v>4238</v>
      </c>
      <c r="C475" s="6">
        <v>2118</v>
      </c>
      <c r="D475" s="6">
        <v>2120</v>
      </c>
      <c r="E475" t="b">
        <f t="shared" si="54"/>
        <v>0</v>
      </c>
      <c r="F475" t="b">
        <f t="shared" si="55"/>
        <v>1</v>
      </c>
      <c r="G475" t="b">
        <f t="shared" si="56"/>
        <v>1</v>
      </c>
      <c r="H475" t="b">
        <f t="shared" si="57"/>
        <v>0</v>
      </c>
    </row>
    <row r="476" spans="1:8">
      <c r="A476" s="4" t="s">
        <v>18</v>
      </c>
      <c r="B476" s="6">
        <v>3972</v>
      </c>
      <c r="C476" s="6">
        <v>1927</v>
      </c>
      <c r="D476" s="6">
        <v>2045</v>
      </c>
      <c r="E476" t="b">
        <f t="shared" si="54"/>
        <v>0</v>
      </c>
      <c r="F476" t="b">
        <f t="shared" si="55"/>
        <v>1</v>
      </c>
      <c r="G476" t="b">
        <f t="shared" si="56"/>
        <v>1</v>
      </c>
      <c r="H476" t="b">
        <f t="shared" si="57"/>
        <v>0</v>
      </c>
    </row>
    <row r="477" spans="1:8">
      <c r="A477" s="4" t="s">
        <v>19</v>
      </c>
      <c r="B477" s="6">
        <v>3500</v>
      </c>
      <c r="C477" s="6">
        <v>1609</v>
      </c>
      <c r="D477" s="6">
        <v>1891</v>
      </c>
      <c r="E477" t="b">
        <f t="shared" si="54"/>
        <v>0</v>
      </c>
      <c r="F477" t="b">
        <f t="shared" si="55"/>
        <v>1</v>
      </c>
      <c r="G477" t="b">
        <f t="shared" si="56"/>
        <v>1</v>
      </c>
      <c r="H477" t="b">
        <f t="shared" si="57"/>
        <v>0</v>
      </c>
    </row>
    <row r="478" spans="1:8">
      <c r="A478" s="4" t="s">
        <v>5</v>
      </c>
      <c r="B478" s="6">
        <v>5378</v>
      </c>
      <c r="C478" s="6">
        <v>1994</v>
      </c>
      <c r="D478" s="6">
        <v>3384</v>
      </c>
      <c r="E478" t="b">
        <f t="shared" si="54"/>
        <v>1</v>
      </c>
      <c r="F478" t="b">
        <f t="shared" si="55"/>
        <v>1</v>
      </c>
      <c r="G478" t="b">
        <f t="shared" si="56"/>
        <v>0</v>
      </c>
      <c r="H478" t="b">
        <f t="shared" si="57"/>
        <v>0</v>
      </c>
    </row>
    <row r="479" spans="1:8">
      <c r="A479" s="4" t="s">
        <v>4</v>
      </c>
      <c r="B479" s="6">
        <f>SUM(B477:B478)</f>
        <v>8878</v>
      </c>
      <c r="C479" s="6">
        <f>SUM(C477:C478)</f>
        <v>3603</v>
      </c>
      <c r="D479" s="6">
        <f t="shared" ref="D479" si="59">SUM(D477:D478)</f>
        <v>5275</v>
      </c>
      <c r="E479" t="b">
        <f t="shared" si="54"/>
        <v>1</v>
      </c>
      <c r="F479" t="b">
        <f t="shared" si="55"/>
        <v>0</v>
      </c>
      <c r="G479" t="b">
        <f t="shared" si="56"/>
        <v>1</v>
      </c>
      <c r="H479" t="b">
        <f t="shared" si="57"/>
        <v>0</v>
      </c>
    </row>
    <row r="480" spans="1:8">
      <c r="A480" s="4" t="s">
        <v>381</v>
      </c>
      <c r="B480" s="6">
        <v>90254</v>
      </c>
      <c r="C480" s="6">
        <v>44284</v>
      </c>
      <c r="D480" s="6">
        <v>45970</v>
      </c>
      <c r="E480" t="b">
        <f t="shared" si="54"/>
        <v>1</v>
      </c>
      <c r="F480" t="b">
        <f t="shared" si="55"/>
        <v>1</v>
      </c>
      <c r="G480" t="b">
        <f t="shared" si="56"/>
        <v>1</v>
      </c>
      <c r="H480" t="b">
        <f t="shared" si="57"/>
        <v>1</v>
      </c>
    </row>
    <row r="481" spans="1:8">
      <c r="A481" s="4" t="s">
        <v>6</v>
      </c>
      <c r="B481" s="6">
        <v>4976</v>
      </c>
      <c r="C481" s="6">
        <v>2544</v>
      </c>
      <c r="D481" s="6">
        <v>2432</v>
      </c>
      <c r="E481" t="b">
        <f t="shared" si="54"/>
        <v>0</v>
      </c>
      <c r="F481" t="b">
        <f t="shared" si="55"/>
        <v>1</v>
      </c>
      <c r="G481" t="b">
        <f t="shared" si="56"/>
        <v>1</v>
      </c>
      <c r="H481" t="b">
        <f t="shared" si="57"/>
        <v>0</v>
      </c>
    </row>
    <row r="482" spans="1:8">
      <c r="A482" s="4" t="s">
        <v>7</v>
      </c>
      <c r="B482" s="6">
        <v>5558</v>
      </c>
      <c r="C482" s="6">
        <v>2851</v>
      </c>
      <c r="D482" s="6">
        <v>2707</v>
      </c>
      <c r="E482" t="b">
        <f t="shared" si="54"/>
        <v>0</v>
      </c>
      <c r="F482" t="b">
        <f t="shared" si="55"/>
        <v>1</v>
      </c>
      <c r="G482" t="b">
        <f t="shared" si="56"/>
        <v>1</v>
      </c>
      <c r="H482" t="b">
        <f t="shared" si="57"/>
        <v>0</v>
      </c>
    </row>
    <row r="483" spans="1:8">
      <c r="A483" s="4" t="s">
        <v>8</v>
      </c>
      <c r="B483" s="6">
        <v>4680</v>
      </c>
      <c r="C483" s="6">
        <v>2401</v>
      </c>
      <c r="D483" s="6">
        <v>2279</v>
      </c>
      <c r="E483" t="b">
        <f t="shared" si="54"/>
        <v>0</v>
      </c>
      <c r="F483" t="b">
        <f t="shared" si="55"/>
        <v>1</v>
      </c>
      <c r="G483" t="b">
        <f t="shared" si="56"/>
        <v>1</v>
      </c>
      <c r="H483" t="b">
        <f t="shared" si="57"/>
        <v>0</v>
      </c>
    </row>
    <row r="484" spans="1:8">
      <c r="A484" s="4" t="s">
        <v>9</v>
      </c>
      <c r="B484" s="6">
        <v>4785</v>
      </c>
      <c r="C484" s="6">
        <v>2497</v>
      </c>
      <c r="D484" s="6">
        <v>2288</v>
      </c>
      <c r="E484" t="b">
        <f t="shared" si="54"/>
        <v>0</v>
      </c>
      <c r="F484" t="b">
        <f t="shared" si="55"/>
        <v>1</v>
      </c>
      <c r="G484" t="b">
        <f t="shared" si="56"/>
        <v>1</v>
      </c>
      <c r="H484" t="b">
        <f t="shared" si="57"/>
        <v>0</v>
      </c>
    </row>
    <row r="485" spans="1:8">
      <c r="A485" s="4" t="s">
        <v>10</v>
      </c>
      <c r="B485" s="6">
        <v>5616</v>
      </c>
      <c r="C485" s="6">
        <v>2926</v>
      </c>
      <c r="D485" s="6">
        <v>2690</v>
      </c>
      <c r="E485" t="b">
        <f t="shared" si="54"/>
        <v>0</v>
      </c>
      <c r="F485" t="b">
        <f t="shared" si="55"/>
        <v>1</v>
      </c>
      <c r="G485" t="b">
        <f t="shared" si="56"/>
        <v>1</v>
      </c>
      <c r="H485" t="b">
        <f t="shared" si="57"/>
        <v>0</v>
      </c>
    </row>
    <row r="486" spans="1:8">
      <c r="A486" s="4" t="s">
        <v>11</v>
      </c>
      <c r="B486" s="6">
        <v>6701</v>
      </c>
      <c r="C486" s="6">
        <v>3367</v>
      </c>
      <c r="D486" s="6">
        <v>3334</v>
      </c>
      <c r="E486" t="b">
        <f t="shared" si="54"/>
        <v>0</v>
      </c>
      <c r="F486" t="b">
        <f t="shared" si="55"/>
        <v>1</v>
      </c>
      <c r="G486" t="b">
        <f t="shared" si="56"/>
        <v>1</v>
      </c>
      <c r="H486" t="b">
        <f t="shared" si="57"/>
        <v>0</v>
      </c>
    </row>
    <row r="487" spans="1:8">
      <c r="A487" s="4" t="s">
        <v>12</v>
      </c>
      <c r="B487" s="6">
        <v>7947</v>
      </c>
      <c r="C487" s="6">
        <v>4064</v>
      </c>
      <c r="D487" s="6">
        <v>3883</v>
      </c>
      <c r="E487" t="b">
        <f t="shared" si="54"/>
        <v>0</v>
      </c>
      <c r="F487" t="b">
        <f t="shared" si="55"/>
        <v>1</v>
      </c>
      <c r="G487" t="b">
        <f t="shared" si="56"/>
        <v>1</v>
      </c>
      <c r="H487" t="b">
        <f t="shared" si="57"/>
        <v>0</v>
      </c>
    </row>
    <row r="488" spans="1:8">
      <c r="A488" s="4" t="s">
        <v>13</v>
      </c>
      <c r="B488" s="6">
        <v>7689</v>
      </c>
      <c r="C488" s="6">
        <v>3966</v>
      </c>
      <c r="D488" s="6">
        <v>3723</v>
      </c>
      <c r="E488" t="b">
        <f t="shared" si="54"/>
        <v>0</v>
      </c>
      <c r="F488" t="b">
        <f t="shared" si="55"/>
        <v>1</v>
      </c>
      <c r="G488" t="b">
        <f t="shared" si="56"/>
        <v>1</v>
      </c>
      <c r="H488" t="b">
        <f t="shared" si="57"/>
        <v>0</v>
      </c>
    </row>
    <row r="489" spans="1:8">
      <c r="A489" s="4" t="s">
        <v>14</v>
      </c>
      <c r="B489" s="6">
        <v>6606</v>
      </c>
      <c r="C489" s="6">
        <v>3308</v>
      </c>
      <c r="D489" s="6">
        <v>3298</v>
      </c>
      <c r="E489" t="b">
        <f t="shared" si="54"/>
        <v>0</v>
      </c>
      <c r="F489" t="b">
        <f t="shared" si="55"/>
        <v>1</v>
      </c>
      <c r="G489" t="b">
        <f t="shared" si="56"/>
        <v>1</v>
      </c>
      <c r="H489" t="b">
        <f t="shared" si="57"/>
        <v>0</v>
      </c>
    </row>
    <row r="490" spans="1:8">
      <c r="A490" s="4" t="s">
        <v>15</v>
      </c>
      <c r="B490" s="6">
        <v>5400</v>
      </c>
      <c r="C490" s="6">
        <v>2728</v>
      </c>
      <c r="D490" s="6">
        <v>2672</v>
      </c>
      <c r="E490" t="b">
        <f t="shared" si="54"/>
        <v>0</v>
      </c>
      <c r="F490" t="b">
        <f t="shared" si="55"/>
        <v>1</v>
      </c>
      <c r="G490" t="b">
        <f t="shared" si="56"/>
        <v>1</v>
      </c>
      <c r="H490" t="b">
        <f t="shared" si="57"/>
        <v>0</v>
      </c>
    </row>
    <row r="491" spans="1:8">
      <c r="A491" s="4" t="s">
        <v>16</v>
      </c>
      <c r="B491" s="6">
        <v>5316</v>
      </c>
      <c r="C491" s="6">
        <v>2605</v>
      </c>
      <c r="D491" s="6">
        <v>2711</v>
      </c>
      <c r="E491" t="b">
        <f t="shared" si="54"/>
        <v>0</v>
      </c>
      <c r="F491" t="b">
        <f t="shared" si="55"/>
        <v>1</v>
      </c>
      <c r="G491" t="b">
        <f t="shared" si="56"/>
        <v>1</v>
      </c>
      <c r="H491" t="b">
        <f t="shared" si="57"/>
        <v>0</v>
      </c>
    </row>
    <row r="492" spans="1:8">
      <c r="A492" s="4" t="s">
        <v>17</v>
      </c>
      <c r="B492" s="6">
        <v>6478</v>
      </c>
      <c r="C492" s="6">
        <v>3110</v>
      </c>
      <c r="D492" s="6">
        <v>3368</v>
      </c>
      <c r="E492" t="b">
        <f t="shared" si="54"/>
        <v>0</v>
      </c>
      <c r="F492" t="b">
        <f t="shared" si="55"/>
        <v>1</v>
      </c>
      <c r="G492" t="b">
        <f t="shared" si="56"/>
        <v>1</v>
      </c>
      <c r="H492" t="b">
        <f t="shared" si="57"/>
        <v>0</v>
      </c>
    </row>
    <row r="493" spans="1:8">
      <c r="A493" s="4" t="s">
        <v>18</v>
      </c>
      <c r="B493" s="6">
        <v>6008</v>
      </c>
      <c r="C493" s="6">
        <v>2913</v>
      </c>
      <c r="D493" s="6">
        <v>3095</v>
      </c>
      <c r="E493" t="b">
        <f t="shared" si="54"/>
        <v>0</v>
      </c>
      <c r="F493" t="b">
        <f t="shared" si="55"/>
        <v>1</v>
      </c>
      <c r="G493" t="b">
        <f t="shared" si="56"/>
        <v>1</v>
      </c>
      <c r="H493" t="b">
        <f t="shared" si="57"/>
        <v>0</v>
      </c>
    </row>
    <row r="494" spans="1:8">
      <c r="A494" s="4" t="s">
        <v>19</v>
      </c>
      <c r="B494" s="6">
        <v>5130</v>
      </c>
      <c r="C494" s="6">
        <v>2338</v>
      </c>
      <c r="D494" s="6">
        <v>2792</v>
      </c>
      <c r="E494" t="b">
        <f t="shared" si="54"/>
        <v>0</v>
      </c>
      <c r="F494" t="b">
        <f t="shared" si="55"/>
        <v>1</v>
      </c>
      <c r="G494" t="b">
        <f t="shared" si="56"/>
        <v>1</v>
      </c>
      <c r="H494" t="b">
        <f t="shared" si="57"/>
        <v>0</v>
      </c>
    </row>
    <row r="495" spans="1:8">
      <c r="A495" s="4" t="s">
        <v>5</v>
      </c>
      <c r="B495" s="6">
        <v>7364</v>
      </c>
      <c r="C495" s="6">
        <v>2666</v>
      </c>
      <c r="D495" s="6">
        <v>4698</v>
      </c>
      <c r="E495" t="b">
        <f t="shared" si="54"/>
        <v>1</v>
      </c>
      <c r="F495" t="b">
        <f t="shared" si="55"/>
        <v>1</v>
      </c>
      <c r="G495" t="b">
        <f t="shared" si="56"/>
        <v>0</v>
      </c>
      <c r="H495" t="b">
        <f t="shared" si="57"/>
        <v>0</v>
      </c>
    </row>
    <row r="496" spans="1:8">
      <c r="A496" s="4" t="s">
        <v>4</v>
      </c>
      <c r="B496" s="6">
        <f>SUM(B494:B495)</f>
        <v>12494</v>
      </c>
      <c r="C496" s="6">
        <f>SUM(C494:C495)</f>
        <v>5004</v>
      </c>
      <c r="D496" s="6">
        <f t="shared" ref="D496" si="60">SUM(D494:D495)</f>
        <v>7490</v>
      </c>
      <c r="E496" t="b">
        <f t="shared" si="54"/>
        <v>1</v>
      </c>
      <c r="F496" t="b">
        <f t="shared" si="55"/>
        <v>0</v>
      </c>
      <c r="G496" t="b">
        <f t="shared" si="56"/>
        <v>1</v>
      </c>
      <c r="H496" t="b">
        <f t="shared" si="57"/>
        <v>0</v>
      </c>
    </row>
    <row r="497" spans="1:8">
      <c r="A497" s="4" t="s">
        <v>113</v>
      </c>
      <c r="B497" s="6">
        <v>57560</v>
      </c>
      <c r="C497" s="6">
        <v>28318</v>
      </c>
      <c r="D497" s="6">
        <v>29242</v>
      </c>
      <c r="E497" t="b">
        <f t="shared" si="54"/>
        <v>1</v>
      </c>
      <c r="F497" t="b">
        <f t="shared" si="55"/>
        <v>1</v>
      </c>
      <c r="G497" t="b">
        <f t="shared" si="56"/>
        <v>1</v>
      </c>
      <c r="H497" t="b">
        <f t="shared" si="57"/>
        <v>1</v>
      </c>
    </row>
    <row r="498" spans="1:8">
      <c r="A498" s="4" t="s">
        <v>6</v>
      </c>
      <c r="B498" s="6">
        <v>3396</v>
      </c>
      <c r="C498" s="6">
        <v>1781</v>
      </c>
      <c r="D498" s="6">
        <v>1615</v>
      </c>
      <c r="E498" t="b">
        <f t="shared" si="54"/>
        <v>0</v>
      </c>
      <c r="F498" t="b">
        <f t="shared" si="55"/>
        <v>1</v>
      </c>
      <c r="G498" t="b">
        <f t="shared" si="56"/>
        <v>1</v>
      </c>
      <c r="H498" t="b">
        <f t="shared" si="57"/>
        <v>0</v>
      </c>
    </row>
    <row r="499" spans="1:8">
      <c r="A499" s="4" t="s">
        <v>7</v>
      </c>
      <c r="B499" s="6">
        <v>3520</v>
      </c>
      <c r="C499" s="6">
        <v>1818</v>
      </c>
      <c r="D499" s="6">
        <v>1702</v>
      </c>
      <c r="E499" t="b">
        <f t="shared" si="54"/>
        <v>0</v>
      </c>
      <c r="F499" t="b">
        <f t="shared" si="55"/>
        <v>1</v>
      </c>
      <c r="G499" t="b">
        <f t="shared" si="56"/>
        <v>1</v>
      </c>
      <c r="H499" t="b">
        <f t="shared" si="57"/>
        <v>0</v>
      </c>
    </row>
    <row r="500" spans="1:8">
      <c r="A500" s="4" t="s">
        <v>8</v>
      </c>
      <c r="B500" s="6">
        <v>2857</v>
      </c>
      <c r="C500" s="6">
        <v>1469</v>
      </c>
      <c r="D500" s="6">
        <v>1388</v>
      </c>
      <c r="E500" t="b">
        <f t="shared" si="54"/>
        <v>0</v>
      </c>
      <c r="F500" t="b">
        <f t="shared" si="55"/>
        <v>1</v>
      </c>
      <c r="G500" t="b">
        <f t="shared" si="56"/>
        <v>1</v>
      </c>
      <c r="H500" t="b">
        <f t="shared" si="57"/>
        <v>0</v>
      </c>
    </row>
    <row r="501" spans="1:8">
      <c r="A501" s="4" t="s">
        <v>9</v>
      </c>
      <c r="B501" s="6">
        <v>3081</v>
      </c>
      <c r="C501" s="6">
        <v>1579</v>
      </c>
      <c r="D501" s="6">
        <v>1502</v>
      </c>
      <c r="E501" t="b">
        <f t="shared" si="54"/>
        <v>0</v>
      </c>
      <c r="F501" t="b">
        <f t="shared" si="55"/>
        <v>1</v>
      </c>
      <c r="G501" t="b">
        <f t="shared" si="56"/>
        <v>1</v>
      </c>
      <c r="H501" t="b">
        <f t="shared" si="57"/>
        <v>0</v>
      </c>
    </row>
    <row r="502" spans="1:8">
      <c r="A502" s="4" t="s">
        <v>10</v>
      </c>
      <c r="B502" s="6">
        <v>3800</v>
      </c>
      <c r="C502" s="6">
        <v>1962</v>
      </c>
      <c r="D502" s="6">
        <v>1838</v>
      </c>
      <c r="E502" t="b">
        <f t="shared" si="54"/>
        <v>0</v>
      </c>
      <c r="F502" t="b">
        <f t="shared" si="55"/>
        <v>1</v>
      </c>
      <c r="G502" t="b">
        <f t="shared" si="56"/>
        <v>1</v>
      </c>
      <c r="H502" t="b">
        <f t="shared" si="57"/>
        <v>0</v>
      </c>
    </row>
    <row r="503" spans="1:8">
      <c r="A503" s="4" t="s">
        <v>11</v>
      </c>
      <c r="B503" s="6">
        <v>4442</v>
      </c>
      <c r="C503" s="6">
        <v>2269</v>
      </c>
      <c r="D503" s="6">
        <v>2173</v>
      </c>
      <c r="E503" t="b">
        <f t="shared" si="54"/>
        <v>0</v>
      </c>
      <c r="F503" t="b">
        <f t="shared" si="55"/>
        <v>1</v>
      </c>
      <c r="G503" t="b">
        <f t="shared" si="56"/>
        <v>1</v>
      </c>
      <c r="H503" t="b">
        <f t="shared" si="57"/>
        <v>0</v>
      </c>
    </row>
    <row r="504" spans="1:8">
      <c r="A504" s="4" t="s">
        <v>12</v>
      </c>
      <c r="B504" s="6">
        <v>5024</v>
      </c>
      <c r="C504" s="6">
        <v>2565</v>
      </c>
      <c r="D504" s="6">
        <v>2459</v>
      </c>
      <c r="E504" t="b">
        <f t="shared" si="54"/>
        <v>0</v>
      </c>
      <c r="F504" t="b">
        <f t="shared" si="55"/>
        <v>1</v>
      </c>
      <c r="G504" t="b">
        <f t="shared" si="56"/>
        <v>1</v>
      </c>
      <c r="H504" t="b">
        <f t="shared" si="57"/>
        <v>0</v>
      </c>
    </row>
    <row r="505" spans="1:8">
      <c r="A505" s="4" t="s">
        <v>13</v>
      </c>
      <c r="B505" s="6">
        <v>4710</v>
      </c>
      <c r="C505" s="6">
        <v>2423</v>
      </c>
      <c r="D505" s="6">
        <v>2287</v>
      </c>
      <c r="E505" t="b">
        <f t="shared" si="54"/>
        <v>0</v>
      </c>
      <c r="F505" t="b">
        <f t="shared" si="55"/>
        <v>1</v>
      </c>
      <c r="G505" t="b">
        <f t="shared" si="56"/>
        <v>1</v>
      </c>
      <c r="H505" t="b">
        <f t="shared" si="57"/>
        <v>0</v>
      </c>
    </row>
    <row r="506" spans="1:8">
      <c r="A506" s="4" t="s">
        <v>14</v>
      </c>
      <c r="B506" s="6">
        <v>4133</v>
      </c>
      <c r="C506" s="6">
        <v>2100</v>
      </c>
      <c r="D506" s="6">
        <v>2033</v>
      </c>
      <c r="E506" t="b">
        <f t="shared" si="54"/>
        <v>0</v>
      </c>
      <c r="F506" t="b">
        <f t="shared" si="55"/>
        <v>1</v>
      </c>
      <c r="G506" t="b">
        <f t="shared" si="56"/>
        <v>1</v>
      </c>
      <c r="H506" t="b">
        <f t="shared" si="57"/>
        <v>0</v>
      </c>
    </row>
    <row r="507" spans="1:8">
      <c r="A507" s="4" t="s">
        <v>15</v>
      </c>
      <c r="B507" s="6">
        <v>3391</v>
      </c>
      <c r="C507" s="6">
        <v>1742</v>
      </c>
      <c r="D507" s="6">
        <v>1649</v>
      </c>
      <c r="E507" t="b">
        <f t="shared" si="54"/>
        <v>0</v>
      </c>
      <c r="F507" t="b">
        <f t="shared" si="55"/>
        <v>1</v>
      </c>
      <c r="G507" t="b">
        <f t="shared" si="56"/>
        <v>1</v>
      </c>
      <c r="H507" t="b">
        <f t="shared" si="57"/>
        <v>0</v>
      </c>
    </row>
    <row r="508" spans="1:8">
      <c r="A508" s="4" t="s">
        <v>16</v>
      </c>
      <c r="B508" s="6">
        <v>3571</v>
      </c>
      <c r="C508" s="6">
        <v>1751</v>
      </c>
      <c r="D508" s="6">
        <v>1820</v>
      </c>
      <c r="E508" t="b">
        <f t="shared" si="54"/>
        <v>0</v>
      </c>
      <c r="F508" t="b">
        <f t="shared" si="55"/>
        <v>1</v>
      </c>
      <c r="G508" t="b">
        <f t="shared" si="56"/>
        <v>1</v>
      </c>
      <c r="H508" t="b">
        <f t="shared" si="57"/>
        <v>0</v>
      </c>
    </row>
    <row r="509" spans="1:8">
      <c r="A509" s="4" t="s">
        <v>17</v>
      </c>
      <c r="B509" s="6">
        <v>4138</v>
      </c>
      <c r="C509" s="6">
        <v>2007</v>
      </c>
      <c r="D509" s="6">
        <v>2131</v>
      </c>
      <c r="E509" t="b">
        <f t="shared" si="54"/>
        <v>0</v>
      </c>
      <c r="F509" t="b">
        <f t="shared" si="55"/>
        <v>1</v>
      </c>
      <c r="G509" t="b">
        <f t="shared" si="56"/>
        <v>1</v>
      </c>
      <c r="H509" t="b">
        <f t="shared" si="57"/>
        <v>0</v>
      </c>
    </row>
    <row r="510" spans="1:8">
      <c r="A510" s="4" t="s">
        <v>18</v>
      </c>
      <c r="B510" s="6">
        <v>3768</v>
      </c>
      <c r="C510" s="6">
        <v>1797</v>
      </c>
      <c r="D510" s="6">
        <v>1971</v>
      </c>
      <c r="E510" t="b">
        <f t="shared" si="54"/>
        <v>0</v>
      </c>
      <c r="F510" t="b">
        <f t="shared" si="55"/>
        <v>1</v>
      </c>
      <c r="G510" t="b">
        <f t="shared" si="56"/>
        <v>1</v>
      </c>
      <c r="H510" t="b">
        <f t="shared" si="57"/>
        <v>0</v>
      </c>
    </row>
    <row r="511" spans="1:8">
      <c r="A511" s="4" t="s">
        <v>19</v>
      </c>
      <c r="B511" s="6">
        <v>3106</v>
      </c>
      <c r="C511" s="6">
        <v>1410</v>
      </c>
      <c r="D511" s="6">
        <v>1696</v>
      </c>
      <c r="E511" t="b">
        <f t="shared" si="54"/>
        <v>0</v>
      </c>
      <c r="F511" t="b">
        <f t="shared" si="55"/>
        <v>1</v>
      </c>
      <c r="G511" t="b">
        <f t="shared" si="56"/>
        <v>1</v>
      </c>
      <c r="H511" t="b">
        <f t="shared" si="57"/>
        <v>0</v>
      </c>
    </row>
    <row r="512" spans="1:8">
      <c r="A512" s="4" t="s">
        <v>5</v>
      </c>
      <c r="B512" s="6">
        <v>4623</v>
      </c>
      <c r="C512" s="6">
        <v>1645</v>
      </c>
      <c r="D512" s="6">
        <v>2978</v>
      </c>
      <c r="E512" t="b">
        <f t="shared" si="54"/>
        <v>1</v>
      </c>
      <c r="F512" t="b">
        <f t="shared" si="55"/>
        <v>1</v>
      </c>
      <c r="G512" t="b">
        <f t="shared" si="56"/>
        <v>0</v>
      </c>
      <c r="H512" t="b">
        <f t="shared" si="57"/>
        <v>0</v>
      </c>
    </row>
    <row r="513" spans="1:8">
      <c r="A513" s="4" t="s">
        <v>4</v>
      </c>
      <c r="B513" s="6">
        <f>SUM(B511:B512)</f>
        <v>7729</v>
      </c>
      <c r="C513" s="6">
        <f>SUM(C511:C512)</f>
        <v>3055</v>
      </c>
      <c r="D513" s="6">
        <f t="shared" ref="D513" si="61">SUM(D511:D512)</f>
        <v>4674</v>
      </c>
      <c r="E513" t="b">
        <f t="shared" si="54"/>
        <v>1</v>
      </c>
      <c r="F513" t="b">
        <f t="shared" si="55"/>
        <v>0</v>
      </c>
      <c r="G513" t="b">
        <f t="shared" si="56"/>
        <v>1</v>
      </c>
      <c r="H513" t="b">
        <f t="shared" si="57"/>
        <v>0</v>
      </c>
    </row>
    <row r="514" spans="1:8">
      <c r="A514" s="4" t="s">
        <v>382</v>
      </c>
      <c r="B514" s="6">
        <v>60974</v>
      </c>
      <c r="C514" s="6">
        <v>29973</v>
      </c>
      <c r="D514" s="6">
        <v>31001</v>
      </c>
      <c r="E514" t="b">
        <f t="shared" si="54"/>
        <v>1</v>
      </c>
      <c r="F514" t="b">
        <f t="shared" si="55"/>
        <v>1</v>
      </c>
      <c r="G514" t="b">
        <f t="shared" si="56"/>
        <v>1</v>
      </c>
      <c r="H514" t="b">
        <f t="shared" si="57"/>
        <v>1</v>
      </c>
    </row>
    <row r="515" spans="1:8">
      <c r="A515" s="4" t="s">
        <v>6</v>
      </c>
      <c r="B515" s="6">
        <v>3448</v>
      </c>
      <c r="C515" s="6">
        <v>1771</v>
      </c>
      <c r="D515" s="6">
        <v>1677</v>
      </c>
      <c r="E515" t="b">
        <f t="shared" si="54"/>
        <v>0</v>
      </c>
      <c r="F515" t="b">
        <f t="shared" si="55"/>
        <v>1</v>
      </c>
      <c r="G515" t="b">
        <f t="shared" si="56"/>
        <v>1</v>
      </c>
      <c r="H515" t="b">
        <f t="shared" si="57"/>
        <v>0</v>
      </c>
    </row>
    <row r="516" spans="1:8">
      <c r="A516" s="4" t="s">
        <v>7</v>
      </c>
      <c r="B516" s="6">
        <v>3696</v>
      </c>
      <c r="C516" s="6">
        <v>1961</v>
      </c>
      <c r="D516" s="6">
        <v>1735</v>
      </c>
      <c r="E516" t="b">
        <f t="shared" si="54"/>
        <v>0</v>
      </c>
      <c r="F516" t="b">
        <f t="shared" si="55"/>
        <v>1</v>
      </c>
      <c r="G516" t="b">
        <f t="shared" si="56"/>
        <v>1</v>
      </c>
      <c r="H516" t="b">
        <f t="shared" si="57"/>
        <v>0</v>
      </c>
    </row>
    <row r="517" spans="1:8">
      <c r="A517" s="4" t="s">
        <v>8</v>
      </c>
      <c r="B517" s="6">
        <v>3194</v>
      </c>
      <c r="C517" s="6">
        <v>1599</v>
      </c>
      <c r="D517" s="6">
        <v>1595</v>
      </c>
      <c r="E517" t="b">
        <f t="shared" ref="E517:E580" si="62">IFERROR(IF(SEARCH(" - ",A517)&gt;0,FALSE,TRUE),TRUE)</f>
        <v>0</v>
      </c>
      <c r="F517" t="b">
        <f t="shared" ref="F517:F580" si="63">IFERROR(IF(SEARCH("65+",A517)&gt;0,FALSE,TRUE),TRUE)</f>
        <v>1</v>
      </c>
      <c r="G517" t="b">
        <f t="shared" ref="G517:G580" si="64">IFERROR(IF(SEARCH("70",A517)&gt;0,FALSE,TRUE),TRUE)</f>
        <v>1</v>
      </c>
      <c r="H517" t="b">
        <f t="shared" ref="H517:H580" si="65">AND(E517:G517)</f>
        <v>0</v>
      </c>
    </row>
    <row r="518" spans="1:8">
      <c r="A518" s="4" t="s">
        <v>9</v>
      </c>
      <c r="B518" s="6">
        <v>3349</v>
      </c>
      <c r="C518" s="6">
        <v>1708</v>
      </c>
      <c r="D518" s="6">
        <v>1641</v>
      </c>
      <c r="E518" t="b">
        <f t="shared" si="62"/>
        <v>0</v>
      </c>
      <c r="F518" t="b">
        <f t="shared" si="63"/>
        <v>1</v>
      </c>
      <c r="G518" t="b">
        <f t="shared" si="64"/>
        <v>1</v>
      </c>
      <c r="H518" t="b">
        <f t="shared" si="65"/>
        <v>0</v>
      </c>
    </row>
    <row r="519" spans="1:8">
      <c r="A519" s="4" t="s">
        <v>10</v>
      </c>
      <c r="B519" s="6">
        <v>4041</v>
      </c>
      <c r="C519" s="6">
        <v>2073</v>
      </c>
      <c r="D519" s="6">
        <v>1968</v>
      </c>
      <c r="E519" t="b">
        <f t="shared" si="62"/>
        <v>0</v>
      </c>
      <c r="F519" t="b">
        <f t="shared" si="63"/>
        <v>1</v>
      </c>
      <c r="G519" t="b">
        <f t="shared" si="64"/>
        <v>1</v>
      </c>
      <c r="H519" t="b">
        <f t="shared" si="65"/>
        <v>0</v>
      </c>
    </row>
    <row r="520" spans="1:8">
      <c r="A520" s="4" t="s">
        <v>11</v>
      </c>
      <c r="B520" s="6">
        <v>4761</v>
      </c>
      <c r="C520" s="6">
        <v>2431</v>
      </c>
      <c r="D520" s="6">
        <v>2330</v>
      </c>
      <c r="E520" t="b">
        <f t="shared" si="62"/>
        <v>0</v>
      </c>
      <c r="F520" t="b">
        <f t="shared" si="63"/>
        <v>1</v>
      </c>
      <c r="G520" t="b">
        <f t="shared" si="64"/>
        <v>1</v>
      </c>
      <c r="H520" t="b">
        <f t="shared" si="65"/>
        <v>0</v>
      </c>
    </row>
    <row r="521" spans="1:8">
      <c r="A521" s="4" t="s">
        <v>12</v>
      </c>
      <c r="B521" s="6">
        <v>5043</v>
      </c>
      <c r="C521" s="6">
        <v>2576</v>
      </c>
      <c r="D521" s="6">
        <v>2467</v>
      </c>
      <c r="E521" t="b">
        <f t="shared" si="62"/>
        <v>0</v>
      </c>
      <c r="F521" t="b">
        <f t="shared" si="63"/>
        <v>1</v>
      </c>
      <c r="G521" t="b">
        <f t="shared" si="64"/>
        <v>1</v>
      </c>
      <c r="H521" t="b">
        <f t="shared" si="65"/>
        <v>0</v>
      </c>
    </row>
    <row r="522" spans="1:8">
      <c r="A522" s="4" t="s">
        <v>13</v>
      </c>
      <c r="B522" s="6">
        <v>4915</v>
      </c>
      <c r="C522" s="6">
        <v>2519</v>
      </c>
      <c r="D522" s="6">
        <v>2396</v>
      </c>
      <c r="E522" t="b">
        <f t="shared" si="62"/>
        <v>0</v>
      </c>
      <c r="F522" t="b">
        <f t="shared" si="63"/>
        <v>1</v>
      </c>
      <c r="G522" t="b">
        <f t="shared" si="64"/>
        <v>1</v>
      </c>
      <c r="H522" t="b">
        <f t="shared" si="65"/>
        <v>0</v>
      </c>
    </row>
    <row r="523" spans="1:8">
      <c r="A523" s="4" t="s">
        <v>14</v>
      </c>
      <c r="B523" s="6">
        <v>4390</v>
      </c>
      <c r="C523" s="6">
        <v>2240</v>
      </c>
      <c r="D523" s="6">
        <v>2150</v>
      </c>
      <c r="E523" t="b">
        <f t="shared" si="62"/>
        <v>0</v>
      </c>
      <c r="F523" t="b">
        <f t="shared" si="63"/>
        <v>1</v>
      </c>
      <c r="G523" t="b">
        <f t="shared" si="64"/>
        <v>1</v>
      </c>
      <c r="H523" t="b">
        <f t="shared" si="65"/>
        <v>0</v>
      </c>
    </row>
    <row r="524" spans="1:8">
      <c r="A524" s="4" t="s">
        <v>15</v>
      </c>
      <c r="B524" s="6">
        <v>3751</v>
      </c>
      <c r="C524" s="6">
        <v>1879</v>
      </c>
      <c r="D524" s="6">
        <v>1872</v>
      </c>
      <c r="E524" t="b">
        <f t="shared" si="62"/>
        <v>0</v>
      </c>
      <c r="F524" t="b">
        <f t="shared" si="63"/>
        <v>1</v>
      </c>
      <c r="G524" t="b">
        <f t="shared" si="64"/>
        <v>1</v>
      </c>
      <c r="H524" t="b">
        <f t="shared" si="65"/>
        <v>0</v>
      </c>
    </row>
    <row r="525" spans="1:8">
      <c r="A525" s="4" t="s">
        <v>16</v>
      </c>
      <c r="B525" s="6">
        <v>3821</v>
      </c>
      <c r="C525" s="6">
        <v>1876</v>
      </c>
      <c r="D525" s="6">
        <v>1945</v>
      </c>
      <c r="E525" t="b">
        <f t="shared" si="62"/>
        <v>0</v>
      </c>
      <c r="F525" t="b">
        <f t="shared" si="63"/>
        <v>1</v>
      </c>
      <c r="G525" t="b">
        <f t="shared" si="64"/>
        <v>1</v>
      </c>
      <c r="H525" t="b">
        <f t="shared" si="65"/>
        <v>0</v>
      </c>
    </row>
    <row r="526" spans="1:8">
      <c r="A526" s="4" t="s">
        <v>17</v>
      </c>
      <c r="B526" s="6">
        <v>4240</v>
      </c>
      <c r="C526" s="6">
        <v>2028</v>
      </c>
      <c r="D526" s="6">
        <v>2212</v>
      </c>
      <c r="E526" t="b">
        <f t="shared" si="62"/>
        <v>0</v>
      </c>
      <c r="F526" t="b">
        <f t="shared" si="63"/>
        <v>1</v>
      </c>
      <c r="G526" t="b">
        <f t="shared" si="64"/>
        <v>1</v>
      </c>
      <c r="H526" t="b">
        <f t="shared" si="65"/>
        <v>0</v>
      </c>
    </row>
    <row r="527" spans="1:8">
      <c r="A527" s="4" t="s">
        <v>18</v>
      </c>
      <c r="B527" s="6">
        <v>4051</v>
      </c>
      <c r="C527" s="6">
        <v>1910</v>
      </c>
      <c r="D527" s="6">
        <v>2141</v>
      </c>
      <c r="E527" t="b">
        <f t="shared" si="62"/>
        <v>0</v>
      </c>
      <c r="F527" t="b">
        <f t="shared" si="63"/>
        <v>1</v>
      </c>
      <c r="G527" t="b">
        <f t="shared" si="64"/>
        <v>1</v>
      </c>
      <c r="H527" t="b">
        <f t="shared" si="65"/>
        <v>0</v>
      </c>
    </row>
    <row r="528" spans="1:8">
      <c r="A528" s="4" t="s">
        <v>19</v>
      </c>
      <c r="B528" s="6">
        <v>3515</v>
      </c>
      <c r="C528" s="6">
        <v>1602</v>
      </c>
      <c r="D528" s="6">
        <v>1913</v>
      </c>
      <c r="E528" t="b">
        <f t="shared" si="62"/>
        <v>0</v>
      </c>
      <c r="F528" t="b">
        <f t="shared" si="63"/>
        <v>1</v>
      </c>
      <c r="G528" t="b">
        <f t="shared" si="64"/>
        <v>1</v>
      </c>
      <c r="H528" t="b">
        <f t="shared" si="65"/>
        <v>0</v>
      </c>
    </row>
    <row r="529" spans="1:8">
      <c r="A529" s="4" t="s">
        <v>5</v>
      </c>
      <c r="B529" s="6">
        <v>4759</v>
      </c>
      <c r="C529" s="6">
        <v>1800</v>
      </c>
      <c r="D529" s="6">
        <v>2959</v>
      </c>
      <c r="E529" t="b">
        <f t="shared" si="62"/>
        <v>1</v>
      </c>
      <c r="F529" t="b">
        <f t="shared" si="63"/>
        <v>1</v>
      </c>
      <c r="G529" t="b">
        <f t="shared" si="64"/>
        <v>0</v>
      </c>
      <c r="H529" t="b">
        <f t="shared" si="65"/>
        <v>0</v>
      </c>
    </row>
    <row r="530" spans="1:8">
      <c r="A530" s="4" t="s">
        <v>4</v>
      </c>
      <c r="B530" s="6">
        <f>SUM(B528:B529)</f>
        <v>8274</v>
      </c>
      <c r="C530" s="6">
        <f>SUM(C528:C529)</f>
        <v>3402</v>
      </c>
      <c r="D530" s="6">
        <f t="shared" ref="D530" si="66">SUM(D528:D529)</f>
        <v>4872</v>
      </c>
      <c r="E530" t="b">
        <f t="shared" si="62"/>
        <v>1</v>
      </c>
      <c r="F530" t="b">
        <f t="shared" si="63"/>
        <v>0</v>
      </c>
      <c r="G530" t="b">
        <f t="shared" si="64"/>
        <v>1</v>
      </c>
      <c r="H530" t="b">
        <f t="shared" si="65"/>
        <v>0</v>
      </c>
    </row>
    <row r="531" spans="1:8">
      <c r="A531" s="4" t="s">
        <v>383</v>
      </c>
      <c r="B531" s="6">
        <v>84263</v>
      </c>
      <c r="C531" s="6">
        <v>41215</v>
      </c>
      <c r="D531" s="6">
        <v>43048</v>
      </c>
      <c r="E531" t="b">
        <f t="shared" si="62"/>
        <v>1</v>
      </c>
      <c r="F531" t="b">
        <f t="shared" si="63"/>
        <v>1</v>
      </c>
      <c r="G531" t="b">
        <f t="shared" si="64"/>
        <v>1</v>
      </c>
      <c r="H531" t="b">
        <f t="shared" si="65"/>
        <v>1</v>
      </c>
    </row>
    <row r="532" spans="1:8">
      <c r="A532" s="4" t="s">
        <v>6</v>
      </c>
      <c r="B532" s="6">
        <v>4347</v>
      </c>
      <c r="C532" s="6">
        <v>2173</v>
      </c>
      <c r="D532" s="6">
        <v>2174</v>
      </c>
      <c r="E532" t="b">
        <f t="shared" si="62"/>
        <v>0</v>
      </c>
      <c r="F532" t="b">
        <f t="shared" si="63"/>
        <v>1</v>
      </c>
      <c r="G532" t="b">
        <f t="shared" si="64"/>
        <v>1</v>
      </c>
      <c r="H532" t="b">
        <f t="shared" si="65"/>
        <v>0</v>
      </c>
    </row>
    <row r="533" spans="1:8">
      <c r="A533" s="4" t="s">
        <v>7</v>
      </c>
      <c r="B533" s="6">
        <v>4855</v>
      </c>
      <c r="C533" s="6">
        <v>2503</v>
      </c>
      <c r="D533" s="6">
        <v>2352</v>
      </c>
      <c r="E533" t="b">
        <f t="shared" si="62"/>
        <v>0</v>
      </c>
      <c r="F533" t="b">
        <f t="shared" si="63"/>
        <v>1</v>
      </c>
      <c r="G533" t="b">
        <f t="shared" si="64"/>
        <v>1</v>
      </c>
      <c r="H533" t="b">
        <f t="shared" si="65"/>
        <v>0</v>
      </c>
    </row>
    <row r="534" spans="1:8">
      <c r="A534" s="4" t="s">
        <v>8</v>
      </c>
      <c r="B534" s="6">
        <v>4277</v>
      </c>
      <c r="C534" s="6">
        <v>2246</v>
      </c>
      <c r="D534" s="6">
        <v>2031</v>
      </c>
      <c r="E534" t="b">
        <f t="shared" si="62"/>
        <v>0</v>
      </c>
      <c r="F534" t="b">
        <f t="shared" si="63"/>
        <v>1</v>
      </c>
      <c r="G534" t="b">
        <f t="shared" si="64"/>
        <v>1</v>
      </c>
      <c r="H534" t="b">
        <f t="shared" si="65"/>
        <v>0</v>
      </c>
    </row>
    <row r="535" spans="1:8">
      <c r="A535" s="4" t="s">
        <v>9</v>
      </c>
      <c r="B535" s="6">
        <v>4760</v>
      </c>
      <c r="C535" s="6">
        <v>2403</v>
      </c>
      <c r="D535" s="6">
        <v>2357</v>
      </c>
      <c r="E535" t="b">
        <f t="shared" si="62"/>
        <v>0</v>
      </c>
      <c r="F535" t="b">
        <f t="shared" si="63"/>
        <v>1</v>
      </c>
      <c r="G535" t="b">
        <f t="shared" si="64"/>
        <v>1</v>
      </c>
      <c r="H535" t="b">
        <f t="shared" si="65"/>
        <v>0</v>
      </c>
    </row>
    <row r="536" spans="1:8">
      <c r="A536" s="4" t="s">
        <v>10</v>
      </c>
      <c r="B536" s="6">
        <v>5851</v>
      </c>
      <c r="C536" s="6">
        <v>3011</v>
      </c>
      <c r="D536" s="6">
        <v>2840</v>
      </c>
      <c r="E536" t="b">
        <f t="shared" si="62"/>
        <v>0</v>
      </c>
      <c r="F536" t="b">
        <f t="shared" si="63"/>
        <v>1</v>
      </c>
      <c r="G536" t="b">
        <f t="shared" si="64"/>
        <v>1</v>
      </c>
      <c r="H536" t="b">
        <f t="shared" si="65"/>
        <v>0</v>
      </c>
    </row>
    <row r="537" spans="1:8">
      <c r="A537" s="4" t="s">
        <v>11</v>
      </c>
      <c r="B537" s="6">
        <v>6371</v>
      </c>
      <c r="C537" s="6">
        <v>3287</v>
      </c>
      <c r="D537" s="6">
        <v>3084</v>
      </c>
      <c r="E537" t="b">
        <f t="shared" si="62"/>
        <v>0</v>
      </c>
      <c r="F537" t="b">
        <f t="shared" si="63"/>
        <v>1</v>
      </c>
      <c r="G537" t="b">
        <f t="shared" si="64"/>
        <v>1</v>
      </c>
      <c r="H537" t="b">
        <f t="shared" si="65"/>
        <v>0</v>
      </c>
    </row>
    <row r="538" spans="1:8">
      <c r="A538" s="4" t="s">
        <v>12</v>
      </c>
      <c r="B538" s="6">
        <v>6760</v>
      </c>
      <c r="C538" s="6">
        <v>3525</v>
      </c>
      <c r="D538" s="6">
        <v>3235</v>
      </c>
      <c r="E538" t="b">
        <f t="shared" si="62"/>
        <v>0</v>
      </c>
      <c r="F538" t="b">
        <f t="shared" si="63"/>
        <v>1</v>
      </c>
      <c r="G538" t="b">
        <f t="shared" si="64"/>
        <v>1</v>
      </c>
      <c r="H538" t="b">
        <f t="shared" si="65"/>
        <v>0</v>
      </c>
    </row>
    <row r="539" spans="1:8">
      <c r="A539" s="4" t="s">
        <v>13</v>
      </c>
      <c r="B539" s="6">
        <v>6348</v>
      </c>
      <c r="C539" s="6">
        <v>3260</v>
      </c>
      <c r="D539" s="6">
        <v>3088</v>
      </c>
      <c r="E539" t="b">
        <f t="shared" si="62"/>
        <v>0</v>
      </c>
      <c r="F539" t="b">
        <f t="shared" si="63"/>
        <v>1</v>
      </c>
      <c r="G539" t="b">
        <f t="shared" si="64"/>
        <v>1</v>
      </c>
      <c r="H539" t="b">
        <f t="shared" si="65"/>
        <v>0</v>
      </c>
    </row>
    <row r="540" spans="1:8">
      <c r="A540" s="4" t="s">
        <v>14</v>
      </c>
      <c r="B540" s="6">
        <v>6057</v>
      </c>
      <c r="C540" s="6">
        <v>3075</v>
      </c>
      <c r="D540" s="6">
        <v>2982</v>
      </c>
      <c r="E540" t="b">
        <f t="shared" si="62"/>
        <v>0</v>
      </c>
      <c r="F540" t="b">
        <f t="shared" si="63"/>
        <v>1</v>
      </c>
      <c r="G540" t="b">
        <f t="shared" si="64"/>
        <v>1</v>
      </c>
      <c r="H540" t="b">
        <f t="shared" si="65"/>
        <v>0</v>
      </c>
    </row>
    <row r="541" spans="1:8">
      <c r="A541" s="4" t="s">
        <v>15</v>
      </c>
      <c r="B541" s="6">
        <v>5453</v>
      </c>
      <c r="C541" s="6">
        <v>2754</v>
      </c>
      <c r="D541" s="6">
        <v>2699</v>
      </c>
      <c r="E541" t="b">
        <f t="shared" si="62"/>
        <v>0</v>
      </c>
      <c r="F541" t="b">
        <f t="shared" si="63"/>
        <v>1</v>
      </c>
      <c r="G541" t="b">
        <f t="shared" si="64"/>
        <v>1</v>
      </c>
      <c r="H541" t="b">
        <f t="shared" si="65"/>
        <v>0</v>
      </c>
    </row>
    <row r="542" spans="1:8">
      <c r="A542" s="4" t="s">
        <v>16</v>
      </c>
      <c r="B542" s="6">
        <v>5390</v>
      </c>
      <c r="C542" s="6">
        <v>2659</v>
      </c>
      <c r="D542" s="6">
        <v>2731</v>
      </c>
      <c r="E542" t="b">
        <f t="shared" si="62"/>
        <v>0</v>
      </c>
      <c r="F542" t="b">
        <f t="shared" si="63"/>
        <v>1</v>
      </c>
      <c r="G542" t="b">
        <f t="shared" si="64"/>
        <v>1</v>
      </c>
      <c r="H542" t="b">
        <f t="shared" si="65"/>
        <v>0</v>
      </c>
    </row>
    <row r="543" spans="1:8">
      <c r="A543" s="4" t="s">
        <v>17</v>
      </c>
      <c r="B543" s="6">
        <v>5990</v>
      </c>
      <c r="C543" s="6">
        <v>2956</v>
      </c>
      <c r="D543" s="6">
        <v>3034</v>
      </c>
      <c r="E543" t="b">
        <f t="shared" si="62"/>
        <v>0</v>
      </c>
      <c r="F543" t="b">
        <f t="shared" si="63"/>
        <v>1</v>
      </c>
      <c r="G543" t="b">
        <f t="shared" si="64"/>
        <v>1</v>
      </c>
      <c r="H543" t="b">
        <f t="shared" si="65"/>
        <v>0</v>
      </c>
    </row>
    <row r="544" spans="1:8">
      <c r="A544" s="4" t="s">
        <v>18</v>
      </c>
      <c r="B544" s="6">
        <v>5369</v>
      </c>
      <c r="C544" s="6">
        <v>2607</v>
      </c>
      <c r="D544" s="6">
        <v>2762</v>
      </c>
      <c r="E544" t="b">
        <f t="shared" si="62"/>
        <v>0</v>
      </c>
      <c r="F544" t="b">
        <f t="shared" si="63"/>
        <v>1</v>
      </c>
      <c r="G544" t="b">
        <f t="shared" si="64"/>
        <v>1</v>
      </c>
      <c r="H544" t="b">
        <f t="shared" si="65"/>
        <v>0</v>
      </c>
    </row>
    <row r="545" spans="1:8">
      <c r="A545" s="4" t="s">
        <v>19</v>
      </c>
      <c r="B545" s="6">
        <v>4396</v>
      </c>
      <c r="C545" s="6">
        <v>1898</v>
      </c>
      <c r="D545" s="6">
        <v>2498</v>
      </c>
      <c r="E545" t="b">
        <f t="shared" si="62"/>
        <v>0</v>
      </c>
      <c r="F545" t="b">
        <f t="shared" si="63"/>
        <v>1</v>
      </c>
      <c r="G545" t="b">
        <f t="shared" si="64"/>
        <v>1</v>
      </c>
      <c r="H545" t="b">
        <f t="shared" si="65"/>
        <v>0</v>
      </c>
    </row>
    <row r="546" spans="1:8">
      <c r="A546" s="4" t="s">
        <v>5</v>
      </c>
      <c r="B546" s="6">
        <v>8039</v>
      </c>
      <c r="C546" s="6">
        <v>2858</v>
      </c>
      <c r="D546" s="6">
        <v>5181</v>
      </c>
      <c r="E546" t="b">
        <f t="shared" si="62"/>
        <v>1</v>
      </c>
      <c r="F546" t="b">
        <f t="shared" si="63"/>
        <v>1</v>
      </c>
      <c r="G546" t="b">
        <f t="shared" si="64"/>
        <v>0</v>
      </c>
      <c r="H546" t="b">
        <f t="shared" si="65"/>
        <v>0</v>
      </c>
    </row>
    <row r="547" spans="1:8">
      <c r="A547" s="4" t="s">
        <v>4</v>
      </c>
      <c r="B547" s="6">
        <f>SUM(B545:B546)</f>
        <v>12435</v>
      </c>
      <c r="C547" s="6">
        <f>SUM(C545:C546)</f>
        <v>4756</v>
      </c>
      <c r="D547" s="6">
        <f t="shared" ref="D547" si="67">SUM(D545:D546)</f>
        <v>7679</v>
      </c>
      <c r="E547" t="b">
        <f t="shared" si="62"/>
        <v>1</v>
      </c>
      <c r="F547" t="b">
        <f t="shared" si="63"/>
        <v>0</v>
      </c>
      <c r="G547" t="b">
        <f t="shared" si="64"/>
        <v>1</v>
      </c>
      <c r="H547" t="b">
        <f t="shared" si="65"/>
        <v>0</v>
      </c>
    </row>
    <row r="548" spans="1:8">
      <c r="A548" s="4" t="s">
        <v>384</v>
      </c>
      <c r="B548" s="6">
        <v>69900</v>
      </c>
      <c r="C548" s="6">
        <v>34760</v>
      </c>
      <c r="D548" s="6">
        <v>35140</v>
      </c>
      <c r="E548" t="b">
        <f t="shared" si="62"/>
        <v>1</v>
      </c>
      <c r="F548" t="b">
        <f t="shared" si="63"/>
        <v>1</v>
      </c>
      <c r="G548" t="b">
        <f t="shared" si="64"/>
        <v>1</v>
      </c>
      <c r="H548" t="b">
        <f t="shared" si="65"/>
        <v>1</v>
      </c>
    </row>
    <row r="549" spans="1:8">
      <c r="A549" s="4" t="s">
        <v>6</v>
      </c>
      <c r="B549" s="6">
        <v>3801</v>
      </c>
      <c r="C549" s="6">
        <v>1982</v>
      </c>
      <c r="D549" s="6">
        <v>1819</v>
      </c>
      <c r="E549" t="b">
        <f t="shared" si="62"/>
        <v>0</v>
      </c>
      <c r="F549" t="b">
        <f t="shared" si="63"/>
        <v>1</v>
      </c>
      <c r="G549" t="b">
        <f t="shared" si="64"/>
        <v>1</v>
      </c>
      <c r="H549" t="b">
        <f t="shared" si="65"/>
        <v>0</v>
      </c>
    </row>
    <row r="550" spans="1:8">
      <c r="A550" s="4" t="s">
        <v>7</v>
      </c>
      <c r="B550" s="6">
        <v>4364</v>
      </c>
      <c r="C550" s="6">
        <v>2230</v>
      </c>
      <c r="D550" s="6">
        <v>2134</v>
      </c>
      <c r="E550" t="b">
        <f t="shared" si="62"/>
        <v>0</v>
      </c>
      <c r="F550" t="b">
        <f t="shared" si="63"/>
        <v>1</v>
      </c>
      <c r="G550" t="b">
        <f t="shared" si="64"/>
        <v>1</v>
      </c>
      <c r="H550" t="b">
        <f t="shared" si="65"/>
        <v>0</v>
      </c>
    </row>
    <row r="551" spans="1:8">
      <c r="A551" s="4" t="s">
        <v>8</v>
      </c>
      <c r="B551" s="6">
        <v>3763</v>
      </c>
      <c r="C551" s="6">
        <v>1928</v>
      </c>
      <c r="D551" s="6">
        <v>1835</v>
      </c>
      <c r="E551" t="b">
        <f t="shared" si="62"/>
        <v>0</v>
      </c>
      <c r="F551" t="b">
        <f t="shared" si="63"/>
        <v>1</v>
      </c>
      <c r="G551" t="b">
        <f t="shared" si="64"/>
        <v>1</v>
      </c>
      <c r="H551" t="b">
        <f t="shared" si="65"/>
        <v>0</v>
      </c>
    </row>
    <row r="552" spans="1:8">
      <c r="A552" s="4" t="s">
        <v>9</v>
      </c>
      <c r="B552" s="6">
        <v>3994</v>
      </c>
      <c r="C552" s="6">
        <v>2078</v>
      </c>
      <c r="D552" s="6">
        <v>1916</v>
      </c>
      <c r="E552" t="b">
        <f t="shared" si="62"/>
        <v>0</v>
      </c>
      <c r="F552" t="b">
        <f t="shared" si="63"/>
        <v>1</v>
      </c>
      <c r="G552" t="b">
        <f t="shared" si="64"/>
        <v>1</v>
      </c>
      <c r="H552" t="b">
        <f t="shared" si="65"/>
        <v>0</v>
      </c>
    </row>
    <row r="553" spans="1:8">
      <c r="A553" s="4" t="s">
        <v>10</v>
      </c>
      <c r="B553" s="6">
        <v>4829</v>
      </c>
      <c r="C553" s="6">
        <v>2522</v>
      </c>
      <c r="D553" s="6">
        <v>2307</v>
      </c>
      <c r="E553" t="b">
        <f t="shared" si="62"/>
        <v>0</v>
      </c>
      <c r="F553" t="b">
        <f t="shared" si="63"/>
        <v>1</v>
      </c>
      <c r="G553" t="b">
        <f t="shared" si="64"/>
        <v>1</v>
      </c>
      <c r="H553" t="b">
        <f t="shared" si="65"/>
        <v>0</v>
      </c>
    </row>
    <row r="554" spans="1:8">
      <c r="A554" s="4" t="s">
        <v>11</v>
      </c>
      <c r="B554" s="6">
        <v>5561</v>
      </c>
      <c r="C554" s="6">
        <v>2859</v>
      </c>
      <c r="D554" s="6">
        <v>2702</v>
      </c>
      <c r="E554" t="b">
        <f t="shared" si="62"/>
        <v>0</v>
      </c>
      <c r="F554" t="b">
        <f t="shared" si="63"/>
        <v>1</v>
      </c>
      <c r="G554" t="b">
        <f t="shared" si="64"/>
        <v>1</v>
      </c>
      <c r="H554" t="b">
        <f t="shared" si="65"/>
        <v>0</v>
      </c>
    </row>
    <row r="555" spans="1:8">
      <c r="A555" s="4" t="s">
        <v>12</v>
      </c>
      <c r="B555" s="6">
        <v>5991</v>
      </c>
      <c r="C555" s="6">
        <v>3084</v>
      </c>
      <c r="D555" s="6">
        <v>2907</v>
      </c>
      <c r="E555" t="b">
        <f t="shared" si="62"/>
        <v>0</v>
      </c>
      <c r="F555" t="b">
        <f t="shared" si="63"/>
        <v>1</v>
      </c>
      <c r="G555" t="b">
        <f t="shared" si="64"/>
        <v>1</v>
      </c>
      <c r="H555" t="b">
        <f t="shared" si="65"/>
        <v>0</v>
      </c>
    </row>
    <row r="556" spans="1:8">
      <c r="A556" s="4" t="s">
        <v>13</v>
      </c>
      <c r="B556" s="6">
        <v>5399</v>
      </c>
      <c r="C556" s="6">
        <v>2797</v>
      </c>
      <c r="D556" s="6">
        <v>2602</v>
      </c>
      <c r="E556" t="b">
        <f t="shared" si="62"/>
        <v>0</v>
      </c>
      <c r="F556" t="b">
        <f t="shared" si="63"/>
        <v>1</v>
      </c>
      <c r="G556" t="b">
        <f t="shared" si="64"/>
        <v>1</v>
      </c>
      <c r="H556" t="b">
        <f t="shared" si="65"/>
        <v>0</v>
      </c>
    </row>
    <row r="557" spans="1:8">
      <c r="A557" s="4" t="s">
        <v>14</v>
      </c>
      <c r="B557" s="6">
        <v>4749</v>
      </c>
      <c r="C557" s="6">
        <v>2457</v>
      </c>
      <c r="D557" s="6">
        <v>2292</v>
      </c>
      <c r="E557" t="b">
        <f t="shared" si="62"/>
        <v>0</v>
      </c>
      <c r="F557" t="b">
        <f t="shared" si="63"/>
        <v>1</v>
      </c>
      <c r="G557" t="b">
        <f t="shared" si="64"/>
        <v>1</v>
      </c>
      <c r="H557" t="b">
        <f t="shared" si="65"/>
        <v>0</v>
      </c>
    </row>
    <row r="558" spans="1:8">
      <c r="A558" s="4" t="s">
        <v>15</v>
      </c>
      <c r="B558" s="6">
        <v>4152</v>
      </c>
      <c r="C558" s="6">
        <v>2116</v>
      </c>
      <c r="D558" s="6">
        <v>2036</v>
      </c>
      <c r="E558" t="b">
        <f t="shared" si="62"/>
        <v>0</v>
      </c>
      <c r="F558" t="b">
        <f t="shared" si="63"/>
        <v>1</v>
      </c>
      <c r="G558" t="b">
        <f t="shared" si="64"/>
        <v>1</v>
      </c>
      <c r="H558" t="b">
        <f t="shared" si="65"/>
        <v>0</v>
      </c>
    </row>
    <row r="559" spans="1:8">
      <c r="A559" s="4" t="s">
        <v>16</v>
      </c>
      <c r="B559" s="6">
        <v>4279</v>
      </c>
      <c r="C559" s="6">
        <v>2110</v>
      </c>
      <c r="D559" s="6">
        <v>2169</v>
      </c>
      <c r="E559" t="b">
        <f t="shared" si="62"/>
        <v>0</v>
      </c>
      <c r="F559" t="b">
        <f t="shared" si="63"/>
        <v>1</v>
      </c>
      <c r="G559" t="b">
        <f t="shared" si="64"/>
        <v>1</v>
      </c>
      <c r="H559" t="b">
        <f t="shared" si="65"/>
        <v>0</v>
      </c>
    </row>
    <row r="560" spans="1:8">
      <c r="A560" s="4" t="s">
        <v>17</v>
      </c>
      <c r="B560" s="6">
        <v>5136</v>
      </c>
      <c r="C560" s="6">
        <v>2568</v>
      </c>
      <c r="D560" s="6">
        <v>2568</v>
      </c>
      <c r="E560" t="b">
        <f t="shared" si="62"/>
        <v>0</v>
      </c>
      <c r="F560" t="b">
        <f t="shared" si="63"/>
        <v>1</v>
      </c>
      <c r="G560" t="b">
        <f t="shared" si="64"/>
        <v>1</v>
      </c>
      <c r="H560" t="b">
        <f t="shared" si="65"/>
        <v>0</v>
      </c>
    </row>
    <row r="561" spans="1:8">
      <c r="A561" s="4" t="s">
        <v>18</v>
      </c>
      <c r="B561" s="6">
        <v>4542</v>
      </c>
      <c r="C561" s="6">
        <v>2221</v>
      </c>
      <c r="D561" s="6">
        <v>2321</v>
      </c>
      <c r="E561" t="b">
        <f t="shared" si="62"/>
        <v>0</v>
      </c>
      <c r="F561" t="b">
        <f t="shared" si="63"/>
        <v>1</v>
      </c>
      <c r="G561" t="b">
        <f t="shared" si="64"/>
        <v>1</v>
      </c>
      <c r="H561" t="b">
        <f t="shared" si="65"/>
        <v>0</v>
      </c>
    </row>
    <row r="562" spans="1:8">
      <c r="A562" s="4" t="s">
        <v>19</v>
      </c>
      <c r="B562" s="6">
        <v>3740</v>
      </c>
      <c r="C562" s="6">
        <v>1760</v>
      </c>
      <c r="D562" s="6">
        <v>1980</v>
      </c>
      <c r="E562" t="b">
        <f t="shared" si="62"/>
        <v>0</v>
      </c>
      <c r="F562" t="b">
        <f t="shared" si="63"/>
        <v>1</v>
      </c>
      <c r="G562" t="b">
        <f t="shared" si="64"/>
        <v>1</v>
      </c>
      <c r="H562" t="b">
        <f t="shared" si="65"/>
        <v>0</v>
      </c>
    </row>
    <row r="563" spans="1:8">
      <c r="A563" s="4" t="s">
        <v>5</v>
      </c>
      <c r="B563" s="6">
        <v>5600</v>
      </c>
      <c r="C563" s="6">
        <v>2048</v>
      </c>
      <c r="D563" s="6">
        <v>3552</v>
      </c>
      <c r="E563" t="b">
        <f t="shared" si="62"/>
        <v>1</v>
      </c>
      <c r="F563" t="b">
        <f t="shared" si="63"/>
        <v>1</v>
      </c>
      <c r="G563" t="b">
        <f t="shared" si="64"/>
        <v>0</v>
      </c>
      <c r="H563" t="b">
        <f t="shared" si="65"/>
        <v>0</v>
      </c>
    </row>
    <row r="564" spans="1:8">
      <c r="A564" s="4" t="s">
        <v>4</v>
      </c>
      <c r="B564" s="6">
        <f>SUM(B562:B563)</f>
        <v>9340</v>
      </c>
      <c r="C564" s="6">
        <f>SUM(C562:C563)</f>
        <v>3808</v>
      </c>
      <c r="D564" s="6">
        <f t="shared" ref="D564" si="68">SUM(D562:D563)</f>
        <v>5532</v>
      </c>
      <c r="E564" t="b">
        <f t="shared" si="62"/>
        <v>1</v>
      </c>
      <c r="F564" t="b">
        <f t="shared" si="63"/>
        <v>0</v>
      </c>
      <c r="G564" t="b">
        <f t="shared" si="64"/>
        <v>1</v>
      </c>
      <c r="H564" t="b">
        <f t="shared" si="65"/>
        <v>0</v>
      </c>
    </row>
    <row r="565" spans="1:8">
      <c r="A565" s="4" t="s">
        <v>385</v>
      </c>
      <c r="B565" s="6">
        <v>57105</v>
      </c>
      <c r="C565" s="6">
        <v>28212</v>
      </c>
      <c r="D565" s="6">
        <v>28893</v>
      </c>
      <c r="E565" t="b">
        <f t="shared" si="62"/>
        <v>1</v>
      </c>
      <c r="F565" t="b">
        <f t="shared" si="63"/>
        <v>1</v>
      </c>
      <c r="G565" t="b">
        <f t="shared" si="64"/>
        <v>1</v>
      </c>
      <c r="H565" t="b">
        <f t="shared" si="65"/>
        <v>1</v>
      </c>
    </row>
    <row r="566" spans="1:8">
      <c r="A566" s="4" t="s">
        <v>6</v>
      </c>
      <c r="B566" s="6">
        <v>3333</v>
      </c>
      <c r="C566" s="6">
        <v>1700</v>
      </c>
      <c r="D566" s="6">
        <v>1633</v>
      </c>
      <c r="E566" t="b">
        <f t="shared" si="62"/>
        <v>0</v>
      </c>
      <c r="F566" t="b">
        <f t="shared" si="63"/>
        <v>1</v>
      </c>
      <c r="G566" t="b">
        <f t="shared" si="64"/>
        <v>1</v>
      </c>
      <c r="H566" t="b">
        <f t="shared" si="65"/>
        <v>0</v>
      </c>
    </row>
    <row r="567" spans="1:8">
      <c r="A567" s="4" t="s">
        <v>7</v>
      </c>
      <c r="B567" s="6">
        <v>3500</v>
      </c>
      <c r="C567" s="6">
        <v>1795</v>
      </c>
      <c r="D567" s="6">
        <v>1705</v>
      </c>
      <c r="E567" t="b">
        <f t="shared" si="62"/>
        <v>0</v>
      </c>
      <c r="F567" t="b">
        <f t="shared" si="63"/>
        <v>1</v>
      </c>
      <c r="G567" t="b">
        <f t="shared" si="64"/>
        <v>1</v>
      </c>
      <c r="H567" t="b">
        <f t="shared" si="65"/>
        <v>0</v>
      </c>
    </row>
    <row r="568" spans="1:8">
      <c r="A568" s="4" t="s">
        <v>8</v>
      </c>
      <c r="B568" s="6">
        <v>3151</v>
      </c>
      <c r="C568" s="6">
        <v>1622</v>
      </c>
      <c r="D568" s="6">
        <v>1529</v>
      </c>
      <c r="E568" t="b">
        <f t="shared" si="62"/>
        <v>0</v>
      </c>
      <c r="F568" t="b">
        <f t="shared" si="63"/>
        <v>1</v>
      </c>
      <c r="G568" t="b">
        <f t="shared" si="64"/>
        <v>1</v>
      </c>
      <c r="H568" t="b">
        <f t="shared" si="65"/>
        <v>0</v>
      </c>
    </row>
    <row r="569" spans="1:8">
      <c r="A569" s="4" t="s">
        <v>9</v>
      </c>
      <c r="B569" s="6">
        <v>3358</v>
      </c>
      <c r="C569" s="6">
        <v>1772</v>
      </c>
      <c r="D569" s="6">
        <v>1586</v>
      </c>
      <c r="E569" t="b">
        <f t="shared" si="62"/>
        <v>0</v>
      </c>
      <c r="F569" t="b">
        <f t="shared" si="63"/>
        <v>1</v>
      </c>
      <c r="G569" t="b">
        <f t="shared" si="64"/>
        <v>1</v>
      </c>
      <c r="H569" t="b">
        <f t="shared" si="65"/>
        <v>0</v>
      </c>
    </row>
    <row r="570" spans="1:8">
      <c r="A570" s="4" t="s">
        <v>10</v>
      </c>
      <c r="B570" s="6">
        <v>3985</v>
      </c>
      <c r="C570" s="6">
        <v>2060</v>
      </c>
      <c r="D570" s="6">
        <v>1925</v>
      </c>
      <c r="E570" t="b">
        <f t="shared" si="62"/>
        <v>0</v>
      </c>
      <c r="F570" t="b">
        <f t="shared" si="63"/>
        <v>1</v>
      </c>
      <c r="G570" t="b">
        <f t="shared" si="64"/>
        <v>1</v>
      </c>
      <c r="H570" t="b">
        <f t="shared" si="65"/>
        <v>0</v>
      </c>
    </row>
    <row r="571" spans="1:8">
      <c r="A571" s="4" t="s">
        <v>11</v>
      </c>
      <c r="B571" s="6">
        <v>4327</v>
      </c>
      <c r="C571" s="6">
        <v>2173</v>
      </c>
      <c r="D571" s="6">
        <v>2154</v>
      </c>
      <c r="E571" t="b">
        <f t="shared" si="62"/>
        <v>0</v>
      </c>
      <c r="F571" t="b">
        <f t="shared" si="63"/>
        <v>1</v>
      </c>
      <c r="G571" t="b">
        <f t="shared" si="64"/>
        <v>1</v>
      </c>
      <c r="H571" t="b">
        <f t="shared" si="65"/>
        <v>0</v>
      </c>
    </row>
    <row r="572" spans="1:8">
      <c r="A572" s="4" t="s">
        <v>12</v>
      </c>
      <c r="B572" s="6">
        <v>4777</v>
      </c>
      <c r="C572" s="6">
        <v>2472</v>
      </c>
      <c r="D572" s="6">
        <v>2305</v>
      </c>
      <c r="E572" t="b">
        <f t="shared" si="62"/>
        <v>0</v>
      </c>
      <c r="F572" t="b">
        <f t="shared" si="63"/>
        <v>1</v>
      </c>
      <c r="G572" t="b">
        <f t="shared" si="64"/>
        <v>1</v>
      </c>
      <c r="H572" t="b">
        <f t="shared" si="65"/>
        <v>0</v>
      </c>
    </row>
    <row r="573" spans="1:8">
      <c r="A573" s="4" t="s">
        <v>13</v>
      </c>
      <c r="B573" s="6">
        <v>4504</v>
      </c>
      <c r="C573" s="6">
        <v>2326</v>
      </c>
      <c r="D573" s="6">
        <v>2178</v>
      </c>
      <c r="E573" t="b">
        <f t="shared" si="62"/>
        <v>0</v>
      </c>
      <c r="F573" t="b">
        <f t="shared" si="63"/>
        <v>1</v>
      </c>
      <c r="G573" t="b">
        <f t="shared" si="64"/>
        <v>1</v>
      </c>
      <c r="H573" t="b">
        <f t="shared" si="65"/>
        <v>0</v>
      </c>
    </row>
    <row r="574" spans="1:8">
      <c r="A574" s="4" t="s">
        <v>14</v>
      </c>
      <c r="B574" s="6">
        <v>4044</v>
      </c>
      <c r="C574" s="6">
        <v>2041</v>
      </c>
      <c r="D574" s="6">
        <v>2003</v>
      </c>
      <c r="E574" t="b">
        <f t="shared" si="62"/>
        <v>0</v>
      </c>
      <c r="F574" t="b">
        <f t="shared" si="63"/>
        <v>1</v>
      </c>
      <c r="G574" t="b">
        <f t="shared" si="64"/>
        <v>1</v>
      </c>
      <c r="H574" t="b">
        <f t="shared" si="65"/>
        <v>0</v>
      </c>
    </row>
    <row r="575" spans="1:8">
      <c r="A575" s="4" t="s">
        <v>15</v>
      </c>
      <c r="B575" s="6">
        <v>3525</v>
      </c>
      <c r="C575" s="6">
        <v>1784</v>
      </c>
      <c r="D575" s="6">
        <v>1741</v>
      </c>
      <c r="E575" t="b">
        <f t="shared" si="62"/>
        <v>0</v>
      </c>
      <c r="F575" t="b">
        <f t="shared" si="63"/>
        <v>1</v>
      </c>
      <c r="G575" t="b">
        <f t="shared" si="64"/>
        <v>1</v>
      </c>
      <c r="H575" t="b">
        <f t="shared" si="65"/>
        <v>0</v>
      </c>
    </row>
    <row r="576" spans="1:8">
      <c r="A576" s="4" t="s">
        <v>16</v>
      </c>
      <c r="B576" s="6">
        <v>3439</v>
      </c>
      <c r="C576" s="6">
        <v>1720</v>
      </c>
      <c r="D576" s="6">
        <v>1719</v>
      </c>
      <c r="E576" t="b">
        <f t="shared" si="62"/>
        <v>0</v>
      </c>
      <c r="F576" t="b">
        <f t="shared" si="63"/>
        <v>1</v>
      </c>
      <c r="G576" t="b">
        <f t="shared" si="64"/>
        <v>1</v>
      </c>
      <c r="H576" t="b">
        <f t="shared" si="65"/>
        <v>0</v>
      </c>
    </row>
    <row r="577" spans="1:8">
      <c r="A577" s="4" t="s">
        <v>17</v>
      </c>
      <c r="B577" s="6">
        <v>3780</v>
      </c>
      <c r="C577" s="6">
        <v>1868</v>
      </c>
      <c r="D577" s="6">
        <v>1912</v>
      </c>
      <c r="E577" t="b">
        <f t="shared" si="62"/>
        <v>0</v>
      </c>
      <c r="F577" t="b">
        <f t="shared" si="63"/>
        <v>1</v>
      </c>
      <c r="G577" t="b">
        <f t="shared" si="64"/>
        <v>1</v>
      </c>
      <c r="H577" t="b">
        <f t="shared" si="65"/>
        <v>0</v>
      </c>
    </row>
    <row r="578" spans="1:8">
      <c r="A578" s="4" t="s">
        <v>18</v>
      </c>
      <c r="B578" s="6">
        <v>3629</v>
      </c>
      <c r="C578" s="6">
        <v>1728</v>
      </c>
      <c r="D578" s="6">
        <v>1901</v>
      </c>
      <c r="E578" t="b">
        <f t="shared" si="62"/>
        <v>0</v>
      </c>
      <c r="F578" t="b">
        <f t="shared" si="63"/>
        <v>1</v>
      </c>
      <c r="G578" t="b">
        <f t="shared" si="64"/>
        <v>1</v>
      </c>
      <c r="H578" t="b">
        <f t="shared" si="65"/>
        <v>0</v>
      </c>
    </row>
    <row r="579" spans="1:8">
      <c r="A579" s="4" t="s">
        <v>19</v>
      </c>
      <c r="B579" s="6">
        <v>3178</v>
      </c>
      <c r="C579" s="6">
        <v>1433</v>
      </c>
      <c r="D579" s="6">
        <v>1745</v>
      </c>
      <c r="E579" t="b">
        <f t="shared" si="62"/>
        <v>0</v>
      </c>
      <c r="F579" t="b">
        <f t="shared" si="63"/>
        <v>1</v>
      </c>
      <c r="G579" t="b">
        <f t="shared" si="64"/>
        <v>1</v>
      </c>
      <c r="H579" t="b">
        <f t="shared" si="65"/>
        <v>0</v>
      </c>
    </row>
    <row r="580" spans="1:8">
      <c r="A580" s="4" t="s">
        <v>5</v>
      </c>
      <c r="B580" s="6">
        <v>4575</v>
      </c>
      <c r="C580" s="6">
        <v>1718</v>
      </c>
      <c r="D580" s="6">
        <v>2857</v>
      </c>
      <c r="E580" t="b">
        <f t="shared" si="62"/>
        <v>1</v>
      </c>
      <c r="F580" t="b">
        <f t="shared" si="63"/>
        <v>1</v>
      </c>
      <c r="G580" t="b">
        <f t="shared" si="64"/>
        <v>0</v>
      </c>
      <c r="H580" t="b">
        <f t="shared" si="65"/>
        <v>0</v>
      </c>
    </row>
    <row r="581" spans="1:8">
      <c r="A581" s="4" t="s">
        <v>4</v>
      </c>
      <c r="B581" s="6">
        <f>SUM(B579:B580)</f>
        <v>7753</v>
      </c>
      <c r="C581" s="6">
        <f>SUM(C579:C580)</f>
        <v>3151</v>
      </c>
      <c r="D581" s="6">
        <f t="shared" ref="D581" si="69">SUM(D579:D580)</f>
        <v>4602</v>
      </c>
      <c r="E581" t="b">
        <f t="shared" ref="E581:E615" si="70">IFERROR(IF(SEARCH(" - ",A581)&gt;0,FALSE,TRUE),TRUE)</f>
        <v>1</v>
      </c>
      <c r="F581" t="b">
        <f t="shared" ref="F581:F615" si="71">IFERROR(IF(SEARCH("65+",A581)&gt;0,FALSE,TRUE),TRUE)</f>
        <v>0</v>
      </c>
      <c r="G581" t="b">
        <f t="shared" ref="G581:G615" si="72">IFERROR(IF(SEARCH("70",A581)&gt;0,FALSE,TRUE),TRUE)</f>
        <v>1</v>
      </c>
      <c r="H581" t="b">
        <f t="shared" ref="H581:H615" si="73">AND(E581:G581)</f>
        <v>0</v>
      </c>
    </row>
    <row r="582" spans="1:8">
      <c r="A582" s="4" t="s">
        <v>386</v>
      </c>
      <c r="B582" s="6">
        <v>76965</v>
      </c>
      <c r="C582" s="6">
        <v>37651</v>
      </c>
      <c r="D582" s="6">
        <v>39314</v>
      </c>
      <c r="E582" t="b">
        <f t="shared" si="70"/>
        <v>1</v>
      </c>
      <c r="F582" t="b">
        <f t="shared" si="71"/>
        <v>1</v>
      </c>
      <c r="G582" t="b">
        <f t="shared" si="72"/>
        <v>1</v>
      </c>
      <c r="H582" t="b">
        <f t="shared" si="73"/>
        <v>1</v>
      </c>
    </row>
    <row r="583" spans="1:8">
      <c r="A583" s="4" t="s">
        <v>6</v>
      </c>
      <c r="B583" s="6">
        <v>4086</v>
      </c>
      <c r="C583" s="6">
        <v>2093</v>
      </c>
      <c r="D583" s="6">
        <v>1993</v>
      </c>
      <c r="E583" t="b">
        <f t="shared" si="70"/>
        <v>0</v>
      </c>
      <c r="F583" t="b">
        <f t="shared" si="71"/>
        <v>1</v>
      </c>
      <c r="G583" t="b">
        <f t="shared" si="72"/>
        <v>1</v>
      </c>
      <c r="H583" t="b">
        <f t="shared" si="73"/>
        <v>0</v>
      </c>
    </row>
    <row r="584" spans="1:8">
      <c r="A584" s="4" t="s">
        <v>7</v>
      </c>
      <c r="B584" s="6">
        <v>4705</v>
      </c>
      <c r="C584" s="6">
        <v>2419</v>
      </c>
      <c r="D584" s="6">
        <v>2286</v>
      </c>
      <c r="E584" t="b">
        <f t="shared" si="70"/>
        <v>0</v>
      </c>
      <c r="F584" t="b">
        <f t="shared" si="71"/>
        <v>1</v>
      </c>
      <c r="G584" t="b">
        <f t="shared" si="72"/>
        <v>1</v>
      </c>
      <c r="H584" t="b">
        <f t="shared" si="73"/>
        <v>0</v>
      </c>
    </row>
    <row r="585" spans="1:8">
      <c r="A585" s="4" t="s">
        <v>8</v>
      </c>
      <c r="B585" s="6">
        <v>3869</v>
      </c>
      <c r="C585" s="6">
        <v>1993</v>
      </c>
      <c r="D585" s="6">
        <v>1876</v>
      </c>
      <c r="E585" t="b">
        <f t="shared" si="70"/>
        <v>0</v>
      </c>
      <c r="F585" t="b">
        <f t="shared" si="71"/>
        <v>1</v>
      </c>
      <c r="G585" t="b">
        <f t="shared" si="72"/>
        <v>1</v>
      </c>
      <c r="H585" t="b">
        <f t="shared" si="73"/>
        <v>0</v>
      </c>
    </row>
    <row r="586" spans="1:8">
      <c r="A586" s="4" t="s">
        <v>9</v>
      </c>
      <c r="B586" s="6">
        <v>4242</v>
      </c>
      <c r="C586" s="6">
        <v>2142</v>
      </c>
      <c r="D586" s="6">
        <v>2100</v>
      </c>
      <c r="E586" t="b">
        <f t="shared" si="70"/>
        <v>0</v>
      </c>
      <c r="F586" t="b">
        <f t="shared" si="71"/>
        <v>1</v>
      </c>
      <c r="G586" t="b">
        <f t="shared" si="72"/>
        <v>1</v>
      </c>
      <c r="H586" t="b">
        <f t="shared" si="73"/>
        <v>0</v>
      </c>
    </row>
    <row r="587" spans="1:8">
      <c r="A587" s="4" t="s">
        <v>10</v>
      </c>
      <c r="B587" s="6">
        <v>4788</v>
      </c>
      <c r="C587" s="6">
        <v>2421</v>
      </c>
      <c r="D587" s="6">
        <v>2367</v>
      </c>
      <c r="E587" t="b">
        <f t="shared" si="70"/>
        <v>0</v>
      </c>
      <c r="F587" t="b">
        <f t="shared" si="71"/>
        <v>1</v>
      </c>
      <c r="G587" t="b">
        <f t="shared" si="72"/>
        <v>1</v>
      </c>
      <c r="H587" t="b">
        <f t="shared" si="73"/>
        <v>0</v>
      </c>
    </row>
    <row r="588" spans="1:8">
      <c r="A588" s="4" t="s">
        <v>11</v>
      </c>
      <c r="B588" s="6">
        <v>5884</v>
      </c>
      <c r="C588" s="6">
        <v>3009</v>
      </c>
      <c r="D588" s="6">
        <v>2875</v>
      </c>
      <c r="E588" t="b">
        <f t="shared" si="70"/>
        <v>0</v>
      </c>
      <c r="F588" t="b">
        <f t="shared" si="71"/>
        <v>1</v>
      </c>
      <c r="G588" t="b">
        <f t="shared" si="72"/>
        <v>1</v>
      </c>
      <c r="H588" t="b">
        <f t="shared" si="73"/>
        <v>0</v>
      </c>
    </row>
    <row r="589" spans="1:8">
      <c r="A589" s="4" t="s">
        <v>12</v>
      </c>
      <c r="B589" s="6">
        <v>6612</v>
      </c>
      <c r="C589" s="6">
        <v>3348</v>
      </c>
      <c r="D589" s="6">
        <v>3264</v>
      </c>
      <c r="E589" t="b">
        <f t="shared" si="70"/>
        <v>0</v>
      </c>
      <c r="F589" t="b">
        <f t="shared" si="71"/>
        <v>1</v>
      </c>
      <c r="G589" t="b">
        <f t="shared" si="72"/>
        <v>1</v>
      </c>
      <c r="H589" t="b">
        <f t="shared" si="73"/>
        <v>0</v>
      </c>
    </row>
    <row r="590" spans="1:8">
      <c r="A590" s="4" t="s">
        <v>13</v>
      </c>
      <c r="B590" s="6">
        <v>6248</v>
      </c>
      <c r="C590" s="6">
        <v>3293</v>
      </c>
      <c r="D590" s="6">
        <v>2955</v>
      </c>
      <c r="E590" t="b">
        <f t="shared" si="70"/>
        <v>0</v>
      </c>
      <c r="F590" t="b">
        <f t="shared" si="71"/>
        <v>1</v>
      </c>
      <c r="G590" t="b">
        <f t="shared" si="72"/>
        <v>1</v>
      </c>
      <c r="H590" t="b">
        <f t="shared" si="73"/>
        <v>0</v>
      </c>
    </row>
    <row r="591" spans="1:8">
      <c r="A591" s="4" t="s">
        <v>14</v>
      </c>
      <c r="B591" s="6">
        <v>5601</v>
      </c>
      <c r="C591" s="6">
        <v>2824</v>
      </c>
      <c r="D591" s="6">
        <v>2777</v>
      </c>
      <c r="E591" t="b">
        <f t="shared" si="70"/>
        <v>0</v>
      </c>
      <c r="F591" t="b">
        <f t="shared" si="71"/>
        <v>1</v>
      </c>
      <c r="G591" t="b">
        <f t="shared" si="72"/>
        <v>1</v>
      </c>
      <c r="H591" t="b">
        <f t="shared" si="73"/>
        <v>0</v>
      </c>
    </row>
    <row r="592" spans="1:8">
      <c r="A592" s="4" t="s">
        <v>15</v>
      </c>
      <c r="B592" s="6">
        <v>4682</v>
      </c>
      <c r="C592" s="6">
        <v>2368</v>
      </c>
      <c r="D592" s="6">
        <v>2314</v>
      </c>
      <c r="E592" t="b">
        <f t="shared" si="70"/>
        <v>0</v>
      </c>
      <c r="F592" t="b">
        <f t="shared" si="71"/>
        <v>1</v>
      </c>
      <c r="G592" t="b">
        <f t="shared" si="72"/>
        <v>1</v>
      </c>
      <c r="H592" t="b">
        <f t="shared" si="73"/>
        <v>0</v>
      </c>
    </row>
    <row r="593" spans="1:8">
      <c r="A593" s="4" t="s">
        <v>16</v>
      </c>
      <c r="B593" s="6">
        <v>4707</v>
      </c>
      <c r="C593" s="6">
        <v>2360</v>
      </c>
      <c r="D593" s="6">
        <v>2347</v>
      </c>
      <c r="E593" t="b">
        <f t="shared" si="70"/>
        <v>0</v>
      </c>
      <c r="F593" t="b">
        <f t="shared" si="71"/>
        <v>1</v>
      </c>
      <c r="G593" t="b">
        <f t="shared" si="72"/>
        <v>1</v>
      </c>
      <c r="H593" t="b">
        <f t="shared" si="73"/>
        <v>0</v>
      </c>
    </row>
    <row r="594" spans="1:8">
      <c r="A594" s="4" t="s">
        <v>17</v>
      </c>
      <c r="B594" s="6">
        <v>5467</v>
      </c>
      <c r="C594" s="6">
        <v>2658</v>
      </c>
      <c r="D594" s="6">
        <v>2809</v>
      </c>
      <c r="E594" t="b">
        <f t="shared" si="70"/>
        <v>0</v>
      </c>
      <c r="F594" t="b">
        <f t="shared" si="71"/>
        <v>1</v>
      </c>
      <c r="G594" t="b">
        <f t="shared" si="72"/>
        <v>1</v>
      </c>
      <c r="H594" t="b">
        <f t="shared" si="73"/>
        <v>0</v>
      </c>
    </row>
    <row r="595" spans="1:8">
      <c r="A595" s="4" t="s">
        <v>18</v>
      </c>
      <c r="B595" s="6">
        <v>5115</v>
      </c>
      <c r="C595" s="6">
        <v>2424</v>
      </c>
      <c r="D595" s="6">
        <v>2691</v>
      </c>
      <c r="E595" t="b">
        <f t="shared" si="70"/>
        <v>0</v>
      </c>
      <c r="F595" t="b">
        <f t="shared" si="71"/>
        <v>1</v>
      </c>
      <c r="G595" t="b">
        <f t="shared" si="72"/>
        <v>1</v>
      </c>
      <c r="H595" t="b">
        <f t="shared" si="73"/>
        <v>0</v>
      </c>
    </row>
    <row r="596" spans="1:8">
      <c r="A596" s="4" t="s">
        <v>19</v>
      </c>
      <c r="B596" s="6">
        <v>4415</v>
      </c>
      <c r="C596" s="6">
        <v>1949</v>
      </c>
      <c r="D596" s="6">
        <v>2466</v>
      </c>
      <c r="E596" t="b">
        <f t="shared" si="70"/>
        <v>0</v>
      </c>
      <c r="F596" t="b">
        <f t="shared" si="71"/>
        <v>1</v>
      </c>
      <c r="G596" t="b">
        <f t="shared" si="72"/>
        <v>1</v>
      </c>
      <c r="H596" t="b">
        <f t="shared" si="73"/>
        <v>0</v>
      </c>
    </row>
    <row r="597" spans="1:8">
      <c r="A597" s="4" t="s">
        <v>5</v>
      </c>
      <c r="B597" s="6">
        <v>6544</v>
      </c>
      <c r="C597" s="6">
        <v>2350</v>
      </c>
      <c r="D597" s="6">
        <v>4194</v>
      </c>
      <c r="E597" t="b">
        <f t="shared" si="70"/>
        <v>1</v>
      </c>
      <c r="F597" t="b">
        <f t="shared" si="71"/>
        <v>1</v>
      </c>
      <c r="G597" t="b">
        <f t="shared" si="72"/>
        <v>0</v>
      </c>
      <c r="H597" t="b">
        <f t="shared" si="73"/>
        <v>0</v>
      </c>
    </row>
    <row r="598" spans="1:8">
      <c r="A598" s="4" t="s">
        <v>4</v>
      </c>
      <c r="B598" s="6">
        <f>SUM(B596:B597)</f>
        <v>10959</v>
      </c>
      <c r="C598" s="6">
        <f>SUM(C596:C597)</f>
        <v>4299</v>
      </c>
      <c r="D598" s="6">
        <f t="shared" ref="D598" si="74">SUM(D596:D597)</f>
        <v>6660</v>
      </c>
      <c r="E598" t="b">
        <f t="shared" si="70"/>
        <v>1</v>
      </c>
      <c r="F598" t="b">
        <f t="shared" si="71"/>
        <v>0</v>
      </c>
      <c r="G598" t="b">
        <f t="shared" si="72"/>
        <v>1</v>
      </c>
      <c r="H598" t="b">
        <f t="shared" si="73"/>
        <v>0</v>
      </c>
    </row>
    <row r="599" spans="1:8">
      <c r="A599" s="4" t="s">
        <v>387</v>
      </c>
      <c r="B599" s="6">
        <v>69801</v>
      </c>
      <c r="C599" s="6">
        <v>34655</v>
      </c>
      <c r="D599" s="6">
        <v>35146</v>
      </c>
      <c r="E599" t="b">
        <f t="shared" si="70"/>
        <v>1</v>
      </c>
      <c r="F599" t="b">
        <f t="shared" si="71"/>
        <v>1</v>
      </c>
      <c r="G599" t="b">
        <f t="shared" si="72"/>
        <v>1</v>
      </c>
      <c r="H599" t="b">
        <f t="shared" si="73"/>
        <v>1</v>
      </c>
    </row>
    <row r="600" spans="1:8">
      <c r="A600" s="4" t="s">
        <v>6</v>
      </c>
      <c r="B600" s="6">
        <v>3512</v>
      </c>
      <c r="C600" s="6">
        <v>1829</v>
      </c>
      <c r="D600" s="6">
        <v>1683</v>
      </c>
      <c r="E600" t="b">
        <f t="shared" si="70"/>
        <v>0</v>
      </c>
      <c r="F600" t="b">
        <f t="shared" si="71"/>
        <v>1</v>
      </c>
      <c r="G600" t="b">
        <f t="shared" si="72"/>
        <v>1</v>
      </c>
      <c r="H600" t="b">
        <f t="shared" si="73"/>
        <v>0</v>
      </c>
    </row>
    <row r="601" spans="1:8">
      <c r="A601" s="4" t="s">
        <v>7</v>
      </c>
      <c r="B601" s="6">
        <v>4118</v>
      </c>
      <c r="C601" s="6">
        <v>2091</v>
      </c>
      <c r="D601" s="6">
        <v>2027</v>
      </c>
      <c r="E601" t="b">
        <f t="shared" si="70"/>
        <v>0</v>
      </c>
      <c r="F601" t="b">
        <f t="shared" si="71"/>
        <v>1</v>
      </c>
      <c r="G601" t="b">
        <f t="shared" si="72"/>
        <v>1</v>
      </c>
      <c r="H601" t="b">
        <f t="shared" si="73"/>
        <v>0</v>
      </c>
    </row>
    <row r="602" spans="1:8">
      <c r="A602" s="4" t="s">
        <v>8</v>
      </c>
      <c r="B602" s="6">
        <v>3754</v>
      </c>
      <c r="C602" s="6">
        <v>1925</v>
      </c>
      <c r="D602" s="6">
        <v>1829</v>
      </c>
      <c r="E602" t="b">
        <f t="shared" si="70"/>
        <v>0</v>
      </c>
      <c r="F602" t="b">
        <f t="shared" si="71"/>
        <v>1</v>
      </c>
      <c r="G602" t="b">
        <f t="shared" si="72"/>
        <v>1</v>
      </c>
      <c r="H602" t="b">
        <f t="shared" si="73"/>
        <v>0</v>
      </c>
    </row>
    <row r="603" spans="1:8">
      <c r="A603" s="4" t="s">
        <v>9</v>
      </c>
      <c r="B603" s="6">
        <v>3960</v>
      </c>
      <c r="C603" s="6">
        <v>2071</v>
      </c>
      <c r="D603" s="6">
        <v>1889</v>
      </c>
      <c r="E603" t="b">
        <f t="shared" si="70"/>
        <v>0</v>
      </c>
      <c r="F603" t="b">
        <f t="shared" si="71"/>
        <v>1</v>
      </c>
      <c r="G603" t="b">
        <f t="shared" si="72"/>
        <v>1</v>
      </c>
      <c r="H603" t="b">
        <f t="shared" si="73"/>
        <v>0</v>
      </c>
    </row>
    <row r="604" spans="1:8">
      <c r="A604" s="4" t="s">
        <v>10</v>
      </c>
      <c r="B604" s="6">
        <v>5011</v>
      </c>
      <c r="C604" s="6">
        <v>2597</v>
      </c>
      <c r="D604" s="6">
        <v>2414</v>
      </c>
      <c r="E604" t="b">
        <f t="shared" si="70"/>
        <v>0</v>
      </c>
      <c r="F604" t="b">
        <f t="shared" si="71"/>
        <v>1</v>
      </c>
      <c r="G604" t="b">
        <f t="shared" si="72"/>
        <v>1</v>
      </c>
      <c r="H604" t="b">
        <f t="shared" si="73"/>
        <v>0</v>
      </c>
    </row>
    <row r="605" spans="1:8">
      <c r="A605" s="4" t="s">
        <v>11</v>
      </c>
      <c r="B605" s="6">
        <v>5510</v>
      </c>
      <c r="C605" s="6">
        <v>2825</v>
      </c>
      <c r="D605" s="6">
        <v>2685</v>
      </c>
      <c r="E605" t="b">
        <f t="shared" si="70"/>
        <v>0</v>
      </c>
      <c r="F605" t="b">
        <f t="shared" si="71"/>
        <v>1</v>
      </c>
      <c r="G605" t="b">
        <f t="shared" si="72"/>
        <v>1</v>
      </c>
      <c r="H605" t="b">
        <f t="shared" si="73"/>
        <v>0</v>
      </c>
    </row>
    <row r="606" spans="1:8">
      <c r="A606" s="4" t="s">
        <v>12</v>
      </c>
      <c r="B606" s="6">
        <v>5853</v>
      </c>
      <c r="C606" s="6">
        <v>3046</v>
      </c>
      <c r="D606" s="6">
        <v>2807</v>
      </c>
      <c r="E606" t="b">
        <f t="shared" si="70"/>
        <v>0</v>
      </c>
      <c r="F606" t="b">
        <f t="shared" si="71"/>
        <v>1</v>
      </c>
      <c r="G606" t="b">
        <f t="shared" si="72"/>
        <v>1</v>
      </c>
      <c r="H606" t="b">
        <f t="shared" si="73"/>
        <v>0</v>
      </c>
    </row>
    <row r="607" spans="1:8">
      <c r="A607" s="4" t="s">
        <v>13</v>
      </c>
      <c r="B607" s="6">
        <v>5461</v>
      </c>
      <c r="C607" s="6">
        <v>2846</v>
      </c>
      <c r="D607" s="6">
        <v>2615</v>
      </c>
      <c r="E607" t="b">
        <f t="shared" si="70"/>
        <v>0</v>
      </c>
      <c r="F607" t="b">
        <f t="shared" si="71"/>
        <v>1</v>
      </c>
      <c r="G607" t="b">
        <f t="shared" si="72"/>
        <v>1</v>
      </c>
      <c r="H607" t="b">
        <f t="shared" si="73"/>
        <v>0</v>
      </c>
    </row>
    <row r="608" spans="1:8">
      <c r="A608" s="4" t="s">
        <v>14</v>
      </c>
      <c r="B608" s="6">
        <v>4784</v>
      </c>
      <c r="C608" s="6">
        <v>2436</v>
      </c>
      <c r="D608" s="6">
        <v>2348</v>
      </c>
      <c r="E608" t="b">
        <f t="shared" si="70"/>
        <v>0</v>
      </c>
      <c r="F608" t="b">
        <f t="shared" si="71"/>
        <v>1</v>
      </c>
      <c r="G608" t="b">
        <f t="shared" si="72"/>
        <v>1</v>
      </c>
      <c r="H608" t="b">
        <f t="shared" si="73"/>
        <v>0</v>
      </c>
    </row>
    <row r="609" spans="1:8">
      <c r="A609" s="4" t="s">
        <v>15</v>
      </c>
      <c r="B609" s="6">
        <v>4103</v>
      </c>
      <c r="C609" s="6">
        <v>2049</v>
      </c>
      <c r="D609" s="6">
        <v>2054</v>
      </c>
      <c r="E609" t="b">
        <f t="shared" si="70"/>
        <v>0</v>
      </c>
      <c r="F609" t="b">
        <f t="shared" si="71"/>
        <v>1</v>
      </c>
      <c r="G609" t="b">
        <f t="shared" si="72"/>
        <v>1</v>
      </c>
      <c r="H609" t="b">
        <f t="shared" si="73"/>
        <v>0</v>
      </c>
    </row>
    <row r="610" spans="1:8">
      <c r="A610" s="4" t="s">
        <v>16</v>
      </c>
      <c r="B610" s="6">
        <v>4509</v>
      </c>
      <c r="C610" s="6">
        <v>2286</v>
      </c>
      <c r="D610" s="6">
        <v>2223</v>
      </c>
      <c r="E610" t="b">
        <f t="shared" si="70"/>
        <v>0</v>
      </c>
      <c r="F610" t="b">
        <f t="shared" si="71"/>
        <v>1</v>
      </c>
      <c r="G610" t="b">
        <f t="shared" si="72"/>
        <v>1</v>
      </c>
      <c r="H610" t="b">
        <f t="shared" si="73"/>
        <v>0</v>
      </c>
    </row>
    <row r="611" spans="1:8">
      <c r="A611" s="4" t="s">
        <v>17</v>
      </c>
      <c r="B611" s="6">
        <v>5166</v>
      </c>
      <c r="C611" s="6">
        <v>2564</v>
      </c>
      <c r="D611" s="6">
        <v>2602</v>
      </c>
      <c r="E611" t="b">
        <f t="shared" si="70"/>
        <v>0</v>
      </c>
      <c r="F611" t="b">
        <f t="shared" si="71"/>
        <v>1</v>
      </c>
      <c r="G611" t="b">
        <f t="shared" si="72"/>
        <v>1</v>
      </c>
      <c r="H611" t="b">
        <f t="shared" si="73"/>
        <v>0</v>
      </c>
    </row>
    <row r="612" spans="1:8">
      <c r="A612" s="4" t="s">
        <v>18</v>
      </c>
      <c r="B612" s="6">
        <v>4696</v>
      </c>
      <c r="C612" s="6">
        <v>2311</v>
      </c>
      <c r="D612" s="6">
        <v>2385</v>
      </c>
      <c r="E612" t="b">
        <f t="shared" si="70"/>
        <v>0</v>
      </c>
      <c r="F612" t="b">
        <f t="shared" si="71"/>
        <v>1</v>
      </c>
      <c r="G612" t="b">
        <f t="shared" si="72"/>
        <v>1</v>
      </c>
      <c r="H612" t="b">
        <f t="shared" si="73"/>
        <v>0</v>
      </c>
    </row>
    <row r="613" spans="1:8">
      <c r="A613" s="4" t="s">
        <v>19</v>
      </c>
      <c r="B613" s="6">
        <v>3754</v>
      </c>
      <c r="C613" s="6">
        <v>1782</v>
      </c>
      <c r="D613" s="6">
        <v>1972</v>
      </c>
      <c r="E613" t="b">
        <f t="shared" si="70"/>
        <v>0</v>
      </c>
      <c r="F613" t="b">
        <f t="shared" si="71"/>
        <v>1</v>
      </c>
      <c r="G613" t="b">
        <f t="shared" si="72"/>
        <v>1</v>
      </c>
      <c r="H613" t="b">
        <f t="shared" si="73"/>
        <v>0</v>
      </c>
    </row>
    <row r="614" spans="1:8">
      <c r="A614" s="4" t="s">
        <v>5</v>
      </c>
      <c r="B614" s="6">
        <v>5610</v>
      </c>
      <c r="C614" s="6">
        <v>1997</v>
      </c>
      <c r="D614" s="6">
        <v>3613</v>
      </c>
      <c r="E614" t="b">
        <f t="shared" si="70"/>
        <v>1</v>
      </c>
      <c r="F614" t="b">
        <f t="shared" si="71"/>
        <v>1</v>
      </c>
      <c r="G614" t="b">
        <f t="shared" si="72"/>
        <v>0</v>
      </c>
      <c r="H614" t="b">
        <f t="shared" si="73"/>
        <v>0</v>
      </c>
    </row>
    <row r="615" spans="1:8">
      <c r="A615" s="4" t="s">
        <v>4</v>
      </c>
      <c r="B615" s="6">
        <f>SUM(B613:B614)</f>
        <v>9364</v>
      </c>
      <c r="C615" s="6">
        <f>SUM(C613:C614)</f>
        <v>3779</v>
      </c>
      <c r="D615" s="6">
        <f t="shared" ref="D615" si="75">SUM(D613:D614)</f>
        <v>5585</v>
      </c>
      <c r="E615" t="b">
        <f t="shared" si="70"/>
        <v>1</v>
      </c>
      <c r="F615" t="b">
        <f t="shared" si="71"/>
        <v>0</v>
      </c>
      <c r="G615" t="b">
        <f t="shared" si="72"/>
        <v>1</v>
      </c>
      <c r="H615" t="b">
        <f t="shared" si="73"/>
        <v>0</v>
      </c>
    </row>
  </sheetData>
  <autoFilter ref="A1:H615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Arkusz21"/>
  <dimension ref="A1:H377"/>
  <sheetViews>
    <sheetView topLeftCell="A335" zoomScaleNormal="100" workbookViewId="0">
      <selection activeCell="K34" sqref="K34"/>
    </sheetView>
  </sheetViews>
  <sheetFormatPr defaultRowHeight="12.75"/>
  <cols>
    <col min="1" max="1" width="19.5703125" customWidth="1"/>
    <col min="2" max="2" width="12.5703125" customWidth="1"/>
    <col min="3" max="3" width="13.28515625" customWidth="1"/>
    <col min="4" max="4" width="13.570312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 ht="25.5">
      <c r="A4" s="1" t="s">
        <v>28</v>
      </c>
      <c r="B4" s="2">
        <v>1708889</v>
      </c>
      <c r="C4" s="3">
        <v>831261</v>
      </c>
      <c r="D4" s="3">
        <v>877628</v>
      </c>
      <c r="E4" t="b">
        <f>IFERROR(IF(SEARCH(" - ",A4)&gt;0,FALSE,TRUE),TRUE)</f>
        <v>1</v>
      </c>
      <c r="F4" t="b">
        <f>IFERROR(IF(SEARCH("65+",A4)&gt;0,FALSE,TRUE),TRUE)</f>
        <v>1</v>
      </c>
      <c r="G4" t="b">
        <f>IFERROR(IF(SEARCH("70",A4)&gt;0,FALSE,TRUE),TRUE)</f>
        <v>1</v>
      </c>
      <c r="H4" t="b">
        <f>AND(E4:G4)</f>
        <v>1</v>
      </c>
    </row>
    <row r="5" spans="1:8">
      <c r="A5" s="4" t="s">
        <v>6</v>
      </c>
      <c r="B5" s="5">
        <v>77900</v>
      </c>
      <c r="C5" s="5">
        <v>39824</v>
      </c>
      <c r="D5" s="5">
        <v>38076</v>
      </c>
      <c r="E5" t="b">
        <f t="shared" ref="E5:E68" si="0">IFERROR(IF(SEARCH(" - ",A5)&gt;0,FALSE,TRUE),TRUE)</f>
        <v>0</v>
      </c>
      <c r="F5" t="b">
        <f t="shared" ref="F5:F68" si="1">IFERROR(IF(SEARCH("65+",A5)&gt;0,FALSE,TRUE),TRUE)</f>
        <v>1</v>
      </c>
      <c r="G5" t="b">
        <f t="shared" ref="G5:G68" si="2">IFERROR(IF(SEARCH("70",A5)&gt;0,FALSE,TRUE),TRUE)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89484</v>
      </c>
      <c r="C6" s="6">
        <v>45639</v>
      </c>
      <c r="D6" s="6">
        <v>43845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78864</v>
      </c>
      <c r="C7" s="6">
        <v>40708</v>
      </c>
      <c r="D7" s="6">
        <v>38156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85262</v>
      </c>
      <c r="C8" s="6">
        <v>43613</v>
      </c>
      <c r="D8" s="6">
        <v>41649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105627</v>
      </c>
      <c r="C9" s="6">
        <v>53837</v>
      </c>
      <c r="D9" s="6">
        <v>51790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119618</v>
      </c>
      <c r="C10" s="6">
        <v>61345</v>
      </c>
      <c r="D10" s="6">
        <v>58273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142872</v>
      </c>
      <c r="C11" s="6">
        <v>72962</v>
      </c>
      <c r="D11" s="6">
        <v>69910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139677</v>
      </c>
      <c r="C12" s="6">
        <v>71062</v>
      </c>
      <c r="D12" s="6">
        <v>68615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124970</v>
      </c>
      <c r="C13" s="6">
        <v>63520</v>
      </c>
      <c r="D13" s="6">
        <v>61450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102015</v>
      </c>
      <c r="C14" s="6">
        <v>51450</v>
      </c>
      <c r="D14" s="6">
        <v>50565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104906</v>
      </c>
      <c r="C15" s="6">
        <v>52279</v>
      </c>
      <c r="D15" s="6">
        <v>52627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133271</v>
      </c>
      <c r="C16" s="6">
        <v>64345</v>
      </c>
      <c r="D16" s="6">
        <v>68926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134488</v>
      </c>
      <c r="C17" s="6">
        <v>63355</v>
      </c>
      <c r="D17" s="6">
        <v>71133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107949</v>
      </c>
      <c r="C18" s="6">
        <v>49451</v>
      </c>
      <c r="D18" s="6">
        <v>58498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161986</v>
      </c>
      <c r="C19" s="6">
        <v>57871</v>
      </c>
      <c r="D19" s="6">
        <v>104115</v>
      </c>
      <c r="E19" t="b">
        <f t="shared" si="0"/>
        <v>1</v>
      </c>
      <c r="F19" t="b">
        <f t="shared" si="1"/>
        <v>1</v>
      </c>
      <c r="G19" t="b">
        <f t="shared" si="2"/>
        <v>0</v>
      </c>
      <c r="H19" t="b">
        <f t="shared" si="3"/>
        <v>0</v>
      </c>
    </row>
    <row r="20" spans="1:8">
      <c r="A20" s="4" t="s">
        <v>4</v>
      </c>
      <c r="B20" s="6">
        <f>SUM(B18:B19)</f>
        <v>269935</v>
      </c>
      <c r="C20" s="6">
        <f>SUM(C18:C19)</f>
        <v>107322</v>
      </c>
      <c r="D20" s="6">
        <f t="shared" ref="D20" si="4">SUM(D18:D19)</f>
        <v>162613</v>
      </c>
      <c r="E20" t="b">
        <f t="shared" si="0"/>
        <v>1</v>
      </c>
      <c r="F20" t="b">
        <f t="shared" si="1"/>
        <v>0</v>
      </c>
      <c r="G20" t="b">
        <f t="shared" si="2"/>
        <v>1</v>
      </c>
      <c r="H20" t="b">
        <f t="shared" si="3"/>
        <v>0</v>
      </c>
    </row>
    <row r="21" spans="1:8">
      <c r="A21" s="4" t="s">
        <v>388</v>
      </c>
      <c r="B21" s="6">
        <v>107981</v>
      </c>
      <c r="C21" s="6">
        <v>50932</v>
      </c>
      <c r="D21" s="6">
        <v>57049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4909</v>
      </c>
      <c r="C22" s="6">
        <v>2549</v>
      </c>
      <c r="D22" s="6">
        <v>2360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5236</v>
      </c>
      <c r="C23" s="6">
        <v>2754</v>
      </c>
      <c r="D23" s="6">
        <v>2482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4254</v>
      </c>
      <c r="C24" s="6">
        <v>2205</v>
      </c>
      <c r="D24" s="6">
        <v>2049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4489</v>
      </c>
      <c r="C25" s="6">
        <v>2294</v>
      </c>
      <c r="D25" s="6">
        <v>2195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5674</v>
      </c>
      <c r="C26" s="6">
        <v>2796</v>
      </c>
      <c r="D26" s="6">
        <v>2878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7103</v>
      </c>
      <c r="C27" s="6">
        <v>3502</v>
      </c>
      <c r="D27" s="6">
        <v>3601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9519</v>
      </c>
      <c r="C28" s="6">
        <v>4751</v>
      </c>
      <c r="D28" s="6">
        <v>4768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9207</v>
      </c>
      <c r="C29" s="6">
        <v>4625</v>
      </c>
      <c r="D29" s="6">
        <v>4582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7699</v>
      </c>
      <c r="C30" s="6">
        <v>3890</v>
      </c>
      <c r="D30" s="6">
        <v>3809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6069</v>
      </c>
      <c r="C31" s="6">
        <v>3021</v>
      </c>
      <c r="D31" s="6">
        <v>3048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6064</v>
      </c>
      <c r="C32" s="6">
        <v>2888</v>
      </c>
      <c r="D32" s="6">
        <v>3176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8064</v>
      </c>
      <c r="C33" s="6">
        <v>3626</v>
      </c>
      <c r="D33" s="6">
        <v>4438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9099</v>
      </c>
      <c r="C34" s="6">
        <v>4012</v>
      </c>
      <c r="D34" s="6">
        <v>5087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7998</v>
      </c>
      <c r="C35" s="6">
        <v>3415</v>
      </c>
      <c r="D35" s="6">
        <v>4583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12597</v>
      </c>
      <c r="C36" s="6">
        <v>4604</v>
      </c>
      <c r="D36" s="6">
        <v>7993</v>
      </c>
      <c r="E36" t="b">
        <f t="shared" si="0"/>
        <v>1</v>
      </c>
      <c r="F36" t="b">
        <f t="shared" si="1"/>
        <v>1</v>
      </c>
      <c r="G36" t="b">
        <f t="shared" si="2"/>
        <v>0</v>
      </c>
      <c r="H36" t="b">
        <f t="shared" si="3"/>
        <v>0</v>
      </c>
    </row>
    <row r="37" spans="1:8">
      <c r="A37" s="4" t="s">
        <v>4</v>
      </c>
      <c r="B37" s="6">
        <f>SUM(B35:B36)</f>
        <v>20595</v>
      </c>
      <c r="C37" s="6">
        <f>SUM(C35:C36)</f>
        <v>8019</v>
      </c>
      <c r="D37" s="6">
        <f t="shared" ref="D37" si="5">SUM(D35:D36)</f>
        <v>12576</v>
      </c>
      <c r="E37" t="b">
        <f t="shared" si="0"/>
        <v>1</v>
      </c>
      <c r="F37" t="b">
        <f t="shared" si="1"/>
        <v>0</v>
      </c>
      <c r="G37" t="b">
        <f t="shared" si="2"/>
        <v>1</v>
      </c>
      <c r="H37" t="b">
        <f t="shared" si="3"/>
        <v>0</v>
      </c>
    </row>
    <row r="38" spans="1:8">
      <c r="A38" s="4" t="s">
        <v>389</v>
      </c>
      <c r="B38" s="6">
        <v>405413</v>
      </c>
      <c r="C38" s="6">
        <v>192632</v>
      </c>
      <c r="D38" s="6">
        <v>212781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17713</v>
      </c>
      <c r="C39" s="6">
        <v>9069</v>
      </c>
      <c r="D39" s="6">
        <v>8644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19330</v>
      </c>
      <c r="C40" s="6">
        <v>9911</v>
      </c>
      <c r="D40" s="6">
        <v>9419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16124</v>
      </c>
      <c r="C41" s="6">
        <v>8254</v>
      </c>
      <c r="D41" s="6">
        <v>7870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17453</v>
      </c>
      <c r="C42" s="6">
        <v>8970</v>
      </c>
      <c r="D42" s="6">
        <v>8483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21641</v>
      </c>
      <c r="C43" s="6">
        <v>10985</v>
      </c>
      <c r="D43" s="6">
        <v>10656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26075</v>
      </c>
      <c r="C44" s="6">
        <v>13073</v>
      </c>
      <c r="D44" s="6">
        <v>13002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35983</v>
      </c>
      <c r="C45" s="6">
        <v>17857</v>
      </c>
      <c r="D45" s="6">
        <v>18126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34923</v>
      </c>
      <c r="C46" s="6">
        <v>17442</v>
      </c>
      <c r="D46" s="6">
        <v>17481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30885</v>
      </c>
      <c r="C47" s="6">
        <v>15276</v>
      </c>
      <c r="D47" s="6">
        <v>15609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23392</v>
      </c>
      <c r="C48" s="6">
        <v>11710</v>
      </c>
      <c r="D48" s="6">
        <v>11682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22734</v>
      </c>
      <c r="C49" s="6">
        <v>11116</v>
      </c>
      <c r="D49" s="6">
        <v>11618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30375</v>
      </c>
      <c r="C50" s="6">
        <v>14260</v>
      </c>
      <c r="D50" s="6">
        <v>16115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33182</v>
      </c>
      <c r="C51" s="6">
        <v>15001</v>
      </c>
      <c r="D51" s="6">
        <v>18181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27963</v>
      </c>
      <c r="C52" s="6">
        <v>12332</v>
      </c>
      <c r="D52" s="6">
        <v>15631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47640</v>
      </c>
      <c r="C53" s="6">
        <v>17376</v>
      </c>
      <c r="D53" s="6">
        <v>30264</v>
      </c>
      <c r="E53" t="b">
        <f t="shared" si="0"/>
        <v>1</v>
      </c>
      <c r="F53" t="b">
        <f t="shared" si="1"/>
        <v>1</v>
      </c>
      <c r="G53" t="b">
        <f t="shared" si="2"/>
        <v>0</v>
      </c>
      <c r="H53" t="b">
        <f t="shared" si="3"/>
        <v>0</v>
      </c>
    </row>
    <row r="54" spans="1:8">
      <c r="A54" s="4" t="s">
        <v>4</v>
      </c>
      <c r="B54" s="6">
        <f>SUM(B52:B53)</f>
        <v>75603</v>
      </c>
      <c r="C54" s="6">
        <f>SUM(C52:C53)</f>
        <v>29708</v>
      </c>
      <c r="D54" s="6">
        <f t="shared" ref="D54" si="6">SUM(D52:D53)</f>
        <v>45895</v>
      </c>
      <c r="E54" t="b">
        <f t="shared" si="0"/>
        <v>1</v>
      </c>
      <c r="F54" t="b">
        <f t="shared" si="1"/>
        <v>0</v>
      </c>
      <c r="G54" t="b">
        <f t="shared" si="2"/>
        <v>1</v>
      </c>
      <c r="H54" t="b">
        <f t="shared" si="3"/>
        <v>0</v>
      </c>
    </row>
    <row r="55" spans="1:8">
      <c r="A55" s="4" t="s">
        <v>390</v>
      </c>
      <c r="B55" s="6">
        <v>41134</v>
      </c>
      <c r="C55" s="6">
        <v>19860</v>
      </c>
      <c r="D55" s="6">
        <v>21274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1463</v>
      </c>
      <c r="C56" s="6">
        <v>759</v>
      </c>
      <c r="D56" s="6">
        <v>704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1849</v>
      </c>
      <c r="C57" s="6">
        <v>924</v>
      </c>
      <c r="D57" s="6">
        <v>925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1583</v>
      </c>
      <c r="C58" s="6">
        <v>799</v>
      </c>
      <c r="D58" s="6">
        <v>784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1695</v>
      </c>
      <c r="C59" s="6">
        <v>884</v>
      </c>
      <c r="D59" s="6">
        <v>811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2146</v>
      </c>
      <c r="C60" s="6">
        <v>1088</v>
      </c>
      <c r="D60" s="6">
        <v>1058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2641</v>
      </c>
      <c r="C61" s="6">
        <v>1357</v>
      </c>
      <c r="D61" s="6">
        <v>1284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3211</v>
      </c>
      <c r="C62" s="6">
        <v>1672</v>
      </c>
      <c r="D62" s="6">
        <v>1539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3399</v>
      </c>
      <c r="C63" s="6">
        <v>1759</v>
      </c>
      <c r="D63" s="6">
        <v>1640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3158</v>
      </c>
      <c r="C64" s="6">
        <v>1640</v>
      </c>
      <c r="D64" s="6">
        <v>1518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2530</v>
      </c>
      <c r="C65" s="6">
        <v>1247</v>
      </c>
      <c r="D65" s="6">
        <v>1283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2682</v>
      </c>
      <c r="C66" s="6">
        <v>1335</v>
      </c>
      <c r="D66" s="6">
        <v>1347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3446</v>
      </c>
      <c r="C67" s="6">
        <v>1601</v>
      </c>
      <c r="D67" s="6">
        <v>1845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3599</v>
      </c>
      <c r="C68" s="6">
        <v>1631</v>
      </c>
      <c r="D68" s="6">
        <v>1968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3038</v>
      </c>
      <c r="C69" s="6">
        <v>1372</v>
      </c>
      <c r="D69" s="6">
        <v>1666</v>
      </c>
      <c r="E69" t="b">
        <f t="shared" ref="E69:E132" si="7">IFERROR(IF(SEARCH(" - ",A69)&gt;0,FALSE,TRUE),TRUE)</f>
        <v>0</v>
      </c>
      <c r="F69" t="b">
        <f t="shared" ref="F69:F132" si="8">IFERROR(IF(SEARCH("65+",A69)&gt;0,FALSE,TRUE),TRUE)</f>
        <v>1</v>
      </c>
      <c r="G69" t="b">
        <f t="shared" ref="G69:G132" si="9">IFERROR(IF(SEARCH("70",A69)&gt;0,FALSE,TRUE),TRUE)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4694</v>
      </c>
      <c r="C70" s="6">
        <v>1792</v>
      </c>
      <c r="D70" s="6">
        <v>2902</v>
      </c>
      <c r="E70" t="b">
        <f t="shared" si="7"/>
        <v>1</v>
      </c>
      <c r="F70" t="b">
        <f t="shared" si="8"/>
        <v>1</v>
      </c>
      <c r="G70" t="b">
        <f t="shared" si="9"/>
        <v>0</v>
      </c>
      <c r="H70" t="b">
        <f t="shared" si="10"/>
        <v>0</v>
      </c>
    </row>
    <row r="71" spans="1:8">
      <c r="A71" s="4" t="s">
        <v>4</v>
      </c>
      <c r="B71" s="6">
        <f>SUM(B69:B70)</f>
        <v>7732</v>
      </c>
      <c r="C71" s="6">
        <f>SUM(C69:C70)</f>
        <v>3164</v>
      </c>
      <c r="D71" s="6">
        <f t="shared" ref="D71" si="11">SUM(D69:D70)</f>
        <v>4568</v>
      </c>
      <c r="E71" t="b">
        <f t="shared" si="7"/>
        <v>1</v>
      </c>
      <c r="F71" t="b">
        <f t="shared" si="8"/>
        <v>0</v>
      </c>
      <c r="G71" t="b">
        <f t="shared" si="9"/>
        <v>1</v>
      </c>
      <c r="H71" t="b">
        <f t="shared" si="10"/>
        <v>0</v>
      </c>
    </row>
    <row r="72" spans="1:8">
      <c r="A72" s="4" t="s">
        <v>94</v>
      </c>
      <c r="B72" s="6">
        <v>48338</v>
      </c>
      <c r="C72" s="6">
        <v>23718</v>
      </c>
      <c r="D72" s="6">
        <v>24620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2205</v>
      </c>
      <c r="C73" s="6">
        <v>1133</v>
      </c>
      <c r="D73" s="6">
        <v>1072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2717</v>
      </c>
      <c r="C74" s="6">
        <v>1397</v>
      </c>
      <c r="D74" s="6">
        <v>1320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2382</v>
      </c>
      <c r="C75" s="6">
        <v>1233</v>
      </c>
      <c r="D75" s="6">
        <v>1149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2684</v>
      </c>
      <c r="C76" s="6">
        <v>1393</v>
      </c>
      <c r="D76" s="6">
        <v>1291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3341</v>
      </c>
      <c r="C77" s="6">
        <v>1674</v>
      </c>
      <c r="D77" s="6">
        <v>1667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3578</v>
      </c>
      <c r="C78" s="6">
        <v>1870</v>
      </c>
      <c r="D78" s="6">
        <v>1708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3980</v>
      </c>
      <c r="C79" s="6">
        <v>2072</v>
      </c>
      <c r="D79" s="6">
        <v>1908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3742</v>
      </c>
      <c r="C80" s="6">
        <v>1905</v>
      </c>
      <c r="D80" s="6">
        <v>1837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3473</v>
      </c>
      <c r="C81" s="6">
        <v>1811</v>
      </c>
      <c r="D81" s="6">
        <v>1662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3028</v>
      </c>
      <c r="C82" s="6">
        <v>1520</v>
      </c>
      <c r="D82" s="6">
        <v>1508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2927</v>
      </c>
      <c r="C83" s="6">
        <v>1471</v>
      </c>
      <c r="D83" s="6">
        <v>1456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3721</v>
      </c>
      <c r="C84" s="6">
        <v>1856</v>
      </c>
      <c r="D84" s="6">
        <v>1865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3572</v>
      </c>
      <c r="C85" s="6">
        <v>1707</v>
      </c>
      <c r="D85" s="6">
        <v>1865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2836</v>
      </c>
      <c r="C86" s="6">
        <v>1312</v>
      </c>
      <c r="D86" s="6">
        <v>1524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4152</v>
      </c>
      <c r="C87" s="6">
        <v>1364</v>
      </c>
      <c r="D87" s="6">
        <v>2788</v>
      </c>
      <c r="E87" t="b">
        <f t="shared" si="7"/>
        <v>1</v>
      </c>
      <c r="F87" t="b">
        <f t="shared" si="8"/>
        <v>1</v>
      </c>
      <c r="G87" t="b">
        <f t="shared" si="9"/>
        <v>0</v>
      </c>
      <c r="H87" t="b">
        <f t="shared" si="10"/>
        <v>0</v>
      </c>
    </row>
    <row r="88" spans="1:8">
      <c r="A88" s="4" t="s">
        <v>4</v>
      </c>
      <c r="B88" s="6">
        <f>SUM(B86:B87)</f>
        <v>6988</v>
      </c>
      <c r="C88" s="6">
        <f>SUM(C86:C87)</f>
        <v>2676</v>
      </c>
      <c r="D88" s="6">
        <f t="shared" ref="D88" si="12">SUM(D86:D87)</f>
        <v>4312</v>
      </c>
      <c r="E88" t="b">
        <f t="shared" si="7"/>
        <v>1</v>
      </c>
      <c r="F88" t="b">
        <f t="shared" si="8"/>
        <v>0</v>
      </c>
      <c r="G88" t="b">
        <f t="shared" si="9"/>
        <v>1</v>
      </c>
      <c r="H88" t="b">
        <f t="shared" si="10"/>
        <v>0</v>
      </c>
    </row>
    <row r="89" spans="1:8">
      <c r="A89" s="4" t="s">
        <v>95</v>
      </c>
      <c r="B89" s="6">
        <v>49315</v>
      </c>
      <c r="C89" s="6">
        <v>24650</v>
      </c>
      <c r="D89" s="6">
        <v>24665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2284</v>
      </c>
      <c r="C90" s="6">
        <v>1186</v>
      </c>
      <c r="D90" s="6">
        <v>1098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2687</v>
      </c>
      <c r="C91" s="6">
        <v>1389</v>
      </c>
      <c r="D91" s="6">
        <v>1298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2462</v>
      </c>
      <c r="C92" s="6">
        <v>1288</v>
      </c>
      <c r="D92" s="6">
        <v>1174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2477</v>
      </c>
      <c r="C93" s="6">
        <v>1302</v>
      </c>
      <c r="D93" s="6">
        <v>1175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3555</v>
      </c>
      <c r="C94" s="6">
        <v>1840</v>
      </c>
      <c r="D94" s="6">
        <v>1715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3801</v>
      </c>
      <c r="C95" s="6">
        <v>2032</v>
      </c>
      <c r="D95" s="6">
        <v>1769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4030</v>
      </c>
      <c r="C96" s="6">
        <v>2106</v>
      </c>
      <c r="D96" s="6">
        <v>1924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3697</v>
      </c>
      <c r="C97" s="6">
        <v>1928</v>
      </c>
      <c r="D97" s="6">
        <v>1769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3394</v>
      </c>
      <c r="C98" s="6">
        <v>1786</v>
      </c>
      <c r="D98" s="6">
        <v>1608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3022</v>
      </c>
      <c r="C99" s="6">
        <v>1545</v>
      </c>
      <c r="D99" s="6">
        <v>1477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3179</v>
      </c>
      <c r="C100" s="6">
        <v>1570</v>
      </c>
      <c r="D100" s="6">
        <v>1609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3863</v>
      </c>
      <c r="C101" s="6">
        <v>1954</v>
      </c>
      <c r="D101" s="6">
        <v>1909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3677</v>
      </c>
      <c r="C102" s="6">
        <v>1822</v>
      </c>
      <c r="D102" s="6">
        <v>1855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2961</v>
      </c>
      <c r="C103" s="6">
        <v>1412</v>
      </c>
      <c r="D103" s="6">
        <v>1549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4226</v>
      </c>
      <c r="C104" s="6">
        <v>1490</v>
      </c>
      <c r="D104" s="6">
        <v>2736</v>
      </c>
      <c r="E104" t="b">
        <f t="shared" si="7"/>
        <v>1</v>
      </c>
      <c r="F104" t="b">
        <f t="shared" si="8"/>
        <v>1</v>
      </c>
      <c r="G104" t="b">
        <f t="shared" si="9"/>
        <v>0</v>
      </c>
      <c r="H104" t="b">
        <f t="shared" si="10"/>
        <v>0</v>
      </c>
    </row>
    <row r="105" spans="1:8">
      <c r="A105" s="4" t="s">
        <v>4</v>
      </c>
      <c r="B105" s="6">
        <f>SUM(B103:B104)</f>
        <v>7187</v>
      </c>
      <c r="C105" s="6">
        <f>SUM(C103:C104)</f>
        <v>2902</v>
      </c>
      <c r="D105" s="6">
        <f t="shared" ref="D105" si="13">SUM(D103:D104)</f>
        <v>4285</v>
      </c>
      <c r="E105" t="b">
        <f t="shared" si="7"/>
        <v>1</v>
      </c>
      <c r="F105" t="b">
        <f t="shared" si="8"/>
        <v>0</v>
      </c>
      <c r="G105" t="b">
        <f t="shared" si="9"/>
        <v>1</v>
      </c>
      <c r="H105" t="b">
        <f t="shared" si="10"/>
        <v>0</v>
      </c>
    </row>
    <row r="106" spans="1:8">
      <c r="A106" s="4" t="s">
        <v>391</v>
      </c>
      <c r="B106" s="6">
        <v>57987</v>
      </c>
      <c r="C106" s="6">
        <v>28412</v>
      </c>
      <c r="D106" s="6">
        <v>29575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2852</v>
      </c>
      <c r="C107" s="6">
        <v>1428</v>
      </c>
      <c r="D107" s="6">
        <v>1424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3156</v>
      </c>
      <c r="C108" s="6">
        <v>1603</v>
      </c>
      <c r="D108" s="6">
        <v>1553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2783</v>
      </c>
      <c r="C109" s="6">
        <v>1436</v>
      </c>
      <c r="D109" s="6">
        <v>1347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3148</v>
      </c>
      <c r="C110" s="6">
        <v>1546</v>
      </c>
      <c r="D110" s="6">
        <v>1602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3884</v>
      </c>
      <c r="C111" s="6">
        <v>1961</v>
      </c>
      <c r="D111" s="6">
        <v>1923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4266</v>
      </c>
      <c r="C112" s="6">
        <v>2195</v>
      </c>
      <c r="D112" s="6">
        <v>2071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4684</v>
      </c>
      <c r="C113" s="6">
        <v>2461</v>
      </c>
      <c r="D113" s="6">
        <v>2223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4563</v>
      </c>
      <c r="C114" s="6">
        <v>2349</v>
      </c>
      <c r="D114" s="6">
        <v>2214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3973</v>
      </c>
      <c r="C115" s="6">
        <v>2002</v>
      </c>
      <c r="D115" s="6">
        <v>1971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3269</v>
      </c>
      <c r="C116" s="6">
        <v>1631</v>
      </c>
      <c r="D116" s="6">
        <v>1638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3723</v>
      </c>
      <c r="C117" s="6">
        <v>1877</v>
      </c>
      <c r="D117" s="6">
        <v>1846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4725</v>
      </c>
      <c r="C118" s="6">
        <v>2354</v>
      </c>
      <c r="D118" s="6">
        <v>2371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4415</v>
      </c>
      <c r="C119" s="6">
        <v>2132</v>
      </c>
      <c r="D119" s="6">
        <v>2283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3568</v>
      </c>
      <c r="C120" s="6">
        <v>1665</v>
      </c>
      <c r="D120" s="6">
        <v>1903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4978</v>
      </c>
      <c r="C121" s="6">
        <v>1772</v>
      </c>
      <c r="D121" s="6">
        <v>3206</v>
      </c>
      <c r="E121" t="b">
        <f t="shared" si="7"/>
        <v>1</v>
      </c>
      <c r="F121" t="b">
        <f t="shared" si="8"/>
        <v>1</v>
      </c>
      <c r="G121" t="b">
        <f t="shared" si="9"/>
        <v>0</v>
      </c>
      <c r="H121" t="b">
        <f t="shared" si="10"/>
        <v>0</v>
      </c>
    </row>
    <row r="122" spans="1:8">
      <c r="A122" s="4" t="s">
        <v>4</v>
      </c>
      <c r="B122" s="6">
        <f>SUM(B120:B121)</f>
        <v>8546</v>
      </c>
      <c r="C122" s="6">
        <f>SUM(C120:C121)</f>
        <v>3437</v>
      </c>
      <c r="D122" s="6">
        <f t="shared" ref="D122" si="14">SUM(D120:D121)</f>
        <v>5109</v>
      </c>
      <c r="E122" t="b">
        <f t="shared" si="7"/>
        <v>1</v>
      </c>
      <c r="F122" t="b">
        <f t="shared" si="8"/>
        <v>0</v>
      </c>
      <c r="G122" t="b">
        <f t="shared" si="9"/>
        <v>1</v>
      </c>
      <c r="H122" t="b">
        <f t="shared" si="10"/>
        <v>0</v>
      </c>
    </row>
    <row r="123" spans="1:8">
      <c r="A123" s="4" t="s">
        <v>392</v>
      </c>
      <c r="B123" s="6">
        <v>82360</v>
      </c>
      <c r="C123" s="6">
        <v>40655</v>
      </c>
      <c r="D123" s="6">
        <v>41705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4056</v>
      </c>
      <c r="C124" s="6">
        <v>2050</v>
      </c>
      <c r="D124" s="6">
        <v>2006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4718</v>
      </c>
      <c r="C125" s="6">
        <v>2419</v>
      </c>
      <c r="D125" s="6">
        <v>2299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4265</v>
      </c>
      <c r="C126" s="6">
        <v>2200</v>
      </c>
      <c r="D126" s="6">
        <v>2065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4442</v>
      </c>
      <c r="C127" s="6">
        <v>2227</v>
      </c>
      <c r="D127" s="6">
        <v>2215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5430</v>
      </c>
      <c r="C128" s="6">
        <v>2783</v>
      </c>
      <c r="D128" s="6">
        <v>2647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5980</v>
      </c>
      <c r="C129" s="6">
        <v>3098</v>
      </c>
      <c r="D129" s="6">
        <v>2882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6674</v>
      </c>
      <c r="C130" s="6">
        <v>3426</v>
      </c>
      <c r="D130" s="6">
        <v>3248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6865</v>
      </c>
      <c r="C131" s="6">
        <v>3542</v>
      </c>
      <c r="D131" s="6">
        <v>3323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6196</v>
      </c>
      <c r="C132" s="6">
        <v>3186</v>
      </c>
      <c r="D132" s="6">
        <v>3010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4999</v>
      </c>
      <c r="C133" s="6">
        <v>2587</v>
      </c>
      <c r="D133" s="6">
        <v>2412</v>
      </c>
      <c r="E133" t="b">
        <f t="shared" ref="E133:E196" si="15">IFERROR(IF(SEARCH(" - ",A133)&gt;0,FALSE,TRUE),TRUE)</f>
        <v>0</v>
      </c>
      <c r="F133" t="b">
        <f t="shared" ref="F133:F196" si="16">IFERROR(IF(SEARCH("65+",A133)&gt;0,FALSE,TRUE),TRUE)</f>
        <v>1</v>
      </c>
      <c r="G133" t="b">
        <f t="shared" ref="G133:G196" si="17">IFERROR(IF(SEARCH("70",A133)&gt;0,FALSE,TRUE),TRUE)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5036</v>
      </c>
      <c r="C134" s="6">
        <v>2581</v>
      </c>
      <c r="D134" s="6">
        <v>2455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6299</v>
      </c>
      <c r="C135" s="6">
        <v>3084</v>
      </c>
      <c r="D135" s="6">
        <v>3215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6100</v>
      </c>
      <c r="C136" s="6">
        <v>2934</v>
      </c>
      <c r="D136" s="6">
        <v>3166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4767</v>
      </c>
      <c r="C137" s="6">
        <v>2191</v>
      </c>
      <c r="D137" s="6">
        <v>2576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6533</v>
      </c>
      <c r="C138" s="6">
        <v>2347</v>
      </c>
      <c r="D138" s="6">
        <v>4186</v>
      </c>
      <c r="E138" t="b">
        <f t="shared" si="15"/>
        <v>1</v>
      </c>
      <c r="F138" t="b">
        <f t="shared" si="16"/>
        <v>1</v>
      </c>
      <c r="G138" t="b">
        <f t="shared" si="17"/>
        <v>0</v>
      </c>
      <c r="H138" t="b">
        <f t="shared" si="18"/>
        <v>0</v>
      </c>
    </row>
    <row r="139" spans="1:8">
      <c r="A139" s="4" t="s">
        <v>4</v>
      </c>
      <c r="B139" s="6">
        <f>SUM(B137:B138)</f>
        <v>11300</v>
      </c>
      <c r="C139" s="6">
        <f>SUM(C137:C138)</f>
        <v>4538</v>
      </c>
      <c r="D139" s="6">
        <f t="shared" ref="D139" si="19">SUM(D137:D138)</f>
        <v>6762</v>
      </c>
      <c r="E139" t="b">
        <f t="shared" si="15"/>
        <v>1</v>
      </c>
      <c r="F139" t="b">
        <f t="shared" si="16"/>
        <v>0</v>
      </c>
      <c r="G139" t="b">
        <f t="shared" si="17"/>
        <v>1</v>
      </c>
      <c r="H139" t="b">
        <f t="shared" si="18"/>
        <v>0</v>
      </c>
    </row>
    <row r="140" spans="1:8">
      <c r="A140" s="4" t="s">
        <v>393</v>
      </c>
      <c r="B140" s="6">
        <v>61187</v>
      </c>
      <c r="C140" s="6">
        <v>30263</v>
      </c>
      <c r="D140" s="6">
        <v>30924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2845</v>
      </c>
      <c r="C141" s="6">
        <v>1459</v>
      </c>
      <c r="D141" s="6">
        <v>1386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3384</v>
      </c>
      <c r="C142" s="6">
        <v>1706</v>
      </c>
      <c r="D142" s="6">
        <v>1678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3019</v>
      </c>
      <c r="C143" s="6">
        <v>1535</v>
      </c>
      <c r="D143" s="6">
        <v>1484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3242</v>
      </c>
      <c r="C144" s="6">
        <v>1651</v>
      </c>
      <c r="D144" s="6">
        <v>1591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4144</v>
      </c>
      <c r="C145" s="6">
        <v>2101</v>
      </c>
      <c r="D145" s="6">
        <v>2043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4589</v>
      </c>
      <c r="C146" s="6">
        <v>2425</v>
      </c>
      <c r="D146" s="6">
        <v>2164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5035</v>
      </c>
      <c r="C147" s="6">
        <v>2690</v>
      </c>
      <c r="D147" s="6">
        <v>2345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4852</v>
      </c>
      <c r="C148" s="6">
        <v>2460</v>
      </c>
      <c r="D148" s="6">
        <v>2392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4235</v>
      </c>
      <c r="C149" s="6">
        <v>2188</v>
      </c>
      <c r="D149" s="6">
        <v>2047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3608</v>
      </c>
      <c r="C150" s="6">
        <v>1843</v>
      </c>
      <c r="D150" s="6">
        <v>1765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3972</v>
      </c>
      <c r="C151" s="6">
        <v>2001</v>
      </c>
      <c r="D151" s="6">
        <v>1971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4928</v>
      </c>
      <c r="C152" s="6">
        <v>2475</v>
      </c>
      <c r="D152" s="6">
        <v>2453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4780</v>
      </c>
      <c r="C153" s="6">
        <v>2362</v>
      </c>
      <c r="D153" s="6">
        <v>2418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3513</v>
      </c>
      <c r="C154" s="6">
        <v>1673</v>
      </c>
      <c r="D154" s="6">
        <v>1840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5041</v>
      </c>
      <c r="C155" s="6">
        <v>1694</v>
      </c>
      <c r="D155" s="6">
        <v>3347</v>
      </c>
      <c r="E155" t="b">
        <f t="shared" si="15"/>
        <v>1</v>
      </c>
      <c r="F155" t="b">
        <f t="shared" si="16"/>
        <v>1</v>
      </c>
      <c r="G155" t="b">
        <f t="shared" si="17"/>
        <v>0</v>
      </c>
      <c r="H155" t="b">
        <f t="shared" si="18"/>
        <v>0</v>
      </c>
    </row>
    <row r="156" spans="1:8">
      <c r="A156" s="4" t="s">
        <v>4</v>
      </c>
      <c r="B156" s="6">
        <f>SUM(B154:B155)</f>
        <v>8554</v>
      </c>
      <c r="C156" s="6">
        <f>SUM(C154:C155)</f>
        <v>3367</v>
      </c>
      <c r="D156" s="6">
        <f t="shared" ref="D156" si="20">SUM(D154:D155)</f>
        <v>5187</v>
      </c>
      <c r="E156" t="b">
        <f t="shared" si="15"/>
        <v>1</v>
      </c>
      <c r="F156" t="b">
        <f t="shared" si="16"/>
        <v>0</v>
      </c>
      <c r="G156" t="b">
        <f t="shared" si="17"/>
        <v>1</v>
      </c>
      <c r="H156" t="b">
        <f t="shared" si="18"/>
        <v>0</v>
      </c>
    </row>
    <row r="157" spans="1:8">
      <c r="A157" s="4" t="s">
        <v>394</v>
      </c>
      <c r="B157" s="6">
        <v>83303</v>
      </c>
      <c r="C157" s="6">
        <v>41264</v>
      </c>
      <c r="D157" s="6">
        <v>42039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3954</v>
      </c>
      <c r="C158" s="6">
        <v>1972</v>
      </c>
      <c r="D158" s="6">
        <v>1982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4595</v>
      </c>
      <c r="C159" s="6">
        <v>2377</v>
      </c>
      <c r="D159" s="6">
        <v>2218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4173</v>
      </c>
      <c r="C160" s="6">
        <v>2149</v>
      </c>
      <c r="D160" s="6">
        <v>2024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4313</v>
      </c>
      <c r="C161" s="6">
        <v>2210</v>
      </c>
      <c r="D161" s="6">
        <v>2103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5629</v>
      </c>
      <c r="C162" s="6">
        <v>2891</v>
      </c>
      <c r="D162" s="6">
        <v>2738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6093</v>
      </c>
      <c r="C163" s="6">
        <v>3151</v>
      </c>
      <c r="D163" s="6">
        <v>2942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6796</v>
      </c>
      <c r="C164" s="6">
        <v>3552</v>
      </c>
      <c r="D164" s="6">
        <v>3244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6788</v>
      </c>
      <c r="C165" s="6">
        <v>3466</v>
      </c>
      <c r="D165" s="6">
        <v>3322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6093</v>
      </c>
      <c r="C166" s="6">
        <v>3151</v>
      </c>
      <c r="D166" s="6">
        <v>2942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4992</v>
      </c>
      <c r="C167" s="6">
        <v>2582</v>
      </c>
      <c r="D167" s="6">
        <v>2410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5320</v>
      </c>
      <c r="C168" s="6">
        <v>2716</v>
      </c>
      <c r="D168" s="6">
        <v>2604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6517</v>
      </c>
      <c r="C169" s="6">
        <v>3160</v>
      </c>
      <c r="D169" s="6">
        <v>3357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6428</v>
      </c>
      <c r="C170" s="6">
        <v>3166</v>
      </c>
      <c r="D170" s="6">
        <v>3262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4903</v>
      </c>
      <c r="C171" s="6">
        <v>2360</v>
      </c>
      <c r="D171" s="6">
        <v>2543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6709</v>
      </c>
      <c r="C172" s="6">
        <v>2361</v>
      </c>
      <c r="D172" s="6">
        <v>4348</v>
      </c>
      <c r="E172" t="b">
        <f t="shared" si="15"/>
        <v>1</v>
      </c>
      <c r="F172" t="b">
        <f t="shared" si="16"/>
        <v>1</v>
      </c>
      <c r="G172" t="b">
        <f t="shared" si="17"/>
        <v>0</v>
      </c>
      <c r="H172" t="b">
        <f t="shared" si="18"/>
        <v>0</v>
      </c>
    </row>
    <row r="173" spans="1:8">
      <c r="A173" s="4" t="s">
        <v>4</v>
      </c>
      <c r="B173" s="6">
        <f>SUM(B171:B172)</f>
        <v>11612</v>
      </c>
      <c r="C173" s="6">
        <f>SUM(C171:C172)</f>
        <v>4721</v>
      </c>
      <c r="D173" s="6">
        <f t="shared" ref="D173" si="21">SUM(D171:D172)</f>
        <v>6891</v>
      </c>
      <c r="E173" t="b">
        <f t="shared" si="15"/>
        <v>1</v>
      </c>
      <c r="F173" t="b">
        <f t="shared" si="16"/>
        <v>0</v>
      </c>
      <c r="G173" t="b">
        <f t="shared" si="17"/>
        <v>1</v>
      </c>
      <c r="H173" t="b">
        <f t="shared" si="18"/>
        <v>0</v>
      </c>
    </row>
    <row r="174" spans="1:8">
      <c r="A174" s="4" t="s">
        <v>395</v>
      </c>
      <c r="B174" s="6">
        <v>47367</v>
      </c>
      <c r="C174" s="6">
        <v>23271</v>
      </c>
      <c r="D174" s="6">
        <v>24096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1935</v>
      </c>
      <c r="C175" s="6">
        <v>1005</v>
      </c>
      <c r="D175" s="6">
        <v>930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2340</v>
      </c>
      <c r="C176" s="6">
        <v>1185</v>
      </c>
      <c r="D176" s="6">
        <v>1155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2197</v>
      </c>
      <c r="C177" s="6">
        <v>1121</v>
      </c>
      <c r="D177" s="6">
        <v>1076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2157</v>
      </c>
      <c r="C178" s="6">
        <v>1075</v>
      </c>
      <c r="D178" s="6">
        <v>1082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2998</v>
      </c>
      <c r="C179" s="6">
        <v>1544</v>
      </c>
      <c r="D179" s="6">
        <v>1454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3483</v>
      </c>
      <c r="C180" s="6">
        <v>1858</v>
      </c>
      <c r="D180" s="6">
        <v>1625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3900</v>
      </c>
      <c r="C181" s="6">
        <v>2012</v>
      </c>
      <c r="D181" s="6">
        <v>1888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3716</v>
      </c>
      <c r="C182" s="6">
        <v>1934</v>
      </c>
      <c r="D182" s="6">
        <v>1782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3277</v>
      </c>
      <c r="C183" s="6">
        <v>1697</v>
      </c>
      <c r="D183" s="6">
        <v>1580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2748</v>
      </c>
      <c r="C184" s="6">
        <v>1372</v>
      </c>
      <c r="D184" s="6">
        <v>1376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3055</v>
      </c>
      <c r="C185" s="6">
        <v>1558</v>
      </c>
      <c r="D185" s="6">
        <v>1497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4130</v>
      </c>
      <c r="C186" s="6">
        <v>1992</v>
      </c>
      <c r="D186" s="6">
        <v>2138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4187</v>
      </c>
      <c r="C187" s="6">
        <v>2025</v>
      </c>
      <c r="D187" s="6">
        <v>2162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3121</v>
      </c>
      <c r="C188" s="6">
        <v>1464</v>
      </c>
      <c r="D188" s="6">
        <v>1657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4123</v>
      </c>
      <c r="C189" s="6">
        <v>1429</v>
      </c>
      <c r="D189" s="6">
        <v>2694</v>
      </c>
      <c r="E189" t="b">
        <f t="shared" si="15"/>
        <v>1</v>
      </c>
      <c r="F189" t="b">
        <f t="shared" si="16"/>
        <v>1</v>
      </c>
      <c r="G189" t="b">
        <f t="shared" si="17"/>
        <v>0</v>
      </c>
      <c r="H189" t="b">
        <f t="shared" si="18"/>
        <v>0</v>
      </c>
    </row>
    <row r="190" spans="1:8">
      <c r="A190" s="4" t="s">
        <v>4</v>
      </c>
      <c r="B190" s="6">
        <f>SUM(B188:B189)</f>
        <v>7244</v>
      </c>
      <c r="C190" s="6">
        <f>SUM(C188:C189)</f>
        <v>2893</v>
      </c>
      <c r="D190" s="6">
        <f t="shared" ref="D190" si="22">SUM(D188:D189)</f>
        <v>4351</v>
      </c>
      <c r="E190" t="b">
        <f t="shared" si="15"/>
        <v>1</v>
      </c>
      <c r="F190" t="b">
        <f t="shared" si="16"/>
        <v>0</v>
      </c>
      <c r="G190" t="b">
        <f t="shared" si="17"/>
        <v>1</v>
      </c>
      <c r="H190" t="b">
        <f t="shared" si="18"/>
        <v>0</v>
      </c>
    </row>
    <row r="191" spans="1:8">
      <c r="A191" s="4" t="s">
        <v>396</v>
      </c>
      <c r="B191" s="6">
        <v>79519</v>
      </c>
      <c r="C191" s="6">
        <v>38189</v>
      </c>
      <c r="D191" s="6">
        <v>41330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3404</v>
      </c>
      <c r="C192" s="6">
        <v>1733</v>
      </c>
      <c r="D192" s="6">
        <v>1671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3992</v>
      </c>
      <c r="C193" s="6">
        <v>2027</v>
      </c>
      <c r="D193" s="6">
        <v>1965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3571</v>
      </c>
      <c r="C194" s="6">
        <v>1829</v>
      </c>
      <c r="D194" s="6">
        <v>1742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4346</v>
      </c>
      <c r="C195" s="6">
        <v>2196</v>
      </c>
      <c r="D195" s="6">
        <v>2150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4492</v>
      </c>
      <c r="C196" s="6">
        <v>2302</v>
      </c>
      <c r="D196" s="6">
        <v>2190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5337</v>
      </c>
      <c r="C197" s="6">
        <v>2704</v>
      </c>
      <c r="D197" s="6">
        <v>2633</v>
      </c>
      <c r="E197" t="b">
        <f t="shared" ref="E197:E260" si="23">IFERROR(IF(SEARCH(" - ",A197)&gt;0,FALSE,TRUE),TRUE)</f>
        <v>0</v>
      </c>
      <c r="F197" t="b">
        <f t="shared" ref="F197:F260" si="24">IFERROR(IF(SEARCH("65+",A197)&gt;0,FALSE,TRUE),TRUE)</f>
        <v>1</v>
      </c>
      <c r="G197" t="b">
        <f t="shared" ref="G197:G260" si="25">IFERROR(IF(SEARCH("70",A197)&gt;0,FALSE,TRUE),TRUE)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6261</v>
      </c>
      <c r="C198" s="6">
        <v>3141</v>
      </c>
      <c r="D198" s="6">
        <v>3120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6431</v>
      </c>
      <c r="C199" s="6">
        <v>3221</v>
      </c>
      <c r="D199" s="6">
        <v>3210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5854</v>
      </c>
      <c r="C200" s="6">
        <v>2976</v>
      </c>
      <c r="D200" s="6">
        <v>2878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4935</v>
      </c>
      <c r="C201" s="6">
        <v>2419</v>
      </c>
      <c r="D201" s="6">
        <v>2516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5222</v>
      </c>
      <c r="C202" s="6">
        <v>2541</v>
      </c>
      <c r="D202" s="6">
        <v>2681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6377</v>
      </c>
      <c r="C203" s="6">
        <v>3029</v>
      </c>
      <c r="D203" s="6">
        <v>3348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6315</v>
      </c>
      <c r="C204" s="6">
        <v>2914</v>
      </c>
      <c r="D204" s="6">
        <v>3401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5258</v>
      </c>
      <c r="C205" s="6">
        <v>2377</v>
      </c>
      <c r="D205" s="6">
        <v>2881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7724</v>
      </c>
      <c r="C206" s="6">
        <v>2780</v>
      </c>
      <c r="D206" s="6">
        <v>4944</v>
      </c>
      <c r="E206" t="b">
        <f t="shared" si="23"/>
        <v>1</v>
      </c>
      <c r="F206" t="b">
        <f t="shared" si="24"/>
        <v>1</v>
      </c>
      <c r="G206" t="b">
        <f t="shared" si="25"/>
        <v>0</v>
      </c>
      <c r="H206" t="b">
        <f t="shared" si="26"/>
        <v>0</v>
      </c>
    </row>
    <row r="207" spans="1:8">
      <c r="A207" s="4" t="s">
        <v>4</v>
      </c>
      <c r="B207" s="6">
        <f>SUM(B205:B206)</f>
        <v>12982</v>
      </c>
      <c r="C207" s="6">
        <f>SUM(C205:C206)</f>
        <v>5157</v>
      </c>
      <c r="D207" s="6">
        <f t="shared" ref="D207" si="27">SUM(D205:D206)</f>
        <v>7825</v>
      </c>
      <c r="E207" t="b">
        <f t="shared" si="23"/>
        <v>1</v>
      </c>
      <c r="F207" t="b">
        <f t="shared" si="24"/>
        <v>0</v>
      </c>
      <c r="G207" t="b">
        <f t="shared" si="25"/>
        <v>1</v>
      </c>
      <c r="H207" t="b">
        <f t="shared" si="26"/>
        <v>0</v>
      </c>
    </row>
    <row r="208" spans="1:8">
      <c r="A208" s="4" t="s">
        <v>397</v>
      </c>
      <c r="B208" s="6">
        <v>65809</v>
      </c>
      <c r="C208" s="6">
        <v>32826</v>
      </c>
      <c r="D208" s="6">
        <v>32983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3024</v>
      </c>
      <c r="C209" s="6">
        <v>1566</v>
      </c>
      <c r="D209" s="6">
        <v>1458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3571</v>
      </c>
      <c r="C210" s="6">
        <v>1777</v>
      </c>
      <c r="D210" s="6">
        <v>1794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3334</v>
      </c>
      <c r="C211" s="6">
        <v>1696</v>
      </c>
      <c r="D211" s="6">
        <v>1638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3783</v>
      </c>
      <c r="C212" s="6">
        <v>1946</v>
      </c>
      <c r="D212" s="6">
        <v>1837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4694</v>
      </c>
      <c r="C213" s="6">
        <v>2412</v>
      </c>
      <c r="D213" s="6">
        <v>2282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4894</v>
      </c>
      <c r="C214" s="6">
        <v>2559</v>
      </c>
      <c r="D214" s="6">
        <v>2335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5383</v>
      </c>
      <c r="C215" s="6">
        <v>2815</v>
      </c>
      <c r="D215" s="6">
        <v>2568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5265</v>
      </c>
      <c r="C216" s="6">
        <v>2694</v>
      </c>
      <c r="D216" s="6">
        <v>2571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4764</v>
      </c>
      <c r="C217" s="6">
        <v>2488</v>
      </c>
      <c r="D217" s="6">
        <v>2276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4162</v>
      </c>
      <c r="C218" s="6">
        <v>2111</v>
      </c>
      <c r="D218" s="6">
        <v>2051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4352</v>
      </c>
      <c r="C219" s="6">
        <v>2245</v>
      </c>
      <c r="D219" s="6">
        <v>2107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5368</v>
      </c>
      <c r="C220" s="6">
        <v>2633</v>
      </c>
      <c r="D220" s="6">
        <v>2735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4854</v>
      </c>
      <c r="C221" s="6">
        <v>2424</v>
      </c>
      <c r="D221" s="6">
        <v>2430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3477</v>
      </c>
      <c r="C222" s="6">
        <v>1720</v>
      </c>
      <c r="D222" s="6">
        <v>1757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4884</v>
      </c>
      <c r="C223" s="6">
        <v>1740</v>
      </c>
      <c r="D223" s="6">
        <v>3144</v>
      </c>
      <c r="E223" t="b">
        <f t="shared" si="23"/>
        <v>1</v>
      </c>
      <c r="F223" t="b">
        <f t="shared" si="24"/>
        <v>1</v>
      </c>
      <c r="G223" t="b">
        <f t="shared" si="25"/>
        <v>0</v>
      </c>
      <c r="H223" t="b">
        <f t="shared" si="26"/>
        <v>0</v>
      </c>
    </row>
    <row r="224" spans="1:8">
      <c r="A224" s="4" t="s">
        <v>4</v>
      </c>
      <c r="B224" s="6">
        <f>SUM(B222:B223)</f>
        <v>8361</v>
      </c>
      <c r="C224" s="6">
        <f>SUM(C222:C223)</f>
        <v>3460</v>
      </c>
      <c r="D224" s="6">
        <f t="shared" ref="D224" si="28">SUM(D222:D223)</f>
        <v>4901</v>
      </c>
      <c r="E224" t="b">
        <f t="shared" si="23"/>
        <v>1</v>
      </c>
      <c r="F224" t="b">
        <f t="shared" si="24"/>
        <v>0</v>
      </c>
      <c r="G224" t="b">
        <f t="shared" si="25"/>
        <v>1</v>
      </c>
      <c r="H224" t="b">
        <f t="shared" si="26"/>
        <v>0</v>
      </c>
    </row>
    <row r="225" spans="1:8">
      <c r="A225" s="4" t="s">
        <v>398</v>
      </c>
      <c r="B225" s="6">
        <v>67077</v>
      </c>
      <c r="C225" s="6">
        <v>32966</v>
      </c>
      <c r="D225" s="6">
        <v>34111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3111</v>
      </c>
      <c r="C226" s="6">
        <v>1554</v>
      </c>
      <c r="D226" s="6">
        <v>1557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3654</v>
      </c>
      <c r="C227" s="6">
        <v>1871</v>
      </c>
      <c r="D227" s="6">
        <v>1783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3359</v>
      </c>
      <c r="C228" s="6">
        <v>1779</v>
      </c>
      <c r="D228" s="6">
        <v>1580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3360</v>
      </c>
      <c r="C229" s="6">
        <v>1749</v>
      </c>
      <c r="D229" s="6">
        <v>1611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4329</v>
      </c>
      <c r="C230" s="6">
        <v>2223</v>
      </c>
      <c r="D230" s="6">
        <v>2106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4922</v>
      </c>
      <c r="C231" s="6">
        <v>2512</v>
      </c>
      <c r="D231" s="6">
        <v>2410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5621</v>
      </c>
      <c r="C232" s="6">
        <v>2943</v>
      </c>
      <c r="D232" s="6">
        <v>2678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5405</v>
      </c>
      <c r="C233" s="6">
        <v>2775</v>
      </c>
      <c r="D233" s="6">
        <v>2630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4613</v>
      </c>
      <c r="C234" s="6">
        <v>2340</v>
      </c>
      <c r="D234" s="6">
        <v>2273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4009</v>
      </c>
      <c r="C235" s="6">
        <v>2018</v>
      </c>
      <c r="D235" s="6">
        <v>1991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4206</v>
      </c>
      <c r="C236" s="6">
        <v>2173</v>
      </c>
      <c r="D236" s="6">
        <v>2033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5362</v>
      </c>
      <c r="C237" s="6">
        <v>2587</v>
      </c>
      <c r="D237" s="6">
        <v>2775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5234</v>
      </c>
      <c r="C238" s="6">
        <v>2569</v>
      </c>
      <c r="D238" s="6">
        <v>2665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4048</v>
      </c>
      <c r="C239" s="6">
        <v>1852</v>
      </c>
      <c r="D239" s="6">
        <v>2196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5844</v>
      </c>
      <c r="C240" s="6">
        <v>2021</v>
      </c>
      <c r="D240" s="6">
        <v>3823</v>
      </c>
      <c r="E240" t="b">
        <f t="shared" si="23"/>
        <v>1</v>
      </c>
      <c r="F240" t="b">
        <f t="shared" si="24"/>
        <v>1</v>
      </c>
      <c r="G240" t="b">
        <f t="shared" si="25"/>
        <v>0</v>
      </c>
      <c r="H240" t="b">
        <f t="shared" si="26"/>
        <v>0</v>
      </c>
    </row>
    <row r="241" spans="1:8">
      <c r="A241" s="4" t="s">
        <v>4</v>
      </c>
      <c r="B241" s="6">
        <f>SUM(B239:B240)</f>
        <v>9892</v>
      </c>
      <c r="C241" s="6">
        <f>SUM(C239:C240)</f>
        <v>3873</v>
      </c>
      <c r="D241" s="6">
        <f t="shared" ref="D241" si="29">SUM(D239:D240)</f>
        <v>6019</v>
      </c>
      <c r="E241" t="b">
        <f t="shared" si="23"/>
        <v>1</v>
      </c>
      <c r="F241" t="b">
        <f t="shared" si="24"/>
        <v>0</v>
      </c>
      <c r="G241" t="b">
        <f t="shared" si="25"/>
        <v>1</v>
      </c>
      <c r="H241" t="b">
        <f t="shared" si="26"/>
        <v>0</v>
      </c>
    </row>
    <row r="242" spans="1:8">
      <c r="A242" s="4" t="s">
        <v>399</v>
      </c>
      <c r="B242" s="6">
        <v>76731</v>
      </c>
      <c r="C242" s="6">
        <v>37646</v>
      </c>
      <c r="D242" s="6">
        <v>39085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3930</v>
      </c>
      <c r="C243" s="6">
        <v>2022</v>
      </c>
      <c r="D243" s="6">
        <v>1908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4914</v>
      </c>
      <c r="C244" s="6">
        <v>2440</v>
      </c>
      <c r="D244" s="6">
        <v>2474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4170</v>
      </c>
      <c r="C245" s="6">
        <v>2164</v>
      </c>
      <c r="D245" s="6">
        <v>2006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4278</v>
      </c>
      <c r="C246" s="6">
        <v>2189</v>
      </c>
      <c r="D246" s="6">
        <v>2089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4423</v>
      </c>
      <c r="C247" s="6">
        <v>2298</v>
      </c>
      <c r="D247" s="6">
        <v>2125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5028</v>
      </c>
      <c r="C248" s="6">
        <v>2531</v>
      </c>
      <c r="D248" s="6">
        <v>2497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6728</v>
      </c>
      <c r="C249" s="6">
        <v>3301</v>
      </c>
      <c r="D249" s="6">
        <v>3427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7046</v>
      </c>
      <c r="C250" s="6">
        <v>3471</v>
      </c>
      <c r="D250" s="6">
        <v>3575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6695</v>
      </c>
      <c r="C251" s="6">
        <v>3315</v>
      </c>
      <c r="D251" s="6">
        <v>3380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5068</v>
      </c>
      <c r="C252" s="6">
        <v>2511</v>
      </c>
      <c r="D252" s="6">
        <v>2557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4800</v>
      </c>
      <c r="C253" s="6">
        <v>2303</v>
      </c>
      <c r="D253" s="6">
        <v>2497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5834</v>
      </c>
      <c r="C254" s="6">
        <v>2880</v>
      </c>
      <c r="D254" s="6">
        <v>2954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5519</v>
      </c>
      <c r="C255" s="6">
        <v>2613</v>
      </c>
      <c r="D255" s="6">
        <v>2906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4031</v>
      </c>
      <c r="C256" s="6">
        <v>1960</v>
      </c>
      <c r="D256" s="6">
        <v>2071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4267</v>
      </c>
      <c r="C257" s="6">
        <v>1648</v>
      </c>
      <c r="D257" s="6">
        <v>2619</v>
      </c>
      <c r="E257" t="b">
        <f t="shared" si="23"/>
        <v>1</v>
      </c>
      <c r="F257" t="b">
        <f t="shared" si="24"/>
        <v>1</v>
      </c>
      <c r="G257" t="b">
        <f t="shared" si="25"/>
        <v>0</v>
      </c>
      <c r="H257" t="b">
        <f t="shared" si="26"/>
        <v>0</v>
      </c>
    </row>
    <row r="258" spans="1:8">
      <c r="A258" s="4" t="s">
        <v>4</v>
      </c>
      <c r="B258" s="6">
        <f>SUM(B256:B257)</f>
        <v>8298</v>
      </c>
      <c r="C258" s="6">
        <f>SUM(C256:C257)</f>
        <v>3608</v>
      </c>
      <c r="D258" s="6">
        <f t="shared" ref="D258" si="30">SUM(D256:D257)</f>
        <v>4690</v>
      </c>
      <c r="E258" t="b">
        <f t="shared" si="23"/>
        <v>1</v>
      </c>
      <c r="F258" t="b">
        <f t="shared" si="24"/>
        <v>0</v>
      </c>
      <c r="G258" t="b">
        <f t="shared" si="25"/>
        <v>1</v>
      </c>
      <c r="H258" t="b">
        <f t="shared" si="26"/>
        <v>0</v>
      </c>
    </row>
    <row r="259" spans="1:8">
      <c r="A259" s="4" t="s">
        <v>400</v>
      </c>
      <c r="B259" s="6">
        <v>40129</v>
      </c>
      <c r="C259" s="6">
        <v>20081</v>
      </c>
      <c r="D259" s="6">
        <v>20048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1872</v>
      </c>
      <c r="C260" s="6">
        <v>970</v>
      </c>
      <c r="D260" s="6">
        <v>902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2225</v>
      </c>
      <c r="C261" s="6">
        <v>1136</v>
      </c>
      <c r="D261" s="6">
        <v>1089</v>
      </c>
      <c r="E261" t="b">
        <f t="shared" ref="E261:E324" si="31">IFERROR(IF(SEARCH(" - ",A261)&gt;0,FALSE,TRUE),TRUE)</f>
        <v>0</v>
      </c>
      <c r="F261" t="b">
        <f t="shared" ref="F261:F324" si="32">IFERROR(IF(SEARCH("65+",A261)&gt;0,FALSE,TRUE),TRUE)</f>
        <v>1</v>
      </c>
      <c r="G261" t="b">
        <f t="shared" ref="G261:G324" si="33">IFERROR(IF(SEARCH("70",A261)&gt;0,FALSE,TRUE),TRUE)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1931</v>
      </c>
      <c r="C262" s="6">
        <v>1045</v>
      </c>
      <c r="D262" s="6">
        <v>886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2099</v>
      </c>
      <c r="C263" s="6">
        <v>1055</v>
      </c>
      <c r="D263" s="6">
        <v>1044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2757</v>
      </c>
      <c r="C264" s="6">
        <v>1438</v>
      </c>
      <c r="D264" s="6">
        <v>1319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2994</v>
      </c>
      <c r="C265" s="6">
        <v>1554</v>
      </c>
      <c r="D265" s="6">
        <v>1440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3178</v>
      </c>
      <c r="C266" s="6">
        <v>1670</v>
      </c>
      <c r="D266" s="6">
        <v>1508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3096</v>
      </c>
      <c r="C267" s="6">
        <v>1712</v>
      </c>
      <c r="D267" s="6">
        <v>1384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2855</v>
      </c>
      <c r="C268" s="6">
        <v>1484</v>
      </c>
      <c r="D268" s="6">
        <v>1371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2502</v>
      </c>
      <c r="C269" s="6">
        <v>1309</v>
      </c>
      <c r="D269" s="6">
        <v>1193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2488</v>
      </c>
      <c r="C270" s="6">
        <v>1286</v>
      </c>
      <c r="D270" s="6">
        <v>1202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3093</v>
      </c>
      <c r="C271" s="6">
        <v>1546</v>
      </c>
      <c r="D271" s="6">
        <v>1547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3022</v>
      </c>
      <c r="C272" s="6">
        <v>1490</v>
      </c>
      <c r="D272" s="6">
        <v>1532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2425</v>
      </c>
      <c r="C273" s="6">
        <v>1130</v>
      </c>
      <c r="D273" s="6">
        <v>1295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3592</v>
      </c>
      <c r="C274" s="6">
        <v>1256</v>
      </c>
      <c r="D274" s="6">
        <v>2336</v>
      </c>
      <c r="E274" t="b">
        <f t="shared" si="31"/>
        <v>1</v>
      </c>
      <c r="F274" t="b">
        <f t="shared" si="32"/>
        <v>1</v>
      </c>
      <c r="G274" t="b">
        <f t="shared" si="33"/>
        <v>0</v>
      </c>
      <c r="H274" t="b">
        <f t="shared" si="34"/>
        <v>0</v>
      </c>
    </row>
    <row r="275" spans="1:8">
      <c r="A275" s="4" t="s">
        <v>4</v>
      </c>
      <c r="B275" s="6">
        <f>SUM(B273:B274)</f>
        <v>6017</v>
      </c>
      <c r="C275" s="6">
        <f>SUM(C273:C274)</f>
        <v>2386</v>
      </c>
      <c r="D275" s="6">
        <f t="shared" ref="D275" si="35">SUM(D273:D274)</f>
        <v>3631</v>
      </c>
      <c r="E275" t="b">
        <f t="shared" si="31"/>
        <v>1</v>
      </c>
      <c r="F275" t="b">
        <f t="shared" si="32"/>
        <v>0</v>
      </c>
      <c r="G275" t="b">
        <f t="shared" si="33"/>
        <v>1</v>
      </c>
      <c r="H275" t="b">
        <f t="shared" si="34"/>
        <v>0</v>
      </c>
    </row>
    <row r="276" spans="1:8">
      <c r="A276" s="4" t="s">
        <v>401</v>
      </c>
      <c r="B276" s="6">
        <v>57011</v>
      </c>
      <c r="C276" s="6">
        <v>28053</v>
      </c>
      <c r="D276" s="6">
        <v>28958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2771</v>
      </c>
      <c r="C277" s="6">
        <v>1441</v>
      </c>
      <c r="D277" s="6">
        <v>1330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3071</v>
      </c>
      <c r="C278" s="6">
        <v>1570</v>
      </c>
      <c r="D278" s="6">
        <v>1501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2845</v>
      </c>
      <c r="C279" s="6">
        <v>1444</v>
      </c>
      <c r="D279" s="6">
        <v>1401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3309</v>
      </c>
      <c r="C280" s="6">
        <v>1708</v>
      </c>
      <c r="D280" s="6">
        <v>1601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3973</v>
      </c>
      <c r="C281" s="6">
        <v>2066</v>
      </c>
      <c r="D281" s="6">
        <v>1907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4180</v>
      </c>
      <c r="C282" s="6">
        <v>2152</v>
      </c>
      <c r="D282" s="6">
        <v>2028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4467</v>
      </c>
      <c r="C283" s="6">
        <v>2335</v>
      </c>
      <c r="D283" s="6">
        <v>2132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4342</v>
      </c>
      <c r="C284" s="6">
        <v>2167</v>
      </c>
      <c r="D284" s="6">
        <v>2175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3903</v>
      </c>
      <c r="C285" s="6">
        <v>2015</v>
      </c>
      <c r="D285" s="6">
        <v>1888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3500</v>
      </c>
      <c r="C286" s="6">
        <v>1785</v>
      </c>
      <c r="D286" s="6">
        <v>1715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3657</v>
      </c>
      <c r="C287" s="6">
        <v>1855</v>
      </c>
      <c r="D287" s="6">
        <v>1802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4498</v>
      </c>
      <c r="C288" s="6">
        <v>2204</v>
      </c>
      <c r="D288" s="6">
        <v>2294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4194</v>
      </c>
      <c r="C289" s="6">
        <v>2065</v>
      </c>
      <c r="D289" s="6">
        <v>2129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3357</v>
      </c>
      <c r="C290" s="6">
        <v>1545</v>
      </c>
      <c r="D290" s="6">
        <v>1812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4944</v>
      </c>
      <c r="C291" s="6">
        <v>1701</v>
      </c>
      <c r="D291" s="6">
        <v>3243</v>
      </c>
      <c r="E291" t="b">
        <f t="shared" si="31"/>
        <v>1</v>
      </c>
      <c r="F291" t="b">
        <f t="shared" si="32"/>
        <v>1</v>
      </c>
      <c r="G291" t="b">
        <f t="shared" si="33"/>
        <v>0</v>
      </c>
      <c r="H291" t="b">
        <f t="shared" si="34"/>
        <v>0</v>
      </c>
    </row>
    <row r="292" spans="1:8">
      <c r="A292" s="4" t="s">
        <v>4</v>
      </c>
      <c r="B292" s="6">
        <f>SUM(B290:B291)</f>
        <v>8301</v>
      </c>
      <c r="C292" s="6">
        <f>SUM(C290:C291)</f>
        <v>3246</v>
      </c>
      <c r="D292" s="6">
        <f t="shared" ref="D292" si="36">SUM(D290:D291)</f>
        <v>5055</v>
      </c>
      <c r="E292" t="b">
        <f t="shared" si="31"/>
        <v>1</v>
      </c>
      <c r="F292" t="b">
        <f t="shared" si="32"/>
        <v>0</v>
      </c>
      <c r="G292" t="b">
        <f t="shared" si="33"/>
        <v>1</v>
      </c>
      <c r="H292" t="b">
        <f t="shared" si="34"/>
        <v>0</v>
      </c>
    </row>
    <row r="293" spans="1:8">
      <c r="A293" s="4" t="s">
        <v>402</v>
      </c>
      <c r="B293" s="6">
        <v>120280</v>
      </c>
      <c r="C293" s="6">
        <v>58982</v>
      </c>
      <c r="D293" s="6">
        <v>61298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5752</v>
      </c>
      <c r="C294" s="6">
        <v>2913</v>
      </c>
      <c r="D294" s="6">
        <v>2839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6525</v>
      </c>
      <c r="C295" s="6">
        <v>3320</v>
      </c>
      <c r="D295" s="6">
        <v>3205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5607</v>
      </c>
      <c r="C296" s="6">
        <v>2913</v>
      </c>
      <c r="D296" s="6">
        <v>2694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6103</v>
      </c>
      <c r="C297" s="6">
        <v>3115</v>
      </c>
      <c r="D297" s="6">
        <v>2988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7642</v>
      </c>
      <c r="C298" s="6">
        <v>3863</v>
      </c>
      <c r="D298" s="6">
        <v>3779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8827</v>
      </c>
      <c r="C299" s="6">
        <v>4592</v>
      </c>
      <c r="D299" s="6">
        <v>4235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10076</v>
      </c>
      <c r="C300" s="6">
        <v>5196</v>
      </c>
      <c r="D300" s="6">
        <v>4880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9786</v>
      </c>
      <c r="C301" s="6">
        <v>5114</v>
      </c>
      <c r="D301" s="6">
        <v>4672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8710</v>
      </c>
      <c r="C302" s="6">
        <v>4479</v>
      </c>
      <c r="D302" s="6">
        <v>4231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7116</v>
      </c>
      <c r="C303" s="6">
        <v>3587</v>
      </c>
      <c r="D303" s="6">
        <v>3529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7577</v>
      </c>
      <c r="C304" s="6">
        <v>3721</v>
      </c>
      <c r="D304" s="6">
        <v>3856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9326</v>
      </c>
      <c r="C305" s="6">
        <v>4552</v>
      </c>
      <c r="D305" s="6">
        <v>4774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9458</v>
      </c>
      <c r="C306" s="6">
        <v>4453</v>
      </c>
      <c r="D306" s="6">
        <v>5005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7363</v>
      </c>
      <c r="C307" s="6">
        <v>3384</v>
      </c>
      <c r="D307" s="6">
        <v>3979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10412</v>
      </c>
      <c r="C308" s="6">
        <v>3780</v>
      </c>
      <c r="D308" s="6">
        <v>6632</v>
      </c>
      <c r="E308" t="b">
        <f t="shared" si="31"/>
        <v>1</v>
      </c>
      <c r="F308" t="b">
        <f t="shared" si="32"/>
        <v>1</v>
      </c>
      <c r="G308" t="b">
        <f t="shared" si="33"/>
        <v>0</v>
      </c>
      <c r="H308" t="b">
        <f t="shared" si="34"/>
        <v>0</v>
      </c>
    </row>
    <row r="309" spans="1:8">
      <c r="A309" s="4" t="s">
        <v>4</v>
      </c>
      <c r="B309" s="6">
        <f>SUM(B307:B308)</f>
        <v>17775</v>
      </c>
      <c r="C309" s="6">
        <f>SUM(C307:C308)</f>
        <v>7164</v>
      </c>
      <c r="D309" s="6">
        <f t="shared" ref="D309" si="37">SUM(D307:D308)</f>
        <v>10611</v>
      </c>
      <c r="E309" t="b">
        <f t="shared" si="31"/>
        <v>1</v>
      </c>
      <c r="F309" t="b">
        <f t="shared" si="32"/>
        <v>0</v>
      </c>
      <c r="G309" t="b">
        <f t="shared" si="33"/>
        <v>1</v>
      </c>
      <c r="H309" t="b">
        <f t="shared" si="34"/>
        <v>0</v>
      </c>
    </row>
    <row r="310" spans="1:8">
      <c r="A310" s="4" t="s">
        <v>96</v>
      </c>
      <c r="B310" s="6">
        <v>78416</v>
      </c>
      <c r="C310" s="6">
        <v>38194</v>
      </c>
      <c r="D310" s="6">
        <v>40222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3431</v>
      </c>
      <c r="C311" s="6">
        <v>1772</v>
      </c>
      <c r="D311" s="6">
        <v>1659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4080</v>
      </c>
      <c r="C312" s="6">
        <v>2063</v>
      </c>
      <c r="D312" s="6">
        <v>2017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3837</v>
      </c>
      <c r="C313" s="6">
        <v>2009</v>
      </c>
      <c r="D313" s="6">
        <v>1828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4434</v>
      </c>
      <c r="C314" s="6">
        <v>2259</v>
      </c>
      <c r="D314" s="6">
        <v>2175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5349</v>
      </c>
      <c r="C315" s="6">
        <v>2722</v>
      </c>
      <c r="D315" s="6">
        <v>2627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5719</v>
      </c>
      <c r="C316" s="6">
        <v>2926</v>
      </c>
      <c r="D316" s="6">
        <v>2793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6136</v>
      </c>
      <c r="C317" s="6">
        <v>3124</v>
      </c>
      <c r="D317" s="6">
        <v>3012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5825</v>
      </c>
      <c r="C318" s="6">
        <v>2950</v>
      </c>
      <c r="D318" s="6">
        <v>2875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5407</v>
      </c>
      <c r="C319" s="6">
        <v>2727</v>
      </c>
      <c r="D319" s="6">
        <v>2680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4841</v>
      </c>
      <c r="C320" s="6">
        <v>2419</v>
      </c>
      <c r="D320" s="6">
        <v>2422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5028</v>
      </c>
      <c r="C321" s="6">
        <v>2568</v>
      </c>
      <c r="D321" s="6">
        <v>2460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6124</v>
      </c>
      <c r="C322" s="6">
        <v>3000</v>
      </c>
      <c r="D322" s="6">
        <v>3124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5973</v>
      </c>
      <c r="C323" s="6">
        <v>2801</v>
      </c>
      <c r="D323" s="6">
        <v>3172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4916</v>
      </c>
      <c r="C324" s="6">
        <v>2282</v>
      </c>
      <c r="D324" s="6">
        <v>2634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7316</v>
      </c>
      <c r="C325" s="6">
        <v>2572</v>
      </c>
      <c r="D325" s="6">
        <v>4744</v>
      </c>
      <c r="E325" t="b">
        <f t="shared" ref="E325:E377" si="38">IFERROR(IF(SEARCH(" - ",A325)&gt;0,FALSE,TRUE),TRUE)</f>
        <v>1</v>
      </c>
      <c r="F325" t="b">
        <f t="shared" ref="F325:F377" si="39">IFERROR(IF(SEARCH("65+",A325)&gt;0,FALSE,TRUE),TRUE)</f>
        <v>1</v>
      </c>
      <c r="G325" t="b">
        <f t="shared" ref="G325:G377" si="40">IFERROR(IF(SEARCH("70",A325)&gt;0,FALSE,TRUE),TRUE)</f>
        <v>0</v>
      </c>
      <c r="H325" t="b">
        <f t="shared" ref="H325:H377" si="41">AND(E325:G325)</f>
        <v>0</v>
      </c>
    </row>
    <row r="326" spans="1:8">
      <c r="A326" s="4" t="s">
        <v>4</v>
      </c>
      <c r="B326" s="6">
        <f>SUM(B324:B325)</f>
        <v>12232</v>
      </c>
      <c r="C326" s="6">
        <f>SUM(C324:C325)</f>
        <v>4854</v>
      </c>
      <c r="D326" s="6">
        <f t="shared" ref="D326" si="42">SUM(D324:D325)</f>
        <v>7378</v>
      </c>
      <c r="E326" t="b">
        <f t="shared" si="38"/>
        <v>1</v>
      </c>
      <c r="F326" t="b">
        <f t="shared" si="39"/>
        <v>0</v>
      </c>
      <c r="G326" t="b">
        <f t="shared" si="40"/>
        <v>1</v>
      </c>
      <c r="H326" t="b">
        <f t="shared" si="41"/>
        <v>0</v>
      </c>
    </row>
    <row r="327" spans="1:8">
      <c r="A327" s="4" t="s">
        <v>403</v>
      </c>
      <c r="B327" s="6">
        <v>47860</v>
      </c>
      <c r="C327" s="6">
        <v>23600</v>
      </c>
      <c r="D327" s="6">
        <v>24260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2115</v>
      </c>
      <c r="C328" s="6">
        <v>1053</v>
      </c>
      <c r="D328" s="6">
        <v>1062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2530</v>
      </c>
      <c r="C329" s="6">
        <v>1295</v>
      </c>
      <c r="D329" s="6">
        <v>1235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2327</v>
      </c>
      <c r="C330" s="6">
        <v>1211</v>
      </c>
      <c r="D330" s="6">
        <v>1116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2502</v>
      </c>
      <c r="C331" s="6">
        <v>1305</v>
      </c>
      <c r="D331" s="6">
        <v>1197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3274</v>
      </c>
      <c r="C332" s="6">
        <v>1710</v>
      </c>
      <c r="D332" s="6">
        <v>1564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3595</v>
      </c>
      <c r="C333" s="6">
        <v>1850</v>
      </c>
      <c r="D333" s="6">
        <v>1745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3795</v>
      </c>
      <c r="C334" s="6">
        <v>1966</v>
      </c>
      <c r="D334" s="6">
        <v>1829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3618</v>
      </c>
      <c r="C335" s="6">
        <v>1856</v>
      </c>
      <c r="D335" s="6">
        <v>1762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3305</v>
      </c>
      <c r="C336" s="6">
        <v>1715</v>
      </c>
      <c r="D336" s="6">
        <v>1590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2817</v>
      </c>
      <c r="C337" s="6">
        <v>1428</v>
      </c>
      <c r="D337" s="6">
        <v>1389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3067</v>
      </c>
      <c r="C338" s="6">
        <v>1563</v>
      </c>
      <c r="D338" s="6">
        <v>1504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3937</v>
      </c>
      <c r="C339" s="6">
        <v>1954</v>
      </c>
      <c r="D339" s="6">
        <v>1983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3805</v>
      </c>
      <c r="C340" s="6">
        <v>1870</v>
      </c>
      <c r="D340" s="6">
        <v>1935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2902</v>
      </c>
      <c r="C341" s="6">
        <v>1383</v>
      </c>
      <c r="D341" s="6">
        <v>1519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4271</v>
      </c>
      <c r="C342" s="6">
        <v>1441</v>
      </c>
      <c r="D342" s="6">
        <v>2830</v>
      </c>
      <c r="E342" t="b">
        <f t="shared" si="38"/>
        <v>1</v>
      </c>
      <c r="F342" t="b">
        <f t="shared" si="39"/>
        <v>1</v>
      </c>
      <c r="G342" t="b">
        <f t="shared" si="40"/>
        <v>0</v>
      </c>
      <c r="H342" t="b">
        <f t="shared" si="41"/>
        <v>0</v>
      </c>
    </row>
    <row r="343" spans="1:8">
      <c r="A343" s="4" t="s">
        <v>4</v>
      </c>
      <c r="B343" s="6">
        <f>SUM(B341:B342)</f>
        <v>7173</v>
      </c>
      <c r="C343" s="6">
        <f>SUM(C341:C342)</f>
        <v>2824</v>
      </c>
      <c r="D343" s="6">
        <f t="shared" ref="D343" si="43">SUM(D341:D342)</f>
        <v>4349</v>
      </c>
      <c r="E343" t="b">
        <f t="shared" si="38"/>
        <v>1</v>
      </c>
      <c r="F343" t="b">
        <f t="shared" si="39"/>
        <v>0</v>
      </c>
      <c r="G343" t="b">
        <f t="shared" si="40"/>
        <v>1</v>
      </c>
      <c r="H343" t="b">
        <f t="shared" si="41"/>
        <v>0</v>
      </c>
    </row>
    <row r="344" spans="1:8">
      <c r="A344" s="4" t="s">
        <v>404</v>
      </c>
      <c r="B344" s="6">
        <v>54059</v>
      </c>
      <c r="C344" s="6">
        <v>26329</v>
      </c>
      <c r="D344" s="6">
        <v>27730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2493</v>
      </c>
      <c r="C345" s="6">
        <v>1282</v>
      </c>
      <c r="D345" s="6">
        <v>1211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2852</v>
      </c>
      <c r="C346" s="6">
        <v>1406</v>
      </c>
      <c r="D346" s="6">
        <v>1446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2814</v>
      </c>
      <c r="C347" s="6">
        <v>1433</v>
      </c>
      <c r="D347" s="6">
        <v>1381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2908</v>
      </c>
      <c r="C348" s="6">
        <v>1487</v>
      </c>
      <c r="D348" s="6">
        <v>1421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3655</v>
      </c>
      <c r="C349" s="6">
        <v>1823</v>
      </c>
      <c r="D349" s="6">
        <v>1832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3813</v>
      </c>
      <c r="C350" s="6">
        <v>1976</v>
      </c>
      <c r="D350" s="6">
        <v>1837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4427</v>
      </c>
      <c r="C351" s="6">
        <v>2304</v>
      </c>
      <c r="D351" s="6">
        <v>2123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4245</v>
      </c>
      <c r="C352" s="6">
        <v>2177</v>
      </c>
      <c r="D352" s="6">
        <v>2068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3973</v>
      </c>
      <c r="C353" s="6">
        <v>2018</v>
      </c>
      <c r="D353" s="6">
        <v>1955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3229</v>
      </c>
      <c r="C354" s="6">
        <v>1648</v>
      </c>
      <c r="D354" s="6">
        <v>1581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3409</v>
      </c>
      <c r="C355" s="6">
        <v>1687</v>
      </c>
      <c r="D355" s="6">
        <v>1722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4243</v>
      </c>
      <c r="C356" s="6">
        <v>2059</v>
      </c>
      <c r="D356" s="6">
        <v>2184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4140</v>
      </c>
      <c r="C357" s="6">
        <v>1930</v>
      </c>
      <c r="D357" s="6">
        <v>2210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3316</v>
      </c>
      <c r="C358" s="6">
        <v>1543</v>
      </c>
      <c r="D358" s="6">
        <v>1773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4542</v>
      </c>
      <c r="C359" s="6">
        <v>1556</v>
      </c>
      <c r="D359" s="6">
        <v>2986</v>
      </c>
      <c r="E359" t="b">
        <f t="shared" si="38"/>
        <v>1</v>
      </c>
      <c r="F359" t="b">
        <f t="shared" si="39"/>
        <v>1</v>
      </c>
      <c r="G359" t="b">
        <f t="shared" si="40"/>
        <v>0</v>
      </c>
      <c r="H359" t="b">
        <f t="shared" si="41"/>
        <v>0</v>
      </c>
    </row>
    <row r="360" spans="1:8">
      <c r="A360" s="4" t="s">
        <v>4</v>
      </c>
      <c r="B360" s="6">
        <f>SUM(B358:B359)</f>
        <v>7858</v>
      </c>
      <c r="C360" s="6">
        <f>SUM(C358:C359)</f>
        <v>3099</v>
      </c>
      <c r="D360" s="6">
        <f t="shared" ref="D360" si="44">SUM(D358:D359)</f>
        <v>4759</v>
      </c>
      <c r="E360" t="b">
        <f t="shared" si="38"/>
        <v>1</v>
      </c>
      <c r="F360" t="b">
        <f t="shared" si="39"/>
        <v>0</v>
      </c>
      <c r="G360" t="b">
        <f t="shared" si="40"/>
        <v>1</v>
      </c>
      <c r="H360" t="b">
        <f t="shared" si="41"/>
        <v>0</v>
      </c>
    </row>
    <row r="361" spans="1:8">
      <c r="A361" s="4" t="s">
        <v>405</v>
      </c>
      <c r="B361" s="6">
        <v>37613</v>
      </c>
      <c r="C361" s="6">
        <v>18738</v>
      </c>
      <c r="D361" s="6">
        <v>18875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1781</v>
      </c>
      <c r="C362" s="6">
        <v>908</v>
      </c>
      <c r="D362" s="6">
        <v>873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2058</v>
      </c>
      <c r="C363" s="6">
        <v>1069</v>
      </c>
      <c r="D363" s="6">
        <v>989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1827</v>
      </c>
      <c r="C364" s="6">
        <v>965</v>
      </c>
      <c r="D364" s="6">
        <v>862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2040</v>
      </c>
      <c r="C365" s="6">
        <v>1052</v>
      </c>
      <c r="D365" s="6">
        <v>988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2597</v>
      </c>
      <c r="C366" s="6">
        <v>1317</v>
      </c>
      <c r="D366" s="6">
        <v>1280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2700</v>
      </c>
      <c r="C367" s="6">
        <v>1428</v>
      </c>
      <c r="D367" s="6">
        <v>1272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2988</v>
      </c>
      <c r="C368" s="6">
        <v>1568</v>
      </c>
      <c r="D368" s="6">
        <v>1420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2866</v>
      </c>
      <c r="C369" s="6">
        <v>1515</v>
      </c>
      <c r="D369" s="6">
        <v>1351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2508</v>
      </c>
      <c r="C370" s="6">
        <v>1336</v>
      </c>
      <c r="D370" s="6">
        <v>1172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2179</v>
      </c>
      <c r="C371" s="6">
        <v>1157</v>
      </c>
      <c r="D371" s="6">
        <v>1022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2408</v>
      </c>
      <c r="C372" s="6">
        <v>1224</v>
      </c>
      <c r="D372" s="6">
        <v>1184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3041</v>
      </c>
      <c r="C373" s="6">
        <v>1539</v>
      </c>
      <c r="D373" s="6">
        <v>1502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2935</v>
      </c>
      <c r="C374" s="6">
        <v>1434</v>
      </c>
      <c r="D374" s="6">
        <v>1501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2188</v>
      </c>
      <c r="C375" s="6">
        <v>1079</v>
      </c>
      <c r="D375" s="6">
        <v>1109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3497</v>
      </c>
      <c r="C376" s="6">
        <v>1147</v>
      </c>
      <c r="D376" s="6">
        <v>2350</v>
      </c>
      <c r="E376" t="b">
        <f t="shared" si="38"/>
        <v>1</v>
      </c>
      <c r="F376" t="b">
        <f t="shared" si="39"/>
        <v>1</v>
      </c>
      <c r="G376" t="b">
        <f t="shared" si="40"/>
        <v>0</v>
      </c>
      <c r="H376" t="b">
        <f t="shared" si="41"/>
        <v>0</v>
      </c>
    </row>
    <row r="377" spans="1:8">
      <c r="A377" s="4" t="s">
        <v>4</v>
      </c>
      <c r="B377" s="6">
        <f>SUM(B375:B376)</f>
        <v>5685</v>
      </c>
      <c r="C377" s="6">
        <f>SUM(C375:C376)</f>
        <v>2226</v>
      </c>
      <c r="D377" s="6">
        <f t="shared" ref="D377" si="45">SUM(D375:D376)</f>
        <v>3459</v>
      </c>
      <c r="E377" t="b">
        <f t="shared" si="38"/>
        <v>1</v>
      </c>
      <c r="F377" t="b">
        <f t="shared" si="39"/>
        <v>0</v>
      </c>
      <c r="G377" t="b">
        <f t="shared" si="40"/>
        <v>1</v>
      </c>
      <c r="H377" t="b">
        <f t="shared" si="41"/>
        <v>0</v>
      </c>
    </row>
  </sheetData>
  <autoFilter ref="A1:H377"/>
  <mergeCells count="4">
    <mergeCell ref="A1:A3"/>
    <mergeCell ref="B1:B3"/>
    <mergeCell ref="C1:C3"/>
    <mergeCell ref="D1:D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Arkusz22"/>
  <dimension ref="A1:K156"/>
  <sheetViews>
    <sheetView workbookViewId="0">
      <selection activeCell="K34" sqref="K34"/>
    </sheetView>
  </sheetViews>
  <sheetFormatPr defaultColWidth="9.140625" defaultRowHeight="15"/>
  <cols>
    <col min="1" max="1" width="19.28515625" style="80" customWidth="1"/>
    <col min="2" max="2" width="12.140625" style="80" customWidth="1"/>
    <col min="3" max="3" width="12.5703125" style="80" customWidth="1"/>
    <col min="4" max="4" width="11.85546875" style="80" customWidth="1"/>
    <col min="5" max="5" width="12.140625" style="80" customWidth="1"/>
    <col min="6" max="6" width="12.28515625" style="80" customWidth="1"/>
    <col min="7" max="7" width="11.85546875" style="80" customWidth="1"/>
    <col min="8" max="8" width="12" style="80" customWidth="1"/>
    <col min="9" max="9" width="11.42578125" style="80" customWidth="1"/>
    <col min="10" max="10" width="11.5703125" style="80" customWidth="1"/>
    <col min="11" max="11" width="11" style="80" customWidth="1"/>
    <col min="12" max="16384" width="9.140625" style="80"/>
  </cols>
  <sheetData>
    <row r="1" spans="1:11">
      <c r="A1" s="87" t="s">
        <v>451</v>
      </c>
      <c r="B1" s="88"/>
      <c r="C1" s="88"/>
      <c r="D1" s="88"/>
      <c r="E1" s="88"/>
      <c r="F1" s="88"/>
      <c r="G1" s="88"/>
      <c r="H1" s="88"/>
      <c r="I1" s="88"/>
      <c r="J1" s="88"/>
      <c r="K1" s="87"/>
    </row>
    <row r="2" spans="1:11">
      <c r="A2" s="85" t="s">
        <v>452</v>
      </c>
      <c r="B2" s="86"/>
      <c r="C2" s="86"/>
      <c r="D2" s="86"/>
      <c r="E2" s="86"/>
      <c r="F2" s="86"/>
      <c r="G2" s="86"/>
      <c r="H2" s="86"/>
      <c r="I2" s="86"/>
      <c r="J2" s="86"/>
      <c r="K2" s="85"/>
    </row>
    <row r="3" spans="1:11" ht="15.75" thickBot="1">
      <c r="A3" s="83"/>
      <c r="B3" s="84"/>
      <c r="C3" s="84"/>
      <c r="D3" s="84"/>
      <c r="E3" s="84"/>
      <c r="F3" s="84"/>
      <c r="G3" s="84"/>
      <c r="H3" s="84"/>
      <c r="I3" s="84"/>
      <c r="J3" s="84"/>
      <c r="K3" s="83"/>
    </row>
    <row r="4" spans="1:11" ht="15.75" thickTop="1">
      <c r="A4" s="292" t="s">
        <v>425</v>
      </c>
      <c r="B4" s="10" t="s">
        <v>1</v>
      </c>
      <c r="C4" s="295" t="s">
        <v>453</v>
      </c>
      <c r="D4" s="296"/>
      <c r="E4" s="296"/>
      <c r="F4" s="296"/>
      <c r="G4" s="296"/>
      <c r="H4" s="296"/>
      <c r="I4" s="296"/>
      <c r="J4" s="297"/>
      <c r="K4" s="298" t="s">
        <v>454</v>
      </c>
    </row>
    <row r="5" spans="1:11" ht="36">
      <c r="A5" s="293"/>
      <c r="B5" s="82" t="s">
        <v>455</v>
      </c>
      <c r="C5" s="11" t="s">
        <v>456</v>
      </c>
      <c r="D5" s="11" t="s">
        <v>430</v>
      </c>
      <c r="E5" s="11" t="s">
        <v>431</v>
      </c>
      <c r="F5" s="11" t="s">
        <v>432</v>
      </c>
      <c r="G5" s="11" t="s">
        <v>433</v>
      </c>
      <c r="H5" s="11" t="s">
        <v>434</v>
      </c>
      <c r="I5" s="11" t="s">
        <v>435</v>
      </c>
      <c r="J5" s="12" t="s">
        <v>457</v>
      </c>
      <c r="K5" s="299"/>
    </row>
    <row r="6" spans="1:11" ht="15.75" thickBot="1">
      <c r="A6" s="294"/>
      <c r="B6" s="301" t="s">
        <v>458</v>
      </c>
      <c r="C6" s="302"/>
      <c r="D6" s="302"/>
      <c r="E6" s="302"/>
      <c r="F6" s="302"/>
      <c r="G6" s="302"/>
      <c r="H6" s="302"/>
      <c r="I6" s="302"/>
      <c r="J6" s="303"/>
      <c r="K6" s="300"/>
    </row>
    <row r="7" spans="1:11" ht="15.75" thickTop="1">
      <c r="A7" s="13" t="s">
        <v>459</v>
      </c>
      <c r="B7" s="14">
        <v>32296.2</v>
      </c>
      <c r="C7" s="15">
        <v>2102.3000000000002</v>
      </c>
      <c r="D7" s="15">
        <v>5143.8999999999996</v>
      </c>
      <c r="E7" s="15">
        <v>6111.1</v>
      </c>
      <c r="F7" s="15">
        <v>5092.8999999999996</v>
      </c>
      <c r="G7" s="15">
        <v>5260.8</v>
      </c>
      <c r="H7" s="15">
        <v>4732</v>
      </c>
      <c r="I7" s="15">
        <v>2362.3000000000002</v>
      </c>
      <c r="J7" s="16">
        <v>1491.1</v>
      </c>
      <c r="K7" s="17" t="s">
        <v>460</v>
      </c>
    </row>
    <row r="8" spans="1:11" ht="48">
      <c r="A8" s="18" t="s">
        <v>461</v>
      </c>
      <c r="B8" s="19"/>
      <c r="C8" s="20"/>
      <c r="D8" s="20"/>
      <c r="E8" s="20"/>
      <c r="F8" s="20"/>
      <c r="G8" s="20"/>
      <c r="H8" s="20"/>
      <c r="I8" s="20"/>
      <c r="J8" s="21"/>
      <c r="K8" s="22" t="s">
        <v>462</v>
      </c>
    </row>
    <row r="9" spans="1:11">
      <c r="A9" s="23" t="s">
        <v>463</v>
      </c>
      <c r="B9" s="24">
        <v>1306.8</v>
      </c>
      <c r="C9" s="25">
        <v>82.3</v>
      </c>
      <c r="D9" s="25">
        <v>106.8</v>
      </c>
      <c r="E9" s="25">
        <v>150.1</v>
      </c>
      <c r="F9" s="25">
        <v>132.9</v>
      </c>
      <c r="G9" s="25">
        <v>217.6</v>
      </c>
      <c r="H9" s="25">
        <v>304</v>
      </c>
      <c r="I9" s="25">
        <v>187.2</v>
      </c>
      <c r="J9" s="26">
        <v>125.9</v>
      </c>
      <c r="K9" s="27" t="s">
        <v>464</v>
      </c>
    </row>
    <row r="10" spans="1:11">
      <c r="A10" s="23" t="s">
        <v>465</v>
      </c>
      <c r="B10" s="24">
        <v>30921.3</v>
      </c>
      <c r="C10" s="25">
        <v>2018.1</v>
      </c>
      <c r="D10" s="25">
        <v>5018.1000000000004</v>
      </c>
      <c r="E10" s="25">
        <v>5956.3</v>
      </c>
      <c r="F10" s="25">
        <v>4954.5</v>
      </c>
      <c r="G10" s="25">
        <v>5025.6000000000004</v>
      </c>
      <c r="H10" s="25">
        <v>4415.5</v>
      </c>
      <c r="I10" s="25">
        <v>2172.9</v>
      </c>
      <c r="J10" s="26">
        <v>1360.3</v>
      </c>
      <c r="K10" s="27" t="s">
        <v>466</v>
      </c>
    </row>
    <row r="11" spans="1:11" ht="24">
      <c r="A11" s="23" t="s">
        <v>467</v>
      </c>
      <c r="B11" s="24">
        <v>68.099999999999994</v>
      </c>
      <c r="C11" s="25">
        <v>1.9</v>
      </c>
      <c r="D11" s="25">
        <v>19.100000000000001</v>
      </c>
      <c r="E11" s="25">
        <v>4.5999999999999996</v>
      </c>
      <c r="F11" s="25">
        <v>5.5</v>
      </c>
      <c r="G11" s="25">
        <v>17.600000000000001</v>
      </c>
      <c r="H11" s="25">
        <v>12.4</v>
      </c>
      <c r="I11" s="25">
        <v>2.2000000000000002</v>
      </c>
      <c r="J11" s="26">
        <v>4.8</v>
      </c>
      <c r="K11" s="27" t="s">
        <v>468</v>
      </c>
    </row>
    <row r="12" spans="1:11" ht="108">
      <c r="A12" s="28" t="s">
        <v>438</v>
      </c>
      <c r="B12" s="19"/>
      <c r="C12" s="20"/>
      <c r="D12" s="20"/>
      <c r="E12" s="20"/>
      <c r="F12" s="20"/>
      <c r="G12" s="20"/>
      <c r="H12" s="20"/>
      <c r="I12" s="20"/>
      <c r="J12" s="21"/>
      <c r="K12" s="29" t="s">
        <v>469</v>
      </c>
    </row>
    <row r="13" spans="1:11">
      <c r="A13" s="23" t="s">
        <v>463</v>
      </c>
      <c r="B13" s="24">
        <v>1014.2</v>
      </c>
      <c r="C13" s="25">
        <v>13.1</v>
      </c>
      <c r="D13" s="25">
        <v>37.200000000000003</v>
      </c>
      <c r="E13" s="25">
        <v>79</v>
      </c>
      <c r="F13" s="25">
        <v>96.1</v>
      </c>
      <c r="G13" s="25">
        <v>199.6</v>
      </c>
      <c r="H13" s="25">
        <v>279.5</v>
      </c>
      <c r="I13" s="25">
        <v>179.7</v>
      </c>
      <c r="J13" s="26">
        <v>129.9</v>
      </c>
      <c r="K13" s="27" t="s">
        <v>464</v>
      </c>
    </row>
    <row r="14" spans="1:11">
      <c r="A14" s="23" t="s">
        <v>465</v>
      </c>
      <c r="B14" s="24">
        <v>31235.1</v>
      </c>
      <c r="C14" s="25">
        <v>2089.1999999999998</v>
      </c>
      <c r="D14" s="25">
        <v>5096.8999999999996</v>
      </c>
      <c r="E14" s="25">
        <v>6025.2</v>
      </c>
      <c r="F14" s="25">
        <v>4993</v>
      </c>
      <c r="G14" s="25">
        <v>5048.5</v>
      </c>
      <c r="H14" s="25">
        <v>4444.6000000000004</v>
      </c>
      <c r="I14" s="25">
        <v>2181.3000000000002</v>
      </c>
      <c r="J14" s="26">
        <v>1356.3</v>
      </c>
      <c r="K14" s="27" t="s">
        <v>466</v>
      </c>
    </row>
    <row r="15" spans="1:11" ht="24">
      <c r="A15" s="23" t="s">
        <v>467</v>
      </c>
      <c r="B15" s="24">
        <v>46.9</v>
      </c>
      <c r="C15" s="25" t="s">
        <v>470</v>
      </c>
      <c r="D15" s="25">
        <v>9.8000000000000007</v>
      </c>
      <c r="E15" s="25">
        <v>6.8</v>
      </c>
      <c r="F15" s="25">
        <v>3.7</v>
      </c>
      <c r="G15" s="25">
        <v>12.7</v>
      </c>
      <c r="H15" s="25">
        <v>7.9</v>
      </c>
      <c r="I15" s="25">
        <v>1.3</v>
      </c>
      <c r="J15" s="26">
        <v>4.8</v>
      </c>
      <c r="K15" s="27" t="s">
        <v>468</v>
      </c>
    </row>
    <row r="16" spans="1:11" ht="72">
      <c r="A16" s="28" t="s">
        <v>471</v>
      </c>
      <c r="B16" s="19"/>
      <c r="C16" s="20"/>
      <c r="D16" s="20"/>
      <c r="E16" s="20"/>
      <c r="F16" s="20"/>
      <c r="G16" s="20"/>
      <c r="H16" s="20"/>
      <c r="I16" s="20"/>
      <c r="J16" s="21"/>
      <c r="K16" s="29" t="s">
        <v>472</v>
      </c>
    </row>
    <row r="17" spans="1:11">
      <c r="A17" s="23" t="s">
        <v>463</v>
      </c>
      <c r="B17" s="24">
        <v>1013.9</v>
      </c>
      <c r="C17" s="25" t="s">
        <v>470</v>
      </c>
      <c r="D17" s="25">
        <v>2.8</v>
      </c>
      <c r="E17" s="25">
        <v>7.2</v>
      </c>
      <c r="F17" s="25">
        <v>43.6</v>
      </c>
      <c r="G17" s="25">
        <v>161</v>
      </c>
      <c r="H17" s="25">
        <v>319.3</v>
      </c>
      <c r="I17" s="25">
        <v>277</v>
      </c>
      <c r="J17" s="26">
        <v>203</v>
      </c>
      <c r="K17" s="27" t="s">
        <v>464</v>
      </c>
    </row>
    <row r="18" spans="1:11">
      <c r="A18" s="23" t="s">
        <v>465</v>
      </c>
      <c r="B18" s="24">
        <v>31251.8</v>
      </c>
      <c r="C18" s="25">
        <v>2102.3000000000002</v>
      </c>
      <c r="D18" s="25">
        <v>5136.8</v>
      </c>
      <c r="E18" s="25">
        <v>6099.2</v>
      </c>
      <c r="F18" s="25">
        <v>5045.8999999999996</v>
      </c>
      <c r="G18" s="25">
        <v>5096</v>
      </c>
      <c r="H18" s="25">
        <v>4402</v>
      </c>
      <c r="I18" s="25">
        <v>2084</v>
      </c>
      <c r="J18" s="26">
        <v>1285.5</v>
      </c>
      <c r="K18" s="27" t="s">
        <v>466</v>
      </c>
    </row>
    <row r="19" spans="1:11" ht="24">
      <c r="A19" s="23" t="s">
        <v>467</v>
      </c>
      <c r="B19" s="24">
        <v>30.5</v>
      </c>
      <c r="C19" s="25" t="s">
        <v>470</v>
      </c>
      <c r="D19" s="25">
        <v>4.4000000000000004</v>
      </c>
      <c r="E19" s="25">
        <v>4.5999999999999996</v>
      </c>
      <c r="F19" s="25">
        <v>3.3</v>
      </c>
      <c r="G19" s="25">
        <v>3.7</v>
      </c>
      <c r="H19" s="25">
        <v>10.7</v>
      </c>
      <c r="I19" s="25">
        <v>1.3</v>
      </c>
      <c r="J19" s="26">
        <v>2.5</v>
      </c>
      <c r="K19" s="27" t="s">
        <v>468</v>
      </c>
    </row>
    <row r="20" spans="1:11" ht="96">
      <c r="A20" s="28" t="s">
        <v>439</v>
      </c>
      <c r="B20" s="19"/>
      <c r="C20" s="20"/>
      <c r="D20" s="20"/>
      <c r="E20" s="20"/>
      <c r="F20" s="20"/>
      <c r="G20" s="20"/>
      <c r="H20" s="20"/>
      <c r="I20" s="20"/>
      <c r="J20" s="21"/>
      <c r="K20" s="29" t="s">
        <v>473</v>
      </c>
    </row>
    <row r="21" spans="1:11">
      <c r="A21" s="23" t="s">
        <v>463</v>
      </c>
      <c r="B21" s="24">
        <v>2888.2</v>
      </c>
      <c r="C21" s="25" t="s">
        <v>470</v>
      </c>
      <c r="D21" s="25">
        <v>4.3</v>
      </c>
      <c r="E21" s="25">
        <v>45</v>
      </c>
      <c r="F21" s="25">
        <v>99.3</v>
      </c>
      <c r="G21" s="25">
        <v>447.6</v>
      </c>
      <c r="H21" s="25">
        <v>860</v>
      </c>
      <c r="I21" s="25">
        <v>804.4</v>
      </c>
      <c r="J21" s="26">
        <v>627.70000000000005</v>
      </c>
      <c r="K21" s="27" t="s">
        <v>464</v>
      </c>
    </row>
    <row r="22" spans="1:11">
      <c r="A22" s="23" t="s">
        <v>465</v>
      </c>
      <c r="B22" s="24">
        <v>29353.599999999999</v>
      </c>
      <c r="C22" s="25">
        <v>2100.4</v>
      </c>
      <c r="D22" s="25">
        <v>5129</v>
      </c>
      <c r="E22" s="25">
        <v>6059.7</v>
      </c>
      <c r="F22" s="25">
        <v>4989.5</v>
      </c>
      <c r="G22" s="25">
        <v>4804.7</v>
      </c>
      <c r="H22" s="25">
        <v>3855.7</v>
      </c>
      <c r="I22" s="25">
        <v>1553.7</v>
      </c>
      <c r="J22" s="26">
        <v>860.9</v>
      </c>
      <c r="K22" s="27" t="s">
        <v>466</v>
      </c>
    </row>
    <row r="23" spans="1:11" ht="24">
      <c r="A23" s="23" t="s">
        <v>467</v>
      </c>
      <c r="B23" s="24">
        <v>54.3</v>
      </c>
      <c r="C23" s="25">
        <v>1.9</v>
      </c>
      <c r="D23" s="25">
        <v>10.7</v>
      </c>
      <c r="E23" s="25">
        <v>6.3</v>
      </c>
      <c r="F23" s="25">
        <v>4.0999999999999996</v>
      </c>
      <c r="G23" s="25">
        <v>8.4</v>
      </c>
      <c r="H23" s="25">
        <v>16.3</v>
      </c>
      <c r="I23" s="25">
        <v>4.0999999999999996</v>
      </c>
      <c r="J23" s="26">
        <v>2.5</v>
      </c>
      <c r="K23" s="27" t="s">
        <v>468</v>
      </c>
    </row>
    <row r="24" spans="1:11" ht="48">
      <c r="A24" s="28" t="s">
        <v>440</v>
      </c>
      <c r="B24" s="19"/>
      <c r="C24" s="20"/>
      <c r="D24" s="20"/>
      <c r="E24" s="20"/>
      <c r="F24" s="20"/>
      <c r="G24" s="20"/>
      <c r="H24" s="20"/>
      <c r="I24" s="20"/>
      <c r="J24" s="21"/>
      <c r="K24" s="29" t="s">
        <v>474</v>
      </c>
    </row>
    <row r="25" spans="1:11">
      <c r="A25" s="23" t="s">
        <v>463</v>
      </c>
      <c r="B25" s="24">
        <v>7435.9</v>
      </c>
      <c r="C25" s="25">
        <v>14.2</v>
      </c>
      <c r="D25" s="25">
        <v>100.7</v>
      </c>
      <c r="E25" s="25">
        <v>310.2</v>
      </c>
      <c r="F25" s="25">
        <v>765.9</v>
      </c>
      <c r="G25" s="25">
        <v>1736.7</v>
      </c>
      <c r="H25" s="25">
        <v>2244.3000000000002</v>
      </c>
      <c r="I25" s="25">
        <v>1380.2</v>
      </c>
      <c r="J25" s="26">
        <v>883.6</v>
      </c>
      <c r="K25" s="27" t="s">
        <v>464</v>
      </c>
    </row>
    <row r="26" spans="1:11">
      <c r="A26" s="23" t="s">
        <v>465</v>
      </c>
      <c r="B26" s="24">
        <v>24792.3</v>
      </c>
      <c r="C26" s="25">
        <v>2080</v>
      </c>
      <c r="D26" s="25">
        <v>5035.3</v>
      </c>
      <c r="E26" s="25">
        <v>5792.8</v>
      </c>
      <c r="F26" s="25">
        <v>4319.2</v>
      </c>
      <c r="G26" s="25">
        <v>3509.8</v>
      </c>
      <c r="H26" s="25">
        <v>2471.5</v>
      </c>
      <c r="I26" s="25">
        <v>978.8</v>
      </c>
      <c r="J26" s="26">
        <v>605</v>
      </c>
      <c r="K26" s="27" t="s">
        <v>466</v>
      </c>
    </row>
    <row r="27" spans="1:11" ht="24">
      <c r="A27" s="23" t="s">
        <v>467</v>
      </c>
      <c r="B27" s="24">
        <v>68</v>
      </c>
      <c r="C27" s="25">
        <v>8</v>
      </c>
      <c r="D27" s="25">
        <v>7.9</v>
      </c>
      <c r="E27" s="25">
        <v>8.1</v>
      </c>
      <c r="F27" s="25">
        <v>7.8</v>
      </c>
      <c r="G27" s="25">
        <v>14.3</v>
      </c>
      <c r="H27" s="25">
        <v>16.2</v>
      </c>
      <c r="I27" s="25">
        <v>3.2</v>
      </c>
      <c r="J27" s="26">
        <v>2.5</v>
      </c>
      <c r="K27" s="27" t="s">
        <v>468</v>
      </c>
    </row>
    <row r="28" spans="1:11" ht="108">
      <c r="A28" s="28" t="s">
        <v>441</v>
      </c>
      <c r="B28" s="19"/>
      <c r="C28" s="20"/>
      <c r="D28" s="20"/>
      <c r="E28" s="20"/>
      <c r="F28" s="20"/>
      <c r="G28" s="20"/>
      <c r="H28" s="20"/>
      <c r="I28" s="20"/>
      <c r="J28" s="21"/>
      <c r="K28" s="29" t="s">
        <v>475</v>
      </c>
    </row>
    <row r="29" spans="1:11">
      <c r="A29" s="23" t="s">
        <v>463</v>
      </c>
      <c r="B29" s="24">
        <v>657.2</v>
      </c>
      <c r="C29" s="25">
        <v>1.8</v>
      </c>
      <c r="D29" s="25">
        <v>6.6</v>
      </c>
      <c r="E29" s="25">
        <v>6.3</v>
      </c>
      <c r="F29" s="25">
        <v>18.2</v>
      </c>
      <c r="G29" s="25">
        <v>99.3</v>
      </c>
      <c r="H29" s="25">
        <v>210.5</v>
      </c>
      <c r="I29" s="25">
        <v>180.6</v>
      </c>
      <c r="J29" s="26">
        <v>133.9</v>
      </c>
      <c r="K29" s="27" t="s">
        <v>464</v>
      </c>
    </row>
    <row r="30" spans="1:11">
      <c r="A30" s="23" t="s">
        <v>465</v>
      </c>
      <c r="B30" s="24">
        <v>31609.4</v>
      </c>
      <c r="C30" s="25">
        <v>2100.5</v>
      </c>
      <c r="D30" s="25">
        <v>5133.7</v>
      </c>
      <c r="E30" s="25">
        <v>6100.1</v>
      </c>
      <c r="F30" s="25">
        <v>5071.3</v>
      </c>
      <c r="G30" s="25">
        <v>5157</v>
      </c>
      <c r="H30" s="25">
        <v>4511.8</v>
      </c>
      <c r="I30" s="25">
        <v>2180.4</v>
      </c>
      <c r="J30" s="26">
        <v>1354.6</v>
      </c>
      <c r="K30" s="27" t="s">
        <v>466</v>
      </c>
    </row>
    <row r="31" spans="1:11" ht="24">
      <c r="A31" s="23" t="s">
        <v>467</v>
      </c>
      <c r="B31" s="24">
        <v>29.7</v>
      </c>
      <c r="C31" s="25" t="s">
        <v>470</v>
      </c>
      <c r="D31" s="25">
        <v>3.7</v>
      </c>
      <c r="E31" s="25">
        <v>4.5999999999999996</v>
      </c>
      <c r="F31" s="25">
        <v>3.3</v>
      </c>
      <c r="G31" s="25">
        <v>4.5</v>
      </c>
      <c r="H31" s="25">
        <v>9.6999999999999993</v>
      </c>
      <c r="I31" s="25">
        <v>1.3</v>
      </c>
      <c r="J31" s="26">
        <v>2.5</v>
      </c>
      <c r="K31" s="27" t="s">
        <v>468</v>
      </c>
    </row>
    <row r="32" spans="1:11" ht="60">
      <c r="A32" s="28" t="s">
        <v>476</v>
      </c>
      <c r="B32" s="19"/>
      <c r="C32" s="20"/>
      <c r="D32" s="20"/>
      <c r="E32" s="20"/>
      <c r="F32" s="20"/>
      <c r="G32" s="20"/>
      <c r="H32" s="20"/>
      <c r="I32" s="20"/>
      <c r="J32" s="21"/>
      <c r="K32" s="29" t="s">
        <v>477</v>
      </c>
    </row>
    <row r="33" spans="1:11">
      <c r="A33" s="23" t="s">
        <v>463</v>
      </c>
      <c r="B33" s="24">
        <v>4885</v>
      </c>
      <c r="C33" s="25">
        <v>12.4</v>
      </c>
      <c r="D33" s="25">
        <v>33.200000000000003</v>
      </c>
      <c r="E33" s="25">
        <v>79.099999999999994</v>
      </c>
      <c r="F33" s="25">
        <v>303.89999999999998</v>
      </c>
      <c r="G33" s="25">
        <v>1049.3</v>
      </c>
      <c r="H33" s="25">
        <v>1552.3</v>
      </c>
      <c r="I33" s="25">
        <v>1076</v>
      </c>
      <c r="J33" s="26">
        <v>778.9</v>
      </c>
      <c r="K33" s="27" t="s">
        <v>464</v>
      </c>
    </row>
    <row r="34" spans="1:11">
      <c r="A34" s="23" t="s">
        <v>465</v>
      </c>
      <c r="B34" s="24">
        <v>27356.7</v>
      </c>
      <c r="C34" s="25">
        <v>2088</v>
      </c>
      <c r="D34" s="25">
        <v>5096.2</v>
      </c>
      <c r="E34" s="25">
        <v>6022.9</v>
      </c>
      <c r="F34" s="25">
        <v>4779.6000000000004</v>
      </c>
      <c r="G34" s="25">
        <v>4204.7</v>
      </c>
      <c r="H34" s="25">
        <v>3169</v>
      </c>
      <c r="I34" s="25">
        <v>1284.2</v>
      </c>
      <c r="J34" s="26">
        <v>712.1</v>
      </c>
      <c r="K34" s="27" t="s">
        <v>466</v>
      </c>
    </row>
    <row r="35" spans="1:11" ht="24">
      <c r="A35" s="23" t="s">
        <v>467</v>
      </c>
      <c r="B35" s="24">
        <v>54.5</v>
      </c>
      <c r="C35" s="25">
        <v>1.9</v>
      </c>
      <c r="D35" s="25">
        <v>14.6</v>
      </c>
      <c r="E35" s="25">
        <v>9.1</v>
      </c>
      <c r="F35" s="25">
        <v>9.4</v>
      </c>
      <c r="G35" s="25">
        <v>6.8</v>
      </c>
      <c r="H35" s="25">
        <v>10.7</v>
      </c>
      <c r="I35" s="25">
        <v>2</v>
      </c>
      <c r="J35" s="26" t="s">
        <v>470</v>
      </c>
      <c r="K35" s="27" t="s">
        <v>468</v>
      </c>
    </row>
    <row r="36" spans="1:11" ht="72">
      <c r="A36" s="28" t="s">
        <v>478</v>
      </c>
      <c r="B36" s="19"/>
      <c r="C36" s="20"/>
      <c r="D36" s="20"/>
      <c r="E36" s="20"/>
      <c r="F36" s="20"/>
      <c r="G36" s="20"/>
      <c r="H36" s="20"/>
      <c r="I36" s="20"/>
      <c r="J36" s="21"/>
      <c r="K36" s="29" t="s">
        <v>479</v>
      </c>
    </row>
    <row r="37" spans="1:11">
      <c r="A37" s="23" t="s">
        <v>463</v>
      </c>
      <c r="B37" s="24">
        <v>8052.8</v>
      </c>
      <c r="C37" s="25">
        <v>66.099999999999994</v>
      </c>
      <c r="D37" s="25">
        <v>404.3</v>
      </c>
      <c r="E37" s="25">
        <v>862.1</v>
      </c>
      <c r="F37" s="25">
        <v>1300</v>
      </c>
      <c r="G37" s="25">
        <v>1844.6</v>
      </c>
      <c r="H37" s="25">
        <v>1854.5</v>
      </c>
      <c r="I37" s="25">
        <v>1038.3</v>
      </c>
      <c r="J37" s="26">
        <v>682.7</v>
      </c>
      <c r="K37" s="27" t="s">
        <v>464</v>
      </c>
    </row>
    <row r="38" spans="1:11">
      <c r="A38" s="23" t="s">
        <v>465</v>
      </c>
      <c r="B38" s="24">
        <v>24220.6</v>
      </c>
      <c r="C38" s="25">
        <v>2036.2</v>
      </c>
      <c r="D38" s="25">
        <v>4738.5</v>
      </c>
      <c r="E38" s="25">
        <v>5244.3</v>
      </c>
      <c r="F38" s="25">
        <v>3789.7</v>
      </c>
      <c r="G38" s="25">
        <v>3412.4</v>
      </c>
      <c r="H38" s="25">
        <v>2868.6</v>
      </c>
      <c r="I38" s="25">
        <v>1322.6</v>
      </c>
      <c r="J38" s="26">
        <v>808.3</v>
      </c>
      <c r="K38" s="27" t="s">
        <v>466</v>
      </c>
    </row>
    <row r="39" spans="1:11" ht="24">
      <c r="A39" s="23" t="s">
        <v>467</v>
      </c>
      <c r="B39" s="24">
        <v>22.9</v>
      </c>
      <c r="C39" s="25" t="s">
        <v>470</v>
      </c>
      <c r="D39" s="25">
        <v>1.1000000000000001</v>
      </c>
      <c r="E39" s="25">
        <v>4.5999999999999996</v>
      </c>
      <c r="F39" s="25">
        <v>3.2</v>
      </c>
      <c r="G39" s="25">
        <v>3.7</v>
      </c>
      <c r="H39" s="25">
        <v>8.9</v>
      </c>
      <c r="I39" s="25">
        <v>1.4</v>
      </c>
      <c r="J39" s="26" t="s">
        <v>470</v>
      </c>
      <c r="K39" s="27" t="s">
        <v>468</v>
      </c>
    </row>
    <row r="40" spans="1:11" ht="24">
      <c r="A40" s="28" t="s">
        <v>480</v>
      </c>
      <c r="B40" s="19"/>
      <c r="C40" s="20"/>
      <c r="D40" s="20"/>
      <c r="E40" s="20"/>
      <c r="F40" s="20"/>
      <c r="G40" s="20"/>
      <c r="H40" s="20"/>
      <c r="I40" s="20"/>
      <c r="J40" s="21"/>
      <c r="K40" s="29" t="s">
        <v>481</v>
      </c>
    </row>
    <row r="41" spans="1:11">
      <c r="A41" s="23" t="s">
        <v>463</v>
      </c>
      <c r="B41" s="24">
        <v>5194</v>
      </c>
      <c r="C41" s="25">
        <v>43.7</v>
      </c>
      <c r="D41" s="25">
        <v>242.2</v>
      </c>
      <c r="E41" s="25">
        <v>468</v>
      </c>
      <c r="F41" s="25">
        <v>766.9</v>
      </c>
      <c r="G41" s="25">
        <v>1189.2</v>
      </c>
      <c r="H41" s="25">
        <v>1216.9000000000001</v>
      </c>
      <c r="I41" s="25">
        <v>717.1</v>
      </c>
      <c r="J41" s="26">
        <v>549.9</v>
      </c>
      <c r="K41" s="27" t="s">
        <v>464</v>
      </c>
    </row>
    <row r="42" spans="1:11">
      <c r="A42" s="23" t="s">
        <v>465</v>
      </c>
      <c r="B42" s="24">
        <v>27078.400000000001</v>
      </c>
      <c r="C42" s="25">
        <v>2058.6</v>
      </c>
      <c r="D42" s="25">
        <v>4900.6000000000004</v>
      </c>
      <c r="E42" s="25">
        <v>5638.4</v>
      </c>
      <c r="F42" s="25">
        <v>4320.5</v>
      </c>
      <c r="G42" s="25">
        <v>4067.8</v>
      </c>
      <c r="H42" s="25">
        <v>3506.5</v>
      </c>
      <c r="I42" s="25">
        <v>1644.7</v>
      </c>
      <c r="J42" s="26">
        <v>941.1</v>
      </c>
      <c r="K42" s="27" t="s">
        <v>466</v>
      </c>
    </row>
    <row r="43" spans="1:11" ht="24">
      <c r="A43" s="23" t="s">
        <v>467</v>
      </c>
      <c r="B43" s="24">
        <v>23.9</v>
      </c>
      <c r="C43" s="25" t="s">
        <v>470</v>
      </c>
      <c r="D43" s="25">
        <v>1.1000000000000001</v>
      </c>
      <c r="E43" s="25">
        <v>4.5999999999999996</v>
      </c>
      <c r="F43" s="25">
        <v>5.4</v>
      </c>
      <c r="G43" s="25">
        <v>3.7</v>
      </c>
      <c r="H43" s="25">
        <v>8.6</v>
      </c>
      <c r="I43" s="30">
        <v>0.5</v>
      </c>
      <c r="J43" s="26" t="s">
        <v>470</v>
      </c>
      <c r="K43" s="27" t="s">
        <v>468</v>
      </c>
    </row>
    <row r="44" spans="1:11" ht="72">
      <c r="A44" s="28" t="s">
        <v>482</v>
      </c>
      <c r="B44" s="19"/>
      <c r="C44" s="20"/>
      <c r="D44" s="20"/>
      <c r="E44" s="20"/>
      <c r="F44" s="20"/>
      <c r="G44" s="20"/>
      <c r="H44" s="20"/>
      <c r="I44" s="20"/>
      <c r="J44" s="21"/>
      <c r="K44" s="29" t="s">
        <v>483</v>
      </c>
    </row>
    <row r="45" spans="1:11">
      <c r="A45" s="23" t="s">
        <v>463</v>
      </c>
      <c r="B45" s="24">
        <v>5547.2</v>
      </c>
      <c r="C45" s="25">
        <v>48.3</v>
      </c>
      <c r="D45" s="25">
        <v>222.9</v>
      </c>
      <c r="E45" s="25">
        <v>520.79999999999995</v>
      </c>
      <c r="F45" s="25">
        <v>855.3</v>
      </c>
      <c r="G45" s="25">
        <v>1352.7</v>
      </c>
      <c r="H45" s="25">
        <v>1313.9</v>
      </c>
      <c r="I45" s="25">
        <v>738.3</v>
      </c>
      <c r="J45" s="26">
        <v>495</v>
      </c>
      <c r="K45" s="27" t="s">
        <v>464</v>
      </c>
    </row>
    <row r="46" spans="1:11">
      <c r="A46" s="23" t="s">
        <v>465</v>
      </c>
      <c r="B46" s="24">
        <v>26724.1</v>
      </c>
      <c r="C46" s="25">
        <v>2054</v>
      </c>
      <c r="D46" s="25">
        <v>4920</v>
      </c>
      <c r="E46" s="25">
        <v>5584.7</v>
      </c>
      <c r="F46" s="25">
        <v>4233.5</v>
      </c>
      <c r="G46" s="25">
        <v>3904.3</v>
      </c>
      <c r="H46" s="25">
        <v>3410.1</v>
      </c>
      <c r="I46" s="25">
        <v>1621.7</v>
      </c>
      <c r="J46" s="26">
        <v>995.7</v>
      </c>
      <c r="K46" s="27" t="s">
        <v>466</v>
      </c>
    </row>
    <row r="47" spans="1:11" ht="24">
      <c r="A47" s="23" t="s">
        <v>467</v>
      </c>
      <c r="B47" s="24">
        <v>25</v>
      </c>
      <c r="C47" s="25" t="s">
        <v>470</v>
      </c>
      <c r="D47" s="25">
        <v>1.1000000000000001</v>
      </c>
      <c r="E47" s="25">
        <v>5.5</v>
      </c>
      <c r="F47" s="25">
        <v>4.0999999999999996</v>
      </c>
      <c r="G47" s="25">
        <v>3.7</v>
      </c>
      <c r="H47" s="25">
        <v>8</v>
      </c>
      <c r="I47" s="25">
        <v>2.2999999999999998</v>
      </c>
      <c r="J47" s="31">
        <v>0.3</v>
      </c>
      <c r="K47" s="27" t="s">
        <v>468</v>
      </c>
    </row>
    <row r="48" spans="1:11">
      <c r="A48" s="28" t="s">
        <v>422</v>
      </c>
      <c r="B48" s="19"/>
      <c r="C48" s="20"/>
      <c r="D48" s="20"/>
      <c r="E48" s="20"/>
      <c r="F48" s="20"/>
      <c r="G48" s="20"/>
      <c r="H48" s="20"/>
      <c r="I48" s="20"/>
      <c r="J48" s="21"/>
      <c r="K48" s="29" t="s">
        <v>484</v>
      </c>
    </row>
    <row r="49" spans="1:11">
      <c r="A49" s="23" t="s">
        <v>463</v>
      </c>
      <c r="B49" s="24">
        <v>2139.3000000000002</v>
      </c>
      <c r="C49" s="25">
        <v>7.3</v>
      </c>
      <c r="D49" s="25">
        <v>40.9</v>
      </c>
      <c r="E49" s="25">
        <v>71.400000000000006</v>
      </c>
      <c r="F49" s="25">
        <v>124.5</v>
      </c>
      <c r="G49" s="25">
        <v>378.1</v>
      </c>
      <c r="H49" s="25">
        <v>686.8</v>
      </c>
      <c r="I49" s="25">
        <v>509.9</v>
      </c>
      <c r="J49" s="26">
        <v>320.3</v>
      </c>
      <c r="K49" s="27" t="s">
        <v>464</v>
      </c>
    </row>
    <row r="50" spans="1:11">
      <c r="A50" s="23" t="s">
        <v>465</v>
      </c>
      <c r="B50" s="24">
        <v>30101.9</v>
      </c>
      <c r="C50" s="25">
        <v>2093.1</v>
      </c>
      <c r="D50" s="25">
        <v>5093.7</v>
      </c>
      <c r="E50" s="25">
        <v>6033.8</v>
      </c>
      <c r="F50" s="25">
        <v>4963.8</v>
      </c>
      <c r="G50" s="25">
        <v>4871.7</v>
      </c>
      <c r="H50" s="25">
        <v>4031.7</v>
      </c>
      <c r="I50" s="25">
        <v>1846.6</v>
      </c>
      <c r="J50" s="26">
        <v>1167.4000000000001</v>
      </c>
      <c r="K50" s="27" t="s">
        <v>466</v>
      </c>
    </row>
    <row r="51" spans="1:11" ht="24">
      <c r="A51" s="23" t="s">
        <v>467</v>
      </c>
      <c r="B51" s="24">
        <v>55</v>
      </c>
      <c r="C51" s="25">
        <v>1.9</v>
      </c>
      <c r="D51" s="25">
        <v>9.3000000000000007</v>
      </c>
      <c r="E51" s="25">
        <v>5.9</v>
      </c>
      <c r="F51" s="25">
        <v>4.5</v>
      </c>
      <c r="G51" s="25">
        <v>10.9</v>
      </c>
      <c r="H51" s="25">
        <v>13.4</v>
      </c>
      <c r="I51" s="25">
        <v>5.8</v>
      </c>
      <c r="J51" s="26">
        <v>3.3</v>
      </c>
      <c r="K51" s="27" t="s">
        <v>468</v>
      </c>
    </row>
    <row r="52" spans="1:11">
      <c r="A52" s="28" t="s">
        <v>442</v>
      </c>
      <c r="B52" s="19"/>
      <c r="C52" s="20"/>
      <c r="D52" s="20"/>
      <c r="E52" s="20"/>
      <c r="F52" s="20"/>
      <c r="G52" s="20"/>
      <c r="H52" s="20"/>
      <c r="I52" s="20"/>
      <c r="J52" s="21"/>
      <c r="K52" s="29" t="s">
        <v>485</v>
      </c>
    </row>
    <row r="53" spans="1:11">
      <c r="A53" s="23" t="s">
        <v>463</v>
      </c>
      <c r="B53" s="24">
        <v>2790.3</v>
      </c>
      <c r="C53" s="25">
        <v>231.7</v>
      </c>
      <c r="D53" s="25">
        <v>489.3</v>
      </c>
      <c r="E53" s="25">
        <v>499.9</v>
      </c>
      <c r="F53" s="25">
        <v>394.6</v>
      </c>
      <c r="G53" s="25">
        <v>402.4</v>
      </c>
      <c r="H53" s="25">
        <v>405</v>
      </c>
      <c r="I53" s="25">
        <v>222.4</v>
      </c>
      <c r="J53" s="26">
        <v>144.9</v>
      </c>
      <c r="K53" s="27" t="s">
        <v>464</v>
      </c>
    </row>
    <row r="54" spans="1:11">
      <c r="A54" s="23" t="s">
        <v>465</v>
      </c>
      <c r="B54" s="24">
        <v>29453.599999999999</v>
      </c>
      <c r="C54" s="25">
        <v>1868.6</v>
      </c>
      <c r="D54" s="25">
        <v>4642.2</v>
      </c>
      <c r="E54" s="25">
        <v>5603.4</v>
      </c>
      <c r="F54" s="25">
        <v>4688.7</v>
      </c>
      <c r="G54" s="25">
        <v>4850.3999999999996</v>
      </c>
      <c r="H54" s="25">
        <v>4319.3999999999996</v>
      </c>
      <c r="I54" s="25">
        <v>2137.1999999999998</v>
      </c>
      <c r="J54" s="26">
        <v>1343.6</v>
      </c>
      <c r="K54" s="27" t="s">
        <v>466</v>
      </c>
    </row>
    <row r="55" spans="1:11" ht="24">
      <c r="A55" s="23" t="s">
        <v>467</v>
      </c>
      <c r="B55" s="24">
        <v>52.4</v>
      </c>
      <c r="C55" s="25">
        <v>2</v>
      </c>
      <c r="D55" s="25">
        <v>12.4</v>
      </c>
      <c r="E55" s="25">
        <v>7.7</v>
      </c>
      <c r="F55" s="25">
        <v>9.6</v>
      </c>
      <c r="G55" s="25">
        <v>8</v>
      </c>
      <c r="H55" s="25">
        <v>7.5</v>
      </c>
      <c r="I55" s="25">
        <v>2.7</v>
      </c>
      <c r="J55" s="26">
        <v>2.5</v>
      </c>
      <c r="K55" s="27" t="s">
        <v>468</v>
      </c>
    </row>
    <row r="56" spans="1:11" ht="24">
      <c r="A56" s="28" t="s">
        <v>443</v>
      </c>
      <c r="B56" s="19"/>
      <c r="C56" s="20"/>
      <c r="D56" s="20"/>
      <c r="E56" s="20"/>
      <c r="F56" s="20"/>
      <c r="G56" s="20"/>
      <c r="H56" s="20"/>
      <c r="I56" s="20"/>
      <c r="J56" s="21"/>
      <c r="K56" s="29" t="s">
        <v>486</v>
      </c>
    </row>
    <row r="57" spans="1:11">
      <c r="A57" s="23" t="s">
        <v>463</v>
      </c>
      <c r="B57" s="24">
        <v>180.8</v>
      </c>
      <c r="C57" s="25">
        <v>2.2000000000000002</v>
      </c>
      <c r="D57" s="25">
        <v>9.3000000000000007</v>
      </c>
      <c r="E57" s="25">
        <v>14.5</v>
      </c>
      <c r="F57" s="25">
        <v>15.1</v>
      </c>
      <c r="G57" s="25">
        <v>37</v>
      </c>
      <c r="H57" s="25">
        <v>46.6</v>
      </c>
      <c r="I57" s="25">
        <v>33.700000000000003</v>
      </c>
      <c r="J57" s="26">
        <v>22.4</v>
      </c>
      <c r="K57" s="27" t="s">
        <v>464</v>
      </c>
    </row>
    <row r="58" spans="1:11">
      <c r="A58" s="23" t="s">
        <v>465</v>
      </c>
      <c r="B58" s="24">
        <v>32044.799999999999</v>
      </c>
      <c r="C58" s="25">
        <v>2095.1</v>
      </c>
      <c r="D58" s="25">
        <v>5121.6000000000004</v>
      </c>
      <c r="E58" s="25">
        <v>6090.3</v>
      </c>
      <c r="F58" s="25">
        <v>5069</v>
      </c>
      <c r="G58" s="25">
        <v>5205.8999999999996</v>
      </c>
      <c r="H58" s="25">
        <v>4673.7</v>
      </c>
      <c r="I58" s="25">
        <v>2324.6999999999998</v>
      </c>
      <c r="J58" s="26">
        <v>1464.7</v>
      </c>
      <c r="K58" s="27" t="s">
        <v>466</v>
      </c>
    </row>
    <row r="59" spans="1:11" ht="24">
      <c r="A59" s="23" t="s">
        <v>467</v>
      </c>
      <c r="B59" s="24">
        <v>70.599999999999994</v>
      </c>
      <c r="C59" s="25">
        <v>5</v>
      </c>
      <c r="D59" s="25">
        <v>13.1</v>
      </c>
      <c r="E59" s="25">
        <v>6.3</v>
      </c>
      <c r="F59" s="25">
        <v>8.8000000000000007</v>
      </c>
      <c r="G59" s="25">
        <v>17.899999999999999</v>
      </c>
      <c r="H59" s="25">
        <v>11.7</v>
      </c>
      <c r="I59" s="25">
        <v>3.9</v>
      </c>
      <c r="J59" s="26">
        <v>3.9</v>
      </c>
      <c r="K59" s="27" t="s">
        <v>468</v>
      </c>
    </row>
    <row r="60" spans="1:11" ht="36">
      <c r="A60" s="28" t="s">
        <v>487</v>
      </c>
      <c r="B60" s="19"/>
      <c r="C60" s="20"/>
      <c r="D60" s="20"/>
      <c r="E60" s="20"/>
      <c r="F60" s="20"/>
      <c r="G60" s="20"/>
      <c r="H60" s="20"/>
      <c r="I60" s="20"/>
      <c r="J60" s="21"/>
      <c r="K60" s="29" t="s">
        <v>488</v>
      </c>
    </row>
    <row r="61" spans="1:11">
      <c r="A61" s="23" t="s">
        <v>463</v>
      </c>
      <c r="B61" s="24">
        <v>1346.6</v>
      </c>
      <c r="C61" s="25">
        <v>10.199999999999999</v>
      </c>
      <c r="D61" s="25">
        <v>52.4</v>
      </c>
      <c r="E61" s="25">
        <v>138.69999999999999</v>
      </c>
      <c r="F61" s="25">
        <v>180.9</v>
      </c>
      <c r="G61" s="25">
        <v>279.89999999999998</v>
      </c>
      <c r="H61" s="25">
        <v>351</v>
      </c>
      <c r="I61" s="25">
        <v>223.1</v>
      </c>
      <c r="J61" s="26">
        <v>110.3</v>
      </c>
      <c r="K61" s="27" t="s">
        <v>464</v>
      </c>
    </row>
    <row r="62" spans="1:11">
      <c r="A62" s="23" t="s">
        <v>465</v>
      </c>
      <c r="B62" s="24">
        <f>'Czynniki Ryzyka 15-'!J21</f>
        <v>627.70000000000005</v>
      </c>
      <c r="C62" s="25">
        <v>2089.1</v>
      </c>
      <c r="D62" s="25">
        <v>5076.5</v>
      </c>
      <c r="E62" s="25">
        <v>5964.9</v>
      </c>
      <c r="F62" s="25">
        <v>4902.8999999999996</v>
      </c>
      <c r="G62" s="25">
        <v>4963.6000000000004</v>
      </c>
      <c r="H62" s="25">
        <v>4360.8</v>
      </c>
      <c r="I62" s="25">
        <v>2133.6</v>
      </c>
      <c r="J62" s="26">
        <v>1376.8</v>
      </c>
      <c r="K62" s="27" t="s">
        <v>466</v>
      </c>
    </row>
    <row r="63" spans="1:11" ht="24">
      <c r="A63" s="23" t="s">
        <v>467</v>
      </c>
      <c r="B63" s="24">
        <v>81.400000000000006</v>
      </c>
      <c r="C63" s="25">
        <v>3</v>
      </c>
      <c r="D63" s="25">
        <v>15</v>
      </c>
      <c r="E63" s="25">
        <v>7.5</v>
      </c>
      <c r="F63" s="25">
        <v>9</v>
      </c>
      <c r="G63" s="25">
        <v>17.2</v>
      </c>
      <c r="H63" s="25">
        <v>20.2</v>
      </c>
      <c r="I63" s="25">
        <v>5.6</v>
      </c>
      <c r="J63" s="26">
        <v>4</v>
      </c>
      <c r="K63" s="27" t="s">
        <v>468</v>
      </c>
    </row>
    <row r="64" spans="1:11" ht="72">
      <c r="A64" s="28" t="s">
        <v>489</v>
      </c>
      <c r="B64" s="19"/>
      <c r="C64" s="20"/>
      <c r="D64" s="20"/>
      <c r="E64" s="20"/>
      <c r="F64" s="20"/>
      <c r="G64" s="20"/>
      <c r="H64" s="20"/>
      <c r="I64" s="20"/>
      <c r="J64" s="21"/>
      <c r="K64" s="29" t="s">
        <v>490</v>
      </c>
    </row>
    <row r="65" spans="1:11">
      <c r="A65" s="23" t="s">
        <v>463</v>
      </c>
      <c r="B65" s="24">
        <v>1350.6</v>
      </c>
      <c r="C65" s="25">
        <v>7.1</v>
      </c>
      <c r="D65" s="25">
        <v>16</v>
      </c>
      <c r="E65" s="25">
        <v>37.1</v>
      </c>
      <c r="F65" s="25">
        <v>79.8</v>
      </c>
      <c r="G65" s="25">
        <v>166.1</v>
      </c>
      <c r="H65" s="25">
        <v>311.60000000000002</v>
      </c>
      <c r="I65" s="25">
        <v>331.7</v>
      </c>
      <c r="J65" s="26">
        <v>401.3</v>
      </c>
      <c r="K65" s="27" t="s">
        <v>464</v>
      </c>
    </row>
    <row r="66" spans="1:11">
      <c r="A66" s="23" t="s">
        <v>465</v>
      </c>
      <c r="B66" s="24">
        <v>30910.6</v>
      </c>
      <c r="C66" s="25">
        <v>2095.1999999999998</v>
      </c>
      <c r="D66" s="25">
        <v>5121.2</v>
      </c>
      <c r="E66" s="25">
        <v>6069.4</v>
      </c>
      <c r="F66" s="25">
        <v>5009.7</v>
      </c>
      <c r="G66" s="25">
        <v>5087.7</v>
      </c>
      <c r="H66" s="25">
        <v>4413.8</v>
      </c>
      <c r="I66" s="25">
        <v>2028.3</v>
      </c>
      <c r="J66" s="26">
        <v>1085.3</v>
      </c>
      <c r="K66" s="27" t="s">
        <v>466</v>
      </c>
    </row>
    <row r="67" spans="1:11" ht="24">
      <c r="A67" s="23" t="s">
        <v>467</v>
      </c>
      <c r="B67" s="24">
        <v>35</v>
      </c>
      <c r="C67" s="25" t="s">
        <v>470</v>
      </c>
      <c r="D67" s="25">
        <v>6.7</v>
      </c>
      <c r="E67" s="25">
        <v>4.5999999999999996</v>
      </c>
      <c r="F67" s="25">
        <v>3.3</v>
      </c>
      <c r="G67" s="25">
        <v>7</v>
      </c>
      <c r="H67" s="25">
        <v>6.6</v>
      </c>
      <c r="I67" s="25">
        <v>2.2999999999999998</v>
      </c>
      <c r="J67" s="26">
        <v>4.4000000000000004</v>
      </c>
      <c r="K67" s="27" t="s">
        <v>468</v>
      </c>
    </row>
    <row r="68" spans="1:11" ht="24">
      <c r="A68" s="28" t="s">
        <v>444</v>
      </c>
      <c r="B68" s="19"/>
      <c r="C68" s="20"/>
      <c r="D68" s="20"/>
      <c r="E68" s="20"/>
      <c r="F68" s="20"/>
      <c r="G68" s="20"/>
      <c r="H68" s="20"/>
      <c r="I68" s="20"/>
      <c r="J68" s="21"/>
      <c r="K68" s="29" t="s">
        <v>491</v>
      </c>
    </row>
    <row r="69" spans="1:11">
      <c r="A69" s="23" t="s">
        <v>463</v>
      </c>
      <c r="B69" s="24">
        <v>1309.8</v>
      </c>
      <c r="C69" s="25">
        <v>11.4</v>
      </c>
      <c r="D69" s="25">
        <v>77.599999999999994</v>
      </c>
      <c r="E69" s="25">
        <v>136.19999999999999</v>
      </c>
      <c r="F69" s="25">
        <v>137.30000000000001</v>
      </c>
      <c r="G69" s="25">
        <v>250</v>
      </c>
      <c r="H69" s="25">
        <v>303.7</v>
      </c>
      <c r="I69" s="25">
        <v>235.5</v>
      </c>
      <c r="J69" s="26">
        <v>158.30000000000001</v>
      </c>
      <c r="K69" s="27" t="s">
        <v>464</v>
      </c>
    </row>
    <row r="70" spans="1:11">
      <c r="A70" s="23" t="s">
        <v>465</v>
      </c>
      <c r="B70" s="24">
        <v>30946.9</v>
      </c>
      <c r="C70" s="25">
        <v>2090.9</v>
      </c>
      <c r="D70" s="25">
        <v>5063.3999999999996</v>
      </c>
      <c r="E70" s="25">
        <v>5970.3</v>
      </c>
      <c r="F70" s="25">
        <v>4951</v>
      </c>
      <c r="G70" s="25">
        <v>5005.2</v>
      </c>
      <c r="H70" s="25">
        <v>4421.6000000000004</v>
      </c>
      <c r="I70" s="25">
        <v>2119.3000000000002</v>
      </c>
      <c r="J70" s="26">
        <v>1325.2</v>
      </c>
      <c r="K70" s="27" t="s">
        <v>466</v>
      </c>
    </row>
    <row r="71" spans="1:11" ht="24">
      <c r="A71" s="23" t="s">
        <v>467</v>
      </c>
      <c r="B71" s="24">
        <v>39.5</v>
      </c>
      <c r="C71" s="25" t="s">
        <v>470</v>
      </c>
      <c r="D71" s="25">
        <v>2.9</v>
      </c>
      <c r="E71" s="25">
        <v>4.5999999999999996</v>
      </c>
      <c r="F71" s="25">
        <v>4.5999999999999996</v>
      </c>
      <c r="G71" s="25">
        <v>5.6</v>
      </c>
      <c r="H71" s="25">
        <v>6.7</v>
      </c>
      <c r="I71" s="25">
        <v>7.5</v>
      </c>
      <c r="J71" s="26">
        <v>7.6</v>
      </c>
      <c r="K71" s="27" t="s">
        <v>468</v>
      </c>
    </row>
    <row r="72" spans="1:11" ht="36">
      <c r="A72" s="28" t="s">
        <v>492</v>
      </c>
      <c r="B72" s="19"/>
      <c r="C72" s="20"/>
      <c r="D72" s="20"/>
      <c r="E72" s="20"/>
      <c r="F72" s="20"/>
      <c r="G72" s="20"/>
      <c r="H72" s="20"/>
      <c r="I72" s="20"/>
      <c r="J72" s="21"/>
      <c r="K72" s="29" t="s">
        <v>493</v>
      </c>
    </row>
    <row r="73" spans="1:11">
      <c r="A73" s="23" t="s">
        <v>463</v>
      </c>
      <c r="B73" s="24">
        <v>2937.7</v>
      </c>
      <c r="C73" s="25">
        <v>75.900000000000006</v>
      </c>
      <c r="D73" s="25">
        <v>268.39999999999998</v>
      </c>
      <c r="E73" s="25">
        <v>494.4</v>
      </c>
      <c r="F73" s="25">
        <v>480.9</v>
      </c>
      <c r="G73" s="25">
        <v>626.5</v>
      </c>
      <c r="H73" s="25">
        <v>507.8</v>
      </c>
      <c r="I73" s="25">
        <v>301.2</v>
      </c>
      <c r="J73" s="26">
        <v>182.6</v>
      </c>
      <c r="K73" s="27" t="s">
        <v>464</v>
      </c>
    </row>
    <row r="74" spans="1:11">
      <c r="A74" s="23" t="s">
        <v>465</v>
      </c>
      <c r="B74" s="24">
        <v>29333.1</v>
      </c>
      <c r="C74" s="25">
        <v>2026.4</v>
      </c>
      <c r="D74" s="25">
        <v>4874.3999999999996</v>
      </c>
      <c r="E74" s="25">
        <v>5613.5</v>
      </c>
      <c r="F74" s="25">
        <v>4607</v>
      </c>
      <c r="G74" s="25">
        <v>4629.7</v>
      </c>
      <c r="H74" s="25">
        <v>4218</v>
      </c>
      <c r="I74" s="25">
        <v>2059</v>
      </c>
      <c r="J74" s="26">
        <v>1305</v>
      </c>
      <c r="K74" s="27" t="s">
        <v>466</v>
      </c>
    </row>
    <row r="75" spans="1:11" ht="24">
      <c r="A75" s="23" t="s">
        <v>467</v>
      </c>
      <c r="B75" s="24">
        <v>25.5</v>
      </c>
      <c r="C75" s="25" t="s">
        <v>470</v>
      </c>
      <c r="D75" s="25">
        <v>1.1000000000000001</v>
      </c>
      <c r="E75" s="25">
        <v>3.2</v>
      </c>
      <c r="F75" s="25">
        <v>4.9000000000000004</v>
      </c>
      <c r="G75" s="25">
        <v>4.5</v>
      </c>
      <c r="H75" s="25">
        <v>6.2</v>
      </c>
      <c r="I75" s="25">
        <v>2.1</v>
      </c>
      <c r="J75" s="26">
        <v>3.5</v>
      </c>
      <c r="K75" s="27" t="s">
        <v>468</v>
      </c>
    </row>
    <row r="76" spans="1:11">
      <c r="A76" s="28" t="s">
        <v>494</v>
      </c>
      <c r="B76" s="19"/>
      <c r="C76" s="20"/>
      <c r="D76" s="20"/>
      <c r="E76" s="20"/>
      <c r="F76" s="20"/>
      <c r="G76" s="20"/>
      <c r="H76" s="20"/>
      <c r="I76" s="20"/>
      <c r="J76" s="21"/>
      <c r="K76" s="29" t="s">
        <v>495</v>
      </c>
    </row>
    <row r="77" spans="1:11">
      <c r="A77" s="23" t="s">
        <v>463</v>
      </c>
      <c r="B77" s="24">
        <v>1354.3</v>
      </c>
      <c r="C77" s="25">
        <v>22.8</v>
      </c>
      <c r="D77" s="25">
        <v>90.9</v>
      </c>
      <c r="E77" s="25">
        <v>147.19999999999999</v>
      </c>
      <c r="F77" s="25">
        <v>221.1</v>
      </c>
      <c r="G77" s="25">
        <v>290.7</v>
      </c>
      <c r="H77" s="25">
        <v>279.89999999999998</v>
      </c>
      <c r="I77" s="25">
        <v>178.9</v>
      </c>
      <c r="J77" s="26">
        <v>122.8</v>
      </c>
      <c r="K77" s="27" t="s">
        <v>464</v>
      </c>
    </row>
    <row r="78" spans="1:11">
      <c r="A78" s="23" t="s">
        <v>465</v>
      </c>
      <c r="B78" s="24">
        <v>30880.400000000001</v>
      </c>
      <c r="C78" s="25">
        <v>2075.3000000000002</v>
      </c>
      <c r="D78" s="25">
        <v>5043.3999999999996</v>
      </c>
      <c r="E78" s="25">
        <v>5959.2</v>
      </c>
      <c r="F78" s="25">
        <v>4865.6000000000004</v>
      </c>
      <c r="G78" s="25">
        <v>4957.5</v>
      </c>
      <c r="H78" s="25">
        <v>4436.5</v>
      </c>
      <c r="I78" s="25">
        <v>2180.5</v>
      </c>
      <c r="J78" s="26">
        <v>1362.5</v>
      </c>
      <c r="K78" s="27" t="s">
        <v>466</v>
      </c>
    </row>
    <row r="79" spans="1:11" ht="24">
      <c r="A79" s="23" t="s">
        <v>467</v>
      </c>
      <c r="B79" s="24">
        <v>61.5</v>
      </c>
      <c r="C79" s="25">
        <v>4.2</v>
      </c>
      <c r="D79" s="25">
        <v>9.6999999999999993</v>
      </c>
      <c r="E79" s="25">
        <v>4.5999999999999996</v>
      </c>
      <c r="F79" s="25">
        <v>6.1</v>
      </c>
      <c r="G79" s="25">
        <v>12.6</v>
      </c>
      <c r="H79" s="25">
        <v>15.6</v>
      </c>
      <c r="I79" s="25">
        <v>2.9</v>
      </c>
      <c r="J79" s="26">
        <v>5.8</v>
      </c>
      <c r="K79" s="27" t="s">
        <v>468</v>
      </c>
    </row>
    <row r="80" spans="1:11" ht="24">
      <c r="A80" s="28" t="s">
        <v>496</v>
      </c>
      <c r="B80" s="19"/>
      <c r="C80" s="20"/>
      <c r="D80" s="20"/>
      <c r="E80" s="20"/>
      <c r="F80" s="20"/>
      <c r="G80" s="20"/>
      <c r="H80" s="20"/>
      <c r="I80" s="20"/>
      <c r="J80" s="21"/>
      <c r="K80" s="29" t="s">
        <v>497</v>
      </c>
    </row>
    <row r="81" spans="1:11">
      <c r="A81" s="23" t="s">
        <v>463</v>
      </c>
      <c r="B81" s="24">
        <v>2314.8000000000002</v>
      </c>
      <c r="C81" s="25">
        <v>18.899999999999999</v>
      </c>
      <c r="D81" s="25">
        <v>164.4</v>
      </c>
      <c r="E81" s="25">
        <v>308.10000000000002</v>
      </c>
      <c r="F81" s="25">
        <v>340.2</v>
      </c>
      <c r="G81" s="25">
        <v>485.8</v>
      </c>
      <c r="H81" s="25">
        <v>571.9</v>
      </c>
      <c r="I81" s="25">
        <v>285.60000000000002</v>
      </c>
      <c r="J81" s="26">
        <v>140</v>
      </c>
      <c r="K81" s="27" t="s">
        <v>464</v>
      </c>
    </row>
    <row r="82" spans="1:11">
      <c r="A82" s="23" t="s">
        <v>465</v>
      </c>
      <c r="B82" s="24">
        <v>29896.7</v>
      </c>
      <c r="C82" s="25">
        <v>2080.4</v>
      </c>
      <c r="D82" s="25">
        <v>4960.7</v>
      </c>
      <c r="E82" s="25">
        <v>5797.2</v>
      </c>
      <c r="F82" s="25">
        <v>4739.7</v>
      </c>
      <c r="G82" s="25">
        <v>4760.2</v>
      </c>
      <c r="H82" s="25">
        <v>4139.8999999999996</v>
      </c>
      <c r="I82" s="25">
        <v>2071</v>
      </c>
      <c r="J82" s="26">
        <v>1347.8</v>
      </c>
      <c r="K82" s="27" t="s">
        <v>466</v>
      </c>
    </row>
    <row r="83" spans="1:11" ht="24">
      <c r="A83" s="23" t="s">
        <v>467</v>
      </c>
      <c r="B83" s="24">
        <v>84.7</v>
      </c>
      <c r="C83" s="25">
        <v>3</v>
      </c>
      <c r="D83" s="25">
        <v>18.899999999999999</v>
      </c>
      <c r="E83" s="25">
        <v>5.8</v>
      </c>
      <c r="F83" s="25">
        <v>13</v>
      </c>
      <c r="G83" s="25">
        <v>14.7</v>
      </c>
      <c r="H83" s="25">
        <v>20.3</v>
      </c>
      <c r="I83" s="25">
        <v>5.7</v>
      </c>
      <c r="J83" s="26">
        <v>3.3</v>
      </c>
      <c r="K83" s="27" t="s">
        <v>468</v>
      </c>
    </row>
    <row r="84" spans="1:11" ht="60">
      <c r="A84" s="28" t="s">
        <v>498</v>
      </c>
      <c r="B84" s="24">
        <v>15428.9</v>
      </c>
      <c r="C84" s="25">
        <v>1099.4000000000001</v>
      </c>
      <c r="D84" s="25">
        <v>2578.6999999999998</v>
      </c>
      <c r="E84" s="25">
        <v>3065</v>
      </c>
      <c r="F84" s="25">
        <v>2584.3000000000002</v>
      </c>
      <c r="G84" s="25">
        <v>2544.6</v>
      </c>
      <c r="H84" s="25">
        <v>2172.1</v>
      </c>
      <c r="I84" s="25">
        <v>927.6</v>
      </c>
      <c r="J84" s="26">
        <v>457.2</v>
      </c>
      <c r="K84" s="29" t="s">
        <v>499</v>
      </c>
    </row>
    <row r="85" spans="1:11">
      <c r="A85" s="23" t="s">
        <v>463</v>
      </c>
      <c r="B85" s="24">
        <v>927.7</v>
      </c>
      <c r="C85" s="30">
        <v>0.6</v>
      </c>
      <c r="D85" s="25">
        <v>2.2000000000000002</v>
      </c>
      <c r="E85" s="25">
        <v>7.3</v>
      </c>
      <c r="F85" s="25">
        <v>12.6</v>
      </c>
      <c r="G85" s="25">
        <v>105.8</v>
      </c>
      <c r="H85" s="25">
        <v>314.7</v>
      </c>
      <c r="I85" s="25">
        <v>297.2</v>
      </c>
      <c r="J85" s="26">
        <v>187.4</v>
      </c>
      <c r="K85" s="27" t="s">
        <v>464</v>
      </c>
    </row>
    <row r="86" spans="1:11">
      <c r="A86" s="23" t="s">
        <v>465</v>
      </c>
      <c r="B86" s="24">
        <v>14416.4</v>
      </c>
      <c r="C86" s="25">
        <v>1095.7</v>
      </c>
      <c r="D86" s="25">
        <v>2573.5</v>
      </c>
      <c r="E86" s="25">
        <v>3053.4</v>
      </c>
      <c r="F86" s="25">
        <v>2555.4</v>
      </c>
      <c r="G86" s="25">
        <v>2416.3000000000002</v>
      </c>
      <c r="H86" s="25">
        <v>1832.1</v>
      </c>
      <c r="I86" s="25">
        <v>623.1</v>
      </c>
      <c r="J86" s="26">
        <v>266.89999999999998</v>
      </c>
      <c r="K86" s="27" t="s">
        <v>466</v>
      </c>
    </row>
    <row r="87" spans="1:11" ht="24">
      <c r="A87" s="23" t="s">
        <v>467</v>
      </c>
      <c r="B87" s="24">
        <v>84.8</v>
      </c>
      <c r="C87" s="25">
        <v>3.2</v>
      </c>
      <c r="D87" s="25">
        <v>3.1</v>
      </c>
      <c r="E87" s="25">
        <v>4.3</v>
      </c>
      <c r="F87" s="25">
        <v>16.3</v>
      </c>
      <c r="G87" s="25">
        <v>22.4</v>
      </c>
      <c r="H87" s="25">
        <v>25.3</v>
      </c>
      <c r="I87" s="25">
        <v>7.3</v>
      </c>
      <c r="J87" s="26">
        <v>3</v>
      </c>
      <c r="K87" s="27" t="s">
        <v>468</v>
      </c>
    </row>
    <row r="88" spans="1:11" ht="24">
      <c r="A88" s="28" t="s">
        <v>500</v>
      </c>
      <c r="B88" s="19"/>
      <c r="C88" s="20"/>
      <c r="D88" s="20"/>
      <c r="E88" s="20"/>
      <c r="F88" s="20"/>
      <c r="G88" s="20"/>
      <c r="H88" s="20"/>
      <c r="I88" s="20"/>
      <c r="J88" s="21"/>
      <c r="K88" s="29" t="s">
        <v>501</v>
      </c>
    </row>
    <row r="89" spans="1:11">
      <c r="A89" s="23" t="s">
        <v>463</v>
      </c>
      <c r="B89" s="24">
        <v>4124.7</v>
      </c>
      <c r="C89" s="25">
        <v>145.9</v>
      </c>
      <c r="D89" s="25">
        <v>409.4</v>
      </c>
      <c r="E89" s="25">
        <v>585.4</v>
      </c>
      <c r="F89" s="25">
        <v>617.79999999999995</v>
      </c>
      <c r="G89" s="25">
        <v>754.5</v>
      </c>
      <c r="H89" s="25">
        <v>803.1</v>
      </c>
      <c r="I89" s="25">
        <v>456.6</v>
      </c>
      <c r="J89" s="26">
        <v>352.2</v>
      </c>
      <c r="K89" s="27" t="s">
        <v>464</v>
      </c>
    </row>
    <row r="90" spans="1:11">
      <c r="A90" s="23" t="s">
        <v>465</v>
      </c>
      <c r="B90" s="24">
        <v>28045.1</v>
      </c>
      <c r="C90" s="25">
        <v>1953.6</v>
      </c>
      <c r="D90" s="25">
        <v>4720.6000000000004</v>
      </c>
      <c r="E90" s="25">
        <v>5510.9</v>
      </c>
      <c r="F90" s="25">
        <v>4469.3999999999996</v>
      </c>
      <c r="G90" s="25">
        <v>4482.5</v>
      </c>
      <c r="H90" s="25">
        <v>3892.8</v>
      </c>
      <c r="I90" s="25">
        <v>1888.6</v>
      </c>
      <c r="J90" s="26">
        <v>1126.8</v>
      </c>
      <c r="K90" s="27" t="s">
        <v>466</v>
      </c>
    </row>
    <row r="91" spans="1:11" ht="24">
      <c r="A91" s="32" t="s">
        <v>467</v>
      </c>
      <c r="B91" s="33">
        <v>126.4</v>
      </c>
      <c r="C91" s="34">
        <v>2.8</v>
      </c>
      <c r="D91" s="34">
        <v>14</v>
      </c>
      <c r="E91" s="34">
        <v>14.8</v>
      </c>
      <c r="F91" s="34">
        <v>5.7</v>
      </c>
      <c r="G91" s="34">
        <v>23.8</v>
      </c>
      <c r="H91" s="34">
        <v>36.1</v>
      </c>
      <c r="I91" s="34">
        <v>17.100000000000001</v>
      </c>
      <c r="J91" s="35">
        <v>12.1</v>
      </c>
      <c r="K91" s="27" t="s">
        <v>468</v>
      </c>
    </row>
    <row r="92" spans="1:11">
      <c r="A92" s="81"/>
      <c r="B92" s="304" t="s">
        <v>502</v>
      </c>
      <c r="C92" s="305"/>
      <c r="D92" s="305"/>
      <c r="E92" s="305"/>
      <c r="F92" s="305"/>
      <c r="G92" s="305"/>
      <c r="H92" s="305"/>
      <c r="I92" s="305"/>
      <c r="J92" s="306"/>
      <c r="K92" s="81"/>
    </row>
    <row r="93" spans="1:11">
      <c r="A93" s="36" t="s">
        <v>459</v>
      </c>
      <c r="B93" s="37">
        <v>100</v>
      </c>
      <c r="C93" s="38">
        <v>100</v>
      </c>
      <c r="D93" s="38">
        <v>100</v>
      </c>
      <c r="E93" s="38">
        <v>100</v>
      </c>
      <c r="F93" s="38">
        <v>100</v>
      </c>
      <c r="G93" s="38">
        <v>100</v>
      </c>
      <c r="H93" s="38">
        <v>100</v>
      </c>
      <c r="I93" s="38">
        <v>100</v>
      </c>
      <c r="J93" s="39">
        <v>100</v>
      </c>
      <c r="K93" s="40" t="s">
        <v>460</v>
      </c>
    </row>
    <row r="94" spans="1:11" ht="48">
      <c r="A94" s="18" t="s">
        <v>461</v>
      </c>
      <c r="B94" s="19"/>
      <c r="C94" s="20"/>
      <c r="D94" s="20"/>
      <c r="E94" s="20"/>
      <c r="F94" s="20"/>
      <c r="G94" s="20"/>
      <c r="H94" s="20"/>
      <c r="I94" s="20"/>
      <c r="J94" s="21"/>
      <c r="K94" s="22" t="s">
        <v>462</v>
      </c>
    </row>
    <row r="95" spans="1:11">
      <c r="A95" s="23" t="s">
        <v>463</v>
      </c>
      <c r="B95" s="24">
        <v>4.0999999999999996</v>
      </c>
      <c r="C95" s="25">
        <v>3.9</v>
      </c>
      <c r="D95" s="25">
        <v>2.1</v>
      </c>
      <c r="E95" s="25">
        <v>2.5</v>
      </c>
      <c r="F95" s="25">
        <v>2.6</v>
      </c>
      <c r="G95" s="25">
        <v>4.2</v>
      </c>
      <c r="H95" s="25">
        <v>6.4</v>
      </c>
      <c r="I95" s="25">
        <v>7.9</v>
      </c>
      <c r="J95" s="26">
        <v>8.5</v>
      </c>
      <c r="K95" s="27" t="s">
        <v>464</v>
      </c>
    </row>
    <row r="96" spans="1:11">
      <c r="A96" s="23" t="s">
        <v>465</v>
      </c>
      <c r="B96" s="24">
        <v>95.9</v>
      </c>
      <c r="C96" s="25">
        <v>96.1</v>
      </c>
      <c r="D96" s="25">
        <v>97.9</v>
      </c>
      <c r="E96" s="25">
        <v>97.5</v>
      </c>
      <c r="F96" s="25">
        <v>97.4</v>
      </c>
      <c r="G96" s="25">
        <v>95.8</v>
      </c>
      <c r="H96" s="25">
        <v>93.6</v>
      </c>
      <c r="I96" s="25">
        <v>92.1</v>
      </c>
      <c r="J96" s="26">
        <v>91.5</v>
      </c>
      <c r="K96" s="27" t="s">
        <v>466</v>
      </c>
    </row>
    <row r="97" spans="1:11" ht="108">
      <c r="A97" s="28" t="s">
        <v>438</v>
      </c>
      <c r="B97" s="24"/>
      <c r="C97" s="25"/>
      <c r="D97" s="25"/>
      <c r="E97" s="25"/>
      <c r="F97" s="25"/>
      <c r="G97" s="25"/>
      <c r="H97" s="25"/>
      <c r="I97" s="25"/>
      <c r="J97" s="26"/>
      <c r="K97" s="29" t="s">
        <v>469</v>
      </c>
    </row>
    <row r="98" spans="1:11">
      <c r="A98" s="23" t="s">
        <v>463</v>
      </c>
      <c r="B98" s="24">
        <v>3.1</v>
      </c>
      <c r="C98" s="30">
        <v>0.6</v>
      </c>
      <c r="D98" s="30">
        <v>0.7</v>
      </c>
      <c r="E98" s="25">
        <v>1.3</v>
      </c>
      <c r="F98" s="25">
        <v>1.9</v>
      </c>
      <c r="G98" s="25">
        <v>3.8</v>
      </c>
      <c r="H98" s="25">
        <v>5.9</v>
      </c>
      <c r="I98" s="25">
        <v>7.6</v>
      </c>
      <c r="J98" s="26">
        <v>8.6999999999999993</v>
      </c>
      <c r="K98" s="27" t="s">
        <v>464</v>
      </c>
    </row>
    <row r="99" spans="1:11">
      <c r="A99" s="23" t="s">
        <v>465</v>
      </c>
      <c r="B99" s="24">
        <v>96.9</v>
      </c>
      <c r="C99" s="25">
        <v>99.4</v>
      </c>
      <c r="D99" s="25">
        <v>99.3</v>
      </c>
      <c r="E99" s="25">
        <v>98.7</v>
      </c>
      <c r="F99" s="25">
        <v>98.1</v>
      </c>
      <c r="G99" s="25">
        <v>96.2</v>
      </c>
      <c r="H99" s="25">
        <v>94.1</v>
      </c>
      <c r="I99" s="25">
        <v>92.4</v>
      </c>
      <c r="J99" s="26">
        <v>91.3</v>
      </c>
      <c r="K99" s="27" t="s">
        <v>466</v>
      </c>
    </row>
    <row r="100" spans="1:11" ht="72">
      <c r="A100" s="28" t="s">
        <v>471</v>
      </c>
      <c r="B100" s="19"/>
      <c r="C100" s="20"/>
      <c r="D100" s="20"/>
      <c r="E100" s="20"/>
      <c r="F100" s="20"/>
      <c r="G100" s="20"/>
      <c r="H100" s="20"/>
      <c r="I100" s="20"/>
      <c r="J100" s="21"/>
      <c r="K100" s="29" t="s">
        <v>472</v>
      </c>
    </row>
    <row r="101" spans="1:11">
      <c r="A101" s="23" t="s">
        <v>463</v>
      </c>
      <c r="B101" s="24">
        <v>3.1</v>
      </c>
      <c r="C101" s="25" t="s">
        <v>470</v>
      </c>
      <c r="D101" s="30">
        <v>0.1</v>
      </c>
      <c r="E101" s="30">
        <v>0.1</v>
      </c>
      <c r="F101" s="30">
        <v>0.9</v>
      </c>
      <c r="G101" s="25">
        <v>3.1</v>
      </c>
      <c r="H101" s="25">
        <v>6.8</v>
      </c>
      <c r="I101" s="25">
        <v>11.7</v>
      </c>
      <c r="J101" s="26">
        <v>13.6</v>
      </c>
      <c r="K101" s="27" t="s">
        <v>464</v>
      </c>
    </row>
    <row r="102" spans="1:11">
      <c r="A102" s="23" t="s">
        <v>465</v>
      </c>
      <c r="B102" s="24">
        <v>96.9</v>
      </c>
      <c r="C102" s="25">
        <v>100</v>
      </c>
      <c r="D102" s="25">
        <v>99.9</v>
      </c>
      <c r="E102" s="25">
        <v>99.9</v>
      </c>
      <c r="F102" s="25">
        <v>99.1</v>
      </c>
      <c r="G102" s="25">
        <v>96.9</v>
      </c>
      <c r="H102" s="25">
        <v>93.2</v>
      </c>
      <c r="I102" s="25">
        <v>88.3</v>
      </c>
      <c r="J102" s="26">
        <v>86.4</v>
      </c>
      <c r="K102" s="27" t="s">
        <v>466</v>
      </c>
    </row>
    <row r="103" spans="1:11" ht="96">
      <c r="A103" s="28" t="s">
        <v>439</v>
      </c>
      <c r="B103" s="19"/>
      <c r="C103" s="20"/>
      <c r="D103" s="20"/>
      <c r="E103" s="20"/>
      <c r="F103" s="20"/>
      <c r="G103" s="20"/>
      <c r="H103" s="20"/>
      <c r="I103" s="20"/>
      <c r="J103" s="21"/>
      <c r="K103" s="29" t="s">
        <v>473</v>
      </c>
    </row>
    <row r="104" spans="1:11">
      <c r="A104" s="23" t="s">
        <v>463</v>
      </c>
      <c r="B104" s="24">
        <v>9</v>
      </c>
      <c r="C104" s="25" t="s">
        <v>470</v>
      </c>
      <c r="D104" s="30">
        <v>0.1</v>
      </c>
      <c r="E104" s="30">
        <v>0.7</v>
      </c>
      <c r="F104" s="25">
        <v>2</v>
      </c>
      <c r="G104" s="25">
        <v>8.5</v>
      </c>
      <c r="H104" s="25">
        <v>18.2</v>
      </c>
      <c r="I104" s="25">
        <v>34.1</v>
      </c>
      <c r="J104" s="26">
        <v>42.2</v>
      </c>
      <c r="K104" s="27" t="s">
        <v>464</v>
      </c>
    </row>
    <row r="105" spans="1:11">
      <c r="A105" s="23" t="s">
        <v>465</v>
      </c>
      <c r="B105" s="24">
        <v>91</v>
      </c>
      <c r="C105" s="25">
        <v>100</v>
      </c>
      <c r="D105" s="25">
        <v>99.9</v>
      </c>
      <c r="E105" s="25">
        <v>99.3</v>
      </c>
      <c r="F105" s="25">
        <v>98</v>
      </c>
      <c r="G105" s="25">
        <v>91.5</v>
      </c>
      <c r="H105" s="25">
        <v>81.8</v>
      </c>
      <c r="I105" s="25">
        <v>65.900000000000006</v>
      </c>
      <c r="J105" s="26">
        <v>57.8</v>
      </c>
      <c r="K105" s="27" t="s">
        <v>466</v>
      </c>
    </row>
    <row r="106" spans="1:11" ht="48">
      <c r="A106" s="28" t="s">
        <v>440</v>
      </c>
      <c r="B106" s="19"/>
      <c r="C106" s="20"/>
      <c r="D106" s="20"/>
      <c r="E106" s="20"/>
      <c r="F106" s="20"/>
      <c r="G106" s="20"/>
      <c r="H106" s="20"/>
      <c r="I106" s="20"/>
      <c r="J106" s="21"/>
      <c r="K106" s="29" t="s">
        <v>474</v>
      </c>
    </row>
    <row r="107" spans="1:11">
      <c r="A107" s="23" t="s">
        <v>463</v>
      </c>
      <c r="B107" s="24">
        <v>23.1</v>
      </c>
      <c r="C107" s="30">
        <v>0.7</v>
      </c>
      <c r="D107" s="25">
        <v>2</v>
      </c>
      <c r="E107" s="25">
        <v>5.0999999999999996</v>
      </c>
      <c r="F107" s="25">
        <v>15.1</v>
      </c>
      <c r="G107" s="25">
        <v>33.1</v>
      </c>
      <c r="H107" s="25">
        <v>47.6</v>
      </c>
      <c r="I107" s="25">
        <v>58.5</v>
      </c>
      <c r="J107" s="26">
        <v>59.4</v>
      </c>
      <c r="K107" s="27" t="s">
        <v>464</v>
      </c>
    </row>
    <row r="108" spans="1:11">
      <c r="A108" s="23" t="s">
        <v>465</v>
      </c>
      <c r="B108" s="24">
        <v>76.900000000000006</v>
      </c>
      <c r="C108" s="25">
        <v>99.3</v>
      </c>
      <c r="D108" s="25">
        <v>98</v>
      </c>
      <c r="E108" s="25">
        <v>94.9</v>
      </c>
      <c r="F108" s="25">
        <v>84.9</v>
      </c>
      <c r="G108" s="25">
        <v>66.900000000000006</v>
      </c>
      <c r="H108" s="25">
        <v>52.4</v>
      </c>
      <c r="I108" s="25">
        <v>41.5</v>
      </c>
      <c r="J108" s="26">
        <v>40.6</v>
      </c>
      <c r="K108" s="27" t="s">
        <v>466</v>
      </c>
    </row>
    <row r="109" spans="1:11" ht="108">
      <c r="A109" s="28" t="s">
        <v>441</v>
      </c>
      <c r="B109" s="19"/>
      <c r="C109" s="20"/>
      <c r="D109" s="20"/>
      <c r="E109" s="20"/>
      <c r="F109" s="20"/>
      <c r="G109" s="20"/>
      <c r="H109" s="20"/>
      <c r="I109" s="20"/>
      <c r="J109" s="21"/>
      <c r="K109" s="29" t="s">
        <v>475</v>
      </c>
    </row>
    <row r="110" spans="1:11">
      <c r="A110" s="23" t="s">
        <v>463</v>
      </c>
      <c r="B110" s="24">
        <v>2</v>
      </c>
      <c r="C110" s="30">
        <v>0.1</v>
      </c>
      <c r="D110" s="30">
        <v>0.1</v>
      </c>
      <c r="E110" s="30">
        <v>0.1</v>
      </c>
      <c r="F110" s="30">
        <v>0.4</v>
      </c>
      <c r="G110" s="25">
        <v>1.9</v>
      </c>
      <c r="H110" s="25">
        <v>4.5</v>
      </c>
      <c r="I110" s="25">
        <v>7.6</v>
      </c>
      <c r="J110" s="26">
        <v>9</v>
      </c>
      <c r="K110" s="27" t="s">
        <v>464</v>
      </c>
    </row>
    <row r="111" spans="1:11">
      <c r="A111" s="23" t="s">
        <v>465</v>
      </c>
      <c r="B111" s="24">
        <v>98</v>
      </c>
      <c r="C111" s="25">
        <v>99.9</v>
      </c>
      <c r="D111" s="25">
        <v>99.9</v>
      </c>
      <c r="E111" s="25">
        <v>99.9</v>
      </c>
      <c r="F111" s="25">
        <v>99.6</v>
      </c>
      <c r="G111" s="25">
        <v>98.1</v>
      </c>
      <c r="H111" s="25">
        <v>95.5</v>
      </c>
      <c r="I111" s="25">
        <v>92.4</v>
      </c>
      <c r="J111" s="26">
        <v>91</v>
      </c>
      <c r="K111" s="27" t="s">
        <v>466</v>
      </c>
    </row>
    <row r="112" spans="1:11" ht="60">
      <c r="A112" s="28" t="s">
        <v>476</v>
      </c>
      <c r="B112" s="19"/>
      <c r="C112" s="20"/>
      <c r="D112" s="20"/>
      <c r="E112" s="20"/>
      <c r="F112" s="20"/>
      <c r="G112" s="20"/>
      <c r="H112" s="20"/>
      <c r="I112" s="20"/>
      <c r="J112" s="21"/>
      <c r="K112" s="29" t="s">
        <v>477</v>
      </c>
    </row>
    <row r="113" spans="1:11">
      <c r="A113" s="23" t="s">
        <v>463</v>
      </c>
      <c r="B113" s="24">
        <v>15.2</v>
      </c>
      <c r="C113" s="30">
        <v>0.6</v>
      </c>
      <c r="D113" s="30">
        <v>0.6</v>
      </c>
      <c r="E113" s="25">
        <v>1.3</v>
      </c>
      <c r="F113" s="25">
        <v>6</v>
      </c>
      <c r="G113" s="25">
        <v>20</v>
      </c>
      <c r="H113" s="25">
        <v>32.9</v>
      </c>
      <c r="I113" s="25">
        <v>45.6</v>
      </c>
      <c r="J113" s="26">
        <v>52.2</v>
      </c>
      <c r="K113" s="27" t="s">
        <v>464</v>
      </c>
    </row>
    <row r="114" spans="1:11">
      <c r="A114" s="23" t="s">
        <v>465</v>
      </c>
      <c r="B114" s="24">
        <v>84.8</v>
      </c>
      <c r="C114" s="25">
        <v>99.4</v>
      </c>
      <c r="D114" s="25">
        <v>99.4</v>
      </c>
      <c r="E114" s="25">
        <v>98.7</v>
      </c>
      <c r="F114" s="25">
        <v>94</v>
      </c>
      <c r="G114" s="25">
        <v>80</v>
      </c>
      <c r="H114" s="25">
        <v>67.099999999999994</v>
      </c>
      <c r="I114" s="25">
        <v>54.4</v>
      </c>
      <c r="J114" s="26">
        <v>47.8</v>
      </c>
      <c r="K114" s="27" t="s">
        <v>466</v>
      </c>
    </row>
    <row r="115" spans="1:11" ht="72">
      <c r="A115" s="28" t="s">
        <v>478</v>
      </c>
      <c r="B115" s="19"/>
      <c r="C115" s="20"/>
      <c r="D115" s="20"/>
      <c r="E115" s="20"/>
      <c r="F115" s="20"/>
      <c r="G115" s="20"/>
      <c r="H115" s="20"/>
      <c r="I115" s="20"/>
      <c r="J115" s="21"/>
      <c r="K115" s="29" t="s">
        <v>479</v>
      </c>
    </row>
    <row r="116" spans="1:11">
      <c r="A116" s="23" t="s">
        <v>463</v>
      </c>
      <c r="B116" s="24">
        <v>25</v>
      </c>
      <c r="C116" s="25">
        <v>3.1</v>
      </c>
      <c r="D116" s="25">
        <v>7.9</v>
      </c>
      <c r="E116" s="25">
        <v>14.1</v>
      </c>
      <c r="F116" s="25">
        <v>25.5</v>
      </c>
      <c r="G116" s="25">
        <v>35.1</v>
      </c>
      <c r="H116" s="25">
        <v>39.299999999999997</v>
      </c>
      <c r="I116" s="25">
        <v>44</v>
      </c>
      <c r="J116" s="26">
        <v>45.8</v>
      </c>
      <c r="K116" s="27" t="s">
        <v>464</v>
      </c>
    </row>
    <row r="117" spans="1:11">
      <c r="A117" s="23" t="s">
        <v>465</v>
      </c>
      <c r="B117" s="24">
        <v>75</v>
      </c>
      <c r="C117" s="25">
        <v>96.9</v>
      </c>
      <c r="D117" s="25">
        <v>92.1</v>
      </c>
      <c r="E117" s="25">
        <v>85.9</v>
      </c>
      <c r="F117" s="25">
        <v>74.5</v>
      </c>
      <c r="G117" s="25">
        <v>64.900000000000006</v>
      </c>
      <c r="H117" s="25">
        <v>60.7</v>
      </c>
      <c r="I117" s="25">
        <v>56</v>
      </c>
      <c r="J117" s="26">
        <v>54.2</v>
      </c>
      <c r="K117" s="27" t="s">
        <v>466</v>
      </c>
    </row>
    <row r="118" spans="1:11" ht="24">
      <c r="A118" s="28" t="s">
        <v>480</v>
      </c>
      <c r="B118" s="19"/>
      <c r="C118" s="20"/>
      <c r="D118" s="20"/>
      <c r="E118" s="20"/>
      <c r="F118" s="20"/>
      <c r="G118" s="20"/>
      <c r="H118" s="20"/>
      <c r="I118" s="20"/>
      <c r="J118" s="21"/>
      <c r="K118" s="29" t="s">
        <v>481</v>
      </c>
    </row>
    <row r="119" spans="1:11">
      <c r="A119" s="23" t="s">
        <v>463</v>
      </c>
      <c r="B119" s="24">
        <v>16.100000000000001</v>
      </c>
      <c r="C119" s="25">
        <v>2.1</v>
      </c>
      <c r="D119" s="25">
        <v>4.7</v>
      </c>
      <c r="E119" s="25">
        <v>7.7</v>
      </c>
      <c r="F119" s="25">
        <v>15.1</v>
      </c>
      <c r="G119" s="25">
        <v>22.6</v>
      </c>
      <c r="H119" s="25">
        <v>25.8</v>
      </c>
      <c r="I119" s="25">
        <v>30.4</v>
      </c>
      <c r="J119" s="26">
        <v>36.9</v>
      </c>
      <c r="K119" s="27" t="s">
        <v>464</v>
      </c>
    </row>
    <row r="120" spans="1:11">
      <c r="A120" s="23" t="s">
        <v>465</v>
      </c>
      <c r="B120" s="24">
        <v>83.9</v>
      </c>
      <c r="C120" s="25">
        <v>97.9</v>
      </c>
      <c r="D120" s="25">
        <v>95.3</v>
      </c>
      <c r="E120" s="25">
        <v>92.3</v>
      </c>
      <c r="F120" s="25">
        <v>84.9</v>
      </c>
      <c r="G120" s="25">
        <v>77.400000000000006</v>
      </c>
      <c r="H120" s="25">
        <v>74.2</v>
      </c>
      <c r="I120" s="25">
        <v>69.599999999999994</v>
      </c>
      <c r="J120" s="26">
        <v>63.1</v>
      </c>
      <c r="K120" s="27" t="s">
        <v>466</v>
      </c>
    </row>
    <row r="121" spans="1:11" ht="72">
      <c r="A121" s="28" t="s">
        <v>482</v>
      </c>
      <c r="B121" s="19"/>
      <c r="C121" s="20"/>
      <c r="D121" s="20"/>
      <c r="E121" s="20"/>
      <c r="F121" s="20"/>
      <c r="G121" s="20"/>
      <c r="H121" s="20"/>
      <c r="I121" s="20"/>
      <c r="J121" s="21"/>
      <c r="K121" s="29" t="s">
        <v>483</v>
      </c>
    </row>
    <row r="122" spans="1:11">
      <c r="A122" s="23" t="s">
        <v>463</v>
      </c>
      <c r="B122" s="24">
        <v>17.2</v>
      </c>
      <c r="C122" s="25">
        <v>2.2999999999999998</v>
      </c>
      <c r="D122" s="25">
        <v>4.3</v>
      </c>
      <c r="E122" s="25">
        <v>8.5</v>
      </c>
      <c r="F122" s="25">
        <v>16.8</v>
      </c>
      <c r="G122" s="25">
        <v>25.7</v>
      </c>
      <c r="H122" s="25">
        <v>27.8</v>
      </c>
      <c r="I122" s="25">
        <v>31.3</v>
      </c>
      <c r="J122" s="26">
        <v>33.200000000000003</v>
      </c>
      <c r="K122" s="27" t="s">
        <v>464</v>
      </c>
    </row>
    <row r="123" spans="1:11">
      <c r="A123" s="23" t="s">
        <v>465</v>
      </c>
      <c r="B123" s="24">
        <v>82.8</v>
      </c>
      <c r="C123" s="25">
        <v>97.7</v>
      </c>
      <c r="D123" s="25">
        <v>95.7</v>
      </c>
      <c r="E123" s="25">
        <v>91.5</v>
      </c>
      <c r="F123" s="25">
        <v>83.2</v>
      </c>
      <c r="G123" s="25">
        <v>74.3</v>
      </c>
      <c r="H123" s="25">
        <v>72.2</v>
      </c>
      <c r="I123" s="25">
        <v>68.7</v>
      </c>
      <c r="J123" s="26">
        <v>66.8</v>
      </c>
      <c r="K123" s="27" t="s">
        <v>466</v>
      </c>
    </row>
    <row r="124" spans="1:11">
      <c r="A124" s="28" t="s">
        <v>422</v>
      </c>
      <c r="B124" s="19"/>
      <c r="C124" s="20"/>
      <c r="D124" s="20"/>
      <c r="E124" s="20"/>
      <c r="F124" s="20"/>
      <c r="G124" s="20"/>
      <c r="H124" s="20"/>
      <c r="I124" s="20"/>
      <c r="J124" s="21"/>
      <c r="K124" s="29" t="s">
        <v>484</v>
      </c>
    </row>
    <row r="125" spans="1:11">
      <c r="A125" s="23" t="s">
        <v>463</v>
      </c>
      <c r="B125" s="24">
        <v>6.6</v>
      </c>
      <c r="C125" s="30">
        <v>0.3</v>
      </c>
      <c r="D125" s="30">
        <v>0.8</v>
      </c>
      <c r="E125" s="25">
        <v>1.2</v>
      </c>
      <c r="F125" s="25">
        <v>2.4</v>
      </c>
      <c r="G125" s="25">
        <v>7.2</v>
      </c>
      <c r="H125" s="25">
        <v>14.6</v>
      </c>
      <c r="I125" s="25">
        <v>21.6</v>
      </c>
      <c r="J125" s="26">
        <v>21.5</v>
      </c>
      <c r="K125" s="27" t="s">
        <v>464</v>
      </c>
    </row>
    <row r="126" spans="1:11">
      <c r="A126" s="23" t="s">
        <v>465</v>
      </c>
      <c r="B126" s="24">
        <v>93.4</v>
      </c>
      <c r="C126" s="25">
        <v>99.7</v>
      </c>
      <c r="D126" s="25">
        <v>99.2</v>
      </c>
      <c r="E126" s="25">
        <v>98.8</v>
      </c>
      <c r="F126" s="25">
        <v>97.6</v>
      </c>
      <c r="G126" s="25">
        <v>92.8</v>
      </c>
      <c r="H126" s="25">
        <v>85.4</v>
      </c>
      <c r="I126" s="25">
        <v>78.400000000000006</v>
      </c>
      <c r="J126" s="26">
        <v>78.5</v>
      </c>
      <c r="K126" s="27" t="s">
        <v>466</v>
      </c>
    </row>
    <row r="127" spans="1:11">
      <c r="A127" s="28" t="s">
        <v>442</v>
      </c>
      <c r="B127" s="19"/>
      <c r="C127" s="20"/>
      <c r="D127" s="20"/>
      <c r="E127" s="20"/>
      <c r="F127" s="20"/>
      <c r="G127" s="20"/>
      <c r="H127" s="20"/>
      <c r="I127" s="20"/>
      <c r="J127" s="21"/>
      <c r="K127" s="29" t="s">
        <v>485</v>
      </c>
    </row>
    <row r="128" spans="1:11">
      <c r="A128" s="23" t="s">
        <v>463</v>
      </c>
      <c r="B128" s="24">
        <v>8.6999999999999993</v>
      </c>
      <c r="C128" s="25">
        <v>11</v>
      </c>
      <c r="D128" s="25">
        <v>9.5</v>
      </c>
      <c r="E128" s="25">
        <v>8.1999999999999993</v>
      </c>
      <c r="F128" s="25">
        <v>7.8</v>
      </c>
      <c r="G128" s="25">
        <v>7.7</v>
      </c>
      <c r="H128" s="25">
        <v>8.6</v>
      </c>
      <c r="I128" s="25">
        <v>9.4</v>
      </c>
      <c r="J128" s="26">
        <v>9.6999999999999993</v>
      </c>
      <c r="K128" s="27" t="s">
        <v>464</v>
      </c>
    </row>
    <row r="129" spans="1:11">
      <c r="A129" s="23" t="s">
        <v>465</v>
      </c>
      <c r="B129" s="24">
        <v>91.3</v>
      </c>
      <c r="C129" s="25">
        <v>89</v>
      </c>
      <c r="D129" s="25">
        <v>90.5</v>
      </c>
      <c r="E129" s="25">
        <v>91.8</v>
      </c>
      <c r="F129" s="25">
        <v>92.2</v>
      </c>
      <c r="G129" s="25">
        <v>92.3</v>
      </c>
      <c r="H129" s="25">
        <v>91.4</v>
      </c>
      <c r="I129" s="25">
        <v>90.6</v>
      </c>
      <c r="J129" s="26">
        <v>90.3</v>
      </c>
      <c r="K129" s="27" t="s">
        <v>466</v>
      </c>
    </row>
    <row r="130" spans="1:11" ht="24">
      <c r="A130" s="28" t="s">
        <v>443</v>
      </c>
      <c r="B130" s="19"/>
      <c r="C130" s="20"/>
      <c r="D130" s="20"/>
      <c r="E130" s="20"/>
      <c r="F130" s="20"/>
      <c r="G130" s="20"/>
      <c r="H130" s="20"/>
      <c r="I130" s="20"/>
      <c r="J130" s="21"/>
      <c r="K130" s="29" t="s">
        <v>486</v>
      </c>
    </row>
    <row r="131" spans="1:11">
      <c r="A131" s="23" t="s">
        <v>463</v>
      </c>
      <c r="B131" s="41">
        <v>0.6</v>
      </c>
      <c r="C131" s="30">
        <v>0.1</v>
      </c>
      <c r="D131" s="30">
        <v>0.2</v>
      </c>
      <c r="E131" s="30">
        <v>0.2</v>
      </c>
      <c r="F131" s="30">
        <v>0.3</v>
      </c>
      <c r="G131" s="30">
        <v>0.7</v>
      </c>
      <c r="H131" s="30">
        <v>1</v>
      </c>
      <c r="I131" s="25">
        <v>1.4</v>
      </c>
      <c r="J131" s="26">
        <v>1.5</v>
      </c>
      <c r="K131" s="27" t="s">
        <v>464</v>
      </c>
    </row>
    <row r="132" spans="1:11">
      <c r="A132" s="23" t="s">
        <v>465</v>
      </c>
      <c r="B132" s="24">
        <v>99.4</v>
      </c>
      <c r="C132" s="25">
        <v>99.9</v>
      </c>
      <c r="D132" s="25">
        <v>99.8</v>
      </c>
      <c r="E132" s="25">
        <v>99.8</v>
      </c>
      <c r="F132" s="25">
        <v>99.7</v>
      </c>
      <c r="G132" s="25">
        <v>99.3</v>
      </c>
      <c r="H132" s="25">
        <v>99</v>
      </c>
      <c r="I132" s="25">
        <v>98.6</v>
      </c>
      <c r="J132" s="26">
        <v>98.5</v>
      </c>
      <c r="K132" s="27" t="s">
        <v>466</v>
      </c>
    </row>
    <row r="133" spans="1:11" ht="36">
      <c r="A133" s="28" t="s">
        <v>487</v>
      </c>
      <c r="B133" s="19"/>
      <c r="C133" s="20"/>
      <c r="D133" s="20"/>
      <c r="E133" s="20"/>
      <c r="F133" s="20"/>
      <c r="G133" s="20"/>
      <c r="H133" s="20"/>
      <c r="I133" s="20"/>
      <c r="J133" s="21"/>
      <c r="K133" s="29" t="s">
        <v>488</v>
      </c>
    </row>
    <row r="134" spans="1:11">
      <c r="A134" s="23" t="s">
        <v>463</v>
      </c>
      <c r="B134" s="24">
        <v>4.2</v>
      </c>
      <c r="C134" s="30">
        <v>0.5</v>
      </c>
      <c r="D134" s="25">
        <v>1</v>
      </c>
      <c r="E134" s="25">
        <v>2.2999999999999998</v>
      </c>
      <c r="F134" s="25">
        <v>3.6</v>
      </c>
      <c r="G134" s="25">
        <v>5.3</v>
      </c>
      <c r="H134" s="25">
        <v>7.5</v>
      </c>
      <c r="I134" s="25">
        <v>9.5</v>
      </c>
      <c r="J134" s="26">
        <v>7.4</v>
      </c>
      <c r="K134" s="27" t="s">
        <v>464</v>
      </c>
    </row>
    <row r="135" spans="1:11">
      <c r="A135" s="23" t="s">
        <v>465</v>
      </c>
      <c r="B135" s="24">
        <v>95.8</v>
      </c>
      <c r="C135" s="25">
        <v>99.5</v>
      </c>
      <c r="D135" s="25">
        <v>99</v>
      </c>
      <c r="E135" s="25">
        <v>97.7</v>
      </c>
      <c r="F135" s="25">
        <v>96.4</v>
      </c>
      <c r="G135" s="25">
        <v>94.7</v>
      </c>
      <c r="H135" s="25">
        <v>92.5</v>
      </c>
      <c r="I135" s="25">
        <v>90.5</v>
      </c>
      <c r="J135" s="26">
        <v>92.6</v>
      </c>
      <c r="K135" s="27" t="s">
        <v>466</v>
      </c>
    </row>
    <row r="136" spans="1:11" ht="72">
      <c r="A136" s="28" t="s">
        <v>489</v>
      </c>
      <c r="B136" s="19"/>
      <c r="C136" s="20"/>
      <c r="D136" s="20"/>
      <c r="E136" s="20"/>
      <c r="F136" s="20"/>
      <c r="G136" s="20"/>
      <c r="H136" s="20"/>
      <c r="I136" s="20"/>
      <c r="J136" s="21"/>
      <c r="K136" s="29" t="s">
        <v>490</v>
      </c>
    </row>
    <row r="137" spans="1:11">
      <c r="A137" s="23" t="s">
        <v>463</v>
      </c>
      <c r="B137" s="24">
        <v>4.2</v>
      </c>
      <c r="C137" s="30">
        <v>0.3</v>
      </c>
      <c r="D137" s="30">
        <v>0.3</v>
      </c>
      <c r="E137" s="30">
        <v>0.6</v>
      </c>
      <c r="F137" s="25">
        <v>1.6</v>
      </c>
      <c r="G137" s="25">
        <v>3.2</v>
      </c>
      <c r="H137" s="25">
        <v>6.6</v>
      </c>
      <c r="I137" s="25">
        <v>14.1</v>
      </c>
      <c r="J137" s="26">
        <v>27</v>
      </c>
      <c r="K137" s="27" t="s">
        <v>464</v>
      </c>
    </row>
    <row r="138" spans="1:11">
      <c r="A138" s="23" t="s">
        <v>465</v>
      </c>
      <c r="B138" s="24">
        <v>95.8</v>
      </c>
      <c r="C138" s="25">
        <v>99.7</v>
      </c>
      <c r="D138" s="25">
        <v>99.7</v>
      </c>
      <c r="E138" s="25">
        <v>99.4</v>
      </c>
      <c r="F138" s="25">
        <v>98.4</v>
      </c>
      <c r="G138" s="25">
        <v>96.8</v>
      </c>
      <c r="H138" s="25">
        <v>93.4</v>
      </c>
      <c r="I138" s="25">
        <v>85.9</v>
      </c>
      <c r="J138" s="26">
        <v>73</v>
      </c>
      <c r="K138" s="27" t="s">
        <v>466</v>
      </c>
    </row>
    <row r="139" spans="1:11" ht="24">
      <c r="A139" s="28" t="s">
        <v>444</v>
      </c>
      <c r="B139" s="19"/>
      <c r="C139" s="20"/>
      <c r="D139" s="20"/>
      <c r="E139" s="20"/>
      <c r="F139" s="20"/>
      <c r="G139" s="20"/>
      <c r="H139" s="20"/>
      <c r="I139" s="20"/>
      <c r="J139" s="21"/>
      <c r="K139" s="29" t="s">
        <v>491</v>
      </c>
    </row>
    <row r="140" spans="1:11">
      <c r="A140" s="23" t="s">
        <v>463</v>
      </c>
      <c r="B140" s="24">
        <v>4.0999999999999996</v>
      </c>
      <c r="C140" s="30">
        <v>0.5</v>
      </c>
      <c r="D140" s="25">
        <v>1.5</v>
      </c>
      <c r="E140" s="25">
        <v>2.2000000000000002</v>
      </c>
      <c r="F140" s="25">
        <v>2.7</v>
      </c>
      <c r="G140" s="25">
        <v>4.8</v>
      </c>
      <c r="H140" s="25">
        <v>6.4</v>
      </c>
      <c r="I140" s="25">
        <v>10</v>
      </c>
      <c r="J140" s="26">
        <v>10.7</v>
      </c>
      <c r="K140" s="27" t="s">
        <v>464</v>
      </c>
    </row>
    <row r="141" spans="1:11">
      <c r="A141" s="23" t="s">
        <v>465</v>
      </c>
      <c r="B141" s="24">
        <v>95.9</v>
      </c>
      <c r="C141" s="25">
        <v>99.5</v>
      </c>
      <c r="D141" s="25">
        <v>98.5</v>
      </c>
      <c r="E141" s="25">
        <v>97.8</v>
      </c>
      <c r="F141" s="25">
        <v>97.3</v>
      </c>
      <c r="G141" s="25">
        <v>95.2</v>
      </c>
      <c r="H141" s="25">
        <v>93.6</v>
      </c>
      <c r="I141" s="25">
        <v>90</v>
      </c>
      <c r="J141" s="26">
        <v>89.3</v>
      </c>
      <c r="K141" s="27" t="s">
        <v>466</v>
      </c>
    </row>
    <row r="142" spans="1:11" ht="36">
      <c r="A142" s="28" t="s">
        <v>492</v>
      </c>
      <c r="B142" s="19"/>
      <c r="C142" s="20"/>
      <c r="D142" s="20"/>
      <c r="E142" s="20"/>
      <c r="F142" s="20"/>
      <c r="G142" s="20"/>
      <c r="H142" s="20"/>
      <c r="I142" s="20"/>
      <c r="J142" s="21"/>
      <c r="K142" s="29" t="s">
        <v>493</v>
      </c>
    </row>
    <row r="143" spans="1:11">
      <c r="A143" s="23" t="s">
        <v>463</v>
      </c>
      <c r="B143" s="24">
        <v>9.1</v>
      </c>
      <c r="C143" s="25">
        <v>3.6</v>
      </c>
      <c r="D143" s="25">
        <v>5.2</v>
      </c>
      <c r="E143" s="25">
        <v>8.1</v>
      </c>
      <c r="F143" s="25">
        <v>9.5</v>
      </c>
      <c r="G143" s="25">
        <v>11.9</v>
      </c>
      <c r="H143" s="25">
        <v>10.7</v>
      </c>
      <c r="I143" s="25">
        <v>12.8</v>
      </c>
      <c r="J143" s="26">
        <v>12.3</v>
      </c>
      <c r="K143" s="27" t="s">
        <v>464</v>
      </c>
    </row>
    <row r="144" spans="1:11">
      <c r="A144" s="23" t="s">
        <v>465</v>
      </c>
      <c r="B144" s="24">
        <v>90.9</v>
      </c>
      <c r="C144" s="25">
        <v>96.4</v>
      </c>
      <c r="D144" s="25">
        <v>94.8</v>
      </c>
      <c r="E144" s="25">
        <v>91.9</v>
      </c>
      <c r="F144" s="25">
        <v>90.5</v>
      </c>
      <c r="G144" s="25">
        <v>88.1</v>
      </c>
      <c r="H144" s="25">
        <v>89.3</v>
      </c>
      <c r="I144" s="25">
        <v>87.2</v>
      </c>
      <c r="J144" s="26">
        <v>87.7</v>
      </c>
      <c r="K144" s="27" t="s">
        <v>466</v>
      </c>
    </row>
    <row r="145" spans="1:11">
      <c r="A145" s="28" t="s">
        <v>494</v>
      </c>
      <c r="B145" s="19"/>
      <c r="C145" s="20"/>
      <c r="D145" s="20"/>
      <c r="E145" s="20"/>
      <c r="F145" s="20"/>
      <c r="G145" s="20"/>
      <c r="H145" s="20"/>
      <c r="I145" s="20"/>
      <c r="J145" s="21"/>
      <c r="K145" s="29" t="s">
        <v>495</v>
      </c>
    </row>
    <row r="146" spans="1:11">
      <c r="A146" s="23" t="s">
        <v>463</v>
      </c>
      <c r="B146" s="24">
        <v>4.2</v>
      </c>
      <c r="C146" s="25">
        <v>1.1000000000000001</v>
      </c>
      <c r="D146" s="25">
        <v>1.8</v>
      </c>
      <c r="E146" s="25">
        <v>2.4</v>
      </c>
      <c r="F146" s="25">
        <v>4.3</v>
      </c>
      <c r="G146" s="25">
        <v>5.5</v>
      </c>
      <c r="H146" s="25">
        <v>5.9</v>
      </c>
      <c r="I146" s="25">
        <v>7.6</v>
      </c>
      <c r="J146" s="26">
        <v>8.3000000000000007</v>
      </c>
      <c r="K146" s="27" t="s">
        <v>464</v>
      </c>
    </row>
    <row r="147" spans="1:11">
      <c r="A147" s="23" t="s">
        <v>465</v>
      </c>
      <c r="B147" s="24">
        <v>95.8</v>
      </c>
      <c r="C147" s="25">
        <v>98.9</v>
      </c>
      <c r="D147" s="25">
        <v>98.2</v>
      </c>
      <c r="E147" s="25">
        <v>97.6</v>
      </c>
      <c r="F147" s="25">
        <v>95.7</v>
      </c>
      <c r="G147" s="25">
        <v>94.5</v>
      </c>
      <c r="H147" s="25">
        <v>94.1</v>
      </c>
      <c r="I147" s="25">
        <v>92.4</v>
      </c>
      <c r="J147" s="26">
        <v>91.7</v>
      </c>
      <c r="K147" s="27" t="s">
        <v>466</v>
      </c>
    </row>
    <row r="148" spans="1:11" ht="24">
      <c r="A148" s="28" t="s">
        <v>496</v>
      </c>
      <c r="B148" s="19"/>
      <c r="C148" s="20"/>
      <c r="D148" s="20"/>
      <c r="E148" s="20"/>
      <c r="F148" s="20"/>
      <c r="G148" s="20"/>
      <c r="H148" s="20"/>
      <c r="I148" s="20"/>
      <c r="J148" s="21"/>
      <c r="K148" s="29" t="s">
        <v>497</v>
      </c>
    </row>
    <row r="149" spans="1:11">
      <c r="A149" s="23" t="s">
        <v>463</v>
      </c>
      <c r="B149" s="24">
        <v>7.2</v>
      </c>
      <c r="C149" s="30">
        <v>0.9</v>
      </c>
      <c r="D149" s="25">
        <v>3.2</v>
      </c>
      <c r="E149" s="25">
        <v>5</v>
      </c>
      <c r="F149" s="25">
        <v>6.7</v>
      </c>
      <c r="G149" s="25">
        <v>9.3000000000000007</v>
      </c>
      <c r="H149" s="25">
        <v>12.1</v>
      </c>
      <c r="I149" s="25">
        <v>12.1</v>
      </c>
      <c r="J149" s="26">
        <v>9.4</v>
      </c>
      <c r="K149" s="27" t="s">
        <v>464</v>
      </c>
    </row>
    <row r="150" spans="1:11">
      <c r="A150" s="23" t="s">
        <v>465</v>
      </c>
      <c r="B150" s="24">
        <v>92.8</v>
      </c>
      <c r="C150" s="25">
        <v>99.1</v>
      </c>
      <c r="D150" s="25">
        <v>96.8</v>
      </c>
      <c r="E150" s="25">
        <v>95</v>
      </c>
      <c r="F150" s="25">
        <v>93.3</v>
      </c>
      <c r="G150" s="25">
        <v>90.7</v>
      </c>
      <c r="H150" s="25">
        <v>87.9</v>
      </c>
      <c r="I150" s="25">
        <v>87.9</v>
      </c>
      <c r="J150" s="26">
        <v>90.6</v>
      </c>
      <c r="K150" s="27" t="s">
        <v>466</v>
      </c>
    </row>
    <row r="151" spans="1:11" ht="60">
      <c r="A151" s="28" t="s">
        <v>498</v>
      </c>
      <c r="B151" s="19"/>
      <c r="C151" s="20"/>
      <c r="D151" s="20"/>
      <c r="E151" s="20"/>
      <c r="F151" s="20"/>
      <c r="G151" s="20"/>
      <c r="H151" s="20"/>
      <c r="I151" s="20"/>
      <c r="J151" s="21"/>
      <c r="K151" s="29" t="s">
        <v>499</v>
      </c>
    </row>
    <row r="152" spans="1:11">
      <c r="A152" s="23" t="s">
        <v>463</v>
      </c>
      <c r="B152" s="24">
        <v>6</v>
      </c>
      <c r="C152" s="30">
        <v>0.1</v>
      </c>
      <c r="D152" s="30">
        <v>0.1</v>
      </c>
      <c r="E152" s="30">
        <v>0.2</v>
      </c>
      <c r="F152" s="30">
        <v>0.5</v>
      </c>
      <c r="G152" s="25">
        <v>4.2</v>
      </c>
      <c r="H152" s="25">
        <v>14.7</v>
      </c>
      <c r="I152" s="25">
        <v>32.299999999999997</v>
      </c>
      <c r="J152" s="26">
        <v>41.2</v>
      </c>
      <c r="K152" s="27" t="s">
        <v>464</v>
      </c>
    </row>
    <row r="153" spans="1:11">
      <c r="A153" s="23" t="s">
        <v>465</v>
      </c>
      <c r="B153" s="24">
        <v>94</v>
      </c>
      <c r="C153" s="25">
        <v>99.9</v>
      </c>
      <c r="D153" s="25">
        <v>99.9</v>
      </c>
      <c r="E153" s="25">
        <v>99.8</v>
      </c>
      <c r="F153" s="25">
        <v>99.5</v>
      </c>
      <c r="G153" s="25">
        <v>95.8</v>
      </c>
      <c r="H153" s="25">
        <v>85.3</v>
      </c>
      <c r="I153" s="25">
        <v>67.7</v>
      </c>
      <c r="J153" s="26">
        <v>58.8</v>
      </c>
      <c r="K153" s="27" t="s">
        <v>466</v>
      </c>
    </row>
    <row r="154" spans="1:11" ht="24">
      <c r="A154" s="28" t="s">
        <v>500</v>
      </c>
      <c r="B154" s="19"/>
      <c r="C154" s="20"/>
      <c r="D154" s="20"/>
      <c r="E154" s="20"/>
      <c r="F154" s="20"/>
      <c r="G154" s="20"/>
      <c r="H154" s="20"/>
      <c r="I154" s="20"/>
      <c r="J154" s="21"/>
      <c r="K154" s="29" t="s">
        <v>501</v>
      </c>
    </row>
    <row r="155" spans="1:11">
      <c r="A155" s="23" t="s">
        <v>463</v>
      </c>
      <c r="B155" s="24">
        <v>12.8</v>
      </c>
      <c r="C155" s="25">
        <v>6.9</v>
      </c>
      <c r="D155" s="25">
        <v>8</v>
      </c>
      <c r="E155" s="25">
        <v>9.6</v>
      </c>
      <c r="F155" s="25">
        <v>12.1</v>
      </c>
      <c r="G155" s="25">
        <v>14.4</v>
      </c>
      <c r="H155" s="25">
        <v>17.100000000000001</v>
      </c>
      <c r="I155" s="25">
        <v>19.5</v>
      </c>
      <c r="J155" s="26">
        <v>23.8</v>
      </c>
      <c r="K155" s="27" t="s">
        <v>464</v>
      </c>
    </row>
    <row r="156" spans="1:11">
      <c r="A156" s="23" t="s">
        <v>465</v>
      </c>
      <c r="B156" s="33">
        <v>87.2</v>
      </c>
      <c r="C156" s="34">
        <v>93.1</v>
      </c>
      <c r="D156" s="34">
        <v>92</v>
      </c>
      <c r="E156" s="34">
        <v>90.4</v>
      </c>
      <c r="F156" s="34">
        <v>87.9</v>
      </c>
      <c r="G156" s="34">
        <v>85.6</v>
      </c>
      <c r="H156" s="34">
        <v>82.9</v>
      </c>
      <c r="I156" s="34">
        <v>80.5</v>
      </c>
      <c r="J156" s="35">
        <v>76.2</v>
      </c>
      <c r="K156" s="27" t="s">
        <v>466</v>
      </c>
    </row>
  </sheetData>
  <mergeCells count="5">
    <mergeCell ref="A4:A6"/>
    <mergeCell ref="C4:J4"/>
    <mergeCell ref="K4:K6"/>
    <mergeCell ref="B6:J6"/>
    <mergeCell ref="B92:J9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Arkusz23"/>
  <dimension ref="A1:F52"/>
  <sheetViews>
    <sheetView workbookViewId="0">
      <selection activeCell="K34" sqref="K34"/>
    </sheetView>
  </sheetViews>
  <sheetFormatPr defaultColWidth="9.140625" defaultRowHeight="15"/>
  <cols>
    <col min="1" max="1" width="16.7109375" style="80" customWidth="1"/>
    <col min="2" max="2" width="9.140625" style="80" customWidth="1"/>
    <col min="3" max="5" width="9.140625" style="80"/>
    <col min="6" max="6" width="12.140625" style="80" customWidth="1"/>
    <col min="7" max="16384" width="9.140625" style="80"/>
  </cols>
  <sheetData>
    <row r="1" spans="1:6">
      <c r="A1" s="87" t="s">
        <v>663</v>
      </c>
      <c r="B1" s="87"/>
      <c r="C1" s="87"/>
      <c r="D1" s="87"/>
      <c r="E1" s="87"/>
      <c r="F1" s="87"/>
    </row>
    <row r="2" spans="1:6">
      <c r="A2" s="85" t="s">
        <v>662</v>
      </c>
      <c r="B2" s="86"/>
      <c r="C2" s="86"/>
      <c r="D2" s="86"/>
      <c r="E2" s="86"/>
      <c r="F2" s="86"/>
    </row>
    <row r="3" spans="1:6" ht="15.75" thickBot="1">
      <c r="A3" s="85"/>
      <c r="B3" s="85"/>
      <c r="C3" s="85"/>
      <c r="D3" s="85"/>
      <c r="E3" s="83"/>
      <c r="F3" s="83"/>
    </row>
    <row r="4" spans="1:6" ht="15.75" thickTop="1">
      <c r="A4" s="309" t="s">
        <v>425</v>
      </c>
      <c r="B4" s="312" t="s">
        <v>503</v>
      </c>
      <c r="C4" s="315" t="s">
        <v>504</v>
      </c>
      <c r="D4" s="316"/>
      <c r="E4" s="317"/>
      <c r="F4" s="318" t="s">
        <v>454</v>
      </c>
    </row>
    <row r="5" spans="1:6">
      <c r="A5" s="310"/>
      <c r="B5" s="313"/>
      <c r="C5" s="321" t="s">
        <v>505</v>
      </c>
      <c r="D5" s="321" t="s">
        <v>427</v>
      </c>
      <c r="E5" s="323" t="s">
        <v>428</v>
      </c>
      <c r="F5" s="319"/>
    </row>
    <row r="6" spans="1:6" ht="15.75" thickBot="1">
      <c r="A6" s="311"/>
      <c r="B6" s="314"/>
      <c r="C6" s="322"/>
      <c r="D6" s="322"/>
      <c r="E6" s="324"/>
      <c r="F6" s="320"/>
    </row>
    <row r="7" spans="1:6" ht="15.75" thickTop="1">
      <c r="A7" s="42"/>
      <c r="B7" s="325" t="s">
        <v>506</v>
      </c>
      <c r="C7" s="325"/>
      <c r="D7" s="325"/>
      <c r="E7" s="325"/>
      <c r="F7" s="43"/>
    </row>
    <row r="8" spans="1:6">
      <c r="A8" s="44" t="s">
        <v>459</v>
      </c>
      <c r="B8" s="45">
        <v>5751.2</v>
      </c>
      <c r="C8" s="46">
        <v>1938.3</v>
      </c>
      <c r="D8" s="46">
        <v>2036.6</v>
      </c>
      <c r="E8" s="47">
        <v>1776.3</v>
      </c>
      <c r="F8" s="48" t="s">
        <v>460</v>
      </c>
    </row>
    <row r="9" spans="1:6">
      <c r="A9" s="44" t="s">
        <v>437</v>
      </c>
      <c r="B9" s="49"/>
      <c r="C9" s="50"/>
      <c r="D9" s="50"/>
      <c r="E9" s="51"/>
      <c r="F9" s="48" t="s">
        <v>507</v>
      </c>
    </row>
    <row r="10" spans="1:6">
      <c r="A10" s="52" t="s">
        <v>463</v>
      </c>
      <c r="B10" s="53">
        <v>237.4</v>
      </c>
      <c r="C10" s="54">
        <v>59.8</v>
      </c>
      <c r="D10" s="54">
        <v>88.5</v>
      </c>
      <c r="E10" s="55">
        <v>89.1</v>
      </c>
      <c r="F10" s="56" t="s">
        <v>464</v>
      </c>
    </row>
    <row r="11" spans="1:6">
      <c r="A11" s="52" t="s">
        <v>508</v>
      </c>
      <c r="B11" s="53">
        <v>5511.3</v>
      </c>
      <c r="C11" s="54">
        <v>1877.4</v>
      </c>
      <c r="D11" s="54">
        <v>1946.6</v>
      </c>
      <c r="E11" s="55">
        <v>1687.3</v>
      </c>
      <c r="F11" s="56" t="s">
        <v>466</v>
      </c>
    </row>
    <row r="12" spans="1:6" ht="24">
      <c r="A12" s="52" t="s">
        <v>467</v>
      </c>
      <c r="B12" s="53">
        <v>2.6</v>
      </c>
      <c r="C12" s="54">
        <v>1.1000000000000001</v>
      </c>
      <c r="D12" s="54">
        <v>1.4</v>
      </c>
      <c r="E12" s="55" t="s">
        <v>470</v>
      </c>
      <c r="F12" s="56" t="s">
        <v>468</v>
      </c>
    </row>
    <row r="13" spans="1:6">
      <c r="A13" s="57" t="s">
        <v>442</v>
      </c>
      <c r="B13" s="53"/>
      <c r="C13" s="54"/>
      <c r="D13" s="54"/>
      <c r="E13" s="55"/>
      <c r="F13" s="48" t="s">
        <v>485</v>
      </c>
    </row>
    <row r="14" spans="1:6">
      <c r="A14" s="52" t="s">
        <v>463</v>
      </c>
      <c r="B14" s="53">
        <v>834.4</v>
      </c>
      <c r="C14" s="54">
        <v>234.5</v>
      </c>
      <c r="D14" s="54">
        <v>324.7</v>
      </c>
      <c r="E14" s="55">
        <v>275.3</v>
      </c>
      <c r="F14" s="56" t="s">
        <v>464</v>
      </c>
    </row>
    <row r="15" spans="1:6">
      <c r="A15" s="52" t="s">
        <v>508</v>
      </c>
      <c r="B15" s="53">
        <v>4909.3999999999996</v>
      </c>
      <c r="C15" s="54">
        <v>1701.9</v>
      </c>
      <c r="D15" s="54">
        <v>1710</v>
      </c>
      <c r="E15" s="55">
        <v>1497.5</v>
      </c>
      <c r="F15" s="56" t="s">
        <v>466</v>
      </c>
    </row>
    <row r="16" spans="1:6" ht="24">
      <c r="A16" s="52" t="s">
        <v>467</v>
      </c>
      <c r="B16" s="53">
        <v>7.4</v>
      </c>
      <c r="C16" s="54">
        <v>1.9</v>
      </c>
      <c r="D16" s="54">
        <v>1.9</v>
      </c>
      <c r="E16" s="55">
        <v>3.6</v>
      </c>
      <c r="F16" s="56" t="s">
        <v>468</v>
      </c>
    </row>
    <row r="17" spans="1:6" ht="24">
      <c r="A17" s="57" t="s">
        <v>509</v>
      </c>
      <c r="B17" s="53"/>
      <c r="C17" s="54"/>
      <c r="D17" s="54"/>
      <c r="E17" s="55"/>
      <c r="F17" s="48" t="s">
        <v>510</v>
      </c>
    </row>
    <row r="18" spans="1:6">
      <c r="A18" s="52" t="s">
        <v>463</v>
      </c>
      <c r="B18" s="53">
        <v>279.2</v>
      </c>
      <c r="C18" s="54">
        <v>41.7</v>
      </c>
      <c r="D18" s="54">
        <v>107.8</v>
      </c>
      <c r="E18" s="55">
        <v>129.80000000000001</v>
      </c>
      <c r="F18" s="56" t="s">
        <v>464</v>
      </c>
    </row>
    <row r="19" spans="1:6">
      <c r="A19" s="52" t="s">
        <v>508</v>
      </c>
      <c r="B19" s="53">
        <v>5468</v>
      </c>
      <c r="C19" s="54">
        <v>1895.5</v>
      </c>
      <c r="D19" s="54">
        <v>1927.9</v>
      </c>
      <c r="E19" s="55">
        <v>1644.7</v>
      </c>
      <c r="F19" s="56" t="s">
        <v>466</v>
      </c>
    </row>
    <row r="20" spans="1:6" ht="24">
      <c r="A20" s="52" t="s">
        <v>467</v>
      </c>
      <c r="B20" s="53">
        <v>4</v>
      </c>
      <c r="C20" s="54">
        <v>1.1000000000000001</v>
      </c>
      <c r="D20" s="58">
        <v>0.9</v>
      </c>
      <c r="E20" s="55">
        <v>1.9</v>
      </c>
      <c r="F20" s="56" t="s">
        <v>468</v>
      </c>
    </row>
    <row r="21" spans="1:6" ht="24">
      <c r="A21" s="57" t="s">
        <v>511</v>
      </c>
      <c r="B21" s="53"/>
      <c r="C21" s="54"/>
      <c r="D21" s="54"/>
      <c r="E21" s="55"/>
      <c r="F21" s="48" t="s">
        <v>512</v>
      </c>
    </row>
    <row r="22" spans="1:6">
      <c r="A22" s="52" t="s">
        <v>463</v>
      </c>
      <c r="B22" s="53">
        <v>92.5</v>
      </c>
      <c r="C22" s="54">
        <v>4.9000000000000004</v>
      </c>
      <c r="D22" s="54">
        <v>24.3</v>
      </c>
      <c r="E22" s="55">
        <v>63.2</v>
      </c>
      <c r="F22" s="56" t="s">
        <v>464</v>
      </c>
    </row>
    <row r="23" spans="1:6">
      <c r="A23" s="52" t="s">
        <v>508</v>
      </c>
      <c r="B23" s="53">
        <v>5655.9</v>
      </c>
      <c r="C23" s="54">
        <v>1933.4</v>
      </c>
      <c r="D23" s="54">
        <v>2011.3</v>
      </c>
      <c r="E23" s="55">
        <v>1711.3</v>
      </c>
      <c r="F23" s="56" t="s">
        <v>466</v>
      </c>
    </row>
    <row r="24" spans="1:6" ht="24">
      <c r="A24" s="52" t="s">
        <v>467</v>
      </c>
      <c r="B24" s="53">
        <v>2.8</v>
      </c>
      <c r="C24" s="54" t="s">
        <v>470</v>
      </c>
      <c r="D24" s="58">
        <v>0.9</v>
      </c>
      <c r="E24" s="55">
        <v>1.9</v>
      </c>
      <c r="F24" s="56" t="s">
        <v>468</v>
      </c>
    </row>
    <row r="25" spans="1:6" ht="24">
      <c r="A25" s="57" t="s">
        <v>513</v>
      </c>
      <c r="B25" s="53"/>
      <c r="C25" s="54"/>
      <c r="D25" s="54"/>
      <c r="E25" s="55"/>
      <c r="F25" s="48" t="s">
        <v>514</v>
      </c>
    </row>
    <row r="26" spans="1:6">
      <c r="A26" s="52" t="s">
        <v>463</v>
      </c>
      <c r="B26" s="53">
        <v>117.4</v>
      </c>
      <c r="C26" s="54">
        <v>5.5</v>
      </c>
      <c r="D26" s="54">
        <v>33.9</v>
      </c>
      <c r="E26" s="55">
        <v>78.099999999999994</v>
      </c>
      <c r="F26" s="56" t="s">
        <v>464</v>
      </c>
    </row>
    <row r="27" spans="1:6">
      <c r="A27" s="52" t="s">
        <v>508</v>
      </c>
      <c r="B27" s="53">
        <v>5631.7</v>
      </c>
      <c r="C27" s="54">
        <v>1932.8</v>
      </c>
      <c r="D27" s="54">
        <v>2000.6</v>
      </c>
      <c r="E27" s="55">
        <v>1698.3</v>
      </c>
      <c r="F27" s="56" t="s">
        <v>466</v>
      </c>
    </row>
    <row r="28" spans="1:6" ht="24">
      <c r="A28" s="52" t="s">
        <v>467</v>
      </c>
      <c r="B28" s="53">
        <v>2.1</v>
      </c>
      <c r="C28" s="54" t="s">
        <v>470</v>
      </c>
      <c r="D28" s="54">
        <v>2.1</v>
      </c>
      <c r="E28" s="55" t="s">
        <v>470</v>
      </c>
      <c r="F28" s="56" t="s">
        <v>468</v>
      </c>
    </row>
    <row r="29" spans="1:6" ht="24">
      <c r="A29" s="57" t="s">
        <v>500</v>
      </c>
      <c r="B29" s="53"/>
      <c r="C29" s="54"/>
      <c r="D29" s="54"/>
      <c r="E29" s="55"/>
      <c r="F29" s="48" t="s">
        <v>501</v>
      </c>
    </row>
    <row r="30" spans="1:6">
      <c r="A30" s="52" t="s">
        <v>463</v>
      </c>
      <c r="B30" s="53">
        <v>491.7</v>
      </c>
      <c r="C30" s="54">
        <v>136.5</v>
      </c>
      <c r="D30" s="54">
        <v>178.8</v>
      </c>
      <c r="E30" s="55">
        <v>176.5</v>
      </c>
      <c r="F30" s="56" t="s">
        <v>464</v>
      </c>
    </row>
    <row r="31" spans="1:6">
      <c r="A31" s="52" t="s">
        <v>508</v>
      </c>
      <c r="B31" s="53">
        <v>5256.8</v>
      </c>
      <c r="C31" s="54">
        <v>1800.5</v>
      </c>
      <c r="D31" s="54">
        <v>1856.8</v>
      </c>
      <c r="E31" s="55">
        <v>1599.5</v>
      </c>
      <c r="F31" s="56" t="s">
        <v>466</v>
      </c>
    </row>
    <row r="32" spans="1:6" ht="24">
      <c r="A32" s="52" t="s">
        <v>467</v>
      </c>
      <c r="B32" s="59">
        <v>2.7</v>
      </c>
      <c r="C32" s="60">
        <v>1.3</v>
      </c>
      <c r="D32" s="61">
        <v>0.9</v>
      </c>
      <c r="E32" s="62">
        <v>0.4</v>
      </c>
      <c r="F32" s="56" t="s">
        <v>468</v>
      </c>
    </row>
    <row r="33" spans="1:6">
      <c r="A33" s="63"/>
      <c r="B33" s="307" t="s">
        <v>515</v>
      </c>
      <c r="C33" s="308"/>
      <c r="D33" s="308"/>
      <c r="E33" s="308"/>
      <c r="F33" s="63"/>
    </row>
    <row r="34" spans="1:6">
      <c r="A34" s="44" t="s">
        <v>459</v>
      </c>
      <c r="B34" s="45">
        <v>100</v>
      </c>
      <c r="C34" s="46">
        <v>100</v>
      </c>
      <c r="D34" s="46">
        <v>100</v>
      </c>
      <c r="E34" s="47">
        <v>100</v>
      </c>
      <c r="F34" s="48" t="s">
        <v>460</v>
      </c>
    </row>
    <row r="35" spans="1:6">
      <c r="A35" s="44" t="s">
        <v>437</v>
      </c>
      <c r="B35" s="45"/>
      <c r="C35" s="46"/>
      <c r="D35" s="46"/>
      <c r="E35" s="47"/>
      <c r="F35" s="48" t="s">
        <v>507</v>
      </c>
    </row>
    <row r="36" spans="1:6">
      <c r="A36" s="52" t="s">
        <v>463</v>
      </c>
      <c r="B36" s="53">
        <v>4.0999999999999996</v>
      </c>
      <c r="C36" s="54">
        <v>3.1</v>
      </c>
      <c r="D36" s="54">
        <v>4.4000000000000004</v>
      </c>
      <c r="E36" s="55">
        <v>5</v>
      </c>
      <c r="F36" s="56" t="s">
        <v>464</v>
      </c>
    </row>
    <row r="37" spans="1:6">
      <c r="A37" s="52" t="s">
        <v>508</v>
      </c>
      <c r="B37" s="53">
        <v>95.9</v>
      </c>
      <c r="C37" s="54">
        <v>96.9</v>
      </c>
      <c r="D37" s="54">
        <v>95.6</v>
      </c>
      <c r="E37" s="55">
        <v>95</v>
      </c>
      <c r="F37" s="56" t="s">
        <v>466</v>
      </c>
    </row>
    <row r="38" spans="1:6">
      <c r="A38" s="44" t="s">
        <v>442</v>
      </c>
      <c r="B38" s="53"/>
      <c r="C38" s="54"/>
      <c r="D38" s="54"/>
      <c r="E38" s="55"/>
      <c r="F38" s="48" t="s">
        <v>485</v>
      </c>
    </row>
    <row r="39" spans="1:6">
      <c r="A39" s="52" t="s">
        <v>463</v>
      </c>
      <c r="B39" s="53">
        <v>14.5</v>
      </c>
      <c r="C39" s="54">
        <v>12.1</v>
      </c>
      <c r="D39" s="54">
        <v>16</v>
      </c>
      <c r="E39" s="55">
        <v>15.5</v>
      </c>
      <c r="F39" s="56" t="s">
        <v>464</v>
      </c>
    </row>
    <row r="40" spans="1:6">
      <c r="A40" s="52" t="s">
        <v>508</v>
      </c>
      <c r="B40" s="53">
        <v>85.5</v>
      </c>
      <c r="C40" s="54">
        <v>87.9</v>
      </c>
      <c r="D40" s="54">
        <v>84</v>
      </c>
      <c r="E40" s="55">
        <v>84.5</v>
      </c>
      <c r="F40" s="56" t="s">
        <v>466</v>
      </c>
    </row>
    <row r="41" spans="1:6" ht="24">
      <c r="A41" s="44" t="s">
        <v>509</v>
      </c>
      <c r="B41" s="53"/>
      <c r="C41" s="54"/>
      <c r="D41" s="54"/>
      <c r="E41" s="55"/>
      <c r="F41" s="48" t="s">
        <v>510</v>
      </c>
    </row>
    <row r="42" spans="1:6">
      <c r="A42" s="52" t="s">
        <v>463</v>
      </c>
      <c r="B42" s="53">
        <v>4.9000000000000004</v>
      </c>
      <c r="C42" s="54">
        <v>2.2000000000000002</v>
      </c>
      <c r="D42" s="54">
        <v>5.3</v>
      </c>
      <c r="E42" s="55">
        <v>7.3</v>
      </c>
      <c r="F42" s="56" t="s">
        <v>464</v>
      </c>
    </row>
    <row r="43" spans="1:6">
      <c r="A43" s="52" t="s">
        <v>508</v>
      </c>
      <c r="B43" s="53">
        <v>95.1</v>
      </c>
      <c r="C43" s="54">
        <v>97.8</v>
      </c>
      <c r="D43" s="54">
        <v>94.7</v>
      </c>
      <c r="E43" s="55">
        <v>92.7</v>
      </c>
      <c r="F43" s="56" t="s">
        <v>466</v>
      </c>
    </row>
    <row r="44" spans="1:6" ht="24">
      <c r="A44" s="44" t="s">
        <v>511</v>
      </c>
      <c r="B44" s="53"/>
      <c r="C44" s="54"/>
      <c r="D44" s="54"/>
      <c r="E44" s="55"/>
      <c r="F44" s="48" t="s">
        <v>512</v>
      </c>
    </row>
    <row r="45" spans="1:6">
      <c r="A45" s="52" t="s">
        <v>463</v>
      </c>
      <c r="B45" s="53">
        <v>1.6</v>
      </c>
      <c r="C45" s="58">
        <v>0.3</v>
      </c>
      <c r="D45" s="54">
        <v>1.2</v>
      </c>
      <c r="E45" s="55">
        <v>3.6</v>
      </c>
      <c r="F45" s="56" t="s">
        <v>464</v>
      </c>
    </row>
    <row r="46" spans="1:6">
      <c r="A46" s="52" t="s">
        <v>508</v>
      </c>
      <c r="B46" s="53">
        <v>98.4</v>
      </c>
      <c r="C46" s="54">
        <v>99.7</v>
      </c>
      <c r="D46" s="54">
        <v>98.8</v>
      </c>
      <c r="E46" s="55">
        <v>96.4</v>
      </c>
      <c r="F46" s="56" t="s">
        <v>466</v>
      </c>
    </row>
    <row r="47" spans="1:6" ht="24">
      <c r="A47" s="44" t="s">
        <v>513</v>
      </c>
      <c r="B47" s="53"/>
      <c r="C47" s="54"/>
      <c r="D47" s="54"/>
      <c r="E47" s="55"/>
      <c r="F47" s="48" t="s">
        <v>514</v>
      </c>
    </row>
    <row r="48" spans="1:6">
      <c r="A48" s="52" t="s">
        <v>463</v>
      </c>
      <c r="B48" s="53">
        <v>2</v>
      </c>
      <c r="C48" s="58">
        <v>0.3</v>
      </c>
      <c r="D48" s="54">
        <v>1.7</v>
      </c>
      <c r="E48" s="55">
        <v>4.4000000000000004</v>
      </c>
      <c r="F48" s="56" t="s">
        <v>464</v>
      </c>
    </row>
    <row r="49" spans="1:6">
      <c r="A49" s="52" t="s">
        <v>508</v>
      </c>
      <c r="B49" s="53">
        <v>98</v>
      </c>
      <c r="C49" s="54">
        <v>99.7</v>
      </c>
      <c r="D49" s="54">
        <v>98.3</v>
      </c>
      <c r="E49" s="55">
        <v>95.6</v>
      </c>
      <c r="F49" s="56" t="s">
        <v>466</v>
      </c>
    </row>
    <row r="50" spans="1:6" ht="24">
      <c r="A50" s="44" t="s">
        <v>500</v>
      </c>
      <c r="B50" s="53"/>
      <c r="C50" s="54"/>
      <c r="D50" s="54"/>
      <c r="E50" s="55"/>
      <c r="F50" s="48" t="s">
        <v>501</v>
      </c>
    </row>
    <row r="51" spans="1:6">
      <c r="A51" s="52" t="s">
        <v>463</v>
      </c>
      <c r="B51" s="53">
        <v>8.6</v>
      </c>
      <c r="C51" s="54">
        <v>7</v>
      </c>
      <c r="D51" s="54">
        <v>8.8000000000000007</v>
      </c>
      <c r="E51" s="55">
        <v>9.9</v>
      </c>
      <c r="F51" s="56" t="s">
        <v>464</v>
      </c>
    </row>
    <row r="52" spans="1:6">
      <c r="A52" s="52" t="s">
        <v>508</v>
      </c>
      <c r="B52" s="59">
        <v>91.4</v>
      </c>
      <c r="C52" s="60">
        <v>93</v>
      </c>
      <c r="D52" s="60">
        <v>91.2</v>
      </c>
      <c r="E52" s="64">
        <v>90.1</v>
      </c>
      <c r="F52" s="56" t="s">
        <v>466</v>
      </c>
    </row>
  </sheetData>
  <mergeCells count="9">
    <mergeCell ref="B33:E33"/>
    <mergeCell ref="A4:A6"/>
    <mergeCell ref="B4:B6"/>
    <mergeCell ref="C4:E4"/>
    <mergeCell ref="F4:F6"/>
    <mergeCell ref="C5:C6"/>
    <mergeCell ref="D5:D6"/>
    <mergeCell ref="E5:E6"/>
    <mergeCell ref="B7:E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Arkusz24"/>
  <dimension ref="A1:N234"/>
  <sheetViews>
    <sheetView workbookViewId="0">
      <selection activeCell="K34" sqref="K34"/>
    </sheetView>
  </sheetViews>
  <sheetFormatPr defaultRowHeight="15"/>
  <cols>
    <col min="1" max="1" width="34.85546875" style="80" customWidth="1"/>
    <col min="2" max="13" width="10.7109375" style="89" customWidth="1"/>
    <col min="14" max="14" width="42.42578125" style="89" customWidth="1"/>
    <col min="15" max="256" width="9.140625" style="80"/>
    <col min="257" max="257" width="34.85546875" style="80" customWidth="1"/>
    <col min="258" max="269" width="10.7109375" style="80" customWidth="1"/>
    <col min="270" max="270" width="42.42578125" style="80" customWidth="1"/>
    <col min="271" max="512" width="9.140625" style="80"/>
    <col min="513" max="513" width="34.85546875" style="80" customWidth="1"/>
    <col min="514" max="525" width="10.7109375" style="80" customWidth="1"/>
    <col min="526" max="526" width="42.42578125" style="80" customWidth="1"/>
    <col min="527" max="768" width="9.140625" style="80"/>
    <col min="769" max="769" width="34.85546875" style="80" customWidth="1"/>
    <col min="770" max="781" width="10.7109375" style="80" customWidth="1"/>
    <col min="782" max="782" width="42.42578125" style="80" customWidth="1"/>
    <col min="783" max="1024" width="9.140625" style="80"/>
    <col min="1025" max="1025" width="34.85546875" style="80" customWidth="1"/>
    <col min="1026" max="1037" width="10.7109375" style="80" customWidth="1"/>
    <col min="1038" max="1038" width="42.42578125" style="80" customWidth="1"/>
    <col min="1039" max="1280" width="9.140625" style="80"/>
    <col min="1281" max="1281" width="34.85546875" style="80" customWidth="1"/>
    <col min="1282" max="1293" width="10.7109375" style="80" customWidth="1"/>
    <col min="1294" max="1294" width="42.42578125" style="80" customWidth="1"/>
    <col min="1295" max="1536" width="9.140625" style="80"/>
    <col min="1537" max="1537" width="34.85546875" style="80" customWidth="1"/>
    <col min="1538" max="1549" width="10.7109375" style="80" customWidth="1"/>
    <col min="1550" max="1550" width="42.42578125" style="80" customWidth="1"/>
    <col min="1551" max="1792" width="9.140625" style="80"/>
    <col min="1793" max="1793" width="34.85546875" style="80" customWidth="1"/>
    <col min="1794" max="1805" width="10.7109375" style="80" customWidth="1"/>
    <col min="1806" max="1806" width="42.42578125" style="80" customWidth="1"/>
    <col min="1807" max="2048" width="9.140625" style="80"/>
    <col min="2049" max="2049" width="34.85546875" style="80" customWidth="1"/>
    <col min="2050" max="2061" width="10.7109375" style="80" customWidth="1"/>
    <col min="2062" max="2062" width="42.42578125" style="80" customWidth="1"/>
    <col min="2063" max="2304" width="9.140625" style="80"/>
    <col min="2305" max="2305" width="34.85546875" style="80" customWidth="1"/>
    <col min="2306" max="2317" width="10.7109375" style="80" customWidth="1"/>
    <col min="2318" max="2318" width="42.42578125" style="80" customWidth="1"/>
    <col min="2319" max="2560" width="9.140625" style="80"/>
    <col min="2561" max="2561" width="34.85546875" style="80" customWidth="1"/>
    <col min="2562" max="2573" width="10.7109375" style="80" customWidth="1"/>
    <col min="2574" max="2574" width="42.42578125" style="80" customWidth="1"/>
    <col min="2575" max="2816" width="9.140625" style="80"/>
    <col min="2817" max="2817" width="34.85546875" style="80" customWidth="1"/>
    <col min="2818" max="2829" width="10.7109375" style="80" customWidth="1"/>
    <col min="2830" max="2830" width="42.42578125" style="80" customWidth="1"/>
    <col min="2831" max="3072" width="9.140625" style="80"/>
    <col min="3073" max="3073" width="34.85546875" style="80" customWidth="1"/>
    <col min="3074" max="3085" width="10.7109375" style="80" customWidth="1"/>
    <col min="3086" max="3086" width="42.42578125" style="80" customWidth="1"/>
    <col min="3087" max="3328" width="9.140625" style="80"/>
    <col min="3329" max="3329" width="34.85546875" style="80" customWidth="1"/>
    <col min="3330" max="3341" width="10.7109375" style="80" customWidth="1"/>
    <col min="3342" max="3342" width="42.42578125" style="80" customWidth="1"/>
    <col min="3343" max="3584" width="9.140625" style="80"/>
    <col min="3585" max="3585" width="34.85546875" style="80" customWidth="1"/>
    <col min="3586" max="3597" width="10.7109375" style="80" customWidth="1"/>
    <col min="3598" max="3598" width="42.42578125" style="80" customWidth="1"/>
    <col min="3599" max="3840" width="9.140625" style="80"/>
    <col min="3841" max="3841" width="34.85546875" style="80" customWidth="1"/>
    <col min="3842" max="3853" width="10.7109375" style="80" customWidth="1"/>
    <col min="3854" max="3854" width="42.42578125" style="80" customWidth="1"/>
    <col min="3855" max="4096" width="9.140625" style="80"/>
    <col min="4097" max="4097" width="34.85546875" style="80" customWidth="1"/>
    <col min="4098" max="4109" width="10.7109375" style="80" customWidth="1"/>
    <col min="4110" max="4110" width="42.42578125" style="80" customWidth="1"/>
    <col min="4111" max="4352" width="9.140625" style="80"/>
    <col min="4353" max="4353" width="34.85546875" style="80" customWidth="1"/>
    <col min="4354" max="4365" width="10.7109375" style="80" customWidth="1"/>
    <col min="4366" max="4366" width="42.42578125" style="80" customWidth="1"/>
    <col min="4367" max="4608" width="9.140625" style="80"/>
    <col min="4609" max="4609" width="34.85546875" style="80" customWidth="1"/>
    <col min="4610" max="4621" width="10.7109375" style="80" customWidth="1"/>
    <col min="4622" max="4622" width="42.42578125" style="80" customWidth="1"/>
    <col min="4623" max="4864" width="9.140625" style="80"/>
    <col min="4865" max="4865" width="34.85546875" style="80" customWidth="1"/>
    <col min="4866" max="4877" width="10.7109375" style="80" customWidth="1"/>
    <col min="4878" max="4878" width="42.42578125" style="80" customWidth="1"/>
    <col min="4879" max="5120" width="9.140625" style="80"/>
    <col min="5121" max="5121" width="34.85546875" style="80" customWidth="1"/>
    <col min="5122" max="5133" width="10.7109375" style="80" customWidth="1"/>
    <col min="5134" max="5134" width="42.42578125" style="80" customWidth="1"/>
    <col min="5135" max="5376" width="9.140625" style="80"/>
    <col min="5377" max="5377" width="34.85546875" style="80" customWidth="1"/>
    <col min="5378" max="5389" width="10.7109375" style="80" customWidth="1"/>
    <col min="5390" max="5390" width="42.42578125" style="80" customWidth="1"/>
    <col min="5391" max="5632" width="9.140625" style="80"/>
    <col min="5633" max="5633" width="34.85546875" style="80" customWidth="1"/>
    <col min="5634" max="5645" width="10.7109375" style="80" customWidth="1"/>
    <col min="5646" max="5646" width="42.42578125" style="80" customWidth="1"/>
    <col min="5647" max="5888" width="9.140625" style="80"/>
    <col min="5889" max="5889" width="34.85546875" style="80" customWidth="1"/>
    <col min="5890" max="5901" width="10.7109375" style="80" customWidth="1"/>
    <col min="5902" max="5902" width="42.42578125" style="80" customWidth="1"/>
    <col min="5903" max="6144" width="9.140625" style="80"/>
    <col min="6145" max="6145" width="34.85546875" style="80" customWidth="1"/>
    <col min="6146" max="6157" width="10.7109375" style="80" customWidth="1"/>
    <col min="6158" max="6158" width="42.42578125" style="80" customWidth="1"/>
    <col min="6159" max="6400" width="9.140625" style="80"/>
    <col min="6401" max="6401" width="34.85546875" style="80" customWidth="1"/>
    <col min="6402" max="6413" width="10.7109375" style="80" customWidth="1"/>
    <col min="6414" max="6414" width="42.42578125" style="80" customWidth="1"/>
    <col min="6415" max="6656" width="9.140625" style="80"/>
    <col min="6657" max="6657" width="34.85546875" style="80" customWidth="1"/>
    <col min="6658" max="6669" width="10.7109375" style="80" customWidth="1"/>
    <col min="6670" max="6670" width="42.42578125" style="80" customWidth="1"/>
    <col min="6671" max="6912" width="9.140625" style="80"/>
    <col min="6913" max="6913" width="34.85546875" style="80" customWidth="1"/>
    <col min="6914" max="6925" width="10.7109375" style="80" customWidth="1"/>
    <col min="6926" max="6926" width="42.42578125" style="80" customWidth="1"/>
    <col min="6927" max="7168" width="9.140625" style="80"/>
    <col min="7169" max="7169" width="34.85546875" style="80" customWidth="1"/>
    <col min="7170" max="7181" width="10.7109375" style="80" customWidth="1"/>
    <col min="7182" max="7182" width="42.42578125" style="80" customWidth="1"/>
    <col min="7183" max="7424" width="9.140625" style="80"/>
    <col min="7425" max="7425" width="34.85546875" style="80" customWidth="1"/>
    <col min="7426" max="7437" width="10.7109375" style="80" customWidth="1"/>
    <col min="7438" max="7438" width="42.42578125" style="80" customWidth="1"/>
    <col min="7439" max="7680" width="9.140625" style="80"/>
    <col min="7681" max="7681" width="34.85546875" style="80" customWidth="1"/>
    <col min="7682" max="7693" width="10.7109375" style="80" customWidth="1"/>
    <col min="7694" max="7694" width="42.42578125" style="80" customWidth="1"/>
    <col min="7695" max="7936" width="9.140625" style="80"/>
    <col min="7937" max="7937" width="34.85546875" style="80" customWidth="1"/>
    <col min="7938" max="7949" width="10.7109375" style="80" customWidth="1"/>
    <col min="7950" max="7950" width="42.42578125" style="80" customWidth="1"/>
    <col min="7951" max="8192" width="9.140625" style="80"/>
    <col min="8193" max="8193" width="34.85546875" style="80" customWidth="1"/>
    <col min="8194" max="8205" width="10.7109375" style="80" customWidth="1"/>
    <col min="8206" max="8206" width="42.42578125" style="80" customWidth="1"/>
    <col min="8207" max="8448" width="9.140625" style="80"/>
    <col min="8449" max="8449" width="34.85546875" style="80" customWidth="1"/>
    <col min="8450" max="8461" width="10.7109375" style="80" customWidth="1"/>
    <col min="8462" max="8462" width="42.42578125" style="80" customWidth="1"/>
    <col min="8463" max="8704" width="9.140625" style="80"/>
    <col min="8705" max="8705" width="34.85546875" style="80" customWidth="1"/>
    <col min="8706" max="8717" width="10.7109375" style="80" customWidth="1"/>
    <col min="8718" max="8718" width="42.42578125" style="80" customWidth="1"/>
    <col min="8719" max="8960" width="9.140625" style="80"/>
    <col min="8961" max="8961" width="34.85546875" style="80" customWidth="1"/>
    <col min="8962" max="8973" width="10.7109375" style="80" customWidth="1"/>
    <col min="8974" max="8974" width="42.42578125" style="80" customWidth="1"/>
    <col min="8975" max="9216" width="9.140625" style="80"/>
    <col min="9217" max="9217" width="34.85546875" style="80" customWidth="1"/>
    <col min="9218" max="9229" width="10.7109375" style="80" customWidth="1"/>
    <col min="9230" max="9230" width="42.42578125" style="80" customWidth="1"/>
    <col min="9231" max="9472" width="9.140625" style="80"/>
    <col min="9473" max="9473" width="34.85546875" style="80" customWidth="1"/>
    <col min="9474" max="9485" width="10.7109375" style="80" customWidth="1"/>
    <col min="9486" max="9486" width="42.42578125" style="80" customWidth="1"/>
    <col min="9487" max="9728" width="9.140625" style="80"/>
    <col min="9729" max="9729" width="34.85546875" style="80" customWidth="1"/>
    <col min="9730" max="9741" width="10.7109375" style="80" customWidth="1"/>
    <col min="9742" max="9742" width="42.42578125" style="80" customWidth="1"/>
    <col min="9743" max="9984" width="9.140625" style="80"/>
    <col min="9985" max="9985" width="34.85546875" style="80" customWidth="1"/>
    <col min="9986" max="9997" width="10.7109375" style="80" customWidth="1"/>
    <col min="9998" max="9998" width="42.42578125" style="80" customWidth="1"/>
    <col min="9999" max="10240" width="9.140625" style="80"/>
    <col min="10241" max="10241" width="34.85546875" style="80" customWidth="1"/>
    <col min="10242" max="10253" width="10.7109375" style="80" customWidth="1"/>
    <col min="10254" max="10254" width="42.42578125" style="80" customWidth="1"/>
    <col min="10255" max="10496" width="9.140625" style="80"/>
    <col min="10497" max="10497" width="34.85546875" style="80" customWidth="1"/>
    <col min="10498" max="10509" width="10.7109375" style="80" customWidth="1"/>
    <col min="10510" max="10510" width="42.42578125" style="80" customWidth="1"/>
    <col min="10511" max="10752" width="9.140625" style="80"/>
    <col min="10753" max="10753" width="34.85546875" style="80" customWidth="1"/>
    <col min="10754" max="10765" width="10.7109375" style="80" customWidth="1"/>
    <col min="10766" max="10766" width="42.42578125" style="80" customWidth="1"/>
    <col min="10767" max="11008" width="9.140625" style="80"/>
    <col min="11009" max="11009" width="34.85546875" style="80" customWidth="1"/>
    <col min="11010" max="11021" width="10.7109375" style="80" customWidth="1"/>
    <col min="11022" max="11022" width="42.42578125" style="80" customWidth="1"/>
    <col min="11023" max="11264" width="9.140625" style="80"/>
    <col min="11265" max="11265" width="34.85546875" style="80" customWidth="1"/>
    <col min="11266" max="11277" width="10.7109375" style="80" customWidth="1"/>
    <col min="11278" max="11278" width="42.42578125" style="80" customWidth="1"/>
    <col min="11279" max="11520" width="9.140625" style="80"/>
    <col min="11521" max="11521" width="34.85546875" style="80" customWidth="1"/>
    <col min="11522" max="11533" width="10.7109375" style="80" customWidth="1"/>
    <col min="11534" max="11534" width="42.42578125" style="80" customWidth="1"/>
    <col min="11535" max="11776" width="9.140625" style="80"/>
    <col min="11777" max="11777" width="34.85546875" style="80" customWidth="1"/>
    <col min="11778" max="11789" width="10.7109375" style="80" customWidth="1"/>
    <col min="11790" max="11790" width="42.42578125" style="80" customWidth="1"/>
    <col min="11791" max="12032" width="9.140625" style="80"/>
    <col min="12033" max="12033" width="34.85546875" style="80" customWidth="1"/>
    <col min="12034" max="12045" width="10.7109375" style="80" customWidth="1"/>
    <col min="12046" max="12046" width="42.42578125" style="80" customWidth="1"/>
    <col min="12047" max="12288" width="9.140625" style="80"/>
    <col min="12289" max="12289" width="34.85546875" style="80" customWidth="1"/>
    <col min="12290" max="12301" width="10.7109375" style="80" customWidth="1"/>
    <col min="12302" max="12302" width="42.42578125" style="80" customWidth="1"/>
    <col min="12303" max="12544" width="9.140625" style="80"/>
    <col min="12545" max="12545" width="34.85546875" style="80" customWidth="1"/>
    <col min="12546" max="12557" width="10.7109375" style="80" customWidth="1"/>
    <col min="12558" max="12558" width="42.42578125" style="80" customWidth="1"/>
    <col min="12559" max="12800" width="9.140625" style="80"/>
    <col min="12801" max="12801" width="34.85546875" style="80" customWidth="1"/>
    <col min="12802" max="12813" width="10.7109375" style="80" customWidth="1"/>
    <col min="12814" max="12814" width="42.42578125" style="80" customWidth="1"/>
    <col min="12815" max="13056" width="9.140625" style="80"/>
    <col min="13057" max="13057" width="34.85546875" style="80" customWidth="1"/>
    <col min="13058" max="13069" width="10.7109375" style="80" customWidth="1"/>
    <col min="13070" max="13070" width="42.42578125" style="80" customWidth="1"/>
    <col min="13071" max="13312" width="9.140625" style="80"/>
    <col min="13313" max="13313" width="34.85546875" style="80" customWidth="1"/>
    <col min="13314" max="13325" width="10.7109375" style="80" customWidth="1"/>
    <col min="13326" max="13326" width="42.42578125" style="80" customWidth="1"/>
    <col min="13327" max="13568" width="9.140625" style="80"/>
    <col min="13569" max="13569" width="34.85546875" style="80" customWidth="1"/>
    <col min="13570" max="13581" width="10.7109375" style="80" customWidth="1"/>
    <col min="13582" max="13582" width="42.42578125" style="80" customWidth="1"/>
    <col min="13583" max="13824" width="9.140625" style="80"/>
    <col min="13825" max="13825" width="34.85546875" style="80" customWidth="1"/>
    <col min="13826" max="13837" width="10.7109375" style="80" customWidth="1"/>
    <col min="13838" max="13838" width="42.42578125" style="80" customWidth="1"/>
    <col min="13839" max="14080" width="9.140625" style="80"/>
    <col min="14081" max="14081" width="34.85546875" style="80" customWidth="1"/>
    <col min="14082" max="14093" width="10.7109375" style="80" customWidth="1"/>
    <col min="14094" max="14094" width="42.42578125" style="80" customWidth="1"/>
    <col min="14095" max="14336" width="9.140625" style="80"/>
    <col min="14337" max="14337" width="34.85546875" style="80" customWidth="1"/>
    <col min="14338" max="14349" width="10.7109375" style="80" customWidth="1"/>
    <col min="14350" max="14350" width="42.42578125" style="80" customWidth="1"/>
    <col min="14351" max="14592" width="9.140625" style="80"/>
    <col min="14593" max="14593" width="34.85546875" style="80" customWidth="1"/>
    <col min="14594" max="14605" width="10.7109375" style="80" customWidth="1"/>
    <col min="14606" max="14606" width="42.42578125" style="80" customWidth="1"/>
    <col min="14607" max="14848" width="9.140625" style="80"/>
    <col min="14849" max="14849" width="34.85546875" style="80" customWidth="1"/>
    <col min="14850" max="14861" width="10.7109375" style="80" customWidth="1"/>
    <col min="14862" max="14862" width="42.42578125" style="80" customWidth="1"/>
    <col min="14863" max="15104" width="9.140625" style="80"/>
    <col min="15105" max="15105" width="34.85546875" style="80" customWidth="1"/>
    <col min="15106" max="15117" width="10.7109375" style="80" customWidth="1"/>
    <col min="15118" max="15118" width="42.42578125" style="80" customWidth="1"/>
    <col min="15119" max="15360" width="9.140625" style="80"/>
    <col min="15361" max="15361" width="34.85546875" style="80" customWidth="1"/>
    <col min="15362" max="15373" width="10.7109375" style="80" customWidth="1"/>
    <col min="15374" max="15374" width="42.42578125" style="80" customWidth="1"/>
    <col min="15375" max="15616" width="9.140625" style="80"/>
    <col min="15617" max="15617" width="34.85546875" style="80" customWidth="1"/>
    <col min="15618" max="15629" width="10.7109375" style="80" customWidth="1"/>
    <col min="15630" max="15630" width="42.42578125" style="80" customWidth="1"/>
    <col min="15631" max="15872" width="9.140625" style="80"/>
    <col min="15873" max="15873" width="34.85546875" style="80" customWidth="1"/>
    <col min="15874" max="15885" width="10.7109375" style="80" customWidth="1"/>
    <col min="15886" max="15886" width="42.42578125" style="80" customWidth="1"/>
    <col min="15887" max="16128" width="9.140625" style="80"/>
    <col min="16129" max="16129" width="34.85546875" style="80" customWidth="1"/>
    <col min="16130" max="16141" width="10.7109375" style="80" customWidth="1"/>
    <col min="16142" max="16142" width="42.42578125" style="80" customWidth="1"/>
    <col min="16143" max="16384" width="9.140625" style="80"/>
  </cols>
  <sheetData>
    <row r="1" spans="1:14" s="111" customFormat="1" ht="15" customHeight="1">
      <c r="A1" s="113" t="s">
        <v>423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spans="1:14" s="108" customFormat="1" ht="15" customHeight="1">
      <c r="A2" s="110" t="s">
        <v>424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</row>
    <row r="3" spans="1:14" s="108" customFormat="1" ht="15" customHeight="1" thickBot="1">
      <c r="A3" s="110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4" ht="30" customHeight="1" thickTop="1">
      <c r="A4" s="326" t="s">
        <v>425</v>
      </c>
      <c r="B4" s="107" t="s">
        <v>1</v>
      </c>
      <c r="C4" s="107" t="s">
        <v>426</v>
      </c>
      <c r="D4" s="107" t="s">
        <v>427</v>
      </c>
      <c r="E4" s="107" t="s">
        <v>428</v>
      </c>
      <c r="F4" s="107" t="s">
        <v>429</v>
      </c>
      <c r="G4" s="107" t="s">
        <v>430</v>
      </c>
      <c r="H4" s="107" t="s">
        <v>431</v>
      </c>
      <c r="I4" s="107" t="s">
        <v>432</v>
      </c>
      <c r="J4" s="107" t="s">
        <v>433</v>
      </c>
      <c r="K4" s="107" t="s">
        <v>434</v>
      </c>
      <c r="L4" s="107" t="s">
        <v>435</v>
      </c>
      <c r="M4" s="106" t="s">
        <v>436</v>
      </c>
      <c r="N4" s="329" t="s">
        <v>454</v>
      </c>
    </row>
    <row r="5" spans="1:14" s="104" customFormat="1" ht="30" customHeight="1" thickBot="1">
      <c r="A5" s="327"/>
      <c r="B5" s="105" t="s">
        <v>455</v>
      </c>
      <c r="C5" s="65" t="s">
        <v>516</v>
      </c>
      <c r="D5" s="65" t="s">
        <v>427</v>
      </c>
      <c r="E5" s="65" t="s">
        <v>428</v>
      </c>
      <c r="F5" s="65" t="s">
        <v>429</v>
      </c>
      <c r="G5" s="65" t="s">
        <v>430</v>
      </c>
      <c r="H5" s="65" t="s">
        <v>431</v>
      </c>
      <c r="I5" s="65" t="s">
        <v>432</v>
      </c>
      <c r="J5" s="65" t="s">
        <v>433</v>
      </c>
      <c r="K5" s="65" t="s">
        <v>434</v>
      </c>
      <c r="L5" s="65" t="s">
        <v>435</v>
      </c>
      <c r="M5" s="66" t="s">
        <v>517</v>
      </c>
      <c r="N5" s="330"/>
    </row>
    <row r="6" spans="1:14" s="104" customFormat="1" ht="22.5" customHeight="1" thickTop="1" thickBot="1">
      <c r="A6" s="328"/>
      <c r="B6" s="332" t="s">
        <v>518</v>
      </c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1"/>
    </row>
    <row r="7" spans="1:14" s="96" customFormat="1" ht="15" customHeight="1" thickTop="1">
      <c r="A7" s="67" t="s">
        <v>1</v>
      </c>
      <c r="B7" s="103">
        <v>38047.4</v>
      </c>
      <c r="C7" s="102">
        <v>1938.3</v>
      </c>
      <c r="D7" s="102">
        <v>2036.6</v>
      </c>
      <c r="E7" s="102">
        <v>1776.3</v>
      </c>
      <c r="F7" s="102">
        <v>2102.3000000000002</v>
      </c>
      <c r="G7" s="102">
        <v>5143.8999999999996</v>
      </c>
      <c r="H7" s="102">
        <v>6111.1</v>
      </c>
      <c r="I7" s="102">
        <v>5092.8999999999996</v>
      </c>
      <c r="J7" s="102">
        <v>5260.8</v>
      </c>
      <c r="K7" s="102">
        <v>4732</v>
      </c>
      <c r="L7" s="102">
        <v>2362.3000000000002</v>
      </c>
      <c r="M7" s="102">
        <v>1491.1</v>
      </c>
      <c r="N7" s="68" t="s">
        <v>455</v>
      </c>
    </row>
    <row r="8" spans="1:14" ht="15" customHeight="1">
      <c r="A8" s="69" t="s">
        <v>519</v>
      </c>
      <c r="B8" s="95">
        <v>22869.200000000001</v>
      </c>
      <c r="C8" s="94">
        <v>1134.5999999999999</v>
      </c>
      <c r="D8" s="94">
        <v>1137.9000000000001</v>
      </c>
      <c r="E8" s="94">
        <v>951.2</v>
      </c>
      <c r="F8" s="94">
        <v>1074.3</v>
      </c>
      <c r="G8" s="94">
        <v>2969.7</v>
      </c>
      <c r="H8" s="94">
        <v>3838.4</v>
      </c>
      <c r="I8" s="94">
        <v>2961.6</v>
      </c>
      <c r="J8" s="94">
        <v>3232.2</v>
      </c>
      <c r="K8" s="94">
        <v>3137.5</v>
      </c>
      <c r="L8" s="94">
        <v>1522.8</v>
      </c>
      <c r="M8" s="94">
        <v>908.9</v>
      </c>
      <c r="N8" s="70" t="s">
        <v>520</v>
      </c>
    </row>
    <row r="9" spans="1:14" ht="15" customHeight="1">
      <c r="A9" s="69" t="s">
        <v>521</v>
      </c>
      <c r="B9" s="95">
        <v>15178.3</v>
      </c>
      <c r="C9" s="94">
        <v>803.7</v>
      </c>
      <c r="D9" s="94">
        <v>898.7</v>
      </c>
      <c r="E9" s="94">
        <v>825.1</v>
      </c>
      <c r="F9" s="94">
        <v>1028</v>
      </c>
      <c r="G9" s="94">
        <v>2174.3000000000002</v>
      </c>
      <c r="H9" s="94">
        <v>2272.6999999999998</v>
      </c>
      <c r="I9" s="94">
        <v>2131.1999999999998</v>
      </c>
      <c r="J9" s="94">
        <v>2028.5</v>
      </c>
      <c r="K9" s="94">
        <v>1594.4</v>
      </c>
      <c r="L9" s="94">
        <v>839.5</v>
      </c>
      <c r="M9" s="94">
        <v>582.1</v>
      </c>
      <c r="N9" s="70" t="s">
        <v>522</v>
      </c>
    </row>
    <row r="10" spans="1:14" s="96" customFormat="1" ht="15" customHeight="1">
      <c r="A10" s="71" t="s">
        <v>523</v>
      </c>
      <c r="B10" s="98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72" t="s">
        <v>524</v>
      </c>
    </row>
    <row r="11" spans="1:14" ht="15" customHeight="1">
      <c r="A11" s="69" t="s">
        <v>525</v>
      </c>
      <c r="B11" s="95">
        <v>13123.8</v>
      </c>
      <c r="C11" s="94">
        <v>649.6</v>
      </c>
      <c r="D11" s="94">
        <v>599.5</v>
      </c>
      <c r="E11" s="94">
        <v>500.6</v>
      </c>
      <c r="F11" s="94">
        <v>551.4</v>
      </c>
      <c r="G11" s="94">
        <v>1861.9</v>
      </c>
      <c r="H11" s="94">
        <v>2343.6999999999998</v>
      </c>
      <c r="I11" s="94">
        <v>1640</v>
      </c>
      <c r="J11" s="94">
        <v>1754.5</v>
      </c>
      <c r="K11" s="94">
        <v>1789.3</v>
      </c>
      <c r="L11" s="94">
        <v>915.9</v>
      </c>
      <c r="M11" s="94">
        <v>517.6</v>
      </c>
      <c r="N11" s="70" t="s">
        <v>526</v>
      </c>
    </row>
    <row r="12" spans="1:14" ht="15" customHeight="1">
      <c r="A12" s="69" t="s">
        <v>527</v>
      </c>
      <c r="B12" s="95">
        <v>9027.4</v>
      </c>
      <c r="C12" s="94">
        <v>478.9</v>
      </c>
      <c r="D12" s="94">
        <v>521.29999999999995</v>
      </c>
      <c r="E12" s="94">
        <v>424.2</v>
      </c>
      <c r="F12" s="94">
        <v>488</v>
      </c>
      <c r="G12" s="94">
        <v>1090.5999999999999</v>
      </c>
      <c r="H12" s="94">
        <v>1376.6</v>
      </c>
      <c r="I12" s="94">
        <v>1285.8</v>
      </c>
      <c r="J12" s="94">
        <v>1340.7</v>
      </c>
      <c r="K12" s="94">
        <v>1110.8</v>
      </c>
      <c r="L12" s="94">
        <v>554.29999999999995</v>
      </c>
      <c r="M12" s="94">
        <v>356.2</v>
      </c>
      <c r="N12" s="70" t="s">
        <v>528</v>
      </c>
    </row>
    <row r="13" spans="1:14" ht="15" customHeight="1">
      <c r="A13" s="69" t="s">
        <v>529</v>
      </c>
      <c r="B13" s="95">
        <v>15896.2</v>
      </c>
      <c r="C13" s="94">
        <v>809.8</v>
      </c>
      <c r="D13" s="94">
        <v>915.8</v>
      </c>
      <c r="E13" s="94">
        <v>851.6</v>
      </c>
      <c r="F13" s="94">
        <v>1062.9000000000001</v>
      </c>
      <c r="G13" s="94">
        <v>2191.4</v>
      </c>
      <c r="H13" s="94">
        <v>2390.6999999999998</v>
      </c>
      <c r="I13" s="94">
        <v>2167.1</v>
      </c>
      <c r="J13" s="94">
        <v>2165.6</v>
      </c>
      <c r="K13" s="94">
        <v>1832</v>
      </c>
      <c r="L13" s="94">
        <v>892.1</v>
      </c>
      <c r="M13" s="94">
        <v>617.29999999999995</v>
      </c>
      <c r="N13" s="70" t="s">
        <v>530</v>
      </c>
    </row>
    <row r="14" spans="1:14" ht="15" customHeight="1">
      <c r="A14" s="71" t="s">
        <v>531</v>
      </c>
      <c r="B14" s="95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72" t="s">
        <v>532</v>
      </c>
    </row>
    <row r="15" spans="1:14" ht="15" customHeight="1">
      <c r="A15" s="69" t="s">
        <v>533</v>
      </c>
      <c r="B15" s="95">
        <v>5751.2</v>
      </c>
      <c r="C15" s="94">
        <v>1938.3</v>
      </c>
      <c r="D15" s="94">
        <v>2036.6</v>
      </c>
      <c r="E15" s="94">
        <v>1776.3</v>
      </c>
      <c r="F15" s="94" t="s">
        <v>470</v>
      </c>
      <c r="G15" s="94" t="s">
        <v>470</v>
      </c>
      <c r="H15" s="94" t="s">
        <v>470</v>
      </c>
      <c r="I15" s="94" t="s">
        <v>470</v>
      </c>
      <c r="J15" s="94" t="s">
        <v>470</v>
      </c>
      <c r="K15" s="94" t="s">
        <v>470</v>
      </c>
      <c r="L15" s="94" t="s">
        <v>470</v>
      </c>
      <c r="M15" s="94" t="s">
        <v>470</v>
      </c>
      <c r="N15" s="70" t="s">
        <v>534</v>
      </c>
    </row>
    <row r="16" spans="1:14" ht="15" customHeight="1">
      <c r="A16" s="69" t="s">
        <v>535</v>
      </c>
      <c r="B16" s="95">
        <v>32296.2</v>
      </c>
      <c r="C16" s="94" t="s">
        <v>470</v>
      </c>
      <c r="D16" s="94" t="s">
        <v>470</v>
      </c>
      <c r="E16" s="94" t="s">
        <v>470</v>
      </c>
      <c r="F16" s="94">
        <v>2102.3000000000002</v>
      </c>
      <c r="G16" s="94">
        <v>5143.8999999999996</v>
      </c>
      <c r="H16" s="94">
        <v>6111.1</v>
      </c>
      <c r="I16" s="94">
        <v>5092.8999999999996</v>
      </c>
      <c r="J16" s="94">
        <v>5260.8</v>
      </c>
      <c r="K16" s="94">
        <v>4732</v>
      </c>
      <c r="L16" s="94">
        <v>2362.3000000000002</v>
      </c>
      <c r="M16" s="94">
        <v>1491.1</v>
      </c>
      <c r="N16" s="70" t="s">
        <v>536</v>
      </c>
    </row>
    <row r="17" spans="1:14" ht="15" customHeight="1">
      <c r="A17" s="71" t="s">
        <v>537</v>
      </c>
      <c r="B17" s="95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72" t="s">
        <v>538</v>
      </c>
    </row>
    <row r="18" spans="1:14" ht="15" customHeight="1">
      <c r="A18" s="69" t="s">
        <v>539</v>
      </c>
      <c r="B18" s="95">
        <v>18378.5</v>
      </c>
      <c r="C18" s="94">
        <v>983.5</v>
      </c>
      <c r="D18" s="94">
        <v>1059</v>
      </c>
      <c r="E18" s="94">
        <v>907.2</v>
      </c>
      <c r="F18" s="94">
        <v>1099.4000000000001</v>
      </c>
      <c r="G18" s="94">
        <v>2578.6999999999998</v>
      </c>
      <c r="H18" s="94">
        <v>3065</v>
      </c>
      <c r="I18" s="94">
        <v>2584.3000000000002</v>
      </c>
      <c r="J18" s="94">
        <v>2544.6</v>
      </c>
      <c r="K18" s="94">
        <v>2172.1</v>
      </c>
      <c r="L18" s="94">
        <v>927.6</v>
      </c>
      <c r="M18" s="94">
        <v>457.2</v>
      </c>
      <c r="N18" s="70" t="s">
        <v>540</v>
      </c>
    </row>
    <row r="19" spans="1:14" ht="15" customHeight="1">
      <c r="A19" s="69" t="s">
        <v>541</v>
      </c>
      <c r="B19" s="95">
        <v>19668.900000000001</v>
      </c>
      <c r="C19" s="94">
        <v>954.8</v>
      </c>
      <c r="D19" s="94">
        <v>977.6</v>
      </c>
      <c r="E19" s="94">
        <v>869.2</v>
      </c>
      <c r="F19" s="94">
        <v>1002.9</v>
      </c>
      <c r="G19" s="94">
        <v>2565.1999999999998</v>
      </c>
      <c r="H19" s="94">
        <v>3046.1</v>
      </c>
      <c r="I19" s="94">
        <v>2508.5</v>
      </c>
      <c r="J19" s="94">
        <v>2716.2</v>
      </c>
      <c r="K19" s="94">
        <v>2559.9</v>
      </c>
      <c r="L19" s="94">
        <v>1434.7</v>
      </c>
      <c r="M19" s="94">
        <v>1033.8</v>
      </c>
      <c r="N19" s="70" t="s">
        <v>542</v>
      </c>
    </row>
    <row r="20" spans="1:14" s="96" customFormat="1" ht="15" customHeight="1">
      <c r="A20" s="71" t="s">
        <v>543</v>
      </c>
      <c r="B20" s="98">
        <v>33012.300000000003</v>
      </c>
      <c r="C20" s="97" t="s">
        <v>470</v>
      </c>
      <c r="D20" s="97" t="s">
        <v>470</v>
      </c>
      <c r="E20" s="97">
        <v>716.1</v>
      </c>
      <c r="F20" s="97">
        <v>2102.3000000000002</v>
      </c>
      <c r="G20" s="97">
        <v>5143.8999999999996</v>
      </c>
      <c r="H20" s="97">
        <v>6111.1</v>
      </c>
      <c r="I20" s="97">
        <v>5092.8999999999996</v>
      </c>
      <c r="J20" s="97">
        <v>5260.8</v>
      </c>
      <c r="K20" s="97">
        <v>4732</v>
      </c>
      <c r="L20" s="97">
        <v>2362.3000000000002</v>
      </c>
      <c r="M20" s="97">
        <v>1491.1</v>
      </c>
      <c r="N20" s="72" t="s">
        <v>544</v>
      </c>
    </row>
    <row r="21" spans="1:14" ht="15" customHeight="1">
      <c r="A21" s="69" t="s">
        <v>545</v>
      </c>
      <c r="B21" s="95">
        <v>7115.2</v>
      </c>
      <c r="C21" s="94" t="s">
        <v>470</v>
      </c>
      <c r="D21" s="94" t="s">
        <v>470</v>
      </c>
      <c r="E21" s="94" t="s">
        <v>470</v>
      </c>
      <c r="F21" s="94" t="s">
        <v>470</v>
      </c>
      <c r="G21" s="94">
        <v>1669.4</v>
      </c>
      <c r="H21" s="94">
        <v>2430.6999999999998</v>
      </c>
      <c r="I21" s="94">
        <v>1203.9000000000001</v>
      </c>
      <c r="J21" s="94">
        <v>788.7</v>
      </c>
      <c r="K21" s="94">
        <v>604.1</v>
      </c>
      <c r="L21" s="94">
        <v>287.5</v>
      </c>
      <c r="M21" s="94">
        <v>130.9</v>
      </c>
      <c r="N21" s="70" t="s">
        <v>546</v>
      </c>
    </row>
    <row r="22" spans="1:14" ht="15" customHeight="1">
      <c r="A22" s="69" t="s">
        <v>547</v>
      </c>
      <c r="B22" s="95">
        <v>926.5</v>
      </c>
      <c r="C22" s="94" t="s">
        <v>470</v>
      </c>
      <c r="D22" s="94" t="s">
        <v>470</v>
      </c>
      <c r="E22" s="94" t="s">
        <v>470</v>
      </c>
      <c r="F22" s="94">
        <v>3.1</v>
      </c>
      <c r="G22" s="94">
        <v>137.30000000000001</v>
      </c>
      <c r="H22" s="94">
        <v>185.3</v>
      </c>
      <c r="I22" s="94">
        <v>136.5</v>
      </c>
      <c r="J22" s="94">
        <v>192.6</v>
      </c>
      <c r="K22" s="94">
        <v>195.2</v>
      </c>
      <c r="L22" s="94">
        <v>60.1</v>
      </c>
      <c r="M22" s="94">
        <v>16.399999999999999</v>
      </c>
      <c r="N22" s="70" t="s">
        <v>548</v>
      </c>
    </row>
    <row r="23" spans="1:14" ht="15" customHeight="1">
      <c r="A23" s="69" t="s">
        <v>549</v>
      </c>
      <c r="B23" s="95">
        <v>9946.1</v>
      </c>
      <c r="C23" s="94" t="s">
        <v>470</v>
      </c>
      <c r="D23" s="94" t="s">
        <v>470</v>
      </c>
      <c r="E23" s="94" t="s">
        <v>470</v>
      </c>
      <c r="F23" s="94">
        <v>228.1</v>
      </c>
      <c r="G23" s="94">
        <v>2299.1</v>
      </c>
      <c r="H23" s="94">
        <v>1820.2</v>
      </c>
      <c r="I23" s="94">
        <v>1560.3</v>
      </c>
      <c r="J23" s="94">
        <v>1716.6</v>
      </c>
      <c r="K23" s="94">
        <v>1439.9</v>
      </c>
      <c r="L23" s="94">
        <v>586.20000000000005</v>
      </c>
      <c r="M23" s="94">
        <v>295.7</v>
      </c>
      <c r="N23" s="70" t="s">
        <v>550</v>
      </c>
    </row>
    <row r="24" spans="1:14" ht="15" customHeight="1">
      <c r="A24" s="69" t="s">
        <v>551</v>
      </c>
      <c r="B24" s="95">
        <v>7980.7</v>
      </c>
      <c r="C24" s="94" t="s">
        <v>470</v>
      </c>
      <c r="D24" s="94" t="s">
        <v>470</v>
      </c>
      <c r="E24" s="94" t="s">
        <v>470</v>
      </c>
      <c r="F24" s="94">
        <v>75.900000000000006</v>
      </c>
      <c r="G24" s="94">
        <v>697.6</v>
      </c>
      <c r="H24" s="94">
        <v>1306.5</v>
      </c>
      <c r="I24" s="94">
        <v>1786.5</v>
      </c>
      <c r="J24" s="94">
        <v>2033</v>
      </c>
      <c r="K24" s="94">
        <v>1499.2</v>
      </c>
      <c r="L24" s="94">
        <v>457.8</v>
      </c>
      <c r="M24" s="94">
        <v>124.2</v>
      </c>
      <c r="N24" s="70" t="s">
        <v>552</v>
      </c>
    </row>
    <row r="25" spans="1:14" ht="15" customHeight="1">
      <c r="A25" s="69" t="s">
        <v>553</v>
      </c>
      <c r="B25" s="95">
        <v>1650.7</v>
      </c>
      <c r="C25" s="94" t="s">
        <v>470</v>
      </c>
      <c r="D25" s="94" t="s">
        <v>470</v>
      </c>
      <c r="E25" s="94" t="s">
        <v>470</v>
      </c>
      <c r="F25" s="94">
        <v>1397.6</v>
      </c>
      <c r="G25" s="94">
        <v>225.6</v>
      </c>
      <c r="H25" s="94">
        <v>7.5</v>
      </c>
      <c r="I25" s="94">
        <v>8.1</v>
      </c>
      <c r="J25" s="94">
        <v>1.7</v>
      </c>
      <c r="K25" s="94">
        <v>1.1000000000000001</v>
      </c>
      <c r="L25" s="94">
        <v>4.2</v>
      </c>
      <c r="M25" s="94">
        <v>4.8</v>
      </c>
      <c r="N25" s="70" t="s">
        <v>554</v>
      </c>
    </row>
    <row r="26" spans="1:14" ht="15" customHeight="1">
      <c r="A26" s="69" t="s">
        <v>555</v>
      </c>
      <c r="B26" s="95">
        <v>5134.6000000000004</v>
      </c>
      <c r="C26" s="94" t="s">
        <v>470</v>
      </c>
      <c r="D26" s="94" t="s">
        <v>470</v>
      </c>
      <c r="E26" s="94">
        <v>681.7</v>
      </c>
      <c r="F26" s="94">
        <v>390.3</v>
      </c>
      <c r="G26" s="94">
        <v>100.3</v>
      </c>
      <c r="H26" s="94">
        <v>337.6</v>
      </c>
      <c r="I26" s="94">
        <v>378.7</v>
      </c>
      <c r="J26" s="94">
        <v>514.20000000000005</v>
      </c>
      <c r="K26" s="94">
        <v>979.5</v>
      </c>
      <c r="L26" s="94">
        <v>946</v>
      </c>
      <c r="M26" s="94">
        <v>806.3</v>
      </c>
      <c r="N26" s="70" t="s">
        <v>556</v>
      </c>
    </row>
    <row r="27" spans="1:14" ht="15" customHeight="1">
      <c r="A27" s="69" t="s">
        <v>557</v>
      </c>
      <c r="B27" s="95">
        <v>213.8</v>
      </c>
      <c r="C27" s="94" t="s">
        <v>470</v>
      </c>
      <c r="D27" s="94" t="s">
        <v>470</v>
      </c>
      <c r="E27" s="94">
        <v>34.4</v>
      </c>
      <c r="F27" s="94">
        <v>7.3</v>
      </c>
      <c r="G27" s="94">
        <v>8.3000000000000007</v>
      </c>
      <c r="H27" s="94">
        <v>15.6</v>
      </c>
      <c r="I27" s="94">
        <v>14</v>
      </c>
      <c r="J27" s="94">
        <v>5.8</v>
      </c>
      <c r="K27" s="94">
        <v>10.5</v>
      </c>
      <c r="L27" s="94">
        <v>17.399999999999999</v>
      </c>
      <c r="M27" s="94">
        <v>100.5</v>
      </c>
      <c r="N27" s="70" t="s">
        <v>558</v>
      </c>
    </row>
    <row r="28" spans="1:14" ht="15" customHeight="1">
      <c r="A28" s="69" t="s">
        <v>467</v>
      </c>
      <c r="B28" s="95">
        <v>44.8</v>
      </c>
      <c r="C28" s="94" t="s">
        <v>470</v>
      </c>
      <c r="D28" s="94" t="s">
        <v>470</v>
      </c>
      <c r="E28" s="94" t="s">
        <v>470</v>
      </c>
      <c r="F28" s="94" t="s">
        <v>470</v>
      </c>
      <c r="G28" s="94">
        <v>6.4</v>
      </c>
      <c r="H28" s="94">
        <v>7.8</v>
      </c>
      <c r="I28" s="94">
        <v>4.8</v>
      </c>
      <c r="J28" s="94">
        <v>8.1999999999999993</v>
      </c>
      <c r="K28" s="94">
        <v>2.4</v>
      </c>
      <c r="L28" s="94">
        <v>3.1</v>
      </c>
      <c r="M28" s="94">
        <v>12.2</v>
      </c>
      <c r="N28" s="70" t="s">
        <v>468</v>
      </c>
    </row>
    <row r="29" spans="1:14" s="96" customFormat="1" ht="15" customHeight="1">
      <c r="A29" s="71" t="s">
        <v>559</v>
      </c>
      <c r="B29" s="98">
        <v>32296.2</v>
      </c>
      <c r="C29" s="97" t="s">
        <v>470</v>
      </c>
      <c r="D29" s="97" t="s">
        <v>470</v>
      </c>
      <c r="E29" s="97" t="s">
        <v>470</v>
      </c>
      <c r="F29" s="97">
        <v>2102.3000000000002</v>
      </c>
      <c r="G29" s="97">
        <v>5143.8999999999996</v>
      </c>
      <c r="H29" s="97">
        <v>6111.1</v>
      </c>
      <c r="I29" s="97">
        <v>5092.8999999999996</v>
      </c>
      <c r="J29" s="97">
        <v>5260.8</v>
      </c>
      <c r="K29" s="97">
        <v>4732</v>
      </c>
      <c r="L29" s="97">
        <v>2362.3000000000002</v>
      </c>
      <c r="M29" s="97">
        <v>1491.1</v>
      </c>
      <c r="N29" s="72" t="s">
        <v>560</v>
      </c>
    </row>
    <row r="30" spans="1:14" ht="15" customHeight="1">
      <c r="A30" s="69" t="s">
        <v>561</v>
      </c>
      <c r="B30" s="95">
        <v>8689.5</v>
      </c>
      <c r="C30" s="94" t="s">
        <v>470</v>
      </c>
      <c r="D30" s="94" t="s">
        <v>470</v>
      </c>
      <c r="E30" s="94" t="s">
        <v>470</v>
      </c>
      <c r="F30" s="94">
        <v>2092.3000000000002</v>
      </c>
      <c r="G30" s="94">
        <v>3707.8</v>
      </c>
      <c r="H30" s="94">
        <v>1546.2</v>
      </c>
      <c r="I30" s="94">
        <v>616.9</v>
      </c>
      <c r="J30" s="94">
        <v>390.2</v>
      </c>
      <c r="K30" s="94">
        <v>220.7</v>
      </c>
      <c r="L30" s="94">
        <v>75.900000000000006</v>
      </c>
      <c r="M30" s="94">
        <v>39.5</v>
      </c>
      <c r="N30" s="70" t="s">
        <v>562</v>
      </c>
    </row>
    <row r="31" spans="1:14" ht="15" customHeight="1">
      <c r="A31" s="69" t="s">
        <v>563</v>
      </c>
      <c r="B31" s="95">
        <v>18757.3</v>
      </c>
      <c r="C31" s="94" t="s">
        <v>470</v>
      </c>
      <c r="D31" s="94" t="s">
        <v>470</v>
      </c>
      <c r="E31" s="94" t="s">
        <v>470</v>
      </c>
      <c r="F31" s="94">
        <v>10</v>
      </c>
      <c r="G31" s="94">
        <v>1388.9</v>
      </c>
      <c r="H31" s="94">
        <v>4252.7</v>
      </c>
      <c r="I31" s="94">
        <v>4019.2</v>
      </c>
      <c r="J31" s="94">
        <v>4143.5</v>
      </c>
      <c r="K31" s="94">
        <v>3308.8</v>
      </c>
      <c r="L31" s="94">
        <v>1234.5999999999999</v>
      </c>
      <c r="M31" s="94">
        <v>399.6</v>
      </c>
      <c r="N31" s="70" t="s">
        <v>564</v>
      </c>
    </row>
    <row r="32" spans="1:14" ht="15" customHeight="1">
      <c r="A32" s="69" t="s">
        <v>565</v>
      </c>
      <c r="B32" s="95">
        <v>3343.2</v>
      </c>
      <c r="C32" s="94" t="s">
        <v>470</v>
      </c>
      <c r="D32" s="94" t="s">
        <v>470</v>
      </c>
      <c r="E32" s="94" t="s">
        <v>470</v>
      </c>
      <c r="F32" s="94" t="s">
        <v>470</v>
      </c>
      <c r="G32" s="94">
        <v>0.9</v>
      </c>
      <c r="H32" s="94">
        <v>25.3</v>
      </c>
      <c r="I32" s="94">
        <v>84.5</v>
      </c>
      <c r="J32" s="94">
        <v>350.9</v>
      </c>
      <c r="K32" s="94">
        <v>902.3</v>
      </c>
      <c r="L32" s="94">
        <v>954.1</v>
      </c>
      <c r="M32" s="94">
        <v>1025.2</v>
      </c>
      <c r="N32" s="70" t="s">
        <v>566</v>
      </c>
    </row>
    <row r="33" spans="1:14" ht="15" customHeight="1">
      <c r="A33" s="69" t="s">
        <v>567</v>
      </c>
      <c r="B33" s="95">
        <v>1472</v>
      </c>
      <c r="C33" s="94" t="s">
        <v>470</v>
      </c>
      <c r="D33" s="94" t="s">
        <v>470</v>
      </c>
      <c r="E33" s="94" t="s">
        <v>470</v>
      </c>
      <c r="F33" s="94" t="s">
        <v>470</v>
      </c>
      <c r="G33" s="94">
        <v>46.4</v>
      </c>
      <c r="H33" s="94">
        <v>273.5</v>
      </c>
      <c r="I33" s="94">
        <v>365.1</v>
      </c>
      <c r="J33" s="94">
        <v>368.7</v>
      </c>
      <c r="K33" s="94">
        <v>295.3</v>
      </c>
      <c r="L33" s="94">
        <v>96.3</v>
      </c>
      <c r="M33" s="94">
        <v>26.7</v>
      </c>
      <c r="N33" s="70" t="s">
        <v>568</v>
      </c>
    </row>
    <row r="34" spans="1:14" ht="15" customHeight="1">
      <c r="A34" s="69" t="s">
        <v>467</v>
      </c>
      <c r="B34" s="95">
        <v>34.200000000000003</v>
      </c>
      <c r="C34" s="94" t="s">
        <v>470</v>
      </c>
      <c r="D34" s="94" t="s">
        <v>470</v>
      </c>
      <c r="E34" s="94" t="s">
        <v>470</v>
      </c>
      <c r="F34" s="94" t="s">
        <v>470</v>
      </c>
      <c r="G34" s="94" t="s">
        <v>470</v>
      </c>
      <c r="H34" s="94">
        <v>13.4</v>
      </c>
      <c r="I34" s="94">
        <v>7.2</v>
      </c>
      <c r="J34" s="94">
        <v>7.5</v>
      </c>
      <c r="K34" s="94">
        <v>4.8</v>
      </c>
      <c r="L34" s="94">
        <v>1.3</v>
      </c>
      <c r="M34" s="94" t="s">
        <v>470</v>
      </c>
      <c r="N34" s="70" t="s">
        <v>468</v>
      </c>
    </row>
    <row r="35" spans="1:14" s="96" customFormat="1" ht="15" customHeight="1">
      <c r="A35" s="71" t="s">
        <v>569</v>
      </c>
      <c r="B35" s="98">
        <v>32296.2</v>
      </c>
      <c r="C35" s="97" t="s">
        <v>470</v>
      </c>
      <c r="D35" s="97" t="s">
        <v>470</v>
      </c>
      <c r="E35" s="97" t="s">
        <v>470</v>
      </c>
      <c r="F35" s="97">
        <v>2102.3000000000002</v>
      </c>
      <c r="G35" s="97">
        <v>5143.8999999999996</v>
      </c>
      <c r="H35" s="97">
        <v>6111.1</v>
      </c>
      <c r="I35" s="97">
        <v>5092.8999999999996</v>
      </c>
      <c r="J35" s="97">
        <v>5260.8</v>
      </c>
      <c r="K35" s="97">
        <v>4732</v>
      </c>
      <c r="L35" s="97">
        <v>2362.3000000000002</v>
      </c>
      <c r="M35" s="97">
        <v>1491.1</v>
      </c>
      <c r="N35" s="72" t="s">
        <v>570</v>
      </c>
    </row>
    <row r="36" spans="1:14" ht="15" customHeight="1">
      <c r="A36" s="69" t="s">
        <v>571</v>
      </c>
      <c r="B36" s="95">
        <v>19508.7</v>
      </c>
      <c r="C36" s="94" t="s">
        <v>470</v>
      </c>
      <c r="D36" s="94" t="s">
        <v>470</v>
      </c>
      <c r="E36" s="94" t="s">
        <v>470</v>
      </c>
      <c r="F36" s="94">
        <v>24.6</v>
      </c>
      <c r="G36" s="94">
        <v>1727.4</v>
      </c>
      <c r="H36" s="94">
        <v>4595.2</v>
      </c>
      <c r="I36" s="94">
        <v>4109.5</v>
      </c>
      <c r="J36" s="94">
        <v>4145.1000000000004</v>
      </c>
      <c r="K36" s="94">
        <v>3292.5</v>
      </c>
      <c r="L36" s="94">
        <v>1215.2</v>
      </c>
      <c r="M36" s="94">
        <v>399.2</v>
      </c>
      <c r="N36" s="70" t="s">
        <v>572</v>
      </c>
    </row>
    <row r="37" spans="1:14" ht="15" customHeight="1">
      <c r="A37" s="69" t="s">
        <v>573</v>
      </c>
      <c r="B37" s="95">
        <v>12783.5</v>
      </c>
      <c r="C37" s="94" t="s">
        <v>470</v>
      </c>
      <c r="D37" s="94" t="s">
        <v>470</v>
      </c>
      <c r="E37" s="94" t="s">
        <v>470</v>
      </c>
      <c r="F37" s="94">
        <v>2077.6999999999998</v>
      </c>
      <c r="G37" s="94">
        <v>3416.6</v>
      </c>
      <c r="H37" s="94">
        <v>1512.4</v>
      </c>
      <c r="I37" s="94">
        <v>983.4</v>
      </c>
      <c r="J37" s="94">
        <v>1115.0999999999999</v>
      </c>
      <c r="K37" s="94">
        <v>1439.4</v>
      </c>
      <c r="L37" s="94">
        <v>1147</v>
      </c>
      <c r="M37" s="94">
        <v>1091.8</v>
      </c>
      <c r="N37" s="70" t="s">
        <v>574</v>
      </c>
    </row>
    <row r="38" spans="1:14" ht="15" customHeight="1">
      <c r="A38" s="69" t="s">
        <v>467</v>
      </c>
      <c r="B38" s="95">
        <v>4</v>
      </c>
      <c r="C38" s="94" t="s">
        <v>470</v>
      </c>
      <c r="D38" s="94" t="s">
        <v>470</v>
      </c>
      <c r="E38" s="94" t="s">
        <v>470</v>
      </c>
      <c r="F38" s="94" t="s">
        <v>470</v>
      </c>
      <c r="G38" s="94" t="s">
        <v>470</v>
      </c>
      <c r="H38" s="94">
        <v>3.4</v>
      </c>
      <c r="I38" s="94" t="s">
        <v>470</v>
      </c>
      <c r="J38" s="94">
        <v>0.6</v>
      </c>
      <c r="K38" s="94" t="s">
        <v>470</v>
      </c>
      <c r="L38" s="94" t="s">
        <v>470</v>
      </c>
      <c r="M38" s="94" t="s">
        <v>470</v>
      </c>
      <c r="N38" s="70" t="s">
        <v>468</v>
      </c>
    </row>
    <row r="39" spans="1:14" s="96" customFormat="1" ht="15" customHeight="1">
      <c r="A39" s="71" t="s">
        <v>575</v>
      </c>
      <c r="B39" s="98">
        <v>32296.2</v>
      </c>
      <c r="C39" s="97" t="s">
        <v>470</v>
      </c>
      <c r="D39" s="97" t="s">
        <v>470</v>
      </c>
      <c r="E39" s="97" t="s">
        <v>470</v>
      </c>
      <c r="F39" s="97">
        <v>2102.3000000000002</v>
      </c>
      <c r="G39" s="97">
        <v>5143.8999999999996</v>
      </c>
      <c r="H39" s="97">
        <v>6111.1</v>
      </c>
      <c r="I39" s="97">
        <v>5092.8999999999996</v>
      </c>
      <c r="J39" s="97">
        <v>5260.8</v>
      </c>
      <c r="K39" s="97">
        <v>4732</v>
      </c>
      <c r="L39" s="97">
        <v>2362.3000000000002</v>
      </c>
      <c r="M39" s="97">
        <v>1491.1</v>
      </c>
      <c r="N39" s="72" t="s">
        <v>576</v>
      </c>
    </row>
    <row r="40" spans="1:14" ht="15" customHeight="1">
      <c r="A40" s="69" t="s">
        <v>577</v>
      </c>
      <c r="B40" s="95">
        <v>16807.099999999999</v>
      </c>
      <c r="C40" s="94" t="s">
        <v>470</v>
      </c>
      <c r="D40" s="94" t="s">
        <v>470</v>
      </c>
      <c r="E40" s="94" t="s">
        <v>470</v>
      </c>
      <c r="F40" s="94">
        <v>112</v>
      </c>
      <c r="G40" s="94">
        <v>3210.5</v>
      </c>
      <c r="H40" s="94">
        <v>5011.8999999999996</v>
      </c>
      <c r="I40" s="94">
        <v>4091.8</v>
      </c>
      <c r="J40" s="94">
        <v>3442</v>
      </c>
      <c r="K40" s="94">
        <v>852.1</v>
      </c>
      <c r="L40" s="94">
        <v>75.8</v>
      </c>
      <c r="M40" s="94">
        <v>11.1</v>
      </c>
      <c r="N40" s="70" t="s">
        <v>578</v>
      </c>
    </row>
    <row r="41" spans="1:14" ht="15" customHeight="1">
      <c r="A41" s="69" t="s">
        <v>579</v>
      </c>
      <c r="B41" s="95">
        <v>2029.3</v>
      </c>
      <c r="C41" s="94" t="s">
        <v>470</v>
      </c>
      <c r="D41" s="94" t="s">
        <v>470</v>
      </c>
      <c r="E41" s="94" t="s">
        <v>470</v>
      </c>
      <c r="F41" s="94">
        <v>57</v>
      </c>
      <c r="G41" s="94">
        <v>637.4</v>
      </c>
      <c r="H41" s="94">
        <v>463.5</v>
      </c>
      <c r="I41" s="94">
        <v>364.4</v>
      </c>
      <c r="J41" s="94">
        <v>429.7</v>
      </c>
      <c r="K41" s="94">
        <v>77.2</v>
      </c>
      <c r="L41" s="94" t="s">
        <v>470</v>
      </c>
      <c r="M41" s="94" t="s">
        <v>470</v>
      </c>
      <c r="N41" s="70" t="s">
        <v>580</v>
      </c>
    </row>
    <row r="42" spans="1:14" ht="15" customHeight="1">
      <c r="A42" s="69" t="s">
        <v>581</v>
      </c>
      <c r="B42" s="95">
        <v>13450.3</v>
      </c>
      <c r="C42" s="94" t="s">
        <v>470</v>
      </c>
      <c r="D42" s="94" t="s">
        <v>470</v>
      </c>
      <c r="E42" s="94" t="s">
        <v>470</v>
      </c>
      <c r="F42" s="94">
        <v>1933.3</v>
      </c>
      <c r="G42" s="94">
        <v>1296.0999999999999</v>
      </c>
      <c r="H42" s="94">
        <v>635.70000000000005</v>
      </c>
      <c r="I42" s="94">
        <v>634.5</v>
      </c>
      <c r="J42" s="94">
        <v>1386</v>
      </c>
      <c r="K42" s="94">
        <v>3800.6</v>
      </c>
      <c r="L42" s="94">
        <v>2284.1999999999998</v>
      </c>
      <c r="M42" s="94">
        <v>1480</v>
      </c>
      <c r="N42" s="70" t="s">
        <v>582</v>
      </c>
    </row>
    <row r="43" spans="1:14" ht="15" customHeight="1">
      <c r="A43" s="69" t="s">
        <v>467</v>
      </c>
      <c r="B43" s="95">
        <v>9.5</v>
      </c>
      <c r="C43" s="94" t="s">
        <v>470</v>
      </c>
      <c r="D43" s="94" t="s">
        <v>470</v>
      </c>
      <c r="E43" s="94" t="s">
        <v>470</v>
      </c>
      <c r="F43" s="94" t="s">
        <v>470</v>
      </c>
      <c r="G43" s="94" t="s">
        <v>470</v>
      </c>
      <c r="H43" s="94" t="s">
        <v>470</v>
      </c>
      <c r="I43" s="94">
        <v>2.1</v>
      </c>
      <c r="J43" s="94">
        <v>3</v>
      </c>
      <c r="K43" s="94">
        <v>2.1</v>
      </c>
      <c r="L43" s="94">
        <v>2.2999999999999998</v>
      </c>
      <c r="M43" s="94" t="s">
        <v>470</v>
      </c>
      <c r="N43" s="70" t="s">
        <v>468</v>
      </c>
    </row>
    <row r="44" spans="1:14" s="96" customFormat="1" ht="15" customHeight="1">
      <c r="A44" s="71" t="s">
        <v>583</v>
      </c>
      <c r="B44" s="98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72" t="s">
        <v>584</v>
      </c>
    </row>
    <row r="45" spans="1:14" ht="15" customHeight="1">
      <c r="A45" s="69" t="s">
        <v>585</v>
      </c>
      <c r="B45" s="95">
        <v>5807.8</v>
      </c>
      <c r="C45" s="94">
        <v>331.4</v>
      </c>
      <c r="D45" s="94">
        <v>367.6</v>
      </c>
      <c r="E45" s="94">
        <v>386</v>
      </c>
      <c r="F45" s="94">
        <v>558.70000000000005</v>
      </c>
      <c r="G45" s="94">
        <v>814.5</v>
      </c>
      <c r="H45" s="94">
        <v>757.7</v>
      </c>
      <c r="I45" s="94">
        <v>844.7</v>
      </c>
      <c r="J45" s="94">
        <v>839</v>
      </c>
      <c r="K45" s="94">
        <v>504.2</v>
      </c>
      <c r="L45" s="94">
        <v>251.6</v>
      </c>
      <c r="M45" s="94">
        <v>152.4</v>
      </c>
      <c r="N45" s="70" t="s">
        <v>586</v>
      </c>
    </row>
    <row r="46" spans="1:14" ht="15" customHeight="1">
      <c r="A46" s="69" t="s">
        <v>587</v>
      </c>
      <c r="B46" s="95">
        <v>5958.1</v>
      </c>
      <c r="C46" s="94">
        <v>296.10000000000002</v>
      </c>
      <c r="D46" s="94">
        <v>333.7</v>
      </c>
      <c r="E46" s="94">
        <v>325.10000000000002</v>
      </c>
      <c r="F46" s="94">
        <v>373.3</v>
      </c>
      <c r="G46" s="94">
        <v>793.7</v>
      </c>
      <c r="H46" s="94">
        <v>838.4</v>
      </c>
      <c r="I46" s="94">
        <v>708.3</v>
      </c>
      <c r="J46" s="94">
        <v>750.1</v>
      </c>
      <c r="K46" s="94">
        <v>757.9</v>
      </c>
      <c r="L46" s="94">
        <v>445.7</v>
      </c>
      <c r="M46" s="94">
        <v>335.8</v>
      </c>
      <c r="N46" s="70" t="s">
        <v>588</v>
      </c>
    </row>
    <row r="47" spans="1:14" ht="15" customHeight="1">
      <c r="A47" s="69" t="s">
        <v>589</v>
      </c>
      <c r="B47" s="95">
        <v>5985.4</v>
      </c>
      <c r="C47" s="94">
        <v>244.1</v>
      </c>
      <c r="D47" s="94">
        <v>265.8</v>
      </c>
      <c r="E47" s="94">
        <v>237.9</v>
      </c>
      <c r="F47" s="94">
        <v>306.8</v>
      </c>
      <c r="G47" s="94">
        <v>809.9</v>
      </c>
      <c r="H47" s="94">
        <v>764.3</v>
      </c>
      <c r="I47" s="94">
        <v>719.6</v>
      </c>
      <c r="J47" s="94">
        <v>787.9</v>
      </c>
      <c r="K47" s="94">
        <v>953.3</v>
      </c>
      <c r="L47" s="94">
        <v>558.5</v>
      </c>
      <c r="M47" s="94">
        <v>337.2</v>
      </c>
      <c r="N47" s="70" t="s">
        <v>590</v>
      </c>
    </row>
    <row r="48" spans="1:14" ht="15" customHeight="1">
      <c r="A48" s="69" t="s">
        <v>591</v>
      </c>
      <c r="B48" s="95">
        <v>5918.7</v>
      </c>
      <c r="C48" s="94">
        <v>316.39999999999998</v>
      </c>
      <c r="D48" s="94">
        <v>356.6</v>
      </c>
      <c r="E48" s="94">
        <v>255.9</v>
      </c>
      <c r="F48" s="94">
        <v>187</v>
      </c>
      <c r="G48" s="94">
        <v>766.5</v>
      </c>
      <c r="H48" s="94">
        <v>1059.2</v>
      </c>
      <c r="I48" s="94">
        <v>716.3</v>
      </c>
      <c r="J48" s="94">
        <v>724.3</v>
      </c>
      <c r="K48" s="94">
        <v>835.3</v>
      </c>
      <c r="L48" s="94">
        <v>446.9</v>
      </c>
      <c r="M48" s="94">
        <v>254.2</v>
      </c>
      <c r="N48" s="70" t="s">
        <v>592</v>
      </c>
    </row>
    <row r="49" spans="1:14" ht="15" customHeight="1">
      <c r="A49" s="69" t="s">
        <v>593</v>
      </c>
      <c r="B49" s="95">
        <v>6084.4</v>
      </c>
      <c r="C49" s="94">
        <v>312.39999999999998</v>
      </c>
      <c r="D49" s="94">
        <v>260.39999999999998</v>
      </c>
      <c r="E49" s="94">
        <v>209.8</v>
      </c>
      <c r="F49" s="94">
        <v>160.30000000000001</v>
      </c>
      <c r="G49" s="94">
        <v>803.7</v>
      </c>
      <c r="H49" s="94">
        <v>1304</v>
      </c>
      <c r="I49" s="94">
        <v>790.6</v>
      </c>
      <c r="J49" s="94">
        <v>988.1</v>
      </c>
      <c r="K49" s="94">
        <v>772.8</v>
      </c>
      <c r="L49" s="94">
        <v>297.3</v>
      </c>
      <c r="M49" s="94">
        <v>185</v>
      </c>
      <c r="N49" s="70" t="s">
        <v>594</v>
      </c>
    </row>
    <row r="50" spans="1:14" ht="15" customHeight="1">
      <c r="A50" s="73" t="s">
        <v>467</v>
      </c>
      <c r="B50" s="95">
        <v>8293.1</v>
      </c>
      <c r="C50" s="94">
        <v>438</v>
      </c>
      <c r="D50" s="94">
        <v>452.5</v>
      </c>
      <c r="E50" s="94">
        <v>361.6</v>
      </c>
      <c r="F50" s="94">
        <v>516.20000000000005</v>
      </c>
      <c r="G50" s="94">
        <v>1155.7</v>
      </c>
      <c r="H50" s="94">
        <v>1387.5</v>
      </c>
      <c r="I50" s="94">
        <v>1313.4</v>
      </c>
      <c r="J50" s="94">
        <v>1171.4000000000001</v>
      </c>
      <c r="K50" s="94">
        <v>908.4</v>
      </c>
      <c r="L50" s="94">
        <v>362.2</v>
      </c>
      <c r="M50" s="94">
        <v>226.4</v>
      </c>
      <c r="N50" s="74" t="s">
        <v>468</v>
      </c>
    </row>
    <row r="51" spans="1:14" s="99" customFormat="1" ht="12.75" customHeight="1">
      <c r="A51" s="75"/>
      <c r="B51" s="334" t="s">
        <v>595</v>
      </c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6"/>
      <c r="N51" s="76"/>
    </row>
    <row r="52" spans="1:14" s="99" customFormat="1" ht="12.75" customHeight="1">
      <c r="A52" s="101"/>
      <c r="B52" s="337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6"/>
      <c r="N52" s="100"/>
    </row>
    <row r="53" spans="1:14" s="96" customFormat="1" ht="15" customHeight="1">
      <c r="A53" s="67" t="s">
        <v>1</v>
      </c>
      <c r="B53" s="98">
        <v>100</v>
      </c>
      <c r="C53" s="97">
        <v>100</v>
      </c>
      <c r="D53" s="97">
        <v>100</v>
      </c>
      <c r="E53" s="97">
        <v>100</v>
      </c>
      <c r="F53" s="97">
        <v>100</v>
      </c>
      <c r="G53" s="97">
        <v>100</v>
      </c>
      <c r="H53" s="97">
        <v>100</v>
      </c>
      <c r="I53" s="97">
        <v>100</v>
      </c>
      <c r="J53" s="97">
        <v>100</v>
      </c>
      <c r="K53" s="97">
        <v>100</v>
      </c>
      <c r="L53" s="97">
        <v>100</v>
      </c>
      <c r="M53" s="97">
        <v>100</v>
      </c>
      <c r="N53" s="68" t="s">
        <v>455</v>
      </c>
    </row>
    <row r="54" spans="1:14" ht="15" customHeight="1">
      <c r="A54" s="69" t="s">
        <v>519</v>
      </c>
      <c r="B54" s="95">
        <v>60.1</v>
      </c>
      <c r="C54" s="94">
        <v>58.5</v>
      </c>
      <c r="D54" s="94">
        <v>55.9</v>
      </c>
      <c r="E54" s="94">
        <v>53.5</v>
      </c>
      <c r="F54" s="94">
        <v>51.1</v>
      </c>
      <c r="G54" s="94">
        <v>57.7</v>
      </c>
      <c r="H54" s="94">
        <v>62.8</v>
      </c>
      <c r="I54" s="94">
        <v>58.2</v>
      </c>
      <c r="J54" s="94">
        <v>61.4</v>
      </c>
      <c r="K54" s="94">
        <v>66.3</v>
      </c>
      <c r="L54" s="94">
        <v>64.5</v>
      </c>
      <c r="M54" s="94">
        <v>61</v>
      </c>
      <c r="N54" s="70" t="s">
        <v>520</v>
      </c>
    </row>
    <row r="55" spans="1:14" ht="15" customHeight="1">
      <c r="A55" s="69" t="s">
        <v>521</v>
      </c>
      <c r="B55" s="95">
        <v>39.9</v>
      </c>
      <c r="C55" s="94">
        <v>41.5</v>
      </c>
      <c r="D55" s="94">
        <v>44.1</v>
      </c>
      <c r="E55" s="94">
        <v>46.5</v>
      </c>
      <c r="F55" s="94">
        <v>48.9</v>
      </c>
      <c r="G55" s="94">
        <v>42.3</v>
      </c>
      <c r="H55" s="94">
        <v>37.200000000000003</v>
      </c>
      <c r="I55" s="94">
        <v>41.8</v>
      </c>
      <c r="J55" s="94">
        <v>38.6</v>
      </c>
      <c r="K55" s="94">
        <v>33.700000000000003</v>
      </c>
      <c r="L55" s="94">
        <v>35.5</v>
      </c>
      <c r="M55" s="94">
        <v>39</v>
      </c>
      <c r="N55" s="70" t="s">
        <v>522</v>
      </c>
    </row>
    <row r="56" spans="1:14" ht="15" customHeight="1">
      <c r="A56" s="71" t="s">
        <v>523</v>
      </c>
      <c r="B56" s="95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72" t="s">
        <v>524</v>
      </c>
    </row>
    <row r="57" spans="1:14" ht="15" customHeight="1">
      <c r="A57" s="69" t="s">
        <v>525</v>
      </c>
      <c r="B57" s="95">
        <v>34.5</v>
      </c>
      <c r="C57" s="94">
        <v>33.5</v>
      </c>
      <c r="D57" s="94">
        <v>29.4</v>
      </c>
      <c r="E57" s="94">
        <v>28.2</v>
      </c>
      <c r="F57" s="94">
        <v>26.2</v>
      </c>
      <c r="G57" s="94">
        <v>36.200000000000003</v>
      </c>
      <c r="H57" s="94">
        <v>38.4</v>
      </c>
      <c r="I57" s="94">
        <v>32.200000000000003</v>
      </c>
      <c r="J57" s="94">
        <v>33.4</v>
      </c>
      <c r="K57" s="94">
        <v>37.799999999999997</v>
      </c>
      <c r="L57" s="94">
        <v>38.799999999999997</v>
      </c>
      <c r="M57" s="94">
        <v>34.700000000000003</v>
      </c>
      <c r="N57" s="70" t="s">
        <v>526</v>
      </c>
    </row>
    <row r="58" spans="1:14" ht="15" customHeight="1">
      <c r="A58" s="69" t="s">
        <v>527</v>
      </c>
      <c r="B58" s="95">
        <v>23.7</v>
      </c>
      <c r="C58" s="94">
        <v>24.7</v>
      </c>
      <c r="D58" s="94">
        <v>25.6</v>
      </c>
      <c r="E58" s="94">
        <v>23.9</v>
      </c>
      <c r="F58" s="94">
        <v>23.2</v>
      </c>
      <c r="G58" s="94">
        <v>21.2</v>
      </c>
      <c r="H58" s="94">
        <v>22.5</v>
      </c>
      <c r="I58" s="94">
        <v>25.2</v>
      </c>
      <c r="J58" s="94">
        <v>25.5</v>
      </c>
      <c r="K58" s="94">
        <v>23.5</v>
      </c>
      <c r="L58" s="94">
        <v>23.5</v>
      </c>
      <c r="M58" s="94">
        <v>23.9</v>
      </c>
      <c r="N58" s="70" t="s">
        <v>528</v>
      </c>
    </row>
    <row r="59" spans="1:14" ht="15" customHeight="1">
      <c r="A59" s="69" t="s">
        <v>529</v>
      </c>
      <c r="B59" s="95">
        <v>41.8</v>
      </c>
      <c r="C59" s="94">
        <v>41.8</v>
      </c>
      <c r="D59" s="94">
        <v>45</v>
      </c>
      <c r="E59" s="94">
        <v>47.9</v>
      </c>
      <c r="F59" s="94">
        <v>50.6</v>
      </c>
      <c r="G59" s="94">
        <v>42.6</v>
      </c>
      <c r="H59" s="94">
        <v>39.1</v>
      </c>
      <c r="I59" s="94">
        <v>42.6</v>
      </c>
      <c r="J59" s="94">
        <v>41.2</v>
      </c>
      <c r="K59" s="94">
        <v>38.700000000000003</v>
      </c>
      <c r="L59" s="94">
        <v>37.799999999999997</v>
      </c>
      <c r="M59" s="94">
        <v>41.4</v>
      </c>
      <c r="N59" s="70" t="s">
        <v>530</v>
      </c>
    </row>
    <row r="60" spans="1:14" ht="15" customHeight="1">
      <c r="A60" s="71" t="s">
        <v>531</v>
      </c>
      <c r="B60" s="95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72" t="s">
        <v>532</v>
      </c>
    </row>
    <row r="61" spans="1:14" ht="15" customHeight="1">
      <c r="A61" s="69" t="s">
        <v>533</v>
      </c>
      <c r="B61" s="95">
        <v>15.1</v>
      </c>
      <c r="C61" s="94">
        <v>100</v>
      </c>
      <c r="D61" s="94">
        <v>100</v>
      </c>
      <c r="E61" s="94">
        <v>100</v>
      </c>
      <c r="F61" s="94" t="s">
        <v>470</v>
      </c>
      <c r="G61" s="94" t="s">
        <v>470</v>
      </c>
      <c r="H61" s="94" t="s">
        <v>470</v>
      </c>
      <c r="I61" s="94" t="s">
        <v>470</v>
      </c>
      <c r="J61" s="94" t="s">
        <v>470</v>
      </c>
      <c r="K61" s="94" t="s">
        <v>470</v>
      </c>
      <c r="L61" s="94" t="s">
        <v>470</v>
      </c>
      <c r="M61" s="94" t="s">
        <v>470</v>
      </c>
      <c r="N61" s="70" t="s">
        <v>534</v>
      </c>
    </row>
    <row r="62" spans="1:14" ht="15" customHeight="1">
      <c r="A62" s="69" t="s">
        <v>535</v>
      </c>
      <c r="B62" s="95">
        <v>84.9</v>
      </c>
      <c r="C62" s="94" t="s">
        <v>470</v>
      </c>
      <c r="D62" s="94" t="s">
        <v>470</v>
      </c>
      <c r="E62" s="94" t="s">
        <v>470</v>
      </c>
      <c r="F62" s="94">
        <v>100</v>
      </c>
      <c r="G62" s="94">
        <v>100</v>
      </c>
      <c r="H62" s="94">
        <v>100</v>
      </c>
      <c r="I62" s="94">
        <v>100</v>
      </c>
      <c r="J62" s="94">
        <v>100</v>
      </c>
      <c r="K62" s="94">
        <v>100</v>
      </c>
      <c r="L62" s="94">
        <v>100</v>
      </c>
      <c r="M62" s="94">
        <v>100</v>
      </c>
      <c r="N62" s="70" t="s">
        <v>536</v>
      </c>
    </row>
    <row r="63" spans="1:14" ht="15" customHeight="1">
      <c r="A63" s="71" t="s">
        <v>537</v>
      </c>
      <c r="B63" s="95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72" t="s">
        <v>538</v>
      </c>
    </row>
    <row r="64" spans="1:14" ht="15" customHeight="1">
      <c r="A64" s="69" t="s">
        <v>539</v>
      </c>
      <c r="B64" s="95">
        <v>48.3</v>
      </c>
      <c r="C64" s="94">
        <v>50.7</v>
      </c>
      <c r="D64" s="94">
        <v>52</v>
      </c>
      <c r="E64" s="94">
        <v>51.1</v>
      </c>
      <c r="F64" s="94">
        <v>52.3</v>
      </c>
      <c r="G64" s="94">
        <v>50.1</v>
      </c>
      <c r="H64" s="94">
        <v>50.2</v>
      </c>
      <c r="I64" s="94">
        <v>50.7</v>
      </c>
      <c r="J64" s="94">
        <v>48.4</v>
      </c>
      <c r="K64" s="94">
        <v>45.9</v>
      </c>
      <c r="L64" s="94">
        <v>39.299999999999997</v>
      </c>
      <c r="M64" s="94">
        <v>30.7</v>
      </c>
      <c r="N64" s="70" t="s">
        <v>540</v>
      </c>
    </row>
    <row r="65" spans="1:14" ht="15" customHeight="1">
      <c r="A65" s="69" t="s">
        <v>541</v>
      </c>
      <c r="B65" s="95">
        <v>51.7</v>
      </c>
      <c r="C65" s="94">
        <v>49.3</v>
      </c>
      <c r="D65" s="94">
        <v>48</v>
      </c>
      <c r="E65" s="94">
        <v>48.9</v>
      </c>
      <c r="F65" s="94">
        <v>47.7</v>
      </c>
      <c r="G65" s="94">
        <v>49.9</v>
      </c>
      <c r="H65" s="94">
        <v>49.8</v>
      </c>
      <c r="I65" s="94">
        <v>49.3</v>
      </c>
      <c r="J65" s="94">
        <v>51.6</v>
      </c>
      <c r="K65" s="94">
        <v>54.1</v>
      </c>
      <c r="L65" s="94">
        <v>60.7</v>
      </c>
      <c r="M65" s="94">
        <v>69.3</v>
      </c>
      <c r="N65" s="70" t="s">
        <v>542</v>
      </c>
    </row>
    <row r="66" spans="1:14" ht="15" customHeight="1">
      <c r="A66" s="71" t="s">
        <v>543</v>
      </c>
      <c r="B66" s="95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72" t="s">
        <v>544</v>
      </c>
    </row>
    <row r="67" spans="1:14" ht="15" customHeight="1">
      <c r="A67" s="69" t="s">
        <v>545</v>
      </c>
      <c r="B67" s="95">
        <v>21.6</v>
      </c>
      <c r="C67" s="94" t="s">
        <v>470</v>
      </c>
      <c r="D67" s="94" t="s">
        <v>470</v>
      </c>
      <c r="E67" s="94" t="s">
        <v>470</v>
      </c>
      <c r="F67" s="94" t="s">
        <v>470</v>
      </c>
      <c r="G67" s="94">
        <v>32.5</v>
      </c>
      <c r="H67" s="94">
        <v>39.799999999999997</v>
      </c>
      <c r="I67" s="94">
        <v>23.6</v>
      </c>
      <c r="J67" s="94">
        <v>15</v>
      </c>
      <c r="K67" s="94">
        <v>12.8</v>
      </c>
      <c r="L67" s="94">
        <v>12.2</v>
      </c>
      <c r="M67" s="94">
        <v>8.8000000000000007</v>
      </c>
      <c r="N67" s="70" t="s">
        <v>546</v>
      </c>
    </row>
    <row r="68" spans="1:14" ht="15" customHeight="1">
      <c r="A68" s="69" t="s">
        <v>547</v>
      </c>
      <c r="B68" s="95">
        <v>2.8</v>
      </c>
      <c r="C68" s="94" t="s">
        <v>470</v>
      </c>
      <c r="D68" s="94" t="s">
        <v>470</v>
      </c>
      <c r="E68" s="94" t="s">
        <v>470</v>
      </c>
      <c r="F68" s="94">
        <v>0.1</v>
      </c>
      <c r="G68" s="94">
        <v>2.7</v>
      </c>
      <c r="H68" s="94">
        <v>3</v>
      </c>
      <c r="I68" s="94">
        <v>2.7</v>
      </c>
      <c r="J68" s="94">
        <v>3.7</v>
      </c>
      <c r="K68" s="94">
        <v>4.0999999999999996</v>
      </c>
      <c r="L68" s="94">
        <v>2.5</v>
      </c>
      <c r="M68" s="94">
        <v>1.1000000000000001</v>
      </c>
      <c r="N68" s="70" t="s">
        <v>548</v>
      </c>
    </row>
    <row r="69" spans="1:14" ht="15" customHeight="1">
      <c r="A69" s="69" t="s">
        <v>549</v>
      </c>
      <c r="B69" s="95">
        <v>30.1</v>
      </c>
      <c r="C69" s="94" t="s">
        <v>470</v>
      </c>
      <c r="D69" s="94" t="s">
        <v>470</v>
      </c>
      <c r="E69" s="94" t="s">
        <v>470</v>
      </c>
      <c r="F69" s="94">
        <v>10.9</v>
      </c>
      <c r="G69" s="94">
        <v>44.7</v>
      </c>
      <c r="H69" s="94">
        <v>29.8</v>
      </c>
      <c r="I69" s="94">
        <v>30.6</v>
      </c>
      <c r="J69" s="94">
        <v>32.6</v>
      </c>
      <c r="K69" s="94">
        <v>30.4</v>
      </c>
      <c r="L69" s="94">
        <v>24.8</v>
      </c>
      <c r="M69" s="94">
        <v>19.8</v>
      </c>
      <c r="N69" s="70" t="s">
        <v>550</v>
      </c>
    </row>
    <row r="70" spans="1:14" ht="15" customHeight="1">
      <c r="A70" s="69" t="s">
        <v>551</v>
      </c>
      <c r="B70" s="95">
        <v>24.2</v>
      </c>
      <c r="C70" s="94" t="s">
        <v>470</v>
      </c>
      <c r="D70" s="94" t="s">
        <v>470</v>
      </c>
      <c r="E70" s="94" t="s">
        <v>470</v>
      </c>
      <c r="F70" s="94">
        <v>3.6</v>
      </c>
      <c r="G70" s="94">
        <v>13.6</v>
      </c>
      <c r="H70" s="94">
        <v>21.4</v>
      </c>
      <c r="I70" s="94">
        <v>35.1</v>
      </c>
      <c r="J70" s="94">
        <v>38.6</v>
      </c>
      <c r="K70" s="94">
        <v>31.7</v>
      </c>
      <c r="L70" s="94">
        <v>19.399999999999999</v>
      </c>
      <c r="M70" s="94">
        <v>8.3000000000000007</v>
      </c>
      <c r="N70" s="70" t="s">
        <v>552</v>
      </c>
    </row>
    <row r="71" spans="1:14" ht="15" customHeight="1">
      <c r="A71" s="69" t="s">
        <v>553</v>
      </c>
      <c r="B71" s="95">
        <v>5</v>
      </c>
      <c r="C71" s="94" t="s">
        <v>470</v>
      </c>
      <c r="D71" s="94" t="s">
        <v>470</v>
      </c>
      <c r="E71" s="94" t="s">
        <v>470</v>
      </c>
      <c r="F71" s="94">
        <v>66.5</v>
      </c>
      <c r="G71" s="94">
        <v>4.4000000000000004</v>
      </c>
      <c r="H71" s="94">
        <v>0.1</v>
      </c>
      <c r="I71" s="94">
        <v>0.2</v>
      </c>
      <c r="J71" s="94">
        <v>0</v>
      </c>
      <c r="K71" s="94">
        <v>0</v>
      </c>
      <c r="L71" s="94">
        <v>0.2</v>
      </c>
      <c r="M71" s="94">
        <v>0.3</v>
      </c>
      <c r="N71" s="70" t="s">
        <v>554</v>
      </c>
    </row>
    <row r="72" spans="1:14" ht="15" customHeight="1">
      <c r="A72" s="69" t="s">
        <v>555</v>
      </c>
      <c r="B72" s="95">
        <v>15.6</v>
      </c>
      <c r="C72" s="94" t="s">
        <v>470</v>
      </c>
      <c r="D72" s="94" t="s">
        <v>470</v>
      </c>
      <c r="E72" s="94">
        <v>95.2</v>
      </c>
      <c r="F72" s="94">
        <v>18.600000000000001</v>
      </c>
      <c r="G72" s="94">
        <v>2</v>
      </c>
      <c r="H72" s="94">
        <v>5.5</v>
      </c>
      <c r="I72" s="94">
        <v>7.4</v>
      </c>
      <c r="J72" s="94">
        <v>9.8000000000000007</v>
      </c>
      <c r="K72" s="94">
        <v>20.7</v>
      </c>
      <c r="L72" s="94">
        <v>40</v>
      </c>
      <c r="M72" s="94">
        <v>54.1</v>
      </c>
      <c r="N72" s="70" t="s">
        <v>556</v>
      </c>
    </row>
    <row r="73" spans="1:14" ht="15" customHeight="1">
      <c r="A73" s="69" t="s">
        <v>557</v>
      </c>
      <c r="B73" s="95">
        <v>0.6</v>
      </c>
      <c r="C73" s="94" t="s">
        <v>470</v>
      </c>
      <c r="D73" s="94" t="s">
        <v>470</v>
      </c>
      <c r="E73" s="94">
        <v>4.8</v>
      </c>
      <c r="F73" s="94">
        <v>0.3</v>
      </c>
      <c r="G73" s="94">
        <v>0.2</v>
      </c>
      <c r="H73" s="94">
        <v>0.3</v>
      </c>
      <c r="I73" s="94">
        <v>0.3</v>
      </c>
      <c r="J73" s="94">
        <v>0.1</v>
      </c>
      <c r="K73" s="94">
        <v>0.2</v>
      </c>
      <c r="L73" s="94">
        <v>0.7</v>
      </c>
      <c r="M73" s="94">
        <v>6.7</v>
      </c>
      <c r="N73" s="70" t="s">
        <v>558</v>
      </c>
    </row>
    <row r="74" spans="1:14" ht="15" customHeight="1">
      <c r="A74" s="69" t="s">
        <v>467</v>
      </c>
      <c r="B74" s="95">
        <v>0.1</v>
      </c>
      <c r="C74" s="94" t="s">
        <v>470</v>
      </c>
      <c r="D74" s="94" t="s">
        <v>470</v>
      </c>
      <c r="E74" s="94" t="s">
        <v>470</v>
      </c>
      <c r="F74" s="94" t="s">
        <v>470</v>
      </c>
      <c r="G74" s="94">
        <v>0.1</v>
      </c>
      <c r="H74" s="94">
        <v>0.1</v>
      </c>
      <c r="I74" s="94">
        <v>0.1</v>
      </c>
      <c r="J74" s="94">
        <v>0.2</v>
      </c>
      <c r="K74" s="94">
        <v>0.1</v>
      </c>
      <c r="L74" s="94">
        <v>0.1</v>
      </c>
      <c r="M74" s="94">
        <v>0.8</v>
      </c>
      <c r="N74" s="70" t="s">
        <v>468</v>
      </c>
    </row>
    <row r="75" spans="1:14" ht="15" customHeight="1">
      <c r="A75" s="71" t="s">
        <v>559</v>
      </c>
      <c r="B75" s="95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72" t="s">
        <v>560</v>
      </c>
    </row>
    <row r="76" spans="1:14" ht="15" customHeight="1">
      <c r="A76" s="69" t="s">
        <v>561</v>
      </c>
      <c r="B76" s="95">
        <v>26.9</v>
      </c>
      <c r="C76" s="94" t="s">
        <v>470</v>
      </c>
      <c r="D76" s="94" t="s">
        <v>470</v>
      </c>
      <c r="E76" s="94" t="s">
        <v>470</v>
      </c>
      <c r="F76" s="94">
        <v>99.5</v>
      </c>
      <c r="G76" s="94">
        <v>72.099999999999994</v>
      </c>
      <c r="H76" s="94">
        <v>25.3</v>
      </c>
      <c r="I76" s="94">
        <v>12.1</v>
      </c>
      <c r="J76" s="94">
        <v>7.4</v>
      </c>
      <c r="K76" s="94">
        <v>4.7</v>
      </c>
      <c r="L76" s="94">
        <v>3.2</v>
      </c>
      <c r="M76" s="94">
        <v>2.6</v>
      </c>
      <c r="N76" s="70" t="s">
        <v>562</v>
      </c>
    </row>
    <row r="77" spans="1:14" ht="15" customHeight="1">
      <c r="A77" s="69" t="s">
        <v>563</v>
      </c>
      <c r="B77" s="95">
        <v>58.1</v>
      </c>
      <c r="C77" s="94" t="s">
        <v>470</v>
      </c>
      <c r="D77" s="94" t="s">
        <v>470</v>
      </c>
      <c r="E77" s="94" t="s">
        <v>470</v>
      </c>
      <c r="F77" s="94">
        <v>0.5</v>
      </c>
      <c r="G77" s="94">
        <v>27</v>
      </c>
      <c r="H77" s="94">
        <v>69.599999999999994</v>
      </c>
      <c r="I77" s="94">
        <v>78.900000000000006</v>
      </c>
      <c r="J77" s="94">
        <v>78.8</v>
      </c>
      <c r="K77" s="94">
        <v>69.900000000000006</v>
      </c>
      <c r="L77" s="94">
        <v>52.3</v>
      </c>
      <c r="M77" s="94">
        <v>26.8</v>
      </c>
      <c r="N77" s="70" t="s">
        <v>564</v>
      </c>
    </row>
    <row r="78" spans="1:14" ht="15" customHeight="1">
      <c r="A78" s="69" t="s">
        <v>565</v>
      </c>
      <c r="B78" s="95">
        <v>10.4</v>
      </c>
      <c r="C78" s="94" t="s">
        <v>470</v>
      </c>
      <c r="D78" s="94" t="s">
        <v>470</v>
      </c>
      <c r="E78" s="94" t="s">
        <v>470</v>
      </c>
      <c r="F78" s="94" t="s">
        <v>470</v>
      </c>
      <c r="G78" s="94">
        <v>0</v>
      </c>
      <c r="H78" s="94">
        <v>0.4</v>
      </c>
      <c r="I78" s="94">
        <v>1.7</v>
      </c>
      <c r="J78" s="94">
        <v>6.7</v>
      </c>
      <c r="K78" s="94">
        <v>19.100000000000001</v>
      </c>
      <c r="L78" s="94">
        <v>40.4</v>
      </c>
      <c r="M78" s="94">
        <v>68.8</v>
      </c>
      <c r="N78" s="70" t="s">
        <v>566</v>
      </c>
    </row>
    <row r="79" spans="1:14" ht="15" customHeight="1">
      <c r="A79" s="69" t="s">
        <v>567</v>
      </c>
      <c r="B79" s="95">
        <v>4.5999999999999996</v>
      </c>
      <c r="C79" s="94" t="s">
        <v>470</v>
      </c>
      <c r="D79" s="94" t="s">
        <v>470</v>
      </c>
      <c r="E79" s="94" t="s">
        <v>470</v>
      </c>
      <c r="F79" s="94" t="s">
        <v>470</v>
      </c>
      <c r="G79" s="94">
        <v>0.9</v>
      </c>
      <c r="H79" s="94">
        <v>4.5</v>
      </c>
      <c r="I79" s="94">
        <v>7.2</v>
      </c>
      <c r="J79" s="94">
        <v>7</v>
      </c>
      <c r="K79" s="94">
        <v>6.2</v>
      </c>
      <c r="L79" s="94">
        <v>4.0999999999999996</v>
      </c>
      <c r="M79" s="94">
        <v>1.8</v>
      </c>
      <c r="N79" s="70" t="s">
        <v>568</v>
      </c>
    </row>
    <row r="80" spans="1:14" ht="15" customHeight="1">
      <c r="A80" s="69" t="s">
        <v>467</v>
      </c>
      <c r="B80" s="95">
        <v>0.1</v>
      </c>
      <c r="C80" s="94" t="s">
        <v>470</v>
      </c>
      <c r="D80" s="94" t="s">
        <v>470</v>
      </c>
      <c r="E80" s="94" t="s">
        <v>470</v>
      </c>
      <c r="F80" s="94" t="s">
        <v>470</v>
      </c>
      <c r="G80" s="94" t="s">
        <v>470</v>
      </c>
      <c r="H80" s="94">
        <v>0.2</v>
      </c>
      <c r="I80" s="94">
        <v>0.1</v>
      </c>
      <c r="J80" s="94">
        <v>0.1</v>
      </c>
      <c r="K80" s="94">
        <v>0.1</v>
      </c>
      <c r="L80" s="94">
        <v>0.1</v>
      </c>
      <c r="M80" s="94" t="s">
        <v>470</v>
      </c>
      <c r="N80" s="70" t="s">
        <v>468</v>
      </c>
    </row>
    <row r="81" spans="1:14" ht="15" customHeight="1">
      <c r="A81" s="71" t="s">
        <v>569</v>
      </c>
      <c r="B81" s="95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72" t="s">
        <v>570</v>
      </c>
    </row>
    <row r="82" spans="1:14" ht="15" customHeight="1">
      <c r="A82" s="69" t="s">
        <v>571</v>
      </c>
      <c r="B82" s="95">
        <v>60.4</v>
      </c>
      <c r="C82" s="94" t="s">
        <v>470</v>
      </c>
      <c r="D82" s="94" t="s">
        <v>470</v>
      </c>
      <c r="E82" s="94" t="s">
        <v>470</v>
      </c>
      <c r="F82" s="94">
        <v>1.2</v>
      </c>
      <c r="G82" s="94">
        <v>33.6</v>
      </c>
      <c r="H82" s="94">
        <v>75.2</v>
      </c>
      <c r="I82" s="94">
        <v>80.7</v>
      </c>
      <c r="J82" s="94">
        <v>78.8</v>
      </c>
      <c r="K82" s="94">
        <v>69.599999999999994</v>
      </c>
      <c r="L82" s="94">
        <v>51.4</v>
      </c>
      <c r="M82" s="94">
        <v>26.8</v>
      </c>
      <c r="N82" s="70" t="s">
        <v>572</v>
      </c>
    </row>
    <row r="83" spans="1:14" ht="15" customHeight="1">
      <c r="A83" s="69" t="s">
        <v>573</v>
      </c>
      <c r="B83" s="95">
        <v>39.6</v>
      </c>
      <c r="C83" s="94" t="s">
        <v>470</v>
      </c>
      <c r="D83" s="94" t="s">
        <v>470</v>
      </c>
      <c r="E83" s="94" t="s">
        <v>470</v>
      </c>
      <c r="F83" s="94">
        <v>98.8</v>
      </c>
      <c r="G83" s="94">
        <v>66.400000000000006</v>
      </c>
      <c r="H83" s="94">
        <v>24.7</v>
      </c>
      <c r="I83" s="94">
        <v>19.3</v>
      </c>
      <c r="J83" s="94">
        <v>21.2</v>
      </c>
      <c r="K83" s="94">
        <v>30.4</v>
      </c>
      <c r="L83" s="94">
        <v>48.6</v>
      </c>
      <c r="M83" s="94">
        <v>73.2</v>
      </c>
      <c r="N83" s="70" t="s">
        <v>574</v>
      </c>
    </row>
    <row r="84" spans="1:14" ht="15" customHeight="1">
      <c r="A84" s="69" t="s">
        <v>467</v>
      </c>
      <c r="B84" s="95">
        <v>0</v>
      </c>
      <c r="C84" s="94" t="s">
        <v>470</v>
      </c>
      <c r="D84" s="94" t="s">
        <v>470</v>
      </c>
      <c r="E84" s="94" t="s">
        <v>470</v>
      </c>
      <c r="F84" s="94" t="s">
        <v>470</v>
      </c>
      <c r="G84" s="94" t="s">
        <v>470</v>
      </c>
      <c r="H84" s="94">
        <v>0.1</v>
      </c>
      <c r="I84" s="94" t="s">
        <v>470</v>
      </c>
      <c r="J84" s="94">
        <v>0</v>
      </c>
      <c r="K84" s="94" t="s">
        <v>470</v>
      </c>
      <c r="L84" s="94" t="s">
        <v>470</v>
      </c>
      <c r="M84" s="94" t="s">
        <v>470</v>
      </c>
      <c r="N84" s="70" t="s">
        <v>468</v>
      </c>
    </row>
    <row r="85" spans="1:14" ht="15" customHeight="1">
      <c r="A85" s="71" t="s">
        <v>575</v>
      </c>
      <c r="B85" s="95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72" t="s">
        <v>576</v>
      </c>
    </row>
    <row r="86" spans="1:14" ht="15" customHeight="1">
      <c r="A86" s="69" t="s">
        <v>577</v>
      </c>
      <c r="B86" s="95">
        <v>52</v>
      </c>
      <c r="C86" s="94" t="s">
        <v>470</v>
      </c>
      <c r="D86" s="94" t="s">
        <v>470</v>
      </c>
      <c r="E86" s="94" t="s">
        <v>470</v>
      </c>
      <c r="F86" s="94">
        <v>5.3</v>
      </c>
      <c r="G86" s="94">
        <v>62.4</v>
      </c>
      <c r="H86" s="94">
        <v>82</v>
      </c>
      <c r="I86" s="94">
        <v>80.3</v>
      </c>
      <c r="J86" s="94">
        <v>65.400000000000006</v>
      </c>
      <c r="K86" s="94">
        <v>18</v>
      </c>
      <c r="L86" s="94">
        <v>3.2</v>
      </c>
      <c r="M86" s="94">
        <v>0.7</v>
      </c>
      <c r="N86" s="70" t="s">
        <v>578</v>
      </c>
    </row>
    <row r="87" spans="1:14" ht="15" customHeight="1">
      <c r="A87" s="69" t="s">
        <v>579</v>
      </c>
      <c r="B87" s="95">
        <v>6.3</v>
      </c>
      <c r="C87" s="94" t="s">
        <v>470</v>
      </c>
      <c r="D87" s="94" t="s">
        <v>470</v>
      </c>
      <c r="E87" s="94" t="s">
        <v>470</v>
      </c>
      <c r="F87" s="94">
        <v>2.7</v>
      </c>
      <c r="G87" s="94">
        <v>12.4</v>
      </c>
      <c r="H87" s="94">
        <v>7.6</v>
      </c>
      <c r="I87" s="94">
        <v>7.2</v>
      </c>
      <c r="J87" s="94">
        <v>8.1999999999999993</v>
      </c>
      <c r="K87" s="94">
        <v>1.6</v>
      </c>
      <c r="L87" s="94" t="s">
        <v>470</v>
      </c>
      <c r="M87" s="94" t="s">
        <v>470</v>
      </c>
      <c r="N87" s="70" t="s">
        <v>580</v>
      </c>
    </row>
    <row r="88" spans="1:14" ht="15" customHeight="1">
      <c r="A88" s="69" t="s">
        <v>581</v>
      </c>
      <c r="B88" s="95">
        <v>41.6</v>
      </c>
      <c r="C88" s="94" t="s">
        <v>470</v>
      </c>
      <c r="D88" s="94" t="s">
        <v>470</v>
      </c>
      <c r="E88" s="94" t="s">
        <v>470</v>
      </c>
      <c r="F88" s="94">
        <v>92</v>
      </c>
      <c r="G88" s="94">
        <v>25.2</v>
      </c>
      <c r="H88" s="94">
        <v>10.4</v>
      </c>
      <c r="I88" s="94">
        <v>12.5</v>
      </c>
      <c r="J88" s="94">
        <v>26.3</v>
      </c>
      <c r="K88" s="94">
        <v>80.3</v>
      </c>
      <c r="L88" s="94">
        <v>96.7</v>
      </c>
      <c r="M88" s="94">
        <v>99.3</v>
      </c>
      <c r="N88" s="70" t="s">
        <v>582</v>
      </c>
    </row>
    <row r="89" spans="1:14" ht="15" customHeight="1">
      <c r="A89" s="69" t="s">
        <v>467</v>
      </c>
      <c r="B89" s="95">
        <v>0</v>
      </c>
      <c r="C89" s="94" t="s">
        <v>470</v>
      </c>
      <c r="D89" s="94" t="s">
        <v>470</v>
      </c>
      <c r="E89" s="94" t="s">
        <v>470</v>
      </c>
      <c r="F89" s="94" t="s">
        <v>470</v>
      </c>
      <c r="G89" s="94" t="s">
        <v>470</v>
      </c>
      <c r="H89" s="94" t="s">
        <v>470</v>
      </c>
      <c r="I89" s="94">
        <v>0</v>
      </c>
      <c r="J89" s="94">
        <v>0.1</v>
      </c>
      <c r="K89" s="94">
        <v>0</v>
      </c>
      <c r="L89" s="94">
        <v>0.1</v>
      </c>
      <c r="M89" s="94" t="s">
        <v>470</v>
      </c>
      <c r="N89" s="70" t="s">
        <v>468</v>
      </c>
    </row>
    <row r="90" spans="1:14" ht="15" customHeight="1">
      <c r="A90" s="71" t="s">
        <v>583</v>
      </c>
      <c r="B90" s="95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72" t="s">
        <v>584</v>
      </c>
    </row>
    <row r="91" spans="1:14" ht="15" customHeight="1">
      <c r="A91" s="69" t="s">
        <v>585</v>
      </c>
      <c r="B91" s="95">
        <v>15.3</v>
      </c>
      <c r="C91" s="94">
        <v>17.100000000000001</v>
      </c>
      <c r="D91" s="94">
        <v>18</v>
      </c>
      <c r="E91" s="94">
        <v>21.7</v>
      </c>
      <c r="F91" s="94">
        <v>26.6</v>
      </c>
      <c r="G91" s="94">
        <v>15.8</v>
      </c>
      <c r="H91" s="94">
        <v>12.4</v>
      </c>
      <c r="I91" s="94">
        <v>16.600000000000001</v>
      </c>
      <c r="J91" s="94">
        <v>15.9</v>
      </c>
      <c r="K91" s="94">
        <v>10.7</v>
      </c>
      <c r="L91" s="94">
        <v>10.7</v>
      </c>
      <c r="M91" s="94">
        <v>10.199999999999999</v>
      </c>
      <c r="N91" s="70" t="s">
        <v>586</v>
      </c>
    </row>
    <row r="92" spans="1:14" ht="15" customHeight="1">
      <c r="A92" s="69" t="s">
        <v>587</v>
      </c>
      <c r="B92" s="95">
        <v>15.7</v>
      </c>
      <c r="C92" s="94">
        <v>15.3</v>
      </c>
      <c r="D92" s="94">
        <v>16.399999999999999</v>
      </c>
      <c r="E92" s="94">
        <v>18.3</v>
      </c>
      <c r="F92" s="94">
        <v>17.8</v>
      </c>
      <c r="G92" s="94">
        <v>15.4</v>
      </c>
      <c r="H92" s="94">
        <v>13.7</v>
      </c>
      <c r="I92" s="94">
        <v>13.9</v>
      </c>
      <c r="J92" s="94">
        <v>14.3</v>
      </c>
      <c r="K92" s="94">
        <v>16</v>
      </c>
      <c r="L92" s="94">
        <v>18.899999999999999</v>
      </c>
      <c r="M92" s="94">
        <v>22.5</v>
      </c>
      <c r="N92" s="70" t="s">
        <v>588</v>
      </c>
    </row>
    <row r="93" spans="1:14" ht="15" customHeight="1">
      <c r="A93" s="69" t="s">
        <v>589</v>
      </c>
      <c r="B93" s="95">
        <v>15.7</v>
      </c>
      <c r="C93" s="94">
        <v>12.6</v>
      </c>
      <c r="D93" s="94">
        <v>13.1</v>
      </c>
      <c r="E93" s="94">
        <v>13.4</v>
      </c>
      <c r="F93" s="94">
        <v>14.6</v>
      </c>
      <c r="G93" s="94">
        <v>15.7</v>
      </c>
      <c r="H93" s="94">
        <v>12.5</v>
      </c>
      <c r="I93" s="94">
        <v>14.1</v>
      </c>
      <c r="J93" s="94">
        <v>15</v>
      </c>
      <c r="K93" s="94">
        <v>20.100000000000001</v>
      </c>
      <c r="L93" s="94">
        <v>23.6</v>
      </c>
      <c r="M93" s="94">
        <v>22.6</v>
      </c>
      <c r="N93" s="70" t="s">
        <v>590</v>
      </c>
    </row>
    <row r="94" spans="1:14" ht="15" customHeight="1">
      <c r="A94" s="69" t="s">
        <v>591</v>
      </c>
      <c r="B94" s="95">
        <v>15.6</v>
      </c>
      <c r="C94" s="94">
        <v>16.3</v>
      </c>
      <c r="D94" s="94">
        <v>17.5</v>
      </c>
      <c r="E94" s="94">
        <v>14.4</v>
      </c>
      <c r="F94" s="94">
        <v>8.9</v>
      </c>
      <c r="G94" s="94">
        <v>14.9</v>
      </c>
      <c r="H94" s="94">
        <v>17.3</v>
      </c>
      <c r="I94" s="94">
        <v>14.1</v>
      </c>
      <c r="J94" s="94">
        <v>13.8</v>
      </c>
      <c r="K94" s="94">
        <v>17.7</v>
      </c>
      <c r="L94" s="94">
        <v>18.899999999999999</v>
      </c>
      <c r="M94" s="94">
        <v>17</v>
      </c>
      <c r="N94" s="70" t="s">
        <v>592</v>
      </c>
    </row>
    <row r="95" spans="1:14" ht="15" customHeight="1">
      <c r="A95" s="69" t="s">
        <v>593</v>
      </c>
      <c r="B95" s="95">
        <v>16</v>
      </c>
      <c r="C95" s="94">
        <v>16.100000000000001</v>
      </c>
      <c r="D95" s="94">
        <v>12.8</v>
      </c>
      <c r="E95" s="94">
        <v>11.8</v>
      </c>
      <c r="F95" s="94">
        <v>7.6</v>
      </c>
      <c r="G95" s="94">
        <v>15.6</v>
      </c>
      <c r="H95" s="94">
        <v>21.3</v>
      </c>
      <c r="I95" s="94">
        <v>15.5</v>
      </c>
      <c r="J95" s="94">
        <v>18.8</v>
      </c>
      <c r="K95" s="94">
        <v>16.3</v>
      </c>
      <c r="L95" s="94">
        <v>12.6</v>
      </c>
      <c r="M95" s="94">
        <v>12.4</v>
      </c>
      <c r="N95" s="70" t="s">
        <v>594</v>
      </c>
    </row>
    <row r="96" spans="1:14" ht="15" customHeight="1" thickBot="1">
      <c r="A96" s="77" t="s">
        <v>467</v>
      </c>
      <c r="B96" s="93">
        <v>21.8</v>
      </c>
      <c r="C96" s="92">
        <v>22.6</v>
      </c>
      <c r="D96" s="92">
        <v>22.2</v>
      </c>
      <c r="E96" s="92">
        <v>20.399999999999999</v>
      </c>
      <c r="F96" s="92">
        <v>24.6</v>
      </c>
      <c r="G96" s="92">
        <v>22.5</v>
      </c>
      <c r="H96" s="92">
        <v>22.7</v>
      </c>
      <c r="I96" s="92">
        <v>25.8</v>
      </c>
      <c r="J96" s="92">
        <v>22.3</v>
      </c>
      <c r="K96" s="92">
        <v>19.2</v>
      </c>
      <c r="L96" s="92">
        <v>15.3</v>
      </c>
      <c r="M96" s="92">
        <v>15.2</v>
      </c>
      <c r="N96" s="78" t="s">
        <v>468</v>
      </c>
    </row>
    <row r="97" spans="1:14" ht="15" customHeight="1" thickTop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</row>
    <row r="98" spans="1:14" ht="15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</row>
    <row r="99" spans="1:14" ht="15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</row>
    <row r="100" spans="1:14" ht="15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</row>
    <row r="101" spans="1:14" ht="15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</row>
    <row r="102" spans="1:14" ht="15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</row>
    <row r="103" spans="1:14" ht="15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</row>
    <row r="104" spans="1:14" ht="15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</row>
    <row r="105" spans="1:14" ht="15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</row>
    <row r="106" spans="1:14" ht="15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</row>
    <row r="107" spans="1:14" ht="15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</row>
    <row r="108" spans="1:14" ht="15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</row>
    <row r="109" spans="1:14" ht="15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</row>
    <row r="110" spans="1:14" ht="15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</row>
    <row r="111" spans="1:14" ht="15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</row>
    <row r="112" spans="1:14" ht="15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</row>
    <row r="113" spans="1:14" ht="15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</row>
    <row r="114" spans="1:14" ht="15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</row>
    <row r="115" spans="1:14" ht="15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</row>
    <row r="116" spans="1:14" ht="15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</row>
    <row r="117" spans="1:14" ht="15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</row>
    <row r="118" spans="1:14" ht="15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</row>
    <row r="119" spans="1:14" ht="15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</row>
    <row r="120" spans="1:14" ht="15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</row>
    <row r="121" spans="1:14" ht="15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</row>
    <row r="122" spans="1:14" ht="15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</row>
    <row r="123" spans="1:14" ht="15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</row>
    <row r="124" spans="1:14" ht="15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</row>
    <row r="125" spans="1:14" ht="15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</row>
    <row r="126" spans="1:14" ht="15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</row>
    <row r="127" spans="1:14" ht="15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</row>
    <row r="128" spans="1:14" ht="15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</row>
    <row r="129" spans="1:14" ht="15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</row>
    <row r="130" spans="1:14" ht="15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</row>
    <row r="131" spans="1:14" ht="15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</row>
    <row r="132" spans="1:14" ht="15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</row>
    <row r="133" spans="1:14" ht="15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</row>
    <row r="134" spans="1:14" ht="15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</row>
    <row r="135" spans="1:14" ht="15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</row>
    <row r="136" spans="1:14" ht="15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</row>
    <row r="137" spans="1:14" ht="15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</row>
    <row r="138" spans="1:14" ht="15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</row>
    <row r="139" spans="1:14" ht="15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</row>
    <row r="140" spans="1:14" ht="15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</row>
    <row r="141" spans="1:14" ht="15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</row>
    <row r="142" spans="1:14" ht="15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</row>
    <row r="143" spans="1:14" ht="15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</row>
    <row r="144" spans="1:14" ht="15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</row>
    <row r="145" spans="1:14" ht="15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</row>
    <row r="146" spans="1:14" ht="15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</row>
    <row r="147" spans="1:14" ht="15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</row>
    <row r="148" spans="1:14" ht="15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</row>
    <row r="149" spans="1:14" ht="15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</row>
    <row r="150" spans="1:14" ht="15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</row>
    <row r="151" spans="1:14" ht="15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</row>
    <row r="152" spans="1:14" ht="15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</row>
    <row r="153" spans="1:14" ht="15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</row>
    <row r="154" spans="1:14" ht="15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</row>
    <row r="155" spans="1:14" ht="15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</row>
    <row r="156" spans="1:14" ht="15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</row>
    <row r="157" spans="1:14" ht="15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</row>
    <row r="158" spans="1:14" ht="15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</row>
    <row r="159" spans="1:14" ht="15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</row>
    <row r="160" spans="1:14" ht="15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</row>
    <row r="161" spans="1:14" ht="15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</row>
    <row r="162" spans="1:14" ht="15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</row>
    <row r="163" spans="1:14" ht="15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</row>
    <row r="164" spans="1:14" ht="15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</row>
    <row r="165" spans="1:14" ht="15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</row>
    <row r="166" spans="1:14" ht="15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</row>
    <row r="167" spans="1:14" ht="15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</row>
    <row r="168" spans="1:14" ht="15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</row>
    <row r="169" spans="1:14" ht="15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</row>
    <row r="170" spans="1:14" ht="15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</row>
    <row r="171" spans="1:14" ht="15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</row>
    <row r="172" spans="1:14" ht="15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</row>
    <row r="173" spans="1:14" ht="15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</row>
    <row r="174" spans="1:14" ht="15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</row>
    <row r="175" spans="1:14" ht="15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</row>
    <row r="176" spans="1:14" ht="15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</row>
    <row r="177" spans="1:14" ht="15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</row>
    <row r="178" spans="1:14" ht="15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</row>
    <row r="179" spans="1:14" ht="15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</row>
    <row r="180" spans="1:14" ht="15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</row>
    <row r="181" spans="1:14" ht="15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</row>
    <row r="182" spans="1:14" ht="15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</row>
    <row r="183" spans="1:14" ht="15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</row>
    <row r="184" spans="1:14" ht="15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</row>
    <row r="185" spans="1:14" ht="15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</row>
    <row r="186" spans="1:14" ht="15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</row>
    <row r="187" spans="1:14" ht="15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</row>
    <row r="188" spans="1:14" ht="15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</row>
    <row r="189" spans="1:14" ht="15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</row>
    <row r="190" spans="1:14" ht="15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</row>
    <row r="191" spans="1:14" ht="15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</row>
    <row r="192" spans="1:14" ht="15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</row>
    <row r="193" spans="1:14" ht="15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</row>
    <row r="194" spans="1:14" ht="15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</row>
    <row r="195" spans="1:14" ht="15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</row>
    <row r="196" spans="1:14" ht="15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</row>
    <row r="197" spans="1:14" ht="15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</row>
    <row r="198" spans="1:14" ht="15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</row>
    <row r="199" spans="1:14" ht="15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</row>
    <row r="200" spans="1:14" ht="15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</row>
    <row r="201" spans="1:14" ht="15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</row>
    <row r="202" spans="1:14" ht="15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</row>
    <row r="203" spans="1:14" ht="15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</row>
    <row r="204" spans="1:14" ht="15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</row>
    <row r="205" spans="1:14" ht="15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</row>
    <row r="206" spans="1:14" ht="15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</row>
    <row r="207" spans="1:14" ht="15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</row>
    <row r="208" spans="1:14" ht="15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</row>
    <row r="209" spans="1:14" ht="15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</row>
    <row r="210" spans="1:14" ht="15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</row>
    <row r="211" spans="1:14" ht="15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</row>
    <row r="212" spans="1:14" ht="15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</row>
    <row r="213" spans="1:14" ht="15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</row>
    <row r="214" spans="1:14" ht="15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</row>
    <row r="215" spans="1:14" ht="15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</row>
    <row r="216" spans="1:14" ht="15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</row>
    <row r="217" spans="1:14" ht="15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</row>
    <row r="218" spans="1:14" ht="15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</row>
    <row r="219" spans="1:14" ht="15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</row>
    <row r="220" spans="1:14" ht="15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</row>
    <row r="221" spans="1:14" ht="15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</row>
    <row r="222" spans="1:14" ht="15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</row>
    <row r="223" spans="1:14" ht="15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</row>
    <row r="224" spans="1:14" ht="15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</row>
    <row r="225" spans="1:14" ht="15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</row>
    <row r="226" spans="1:14" ht="15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</row>
    <row r="227" spans="1:14" ht="15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</row>
    <row r="228" spans="1:14" ht="15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</row>
    <row r="229" spans="1:14" ht="15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</row>
    <row r="230" spans="1:14" ht="15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</row>
    <row r="231" spans="1:14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</row>
    <row r="232" spans="1:14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</row>
    <row r="233" spans="1:14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</row>
    <row r="234" spans="1:14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</row>
  </sheetData>
  <mergeCells count="4">
    <mergeCell ref="A4:A6"/>
    <mergeCell ref="N4:N6"/>
    <mergeCell ref="B6:M6"/>
    <mergeCell ref="B51:M5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Arkusz25"/>
  <dimension ref="A1:O75"/>
  <sheetViews>
    <sheetView workbookViewId="0">
      <selection activeCell="K34" sqref="K34"/>
    </sheetView>
  </sheetViews>
  <sheetFormatPr defaultRowHeight="12.75"/>
  <cols>
    <col min="1" max="1" width="16.5703125" style="118" customWidth="1"/>
    <col min="2" max="2" width="5.42578125" style="117" customWidth="1"/>
    <col min="3" max="3" width="9.140625" style="115"/>
    <col min="4" max="4" width="8.5703125" style="115" customWidth="1"/>
    <col min="5" max="5" width="9.28515625" style="115" customWidth="1"/>
    <col min="6" max="6" width="10.140625" style="115" customWidth="1"/>
    <col min="7" max="7" width="7.28515625" style="115" customWidth="1"/>
    <col min="8" max="8" width="11.7109375" style="116" customWidth="1"/>
    <col min="9" max="9" width="13.28515625" style="116" customWidth="1"/>
    <col min="10" max="256" width="9.140625" style="115"/>
    <col min="257" max="257" width="16.5703125" style="115" customWidth="1"/>
    <col min="258" max="258" width="5.42578125" style="115" customWidth="1"/>
    <col min="259" max="259" width="9.140625" style="115"/>
    <col min="260" max="260" width="8.5703125" style="115" customWidth="1"/>
    <col min="261" max="261" width="9.28515625" style="115" customWidth="1"/>
    <col min="262" max="262" width="10.140625" style="115" customWidth="1"/>
    <col min="263" max="263" width="7.28515625" style="115" customWidth="1"/>
    <col min="264" max="264" width="11.7109375" style="115" customWidth="1"/>
    <col min="265" max="265" width="13.28515625" style="115" customWidth="1"/>
    <col min="266" max="512" width="9.140625" style="115"/>
    <col min="513" max="513" width="16.5703125" style="115" customWidth="1"/>
    <col min="514" max="514" width="5.42578125" style="115" customWidth="1"/>
    <col min="515" max="515" width="9.140625" style="115"/>
    <col min="516" max="516" width="8.5703125" style="115" customWidth="1"/>
    <col min="517" max="517" width="9.28515625" style="115" customWidth="1"/>
    <col min="518" max="518" width="10.140625" style="115" customWidth="1"/>
    <col min="519" max="519" width="7.28515625" style="115" customWidth="1"/>
    <col min="520" max="520" width="11.7109375" style="115" customWidth="1"/>
    <col min="521" max="521" width="13.28515625" style="115" customWidth="1"/>
    <col min="522" max="768" width="9.140625" style="115"/>
    <col min="769" max="769" width="16.5703125" style="115" customWidth="1"/>
    <col min="770" max="770" width="5.42578125" style="115" customWidth="1"/>
    <col min="771" max="771" width="9.140625" style="115"/>
    <col min="772" max="772" width="8.5703125" style="115" customWidth="1"/>
    <col min="773" max="773" width="9.28515625" style="115" customWidth="1"/>
    <col min="774" max="774" width="10.140625" style="115" customWidth="1"/>
    <col min="775" max="775" width="7.28515625" style="115" customWidth="1"/>
    <col min="776" max="776" width="11.7109375" style="115" customWidth="1"/>
    <col min="777" max="777" width="13.28515625" style="115" customWidth="1"/>
    <col min="778" max="1024" width="9.140625" style="115"/>
    <col min="1025" max="1025" width="16.5703125" style="115" customWidth="1"/>
    <col min="1026" max="1026" width="5.42578125" style="115" customWidth="1"/>
    <col min="1027" max="1027" width="9.140625" style="115"/>
    <col min="1028" max="1028" width="8.5703125" style="115" customWidth="1"/>
    <col min="1029" max="1029" width="9.28515625" style="115" customWidth="1"/>
    <col min="1030" max="1030" width="10.140625" style="115" customWidth="1"/>
    <col min="1031" max="1031" width="7.28515625" style="115" customWidth="1"/>
    <col min="1032" max="1032" width="11.7109375" style="115" customWidth="1"/>
    <col min="1033" max="1033" width="13.28515625" style="115" customWidth="1"/>
    <col min="1034" max="1280" width="9.140625" style="115"/>
    <col min="1281" max="1281" width="16.5703125" style="115" customWidth="1"/>
    <col min="1282" max="1282" width="5.42578125" style="115" customWidth="1"/>
    <col min="1283" max="1283" width="9.140625" style="115"/>
    <col min="1284" max="1284" width="8.5703125" style="115" customWidth="1"/>
    <col min="1285" max="1285" width="9.28515625" style="115" customWidth="1"/>
    <col min="1286" max="1286" width="10.140625" style="115" customWidth="1"/>
    <col min="1287" max="1287" width="7.28515625" style="115" customWidth="1"/>
    <col min="1288" max="1288" width="11.7109375" style="115" customWidth="1"/>
    <col min="1289" max="1289" width="13.28515625" style="115" customWidth="1"/>
    <col min="1290" max="1536" width="9.140625" style="115"/>
    <col min="1537" max="1537" width="16.5703125" style="115" customWidth="1"/>
    <col min="1538" max="1538" width="5.42578125" style="115" customWidth="1"/>
    <col min="1539" max="1539" width="9.140625" style="115"/>
    <col min="1540" max="1540" width="8.5703125" style="115" customWidth="1"/>
    <col min="1541" max="1541" width="9.28515625" style="115" customWidth="1"/>
    <col min="1542" max="1542" width="10.140625" style="115" customWidth="1"/>
    <col min="1543" max="1543" width="7.28515625" style="115" customWidth="1"/>
    <col min="1544" max="1544" width="11.7109375" style="115" customWidth="1"/>
    <col min="1545" max="1545" width="13.28515625" style="115" customWidth="1"/>
    <col min="1546" max="1792" width="9.140625" style="115"/>
    <col min="1793" max="1793" width="16.5703125" style="115" customWidth="1"/>
    <col min="1794" max="1794" width="5.42578125" style="115" customWidth="1"/>
    <col min="1795" max="1795" width="9.140625" style="115"/>
    <col min="1796" max="1796" width="8.5703125" style="115" customWidth="1"/>
    <col min="1797" max="1797" width="9.28515625" style="115" customWidth="1"/>
    <col min="1798" max="1798" width="10.140625" style="115" customWidth="1"/>
    <col min="1799" max="1799" width="7.28515625" style="115" customWidth="1"/>
    <col min="1800" max="1800" width="11.7109375" style="115" customWidth="1"/>
    <col min="1801" max="1801" width="13.28515625" style="115" customWidth="1"/>
    <col min="1802" max="2048" width="9.140625" style="115"/>
    <col min="2049" max="2049" width="16.5703125" style="115" customWidth="1"/>
    <col min="2050" max="2050" width="5.42578125" style="115" customWidth="1"/>
    <col min="2051" max="2051" width="9.140625" style="115"/>
    <col min="2052" max="2052" width="8.5703125" style="115" customWidth="1"/>
    <col min="2053" max="2053" width="9.28515625" style="115" customWidth="1"/>
    <col min="2054" max="2054" width="10.140625" style="115" customWidth="1"/>
    <col min="2055" max="2055" width="7.28515625" style="115" customWidth="1"/>
    <col min="2056" max="2056" width="11.7109375" style="115" customWidth="1"/>
    <col min="2057" max="2057" width="13.28515625" style="115" customWidth="1"/>
    <col min="2058" max="2304" width="9.140625" style="115"/>
    <col min="2305" max="2305" width="16.5703125" style="115" customWidth="1"/>
    <col min="2306" max="2306" width="5.42578125" style="115" customWidth="1"/>
    <col min="2307" max="2307" width="9.140625" style="115"/>
    <col min="2308" max="2308" width="8.5703125" style="115" customWidth="1"/>
    <col min="2309" max="2309" width="9.28515625" style="115" customWidth="1"/>
    <col min="2310" max="2310" width="10.140625" style="115" customWidth="1"/>
    <col min="2311" max="2311" width="7.28515625" style="115" customWidth="1"/>
    <col min="2312" max="2312" width="11.7109375" style="115" customWidth="1"/>
    <col min="2313" max="2313" width="13.28515625" style="115" customWidth="1"/>
    <col min="2314" max="2560" width="9.140625" style="115"/>
    <col min="2561" max="2561" width="16.5703125" style="115" customWidth="1"/>
    <col min="2562" max="2562" width="5.42578125" style="115" customWidth="1"/>
    <col min="2563" max="2563" width="9.140625" style="115"/>
    <col min="2564" max="2564" width="8.5703125" style="115" customWidth="1"/>
    <col min="2565" max="2565" width="9.28515625" style="115" customWidth="1"/>
    <col min="2566" max="2566" width="10.140625" style="115" customWidth="1"/>
    <col min="2567" max="2567" width="7.28515625" style="115" customWidth="1"/>
    <col min="2568" max="2568" width="11.7109375" style="115" customWidth="1"/>
    <col min="2569" max="2569" width="13.28515625" style="115" customWidth="1"/>
    <col min="2570" max="2816" width="9.140625" style="115"/>
    <col min="2817" max="2817" width="16.5703125" style="115" customWidth="1"/>
    <col min="2818" max="2818" width="5.42578125" style="115" customWidth="1"/>
    <col min="2819" max="2819" width="9.140625" style="115"/>
    <col min="2820" max="2820" width="8.5703125" style="115" customWidth="1"/>
    <col min="2821" max="2821" width="9.28515625" style="115" customWidth="1"/>
    <col min="2822" max="2822" width="10.140625" style="115" customWidth="1"/>
    <col min="2823" max="2823" width="7.28515625" style="115" customWidth="1"/>
    <col min="2824" max="2824" width="11.7109375" style="115" customWidth="1"/>
    <col min="2825" max="2825" width="13.28515625" style="115" customWidth="1"/>
    <col min="2826" max="3072" width="9.140625" style="115"/>
    <col min="3073" max="3073" width="16.5703125" style="115" customWidth="1"/>
    <col min="3074" max="3074" width="5.42578125" style="115" customWidth="1"/>
    <col min="3075" max="3075" width="9.140625" style="115"/>
    <col min="3076" max="3076" width="8.5703125" style="115" customWidth="1"/>
    <col min="3077" max="3077" width="9.28515625" style="115" customWidth="1"/>
    <col min="3078" max="3078" width="10.140625" style="115" customWidth="1"/>
    <col min="3079" max="3079" width="7.28515625" style="115" customWidth="1"/>
    <col min="3080" max="3080" width="11.7109375" style="115" customWidth="1"/>
    <col min="3081" max="3081" width="13.28515625" style="115" customWidth="1"/>
    <col min="3082" max="3328" width="9.140625" style="115"/>
    <col min="3329" max="3329" width="16.5703125" style="115" customWidth="1"/>
    <col min="3330" max="3330" width="5.42578125" style="115" customWidth="1"/>
    <col min="3331" max="3331" width="9.140625" style="115"/>
    <col min="3332" max="3332" width="8.5703125" style="115" customWidth="1"/>
    <col min="3333" max="3333" width="9.28515625" style="115" customWidth="1"/>
    <col min="3334" max="3334" width="10.140625" style="115" customWidth="1"/>
    <col min="3335" max="3335" width="7.28515625" style="115" customWidth="1"/>
    <col min="3336" max="3336" width="11.7109375" style="115" customWidth="1"/>
    <col min="3337" max="3337" width="13.28515625" style="115" customWidth="1"/>
    <col min="3338" max="3584" width="9.140625" style="115"/>
    <col min="3585" max="3585" width="16.5703125" style="115" customWidth="1"/>
    <col min="3586" max="3586" width="5.42578125" style="115" customWidth="1"/>
    <col min="3587" max="3587" width="9.140625" style="115"/>
    <col min="3588" max="3588" width="8.5703125" style="115" customWidth="1"/>
    <col min="3589" max="3589" width="9.28515625" style="115" customWidth="1"/>
    <col min="3590" max="3590" width="10.140625" style="115" customWidth="1"/>
    <col min="3591" max="3591" width="7.28515625" style="115" customWidth="1"/>
    <col min="3592" max="3592" width="11.7109375" style="115" customWidth="1"/>
    <col min="3593" max="3593" width="13.28515625" style="115" customWidth="1"/>
    <col min="3594" max="3840" width="9.140625" style="115"/>
    <col min="3841" max="3841" width="16.5703125" style="115" customWidth="1"/>
    <col min="3842" max="3842" width="5.42578125" style="115" customWidth="1"/>
    <col min="3843" max="3843" width="9.140625" style="115"/>
    <col min="3844" max="3844" width="8.5703125" style="115" customWidth="1"/>
    <col min="3845" max="3845" width="9.28515625" style="115" customWidth="1"/>
    <col min="3846" max="3846" width="10.140625" style="115" customWidth="1"/>
    <col min="3847" max="3847" width="7.28515625" style="115" customWidth="1"/>
    <col min="3848" max="3848" width="11.7109375" style="115" customWidth="1"/>
    <col min="3849" max="3849" width="13.28515625" style="115" customWidth="1"/>
    <col min="3850" max="4096" width="9.140625" style="115"/>
    <col min="4097" max="4097" width="16.5703125" style="115" customWidth="1"/>
    <col min="4098" max="4098" width="5.42578125" style="115" customWidth="1"/>
    <col min="4099" max="4099" width="9.140625" style="115"/>
    <col min="4100" max="4100" width="8.5703125" style="115" customWidth="1"/>
    <col min="4101" max="4101" width="9.28515625" style="115" customWidth="1"/>
    <col min="4102" max="4102" width="10.140625" style="115" customWidth="1"/>
    <col min="4103" max="4103" width="7.28515625" style="115" customWidth="1"/>
    <col min="4104" max="4104" width="11.7109375" style="115" customWidth="1"/>
    <col min="4105" max="4105" width="13.28515625" style="115" customWidth="1"/>
    <col min="4106" max="4352" width="9.140625" style="115"/>
    <col min="4353" max="4353" width="16.5703125" style="115" customWidth="1"/>
    <col min="4354" max="4354" width="5.42578125" style="115" customWidth="1"/>
    <col min="4355" max="4355" width="9.140625" style="115"/>
    <col min="4356" max="4356" width="8.5703125" style="115" customWidth="1"/>
    <col min="4357" max="4357" width="9.28515625" style="115" customWidth="1"/>
    <col min="4358" max="4358" width="10.140625" style="115" customWidth="1"/>
    <col min="4359" max="4359" width="7.28515625" style="115" customWidth="1"/>
    <col min="4360" max="4360" width="11.7109375" style="115" customWidth="1"/>
    <col min="4361" max="4361" width="13.28515625" style="115" customWidth="1"/>
    <col min="4362" max="4608" width="9.140625" style="115"/>
    <col min="4609" max="4609" width="16.5703125" style="115" customWidth="1"/>
    <col min="4610" max="4610" width="5.42578125" style="115" customWidth="1"/>
    <col min="4611" max="4611" width="9.140625" style="115"/>
    <col min="4612" max="4612" width="8.5703125" style="115" customWidth="1"/>
    <col min="4613" max="4613" width="9.28515625" style="115" customWidth="1"/>
    <col min="4614" max="4614" width="10.140625" style="115" customWidth="1"/>
    <col min="4615" max="4615" width="7.28515625" style="115" customWidth="1"/>
    <col min="4616" max="4616" width="11.7109375" style="115" customWidth="1"/>
    <col min="4617" max="4617" width="13.28515625" style="115" customWidth="1"/>
    <col min="4618" max="4864" width="9.140625" style="115"/>
    <col min="4865" max="4865" width="16.5703125" style="115" customWidth="1"/>
    <col min="4866" max="4866" width="5.42578125" style="115" customWidth="1"/>
    <col min="4867" max="4867" width="9.140625" style="115"/>
    <col min="4868" max="4868" width="8.5703125" style="115" customWidth="1"/>
    <col min="4869" max="4869" width="9.28515625" style="115" customWidth="1"/>
    <col min="4870" max="4870" width="10.140625" style="115" customWidth="1"/>
    <col min="4871" max="4871" width="7.28515625" style="115" customWidth="1"/>
    <col min="4872" max="4872" width="11.7109375" style="115" customWidth="1"/>
    <col min="4873" max="4873" width="13.28515625" style="115" customWidth="1"/>
    <col min="4874" max="5120" width="9.140625" style="115"/>
    <col min="5121" max="5121" width="16.5703125" style="115" customWidth="1"/>
    <col min="5122" max="5122" width="5.42578125" style="115" customWidth="1"/>
    <col min="5123" max="5123" width="9.140625" style="115"/>
    <col min="5124" max="5124" width="8.5703125" style="115" customWidth="1"/>
    <col min="5125" max="5125" width="9.28515625" style="115" customWidth="1"/>
    <col min="5126" max="5126" width="10.140625" style="115" customWidth="1"/>
    <col min="5127" max="5127" width="7.28515625" style="115" customWidth="1"/>
    <col min="5128" max="5128" width="11.7109375" style="115" customWidth="1"/>
    <col min="5129" max="5129" width="13.28515625" style="115" customWidth="1"/>
    <col min="5130" max="5376" width="9.140625" style="115"/>
    <col min="5377" max="5377" width="16.5703125" style="115" customWidth="1"/>
    <col min="5378" max="5378" width="5.42578125" style="115" customWidth="1"/>
    <col min="5379" max="5379" width="9.140625" style="115"/>
    <col min="5380" max="5380" width="8.5703125" style="115" customWidth="1"/>
    <col min="5381" max="5381" width="9.28515625" style="115" customWidth="1"/>
    <col min="5382" max="5382" width="10.140625" style="115" customWidth="1"/>
    <col min="5383" max="5383" width="7.28515625" style="115" customWidth="1"/>
    <col min="5384" max="5384" width="11.7109375" style="115" customWidth="1"/>
    <col min="5385" max="5385" width="13.28515625" style="115" customWidth="1"/>
    <col min="5386" max="5632" width="9.140625" style="115"/>
    <col min="5633" max="5633" width="16.5703125" style="115" customWidth="1"/>
    <col min="5634" max="5634" width="5.42578125" style="115" customWidth="1"/>
    <col min="5635" max="5635" width="9.140625" style="115"/>
    <col min="5636" max="5636" width="8.5703125" style="115" customWidth="1"/>
    <col min="5637" max="5637" width="9.28515625" style="115" customWidth="1"/>
    <col min="5638" max="5638" width="10.140625" style="115" customWidth="1"/>
    <col min="5639" max="5639" width="7.28515625" style="115" customWidth="1"/>
    <col min="5640" max="5640" width="11.7109375" style="115" customWidth="1"/>
    <col min="5641" max="5641" width="13.28515625" style="115" customWidth="1"/>
    <col min="5642" max="5888" width="9.140625" style="115"/>
    <col min="5889" max="5889" width="16.5703125" style="115" customWidth="1"/>
    <col min="5890" max="5890" width="5.42578125" style="115" customWidth="1"/>
    <col min="5891" max="5891" width="9.140625" style="115"/>
    <col min="5892" max="5892" width="8.5703125" style="115" customWidth="1"/>
    <col min="5893" max="5893" width="9.28515625" style="115" customWidth="1"/>
    <col min="5894" max="5894" width="10.140625" style="115" customWidth="1"/>
    <col min="5895" max="5895" width="7.28515625" style="115" customWidth="1"/>
    <col min="5896" max="5896" width="11.7109375" style="115" customWidth="1"/>
    <col min="5897" max="5897" width="13.28515625" style="115" customWidth="1"/>
    <col min="5898" max="6144" width="9.140625" style="115"/>
    <col min="6145" max="6145" width="16.5703125" style="115" customWidth="1"/>
    <col min="6146" max="6146" width="5.42578125" style="115" customWidth="1"/>
    <col min="6147" max="6147" width="9.140625" style="115"/>
    <col min="6148" max="6148" width="8.5703125" style="115" customWidth="1"/>
    <col min="6149" max="6149" width="9.28515625" style="115" customWidth="1"/>
    <col min="6150" max="6150" width="10.140625" style="115" customWidth="1"/>
    <col min="6151" max="6151" width="7.28515625" style="115" customWidth="1"/>
    <col min="6152" max="6152" width="11.7109375" style="115" customWidth="1"/>
    <col min="6153" max="6153" width="13.28515625" style="115" customWidth="1"/>
    <col min="6154" max="6400" width="9.140625" style="115"/>
    <col min="6401" max="6401" width="16.5703125" style="115" customWidth="1"/>
    <col min="6402" max="6402" width="5.42578125" style="115" customWidth="1"/>
    <col min="6403" max="6403" width="9.140625" style="115"/>
    <col min="6404" max="6404" width="8.5703125" style="115" customWidth="1"/>
    <col min="6405" max="6405" width="9.28515625" style="115" customWidth="1"/>
    <col min="6406" max="6406" width="10.140625" style="115" customWidth="1"/>
    <col min="6407" max="6407" width="7.28515625" style="115" customWidth="1"/>
    <col min="6408" max="6408" width="11.7109375" style="115" customWidth="1"/>
    <col min="6409" max="6409" width="13.28515625" style="115" customWidth="1"/>
    <col min="6410" max="6656" width="9.140625" style="115"/>
    <col min="6657" max="6657" width="16.5703125" style="115" customWidth="1"/>
    <col min="6658" max="6658" width="5.42578125" style="115" customWidth="1"/>
    <col min="6659" max="6659" width="9.140625" style="115"/>
    <col min="6660" max="6660" width="8.5703125" style="115" customWidth="1"/>
    <col min="6661" max="6661" width="9.28515625" style="115" customWidth="1"/>
    <col min="6662" max="6662" width="10.140625" style="115" customWidth="1"/>
    <col min="6663" max="6663" width="7.28515625" style="115" customWidth="1"/>
    <col min="6664" max="6664" width="11.7109375" style="115" customWidth="1"/>
    <col min="6665" max="6665" width="13.28515625" style="115" customWidth="1"/>
    <col min="6666" max="6912" width="9.140625" style="115"/>
    <col min="6913" max="6913" width="16.5703125" style="115" customWidth="1"/>
    <col min="6914" max="6914" width="5.42578125" style="115" customWidth="1"/>
    <col min="6915" max="6915" width="9.140625" style="115"/>
    <col min="6916" max="6916" width="8.5703125" style="115" customWidth="1"/>
    <col min="6917" max="6917" width="9.28515625" style="115" customWidth="1"/>
    <col min="6918" max="6918" width="10.140625" style="115" customWidth="1"/>
    <col min="6919" max="6919" width="7.28515625" style="115" customWidth="1"/>
    <col min="6920" max="6920" width="11.7109375" style="115" customWidth="1"/>
    <col min="6921" max="6921" width="13.28515625" style="115" customWidth="1"/>
    <col min="6922" max="7168" width="9.140625" style="115"/>
    <col min="7169" max="7169" width="16.5703125" style="115" customWidth="1"/>
    <col min="7170" max="7170" width="5.42578125" style="115" customWidth="1"/>
    <col min="7171" max="7171" width="9.140625" style="115"/>
    <col min="7172" max="7172" width="8.5703125" style="115" customWidth="1"/>
    <col min="7173" max="7173" width="9.28515625" style="115" customWidth="1"/>
    <col min="7174" max="7174" width="10.140625" style="115" customWidth="1"/>
    <col min="7175" max="7175" width="7.28515625" style="115" customWidth="1"/>
    <col min="7176" max="7176" width="11.7109375" style="115" customWidth="1"/>
    <col min="7177" max="7177" width="13.28515625" style="115" customWidth="1"/>
    <col min="7178" max="7424" width="9.140625" style="115"/>
    <col min="7425" max="7425" width="16.5703125" style="115" customWidth="1"/>
    <col min="7426" max="7426" width="5.42578125" style="115" customWidth="1"/>
    <col min="7427" max="7427" width="9.140625" style="115"/>
    <col min="7428" max="7428" width="8.5703125" style="115" customWidth="1"/>
    <col min="7429" max="7429" width="9.28515625" style="115" customWidth="1"/>
    <col min="7430" max="7430" width="10.140625" style="115" customWidth="1"/>
    <col min="7431" max="7431" width="7.28515625" style="115" customWidth="1"/>
    <col min="7432" max="7432" width="11.7109375" style="115" customWidth="1"/>
    <col min="7433" max="7433" width="13.28515625" style="115" customWidth="1"/>
    <col min="7434" max="7680" width="9.140625" style="115"/>
    <col min="7681" max="7681" width="16.5703125" style="115" customWidth="1"/>
    <col min="7682" max="7682" width="5.42578125" style="115" customWidth="1"/>
    <col min="7683" max="7683" width="9.140625" style="115"/>
    <col min="7684" max="7684" width="8.5703125" style="115" customWidth="1"/>
    <col min="7685" max="7685" width="9.28515625" style="115" customWidth="1"/>
    <col min="7686" max="7686" width="10.140625" style="115" customWidth="1"/>
    <col min="7687" max="7687" width="7.28515625" style="115" customWidth="1"/>
    <col min="7688" max="7688" width="11.7109375" style="115" customWidth="1"/>
    <col min="7689" max="7689" width="13.28515625" style="115" customWidth="1"/>
    <col min="7690" max="7936" width="9.140625" style="115"/>
    <col min="7937" max="7937" width="16.5703125" style="115" customWidth="1"/>
    <col min="7938" max="7938" width="5.42578125" style="115" customWidth="1"/>
    <col min="7939" max="7939" width="9.140625" style="115"/>
    <col min="7940" max="7940" width="8.5703125" style="115" customWidth="1"/>
    <col min="7941" max="7941" width="9.28515625" style="115" customWidth="1"/>
    <col min="7942" max="7942" width="10.140625" style="115" customWidth="1"/>
    <col min="7943" max="7943" width="7.28515625" style="115" customWidth="1"/>
    <col min="7944" max="7944" width="11.7109375" style="115" customWidth="1"/>
    <col min="7945" max="7945" width="13.28515625" style="115" customWidth="1"/>
    <col min="7946" max="8192" width="9.140625" style="115"/>
    <col min="8193" max="8193" width="16.5703125" style="115" customWidth="1"/>
    <col min="8194" max="8194" width="5.42578125" style="115" customWidth="1"/>
    <col min="8195" max="8195" width="9.140625" style="115"/>
    <col min="8196" max="8196" width="8.5703125" style="115" customWidth="1"/>
    <col min="8197" max="8197" width="9.28515625" style="115" customWidth="1"/>
    <col min="8198" max="8198" width="10.140625" style="115" customWidth="1"/>
    <col min="8199" max="8199" width="7.28515625" style="115" customWidth="1"/>
    <col min="8200" max="8200" width="11.7109375" style="115" customWidth="1"/>
    <col min="8201" max="8201" width="13.28515625" style="115" customWidth="1"/>
    <col min="8202" max="8448" width="9.140625" style="115"/>
    <col min="8449" max="8449" width="16.5703125" style="115" customWidth="1"/>
    <col min="8450" max="8450" width="5.42578125" style="115" customWidth="1"/>
    <col min="8451" max="8451" width="9.140625" style="115"/>
    <col min="8452" max="8452" width="8.5703125" style="115" customWidth="1"/>
    <col min="8453" max="8453" width="9.28515625" style="115" customWidth="1"/>
    <col min="8454" max="8454" width="10.140625" style="115" customWidth="1"/>
    <col min="8455" max="8455" width="7.28515625" style="115" customWidth="1"/>
    <col min="8456" max="8456" width="11.7109375" style="115" customWidth="1"/>
    <col min="8457" max="8457" width="13.28515625" style="115" customWidth="1"/>
    <col min="8458" max="8704" width="9.140625" style="115"/>
    <col min="8705" max="8705" width="16.5703125" style="115" customWidth="1"/>
    <col min="8706" max="8706" width="5.42578125" style="115" customWidth="1"/>
    <col min="8707" max="8707" width="9.140625" style="115"/>
    <col min="8708" max="8708" width="8.5703125" style="115" customWidth="1"/>
    <col min="8709" max="8709" width="9.28515625" style="115" customWidth="1"/>
    <col min="8710" max="8710" width="10.140625" style="115" customWidth="1"/>
    <col min="8711" max="8711" width="7.28515625" style="115" customWidth="1"/>
    <col min="8712" max="8712" width="11.7109375" style="115" customWidth="1"/>
    <col min="8713" max="8713" width="13.28515625" style="115" customWidth="1"/>
    <col min="8714" max="8960" width="9.140625" style="115"/>
    <col min="8961" max="8961" width="16.5703125" style="115" customWidth="1"/>
    <col min="8962" max="8962" width="5.42578125" style="115" customWidth="1"/>
    <col min="8963" max="8963" width="9.140625" style="115"/>
    <col min="8964" max="8964" width="8.5703125" style="115" customWidth="1"/>
    <col min="8965" max="8965" width="9.28515625" style="115" customWidth="1"/>
    <col min="8966" max="8966" width="10.140625" style="115" customWidth="1"/>
    <col min="8967" max="8967" width="7.28515625" style="115" customWidth="1"/>
    <col min="8968" max="8968" width="11.7109375" style="115" customWidth="1"/>
    <col min="8969" max="8969" width="13.28515625" style="115" customWidth="1"/>
    <col min="8970" max="9216" width="9.140625" style="115"/>
    <col min="9217" max="9217" width="16.5703125" style="115" customWidth="1"/>
    <col min="9218" max="9218" width="5.42578125" style="115" customWidth="1"/>
    <col min="9219" max="9219" width="9.140625" style="115"/>
    <col min="9220" max="9220" width="8.5703125" style="115" customWidth="1"/>
    <col min="9221" max="9221" width="9.28515625" style="115" customWidth="1"/>
    <col min="9222" max="9222" width="10.140625" style="115" customWidth="1"/>
    <col min="9223" max="9223" width="7.28515625" style="115" customWidth="1"/>
    <col min="9224" max="9224" width="11.7109375" style="115" customWidth="1"/>
    <col min="9225" max="9225" width="13.28515625" style="115" customWidth="1"/>
    <col min="9226" max="9472" width="9.140625" style="115"/>
    <col min="9473" max="9473" width="16.5703125" style="115" customWidth="1"/>
    <col min="9474" max="9474" width="5.42578125" style="115" customWidth="1"/>
    <col min="9475" max="9475" width="9.140625" style="115"/>
    <col min="9476" max="9476" width="8.5703125" style="115" customWidth="1"/>
    <col min="9477" max="9477" width="9.28515625" style="115" customWidth="1"/>
    <col min="9478" max="9478" width="10.140625" style="115" customWidth="1"/>
    <col min="9479" max="9479" width="7.28515625" style="115" customWidth="1"/>
    <col min="9480" max="9480" width="11.7109375" style="115" customWidth="1"/>
    <col min="9481" max="9481" width="13.28515625" style="115" customWidth="1"/>
    <col min="9482" max="9728" width="9.140625" style="115"/>
    <col min="9729" max="9729" width="16.5703125" style="115" customWidth="1"/>
    <col min="9730" max="9730" width="5.42578125" style="115" customWidth="1"/>
    <col min="9731" max="9731" width="9.140625" style="115"/>
    <col min="9732" max="9732" width="8.5703125" style="115" customWidth="1"/>
    <col min="9733" max="9733" width="9.28515625" style="115" customWidth="1"/>
    <col min="9734" max="9734" width="10.140625" style="115" customWidth="1"/>
    <col min="9735" max="9735" width="7.28515625" style="115" customWidth="1"/>
    <col min="9736" max="9736" width="11.7109375" style="115" customWidth="1"/>
    <col min="9737" max="9737" width="13.28515625" style="115" customWidth="1"/>
    <col min="9738" max="9984" width="9.140625" style="115"/>
    <col min="9985" max="9985" width="16.5703125" style="115" customWidth="1"/>
    <col min="9986" max="9986" width="5.42578125" style="115" customWidth="1"/>
    <col min="9987" max="9987" width="9.140625" style="115"/>
    <col min="9988" max="9988" width="8.5703125" style="115" customWidth="1"/>
    <col min="9989" max="9989" width="9.28515625" style="115" customWidth="1"/>
    <col min="9990" max="9990" width="10.140625" style="115" customWidth="1"/>
    <col min="9991" max="9991" width="7.28515625" style="115" customWidth="1"/>
    <col min="9992" max="9992" width="11.7109375" style="115" customWidth="1"/>
    <col min="9993" max="9993" width="13.28515625" style="115" customWidth="1"/>
    <col min="9994" max="10240" width="9.140625" style="115"/>
    <col min="10241" max="10241" width="16.5703125" style="115" customWidth="1"/>
    <col min="10242" max="10242" width="5.42578125" style="115" customWidth="1"/>
    <col min="10243" max="10243" width="9.140625" style="115"/>
    <col min="10244" max="10244" width="8.5703125" style="115" customWidth="1"/>
    <col min="10245" max="10245" width="9.28515625" style="115" customWidth="1"/>
    <col min="10246" max="10246" width="10.140625" style="115" customWidth="1"/>
    <col min="10247" max="10247" width="7.28515625" style="115" customWidth="1"/>
    <col min="10248" max="10248" width="11.7109375" style="115" customWidth="1"/>
    <col min="10249" max="10249" width="13.28515625" style="115" customWidth="1"/>
    <col min="10250" max="10496" width="9.140625" style="115"/>
    <col min="10497" max="10497" width="16.5703125" style="115" customWidth="1"/>
    <col min="10498" max="10498" width="5.42578125" style="115" customWidth="1"/>
    <col min="10499" max="10499" width="9.140625" style="115"/>
    <col min="10500" max="10500" width="8.5703125" style="115" customWidth="1"/>
    <col min="10501" max="10501" width="9.28515625" style="115" customWidth="1"/>
    <col min="10502" max="10502" width="10.140625" style="115" customWidth="1"/>
    <col min="10503" max="10503" width="7.28515625" style="115" customWidth="1"/>
    <col min="10504" max="10504" width="11.7109375" style="115" customWidth="1"/>
    <col min="10505" max="10505" width="13.28515625" style="115" customWidth="1"/>
    <col min="10506" max="10752" width="9.140625" style="115"/>
    <col min="10753" max="10753" width="16.5703125" style="115" customWidth="1"/>
    <col min="10754" max="10754" width="5.42578125" style="115" customWidth="1"/>
    <col min="10755" max="10755" width="9.140625" style="115"/>
    <col min="10756" max="10756" width="8.5703125" style="115" customWidth="1"/>
    <col min="10757" max="10757" width="9.28515625" style="115" customWidth="1"/>
    <col min="10758" max="10758" width="10.140625" style="115" customWidth="1"/>
    <col min="10759" max="10759" width="7.28515625" style="115" customWidth="1"/>
    <col min="10760" max="10760" width="11.7109375" style="115" customWidth="1"/>
    <col min="10761" max="10761" width="13.28515625" style="115" customWidth="1"/>
    <col min="10762" max="11008" width="9.140625" style="115"/>
    <col min="11009" max="11009" width="16.5703125" style="115" customWidth="1"/>
    <col min="11010" max="11010" width="5.42578125" style="115" customWidth="1"/>
    <col min="11011" max="11011" width="9.140625" style="115"/>
    <col min="11012" max="11012" width="8.5703125" style="115" customWidth="1"/>
    <col min="11013" max="11013" width="9.28515625" style="115" customWidth="1"/>
    <col min="11014" max="11014" width="10.140625" style="115" customWidth="1"/>
    <col min="11015" max="11015" width="7.28515625" style="115" customWidth="1"/>
    <col min="11016" max="11016" width="11.7109375" style="115" customWidth="1"/>
    <col min="11017" max="11017" width="13.28515625" style="115" customWidth="1"/>
    <col min="11018" max="11264" width="9.140625" style="115"/>
    <col min="11265" max="11265" width="16.5703125" style="115" customWidth="1"/>
    <col min="11266" max="11266" width="5.42578125" style="115" customWidth="1"/>
    <col min="11267" max="11267" width="9.140625" style="115"/>
    <col min="11268" max="11268" width="8.5703125" style="115" customWidth="1"/>
    <col min="11269" max="11269" width="9.28515625" style="115" customWidth="1"/>
    <col min="11270" max="11270" width="10.140625" style="115" customWidth="1"/>
    <col min="11271" max="11271" width="7.28515625" style="115" customWidth="1"/>
    <col min="11272" max="11272" width="11.7109375" style="115" customWidth="1"/>
    <col min="11273" max="11273" width="13.28515625" style="115" customWidth="1"/>
    <col min="11274" max="11520" width="9.140625" style="115"/>
    <col min="11521" max="11521" width="16.5703125" style="115" customWidth="1"/>
    <col min="11522" max="11522" width="5.42578125" style="115" customWidth="1"/>
    <col min="11523" max="11523" width="9.140625" style="115"/>
    <col min="11524" max="11524" width="8.5703125" style="115" customWidth="1"/>
    <col min="11525" max="11525" width="9.28515625" style="115" customWidth="1"/>
    <col min="11526" max="11526" width="10.140625" style="115" customWidth="1"/>
    <col min="11527" max="11527" width="7.28515625" style="115" customWidth="1"/>
    <col min="11528" max="11528" width="11.7109375" style="115" customWidth="1"/>
    <col min="11529" max="11529" width="13.28515625" style="115" customWidth="1"/>
    <col min="11530" max="11776" width="9.140625" style="115"/>
    <col min="11777" max="11777" width="16.5703125" style="115" customWidth="1"/>
    <col min="11778" max="11778" width="5.42578125" style="115" customWidth="1"/>
    <col min="11779" max="11779" width="9.140625" style="115"/>
    <col min="11780" max="11780" width="8.5703125" style="115" customWidth="1"/>
    <col min="11781" max="11781" width="9.28515625" style="115" customWidth="1"/>
    <col min="11782" max="11782" width="10.140625" style="115" customWidth="1"/>
    <col min="11783" max="11783" width="7.28515625" style="115" customWidth="1"/>
    <col min="11784" max="11784" width="11.7109375" style="115" customWidth="1"/>
    <col min="11785" max="11785" width="13.28515625" style="115" customWidth="1"/>
    <col min="11786" max="12032" width="9.140625" style="115"/>
    <col min="12033" max="12033" width="16.5703125" style="115" customWidth="1"/>
    <col min="12034" max="12034" width="5.42578125" style="115" customWidth="1"/>
    <col min="12035" max="12035" width="9.140625" style="115"/>
    <col min="12036" max="12036" width="8.5703125" style="115" customWidth="1"/>
    <col min="12037" max="12037" width="9.28515625" style="115" customWidth="1"/>
    <col min="12038" max="12038" width="10.140625" style="115" customWidth="1"/>
    <col min="12039" max="12039" width="7.28515625" style="115" customWidth="1"/>
    <col min="12040" max="12040" width="11.7109375" style="115" customWidth="1"/>
    <col min="12041" max="12041" width="13.28515625" style="115" customWidth="1"/>
    <col min="12042" max="12288" width="9.140625" style="115"/>
    <col min="12289" max="12289" width="16.5703125" style="115" customWidth="1"/>
    <col min="12290" max="12290" width="5.42578125" style="115" customWidth="1"/>
    <col min="12291" max="12291" width="9.140625" style="115"/>
    <col min="12292" max="12292" width="8.5703125" style="115" customWidth="1"/>
    <col min="12293" max="12293" width="9.28515625" style="115" customWidth="1"/>
    <col min="12294" max="12294" width="10.140625" style="115" customWidth="1"/>
    <col min="12295" max="12295" width="7.28515625" style="115" customWidth="1"/>
    <col min="12296" max="12296" width="11.7109375" style="115" customWidth="1"/>
    <col min="12297" max="12297" width="13.28515625" style="115" customWidth="1"/>
    <col min="12298" max="12544" width="9.140625" style="115"/>
    <col min="12545" max="12545" width="16.5703125" style="115" customWidth="1"/>
    <col min="12546" max="12546" width="5.42578125" style="115" customWidth="1"/>
    <col min="12547" max="12547" width="9.140625" style="115"/>
    <col min="12548" max="12548" width="8.5703125" style="115" customWidth="1"/>
    <col min="12549" max="12549" width="9.28515625" style="115" customWidth="1"/>
    <col min="12550" max="12550" width="10.140625" style="115" customWidth="1"/>
    <col min="12551" max="12551" width="7.28515625" style="115" customWidth="1"/>
    <col min="12552" max="12552" width="11.7109375" style="115" customWidth="1"/>
    <col min="12553" max="12553" width="13.28515625" style="115" customWidth="1"/>
    <col min="12554" max="12800" width="9.140625" style="115"/>
    <col min="12801" max="12801" width="16.5703125" style="115" customWidth="1"/>
    <col min="12802" max="12802" width="5.42578125" style="115" customWidth="1"/>
    <col min="12803" max="12803" width="9.140625" style="115"/>
    <col min="12804" max="12804" width="8.5703125" style="115" customWidth="1"/>
    <col min="12805" max="12805" width="9.28515625" style="115" customWidth="1"/>
    <col min="12806" max="12806" width="10.140625" style="115" customWidth="1"/>
    <col min="12807" max="12807" width="7.28515625" style="115" customWidth="1"/>
    <col min="12808" max="12808" width="11.7109375" style="115" customWidth="1"/>
    <col min="12809" max="12809" width="13.28515625" style="115" customWidth="1"/>
    <col min="12810" max="13056" width="9.140625" style="115"/>
    <col min="13057" max="13057" width="16.5703125" style="115" customWidth="1"/>
    <col min="13058" max="13058" width="5.42578125" style="115" customWidth="1"/>
    <col min="13059" max="13059" width="9.140625" style="115"/>
    <col min="13060" max="13060" width="8.5703125" style="115" customWidth="1"/>
    <col min="13061" max="13061" width="9.28515625" style="115" customWidth="1"/>
    <col min="13062" max="13062" width="10.140625" style="115" customWidth="1"/>
    <col min="13063" max="13063" width="7.28515625" style="115" customWidth="1"/>
    <col min="13064" max="13064" width="11.7109375" style="115" customWidth="1"/>
    <col min="13065" max="13065" width="13.28515625" style="115" customWidth="1"/>
    <col min="13066" max="13312" width="9.140625" style="115"/>
    <col min="13313" max="13313" width="16.5703125" style="115" customWidth="1"/>
    <col min="13314" max="13314" width="5.42578125" style="115" customWidth="1"/>
    <col min="13315" max="13315" width="9.140625" style="115"/>
    <col min="13316" max="13316" width="8.5703125" style="115" customWidth="1"/>
    <col min="13317" max="13317" width="9.28515625" style="115" customWidth="1"/>
    <col min="13318" max="13318" width="10.140625" style="115" customWidth="1"/>
    <col min="13319" max="13319" width="7.28515625" style="115" customWidth="1"/>
    <col min="13320" max="13320" width="11.7109375" style="115" customWidth="1"/>
    <col min="13321" max="13321" width="13.28515625" style="115" customWidth="1"/>
    <col min="13322" max="13568" width="9.140625" style="115"/>
    <col min="13569" max="13569" width="16.5703125" style="115" customWidth="1"/>
    <col min="13570" max="13570" width="5.42578125" style="115" customWidth="1"/>
    <col min="13571" max="13571" width="9.140625" style="115"/>
    <col min="13572" max="13572" width="8.5703125" style="115" customWidth="1"/>
    <col min="13573" max="13573" width="9.28515625" style="115" customWidth="1"/>
    <col min="13574" max="13574" width="10.140625" style="115" customWidth="1"/>
    <col min="13575" max="13575" width="7.28515625" style="115" customWidth="1"/>
    <col min="13576" max="13576" width="11.7109375" style="115" customWidth="1"/>
    <col min="13577" max="13577" width="13.28515625" style="115" customWidth="1"/>
    <col min="13578" max="13824" width="9.140625" style="115"/>
    <col min="13825" max="13825" width="16.5703125" style="115" customWidth="1"/>
    <col min="13826" max="13826" width="5.42578125" style="115" customWidth="1"/>
    <col min="13827" max="13827" width="9.140625" style="115"/>
    <col min="13828" max="13828" width="8.5703125" style="115" customWidth="1"/>
    <col min="13829" max="13829" width="9.28515625" style="115" customWidth="1"/>
    <col min="13830" max="13830" width="10.140625" style="115" customWidth="1"/>
    <col min="13831" max="13831" width="7.28515625" style="115" customWidth="1"/>
    <col min="13832" max="13832" width="11.7109375" style="115" customWidth="1"/>
    <col min="13833" max="13833" width="13.28515625" style="115" customWidth="1"/>
    <col min="13834" max="14080" width="9.140625" style="115"/>
    <col min="14081" max="14081" width="16.5703125" style="115" customWidth="1"/>
    <col min="14082" max="14082" width="5.42578125" style="115" customWidth="1"/>
    <col min="14083" max="14083" width="9.140625" style="115"/>
    <col min="14084" max="14084" width="8.5703125" style="115" customWidth="1"/>
    <col min="14085" max="14085" width="9.28515625" style="115" customWidth="1"/>
    <col min="14086" max="14086" width="10.140625" style="115" customWidth="1"/>
    <col min="14087" max="14087" width="7.28515625" style="115" customWidth="1"/>
    <col min="14088" max="14088" width="11.7109375" style="115" customWidth="1"/>
    <col min="14089" max="14089" width="13.28515625" style="115" customWidth="1"/>
    <col min="14090" max="14336" width="9.140625" style="115"/>
    <col min="14337" max="14337" width="16.5703125" style="115" customWidth="1"/>
    <col min="14338" max="14338" width="5.42578125" style="115" customWidth="1"/>
    <col min="14339" max="14339" width="9.140625" style="115"/>
    <col min="14340" max="14340" width="8.5703125" style="115" customWidth="1"/>
    <col min="14341" max="14341" width="9.28515625" style="115" customWidth="1"/>
    <col min="14342" max="14342" width="10.140625" style="115" customWidth="1"/>
    <col min="14343" max="14343" width="7.28515625" style="115" customWidth="1"/>
    <col min="14344" max="14344" width="11.7109375" style="115" customWidth="1"/>
    <col min="14345" max="14345" width="13.28515625" style="115" customWidth="1"/>
    <col min="14346" max="14592" width="9.140625" style="115"/>
    <col min="14593" max="14593" width="16.5703125" style="115" customWidth="1"/>
    <col min="14594" max="14594" width="5.42578125" style="115" customWidth="1"/>
    <col min="14595" max="14595" width="9.140625" style="115"/>
    <col min="14596" max="14596" width="8.5703125" style="115" customWidth="1"/>
    <col min="14597" max="14597" width="9.28515625" style="115" customWidth="1"/>
    <col min="14598" max="14598" width="10.140625" style="115" customWidth="1"/>
    <col min="14599" max="14599" width="7.28515625" style="115" customWidth="1"/>
    <col min="14600" max="14600" width="11.7109375" style="115" customWidth="1"/>
    <col min="14601" max="14601" width="13.28515625" style="115" customWidth="1"/>
    <col min="14602" max="14848" width="9.140625" style="115"/>
    <col min="14849" max="14849" width="16.5703125" style="115" customWidth="1"/>
    <col min="14850" max="14850" width="5.42578125" style="115" customWidth="1"/>
    <col min="14851" max="14851" width="9.140625" style="115"/>
    <col min="14852" max="14852" width="8.5703125" style="115" customWidth="1"/>
    <col min="14853" max="14853" width="9.28515625" style="115" customWidth="1"/>
    <col min="14854" max="14854" width="10.140625" style="115" customWidth="1"/>
    <col min="14855" max="14855" width="7.28515625" style="115" customWidth="1"/>
    <col min="14856" max="14856" width="11.7109375" style="115" customWidth="1"/>
    <col min="14857" max="14857" width="13.28515625" style="115" customWidth="1"/>
    <col min="14858" max="15104" width="9.140625" style="115"/>
    <col min="15105" max="15105" width="16.5703125" style="115" customWidth="1"/>
    <col min="15106" max="15106" width="5.42578125" style="115" customWidth="1"/>
    <col min="15107" max="15107" width="9.140625" style="115"/>
    <col min="15108" max="15108" width="8.5703125" style="115" customWidth="1"/>
    <col min="15109" max="15109" width="9.28515625" style="115" customWidth="1"/>
    <col min="15110" max="15110" width="10.140625" style="115" customWidth="1"/>
    <col min="15111" max="15111" width="7.28515625" style="115" customWidth="1"/>
    <col min="15112" max="15112" width="11.7109375" style="115" customWidth="1"/>
    <col min="15113" max="15113" width="13.28515625" style="115" customWidth="1"/>
    <col min="15114" max="15360" width="9.140625" style="115"/>
    <col min="15361" max="15361" width="16.5703125" style="115" customWidth="1"/>
    <col min="15362" max="15362" width="5.42578125" style="115" customWidth="1"/>
    <col min="15363" max="15363" width="9.140625" style="115"/>
    <col min="15364" max="15364" width="8.5703125" style="115" customWidth="1"/>
    <col min="15365" max="15365" width="9.28515625" style="115" customWidth="1"/>
    <col min="15366" max="15366" width="10.140625" style="115" customWidth="1"/>
    <col min="15367" max="15367" width="7.28515625" style="115" customWidth="1"/>
    <col min="15368" max="15368" width="11.7109375" style="115" customWidth="1"/>
    <col min="15369" max="15369" width="13.28515625" style="115" customWidth="1"/>
    <col min="15370" max="15616" width="9.140625" style="115"/>
    <col min="15617" max="15617" width="16.5703125" style="115" customWidth="1"/>
    <col min="15618" max="15618" width="5.42578125" style="115" customWidth="1"/>
    <col min="15619" max="15619" width="9.140625" style="115"/>
    <col min="15620" max="15620" width="8.5703125" style="115" customWidth="1"/>
    <col min="15621" max="15621" width="9.28515625" style="115" customWidth="1"/>
    <col min="15622" max="15622" width="10.140625" style="115" customWidth="1"/>
    <col min="15623" max="15623" width="7.28515625" style="115" customWidth="1"/>
    <col min="15624" max="15624" width="11.7109375" style="115" customWidth="1"/>
    <col min="15625" max="15625" width="13.28515625" style="115" customWidth="1"/>
    <col min="15626" max="15872" width="9.140625" style="115"/>
    <col min="15873" max="15873" width="16.5703125" style="115" customWidth="1"/>
    <col min="15874" max="15874" width="5.42578125" style="115" customWidth="1"/>
    <col min="15875" max="15875" width="9.140625" style="115"/>
    <col min="15876" max="15876" width="8.5703125" style="115" customWidth="1"/>
    <col min="15877" max="15877" width="9.28515625" style="115" customWidth="1"/>
    <col min="15878" max="15878" width="10.140625" style="115" customWidth="1"/>
    <col min="15879" max="15879" width="7.28515625" style="115" customWidth="1"/>
    <col min="15880" max="15880" width="11.7109375" style="115" customWidth="1"/>
    <col min="15881" max="15881" width="13.28515625" style="115" customWidth="1"/>
    <col min="15882" max="16128" width="9.140625" style="115"/>
    <col min="16129" max="16129" width="16.5703125" style="115" customWidth="1"/>
    <col min="16130" max="16130" width="5.42578125" style="115" customWidth="1"/>
    <col min="16131" max="16131" width="9.140625" style="115"/>
    <col min="16132" max="16132" width="8.5703125" style="115" customWidth="1"/>
    <col min="16133" max="16133" width="9.28515625" style="115" customWidth="1"/>
    <col min="16134" max="16134" width="10.140625" style="115" customWidth="1"/>
    <col min="16135" max="16135" width="7.28515625" style="115" customWidth="1"/>
    <col min="16136" max="16136" width="11.7109375" style="115" customWidth="1"/>
    <col min="16137" max="16137" width="13.28515625" style="115" customWidth="1"/>
    <col min="16138" max="16384" width="9.140625" style="115"/>
  </cols>
  <sheetData>
    <row r="1" spans="1:13" ht="18.75">
      <c r="A1" s="166" t="s">
        <v>596</v>
      </c>
    </row>
    <row r="2" spans="1:13" ht="19.5">
      <c r="A2" s="165" t="s">
        <v>597</v>
      </c>
    </row>
    <row r="3" spans="1:13" ht="18" customHeight="1"/>
    <row r="4" spans="1:13" ht="15.75">
      <c r="A4" s="164" t="s">
        <v>598</v>
      </c>
      <c r="B4" s="163"/>
    </row>
    <row r="5" spans="1:13" ht="15.75">
      <c r="A5" s="162" t="s">
        <v>599</v>
      </c>
      <c r="B5" s="161"/>
    </row>
    <row r="6" spans="1:13" ht="15" customHeight="1"/>
    <row r="7" spans="1:13" ht="16.5" customHeight="1">
      <c r="A7" s="341" t="s">
        <v>600</v>
      </c>
      <c r="B7" s="342"/>
      <c r="C7" s="345" t="s">
        <v>601</v>
      </c>
      <c r="D7" s="346" t="s">
        <v>602</v>
      </c>
      <c r="E7" s="346"/>
      <c r="F7" s="346"/>
      <c r="G7" s="347" t="s">
        <v>603</v>
      </c>
      <c r="H7" s="349" t="s">
        <v>604</v>
      </c>
      <c r="I7" s="349" t="s">
        <v>605</v>
      </c>
    </row>
    <row r="8" spans="1:13" ht="76.150000000000006" customHeight="1">
      <c r="A8" s="343"/>
      <c r="B8" s="344"/>
      <c r="C8" s="345"/>
      <c r="D8" s="160" t="s">
        <v>606</v>
      </c>
      <c r="E8" s="160" t="s">
        <v>607</v>
      </c>
      <c r="F8" s="160" t="s">
        <v>608</v>
      </c>
      <c r="G8" s="348"/>
      <c r="H8" s="350"/>
      <c r="I8" s="350"/>
    </row>
    <row r="9" spans="1:13" ht="23.25" customHeight="1">
      <c r="A9" s="338" t="s">
        <v>609</v>
      </c>
      <c r="B9" s="338"/>
      <c r="C9" s="338"/>
      <c r="D9" s="338"/>
      <c r="E9" s="338"/>
      <c r="F9" s="338"/>
      <c r="G9" s="338"/>
      <c r="H9" s="338"/>
      <c r="I9" s="338"/>
    </row>
    <row r="10" spans="1:13" ht="17.25" customHeight="1">
      <c r="A10" s="152" t="s">
        <v>610</v>
      </c>
      <c r="B10" s="138">
        <v>1980</v>
      </c>
      <c r="C10" s="137">
        <v>701553</v>
      </c>
      <c r="D10" s="137">
        <v>695759</v>
      </c>
      <c r="E10" s="137">
        <v>662556</v>
      </c>
      <c r="F10" s="137">
        <v>33203</v>
      </c>
      <c r="G10" s="137">
        <v>5794</v>
      </c>
      <c r="H10" s="133">
        <v>99.2</v>
      </c>
      <c r="I10" s="128">
        <v>4.8</v>
      </c>
      <c r="M10" s="159">
        <f>C15-'Ciąża wielorakie'!U9</f>
        <v>373229.25</v>
      </c>
    </row>
    <row r="11" spans="1:13" ht="17.25" customHeight="1">
      <c r="A11" s="151" t="s">
        <v>611</v>
      </c>
      <c r="B11" s="138">
        <v>1990</v>
      </c>
      <c r="C11" s="137">
        <v>551660</v>
      </c>
      <c r="D11" s="137">
        <v>547720</v>
      </c>
      <c r="E11" s="137">
        <v>513685</v>
      </c>
      <c r="F11" s="137">
        <v>34035</v>
      </c>
      <c r="G11" s="137">
        <v>3940</v>
      </c>
      <c r="H11" s="133">
        <v>99.3</v>
      </c>
      <c r="I11" s="128">
        <v>6.2</v>
      </c>
    </row>
    <row r="12" spans="1:13" ht="17.25" customHeight="1">
      <c r="A12" s="136"/>
      <c r="B12" s="138">
        <v>2000</v>
      </c>
      <c r="C12" s="137">
        <v>380476</v>
      </c>
      <c r="D12" s="137">
        <v>378348</v>
      </c>
      <c r="E12" s="137">
        <v>332451</v>
      </c>
      <c r="F12" s="137">
        <v>45897</v>
      </c>
      <c r="G12" s="137">
        <v>2128</v>
      </c>
      <c r="H12" s="133">
        <v>99.4</v>
      </c>
      <c r="I12" s="128">
        <v>12.1</v>
      </c>
    </row>
    <row r="13" spans="1:13" ht="17.25" customHeight="1">
      <c r="A13" s="136"/>
      <c r="B13" s="117">
        <v>2010</v>
      </c>
      <c r="C13" s="134">
        <v>415030</v>
      </c>
      <c r="D13" s="135">
        <v>413300</v>
      </c>
      <c r="E13" s="134">
        <v>328215</v>
      </c>
      <c r="F13" s="135">
        <v>85085</v>
      </c>
      <c r="G13" s="134">
        <v>1730</v>
      </c>
      <c r="H13" s="133">
        <v>99.6</v>
      </c>
      <c r="I13" s="116">
        <v>20.6</v>
      </c>
    </row>
    <row r="14" spans="1:13" ht="17.25" customHeight="1">
      <c r="A14" s="132"/>
      <c r="B14" s="117">
        <v>2013</v>
      </c>
      <c r="C14" s="134">
        <v>370962</v>
      </c>
      <c r="D14" s="158">
        <v>369576</v>
      </c>
      <c r="E14" s="134">
        <v>283130</v>
      </c>
      <c r="F14" s="150">
        <v>86446</v>
      </c>
      <c r="G14" s="134">
        <v>1386</v>
      </c>
      <c r="H14" s="129">
        <v>99.6</v>
      </c>
      <c r="I14" s="128">
        <v>23.4</v>
      </c>
    </row>
    <row r="15" spans="1:13" ht="17.25" customHeight="1">
      <c r="A15" s="127"/>
      <c r="B15" s="148">
        <v>2014</v>
      </c>
      <c r="C15" s="146">
        <v>376501</v>
      </c>
      <c r="D15" s="157">
        <v>375160</v>
      </c>
      <c r="E15" s="146">
        <v>284459</v>
      </c>
      <c r="F15" s="147">
        <v>90701</v>
      </c>
      <c r="G15" s="146">
        <v>1341</v>
      </c>
      <c r="H15" s="124">
        <v>99.6</v>
      </c>
      <c r="I15" s="123">
        <v>24.2</v>
      </c>
      <c r="J15" s="116"/>
    </row>
    <row r="16" spans="1:13" ht="12" customHeight="1">
      <c r="A16" s="136"/>
      <c r="B16" s="138"/>
      <c r="C16" s="144"/>
      <c r="D16" s="144"/>
      <c r="E16" s="144"/>
      <c r="F16" s="144"/>
      <c r="G16" s="144"/>
      <c r="H16" s="144"/>
      <c r="I16" s="156"/>
      <c r="J16" s="118"/>
    </row>
    <row r="17" spans="1:15" ht="17.25" customHeight="1">
      <c r="A17" s="140" t="s">
        <v>612</v>
      </c>
      <c r="B17" s="138">
        <v>1980</v>
      </c>
      <c r="C17" s="137">
        <v>360202</v>
      </c>
      <c r="D17" s="137">
        <v>357117</v>
      </c>
      <c r="E17" s="137">
        <v>340073</v>
      </c>
      <c r="F17" s="137">
        <v>17044</v>
      </c>
      <c r="G17" s="137">
        <v>3085</v>
      </c>
      <c r="H17" s="133">
        <v>99.1</v>
      </c>
      <c r="I17" s="128">
        <v>4.8</v>
      </c>
    </row>
    <row r="18" spans="1:15" ht="17.25" customHeight="1">
      <c r="A18" s="139" t="s">
        <v>613</v>
      </c>
      <c r="B18" s="138">
        <v>1990</v>
      </c>
      <c r="C18" s="137">
        <v>283723</v>
      </c>
      <c r="D18" s="137">
        <v>281664</v>
      </c>
      <c r="E18" s="137">
        <v>264163</v>
      </c>
      <c r="F18" s="137">
        <v>17501</v>
      </c>
      <c r="G18" s="137">
        <v>2059</v>
      </c>
      <c r="H18" s="133">
        <v>99.3</v>
      </c>
      <c r="I18" s="128">
        <v>6.2</v>
      </c>
    </row>
    <row r="19" spans="1:15" ht="17.25" customHeight="1">
      <c r="A19" s="136"/>
      <c r="B19" s="138">
        <v>2000</v>
      </c>
      <c r="C19" s="137">
        <v>195953</v>
      </c>
      <c r="D19" s="137">
        <v>194824</v>
      </c>
      <c r="E19" s="137">
        <v>171331</v>
      </c>
      <c r="F19" s="137">
        <v>23493</v>
      </c>
      <c r="G19" s="137">
        <v>1129</v>
      </c>
      <c r="H19" s="133">
        <v>99.4</v>
      </c>
      <c r="I19" s="128">
        <v>12.1</v>
      </c>
      <c r="J19" s="116"/>
    </row>
    <row r="20" spans="1:15" ht="17.25" customHeight="1">
      <c r="A20" s="136"/>
      <c r="B20" s="117">
        <v>2010</v>
      </c>
      <c r="C20" s="134">
        <v>215324</v>
      </c>
      <c r="D20" s="150">
        <v>214428</v>
      </c>
      <c r="E20" s="134">
        <v>170474</v>
      </c>
      <c r="F20" s="150">
        <v>43954</v>
      </c>
      <c r="G20" s="134">
        <v>896</v>
      </c>
      <c r="H20" s="133">
        <v>99.6</v>
      </c>
      <c r="I20" s="128">
        <v>20.5</v>
      </c>
    </row>
    <row r="21" spans="1:15" ht="17.25" customHeight="1">
      <c r="A21" s="132"/>
      <c r="B21" s="117">
        <v>2013</v>
      </c>
      <c r="C21" s="134">
        <v>190631</v>
      </c>
      <c r="D21" s="150">
        <v>189917</v>
      </c>
      <c r="E21" s="134">
        <v>145414</v>
      </c>
      <c r="F21" s="150">
        <v>44503</v>
      </c>
      <c r="G21" s="134">
        <v>714</v>
      </c>
      <c r="H21" s="129">
        <v>99.6</v>
      </c>
      <c r="I21" s="128">
        <v>23.4</v>
      </c>
    </row>
    <row r="22" spans="1:15" s="155" customFormat="1" ht="17.25" customHeight="1">
      <c r="A22" s="127"/>
      <c r="B22" s="148">
        <v>2014</v>
      </c>
      <c r="C22" s="146">
        <v>193798</v>
      </c>
      <c r="D22" s="147">
        <v>193091</v>
      </c>
      <c r="E22" s="146">
        <v>146371</v>
      </c>
      <c r="F22" s="147">
        <v>46720</v>
      </c>
      <c r="G22" s="146">
        <v>707</v>
      </c>
      <c r="H22" s="124">
        <f>D22/C22*100</f>
        <v>99.635187153634192</v>
      </c>
      <c r="I22" s="123">
        <f>F22/D22*100</f>
        <v>24.195845482181976</v>
      </c>
      <c r="J22" s="115"/>
      <c r="K22" s="115"/>
      <c r="L22" s="115"/>
      <c r="O22" s="115"/>
    </row>
    <row r="23" spans="1:15" ht="12" customHeight="1">
      <c r="A23" s="136"/>
      <c r="B23" s="138"/>
      <c r="C23" s="137"/>
      <c r="D23" s="137"/>
      <c r="E23" s="137"/>
      <c r="F23" s="137"/>
      <c r="G23" s="137"/>
      <c r="H23" s="133"/>
      <c r="I23" s="128" t="s">
        <v>614</v>
      </c>
    </row>
    <row r="24" spans="1:15" ht="17.25" customHeight="1">
      <c r="A24" s="140" t="s">
        <v>615</v>
      </c>
      <c r="B24" s="138">
        <v>1980</v>
      </c>
      <c r="C24" s="137">
        <v>341351</v>
      </c>
      <c r="D24" s="137">
        <v>338642</v>
      </c>
      <c r="E24" s="137">
        <v>322483</v>
      </c>
      <c r="F24" s="137">
        <v>16159</v>
      </c>
      <c r="G24" s="137">
        <v>2709</v>
      </c>
      <c r="H24" s="133">
        <v>99.2</v>
      </c>
      <c r="I24" s="128">
        <v>4.8</v>
      </c>
    </row>
    <row r="25" spans="1:15" ht="17.25" customHeight="1">
      <c r="A25" s="139" t="s">
        <v>616</v>
      </c>
      <c r="B25" s="138">
        <v>1990</v>
      </c>
      <c r="C25" s="137">
        <v>267937</v>
      </c>
      <c r="D25" s="137">
        <v>266056</v>
      </c>
      <c r="E25" s="137">
        <v>249522</v>
      </c>
      <c r="F25" s="137">
        <v>16534</v>
      </c>
      <c r="G25" s="137">
        <v>1881</v>
      </c>
      <c r="H25" s="133">
        <v>99.3</v>
      </c>
      <c r="I25" s="128">
        <v>6.2</v>
      </c>
    </row>
    <row r="26" spans="1:15" ht="17.25" customHeight="1">
      <c r="A26" s="136"/>
      <c r="B26" s="138">
        <v>2000</v>
      </c>
      <c r="C26" s="137">
        <v>184523</v>
      </c>
      <c r="D26" s="137">
        <v>183524</v>
      </c>
      <c r="E26" s="137">
        <v>161120</v>
      </c>
      <c r="F26" s="137">
        <v>22404</v>
      </c>
      <c r="G26" s="137">
        <v>999</v>
      </c>
      <c r="H26" s="133">
        <v>99.5</v>
      </c>
      <c r="I26" s="128">
        <v>12.2</v>
      </c>
    </row>
    <row r="27" spans="1:15" ht="17.25" customHeight="1">
      <c r="A27" s="136"/>
      <c r="B27" s="117">
        <v>2010</v>
      </c>
      <c r="C27" s="134">
        <v>199706</v>
      </c>
      <c r="D27" s="135">
        <v>198872</v>
      </c>
      <c r="E27" s="137">
        <v>157741</v>
      </c>
      <c r="F27" s="135">
        <v>41131</v>
      </c>
      <c r="G27" s="134">
        <v>834</v>
      </c>
      <c r="H27" s="133">
        <v>99.6</v>
      </c>
      <c r="I27" s="116">
        <v>20.7</v>
      </c>
    </row>
    <row r="28" spans="1:15" ht="17.25" customHeight="1">
      <c r="A28" s="132"/>
      <c r="B28" s="131">
        <v>2013</v>
      </c>
      <c r="C28" s="134">
        <v>180331</v>
      </c>
      <c r="D28" s="134">
        <v>179659</v>
      </c>
      <c r="E28" s="130">
        <v>137716</v>
      </c>
      <c r="F28" s="134">
        <v>41943</v>
      </c>
      <c r="G28" s="130">
        <v>672</v>
      </c>
      <c r="H28" s="129">
        <v>99.6</v>
      </c>
      <c r="I28" s="128">
        <v>23.3</v>
      </c>
    </row>
    <row r="29" spans="1:15" ht="17.25" customHeight="1">
      <c r="A29" s="127"/>
      <c r="B29" s="126">
        <v>2014</v>
      </c>
      <c r="C29" s="146">
        <v>182703</v>
      </c>
      <c r="D29" s="146">
        <v>182069</v>
      </c>
      <c r="E29" s="125">
        <v>138088</v>
      </c>
      <c r="F29" s="146">
        <v>43981</v>
      </c>
      <c r="G29" s="125">
        <v>634</v>
      </c>
      <c r="H29" s="124">
        <f>D29/C29*100</f>
        <v>99.652988730343779</v>
      </c>
      <c r="I29" s="123">
        <f>F29/D29*100</f>
        <v>24.156226485563163</v>
      </c>
    </row>
    <row r="30" spans="1:15" ht="23.25" customHeight="1">
      <c r="A30" s="339" t="s">
        <v>617</v>
      </c>
      <c r="B30" s="339"/>
      <c r="C30" s="339"/>
      <c r="D30" s="339"/>
      <c r="E30" s="339"/>
      <c r="F30" s="339"/>
      <c r="G30" s="339"/>
      <c r="H30" s="339"/>
      <c r="I30" s="339"/>
    </row>
    <row r="31" spans="1:15" ht="17.25" customHeight="1">
      <c r="A31" s="152" t="s">
        <v>618</v>
      </c>
      <c r="B31" s="138">
        <v>1980</v>
      </c>
      <c r="C31" s="137">
        <v>386615</v>
      </c>
      <c r="D31" s="137">
        <v>383387</v>
      </c>
      <c r="E31" s="137">
        <v>363344</v>
      </c>
      <c r="F31" s="137">
        <v>20043</v>
      </c>
      <c r="G31" s="137">
        <v>3228</v>
      </c>
      <c r="H31" s="133">
        <v>99.2</v>
      </c>
      <c r="I31" s="128">
        <v>5.2</v>
      </c>
    </row>
    <row r="32" spans="1:15" ht="17.25" customHeight="1">
      <c r="A32" s="151" t="s">
        <v>619</v>
      </c>
      <c r="B32" s="138">
        <v>1990</v>
      </c>
      <c r="C32" s="137">
        <v>294579</v>
      </c>
      <c r="D32" s="137">
        <v>292490</v>
      </c>
      <c r="E32" s="115">
        <v>269698</v>
      </c>
      <c r="F32" s="137">
        <v>22792</v>
      </c>
      <c r="G32" s="137">
        <v>2089</v>
      </c>
      <c r="H32" s="133">
        <v>99.3</v>
      </c>
      <c r="I32" s="128">
        <v>7.8</v>
      </c>
    </row>
    <row r="33" spans="1:10" ht="17.25" customHeight="1">
      <c r="A33" s="140"/>
      <c r="B33" s="138">
        <v>2000</v>
      </c>
      <c r="C33" s="137">
        <v>209453</v>
      </c>
      <c r="D33" s="137">
        <v>208328</v>
      </c>
      <c r="E33" s="137">
        <v>177420</v>
      </c>
      <c r="F33" s="137">
        <v>30908</v>
      </c>
      <c r="G33" s="137">
        <v>1125</v>
      </c>
      <c r="H33" s="133">
        <v>99.5</v>
      </c>
      <c r="I33" s="128">
        <v>14.8</v>
      </c>
    </row>
    <row r="34" spans="1:10" ht="17.25" customHeight="1">
      <c r="A34" s="140"/>
      <c r="B34" s="117">
        <v>2010</v>
      </c>
      <c r="C34" s="134">
        <v>242900</v>
      </c>
      <c r="D34" s="135">
        <v>241920</v>
      </c>
      <c r="E34" s="134">
        <v>186033</v>
      </c>
      <c r="F34" s="135">
        <v>55887</v>
      </c>
      <c r="G34" s="134">
        <v>980</v>
      </c>
      <c r="H34" s="133">
        <v>99.6</v>
      </c>
      <c r="I34" s="116">
        <v>23.1</v>
      </c>
    </row>
    <row r="35" spans="1:10" ht="17.25" customHeight="1">
      <c r="A35" s="142"/>
      <c r="B35" s="131">
        <v>2013</v>
      </c>
      <c r="C35" s="130">
        <v>214530</v>
      </c>
      <c r="D35" s="130">
        <v>213749</v>
      </c>
      <c r="E35" s="130">
        <v>158769</v>
      </c>
      <c r="F35" s="130">
        <v>54980</v>
      </c>
      <c r="G35" s="130">
        <v>781</v>
      </c>
      <c r="H35" s="129">
        <v>99.6</v>
      </c>
      <c r="I35" s="128">
        <v>25.7</v>
      </c>
    </row>
    <row r="36" spans="1:10" ht="17.25" customHeight="1">
      <c r="A36" s="141"/>
      <c r="B36" s="126">
        <v>2014</v>
      </c>
      <c r="C36" s="125">
        <v>218475</v>
      </c>
      <c r="D36" s="125">
        <v>217699</v>
      </c>
      <c r="E36" s="125">
        <v>160093</v>
      </c>
      <c r="F36" s="125">
        <v>57606</v>
      </c>
      <c r="G36" s="125">
        <v>776</v>
      </c>
      <c r="H36" s="124">
        <f>D36/C36*100</f>
        <v>99.644810619063961</v>
      </c>
      <c r="I36" s="123">
        <f>F36/D36*100</f>
        <v>26.461306666544171</v>
      </c>
    </row>
    <row r="37" spans="1:10" ht="12" customHeight="1">
      <c r="A37" s="140"/>
      <c r="B37" s="138"/>
      <c r="C37" s="144"/>
      <c r="D37" s="144"/>
      <c r="E37" s="144"/>
      <c r="F37" s="144"/>
      <c r="G37" s="144"/>
      <c r="H37" s="144"/>
      <c r="I37" s="143"/>
      <c r="J37" s="118"/>
    </row>
    <row r="38" spans="1:10" ht="17.25" customHeight="1">
      <c r="A38" s="140" t="s">
        <v>620</v>
      </c>
      <c r="B38" s="138">
        <v>1980</v>
      </c>
      <c r="C38" s="137">
        <v>198378</v>
      </c>
      <c r="D38" s="137">
        <v>196678</v>
      </c>
      <c r="E38" s="137">
        <v>186399</v>
      </c>
      <c r="F38" s="137">
        <v>10279</v>
      </c>
      <c r="G38" s="137">
        <v>1700</v>
      </c>
      <c r="H38" s="133">
        <v>99.1</v>
      </c>
      <c r="I38" s="128">
        <v>5.2</v>
      </c>
    </row>
    <row r="39" spans="1:10" ht="17.25" customHeight="1">
      <c r="A39" s="139" t="s">
        <v>621</v>
      </c>
      <c r="B39" s="138">
        <v>1990</v>
      </c>
      <c r="C39" s="137">
        <v>151785</v>
      </c>
      <c r="D39" s="137">
        <v>150700</v>
      </c>
      <c r="E39" s="137">
        <v>138988</v>
      </c>
      <c r="F39" s="137">
        <v>11712</v>
      </c>
      <c r="G39" s="137">
        <v>1085</v>
      </c>
      <c r="H39" s="133">
        <v>99.3</v>
      </c>
      <c r="I39" s="128">
        <v>7.8</v>
      </c>
    </row>
    <row r="40" spans="1:10" ht="17.25" customHeight="1">
      <c r="A40" s="140"/>
      <c r="B40" s="138">
        <v>2000</v>
      </c>
      <c r="C40" s="137">
        <v>108183</v>
      </c>
      <c r="D40" s="137">
        <v>107590</v>
      </c>
      <c r="E40" s="137">
        <v>91664</v>
      </c>
      <c r="F40" s="137">
        <v>15926</v>
      </c>
      <c r="G40" s="137">
        <v>593</v>
      </c>
      <c r="H40" s="133">
        <v>99.5</v>
      </c>
      <c r="I40" s="128">
        <v>14.8</v>
      </c>
    </row>
    <row r="41" spans="1:10" ht="17.25" customHeight="1">
      <c r="A41" s="140"/>
      <c r="B41" s="117">
        <v>2010</v>
      </c>
      <c r="C41" s="134">
        <v>125775</v>
      </c>
      <c r="D41" s="135">
        <v>125291</v>
      </c>
      <c r="E41" s="134">
        <v>96457</v>
      </c>
      <c r="F41" s="135">
        <v>28834</v>
      </c>
      <c r="G41" s="134">
        <v>484</v>
      </c>
      <c r="H41" s="133">
        <v>99.6</v>
      </c>
      <c r="I41" s="116">
        <v>23</v>
      </c>
    </row>
    <row r="42" spans="1:10" ht="17.25" customHeight="1">
      <c r="A42" s="142"/>
      <c r="B42" s="117">
        <v>2013</v>
      </c>
      <c r="C42" s="134">
        <v>110422</v>
      </c>
      <c r="D42" s="134">
        <v>110023</v>
      </c>
      <c r="E42" s="130">
        <v>81672</v>
      </c>
      <c r="F42" s="134">
        <v>28351</v>
      </c>
      <c r="G42" s="130">
        <v>399</v>
      </c>
      <c r="H42" s="133">
        <v>99.6</v>
      </c>
      <c r="I42" s="128">
        <v>25.8</v>
      </c>
    </row>
    <row r="43" spans="1:10" ht="17.25" customHeight="1">
      <c r="A43" s="141"/>
      <c r="B43" s="148">
        <v>2014</v>
      </c>
      <c r="C43" s="146">
        <v>112353</v>
      </c>
      <c r="D43" s="146">
        <v>111959</v>
      </c>
      <c r="E43" s="125">
        <v>82227</v>
      </c>
      <c r="F43" s="146">
        <v>29732</v>
      </c>
      <c r="G43" s="125">
        <v>394</v>
      </c>
      <c r="H43" s="154">
        <f>D43/C43*100</f>
        <v>99.649319555330067</v>
      </c>
      <c r="I43" s="123">
        <f>F43/D43*100</f>
        <v>26.556150019203457</v>
      </c>
    </row>
    <row r="44" spans="1:10" ht="12" customHeight="1">
      <c r="A44" s="140"/>
      <c r="B44" s="138"/>
      <c r="C44" s="137"/>
      <c r="D44" s="153"/>
      <c r="E44" s="153"/>
      <c r="F44" s="153"/>
      <c r="G44" s="153"/>
      <c r="H44" s="129"/>
    </row>
    <row r="45" spans="1:10" ht="17.25" customHeight="1">
      <c r="A45" s="140" t="s">
        <v>622</v>
      </c>
      <c r="B45" s="138">
        <v>1980</v>
      </c>
      <c r="C45" s="115">
        <v>188237</v>
      </c>
      <c r="D45" s="137">
        <v>186709</v>
      </c>
      <c r="E45" s="115">
        <v>176945</v>
      </c>
      <c r="F45" s="137">
        <v>9764</v>
      </c>
      <c r="G45" s="115">
        <v>1528</v>
      </c>
      <c r="H45" s="133">
        <v>99.2</v>
      </c>
      <c r="I45" s="116">
        <v>5.2</v>
      </c>
    </row>
    <row r="46" spans="1:10" ht="17.25" customHeight="1">
      <c r="A46" s="139" t="s">
        <v>623</v>
      </c>
      <c r="B46" s="138">
        <v>1990</v>
      </c>
      <c r="C46" s="115">
        <v>142794</v>
      </c>
      <c r="D46" s="137">
        <v>141790</v>
      </c>
      <c r="E46" s="115">
        <v>130710</v>
      </c>
      <c r="F46" s="137">
        <v>11080</v>
      </c>
      <c r="G46" s="115">
        <v>1004</v>
      </c>
      <c r="H46" s="133">
        <v>99.3</v>
      </c>
      <c r="I46" s="116">
        <v>7.8</v>
      </c>
    </row>
    <row r="47" spans="1:10" ht="17.25" customHeight="1">
      <c r="A47" s="140"/>
      <c r="B47" s="138">
        <v>2000</v>
      </c>
      <c r="C47" s="115">
        <v>101270</v>
      </c>
      <c r="D47" s="137">
        <v>100738</v>
      </c>
      <c r="E47" s="115">
        <v>85756</v>
      </c>
      <c r="F47" s="137">
        <v>14982</v>
      </c>
      <c r="G47" s="115">
        <v>532</v>
      </c>
      <c r="H47" s="133">
        <v>99.5</v>
      </c>
      <c r="I47" s="116">
        <v>14.9</v>
      </c>
    </row>
    <row r="48" spans="1:10" ht="17.25" customHeight="1">
      <c r="A48" s="136"/>
      <c r="B48" s="117">
        <v>2010</v>
      </c>
      <c r="C48" s="134">
        <v>117125</v>
      </c>
      <c r="D48" s="135">
        <v>116629</v>
      </c>
      <c r="E48" s="134">
        <v>89576</v>
      </c>
      <c r="F48" s="135">
        <v>27053</v>
      </c>
      <c r="G48" s="134">
        <v>496</v>
      </c>
      <c r="H48" s="133">
        <v>99.6</v>
      </c>
      <c r="I48" s="116">
        <v>23.2</v>
      </c>
    </row>
    <row r="49" spans="1:10" ht="17.25" customHeight="1">
      <c r="A49" s="132"/>
      <c r="B49" s="131">
        <v>2013</v>
      </c>
      <c r="C49" s="130">
        <v>104108</v>
      </c>
      <c r="D49" s="130">
        <v>103726</v>
      </c>
      <c r="E49" s="130">
        <v>77097</v>
      </c>
      <c r="F49" s="130">
        <v>26629</v>
      </c>
      <c r="G49" s="130">
        <v>382</v>
      </c>
      <c r="H49" s="129">
        <v>99.6</v>
      </c>
      <c r="I49" s="128">
        <v>25.7</v>
      </c>
    </row>
    <row r="50" spans="1:10" ht="17.25" customHeight="1">
      <c r="A50" s="127"/>
      <c r="B50" s="126">
        <v>2014</v>
      </c>
      <c r="C50" s="125">
        <v>106122</v>
      </c>
      <c r="D50" s="125">
        <v>105740</v>
      </c>
      <c r="E50" s="125">
        <v>77866</v>
      </c>
      <c r="F50" s="125">
        <v>27874</v>
      </c>
      <c r="G50" s="125">
        <v>382</v>
      </c>
      <c r="H50" s="124">
        <f>D50/C50*100</f>
        <v>99.640036938617811</v>
      </c>
      <c r="I50" s="123">
        <f>F50/D50*100</f>
        <v>26.360885190088894</v>
      </c>
      <c r="J50" s="116"/>
    </row>
    <row r="51" spans="1:10" ht="23.25" customHeight="1">
      <c r="A51" s="340" t="s">
        <v>624</v>
      </c>
      <c r="B51" s="340"/>
      <c r="C51" s="340"/>
      <c r="D51" s="340"/>
      <c r="E51" s="340"/>
      <c r="F51" s="340"/>
      <c r="G51" s="340"/>
      <c r="H51" s="340"/>
      <c r="I51" s="340"/>
    </row>
    <row r="52" spans="1:10" ht="17.25" customHeight="1">
      <c r="A52" s="152" t="s">
        <v>625</v>
      </c>
      <c r="B52" s="138">
        <v>1980</v>
      </c>
      <c r="C52" s="115">
        <v>314938</v>
      </c>
      <c r="D52" s="137">
        <v>312372</v>
      </c>
      <c r="E52" s="115">
        <v>299212</v>
      </c>
      <c r="F52" s="137">
        <v>13160</v>
      </c>
      <c r="G52" s="115">
        <v>2566</v>
      </c>
      <c r="H52" s="133">
        <v>99.2</v>
      </c>
      <c r="I52" s="116">
        <v>4.2</v>
      </c>
    </row>
    <row r="53" spans="1:10" ht="17.25" customHeight="1">
      <c r="A53" s="151" t="s">
        <v>619</v>
      </c>
      <c r="B53" s="138">
        <v>1990</v>
      </c>
      <c r="C53" s="115">
        <v>257081</v>
      </c>
      <c r="D53" s="137">
        <v>255230</v>
      </c>
      <c r="E53" s="115">
        <v>243987</v>
      </c>
      <c r="F53" s="137">
        <v>11243</v>
      </c>
      <c r="G53" s="115">
        <v>1851</v>
      </c>
      <c r="H53" s="133">
        <v>99.3</v>
      </c>
      <c r="I53" s="116">
        <v>4.4000000000000004</v>
      </c>
    </row>
    <row r="54" spans="1:10" ht="17.25" customHeight="1">
      <c r="A54" s="140"/>
      <c r="B54" s="138">
        <v>2000</v>
      </c>
      <c r="C54" s="115">
        <v>171023</v>
      </c>
      <c r="D54" s="137">
        <v>170020</v>
      </c>
      <c r="E54" s="115">
        <v>155031</v>
      </c>
      <c r="F54" s="137">
        <v>14989</v>
      </c>
      <c r="G54" s="115">
        <v>1003</v>
      </c>
      <c r="H54" s="133">
        <v>99.4</v>
      </c>
      <c r="I54" s="116">
        <v>8.8000000000000007</v>
      </c>
    </row>
    <row r="55" spans="1:10" ht="17.25" customHeight="1">
      <c r="A55" s="140"/>
      <c r="B55" s="117">
        <v>2010</v>
      </c>
      <c r="C55" s="134">
        <v>172130</v>
      </c>
      <c r="D55" s="135">
        <v>171380</v>
      </c>
      <c r="E55" s="134">
        <v>142182</v>
      </c>
      <c r="F55" s="135">
        <v>29198</v>
      </c>
      <c r="G55" s="134">
        <v>750</v>
      </c>
      <c r="H55" s="133">
        <v>99.6</v>
      </c>
      <c r="I55" s="116">
        <v>17</v>
      </c>
      <c r="J55" s="116"/>
    </row>
    <row r="56" spans="1:10" ht="17.25" customHeight="1">
      <c r="A56" s="142"/>
      <c r="B56" s="117">
        <v>2013</v>
      </c>
      <c r="C56" s="134">
        <v>156432</v>
      </c>
      <c r="D56" s="150">
        <v>155827</v>
      </c>
      <c r="E56" s="134">
        <v>124361</v>
      </c>
      <c r="F56" s="150">
        <v>31466</v>
      </c>
      <c r="G56" s="134">
        <v>605</v>
      </c>
      <c r="H56" s="128">
        <v>99.6</v>
      </c>
      <c r="I56" s="149">
        <v>20.2</v>
      </c>
    </row>
    <row r="57" spans="1:10" ht="17.25" customHeight="1">
      <c r="A57" s="141"/>
      <c r="B57" s="148">
        <v>2014</v>
      </c>
      <c r="C57" s="146">
        <v>158026</v>
      </c>
      <c r="D57" s="147">
        <v>157461</v>
      </c>
      <c r="E57" s="146">
        <v>124366</v>
      </c>
      <c r="F57" s="147">
        <v>33095</v>
      </c>
      <c r="G57" s="146">
        <v>565</v>
      </c>
      <c r="H57" s="123">
        <f>D57/C57*100</f>
        <v>99.642463898345852</v>
      </c>
      <c r="I57" s="145">
        <f>F57/D57*100</f>
        <v>21.017902845784036</v>
      </c>
    </row>
    <row r="58" spans="1:10" ht="12" customHeight="1">
      <c r="A58" s="140"/>
      <c r="B58" s="138"/>
      <c r="C58" s="144"/>
      <c r="D58" s="144"/>
      <c r="E58" s="144"/>
      <c r="F58" s="144"/>
      <c r="G58" s="144"/>
      <c r="H58" s="144"/>
      <c r="I58" s="143"/>
    </row>
    <row r="59" spans="1:10" ht="17.25" customHeight="1">
      <c r="A59" s="140" t="s">
        <v>626</v>
      </c>
      <c r="B59" s="138">
        <v>1980</v>
      </c>
      <c r="C59" s="115">
        <v>161824</v>
      </c>
      <c r="D59" s="137">
        <v>160439</v>
      </c>
      <c r="E59" s="115">
        <v>153674</v>
      </c>
      <c r="F59" s="137">
        <v>6765</v>
      </c>
      <c r="G59" s="115">
        <v>1385</v>
      </c>
      <c r="H59" s="133">
        <v>99.1</v>
      </c>
      <c r="I59" s="116">
        <v>4.2</v>
      </c>
    </row>
    <row r="60" spans="1:10" ht="17.25" customHeight="1">
      <c r="A60" s="139" t="s">
        <v>613</v>
      </c>
      <c r="B60" s="138">
        <v>1990</v>
      </c>
      <c r="C60" s="115">
        <v>131938</v>
      </c>
      <c r="D60" s="137">
        <v>130964</v>
      </c>
      <c r="E60" s="115">
        <v>125175</v>
      </c>
      <c r="F60" s="137">
        <v>5789</v>
      </c>
      <c r="G60" s="115">
        <v>974</v>
      </c>
      <c r="H60" s="133">
        <v>99.3</v>
      </c>
      <c r="I60" s="116">
        <v>4.4000000000000004</v>
      </c>
    </row>
    <row r="61" spans="1:10" ht="17.25" customHeight="1">
      <c r="A61" s="140"/>
      <c r="B61" s="138">
        <v>2000</v>
      </c>
      <c r="C61" s="115">
        <v>87770</v>
      </c>
      <c r="D61" s="137">
        <v>87234</v>
      </c>
      <c r="E61" s="115">
        <v>79667</v>
      </c>
      <c r="F61" s="137">
        <v>7567</v>
      </c>
      <c r="G61" s="115">
        <v>536</v>
      </c>
      <c r="H61" s="133">
        <v>99.4</v>
      </c>
      <c r="I61" s="116">
        <v>8.6999999999999993</v>
      </c>
    </row>
    <row r="62" spans="1:10" ht="17.25" customHeight="1">
      <c r="A62" s="140"/>
      <c r="B62" s="117">
        <v>2010</v>
      </c>
      <c r="C62" s="134">
        <v>89549</v>
      </c>
      <c r="D62" s="135">
        <v>89137</v>
      </c>
      <c r="E62" s="134">
        <v>74017</v>
      </c>
      <c r="F62" s="135">
        <v>15120</v>
      </c>
      <c r="G62" s="134">
        <v>412</v>
      </c>
      <c r="H62" s="133">
        <v>99.5</v>
      </c>
      <c r="I62" s="116">
        <v>17</v>
      </c>
    </row>
    <row r="63" spans="1:10" ht="17.25" customHeight="1">
      <c r="A63" s="142"/>
      <c r="B63" s="131">
        <v>2013</v>
      </c>
      <c r="C63" s="130">
        <v>80209</v>
      </c>
      <c r="D63" s="130">
        <v>79894</v>
      </c>
      <c r="E63" s="130">
        <v>63742</v>
      </c>
      <c r="F63" s="130">
        <v>16152</v>
      </c>
      <c r="G63" s="130">
        <v>315</v>
      </c>
      <c r="H63" s="129">
        <v>99.6</v>
      </c>
      <c r="I63" s="128">
        <v>20.100000000000001</v>
      </c>
    </row>
    <row r="64" spans="1:10" ht="17.25" customHeight="1">
      <c r="A64" s="141"/>
      <c r="B64" s="126">
        <v>2014</v>
      </c>
      <c r="C64" s="125">
        <v>81445</v>
      </c>
      <c r="D64" s="125">
        <v>81132</v>
      </c>
      <c r="E64" s="125">
        <v>64144</v>
      </c>
      <c r="F64" s="125">
        <v>16988</v>
      </c>
      <c r="G64" s="125">
        <v>313</v>
      </c>
      <c r="H64" s="124">
        <f>D64/C64*100</f>
        <v>99.615691570998834</v>
      </c>
      <c r="I64" s="123">
        <f>F64/D64*100</f>
        <v>20.938717152295023</v>
      </c>
    </row>
    <row r="65" spans="1:9" ht="12" customHeight="1">
      <c r="A65" s="140"/>
      <c r="B65" s="138"/>
      <c r="D65" s="137"/>
      <c r="F65" s="137"/>
      <c r="H65" s="133"/>
    </row>
    <row r="66" spans="1:9" ht="17.25" customHeight="1">
      <c r="A66" s="140" t="s">
        <v>627</v>
      </c>
      <c r="B66" s="138">
        <v>1980</v>
      </c>
      <c r="C66" s="115">
        <v>153114</v>
      </c>
      <c r="D66" s="137">
        <v>151933</v>
      </c>
      <c r="E66" s="115">
        <v>145538</v>
      </c>
      <c r="F66" s="137">
        <v>6395</v>
      </c>
      <c r="G66" s="115">
        <v>1181</v>
      </c>
      <c r="H66" s="133">
        <v>99.2</v>
      </c>
      <c r="I66" s="116">
        <v>4.2</v>
      </c>
    </row>
    <row r="67" spans="1:9" ht="17.25" customHeight="1">
      <c r="A67" s="139" t="s">
        <v>628</v>
      </c>
      <c r="B67" s="138">
        <v>1990</v>
      </c>
      <c r="C67" s="115">
        <v>125143</v>
      </c>
      <c r="D67" s="137">
        <v>124266</v>
      </c>
      <c r="E67" s="115">
        <v>118812</v>
      </c>
      <c r="F67" s="137">
        <v>5454</v>
      </c>
      <c r="G67" s="115">
        <v>877</v>
      </c>
      <c r="H67" s="133">
        <v>99.3</v>
      </c>
      <c r="I67" s="116">
        <v>4.4000000000000004</v>
      </c>
    </row>
    <row r="68" spans="1:9" ht="17.25" customHeight="1">
      <c r="A68" s="136"/>
      <c r="B68" s="138">
        <v>2000</v>
      </c>
      <c r="C68" s="115">
        <v>83253</v>
      </c>
      <c r="D68" s="137">
        <v>82786</v>
      </c>
      <c r="E68" s="115">
        <v>75364</v>
      </c>
      <c r="F68" s="137">
        <v>7422</v>
      </c>
      <c r="G68" s="115">
        <v>467</v>
      </c>
      <c r="H68" s="133">
        <v>99.4</v>
      </c>
      <c r="I68" s="116">
        <v>9</v>
      </c>
    </row>
    <row r="69" spans="1:9" ht="17.25" customHeight="1">
      <c r="A69" s="136"/>
      <c r="B69" s="117">
        <v>2010</v>
      </c>
      <c r="C69" s="134">
        <v>82581</v>
      </c>
      <c r="D69" s="135">
        <v>82243</v>
      </c>
      <c r="E69" s="134">
        <v>68165</v>
      </c>
      <c r="F69" s="135">
        <v>14078</v>
      </c>
      <c r="G69" s="134">
        <v>338</v>
      </c>
      <c r="H69" s="133">
        <v>99.6</v>
      </c>
      <c r="I69" s="116">
        <v>17.100000000000001</v>
      </c>
    </row>
    <row r="70" spans="1:9" ht="17.25" customHeight="1">
      <c r="A70" s="132"/>
      <c r="B70" s="131">
        <v>2013</v>
      </c>
      <c r="C70" s="130">
        <v>76223</v>
      </c>
      <c r="D70" s="130">
        <v>75933</v>
      </c>
      <c r="E70" s="130">
        <v>60619</v>
      </c>
      <c r="F70" s="130">
        <v>15314</v>
      </c>
      <c r="G70" s="130">
        <v>290</v>
      </c>
      <c r="H70" s="129">
        <v>99.6</v>
      </c>
      <c r="I70" s="128">
        <v>20.2</v>
      </c>
    </row>
    <row r="71" spans="1:9" ht="17.25" customHeight="1">
      <c r="A71" s="127"/>
      <c r="B71" s="126">
        <v>2014</v>
      </c>
      <c r="C71" s="125">
        <v>76581</v>
      </c>
      <c r="D71" s="125">
        <v>76329</v>
      </c>
      <c r="E71" s="125">
        <v>60222</v>
      </c>
      <c r="F71" s="125">
        <v>16107</v>
      </c>
      <c r="G71" s="125">
        <v>252</v>
      </c>
      <c r="H71" s="124">
        <f>D71/C71*100</f>
        <v>99.670936655306136</v>
      </c>
      <c r="I71" s="123">
        <f>F71/D71*100</f>
        <v>21.102071296623826</v>
      </c>
    </row>
    <row r="74" spans="1:9" ht="15.75">
      <c r="A74" s="122" t="s">
        <v>629</v>
      </c>
      <c r="B74" s="121"/>
    </row>
    <row r="75" spans="1:9" ht="14.25">
      <c r="A75" s="120" t="s">
        <v>630</v>
      </c>
      <c r="B75" s="119"/>
    </row>
  </sheetData>
  <mergeCells count="9">
    <mergeCell ref="A9:I9"/>
    <mergeCell ref="A30:I30"/>
    <mergeCell ref="A51:I51"/>
    <mergeCell ref="A7:B8"/>
    <mergeCell ref="C7:C8"/>
    <mergeCell ref="D7:F7"/>
    <mergeCell ref="G7:G8"/>
    <mergeCell ref="H7:H8"/>
    <mergeCell ref="I7:I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Arkusz26"/>
  <dimension ref="A1:U66"/>
  <sheetViews>
    <sheetView workbookViewId="0">
      <selection activeCell="K34" sqref="K34"/>
    </sheetView>
  </sheetViews>
  <sheetFormatPr defaultRowHeight="12.75"/>
  <cols>
    <col min="1" max="1" width="15.28515625" style="118" customWidth="1"/>
    <col min="2" max="2" width="6.7109375" style="115" customWidth="1"/>
    <col min="3" max="4" width="6" style="115" customWidth="1"/>
    <col min="5" max="5" width="7.5703125" style="115" customWidth="1"/>
    <col min="6" max="6" width="6" style="115" customWidth="1"/>
    <col min="7" max="7" width="5.42578125" style="115" customWidth="1"/>
    <col min="8" max="8" width="5.5703125" style="115" customWidth="1"/>
    <col min="9" max="9" width="8.140625" style="115" customWidth="1"/>
    <col min="10" max="10" width="7.85546875" style="115" customWidth="1"/>
    <col min="11" max="11" width="6.7109375" style="115" customWidth="1"/>
    <col min="12" max="12" width="7.42578125" style="115" customWidth="1"/>
    <col min="13" max="13" width="9.140625" style="118"/>
    <col min="14" max="256" width="9.140625" style="115"/>
    <col min="257" max="257" width="15.28515625" style="115" customWidth="1"/>
    <col min="258" max="258" width="6.7109375" style="115" customWidth="1"/>
    <col min="259" max="260" width="6" style="115" customWidth="1"/>
    <col min="261" max="261" width="7.5703125" style="115" customWidth="1"/>
    <col min="262" max="262" width="6" style="115" customWidth="1"/>
    <col min="263" max="263" width="5.42578125" style="115" customWidth="1"/>
    <col min="264" max="264" width="5.5703125" style="115" customWidth="1"/>
    <col min="265" max="265" width="8.140625" style="115" customWidth="1"/>
    <col min="266" max="266" width="7.85546875" style="115" customWidth="1"/>
    <col min="267" max="267" width="6.7109375" style="115" customWidth="1"/>
    <col min="268" max="268" width="7.42578125" style="115" customWidth="1"/>
    <col min="269" max="512" width="9.140625" style="115"/>
    <col min="513" max="513" width="15.28515625" style="115" customWidth="1"/>
    <col min="514" max="514" width="6.7109375" style="115" customWidth="1"/>
    <col min="515" max="516" width="6" style="115" customWidth="1"/>
    <col min="517" max="517" width="7.5703125" style="115" customWidth="1"/>
    <col min="518" max="518" width="6" style="115" customWidth="1"/>
    <col min="519" max="519" width="5.42578125" style="115" customWidth="1"/>
    <col min="520" max="520" width="5.5703125" style="115" customWidth="1"/>
    <col min="521" max="521" width="8.140625" style="115" customWidth="1"/>
    <col min="522" max="522" width="7.85546875" style="115" customWidth="1"/>
    <col min="523" max="523" width="6.7109375" style="115" customWidth="1"/>
    <col min="524" max="524" width="7.42578125" style="115" customWidth="1"/>
    <col min="525" max="768" width="9.140625" style="115"/>
    <col min="769" max="769" width="15.28515625" style="115" customWidth="1"/>
    <col min="770" max="770" width="6.7109375" style="115" customWidth="1"/>
    <col min="771" max="772" width="6" style="115" customWidth="1"/>
    <col min="773" max="773" width="7.5703125" style="115" customWidth="1"/>
    <col min="774" max="774" width="6" style="115" customWidth="1"/>
    <col min="775" max="775" width="5.42578125" style="115" customWidth="1"/>
    <col min="776" max="776" width="5.5703125" style="115" customWidth="1"/>
    <col min="777" max="777" width="8.140625" style="115" customWidth="1"/>
    <col min="778" max="778" width="7.85546875" style="115" customWidth="1"/>
    <col min="779" max="779" width="6.7109375" style="115" customWidth="1"/>
    <col min="780" max="780" width="7.42578125" style="115" customWidth="1"/>
    <col min="781" max="1024" width="9.140625" style="115"/>
    <col min="1025" max="1025" width="15.28515625" style="115" customWidth="1"/>
    <col min="1026" max="1026" width="6.7109375" style="115" customWidth="1"/>
    <col min="1027" max="1028" width="6" style="115" customWidth="1"/>
    <col min="1029" max="1029" width="7.5703125" style="115" customWidth="1"/>
    <col min="1030" max="1030" width="6" style="115" customWidth="1"/>
    <col min="1031" max="1031" width="5.42578125" style="115" customWidth="1"/>
    <col min="1032" max="1032" width="5.5703125" style="115" customWidth="1"/>
    <col min="1033" max="1033" width="8.140625" style="115" customWidth="1"/>
    <col min="1034" max="1034" width="7.85546875" style="115" customWidth="1"/>
    <col min="1035" max="1035" width="6.7109375" style="115" customWidth="1"/>
    <col min="1036" max="1036" width="7.42578125" style="115" customWidth="1"/>
    <col min="1037" max="1280" width="9.140625" style="115"/>
    <col min="1281" max="1281" width="15.28515625" style="115" customWidth="1"/>
    <col min="1282" max="1282" width="6.7109375" style="115" customWidth="1"/>
    <col min="1283" max="1284" width="6" style="115" customWidth="1"/>
    <col min="1285" max="1285" width="7.5703125" style="115" customWidth="1"/>
    <col min="1286" max="1286" width="6" style="115" customWidth="1"/>
    <col min="1287" max="1287" width="5.42578125" style="115" customWidth="1"/>
    <col min="1288" max="1288" width="5.5703125" style="115" customWidth="1"/>
    <col min="1289" max="1289" width="8.140625" style="115" customWidth="1"/>
    <col min="1290" max="1290" width="7.85546875" style="115" customWidth="1"/>
    <col min="1291" max="1291" width="6.7109375" style="115" customWidth="1"/>
    <col min="1292" max="1292" width="7.42578125" style="115" customWidth="1"/>
    <col min="1293" max="1536" width="9.140625" style="115"/>
    <col min="1537" max="1537" width="15.28515625" style="115" customWidth="1"/>
    <col min="1538" max="1538" width="6.7109375" style="115" customWidth="1"/>
    <col min="1539" max="1540" width="6" style="115" customWidth="1"/>
    <col min="1541" max="1541" width="7.5703125" style="115" customWidth="1"/>
    <col min="1542" max="1542" width="6" style="115" customWidth="1"/>
    <col min="1543" max="1543" width="5.42578125" style="115" customWidth="1"/>
    <col min="1544" max="1544" width="5.5703125" style="115" customWidth="1"/>
    <col min="1545" max="1545" width="8.140625" style="115" customWidth="1"/>
    <col min="1546" max="1546" width="7.85546875" style="115" customWidth="1"/>
    <col min="1547" max="1547" width="6.7109375" style="115" customWidth="1"/>
    <col min="1548" max="1548" width="7.42578125" style="115" customWidth="1"/>
    <col min="1549" max="1792" width="9.140625" style="115"/>
    <col min="1793" max="1793" width="15.28515625" style="115" customWidth="1"/>
    <col min="1794" max="1794" width="6.7109375" style="115" customWidth="1"/>
    <col min="1795" max="1796" width="6" style="115" customWidth="1"/>
    <col min="1797" max="1797" width="7.5703125" style="115" customWidth="1"/>
    <col min="1798" max="1798" width="6" style="115" customWidth="1"/>
    <col min="1799" max="1799" width="5.42578125" style="115" customWidth="1"/>
    <col min="1800" max="1800" width="5.5703125" style="115" customWidth="1"/>
    <col min="1801" max="1801" width="8.140625" style="115" customWidth="1"/>
    <col min="1802" max="1802" width="7.85546875" style="115" customWidth="1"/>
    <col min="1803" max="1803" width="6.7109375" style="115" customWidth="1"/>
    <col min="1804" max="1804" width="7.42578125" style="115" customWidth="1"/>
    <col min="1805" max="2048" width="9.140625" style="115"/>
    <col min="2049" max="2049" width="15.28515625" style="115" customWidth="1"/>
    <col min="2050" max="2050" width="6.7109375" style="115" customWidth="1"/>
    <col min="2051" max="2052" width="6" style="115" customWidth="1"/>
    <col min="2053" max="2053" width="7.5703125" style="115" customWidth="1"/>
    <col min="2054" max="2054" width="6" style="115" customWidth="1"/>
    <col min="2055" max="2055" width="5.42578125" style="115" customWidth="1"/>
    <col min="2056" max="2056" width="5.5703125" style="115" customWidth="1"/>
    <col min="2057" max="2057" width="8.140625" style="115" customWidth="1"/>
    <col min="2058" max="2058" width="7.85546875" style="115" customWidth="1"/>
    <col min="2059" max="2059" width="6.7109375" style="115" customWidth="1"/>
    <col min="2060" max="2060" width="7.42578125" style="115" customWidth="1"/>
    <col min="2061" max="2304" width="9.140625" style="115"/>
    <col min="2305" max="2305" width="15.28515625" style="115" customWidth="1"/>
    <col min="2306" max="2306" width="6.7109375" style="115" customWidth="1"/>
    <col min="2307" max="2308" width="6" style="115" customWidth="1"/>
    <col min="2309" max="2309" width="7.5703125" style="115" customWidth="1"/>
    <col min="2310" max="2310" width="6" style="115" customWidth="1"/>
    <col min="2311" max="2311" width="5.42578125" style="115" customWidth="1"/>
    <col min="2312" max="2312" width="5.5703125" style="115" customWidth="1"/>
    <col min="2313" max="2313" width="8.140625" style="115" customWidth="1"/>
    <col min="2314" max="2314" width="7.85546875" style="115" customWidth="1"/>
    <col min="2315" max="2315" width="6.7109375" style="115" customWidth="1"/>
    <col min="2316" max="2316" width="7.42578125" style="115" customWidth="1"/>
    <col min="2317" max="2560" width="9.140625" style="115"/>
    <col min="2561" max="2561" width="15.28515625" style="115" customWidth="1"/>
    <col min="2562" max="2562" width="6.7109375" style="115" customWidth="1"/>
    <col min="2563" max="2564" width="6" style="115" customWidth="1"/>
    <col min="2565" max="2565" width="7.5703125" style="115" customWidth="1"/>
    <col min="2566" max="2566" width="6" style="115" customWidth="1"/>
    <col min="2567" max="2567" width="5.42578125" style="115" customWidth="1"/>
    <col min="2568" max="2568" width="5.5703125" style="115" customWidth="1"/>
    <col min="2569" max="2569" width="8.140625" style="115" customWidth="1"/>
    <col min="2570" max="2570" width="7.85546875" style="115" customWidth="1"/>
    <col min="2571" max="2571" width="6.7109375" style="115" customWidth="1"/>
    <col min="2572" max="2572" width="7.42578125" style="115" customWidth="1"/>
    <col min="2573" max="2816" width="9.140625" style="115"/>
    <col min="2817" max="2817" width="15.28515625" style="115" customWidth="1"/>
    <col min="2818" max="2818" width="6.7109375" style="115" customWidth="1"/>
    <col min="2819" max="2820" width="6" style="115" customWidth="1"/>
    <col min="2821" max="2821" width="7.5703125" style="115" customWidth="1"/>
    <col min="2822" max="2822" width="6" style="115" customWidth="1"/>
    <col min="2823" max="2823" width="5.42578125" style="115" customWidth="1"/>
    <col min="2824" max="2824" width="5.5703125" style="115" customWidth="1"/>
    <col min="2825" max="2825" width="8.140625" style="115" customWidth="1"/>
    <col min="2826" max="2826" width="7.85546875" style="115" customWidth="1"/>
    <col min="2827" max="2827" width="6.7109375" style="115" customWidth="1"/>
    <col min="2828" max="2828" width="7.42578125" style="115" customWidth="1"/>
    <col min="2829" max="3072" width="9.140625" style="115"/>
    <col min="3073" max="3073" width="15.28515625" style="115" customWidth="1"/>
    <col min="3074" max="3074" width="6.7109375" style="115" customWidth="1"/>
    <col min="3075" max="3076" width="6" style="115" customWidth="1"/>
    <col min="3077" max="3077" width="7.5703125" style="115" customWidth="1"/>
    <col min="3078" max="3078" width="6" style="115" customWidth="1"/>
    <col min="3079" max="3079" width="5.42578125" style="115" customWidth="1"/>
    <col min="3080" max="3080" width="5.5703125" style="115" customWidth="1"/>
    <col min="3081" max="3081" width="8.140625" style="115" customWidth="1"/>
    <col min="3082" max="3082" width="7.85546875" style="115" customWidth="1"/>
    <col min="3083" max="3083" width="6.7109375" style="115" customWidth="1"/>
    <col min="3084" max="3084" width="7.42578125" style="115" customWidth="1"/>
    <col min="3085" max="3328" width="9.140625" style="115"/>
    <col min="3329" max="3329" width="15.28515625" style="115" customWidth="1"/>
    <col min="3330" max="3330" width="6.7109375" style="115" customWidth="1"/>
    <col min="3331" max="3332" width="6" style="115" customWidth="1"/>
    <col min="3333" max="3333" width="7.5703125" style="115" customWidth="1"/>
    <col min="3334" max="3334" width="6" style="115" customWidth="1"/>
    <col min="3335" max="3335" width="5.42578125" style="115" customWidth="1"/>
    <col min="3336" max="3336" width="5.5703125" style="115" customWidth="1"/>
    <col min="3337" max="3337" width="8.140625" style="115" customWidth="1"/>
    <col min="3338" max="3338" width="7.85546875" style="115" customWidth="1"/>
    <col min="3339" max="3339" width="6.7109375" style="115" customWidth="1"/>
    <col min="3340" max="3340" width="7.42578125" style="115" customWidth="1"/>
    <col min="3341" max="3584" width="9.140625" style="115"/>
    <col min="3585" max="3585" width="15.28515625" style="115" customWidth="1"/>
    <col min="3586" max="3586" width="6.7109375" style="115" customWidth="1"/>
    <col min="3587" max="3588" width="6" style="115" customWidth="1"/>
    <col min="3589" max="3589" width="7.5703125" style="115" customWidth="1"/>
    <col min="3590" max="3590" width="6" style="115" customWidth="1"/>
    <col min="3591" max="3591" width="5.42578125" style="115" customWidth="1"/>
    <col min="3592" max="3592" width="5.5703125" style="115" customWidth="1"/>
    <col min="3593" max="3593" width="8.140625" style="115" customWidth="1"/>
    <col min="3594" max="3594" width="7.85546875" style="115" customWidth="1"/>
    <col min="3595" max="3595" width="6.7109375" style="115" customWidth="1"/>
    <col min="3596" max="3596" width="7.42578125" style="115" customWidth="1"/>
    <col min="3597" max="3840" width="9.140625" style="115"/>
    <col min="3841" max="3841" width="15.28515625" style="115" customWidth="1"/>
    <col min="3842" max="3842" width="6.7109375" style="115" customWidth="1"/>
    <col min="3843" max="3844" width="6" style="115" customWidth="1"/>
    <col min="3845" max="3845" width="7.5703125" style="115" customWidth="1"/>
    <col min="3846" max="3846" width="6" style="115" customWidth="1"/>
    <col min="3847" max="3847" width="5.42578125" style="115" customWidth="1"/>
    <col min="3848" max="3848" width="5.5703125" style="115" customWidth="1"/>
    <col min="3849" max="3849" width="8.140625" style="115" customWidth="1"/>
    <col min="3850" max="3850" width="7.85546875" style="115" customWidth="1"/>
    <col min="3851" max="3851" width="6.7109375" style="115" customWidth="1"/>
    <col min="3852" max="3852" width="7.42578125" style="115" customWidth="1"/>
    <col min="3853" max="4096" width="9.140625" style="115"/>
    <col min="4097" max="4097" width="15.28515625" style="115" customWidth="1"/>
    <col min="4098" max="4098" width="6.7109375" style="115" customWidth="1"/>
    <col min="4099" max="4100" width="6" style="115" customWidth="1"/>
    <col min="4101" max="4101" width="7.5703125" style="115" customWidth="1"/>
    <col min="4102" max="4102" width="6" style="115" customWidth="1"/>
    <col min="4103" max="4103" width="5.42578125" style="115" customWidth="1"/>
    <col min="4104" max="4104" width="5.5703125" style="115" customWidth="1"/>
    <col min="4105" max="4105" width="8.140625" style="115" customWidth="1"/>
    <col min="4106" max="4106" width="7.85546875" style="115" customWidth="1"/>
    <col min="4107" max="4107" width="6.7109375" style="115" customWidth="1"/>
    <col min="4108" max="4108" width="7.42578125" style="115" customWidth="1"/>
    <col min="4109" max="4352" width="9.140625" style="115"/>
    <col min="4353" max="4353" width="15.28515625" style="115" customWidth="1"/>
    <col min="4354" max="4354" width="6.7109375" style="115" customWidth="1"/>
    <col min="4355" max="4356" width="6" style="115" customWidth="1"/>
    <col min="4357" max="4357" width="7.5703125" style="115" customWidth="1"/>
    <col min="4358" max="4358" width="6" style="115" customWidth="1"/>
    <col min="4359" max="4359" width="5.42578125" style="115" customWidth="1"/>
    <col min="4360" max="4360" width="5.5703125" style="115" customWidth="1"/>
    <col min="4361" max="4361" width="8.140625" style="115" customWidth="1"/>
    <col min="4362" max="4362" width="7.85546875" style="115" customWidth="1"/>
    <col min="4363" max="4363" width="6.7109375" style="115" customWidth="1"/>
    <col min="4364" max="4364" width="7.42578125" style="115" customWidth="1"/>
    <col min="4365" max="4608" width="9.140625" style="115"/>
    <col min="4609" max="4609" width="15.28515625" style="115" customWidth="1"/>
    <col min="4610" max="4610" width="6.7109375" style="115" customWidth="1"/>
    <col min="4611" max="4612" width="6" style="115" customWidth="1"/>
    <col min="4613" max="4613" width="7.5703125" style="115" customWidth="1"/>
    <col min="4614" max="4614" width="6" style="115" customWidth="1"/>
    <col min="4615" max="4615" width="5.42578125" style="115" customWidth="1"/>
    <col min="4616" max="4616" width="5.5703125" style="115" customWidth="1"/>
    <col min="4617" max="4617" width="8.140625" style="115" customWidth="1"/>
    <col min="4618" max="4618" width="7.85546875" style="115" customWidth="1"/>
    <col min="4619" max="4619" width="6.7109375" style="115" customWidth="1"/>
    <col min="4620" max="4620" width="7.42578125" style="115" customWidth="1"/>
    <col min="4621" max="4864" width="9.140625" style="115"/>
    <col min="4865" max="4865" width="15.28515625" style="115" customWidth="1"/>
    <col min="4866" max="4866" width="6.7109375" style="115" customWidth="1"/>
    <col min="4867" max="4868" width="6" style="115" customWidth="1"/>
    <col min="4869" max="4869" width="7.5703125" style="115" customWidth="1"/>
    <col min="4870" max="4870" width="6" style="115" customWidth="1"/>
    <col min="4871" max="4871" width="5.42578125" style="115" customWidth="1"/>
    <col min="4872" max="4872" width="5.5703125" style="115" customWidth="1"/>
    <col min="4873" max="4873" width="8.140625" style="115" customWidth="1"/>
    <col min="4874" max="4874" width="7.85546875" style="115" customWidth="1"/>
    <col min="4875" max="4875" width="6.7109375" style="115" customWidth="1"/>
    <col min="4876" max="4876" width="7.42578125" style="115" customWidth="1"/>
    <col min="4877" max="5120" width="9.140625" style="115"/>
    <col min="5121" max="5121" width="15.28515625" style="115" customWidth="1"/>
    <col min="5122" max="5122" width="6.7109375" style="115" customWidth="1"/>
    <col min="5123" max="5124" width="6" style="115" customWidth="1"/>
    <col min="5125" max="5125" width="7.5703125" style="115" customWidth="1"/>
    <col min="5126" max="5126" width="6" style="115" customWidth="1"/>
    <col min="5127" max="5127" width="5.42578125" style="115" customWidth="1"/>
    <col min="5128" max="5128" width="5.5703125" style="115" customWidth="1"/>
    <col min="5129" max="5129" width="8.140625" style="115" customWidth="1"/>
    <col min="5130" max="5130" width="7.85546875" style="115" customWidth="1"/>
    <col min="5131" max="5131" width="6.7109375" style="115" customWidth="1"/>
    <col min="5132" max="5132" width="7.42578125" style="115" customWidth="1"/>
    <col min="5133" max="5376" width="9.140625" style="115"/>
    <col min="5377" max="5377" width="15.28515625" style="115" customWidth="1"/>
    <col min="5378" max="5378" width="6.7109375" style="115" customWidth="1"/>
    <col min="5379" max="5380" width="6" style="115" customWidth="1"/>
    <col min="5381" max="5381" width="7.5703125" style="115" customWidth="1"/>
    <col min="5382" max="5382" width="6" style="115" customWidth="1"/>
    <col min="5383" max="5383" width="5.42578125" style="115" customWidth="1"/>
    <col min="5384" max="5384" width="5.5703125" style="115" customWidth="1"/>
    <col min="5385" max="5385" width="8.140625" style="115" customWidth="1"/>
    <col min="5386" max="5386" width="7.85546875" style="115" customWidth="1"/>
    <col min="5387" max="5387" width="6.7109375" style="115" customWidth="1"/>
    <col min="5388" max="5388" width="7.42578125" style="115" customWidth="1"/>
    <col min="5389" max="5632" width="9.140625" style="115"/>
    <col min="5633" max="5633" width="15.28515625" style="115" customWidth="1"/>
    <col min="5634" max="5634" width="6.7109375" style="115" customWidth="1"/>
    <col min="5635" max="5636" width="6" style="115" customWidth="1"/>
    <col min="5637" max="5637" width="7.5703125" style="115" customWidth="1"/>
    <col min="5638" max="5638" width="6" style="115" customWidth="1"/>
    <col min="5639" max="5639" width="5.42578125" style="115" customWidth="1"/>
    <col min="5640" max="5640" width="5.5703125" style="115" customWidth="1"/>
    <col min="5641" max="5641" width="8.140625" style="115" customWidth="1"/>
    <col min="5642" max="5642" width="7.85546875" style="115" customWidth="1"/>
    <col min="5643" max="5643" width="6.7109375" style="115" customWidth="1"/>
    <col min="5644" max="5644" width="7.42578125" style="115" customWidth="1"/>
    <col min="5645" max="5888" width="9.140625" style="115"/>
    <col min="5889" max="5889" width="15.28515625" style="115" customWidth="1"/>
    <col min="5890" max="5890" width="6.7109375" style="115" customWidth="1"/>
    <col min="5891" max="5892" width="6" style="115" customWidth="1"/>
    <col min="5893" max="5893" width="7.5703125" style="115" customWidth="1"/>
    <col min="5894" max="5894" width="6" style="115" customWidth="1"/>
    <col min="5895" max="5895" width="5.42578125" style="115" customWidth="1"/>
    <col min="5896" max="5896" width="5.5703125" style="115" customWidth="1"/>
    <col min="5897" max="5897" width="8.140625" style="115" customWidth="1"/>
    <col min="5898" max="5898" width="7.85546875" style="115" customWidth="1"/>
    <col min="5899" max="5899" width="6.7109375" style="115" customWidth="1"/>
    <col min="5900" max="5900" width="7.42578125" style="115" customWidth="1"/>
    <col min="5901" max="6144" width="9.140625" style="115"/>
    <col min="6145" max="6145" width="15.28515625" style="115" customWidth="1"/>
    <col min="6146" max="6146" width="6.7109375" style="115" customWidth="1"/>
    <col min="6147" max="6148" width="6" style="115" customWidth="1"/>
    <col min="6149" max="6149" width="7.5703125" style="115" customWidth="1"/>
    <col min="6150" max="6150" width="6" style="115" customWidth="1"/>
    <col min="6151" max="6151" width="5.42578125" style="115" customWidth="1"/>
    <col min="6152" max="6152" width="5.5703125" style="115" customWidth="1"/>
    <col min="6153" max="6153" width="8.140625" style="115" customWidth="1"/>
    <col min="6154" max="6154" width="7.85546875" style="115" customWidth="1"/>
    <col min="6155" max="6155" width="6.7109375" style="115" customWidth="1"/>
    <col min="6156" max="6156" width="7.42578125" style="115" customWidth="1"/>
    <col min="6157" max="6400" width="9.140625" style="115"/>
    <col min="6401" max="6401" width="15.28515625" style="115" customWidth="1"/>
    <col min="6402" max="6402" width="6.7109375" style="115" customWidth="1"/>
    <col min="6403" max="6404" width="6" style="115" customWidth="1"/>
    <col min="6405" max="6405" width="7.5703125" style="115" customWidth="1"/>
    <col min="6406" max="6406" width="6" style="115" customWidth="1"/>
    <col min="6407" max="6407" width="5.42578125" style="115" customWidth="1"/>
    <col min="6408" max="6408" width="5.5703125" style="115" customWidth="1"/>
    <col min="6409" max="6409" width="8.140625" style="115" customWidth="1"/>
    <col min="6410" max="6410" width="7.85546875" style="115" customWidth="1"/>
    <col min="6411" max="6411" width="6.7109375" style="115" customWidth="1"/>
    <col min="6412" max="6412" width="7.42578125" style="115" customWidth="1"/>
    <col min="6413" max="6656" width="9.140625" style="115"/>
    <col min="6657" max="6657" width="15.28515625" style="115" customWidth="1"/>
    <col min="6658" max="6658" width="6.7109375" style="115" customWidth="1"/>
    <col min="6659" max="6660" width="6" style="115" customWidth="1"/>
    <col min="6661" max="6661" width="7.5703125" style="115" customWidth="1"/>
    <col min="6662" max="6662" width="6" style="115" customWidth="1"/>
    <col min="6663" max="6663" width="5.42578125" style="115" customWidth="1"/>
    <col min="6664" max="6664" width="5.5703125" style="115" customWidth="1"/>
    <col min="6665" max="6665" width="8.140625" style="115" customWidth="1"/>
    <col min="6666" max="6666" width="7.85546875" style="115" customWidth="1"/>
    <col min="6667" max="6667" width="6.7109375" style="115" customWidth="1"/>
    <col min="6668" max="6668" width="7.42578125" style="115" customWidth="1"/>
    <col min="6669" max="6912" width="9.140625" style="115"/>
    <col min="6913" max="6913" width="15.28515625" style="115" customWidth="1"/>
    <col min="6914" max="6914" width="6.7109375" style="115" customWidth="1"/>
    <col min="6915" max="6916" width="6" style="115" customWidth="1"/>
    <col min="6917" max="6917" width="7.5703125" style="115" customWidth="1"/>
    <col min="6918" max="6918" width="6" style="115" customWidth="1"/>
    <col min="6919" max="6919" width="5.42578125" style="115" customWidth="1"/>
    <col min="6920" max="6920" width="5.5703125" style="115" customWidth="1"/>
    <col min="6921" max="6921" width="8.140625" style="115" customWidth="1"/>
    <col min="6922" max="6922" width="7.85546875" style="115" customWidth="1"/>
    <col min="6923" max="6923" width="6.7109375" style="115" customWidth="1"/>
    <col min="6924" max="6924" width="7.42578125" style="115" customWidth="1"/>
    <col min="6925" max="7168" width="9.140625" style="115"/>
    <col min="7169" max="7169" width="15.28515625" style="115" customWidth="1"/>
    <col min="7170" max="7170" width="6.7109375" style="115" customWidth="1"/>
    <col min="7171" max="7172" width="6" style="115" customWidth="1"/>
    <col min="7173" max="7173" width="7.5703125" style="115" customWidth="1"/>
    <col min="7174" max="7174" width="6" style="115" customWidth="1"/>
    <col min="7175" max="7175" width="5.42578125" style="115" customWidth="1"/>
    <col min="7176" max="7176" width="5.5703125" style="115" customWidth="1"/>
    <col min="7177" max="7177" width="8.140625" style="115" customWidth="1"/>
    <col min="7178" max="7178" width="7.85546875" style="115" customWidth="1"/>
    <col min="7179" max="7179" width="6.7109375" style="115" customWidth="1"/>
    <col min="7180" max="7180" width="7.42578125" style="115" customWidth="1"/>
    <col min="7181" max="7424" width="9.140625" style="115"/>
    <col min="7425" max="7425" width="15.28515625" style="115" customWidth="1"/>
    <col min="7426" max="7426" width="6.7109375" style="115" customWidth="1"/>
    <col min="7427" max="7428" width="6" style="115" customWidth="1"/>
    <col min="7429" max="7429" width="7.5703125" style="115" customWidth="1"/>
    <col min="7430" max="7430" width="6" style="115" customWidth="1"/>
    <col min="7431" max="7431" width="5.42578125" style="115" customWidth="1"/>
    <col min="7432" max="7432" width="5.5703125" style="115" customWidth="1"/>
    <col min="7433" max="7433" width="8.140625" style="115" customWidth="1"/>
    <col min="7434" max="7434" width="7.85546875" style="115" customWidth="1"/>
    <col min="7435" max="7435" width="6.7109375" style="115" customWidth="1"/>
    <col min="7436" max="7436" width="7.42578125" style="115" customWidth="1"/>
    <col min="7437" max="7680" width="9.140625" style="115"/>
    <col min="7681" max="7681" width="15.28515625" style="115" customWidth="1"/>
    <col min="7682" max="7682" width="6.7109375" style="115" customWidth="1"/>
    <col min="7683" max="7684" width="6" style="115" customWidth="1"/>
    <col min="7685" max="7685" width="7.5703125" style="115" customWidth="1"/>
    <col min="7686" max="7686" width="6" style="115" customWidth="1"/>
    <col min="7687" max="7687" width="5.42578125" style="115" customWidth="1"/>
    <col min="7688" max="7688" width="5.5703125" style="115" customWidth="1"/>
    <col min="7689" max="7689" width="8.140625" style="115" customWidth="1"/>
    <col min="7690" max="7690" width="7.85546875" style="115" customWidth="1"/>
    <col min="7691" max="7691" width="6.7109375" style="115" customWidth="1"/>
    <col min="7692" max="7692" width="7.42578125" style="115" customWidth="1"/>
    <col min="7693" max="7936" width="9.140625" style="115"/>
    <col min="7937" max="7937" width="15.28515625" style="115" customWidth="1"/>
    <col min="7938" max="7938" width="6.7109375" style="115" customWidth="1"/>
    <col min="7939" max="7940" width="6" style="115" customWidth="1"/>
    <col min="7941" max="7941" width="7.5703125" style="115" customWidth="1"/>
    <col min="7942" max="7942" width="6" style="115" customWidth="1"/>
    <col min="7943" max="7943" width="5.42578125" style="115" customWidth="1"/>
    <col min="7944" max="7944" width="5.5703125" style="115" customWidth="1"/>
    <col min="7945" max="7945" width="8.140625" style="115" customWidth="1"/>
    <col min="7946" max="7946" width="7.85546875" style="115" customWidth="1"/>
    <col min="7947" max="7947" width="6.7109375" style="115" customWidth="1"/>
    <col min="7948" max="7948" width="7.42578125" style="115" customWidth="1"/>
    <col min="7949" max="8192" width="9.140625" style="115"/>
    <col min="8193" max="8193" width="15.28515625" style="115" customWidth="1"/>
    <col min="8194" max="8194" width="6.7109375" style="115" customWidth="1"/>
    <col min="8195" max="8196" width="6" style="115" customWidth="1"/>
    <col min="8197" max="8197" width="7.5703125" style="115" customWidth="1"/>
    <col min="8198" max="8198" width="6" style="115" customWidth="1"/>
    <col min="8199" max="8199" width="5.42578125" style="115" customWidth="1"/>
    <col min="8200" max="8200" width="5.5703125" style="115" customWidth="1"/>
    <col min="8201" max="8201" width="8.140625" style="115" customWidth="1"/>
    <col min="8202" max="8202" width="7.85546875" style="115" customWidth="1"/>
    <col min="8203" max="8203" width="6.7109375" style="115" customWidth="1"/>
    <col min="8204" max="8204" width="7.42578125" style="115" customWidth="1"/>
    <col min="8205" max="8448" width="9.140625" style="115"/>
    <col min="8449" max="8449" width="15.28515625" style="115" customWidth="1"/>
    <col min="8450" max="8450" width="6.7109375" style="115" customWidth="1"/>
    <col min="8451" max="8452" width="6" style="115" customWidth="1"/>
    <col min="8453" max="8453" width="7.5703125" style="115" customWidth="1"/>
    <col min="8454" max="8454" width="6" style="115" customWidth="1"/>
    <col min="8455" max="8455" width="5.42578125" style="115" customWidth="1"/>
    <col min="8456" max="8456" width="5.5703125" style="115" customWidth="1"/>
    <col min="8457" max="8457" width="8.140625" style="115" customWidth="1"/>
    <col min="8458" max="8458" width="7.85546875" style="115" customWidth="1"/>
    <col min="8459" max="8459" width="6.7109375" style="115" customWidth="1"/>
    <col min="8460" max="8460" width="7.42578125" style="115" customWidth="1"/>
    <col min="8461" max="8704" width="9.140625" style="115"/>
    <col min="8705" max="8705" width="15.28515625" style="115" customWidth="1"/>
    <col min="8706" max="8706" width="6.7109375" style="115" customWidth="1"/>
    <col min="8707" max="8708" width="6" style="115" customWidth="1"/>
    <col min="8709" max="8709" width="7.5703125" style="115" customWidth="1"/>
    <col min="8710" max="8710" width="6" style="115" customWidth="1"/>
    <col min="8711" max="8711" width="5.42578125" style="115" customWidth="1"/>
    <col min="8712" max="8712" width="5.5703125" style="115" customWidth="1"/>
    <col min="8713" max="8713" width="8.140625" style="115" customWidth="1"/>
    <col min="8714" max="8714" width="7.85546875" style="115" customWidth="1"/>
    <col min="8715" max="8715" width="6.7109375" style="115" customWidth="1"/>
    <col min="8716" max="8716" width="7.42578125" style="115" customWidth="1"/>
    <col min="8717" max="8960" width="9.140625" style="115"/>
    <col min="8961" max="8961" width="15.28515625" style="115" customWidth="1"/>
    <col min="8962" max="8962" width="6.7109375" style="115" customWidth="1"/>
    <col min="8963" max="8964" width="6" style="115" customWidth="1"/>
    <col min="8965" max="8965" width="7.5703125" style="115" customWidth="1"/>
    <col min="8966" max="8966" width="6" style="115" customWidth="1"/>
    <col min="8967" max="8967" width="5.42578125" style="115" customWidth="1"/>
    <col min="8968" max="8968" width="5.5703125" style="115" customWidth="1"/>
    <col min="8969" max="8969" width="8.140625" style="115" customWidth="1"/>
    <col min="8970" max="8970" width="7.85546875" style="115" customWidth="1"/>
    <col min="8971" max="8971" width="6.7109375" style="115" customWidth="1"/>
    <col min="8972" max="8972" width="7.42578125" style="115" customWidth="1"/>
    <col min="8973" max="9216" width="9.140625" style="115"/>
    <col min="9217" max="9217" width="15.28515625" style="115" customWidth="1"/>
    <col min="9218" max="9218" width="6.7109375" style="115" customWidth="1"/>
    <col min="9219" max="9220" width="6" style="115" customWidth="1"/>
    <col min="9221" max="9221" width="7.5703125" style="115" customWidth="1"/>
    <col min="9222" max="9222" width="6" style="115" customWidth="1"/>
    <col min="9223" max="9223" width="5.42578125" style="115" customWidth="1"/>
    <col min="9224" max="9224" width="5.5703125" style="115" customWidth="1"/>
    <col min="9225" max="9225" width="8.140625" style="115" customWidth="1"/>
    <col min="9226" max="9226" width="7.85546875" style="115" customWidth="1"/>
    <col min="9227" max="9227" width="6.7109375" style="115" customWidth="1"/>
    <col min="9228" max="9228" width="7.42578125" style="115" customWidth="1"/>
    <col min="9229" max="9472" width="9.140625" style="115"/>
    <col min="9473" max="9473" width="15.28515625" style="115" customWidth="1"/>
    <col min="9474" max="9474" width="6.7109375" style="115" customWidth="1"/>
    <col min="9475" max="9476" width="6" style="115" customWidth="1"/>
    <col min="9477" max="9477" width="7.5703125" style="115" customWidth="1"/>
    <col min="9478" max="9478" width="6" style="115" customWidth="1"/>
    <col min="9479" max="9479" width="5.42578125" style="115" customWidth="1"/>
    <col min="9480" max="9480" width="5.5703125" style="115" customWidth="1"/>
    <col min="9481" max="9481" width="8.140625" style="115" customWidth="1"/>
    <col min="9482" max="9482" width="7.85546875" style="115" customWidth="1"/>
    <col min="9483" max="9483" width="6.7109375" style="115" customWidth="1"/>
    <col min="9484" max="9484" width="7.42578125" style="115" customWidth="1"/>
    <col min="9485" max="9728" width="9.140625" style="115"/>
    <col min="9729" max="9729" width="15.28515625" style="115" customWidth="1"/>
    <col min="9730" max="9730" width="6.7109375" style="115" customWidth="1"/>
    <col min="9731" max="9732" width="6" style="115" customWidth="1"/>
    <col min="9733" max="9733" width="7.5703125" style="115" customWidth="1"/>
    <col min="9734" max="9734" width="6" style="115" customWidth="1"/>
    <col min="9735" max="9735" width="5.42578125" style="115" customWidth="1"/>
    <col min="9736" max="9736" width="5.5703125" style="115" customWidth="1"/>
    <col min="9737" max="9737" width="8.140625" style="115" customWidth="1"/>
    <col min="9738" max="9738" width="7.85546875" style="115" customWidth="1"/>
    <col min="9739" max="9739" width="6.7109375" style="115" customWidth="1"/>
    <col min="9740" max="9740" width="7.42578125" style="115" customWidth="1"/>
    <col min="9741" max="9984" width="9.140625" style="115"/>
    <col min="9985" max="9985" width="15.28515625" style="115" customWidth="1"/>
    <col min="9986" max="9986" width="6.7109375" style="115" customWidth="1"/>
    <col min="9987" max="9988" width="6" style="115" customWidth="1"/>
    <col min="9989" max="9989" width="7.5703125" style="115" customWidth="1"/>
    <col min="9990" max="9990" width="6" style="115" customWidth="1"/>
    <col min="9991" max="9991" width="5.42578125" style="115" customWidth="1"/>
    <col min="9992" max="9992" width="5.5703125" style="115" customWidth="1"/>
    <col min="9993" max="9993" width="8.140625" style="115" customWidth="1"/>
    <col min="9994" max="9994" width="7.85546875" style="115" customWidth="1"/>
    <col min="9995" max="9995" width="6.7109375" style="115" customWidth="1"/>
    <col min="9996" max="9996" width="7.42578125" style="115" customWidth="1"/>
    <col min="9997" max="10240" width="9.140625" style="115"/>
    <col min="10241" max="10241" width="15.28515625" style="115" customWidth="1"/>
    <col min="10242" max="10242" width="6.7109375" style="115" customWidth="1"/>
    <col min="10243" max="10244" width="6" style="115" customWidth="1"/>
    <col min="10245" max="10245" width="7.5703125" style="115" customWidth="1"/>
    <col min="10246" max="10246" width="6" style="115" customWidth="1"/>
    <col min="10247" max="10247" width="5.42578125" style="115" customWidth="1"/>
    <col min="10248" max="10248" width="5.5703125" style="115" customWidth="1"/>
    <col min="10249" max="10249" width="8.140625" style="115" customWidth="1"/>
    <col min="10250" max="10250" width="7.85546875" style="115" customWidth="1"/>
    <col min="10251" max="10251" width="6.7109375" style="115" customWidth="1"/>
    <col min="10252" max="10252" width="7.42578125" style="115" customWidth="1"/>
    <col min="10253" max="10496" width="9.140625" style="115"/>
    <col min="10497" max="10497" width="15.28515625" style="115" customWidth="1"/>
    <col min="10498" max="10498" width="6.7109375" style="115" customWidth="1"/>
    <col min="10499" max="10500" width="6" style="115" customWidth="1"/>
    <col min="10501" max="10501" width="7.5703125" style="115" customWidth="1"/>
    <col min="10502" max="10502" width="6" style="115" customWidth="1"/>
    <col min="10503" max="10503" width="5.42578125" style="115" customWidth="1"/>
    <col min="10504" max="10504" width="5.5703125" style="115" customWidth="1"/>
    <col min="10505" max="10505" width="8.140625" style="115" customWidth="1"/>
    <col min="10506" max="10506" width="7.85546875" style="115" customWidth="1"/>
    <col min="10507" max="10507" width="6.7109375" style="115" customWidth="1"/>
    <col min="10508" max="10508" width="7.42578125" style="115" customWidth="1"/>
    <col min="10509" max="10752" width="9.140625" style="115"/>
    <col min="10753" max="10753" width="15.28515625" style="115" customWidth="1"/>
    <col min="10754" max="10754" width="6.7109375" style="115" customWidth="1"/>
    <col min="10755" max="10756" width="6" style="115" customWidth="1"/>
    <col min="10757" max="10757" width="7.5703125" style="115" customWidth="1"/>
    <col min="10758" max="10758" width="6" style="115" customWidth="1"/>
    <col min="10759" max="10759" width="5.42578125" style="115" customWidth="1"/>
    <col min="10760" max="10760" width="5.5703125" style="115" customWidth="1"/>
    <col min="10761" max="10761" width="8.140625" style="115" customWidth="1"/>
    <col min="10762" max="10762" width="7.85546875" style="115" customWidth="1"/>
    <col min="10763" max="10763" width="6.7109375" style="115" customWidth="1"/>
    <col min="10764" max="10764" width="7.42578125" style="115" customWidth="1"/>
    <col min="10765" max="11008" width="9.140625" style="115"/>
    <col min="11009" max="11009" width="15.28515625" style="115" customWidth="1"/>
    <col min="11010" max="11010" width="6.7109375" style="115" customWidth="1"/>
    <col min="11011" max="11012" width="6" style="115" customWidth="1"/>
    <col min="11013" max="11013" width="7.5703125" style="115" customWidth="1"/>
    <col min="11014" max="11014" width="6" style="115" customWidth="1"/>
    <col min="11015" max="11015" width="5.42578125" style="115" customWidth="1"/>
    <col min="11016" max="11016" width="5.5703125" style="115" customWidth="1"/>
    <col min="11017" max="11017" width="8.140625" style="115" customWidth="1"/>
    <col min="11018" max="11018" width="7.85546875" style="115" customWidth="1"/>
    <col min="11019" max="11019" width="6.7109375" style="115" customWidth="1"/>
    <col min="11020" max="11020" width="7.42578125" style="115" customWidth="1"/>
    <col min="11021" max="11264" width="9.140625" style="115"/>
    <col min="11265" max="11265" width="15.28515625" style="115" customWidth="1"/>
    <col min="11266" max="11266" width="6.7109375" style="115" customWidth="1"/>
    <col min="11267" max="11268" width="6" style="115" customWidth="1"/>
    <col min="11269" max="11269" width="7.5703125" style="115" customWidth="1"/>
    <col min="11270" max="11270" width="6" style="115" customWidth="1"/>
    <col min="11271" max="11271" width="5.42578125" style="115" customWidth="1"/>
    <col min="11272" max="11272" width="5.5703125" style="115" customWidth="1"/>
    <col min="11273" max="11273" width="8.140625" style="115" customWidth="1"/>
    <col min="11274" max="11274" width="7.85546875" style="115" customWidth="1"/>
    <col min="11275" max="11275" width="6.7109375" style="115" customWidth="1"/>
    <col min="11276" max="11276" width="7.42578125" style="115" customWidth="1"/>
    <col min="11277" max="11520" width="9.140625" style="115"/>
    <col min="11521" max="11521" width="15.28515625" style="115" customWidth="1"/>
    <col min="11522" max="11522" width="6.7109375" style="115" customWidth="1"/>
    <col min="11523" max="11524" width="6" style="115" customWidth="1"/>
    <col min="11525" max="11525" width="7.5703125" style="115" customWidth="1"/>
    <col min="11526" max="11526" width="6" style="115" customWidth="1"/>
    <col min="11527" max="11527" width="5.42578125" style="115" customWidth="1"/>
    <col min="11528" max="11528" width="5.5703125" style="115" customWidth="1"/>
    <col min="11529" max="11529" width="8.140625" style="115" customWidth="1"/>
    <col min="11530" max="11530" width="7.85546875" style="115" customWidth="1"/>
    <col min="11531" max="11531" width="6.7109375" style="115" customWidth="1"/>
    <col min="11532" max="11532" width="7.42578125" style="115" customWidth="1"/>
    <col min="11533" max="11776" width="9.140625" style="115"/>
    <col min="11777" max="11777" width="15.28515625" style="115" customWidth="1"/>
    <col min="11778" max="11778" width="6.7109375" style="115" customWidth="1"/>
    <col min="11779" max="11780" width="6" style="115" customWidth="1"/>
    <col min="11781" max="11781" width="7.5703125" style="115" customWidth="1"/>
    <col min="11782" max="11782" width="6" style="115" customWidth="1"/>
    <col min="11783" max="11783" width="5.42578125" style="115" customWidth="1"/>
    <col min="11784" max="11784" width="5.5703125" style="115" customWidth="1"/>
    <col min="11785" max="11785" width="8.140625" style="115" customWidth="1"/>
    <col min="11786" max="11786" width="7.85546875" style="115" customWidth="1"/>
    <col min="11787" max="11787" width="6.7109375" style="115" customWidth="1"/>
    <col min="11788" max="11788" width="7.42578125" style="115" customWidth="1"/>
    <col min="11789" max="12032" width="9.140625" style="115"/>
    <col min="12033" max="12033" width="15.28515625" style="115" customWidth="1"/>
    <col min="12034" max="12034" width="6.7109375" style="115" customWidth="1"/>
    <col min="12035" max="12036" width="6" style="115" customWidth="1"/>
    <col min="12037" max="12037" width="7.5703125" style="115" customWidth="1"/>
    <col min="12038" max="12038" width="6" style="115" customWidth="1"/>
    <col min="12039" max="12039" width="5.42578125" style="115" customWidth="1"/>
    <col min="12040" max="12040" width="5.5703125" style="115" customWidth="1"/>
    <col min="12041" max="12041" width="8.140625" style="115" customWidth="1"/>
    <col min="12042" max="12042" width="7.85546875" style="115" customWidth="1"/>
    <col min="12043" max="12043" width="6.7109375" style="115" customWidth="1"/>
    <col min="12044" max="12044" width="7.42578125" style="115" customWidth="1"/>
    <col min="12045" max="12288" width="9.140625" style="115"/>
    <col min="12289" max="12289" width="15.28515625" style="115" customWidth="1"/>
    <col min="12290" max="12290" width="6.7109375" style="115" customWidth="1"/>
    <col min="12291" max="12292" width="6" style="115" customWidth="1"/>
    <col min="12293" max="12293" width="7.5703125" style="115" customWidth="1"/>
    <col min="12294" max="12294" width="6" style="115" customWidth="1"/>
    <col min="12295" max="12295" width="5.42578125" style="115" customWidth="1"/>
    <col min="12296" max="12296" width="5.5703125" style="115" customWidth="1"/>
    <col min="12297" max="12297" width="8.140625" style="115" customWidth="1"/>
    <col min="12298" max="12298" width="7.85546875" style="115" customWidth="1"/>
    <col min="12299" max="12299" width="6.7109375" style="115" customWidth="1"/>
    <col min="12300" max="12300" width="7.42578125" style="115" customWidth="1"/>
    <col min="12301" max="12544" width="9.140625" style="115"/>
    <col min="12545" max="12545" width="15.28515625" style="115" customWidth="1"/>
    <col min="12546" max="12546" width="6.7109375" style="115" customWidth="1"/>
    <col min="12547" max="12548" width="6" style="115" customWidth="1"/>
    <col min="12549" max="12549" width="7.5703125" style="115" customWidth="1"/>
    <col min="12550" max="12550" width="6" style="115" customWidth="1"/>
    <col min="12551" max="12551" width="5.42578125" style="115" customWidth="1"/>
    <col min="12552" max="12552" width="5.5703125" style="115" customWidth="1"/>
    <col min="12553" max="12553" width="8.140625" style="115" customWidth="1"/>
    <col min="12554" max="12554" width="7.85546875" style="115" customWidth="1"/>
    <col min="12555" max="12555" width="6.7109375" style="115" customWidth="1"/>
    <col min="12556" max="12556" width="7.42578125" style="115" customWidth="1"/>
    <col min="12557" max="12800" width="9.140625" style="115"/>
    <col min="12801" max="12801" width="15.28515625" style="115" customWidth="1"/>
    <col min="12802" max="12802" width="6.7109375" style="115" customWidth="1"/>
    <col min="12803" max="12804" width="6" style="115" customWidth="1"/>
    <col min="12805" max="12805" width="7.5703125" style="115" customWidth="1"/>
    <col min="12806" max="12806" width="6" style="115" customWidth="1"/>
    <col min="12807" max="12807" width="5.42578125" style="115" customWidth="1"/>
    <col min="12808" max="12808" width="5.5703125" style="115" customWidth="1"/>
    <col min="12809" max="12809" width="8.140625" style="115" customWidth="1"/>
    <col min="12810" max="12810" width="7.85546875" style="115" customWidth="1"/>
    <col min="12811" max="12811" width="6.7109375" style="115" customWidth="1"/>
    <col min="12812" max="12812" width="7.42578125" style="115" customWidth="1"/>
    <col min="12813" max="13056" width="9.140625" style="115"/>
    <col min="13057" max="13057" width="15.28515625" style="115" customWidth="1"/>
    <col min="13058" max="13058" width="6.7109375" style="115" customWidth="1"/>
    <col min="13059" max="13060" width="6" style="115" customWidth="1"/>
    <col min="13061" max="13061" width="7.5703125" style="115" customWidth="1"/>
    <col min="13062" max="13062" width="6" style="115" customWidth="1"/>
    <col min="13063" max="13063" width="5.42578125" style="115" customWidth="1"/>
    <col min="13064" max="13064" width="5.5703125" style="115" customWidth="1"/>
    <col min="13065" max="13065" width="8.140625" style="115" customWidth="1"/>
    <col min="13066" max="13066" width="7.85546875" style="115" customWidth="1"/>
    <col min="13067" max="13067" width="6.7109375" style="115" customWidth="1"/>
    <col min="13068" max="13068" width="7.42578125" style="115" customWidth="1"/>
    <col min="13069" max="13312" width="9.140625" style="115"/>
    <col min="13313" max="13313" width="15.28515625" style="115" customWidth="1"/>
    <col min="13314" max="13314" width="6.7109375" style="115" customWidth="1"/>
    <col min="13315" max="13316" width="6" style="115" customWidth="1"/>
    <col min="13317" max="13317" width="7.5703125" style="115" customWidth="1"/>
    <col min="13318" max="13318" width="6" style="115" customWidth="1"/>
    <col min="13319" max="13319" width="5.42578125" style="115" customWidth="1"/>
    <col min="13320" max="13320" width="5.5703125" style="115" customWidth="1"/>
    <col min="13321" max="13321" width="8.140625" style="115" customWidth="1"/>
    <col min="13322" max="13322" width="7.85546875" style="115" customWidth="1"/>
    <col min="13323" max="13323" width="6.7109375" style="115" customWidth="1"/>
    <col min="13324" max="13324" width="7.42578125" style="115" customWidth="1"/>
    <col min="13325" max="13568" width="9.140625" style="115"/>
    <col min="13569" max="13569" width="15.28515625" style="115" customWidth="1"/>
    <col min="13570" max="13570" width="6.7109375" style="115" customWidth="1"/>
    <col min="13571" max="13572" width="6" style="115" customWidth="1"/>
    <col min="13573" max="13573" width="7.5703125" style="115" customWidth="1"/>
    <col min="13574" max="13574" width="6" style="115" customWidth="1"/>
    <col min="13575" max="13575" width="5.42578125" style="115" customWidth="1"/>
    <col min="13576" max="13576" width="5.5703125" style="115" customWidth="1"/>
    <col min="13577" max="13577" width="8.140625" style="115" customWidth="1"/>
    <col min="13578" max="13578" width="7.85546875" style="115" customWidth="1"/>
    <col min="13579" max="13579" width="6.7109375" style="115" customWidth="1"/>
    <col min="13580" max="13580" width="7.42578125" style="115" customWidth="1"/>
    <col min="13581" max="13824" width="9.140625" style="115"/>
    <col min="13825" max="13825" width="15.28515625" style="115" customWidth="1"/>
    <col min="13826" max="13826" width="6.7109375" style="115" customWidth="1"/>
    <col min="13827" max="13828" width="6" style="115" customWidth="1"/>
    <col min="13829" max="13829" width="7.5703125" style="115" customWidth="1"/>
    <col min="13830" max="13830" width="6" style="115" customWidth="1"/>
    <col min="13831" max="13831" width="5.42578125" style="115" customWidth="1"/>
    <col min="13832" max="13832" width="5.5703125" style="115" customWidth="1"/>
    <col min="13833" max="13833" width="8.140625" style="115" customWidth="1"/>
    <col min="13834" max="13834" width="7.85546875" style="115" customWidth="1"/>
    <col min="13835" max="13835" width="6.7109375" style="115" customWidth="1"/>
    <col min="13836" max="13836" width="7.42578125" style="115" customWidth="1"/>
    <col min="13837" max="14080" width="9.140625" style="115"/>
    <col min="14081" max="14081" width="15.28515625" style="115" customWidth="1"/>
    <col min="14082" max="14082" width="6.7109375" style="115" customWidth="1"/>
    <col min="14083" max="14084" width="6" style="115" customWidth="1"/>
    <col min="14085" max="14085" width="7.5703125" style="115" customWidth="1"/>
    <col min="14086" max="14086" width="6" style="115" customWidth="1"/>
    <col min="14087" max="14087" width="5.42578125" style="115" customWidth="1"/>
    <col min="14088" max="14088" width="5.5703125" style="115" customWidth="1"/>
    <col min="14089" max="14089" width="8.140625" style="115" customWidth="1"/>
    <col min="14090" max="14090" width="7.85546875" style="115" customWidth="1"/>
    <col min="14091" max="14091" width="6.7109375" style="115" customWidth="1"/>
    <col min="14092" max="14092" width="7.42578125" style="115" customWidth="1"/>
    <col min="14093" max="14336" width="9.140625" style="115"/>
    <col min="14337" max="14337" width="15.28515625" style="115" customWidth="1"/>
    <col min="14338" max="14338" width="6.7109375" style="115" customWidth="1"/>
    <col min="14339" max="14340" width="6" style="115" customWidth="1"/>
    <col min="14341" max="14341" width="7.5703125" style="115" customWidth="1"/>
    <col min="14342" max="14342" width="6" style="115" customWidth="1"/>
    <col min="14343" max="14343" width="5.42578125" style="115" customWidth="1"/>
    <col min="14344" max="14344" width="5.5703125" style="115" customWidth="1"/>
    <col min="14345" max="14345" width="8.140625" style="115" customWidth="1"/>
    <col min="14346" max="14346" width="7.85546875" style="115" customWidth="1"/>
    <col min="14347" max="14347" width="6.7109375" style="115" customWidth="1"/>
    <col min="14348" max="14348" width="7.42578125" style="115" customWidth="1"/>
    <col min="14349" max="14592" width="9.140625" style="115"/>
    <col min="14593" max="14593" width="15.28515625" style="115" customWidth="1"/>
    <col min="14594" max="14594" width="6.7109375" style="115" customWidth="1"/>
    <col min="14595" max="14596" width="6" style="115" customWidth="1"/>
    <col min="14597" max="14597" width="7.5703125" style="115" customWidth="1"/>
    <col min="14598" max="14598" width="6" style="115" customWidth="1"/>
    <col min="14599" max="14599" width="5.42578125" style="115" customWidth="1"/>
    <col min="14600" max="14600" width="5.5703125" style="115" customWidth="1"/>
    <col min="14601" max="14601" width="8.140625" style="115" customWidth="1"/>
    <col min="14602" max="14602" width="7.85546875" style="115" customWidth="1"/>
    <col min="14603" max="14603" width="6.7109375" style="115" customWidth="1"/>
    <col min="14604" max="14604" width="7.42578125" style="115" customWidth="1"/>
    <col min="14605" max="14848" width="9.140625" style="115"/>
    <col min="14849" max="14849" width="15.28515625" style="115" customWidth="1"/>
    <col min="14850" max="14850" width="6.7109375" style="115" customWidth="1"/>
    <col min="14851" max="14852" width="6" style="115" customWidth="1"/>
    <col min="14853" max="14853" width="7.5703125" style="115" customWidth="1"/>
    <col min="14854" max="14854" width="6" style="115" customWidth="1"/>
    <col min="14855" max="14855" width="5.42578125" style="115" customWidth="1"/>
    <col min="14856" max="14856" width="5.5703125" style="115" customWidth="1"/>
    <col min="14857" max="14857" width="8.140625" style="115" customWidth="1"/>
    <col min="14858" max="14858" width="7.85546875" style="115" customWidth="1"/>
    <col min="14859" max="14859" width="6.7109375" style="115" customWidth="1"/>
    <col min="14860" max="14860" width="7.42578125" style="115" customWidth="1"/>
    <col min="14861" max="15104" width="9.140625" style="115"/>
    <col min="15105" max="15105" width="15.28515625" style="115" customWidth="1"/>
    <col min="15106" max="15106" width="6.7109375" style="115" customWidth="1"/>
    <col min="15107" max="15108" width="6" style="115" customWidth="1"/>
    <col min="15109" max="15109" width="7.5703125" style="115" customWidth="1"/>
    <col min="15110" max="15110" width="6" style="115" customWidth="1"/>
    <col min="15111" max="15111" width="5.42578125" style="115" customWidth="1"/>
    <col min="15112" max="15112" width="5.5703125" style="115" customWidth="1"/>
    <col min="15113" max="15113" width="8.140625" style="115" customWidth="1"/>
    <col min="15114" max="15114" width="7.85546875" style="115" customWidth="1"/>
    <col min="15115" max="15115" width="6.7109375" style="115" customWidth="1"/>
    <col min="15116" max="15116" width="7.42578125" style="115" customWidth="1"/>
    <col min="15117" max="15360" width="9.140625" style="115"/>
    <col min="15361" max="15361" width="15.28515625" style="115" customWidth="1"/>
    <col min="15362" max="15362" width="6.7109375" style="115" customWidth="1"/>
    <col min="15363" max="15364" width="6" style="115" customWidth="1"/>
    <col min="15365" max="15365" width="7.5703125" style="115" customWidth="1"/>
    <col min="15366" max="15366" width="6" style="115" customWidth="1"/>
    <col min="15367" max="15367" width="5.42578125" style="115" customWidth="1"/>
    <col min="15368" max="15368" width="5.5703125" style="115" customWidth="1"/>
    <col min="15369" max="15369" width="8.140625" style="115" customWidth="1"/>
    <col min="15370" max="15370" width="7.85546875" style="115" customWidth="1"/>
    <col min="15371" max="15371" width="6.7109375" style="115" customWidth="1"/>
    <col min="15372" max="15372" width="7.42578125" style="115" customWidth="1"/>
    <col min="15373" max="15616" width="9.140625" style="115"/>
    <col min="15617" max="15617" width="15.28515625" style="115" customWidth="1"/>
    <col min="15618" max="15618" width="6.7109375" style="115" customWidth="1"/>
    <col min="15619" max="15620" width="6" style="115" customWidth="1"/>
    <col min="15621" max="15621" width="7.5703125" style="115" customWidth="1"/>
    <col min="15622" max="15622" width="6" style="115" customWidth="1"/>
    <col min="15623" max="15623" width="5.42578125" style="115" customWidth="1"/>
    <col min="15624" max="15624" width="5.5703125" style="115" customWidth="1"/>
    <col min="15625" max="15625" width="8.140625" style="115" customWidth="1"/>
    <col min="15626" max="15626" width="7.85546875" style="115" customWidth="1"/>
    <col min="15627" max="15627" width="6.7109375" style="115" customWidth="1"/>
    <col min="15628" max="15628" width="7.42578125" style="115" customWidth="1"/>
    <col min="15629" max="15872" width="9.140625" style="115"/>
    <col min="15873" max="15873" width="15.28515625" style="115" customWidth="1"/>
    <col min="15874" max="15874" width="6.7109375" style="115" customWidth="1"/>
    <col min="15875" max="15876" width="6" style="115" customWidth="1"/>
    <col min="15877" max="15877" width="7.5703125" style="115" customWidth="1"/>
    <col min="15878" max="15878" width="6" style="115" customWidth="1"/>
    <col min="15879" max="15879" width="5.42578125" style="115" customWidth="1"/>
    <col min="15880" max="15880" width="5.5703125" style="115" customWidth="1"/>
    <col min="15881" max="15881" width="8.140625" style="115" customWidth="1"/>
    <col min="15882" max="15882" width="7.85546875" style="115" customWidth="1"/>
    <col min="15883" max="15883" width="6.7109375" style="115" customWidth="1"/>
    <col min="15884" max="15884" width="7.42578125" style="115" customWidth="1"/>
    <col min="15885" max="16128" width="9.140625" style="115"/>
    <col min="16129" max="16129" width="15.28515625" style="115" customWidth="1"/>
    <col min="16130" max="16130" width="6.7109375" style="115" customWidth="1"/>
    <col min="16131" max="16132" width="6" style="115" customWidth="1"/>
    <col min="16133" max="16133" width="7.5703125" style="115" customWidth="1"/>
    <col min="16134" max="16134" width="6" style="115" customWidth="1"/>
    <col min="16135" max="16135" width="5.42578125" style="115" customWidth="1"/>
    <col min="16136" max="16136" width="5.5703125" style="115" customWidth="1"/>
    <col min="16137" max="16137" width="8.140625" style="115" customWidth="1"/>
    <col min="16138" max="16138" width="7.85546875" style="115" customWidth="1"/>
    <col min="16139" max="16139" width="6.7109375" style="115" customWidth="1"/>
    <col min="16140" max="16140" width="7.42578125" style="115" customWidth="1"/>
    <col min="16141" max="16384" width="9.140625" style="115"/>
  </cols>
  <sheetData>
    <row r="1" spans="1:21" ht="29.25" customHeight="1">
      <c r="A1" s="353" t="s">
        <v>631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</row>
    <row r="2" spans="1:21" ht="26.25" customHeight="1">
      <c r="A2" s="354" t="s">
        <v>632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</row>
    <row r="4" spans="1:21" ht="23.25" customHeight="1">
      <c r="A4" s="342" t="s">
        <v>633</v>
      </c>
      <c r="B4" s="355" t="s">
        <v>634</v>
      </c>
      <c r="C4" s="357" t="s">
        <v>635</v>
      </c>
      <c r="D4" s="358"/>
      <c r="E4" s="358"/>
      <c r="F4" s="359"/>
      <c r="G4" s="357" t="s">
        <v>636</v>
      </c>
      <c r="H4" s="358"/>
      <c r="I4" s="358"/>
      <c r="J4" s="358"/>
      <c r="K4" s="359"/>
      <c r="L4" s="347" t="s">
        <v>637</v>
      </c>
    </row>
    <row r="5" spans="1:21" ht="93.6" customHeight="1">
      <c r="A5" s="344"/>
      <c r="B5" s="356"/>
      <c r="C5" s="160" t="s">
        <v>638</v>
      </c>
      <c r="D5" s="160" t="s">
        <v>639</v>
      </c>
      <c r="E5" s="160" t="s">
        <v>640</v>
      </c>
      <c r="F5" s="160" t="s">
        <v>641</v>
      </c>
      <c r="G5" s="160" t="s">
        <v>638</v>
      </c>
      <c r="H5" s="160" t="s">
        <v>642</v>
      </c>
      <c r="I5" s="160" t="s">
        <v>643</v>
      </c>
      <c r="J5" s="160" t="s">
        <v>644</v>
      </c>
      <c r="K5" s="160" t="s">
        <v>645</v>
      </c>
      <c r="L5" s="360"/>
    </row>
    <row r="6" spans="1:21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</row>
    <row r="7" spans="1:21">
      <c r="A7" s="351" t="s">
        <v>646</v>
      </c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</row>
    <row r="9" spans="1:21" ht="26.25">
      <c r="A9" s="198" t="s">
        <v>647</v>
      </c>
      <c r="B9" s="180">
        <v>9819</v>
      </c>
      <c r="C9" s="180">
        <v>9626</v>
      </c>
      <c r="D9" s="180">
        <v>3251</v>
      </c>
      <c r="E9" s="180">
        <v>3337</v>
      </c>
      <c r="F9" s="180">
        <v>3038</v>
      </c>
      <c r="G9" s="180">
        <v>178</v>
      </c>
      <c r="H9" s="180">
        <v>21</v>
      </c>
      <c r="I9" s="180">
        <v>45</v>
      </c>
      <c r="J9" s="180">
        <v>57</v>
      </c>
      <c r="K9" s="180">
        <v>55</v>
      </c>
      <c r="L9" s="179">
        <v>15</v>
      </c>
      <c r="O9" s="159">
        <f>C9/3</f>
        <v>3208.6666666666665</v>
      </c>
      <c r="Q9" s="159">
        <f>G9/3</f>
        <v>59.333333333333336</v>
      </c>
      <c r="S9" s="159">
        <f>L9/4</f>
        <v>3.75</v>
      </c>
      <c r="U9" s="159">
        <f>SUM(O9:S9)</f>
        <v>3271.75</v>
      </c>
    </row>
    <row r="10" spans="1:21" ht="25.5">
      <c r="A10" s="172" t="s">
        <v>648</v>
      </c>
      <c r="B10" s="187">
        <v>160</v>
      </c>
      <c r="C10" s="187">
        <v>160</v>
      </c>
      <c r="D10" s="187">
        <v>72</v>
      </c>
      <c r="E10" s="187">
        <v>38</v>
      </c>
      <c r="F10" s="187">
        <v>50</v>
      </c>
      <c r="G10" s="187" t="s">
        <v>470</v>
      </c>
      <c r="H10" s="185" t="s">
        <v>470</v>
      </c>
      <c r="I10" s="192" t="s">
        <v>470</v>
      </c>
      <c r="J10" s="185" t="s">
        <v>470</v>
      </c>
      <c r="K10" s="187" t="s">
        <v>470</v>
      </c>
      <c r="L10" s="184" t="s">
        <v>470</v>
      </c>
      <c r="O10" s="118"/>
    </row>
    <row r="11" spans="1:21">
      <c r="A11" s="197" t="s">
        <v>649</v>
      </c>
      <c r="B11" s="173">
        <v>969</v>
      </c>
      <c r="C11" s="173">
        <v>950</v>
      </c>
      <c r="D11" s="173">
        <v>370</v>
      </c>
      <c r="E11" s="173">
        <v>276</v>
      </c>
      <c r="F11" s="173">
        <v>304</v>
      </c>
      <c r="G11" s="173">
        <v>15</v>
      </c>
      <c r="H11" s="173" t="s">
        <v>470</v>
      </c>
      <c r="I11" s="173">
        <v>6</v>
      </c>
      <c r="J11" s="173">
        <v>6</v>
      </c>
      <c r="K11" s="173">
        <v>3</v>
      </c>
      <c r="L11" s="177">
        <v>4</v>
      </c>
    </row>
    <row r="12" spans="1:21">
      <c r="A12" s="197" t="s">
        <v>650</v>
      </c>
      <c r="B12" s="173">
        <v>3028</v>
      </c>
      <c r="C12" s="173">
        <v>2966</v>
      </c>
      <c r="D12" s="173">
        <v>1060</v>
      </c>
      <c r="E12" s="173">
        <v>961</v>
      </c>
      <c r="F12" s="173">
        <v>945</v>
      </c>
      <c r="G12" s="173">
        <v>55</v>
      </c>
      <c r="H12" s="173">
        <v>3</v>
      </c>
      <c r="I12" s="173">
        <v>12</v>
      </c>
      <c r="J12" s="173">
        <v>21</v>
      </c>
      <c r="K12" s="173">
        <v>19</v>
      </c>
      <c r="L12" s="176">
        <v>7</v>
      </c>
    </row>
    <row r="13" spans="1:21">
      <c r="A13" s="197" t="s">
        <v>651</v>
      </c>
      <c r="B13" s="173">
        <v>3680</v>
      </c>
      <c r="C13" s="173">
        <v>3601</v>
      </c>
      <c r="D13" s="173">
        <v>1134</v>
      </c>
      <c r="E13" s="173">
        <v>1351</v>
      </c>
      <c r="F13" s="173">
        <v>1116</v>
      </c>
      <c r="G13" s="173">
        <v>75</v>
      </c>
      <c r="H13" s="173">
        <v>9</v>
      </c>
      <c r="I13" s="173">
        <v>18</v>
      </c>
      <c r="J13" s="173">
        <v>27</v>
      </c>
      <c r="K13" s="173">
        <v>21</v>
      </c>
      <c r="L13" s="176">
        <v>4</v>
      </c>
    </row>
    <row r="14" spans="1:21">
      <c r="A14" s="197" t="s">
        <v>652</v>
      </c>
      <c r="B14" s="173">
        <v>1739</v>
      </c>
      <c r="C14" s="173">
        <v>1709</v>
      </c>
      <c r="D14" s="173">
        <v>537</v>
      </c>
      <c r="E14" s="173">
        <v>620</v>
      </c>
      <c r="F14" s="173">
        <v>552</v>
      </c>
      <c r="G14" s="173">
        <v>30</v>
      </c>
      <c r="H14" s="173">
        <v>9</v>
      </c>
      <c r="I14" s="173">
        <v>9</v>
      </c>
      <c r="J14" s="173">
        <v>3</v>
      </c>
      <c r="K14" s="173">
        <v>9</v>
      </c>
      <c r="L14" s="169" t="s">
        <v>470</v>
      </c>
    </row>
    <row r="15" spans="1:21">
      <c r="A15" s="197" t="s">
        <v>653</v>
      </c>
      <c r="B15" s="173">
        <v>221</v>
      </c>
      <c r="C15" s="173">
        <v>218</v>
      </c>
      <c r="D15" s="173">
        <v>74</v>
      </c>
      <c r="E15" s="173">
        <v>83</v>
      </c>
      <c r="F15" s="173">
        <v>61</v>
      </c>
      <c r="G15" s="171">
        <v>3</v>
      </c>
      <c r="H15" s="171" t="s">
        <v>470</v>
      </c>
      <c r="I15" s="170" t="s">
        <v>470</v>
      </c>
      <c r="J15" s="170" t="s">
        <v>470</v>
      </c>
      <c r="K15" s="170">
        <v>3</v>
      </c>
      <c r="L15" s="169" t="s">
        <v>470</v>
      </c>
    </row>
    <row r="16" spans="1:21" ht="24.75" customHeight="1">
      <c r="A16" s="172" t="s">
        <v>654</v>
      </c>
      <c r="B16" s="187">
        <v>22</v>
      </c>
      <c r="C16" s="187">
        <v>22</v>
      </c>
      <c r="D16" s="187">
        <v>4</v>
      </c>
      <c r="E16" s="187">
        <v>8</v>
      </c>
      <c r="F16" s="186">
        <v>10</v>
      </c>
      <c r="G16" s="185" t="s">
        <v>470</v>
      </c>
      <c r="H16" s="185" t="s">
        <v>470</v>
      </c>
      <c r="I16" s="185" t="s">
        <v>470</v>
      </c>
      <c r="J16" s="185" t="s">
        <v>470</v>
      </c>
      <c r="K16" s="185" t="s">
        <v>470</v>
      </c>
      <c r="L16" s="184" t="s">
        <v>470</v>
      </c>
    </row>
    <row r="17" spans="1:12">
      <c r="A17" s="172"/>
      <c r="B17" s="187"/>
      <c r="C17" s="187"/>
      <c r="D17" s="187"/>
      <c r="E17" s="187"/>
      <c r="F17" s="186"/>
      <c r="G17" s="185"/>
      <c r="H17" s="185"/>
      <c r="I17" s="185"/>
      <c r="J17" s="185"/>
      <c r="K17" s="185"/>
      <c r="L17" s="184"/>
    </row>
    <row r="18" spans="1:12" ht="26.25">
      <c r="A18" s="198" t="s">
        <v>655</v>
      </c>
      <c r="B18" s="180">
        <v>5933</v>
      </c>
      <c r="C18" s="180">
        <v>5831</v>
      </c>
      <c r="D18" s="180">
        <v>1956</v>
      </c>
      <c r="E18" s="180">
        <v>2069</v>
      </c>
      <c r="F18" s="180">
        <v>1806</v>
      </c>
      <c r="G18" s="180">
        <v>87</v>
      </c>
      <c r="H18" s="180">
        <v>9</v>
      </c>
      <c r="I18" s="180">
        <v>27</v>
      </c>
      <c r="J18" s="180">
        <v>30</v>
      </c>
      <c r="K18" s="180">
        <v>21</v>
      </c>
      <c r="L18" s="179">
        <v>15</v>
      </c>
    </row>
    <row r="19" spans="1:12" ht="25.5">
      <c r="A19" s="172" t="s">
        <v>648</v>
      </c>
      <c r="B19" s="173">
        <v>74</v>
      </c>
      <c r="C19" s="173">
        <v>74</v>
      </c>
      <c r="D19" s="173">
        <v>28</v>
      </c>
      <c r="E19" s="173">
        <v>20</v>
      </c>
      <c r="F19" s="173">
        <v>26</v>
      </c>
      <c r="G19" s="171" t="s">
        <v>470</v>
      </c>
      <c r="H19" s="170" t="s">
        <v>470</v>
      </c>
      <c r="I19" s="170" t="s">
        <v>470</v>
      </c>
      <c r="J19" s="170" t="s">
        <v>470</v>
      </c>
      <c r="K19" s="171" t="s">
        <v>470</v>
      </c>
      <c r="L19" s="169" t="s">
        <v>470</v>
      </c>
    </row>
    <row r="20" spans="1:12">
      <c r="A20" s="197" t="s">
        <v>649</v>
      </c>
      <c r="B20" s="173">
        <v>409</v>
      </c>
      <c r="C20" s="173">
        <v>402</v>
      </c>
      <c r="D20" s="173">
        <v>166</v>
      </c>
      <c r="E20" s="173">
        <v>116</v>
      </c>
      <c r="F20" s="173">
        <v>120</v>
      </c>
      <c r="G20" s="173">
        <v>3</v>
      </c>
      <c r="H20" s="171" t="s">
        <v>470</v>
      </c>
      <c r="I20" s="173" t="s">
        <v>470</v>
      </c>
      <c r="J20" s="173" t="s">
        <v>470</v>
      </c>
      <c r="K20" s="173">
        <v>3</v>
      </c>
      <c r="L20" s="169">
        <v>4</v>
      </c>
    </row>
    <row r="21" spans="1:12">
      <c r="A21" s="197" t="s">
        <v>650</v>
      </c>
      <c r="B21" s="173">
        <v>1703</v>
      </c>
      <c r="C21" s="173">
        <v>1678</v>
      </c>
      <c r="D21" s="173">
        <v>613</v>
      </c>
      <c r="E21" s="173">
        <v>529</v>
      </c>
      <c r="F21" s="173">
        <v>536</v>
      </c>
      <c r="G21" s="173">
        <v>18</v>
      </c>
      <c r="H21" s="173" t="s">
        <v>470</v>
      </c>
      <c r="I21" s="173">
        <v>6</v>
      </c>
      <c r="J21" s="173">
        <v>9</v>
      </c>
      <c r="K21" s="173">
        <v>3</v>
      </c>
      <c r="L21" s="176">
        <v>7</v>
      </c>
    </row>
    <row r="22" spans="1:12">
      <c r="A22" s="197" t="s">
        <v>651</v>
      </c>
      <c r="B22" s="173">
        <v>2389</v>
      </c>
      <c r="C22" s="173">
        <v>2337</v>
      </c>
      <c r="D22" s="173">
        <v>735</v>
      </c>
      <c r="E22" s="173">
        <v>906</v>
      </c>
      <c r="F22" s="173">
        <v>696</v>
      </c>
      <c r="G22" s="173">
        <v>48</v>
      </c>
      <c r="H22" s="173">
        <v>6</v>
      </c>
      <c r="I22" s="173">
        <v>15</v>
      </c>
      <c r="J22" s="173">
        <v>18</v>
      </c>
      <c r="K22" s="173">
        <v>9</v>
      </c>
      <c r="L22" s="176">
        <v>4</v>
      </c>
    </row>
    <row r="23" spans="1:12">
      <c r="A23" s="197" t="s">
        <v>652</v>
      </c>
      <c r="B23" s="173">
        <v>1193</v>
      </c>
      <c r="C23" s="173">
        <v>1175</v>
      </c>
      <c r="D23" s="173">
        <v>359</v>
      </c>
      <c r="E23" s="173">
        <v>435</v>
      </c>
      <c r="F23" s="173">
        <v>381</v>
      </c>
      <c r="G23" s="173">
        <v>18</v>
      </c>
      <c r="H23" s="173">
        <v>3</v>
      </c>
      <c r="I23" s="173">
        <v>6</v>
      </c>
      <c r="J23" s="173">
        <v>3</v>
      </c>
      <c r="K23" s="173">
        <v>6</v>
      </c>
      <c r="L23" s="169" t="s">
        <v>470</v>
      </c>
    </row>
    <row r="24" spans="1:12">
      <c r="A24" s="197" t="s">
        <v>653</v>
      </c>
      <c r="B24" s="173">
        <v>147</v>
      </c>
      <c r="C24" s="173">
        <v>147</v>
      </c>
      <c r="D24" s="173">
        <v>51</v>
      </c>
      <c r="E24" s="173">
        <v>55</v>
      </c>
      <c r="F24" s="173">
        <v>41</v>
      </c>
      <c r="G24" s="171" t="s">
        <v>470</v>
      </c>
      <c r="H24" s="171" t="s">
        <v>470</v>
      </c>
      <c r="I24" s="170" t="s">
        <v>470</v>
      </c>
      <c r="J24" s="170" t="s">
        <v>470</v>
      </c>
      <c r="K24" s="170" t="s">
        <v>470</v>
      </c>
      <c r="L24" s="169" t="s">
        <v>470</v>
      </c>
    </row>
    <row r="25" spans="1:12" ht="24.75" customHeight="1">
      <c r="A25" s="172" t="s">
        <v>654</v>
      </c>
      <c r="B25" s="187">
        <v>18</v>
      </c>
      <c r="C25" s="187">
        <v>18</v>
      </c>
      <c r="D25" s="187">
        <v>4</v>
      </c>
      <c r="E25" s="187">
        <v>8</v>
      </c>
      <c r="F25" s="186">
        <v>6</v>
      </c>
      <c r="G25" s="185" t="s">
        <v>470</v>
      </c>
      <c r="H25" s="185" t="s">
        <v>470</v>
      </c>
      <c r="I25" s="185" t="s">
        <v>470</v>
      </c>
      <c r="J25" s="185" t="s">
        <v>470</v>
      </c>
      <c r="K25" s="185" t="s">
        <v>470</v>
      </c>
      <c r="L25" s="184" t="s">
        <v>470</v>
      </c>
    </row>
    <row r="26" spans="1:12">
      <c r="A26" s="172"/>
      <c r="B26" s="187"/>
      <c r="C26" s="187"/>
      <c r="D26" s="187"/>
      <c r="E26" s="187"/>
      <c r="F26" s="186"/>
      <c r="G26" s="185"/>
      <c r="H26" s="185"/>
      <c r="I26" s="185"/>
      <c r="J26" s="185"/>
      <c r="K26" s="185"/>
      <c r="L26" s="184"/>
    </row>
    <row r="27" spans="1:12" ht="26.25">
      <c r="A27" s="198" t="s">
        <v>656</v>
      </c>
      <c r="B27" s="180">
        <v>3886</v>
      </c>
      <c r="C27" s="180">
        <v>3795</v>
      </c>
      <c r="D27" s="180">
        <v>1295</v>
      </c>
      <c r="E27" s="180">
        <v>1268</v>
      </c>
      <c r="F27" s="180">
        <v>1232</v>
      </c>
      <c r="G27" s="180">
        <v>91</v>
      </c>
      <c r="H27" s="180">
        <v>12</v>
      </c>
      <c r="I27" s="180">
        <v>18</v>
      </c>
      <c r="J27" s="180">
        <v>27</v>
      </c>
      <c r="K27" s="180">
        <v>34</v>
      </c>
      <c r="L27" s="179" t="s">
        <v>470</v>
      </c>
    </row>
    <row r="28" spans="1:12" ht="25.5">
      <c r="A28" s="172" t="s">
        <v>657</v>
      </c>
      <c r="B28" s="187">
        <v>86</v>
      </c>
      <c r="C28" s="187">
        <v>86</v>
      </c>
      <c r="D28" s="187">
        <v>44</v>
      </c>
      <c r="E28" s="187">
        <v>18</v>
      </c>
      <c r="F28" s="187">
        <v>24</v>
      </c>
      <c r="G28" s="192" t="s">
        <v>470</v>
      </c>
      <c r="H28" s="185" t="s">
        <v>470</v>
      </c>
      <c r="I28" s="192" t="s">
        <v>470</v>
      </c>
      <c r="J28" s="185" t="s">
        <v>470</v>
      </c>
      <c r="K28" s="192" t="s">
        <v>470</v>
      </c>
      <c r="L28" s="184" t="s">
        <v>470</v>
      </c>
    </row>
    <row r="29" spans="1:12">
      <c r="A29" s="197" t="s">
        <v>649</v>
      </c>
      <c r="B29" s="173">
        <v>560</v>
      </c>
      <c r="C29" s="173">
        <v>548</v>
      </c>
      <c r="D29" s="173">
        <v>204</v>
      </c>
      <c r="E29" s="173">
        <v>160</v>
      </c>
      <c r="F29" s="173">
        <v>184</v>
      </c>
      <c r="G29" s="173">
        <v>12</v>
      </c>
      <c r="H29" s="173" t="s">
        <v>470</v>
      </c>
      <c r="I29" s="171">
        <v>6</v>
      </c>
      <c r="J29" s="171">
        <v>6</v>
      </c>
      <c r="K29" s="171" t="s">
        <v>470</v>
      </c>
      <c r="L29" s="177" t="s">
        <v>470</v>
      </c>
    </row>
    <row r="30" spans="1:12">
      <c r="A30" s="197" t="s">
        <v>650</v>
      </c>
      <c r="B30" s="173">
        <v>1325</v>
      </c>
      <c r="C30" s="173">
        <v>1288</v>
      </c>
      <c r="D30" s="173">
        <v>447</v>
      </c>
      <c r="E30" s="173">
        <v>432</v>
      </c>
      <c r="F30" s="173">
        <v>409</v>
      </c>
      <c r="G30" s="173">
        <v>37</v>
      </c>
      <c r="H30" s="173">
        <v>3</v>
      </c>
      <c r="I30" s="173">
        <v>6</v>
      </c>
      <c r="J30" s="173">
        <v>12</v>
      </c>
      <c r="K30" s="171">
        <v>16</v>
      </c>
      <c r="L30" s="176" t="s">
        <v>470</v>
      </c>
    </row>
    <row r="31" spans="1:12">
      <c r="A31" s="197" t="s">
        <v>651</v>
      </c>
      <c r="B31" s="173">
        <v>1291</v>
      </c>
      <c r="C31" s="173">
        <v>1264</v>
      </c>
      <c r="D31" s="173">
        <v>399</v>
      </c>
      <c r="E31" s="173">
        <v>445</v>
      </c>
      <c r="F31" s="173">
        <v>420</v>
      </c>
      <c r="G31" s="173">
        <v>27</v>
      </c>
      <c r="H31" s="175">
        <v>3</v>
      </c>
      <c r="I31" s="173">
        <v>3</v>
      </c>
      <c r="J31" s="173">
        <v>9</v>
      </c>
      <c r="K31" s="173">
        <v>12</v>
      </c>
      <c r="L31" s="169" t="s">
        <v>470</v>
      </c>
    </row>
    <row r="32" spans="1:12">
      <c r="A32" s="197" t="s">
        <v>652</v>
      </c>
      <c r="B32" s="173">
        <v>546</v>
      </c>
      <c r="C32" s="173">
        <v>534</v>
      </c>
      <c r="D32" s="173">
        <v>178</v>
      </c>
      <c r="E32" s="173">
        <v>185</v>
      </c>
      <c r="F32" s="173">
        <v>171</v>
      </c>
      <c r="G32" s="173">
        <v>12</v>
      </c>
      <c r="H32" s="173">
        <v>6</v>
      </c>
      <c r="I32" s="173">
        <v>3</v>
      </c>
      <c r="J32" s="175" t="s">
        <v>470</v>
      </c>
      <c r="K32" s="173">
        <v>3</v>
      </c>
      <c r="L32" s="169" t="s">
        <v>470</v>
      </c>
    </row>
    <row r="33" spans="1:13">
      <c r="A33" s="197" t="s">
        <v>653</v>
      </c>
      <c r="B33" s="173">
        <v>74</v>
      </c>
      <c r="C33" s="173">
        <v>71</v>
      </c>
      <c r="D33" s="173">
        <v>23</v>
      </c>
      <c r="E33" s="173">
        <v>28</v>
      </c>
      <c r="F33" s="173">
        <v>20</v>
      </c>
      <c r="G33" s="170">
        <v>3</v>
      </c>
      <c r="H33" s="170" t="s">
        <v>470</v>
      </c>
      <c r="I33" s="170" t="s">
        <v>470</v>
      </c>
      <c r="J33" s="170" t="s">
        <v>470</v>
      </c>
      <c r="K33" s="170">
        <v>3</v>
      </c>
      <c r="L33" s="169" t="s">
        <v>470</v>
      </c>
    </row>
    <row r="34" spans="1:13" ht="24.75" customHeight="1">
      <c r="A34" s="172" t="s">
        <v>654</v>
      </c>
      <c r="B34" s="186">
        <v>4</v>
      </c>
      <c r="C34" s="186">
        <v>4</v>
      </c>
      <c r="D34" s="185" t="s">
        <v>470</v>
      </c>
      <c r="E34" s="186" t="s">
        <v>470</v>
      </c>
      <c r="F34" s="186">
        <v>4</v>
      </c>
      <c r="G34" s="185" t="s">
        <v>470</v>
      </c>
      <c r="H34" s="185" t="s">
        <v>470</v>
      </c>
      <c r="I34" s="185" t="s">
        <v>470</v>
      </c>
      <c r="J34" s="185" t="s">
        <v>470</v>
      </c>
      <c r="K34" s="185" t="s">
        <v>470</v>
      </c>
      <c r="L34" s="184" t="s">
        <v>470</v>
      </c>
    </row>
    <row r="35" spans="1:13">
      <c r="A35" s="132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</row>
    <row r="36" spans="1:13">
      <c r="A36" s="351" t="s">
        <v>658</v>
      </c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</row>
    <row r="37" spans="1:13">
      <c r="A37" s="136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</row>
    <row r="38" spans="1:13" s="155" customFormat="1" ht="13.5">
      <c r="A38" s="181" t="s">
        <v>659</v>
      </c>
      <c r="B38" s="190">
        <v>9726</v>
      </c>
      <c r="C38" s="190">
        <v>9537</v>
      </c>
      <c r="D38" s="190">
        <v>3206</v>
      </c>
      <c r="E38" s="190">
        <v>3328</v>
      </c>
      <c r="F38" s="190">
        <v>3003</v>
      </c>
      <c r="G38" s="190">
        <v>175</v>
      </c>
      <c r="H38" s="190">
        <v>21</v>
      </c>
      <c r="I38" s="190">
        <v>45</v>
      </c>
      <c r="J38" s="190">
        <v>55</v>
      </c>
      <c r="K38" s="190">
        <v>54</v>
      </c>
      <c r="L38" s="189">
        <v>14</v>
      </c>
      <c r="M38" s="156"/>
    </row>
    <row r="39" spans="1:13" ht="25.5">
      <c r="A39" s="178" t="s">
        <v>648</v>
      </c>
      <c r="B39" s="187">
        <v>157</v>
      </c>
      <c r="C39" s="187">
        <v>157</v>
      </c>
      <c r="D39" s="187">
        <v>71</v>
      </c>
      <c r="E39" s="187">
        <v>38</v>
      </c>
      <c r="F39" s="187">
        <v>48</v>
      </c>
      <c r="G39" s="187" t="s">
        <v>470</v>
      </c>
      <c r="H39" s="185" t="s">
        <v>470</v>
      </c>
      <c r="I39" s="192" t="s">
        <v>470</v>
      </c>
      <c r="J39" s="185" t="s">
        <v>470</v>
      </c>
      <c r="K39" s="187" t="s">
        <v>470</v>
      </c>
      <c r="L39" s="184" t="s">
        <v>470</v>
      </c>
    </row>
    <row r="40" spans="1:13">
      <c r="A40" s="178" t="s">
        <v>649</v>
      </c>
      <c r="B40" s="187">
        <v>952</v>
      </c>
      <c r="C40" s="187">
        <v>934</v>
      </c>
      <c r="D40" s="187">
        <v>363</v>
      </c>
      <c r="E40" s="187">
        <v>275</v>
      </c>
      <c r="F40" s="187">
        <v>296</v>
      </c>
      <c r="G40" s="187">
        <v>14</v>
      </c>
      <c r="H40" s="187" t="s">
        <v>470</v>
      </c>
      <c r="I40" s="187">
        <v>6</v>
      </c>
      <c r="J40" s="187">
        <v>5</v>
      </c>
      <c r="K40" s="187">
        <v>3</v>
      </c>
      <c r="L40" s="194">
        <v>4</v>
      </c>
    </row>
    <row r="41" spans="1:13">
      <c r="A41" s="178" t="s">
        <v>650</v>
      </c>
      <c r="B41" s="187">
        <v>2996</v>
      </c>
      <c r="C41" s="187">
        <v>2937</v>
      </c>
      <c r="D41" s="187">
        <v>1049</v>
      </c>
      <c r="E41" s="187">
        <v>957</v>
      </c>
      <c r="F41" s="187">
        <v>931</v>
      </c>
      <c r="G41" s="187">
        <v>53</v>
      </c>
      <c r="H41" s="187">
        <v>3</v>
      </c>
      <c r="I41" s="187">
        <v>12</v>
      </c>
      <c r="J41" s="187">
        <v>20</v>
      </c>
      <c r="K41" s="187">
        <v>18</v>
      </c>
      <c r="L41" s="188">
        <v>6</v>
      </c>
    </row>
    <row r="42" spans="1:13">
      <c r="A42" s="178" t="s">
        <v>651</v>
      </c>
      <c r="B42" s="187">
        <v>3654</v>
      </c>
      <c r="C42" s="187">
        <v>3575</v>
      </c>
      <c r="D42" s="187">
        <v>1116</v>
      </c>
      <c r="E42" s="187">
        <v>1348</v>
      </c>
      <c r="F42" s="187">
        <v>1111</v>
      </c>
      <c r="G42" s="187">
        <v>75</v>
      </c>
      <c r="H42" s="187">
        <v>9</v>
      </c>
      <c r="I42" s="187">
        <v>18</v>
      </c>
      <c r="J42" s="187">
        <v>27</v>
      </c>
      <c r="K42" s="187">
        <v>21</v>
      </c>
      <c r="L42" s="188">
        <v>4</v>
      </c>
    </row>
    <row r="43" spans="1:13">
      <c r="A43" s="178" t="s">
        <v>652</v>
      </c>
      <c r="B43" s="187">
        <v>1727</v>
      </c>
      <c r="C43" s="187">
        <v>1697</v>
      </c>
      <c r="D43" s="187">
        <v>531</v>
      </c>
      <c r="E43" s="187">
        <v>619</v>
      </c>
      <c r="F43" s="187">
        <v>547</v>
      </c>
      <c r="G43" s="187">
        <v>30</v>
      </c>
      <c r="H43" s="187">
        <v>9</v>
      </c>
      <c r="I43" s="187">
        <v>9</v>
      </c>
      <c r="J43" s="187">
        <v>3</v>
      </c>
      <c r="K43" s="187">
        <v>9</v>
      </c>
      <c r="L43" s="184" t="s">
        <v>470</v>
      </c>
    </row>
    <row r="44" spans="1:13">
      <c r="A44" s="178" t="s">
        <v>653</v>
      </c>
      <c r="B44" s="187">
        <v>219</v>
      </c>
      <c r="C44" s="187">
        <v>216</v>
      </c>
      <c r="D44" s="187">
        <v>73</v>
      </c>
      <c r="E44" s="187">
        <v>83</v>
      </c>
      <c r="F44" s="187">
        <v>60</v>
      </c>
      <c r="G44" s="186">
        <v>3</v>
      </c>
      <c r="H44" s="186" t="s">
        <v>470</v>
      </c>
      <c r="I44" s="185" t="s">
        <v>470</v>
      </c>
      <c r="J44" s="185" t="s">
        <v>470</v>
      </c>
      <c r="K44" s="185">
        <v>3</v>
      </c>
      <c r="L44" s="184" t="s">
        <v>470</v>
      </c>
    </row>
    <row r="45" spans="1:13" ht="24.75" customHeight="1">
      <c r="A45" s="172" t="s">
        <v>654</v>
      </c>
      <c r="B45" s="187">
        <v>21</v>
      </c>
      <c r="C45" s="187">
        <v>21</v>
      </c>
      <c r="D45" s="187">
        <v>3</v>
      </c>
      <c r="E45" s="187">
        <v>8</v>
      </c>
      <c r="F45" s="186">
        <v>10</v>
      </c>
      <c r="G45" s="185" t="s">
        <v>470</v>
      </c>
      <c r="H45" s="185" t="s">
        <v>470</v>
      </c>
      <c r="I45" s="185" t="s">
        <v>470</v>
      </c>
      <c r="J45" s="185" t="s">
        <v>470</v>
      </c>
      <c r="K45" s="185" t="s">
        <v>470</v>
      </c>
      <c r="L45" s="184" t="s">
        <v>470</v>
      </c>
    </row>
    <row r="46" spans="1:13">
      <c r="A46" s="193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1"/>
    </row>
    <row r="47" spans="1:13" ht="26.25">
      <c r="A47" s="181" t="s">
        <v>655</v>
      </c>
      <c r="B47" s="190">
        <v>5875</v>
      </c>
      <c r="C47" s="190">
        <v>5775</v>
      </c>
      <c r="D47" s="190">
        <v>1926</v>
      </c>
      <c r="E47" s="190">
        <v>2061</v>
      </c>
      <c r="F47" s="190">
        <v>1788</v>
      </c>
      <c r="G47" s="190">
        <v>86</v>
      </c>
      <c r="H47" s="190">
        <v>9</v>
      </c>
      <c r="I47" s="190">
        <v>27</v>
      </c>
      <c r="J47" s="190">
        <v>30</v>
      </c>
      <c r="K47" s="190">
        <v>20</v>
      </c>
      <c r="L47" s="189">
        <v>14</v>
      </c>
    </row>
    <row r="48" spans="1:13" ht="25.5">
      <c r="A48" s="178" t="s">
        <v>648</v>
      </c>
      <c r="B48" s="187">
        <v>73</v>
      </c>
      <c r="C48" s="187">
        <v>73</v>
      </c>
      <c r="D48" s="187">
        <v>28</v>
      </c>
      <c r="E48" s="187">
        <v>20</v>
      </c>
      <c r="F48" s="187">
        <v>25</v>
      </c>
      <c r="G48" s="186" t="s">
        <v>470</v>
      </c>
      <c r="H48" s="185" t="s">
        <v>470</v>
      </c>
      <c r="I48" s="185" t="s">
        <v>470</v>
      </c>
      <c r="J48" s="185" t="s">
        <v>470</v>
      </c>
      <c r="K48" s="186" t="s">
        <v>470</v>
      </c>
      <c r="L48" s="184" t="s">
        <v>470</v>
      </c>
    </row>
    <row r="49" spans="1:12">
      <c r="A49" s="178" t="s">
        <v>649</v>
      </c>
      <c r="B49" s="187">
        <v>406</v>
      </c>
      <c r="C49" s="187">
        <v>399</v>
      </c>
      <c r="D49" s="187">
        <v>164</v>
      </c>
      <c r="E49" s="187">
        <v>116</v>
      </c>
      <c r="F49" s="187">
        <v>119</v>
      </c>
      <c r="G49" s="187">
        <v>3</v>
      </c>
      <c r="H49" s="186" t="s">
        <v>470</v>
      </c>
      <c r="I49" s="187" t="s">
        <v>470</v>
      </c>
      <c r="J49" s="187" t="s">
        <v>470</v>
      </c>
      <c r="K49" s="187">
        <v>3</v>
      </c>
      <c r="L49" s="184">
        <v>4</v>
      </c>
    </row>
    <row r="50" spans="1:12">
      <c r="A50" s="178" t="s">
        <v>650</v>
      </c>
      <c r="B50" s="187">
        <v>1678</v>
      </c>
      <c r="C50" s="187">
        <v>1655</v>
      </c>
      <c r="D50" s="187">
        <v>603</v>
      </c>
      <c r="E50" s="187">
        <v>525</v>
      </c>
      <c r="F50" s="187">
        <v>527</v>
      </c>
      <c r="G50" s="187">
        <v>17</v>
      </c>
      <c r="H50" s="187" t="s">
        <v>470</v>
      </c>
      <c r="I50" s="187">
        <v>6</v>
      </c>
      <c r="J50" s="187">
        <v>9</v>
      </c>
      <c r="K50" s="187">
        <v>2</v>
      </c>
      <c r="L50" s="188">
        <v>6</v>
      </c>
    </row>
    <row r="51" spans="1:12">
      <c r="A51" s="178" t="s">
        <v>651</v>
      </c>
      <c r="B51" s="187">
        <v>2369</v>
      </c>
      <c r="C51" s="187">
        <v>2317</v>
      </c>
      <c r="D51" s="187">
        <v>722</v>
      </c>
      <c r="E51" s="187">
        <v>903</v>
      </c>
      <c r="F51" s="187">
        <v>692</v>
      </c>
      <c r="G51" s="187">
        <v>48</v>
      </c>
      <c r="H51" s="187">
        <v>6</v>
      </c>
      <c r="I51" s="187">
        <v>15</v>
      </c>
      <c r="J51" s="187">
        <v>18</v>
      </c>
      <c r="K51" s="187">
        <v>9</v>
      </c>
      <c r="L51" s="188">
        <v>4</v>
      </c>
    </row>
    <row r="52" spans="1:12">
      <c r="A52" s="178" t="s">
        <v>652</v>
      </c>
      <c r="B52" s="187">
        <v>1186</v>
      </c>
      <c r="C52" s="187">
        <v>1168</v>
      </c>
      <c r="D52" s="187">
        <v>356</v>
      </c>
      <c r="E52" s="187">
        <v>434</v>
      </c>
      <c r="F52" s="187">
        <v>378</v>
      </c>
      <c r="G52" s="187">
        <v>18</v>
      </c>
      <c r="H52" s="187">
        <v>3</v>
      </c>
      <c r="I52" s="187">
        <v>6</v>
      </c>
      <c r="J52" s="187">
        <v>3</v>
      </c>
      <c r="K52" s="187">
        <v>6</v>
      </c>
      <c r="L52" s="184" t="s">
        <v>470</v>
      </c>
    </row>
    <row r="53" spans="1:12">
      <c r="A53" s="178" t="s">
        <v>653</v>
      </c>
      <c r="B53" s="187">
        <v>146</v>
      </c>
      <c r="C53" s="187">
        <v>146</v>
      </c>
      <c r="D53" s="187">
        <v>50</v>
      </c>
      <c r="E53" s="187">
        <v>55</v>
      </c>
      <c r="F53" s="187">
        <v>41</v>
      </c>
      <c r="G53" s="186" t="s">
        <v>470</v>
      </c>
      <c r="H53" s="186" t="s">
        <v>470</v>
      </c>
      <c r="I53" s="185" t="s">
        <v>470</v>
      </c>
      <c r="J53" s="185" t="s">
        <v>470</v>
      </c>
      <c r="K53" s="185" t="s">
        <v>470</v>
      </c>
      <c r="L53" s="184" t="s">
        <v>470</v>
      </c>
    </row>
    <row r="54" spans="1:12" ht="24.75" customHeight="1">
      <c r="A54" s="172" t="s">
        <v>654</v>
      </c>
      <c r="B54" s="187">
        <v>17</v>
      </c>
      <c r="C54" s="187">
        <v>17</v>
      </c>
      <c r="D54" s="187">
        <v>3</v>
      </c>
      <c r="E54" s="187">
        <v>8</v>
      </c>
      <c r="F54" s="186">
        <v>6</v>
      </c>
      <c r="G54" s="185" t="s">
        <v>470</v>
      </c>
      <c r="H54" s="185" t="s">
        <v>470</v>
      </c>
      <c r="I54" s="185" t="s">
        <v>470</v>
      </c>
      <c r="J54" s="185" t="s">
        <v>470</v>
      </c>
      <c r="K54" s="185" t="s">
        <v>470</v>
      </c>
      <c r="L54" s="184" t="s">
        <v>470</v>
      </c>
    </row>
    <row r="55" spans="1:12">
      <c r="A55" s="183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82"/>
    </row>
    <row r="56" spans="1:12" ht="26.25">
      <c r="A56" s="181" t="s">
        <v>656</v>
      </c>
      <c r="B56" s="180">
        <v>3851</v>
      </c>
      <c r="C56" s="180">
        <v>3762</v>
      </c>
      <c r="D56" s="180">
        <v>1280</v>
      </c>
      <c r="E56" s="180">
        <v>1267</v>
      </c>
      <c r="F56" s="180">
        <v>1215</v>
      </c>
      <c r="G56" s="180">
        <v>89</v>
      </c>
      <c r="H56" s="180">
        <v>12</v>
      </c>
      <c r="I56" s="180">
        <v>18</v>
      </c>
      <c r="J56" s="180">
        <v>25</v>
      </c>
      <c r="K56" s="180">
        <v>34</v>
      </c>
      <c r="L56" s="179" t="s">
        <v>470</v>
      </c>
    </row>
    <row r="57" spans="1:12" ht="25.5">
      <c r="A57" s="178" t="s">
        <v>648</v>
      </c>
      <c r="B57" s="173">
        <v>84</v>
      </c>
      <c r="C57" s="173">
        <v>84</v>
      </c>
      <c r="D57" s="173">
        <v>43</v>
      </c>
      <c r="E57" s="173">
        <v>18</v>
      </c>
      <c r="F57" s="173">
        <v>23</v>
      </c>
      <c r="G57" s="175" t="s">
        <v>470</v>
      </c>
      <c r="H57" s="170" t="s">
        <v>470</v>
      </c>
      <c r="I57" s="175" t="s">
        <v>470</v>
      </c>
      <c r="J57" s="170" t="s">
        <v>470</v>
      </c>
      <c r="K57" s="175" t="s">
        <v>470</v>
      </c>
      <c r="L57" s="169" t="s">
        <v>470</v>
      </c>
    </row>
    <row r="58" spans="1:12">
      <c r="A58" s="174" t="s">
        <v>649</v>
      </c>
      <c r="B58" s="173">
        <v>546</v>
      </c>
      <c r="C58" s="173">
        <v>535</v>
      </c>
      <c r="D58" s="173">
        <v>199</v>
      </c>
      <c r="E58" s="173">
        <v>159</v>
      </c>
      <c r="F58" s="173">
        <v>177</v>
      </c>
      <c r="G58" s="173">
        <v>11</v>
      </c>
      <c r="H58" s="173" t="s">
        <v>470</v>
      </c>
      <c r="I58" s="171">
        <v>6</v>
      </c>
      <c r="J58" s="171">
        <v>5</v>
      </c>
      <c r="K58" s="171" t="s">
        <v>470</v>
      </c>
      <c r="L58" s="177" t="s">
        <v>470</v>
      </c>
    </row>
    <row r="59" spans="1:12">
      <c r="A59" s="174" t="s">
        <v>650</v>
      </c>
      <c r="B59" s="173">
        <v>1318</v>
      </c>
      <c r="C59" s="173">
        <v>1282</v>
      </c>
      <c r="D59" s="173">
        <v>446</v>
      </c>
      <c r="E59" s="173">
        <v>432</v>
      </c>
      <c r="F59" s="173">
        <v>404</v>
      </c>
      <c r="G59" s="173">
        <v>36</v>
      </c>
      <c r="H59" s="173">
        <v>3</v>
      </c>
      <c r="I59" s="173">
        <v>6</v>
      </c>
      <c r="J59" s="173">
        <v>11</v>
      </c>
      <c r="K59" s="171">
        <v>16</v>
      </c>
      <c r="L59" s="176" t="s">
        <v>470</v>
      </c>
    </row>
    <row r="60" spans="1:12">
      <c r="A60" s="174" t="s">
        <v>651</v>
      </c>
      <c r="B60" s="173">
        <v>1285</v>
      </c>
      <c r="C60" s="173">
        <v>1258</v>
      </c>
      <c r="D60" s="173">
        <v>394</v>
      </c>
      <c r="E60" s="173">
        <v>445</v>
      </c>
      <c r="F60" s="173">
        <v>419</v>
      </c>
      <c r="G60" s="173">
        <v>27</v>
      </c>
      <c r="H60" s="175">
        <v>3</v>
      </c>
      <c r="I60" s="173">
        <v>3</v>
      </c>
      <c r="J60" s="173">
        <v>9</v>
      </c>
      <c r="K60" s="173">
        <v>12</v>
      </c>
      <c r="L60" s="169" t="s">
        <v>470</v>
      </c>
    </row>
    <row r="61" spans="1:12">
      <c r="A61" s="174" t="s">
        <v>652</v>
      </c>
      <c r="B61" s="173">
        <v>541</v>
      </c>
      <c r="C61" s="173">
        <v>529</v>
      </c>
      <c r="D61" s="173">
        <v>175</v>
      </c>
      <c r="E61" s="173">
        <v>185</v>
      </c>
      <c r="F61" s="173">
        <v>169</v>
      </c>
      <c r="G61" s="173">
        <v>12</v>
      </c>
      <c r="H61" s="173">
        <v>6</v>
      </c>
      <c r="I61" s="173">
        <v>3</v>
      </c>
      <c r="J61" s="175" t="s">
        <v>470</v>
      </c>
      <c r="K61" s="173">
        <v>3</v>
      </c>
      <c r="L61" s="169" t="s">
        <v>470</v>
      </c>
    </row>
    <row r="62" spans="1:12">
      <c r="A62" s="174" t="s">
        <v>653</v>
      </c>
      <c r="B62" s="173">
        <v>73</v>
      </c>
      <c r="C62" s="173">
        <v>70</v>
      </c>
      <c r="D62" s="173">
        <v>23</v>
      </c>
      <c r="E62" s="173">
        <v>28</v>
      </c>
      <c r="F62" s="173">
        <v>19</v>
      </c>
      <c r="G62" s="170">
        <v>3</v>
      </c>
      <c r="H62" s="170" t="s">
        <v>470</v>
      </c>
      <c r="I62" s="170" t="s">
        <v>470</v>
      </c>
      <c r="J62" s="170" t="s">
        <v>470</v>
      </c>
      <c r="K62" s="170">
        <v>3</v>
      </c>
      <c r="L62" s="169" t="s">
        <v>470</v>
      </c>
    </row>
    <row r="63" spans="1:12" ht="24.75" customHeight="1">
      <c r="A63" s="172" t="s">
        <v>654</v>
      </c>
      <c r="B63" s="171">
        <v>4</v>
      </c>
      <c r="C63" s="171">
        <v>4</v>
      </c>
      <c r="D63" s="170" t="s">
        <v>470</v>
      </c>
      <c r="E63" s="171" t="s">
        <v>470</v>
      </c>
      <c r="F63" s="171">
        <v>4</v>
      </c>
      <c r="G63" s="170" t="s">
        <v>470</v>
      </c>
      <c r="H63" s="170" t="s">
        <v>470</v>
      </c>
      <c r="I63" s="170" t="s">
        <v>470</v>
      </c>
      <c r="J63" s="170" t="s">
        <v>470</v>
      </c>
      <c r="K63" s="170" t="s">
        <v>470</v>
      </c>
      <c r="L63" s="169" t="s">
        <v>470</v>
      </c>
    </row>
    <row r="64" spans="1:12">
      <c r="A64" s="16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</row>
    <row r="65" spans="1:12">
      <c r="A65" s="352" t="s">
        <v>660</v>
      </c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</row>
    <row r="66" spans="1:12">
      <c r="A66" s="167" t="s">
        <v>661</v>
      </c>
    </row>
  </sheetData>
  <mergeCells count="10">
    <mergeCell ref="A7:L7"/>
    <mergeCell ref="A36:L36"/>
    <mergeCell ref="A65:L65"/>
    <mergeCell ref="A1:L1"/>
    <mergeCell ref="A2:L2"/>
    <mergeCell ref="A4:A5"/>
    <mergeCell ref="B4:B5"/>
    <mergeCell ref="C4:F4"/>
    <mergeCell ref="G4:K4"/>
    <mergeCell ref="L4:L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usz27"/>
  <dimension ref="A2:M28"/>
  <sheetViews>
    <sheetView workbookViewId="0">
      <selection activeCell="C18" sqref="C18"/>
    </sheetView>
  </sheetViews>
  <sheetFormatPr defaultRowHeight="12.75"/>
  <sheetData>
    <row r="2" spans="1:13">
      <c r="A2" t="s">
        <v>685</v>
      </c>
    </row>
    <row r="3" spans="1:13">
      <c r="A3" t="s">
        <v>686</v>
      </c>
    </row>
    <row r="4" spans="1:13">
      <c r="A4" t="s">
        <v>687</v>
      </c>
    </row>
    <row r="5" spans="1:13">
      <c r="A5" t="s">
        <v>688</v>
      </c>
    </row>
    <row r="6" spans="1:13">
      <c r="B6" t="s">
        <v>689</v>
      </c>
      <c r="E6" t="s">
        <v>690</v>
      </c>
      <c r="H6" t="s">
        <v>691</v>
      </c>
      <c r="K6" t="s">
        <v>692</v>
      </c>
    </row>
    <row r="7" spans="1:13">
      <c r="B7" t="s">
        <v>693</v>
      </c>
    </row>
    <row r="8" spans="1:13">
      <c r="D8" t="s">
        <v>1</v>
      </c>
      <c r="I8" t="s">
        <v>694</v>
      </c>
    </row>
    <row r="9" spans="1:13">
      <c r="A9" t="s">
        <v>681</v>
      </c>
      <c r="F9" t="s">
        <v>695</v>
      </c>
      <c r="H9" t="s">
        <v>696</v>
      </c>
      <c r="J9" t="s">
        <v>697</v>
      </c>
      <c r="L9" t="s">
        <v>4</v>
      </c>
    </row>
    <row r="10" spans="1:13">
      <c r="C10" t="s">
        <v>698</v>
      </c>
      <c r="D10" t="s">
        <v>699</v>
      </c>
      <c r="E10" t="s">
        <v>700</v>
      </c>
      <c r="F10" t="s">
        <v>698</v>
      </c>
      <c r="G10" t="s">
        <v>699</v>
      </c>
      <c r="H10" t="s">
        <v>698</v>
      </c>
      <c r="I10" t="s">
        <v>699</v>
      </c>
      <c r="J10" t="s">
        <v>698</v>
      </c>
      <c r="K10" t="s">
        <v>699</v>
      </c>
      <c r="L10" t="s">
        <v>698</v>
      </c>
      <c r="M10" t="s">
        <v>699</v>
      </c>
    </row>
    <row r="11" spans="1:13">
      <c r="D11" t="s">
        <v>701</v>
      </c>
      <c r="E11" t="s">
        <v>702</v>
      </c>
      <c r="G11" t="s">
        <v>701</v>
      </c>
      <c r="I11" t="s">
        <v>701</v>
      </c>
      <c r="K11" t="s">
        <v>701</v>
      </c>
      <c r="M11" t="s">
        <v>701</v>
      </c>
    </row>
    <row r="12" spans="1:13">
      <c r="A12" t="s">
        <v>703</v>
      </c>
      <c r="C12">
        <v>4310075</v>
      </c>
      <c r="D12">
        <v>1483.07</v>
      </c>
      <c r="E12">
        <v>17.900000000000002</v>
      </c>
      <c r="F12">
        <v>1009082</v>
      </c>
      <c r="G12">
        <v>6978.37</v>
      </c>
      <c r="H12">
        <v>1026319</v>
      </c>
      <c r="I12">
        <v>3534.7599999999998</v>
      </c>
      <c r="J12">
        <v>1924427</v>
      </c>
      <c r="K12">
        <v>838.68999999999994</v>
      </c>
      <c r="L12">
        <v>313350.80999999994</v>
      </c>
      <c r="M12">
        <v>37683.159999999996</v>
      </c>
    </row>
    <row r="13" spans="1:13">
      <c r="A13" t="s">
        <v>406</v>
      </c>
      <c r="C13" s="229">
        <v>192757</v>
      </c>
      <c r="D13">
        <v>876.92000000000007</v>
      </c>
      <c r="E13">
        <v>8.64</v>
      </c>
      <c r="F13">
        <v>40696</v>
      </c>
      <c r="G13">
        <v>3939.24</v>
      </c>
      <c r="H13">
        <v>42639</v>
      </c>
      <c r="I13">
        <v>2082.2100000000005</v>
      </c>
      <c r="J13">
        <v>90174</v>
      </c>
      <c r="K13">
        <v>519.1</v>
      </c>
      <c r="L13">
        <v>17210.080000000002</v>
      </c>
      <c r="M13">
        <v>2584.1999999999998</v>
      </c>
    </row>
    <row r="14" spans="1:13">
      <c r="A14" t="s">
        <v>676</v>
      </c>
      <c r="C14" s="229">
        <v>280269</v>
      </c>
      <c r="D14">
        <v>1778.56</v>
      </c>
      <c r="E14">
        <v>9.4299999999999979</v>
      </c>
      <c r="F14">
        <v>66339</v>
      </c>
      <c r="G14">
        <v>8636.31</v>
      </c>
      <c r="H14">
        <v>74120</v>
      </c>
      <c r="I14">
        <v>4618.4800000000005</v>
      </c>
      <c r="J14">
        <v>119026</v>
      </c>
      <c r="K14">
        <v>940.33000000000015</v>
      </c>
      <c r="L14">
        <v>18555.09</v>
      </c>
      <c r="M14">
        <v>3122.8099999999995</v>
      </c>
    </row>
    <row r="15" spans="1:13">
      <c r="A15" t="s">
        <v>408</v>
      </c>
      <c r="C15" s="229">
        <v>99436</v>
      </c>
      <c r="D15">
        <v>610.42999999999995</v>
      </c>
      <c r="E15">
        <v>19.939999999999998</v>
      </c>
      <c r="F15">
        <v>19183</v>
      </c>
      <c r="G15">
        <v>2488.2200000000003</v>
      </c>
      <c r="H15">
        <v>20749</v>
      </c>
      <c r="I15">
        <v>1271.4000000000001</v>
      </c>
      <c r="J15">
        <v>47613</v>
      </c>
      <c r="K15">
        <v>2267.9900000000007</v>
      </c>
      <c r="L15">
        <v>9072.82</v>
      </c>
      <c r="M15">
        <v>1318.0500000000004</v>
      </c>
    </row>
    <row r="16" spans="1:13">
      <c r="A16" t="s">
        <v>409</v>
      </c>
      <c r="C16" s="229">
        <v>57933</v>
      </c>
      <c r="D16">
        <v>754.13000000000022</v>
      </c>
      <c r="E16">
        <v>4.8900000000000023</v>
      </c>
      <c r="F16">
        <v>15174</v>
      </c>
      <c r="G16">
        <v>3972.4300000000003</v>
      </c>
      <c r="H16">
        <v>16144</v>
      </c>
      <c r="I16">
        <v>2066.6299999999992</v>
      </c>
      <c r="J16">
        <v>21070</v>
      </c>
      <c r="K16">
        <v>2760.29</v>
      </c>
      <c r="L16">
        <v>2985.17</v>
      </c>
      <c r="M16">
        <v>492.00999999999993</v>
      </c>
    </row>
    <row r="17" spans="1:13">
      <c r="A17" t="s">
        <v>410</v>
      </c>
      <c r="C17" s="229">
        <v>238373</v>
      </c>
      <c r="D17">
        <v>1263.4299999999998</v>
      </c>
      <c r="E17">
        <v>11.330000000000009</v>
      </c>
      <c r="F17">
        <v>53224</v>
      </c>
      <c r="G17">
        <v>6062.3999999999987</v>
      </c>
      <c r="H17">
        <v>58296</v>
      </c>
      <c r="I17">
        <v>3302.9900000000002</v>
      </c>
      <c r="J17">
        <v>102475</v>
      </c>
      <c r="K17">
        <v>706.34</v>
      </c>
      <c r="L17">
        <v>22136.930000000004</v>
      </c>
      <c r="M17">
        <v>2981.22</v>
      </c>
    </row>
    <row r="18" spans="1:13">
      <c r="A18" t="s">
        <v>411</v>
      </c>
      <c r="C18" s="229">
        <v>425668</v>
      </c>
      <c r="D18">
        <v>1669.6299999999999</v>
      </c>
      <c r="E18">
        <v>32.83</v>
      </c>
      <c r="F18">
        <v>95342</v>
      </c>
      <c r="G18">
        <v>7094.2700000000013</v>
      </c>
      <c r="H18">
        <v>103283</v>
      </c>
      <c r="I18">
        <v>3879.4000000000005</v>
      </c>
      <c r="J18">
        <v>191382</v>
      </c>
      <c r="K18">
        <v>964.18000000000006</v>
      </c>
      <c r="L18">
        <v>32437.489999999998</v>
      </c>
      <c r="M18">
        <v>4152.2699999999995</v>
      </c>
    </row>
    <row r="19" spans="1:13">
      <c r="A19" t="s">
        <v>412</v>
      </c>
      <c r="C19" s="229">
        <v>808925</v>
      </c>
      <c r="D19">
        <v>2003.5199999999991</v>
      </c>
      <c r="E19">
        <v>34.53</v>
      </c>
      <c r="F19">
        <v>190981</v>
      </c>
      <c r="G19">
        <v>8766.57</v>
      </c>
      <c r="H19">
        <v>191651</v>
      </c>
      <c r="I19">
        <v>4618.1799999999994</v>
      </c>
      <c r="J19">
        <v>365348</v>
      </c>
      <c r="K19">
        <v>1144.67</v>
      </c>
      <c r="L19">
        <v>53740.3</v>
      </c>
      <c r="M19">
        <v>8186.16</v>
      </c>
    </row>
    <row r="20" spans="1:13">
      <c r="A20" t="s">
        <v>413</v>
      </c>
      <c r="C20" s="229">
        <v>52098</v>
      </c>
      <c r="D20">
        <v>692.54</v>
      </c>
      <c r="E20">
        <v>4.3400000000000061</v>
      </c>
      <c r="F20">
        <v>11114</v>
      </c>
      <c r="G20">
        <v>3431.1099999999992</v>
      </c>
      <c r="H20">
        <v>10869</v>
      </c>
      <c r="I20">
        <v>1631.1200000000003</v>
      </c>
      <c r="J20">
        <v>21443</v>
      </c>
      <c r="K20">
        <v>3514.28</v>
      </c>
      <c r="L20">
        <v>5004.8600000000006</v>
      </c>
      <c r="M20">
        <v>1010.91</v>
      </c>
    </row>
    <row r="21" spans="1:13">
      <c r="A21" t="s">
        <v>414</v>
      </c>
      <c r="C21" s="229">
        <v>70004</v>
      </c>
      <c r="D21">
        <v>438.34999999999997</v>
      </c>
      <c r="E21">
        <v>11.170000000000005</v>
      </c>
      <c r="F21">
        <v>13271</v>
      </c>
      <c r="G21">
        <v>1701.7900000000002</v>
      </c>
      <c r="H21">
        <v>16495</v>
      </c>
      <c r="I21">
        <v>991.09999999999991</v>
      </c>
      <c r="J21">
        <v>30907</v>
      </c>
      <c r="K21">
        <v>2146.67</v>
      </c>
      <c r="L21">
        <v>6970.53</v>
      </c>
      <c r="M21">
        <v>794.25</v>
      </c>
    </row>
    <row r="22" spans="1:13">
      <c r="A22" t="s">
        <v>415</v>
      </c>
      <c r="C22" s="229">
        <v>107992</v>
      </c>
      <c r="D22">
        <v>1201.7199999999998</v>
      </c>
      <c r="E22">
        <v>30.369999999999997</v>
      </c>
      <c r="F22">
        <v>25264</v>
      </c>
      <c r="G22">
        <v>6065.0799999999981</v>
      </c>
      <c r="H22">
        <v>25836</v>
      </c>
      <c r="I22">
        <v>2952.2599999999993</v>
      </c>
      <c r="J22">
        <v>43235</v>
      </c>
      <c r="K22">
        <v>4196.130000000001</v>
      </c>
      <c r="L22">
        <v>9435.23</v>
      </c>
      <c r="M22">
        <v>1403.54</v>
      </c>
    </row>
    <row r="23" spans="1:13">
      <c r="A23" t="s">
        <v>416</v>
      </c>
      <c r="C23" s="229">
        <v>841702</v>
      </c>
      <c r="D23">
        <v>4814.170000000001</v>
      </c>
      <c r="E23">
        <v>12.750000000000007</v>
      </c>
      <c r="F23">
        <v>221649</v>
      </c>
      <c r="G23">
        <v>23275.529999999995</v>
      </c>
      <c r="H23">
        <v>192638</v>
      </c>
      <c r="I23">
        <v>10150.629999999997</v>
      </c>
      <c r="J23">
        <v>367963</v>
      </c>
      <c r="K23">
        <v>2652.62</v>
      </c>
      <c r="L23">
        <v>52989.419999999991</v>
      </c>
      <c r="M23">
        <v>8879.0099999999984</v>
      </c>
    </row>
    <row r="24" spans="1:13">
      <c r="A24" t="s">
        <v>417</v>
      </c>
      <c r="C24" s="229">
        <v>287108</v>
      </c>
      <c r="D24">
        <v>832.90999999999985</v>
      </c>
      <c r="E24">
        <v>7.9200000000000026</v>
      </c>
      <c r="F24">
        <v>62661</v>
      </c>
      <c r="G24">
        <v>3800.3599999999997</v>
      </c>
      <c r="H24">
        <v>66810</v>
      </c>
      <c r="I24">
        <v>2089.0500000000002</v>
      </c>
      <c r="J24">
        <v>134778</v>
      </c>
      <c r="K24">
        <v>492.86000000000007</v>
      </c>
      <c r="L24">
        <v>20397.590000000004</v>
      </c>
      <c r="M24">
        <v>2881.6999999999994</v>
      </c>
    </row>
    <row r="25" spans="1:13">
      <c r="A25" t="s">
        <v>418</v>
      </c>
      <c r="C25" s="229">
        <v>88789</v>
      </c>
      <c r="D25">
        <v>939.29</v>
      </c>
      <c r="E25">
        <v>23.570000000000007</v>
      </c>
      <c r="F25">
        <v>18151</v>
      </c>
      <c r="G25">
        <v>4340.8499999999995</v>
      </c>
      <c r="H25">
        <v>22225</v>
      </c>
      <c r="I25">
        <v>2498.4800000000005</v>
      </c>
      <c r="J25">
        <v>36090</v>
      </c>
      <c r="K25">
        <v>4110.99</v>
      </c>
      <c r="L25">
        <v>8116.1100000000015</v>
      </c>
      <c r="M25">
        <v>1188.7099999999998</v>
      </c>
    </row>
    <row r="26" spans="1:13">
      <c r="A26" t="s">
        <v>677</v>
      </c>
      <c r="C26" s="229">
        <v>77627</v>
      </c>
      <c r="D26">
        <v>717.36999999999978</v>
      </c>
      <c r="E26">
        <v>5.8500000000000023</v>
      </c>
      <c r="F26">
        <v>14605</v>
      </c>
      <c r="G26">
        <v>2722.8599999999997</v>
      </c>
      <c r="H26">
        <v>20514</v>
      </c>
      <c r="I26">
        <v>1821.7800000000004</v>
      </c>
      <c r="J26">
        <v>32769</v>
      </c>
      <c r="K26">
        <v>2721.3499999999995</v>
      </c>
      <c r="L26">
        <v>7003.0999999999995</v>
      </c>
      <c r="M26">
        <v>925.99000000000012</v>
      </c>
    </row>
    <row r="27" spans="1:13">
      <c r="A27" t="s">
        <v>420</v>
      </c>
      <c r="C27" s="229">
        <v>605382</v>
      </c>
      <c r="D27">
        <v>2307.9</v>
      </c>
      <c r="E27">
        <v>25.969999999999974</v>
      </c>
      <c r="F27">
        <v>144399</v>
      </c>
      <c r="G27">
        <v>10159.61</v>
      </c>
      <c r="H27">
        <v>146277</v>
      </c>
      <c r="I27">
        <v>5252.369999999999</v>
      </c>
      <c r="J27">
        <v>266017</v>
      </c>
      <c r="K27">
        <v>1281.1699999999996</v>
      </c>
      <c r="L27">
        <v>43541.950000000004</v>
      </c>
      <c r="M27">
        <v>6444.9800000000005</v>
      </c>
    </row>
    <row r="28" spans="1:13">
      <c r="A28" t="s">
        <v>421</v>
      </c>
      <c r="C28" s="229">
        <v>76012</v>
      </c>
      <c r="D28">
        <v>585.99000000000012</v>
      </c>
      <c r="E28">
        <v>8.9799999999999969</v>
      </c>
      <c r="F28">
        <v>17029</v>
      </c>
      <c r="G28">
        <v>2823.62</v>
      </c>
      <c r="H28">
        <v>17773</v>
      </c>
      <c r="I28">
        <v>1401.7400000000002</v>
      </c>
      <c r="J28">
        <v>31769</v>
      </c>
      <c r="K28">
        <v>4099.99</v>
      </c>
      <c r="L28">
        <v>5242.4800000000005</v>
      </c>
      <c r="M28">
        <v>744.44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Arkusz3"/>
  <dimension ref="A1:T199"/>
  <sheetViews>
    <sheetView topLeftCell="G1" workbookViewId="0">
      <selection activeCell="H11" sqref="H11"/>
    </sheetView>
  </sheetViews>
  <sheetFormatPr defaultRowHeight="15"/>
  <cols>
    <col min="1" max="1" width="94.5703125" style="80" bestFit="1" customWidth="1"/>
    <col min="2" max="5" width="10.7109375" style="89" customWidth="1"/>
    <col min="6" max="7" width="87.42578125" style="89" bestFit="1" customWidth="1"/>
    <col min="8" max="8" width="99.140625" style="89" customWidth="1"/>
    <col min="9" max="9" width="33" style="89" bestFit="1" customWidth="1"/>
    <col min="10" max="10" width="73.5703125" style="89" bestFit="1" customWidth="1"/>
    <col min="11" max="11" width="9.5703125" style="89" bestFit="1" customWidth="1"/>
    <col min="12" max="12" width="16.5703125" style="89" bestFit="1" customWidth="1"/>
    <col min="13" max="13" width="17.7109375" style="89" bestFit="1" customWidth="1"/>
    <col min="14" max="14" width="9.42578125" style="89" bestFit="1" customWidth="1"/>
    <col min="15" max="15" width="9.5703125" style="80" bestFit="1" customWidth="1"/>
    <col min="16" max="16" width="9.85546875" style="80" bestFit="1" customWidth="1"/>
    <col min="17" max="18" width="22.85546875" style="80" bestFit="1" customWidth="1"/>
    <col min="19" max="19" width="9.5703125" style="80" bestFit="1" customWidth="1"/>
    <col min="20" max="20" width="10.42578125" style="80" bestFit="1" customWidth="1"/>
    <col min="21" max="256" width="9.140625" style="80"/>
    <col min="257" max="257" width="34.85546875" style="80" customWidth="1"/>
    <col min="258" max="269" width="10.7109375" style="80" customWidth="1"/>
    <col min="270" max="270" width="42.42578125" style="80" customWidth="1"/>
    <col min="271" max="512" width="9.140625" style="80"/>
    <col min="513" max="513" width="34.85546875" style="80" customWidth="1"/>
    <col min="514" max="525" width="10.7109375" style="80" customWidth="1"/>
    <col min="526" max="526" width="42.42578125" style="80" customWidth="1"/>
    <col min="527" max="768" width="9.140625" style="80"/>
    <col min="769" max="769" width="34.85546875" style="80" customWidth="1"/>
    <col min="770" max="781" width="10.7109375" style="80" customWidth="1"/>
    <col min="782" max="782" width="42.42578125" style="80" customWidth="1"/>
    <col min="783" max="1024" width="9.140625" style="80"/>
    <col min="1025" max="1025" width="34.85546875" style="80" customWidth="1"/>
    <col min="1026" max="1037" width="10.7109375" style="80" customWidth="1"/>
    <col min="1038" max="1038" width="42.42578125" style="80" customWidth="1"/>
    <col min="1039" max="1280" width="9.140625" style="80"/>
    <col min="1281" max="1281" width="34.85546875" style="80" customWidth="1"/>
    <col min="1282" max="1293" width="10.7109375" style="80" customWidth="1"/>
    <col min="1294" max="1294" width="42.42578125" style="80" customWidth="1"/>
    <col min="1295" max="1536" width="9.140625" style="80"/>
    <col min="1537" max="1537" width="34.85546875" style="80" customWidth="1"/>
    <col min="1538" max="1549" width="10.7109375" style="80" customWidth="1"/>
    <col min="1550" max="1550" width="42.42578125" style="80" customWidth="1"/>
    <col min="1551" max="1792" width="9.140625" style="80"/>
    <col min="1793" max="1793" width="34.85546875" style="80" customWidth="1"/>
    <col min="1794" max="1805" width="10.7109375" style="80" customWidth="1"/>
    <col min="1806" max="1806" width="42.42578125" style="80" customWidth="1"/>
    <col min="1807" max="2048" width="9.140625" style="80"/>
    <col min="2049" max="2049" width="34.85546875" style="80" customWidth="1"/>
    <col min="2050" max="2061" width="10.7109375" style="80" customWidth="1"/>
    <col min="2062" max="2062" width="42.42578125" style="80" customWidth="1"/>
    <col min="2063" max="2304" width="9.140625" style="80"/>
    <col min="2305" max="2305" width="34.85546875" style="80" customWidth="1"/>
    <col min="2306" max="2317" width="10.7109375" style="80" customWidth="1"/>
    <col min="2318" max="2318" width="42.42578125" style="80" customWidth="1"/>
    <col min="2319" max="2560" width="9.140625" style="80"/>
    <col min="2561" max="2561" width="34.85546875" style="80" customWidth="1"/>
    <col min="2562" max="2573" width="10.7109375" style="80" customWidth="1"/>
    <col min="2574" max="2574" width="42.42578125" style="80" customWidth="1"/>
    <col min="2575" max="2816" width="9.140625" style="80"/>
    <col min="2817" max="2817" width="34.85546875" style="80" customWidth="1"/>
    <col min="2818" max="2829" width="10.7109375" style="80" customWidth="1"/>
    <col min="2830" max="2830" width="42.42578125" style="80" customWidth="1"/>
    <col min="2831" max="3072" width="9.140625" style="80"/>
    <col min="3073" max="3073" width="34.85546875" style="80" customWidth="1"/>
    <col min="3074" max="3085" width="10.7109375" style="80" customWidth="1"/>
    <col min="3086" max="3086" width="42.42578125" style="80" customWidth="1"/>
    <col min="3087" max="3328" width="9.140625" style="80"/>
    <col min="3329" max="3329" width="34.85546875" style="80" customWidth="1"/>
    <col min="3330" max="3341" width="10.7109375" style="80" customWidth="1"/>
    <col min="3342" max="3342" width="42.42578125" style="80" customWidth="1"/>
    <col min="3343" max="3584" width="9.140625" style="80"/>
    <col min="3585" max="3585" width="34.85546875" style="80" customWidth="1"/>
    <col min="3586" max="3597" width="10.7109375" style="80" customWidth="1"/>
    <col min="3598" max="3598" width="42.42578125" style="80" customWidth="1"/>
    <col min="3599" max="3840" width="9.140625" style="80"/>
    <col min="3841" max="3841" width="34.85546875" style="80" customWidth="1"/>
    <col min="3842" max="3853" width="10.7109375" style="80" customWidth="1"/>
    <col min="3854" max="3854" width="42.42578125" style="80" customWidth="1"/>
    <col min="3855" max="4096" width="9.140625" style="80"/>
    <col min="4097" max="4097" width="34.85546875" style="80" customWidth="1"/>
    <col min="4098" max="4109" width="10.7109375" style="80" customWidth="1"/>
    <col min="4110" max="4110" width="42.42578125" style="80" customWidth="1"/>
    <col min="4111" max="4352" width="9.140625" style="80"/>
    <col min="4353" max="4353" width="34.85546875" style="80" customWidth="1"/>
    <col min="4354" max="4365" width="10.7109375" style="80" customWidth="1"/>
    <col min="4366" max="4366" width="42.42578125" style="80" customWidth="1"/>
    <col min="4367" max="4608" width="9.140625" style="80"/>
    <col min="4609" max="4609" width="34.85546875" style="80" customWidth="1"/>
    <col min="4610" max="4621" width="10.7109375" style="80" customWidth="1"/>
    <col min="4622" max="4622" width="42.42578125" style="80" customWidth="1"/>
    <col min="4623" max="4864" width="9.140625" style="80"/>
    <col min="4865" max="4865" width="34.85546875" style="80" customWidth="1"/>
    <col min="4866" max="4877" width="10.7109375" style="80" customWidth="1"/>
    <col min="4878" max="4878" width="42.42578125" style="80" customWidth="1"/>
    <col min="4879" max="5120" width="9.140625" style="80"/>
    <col min="5121" max="5121" width="34.85546875" style="80" customWidth="1"/>
    <col min="5122" max="5133" width="10.7109375" style="80" customWidth="1"/>
    <col min="5134" max="5134" width="42.42578125" style="80" customWidth="1"/>
    <col min="5135" max="5376" width="9.140625" style="80"/>
    <col min="5377" max="5377" width="34.85546875" style="80" customWidth="1"/>
    <col min="5378" max="5389" width="10.7109375" style="80" customWidth="1"/>
    <col min="5390" max="5390" width="42.42578125" style="80" customWidth="1"/>
    <col min="5391" max="5632" width="9.140625" style="80"/>
    <col min="5633" max="5633" width="34.85546875" style="80" customWidth="1"/>
    <col min="5634" max="5645" width="10.7109375" style="80" customWidth="1"/>
    <col min="5646" max="5646" width="42.42578125" style="80" customWidth="1"/>
    <col min="5647" max="5888" width="9.140625" style="80"/>
    <col min="5889" max="5889" width="34.85546875" style="80" customWidth="1"/>
    <col min="5890" max="5901" width="10.7109375" style="80" customWidth="1"/>
    <col min="5902" max="5902" width="42.42578125" style="80" customWidth="1"/>
    <col min="5903" max="6144" width="9.140625" style="80"/>
    <col min="6145" max="6145" width="34.85546875" style="80" customWidth="1"/>
    <col min="6146" max="6157" width="10.7109375" style="80" customWidth="1"/>
    <col min="6158" max="6158" width="42.42578125" style="80" customWidth="1"/>
    <col min="6159" max="6400" width="9.140625" style="80"/>
    <col min="6401" max="6401" width="34.85546875" style="80" customWidth="1"/>
    <col min="6402" max="6413" width="10.7109375" style="80" customWidth="1"/>
    <col min="6414" max="6414" width="42.42578125" style="80" customWidth="1"/>
    <col min="6415" max="6656" width="9.140625" style="80"/>
    <col min="6657" max="6657" width="34.85546875" style="80" customWidth="1"/>
    <col min="6658" max="6669" width="10.7109375" style="80" customWidth="1"/>
    <col min="6670" max="6670" width="42.42578125" style="80" customWidth="1"/>
    <col min="6671" max="6912" width="9.140625" style="80"/>
    <col min="6913" max="6913" width="34.85546875" style="80" customWidth="1"/>
    <col min="6914" max="6925" width="10.7109375" style="80" customWidth="1"/>
    <col min="6926" max="6926" width="42.42578125" style="80" customWidth="1"/>
    <col min="6927" max="7168" width="9.140625" style="80"/>
    <col min="7169" max="7169" width="34.85546875" style="80" customWidth="1"/>
    <col min="7170" max="7181" width="10.7109375" style="80" customWidth="1"/>
    <col min="7182" max="7182" width="42.42578125" style="80" customWidth="1"/>
    <col min="7183" max="7424" width="9.140625" style="80"/>
    <col min="7425" max="7425" width="34.85546875" style="80" customWidth="1"/>
    <col min="7426" max="7437" width="10.7109375" style="80" customWidth="1"/>
    <col min="7438" max="7438" width="42.42578125" style="80" customWidth="1"/>
    <col min="7439" max="7680" width="9.140625" style="80"/>
    <col min="7681" max="7681" width="34.85546875" style="80" customWidth="1"/>
    <col min="7682" max="7693" width="10.7109375" style="80" customWidth="1"/>
    <col min="7694" max="7694" width="42.42578125" style="80" customWidth="1"/>
    <col min="7695" max="7936" width="9.140625" style="80"/>
    <col min="7937" max="7937" width="34.85546875" style="80" customWidth="1"/>
    <col min="7938" max="7949" width="10.7109375" style="80" customWidth="1"/>
    <col min="7950" max="7950" width="42.42578125" style="80" customWidth="1"/>
    <col min="7951" max="8192" width="9.140625" style="80"/>
    <col min="8193" max="8193" width="34.85546875" style="80" customWidth="1"/>
    <col min="8194" max="8205" width="10.7109375" style="80" customWidth="1"/>
    <col min="8206" max="8206" width="42.42578125" style="80" customWidth="1"/>
    <col min="8207" max="8448" width="9.140625" style="80"/>
    <col min="8449" max="8449" width="34.85546875" style="80" customWidth="1"/>
    <col min="8450" max="8461" width="10.7109375" style="80" customWidth="1"/>
    <col min="8462" max="8462" width="42.42578125" style="80" customWidth="1"/>
    <col min="8463" max="8704" width="9.140625" style="80"/>
    <col min="8705" max="8705" width="34.85546875" style="80" customWidth="1"/>
    <col min="8706" max="8717" width="10.7109375" style="80" customWidth="1"/>
    <col min="8718" max="8718" width="42.42578125" style="80" customWidth="1"/>
    <col min="8719" max="8960" width="9.140625" style="80"/>
    <col min="8961" max="8961" width="34.85546875" style="80" customWidth="1"/>
    <col min="8962" max="8973" width="10.7109375" style="80" customWidth="1"/>
    <col min="8974" max="8974" width="42.42578125" style="80" customWidth="1"/>
    <col min="8975" max="9216" width="9.140625" style="80"/>
    <col min="9217" max="9217" width="34.85546875" style="80" customWidth="1"/>
    <col min="9218" max="9229" width="10.7109375" style="80" customWidth="1"/>
    <col min="9230" max="9230" width="42.42578125" style="80" customWidth="1"/>
    <col min="9231" max="9472" width="9.140625" style="80"/>
    <col min="9473" max="9473" width="34.85546875" style="80" customWidth="1"/>
    <col min="9474" max="9485" width="10.7109375" style="80" customWidth="1"/>
    <col min="9486" max="9486" width="42.42578125" style="80" customWidth="1"/>
    <col min="9487" max="9728" width="9.140625" style="80"/>
    <col min="9729" max="9729" width="34.85546875" style="80" customWidth="1"/>
    <col min="9730" max="9741" width="10.7109375" style="80" customWidth="1"/>
    <col min="9742" max="9742" width="42.42578125" style="80" customWidth="1"/>
    <col min="9743" max="9984" width="9.140625" style="80"/>
    <col min="9985" max="9985" width="34.85546875" style="80" customWidth="1"/>
    <col min="9986" max="9997" width="10.7109375" style="80" customWidth="1"/>
    <col min="9998" max="9998" width="42.42578125" style="80" customWidth="1"/>
    <col min="9999" max="10240" width="9.140625" style="80"/>
    <col min="10241" max="10241" width="34.85546875" style="80" customWidth="1"/>
    <col min="10242" max="10253" width="10.7109375" style="80" customWidth="1"/>
    <col min="10254" max="10254" width="42.42578125" style="80" customWidth="1"/>
    <col min="10255" max="10496" width="9.140625" style="80"/>
    <col min="10497" max="10497" width="34.85546875" style="80" customWidth="1"/>
    <col min="10498" max="10509" width="10.7109375" style="80" customWidth="1"/>
    <col min="10510" max="10510" width="42.42578125" style="80" customWidth="1"/>
    <col min="10511" max="10752" width="9.140625" style="80"/>
    <col min="10753" max="10753" width="34.85546875" style="80" customWidth="1"/>
    <col min="10754" max="10765" width="10.7109375" style="80" customWidth="1"/>
    <col min="10766" max="10766" width="42.42578125" style="80" customWidth="1"/>
    <col min="10767" max="11008" width="9.140625" style="80"/>
    <col min="11009" max="11009" width="34.85546875" style="80" customWidth="1"/>
    <col min="11010" max="11021" width="10.7109375" style="80" customWidth="1"/>
    <col min="11022" max="11022" width="42.42578125" style="80" customWidth="1"/>
    <col min="11023" max="11264" width="9.140625" style="80"/>
    <col min="11265" max="11265" width="34.85546875" style="80" customWidth="1"/>
    <col min="11266" max="11277" width="10.7109375" style="80" customWidth="1"/>
    <col min="11278" max="11278" width="42.42578125" style="80" customWidth="1"/>
    <col min="11279" max="11520" width="9.140625" style="80"/>
    <col min="11521" max="11521" width="34.85546875" style="80" customWidth="1"/>
    <col min="11522" max="11533" width="10.7109375" style="80" customWidth="1"/>
    <col min="11534" max="11534" width="42.42578125" style="80" customWidth="1"/>
    <col min="11535" max="11776" width="9.140625" style="80"/>
    <col min="11777" max="11777" width="34.85546875" style="80" customWidth="1"/>
    <col min="11778" max="11789" width="10.7109375" style="80" customWidth="1"/>
    <col min="11790" max="11790" width="42.42578125" style="80" customWidth="1"/>
    <col min="11791" max="12032" width="9.140625" style="80"/>
    <col min="12033" max="12033" width="34.85546875" style="80" customWidth="1"/>
    <col min="12034" max="12045" width="10.7109375" style="80" customWidth="1"/>
    <col min="12046" max="12046" width="42.42578125" style="80" customWidth="1"/>
    <col min="12047" max="12288" width="9.140625" style="80"/>
    <col min="12289" max="12289" width="34.85546875" style="80" customWidth="1"/>
    <col min="12290" max="12301" width="10.7109375" style="80" customWidth="1"/>
    <col min="12302" max="12302" width="42.42578125" style="80" customWidth="1"/>
    <col min="12303" max="12544" width="9.140625" style="80"/>
    <col min="12545" max="12545" width="34.85546875" style="80" customWidth="1"/>
    <col min="12546" max="12557" width="10.7109375" style="80" customWidth="1"/>
    <col min="12558" max="12558" width="42.42578125" style="80" customWidth="1"/>
    <col min="12559" max="12800" width="9.140625" style="80"/>
    <col min="12801" max="12801" width="34.85546875" style="80" customWidth="1"/>
    <col min="12802" max="12813" width="10.7109375" style="80" customWidth="1"/>
    <col min="12814" max="12814" width="42.42578125" style="80" customWidth="1"/>
    <col min="12815" max="13056" width="9.140625" style="80"/>
    <col min="13057" max="13057" width="34.85546875" style="80" customWidth="1"/>
    <col min="13058" max="13069" width="10.7109375" style="80" customWidth="1"/>
    <col min="13070" max="13070" width="42.42578125" style="80" customWidth="1"/>
    <col min="13071" max="13312" width="9.140625" style="80"/>
    <col min="13313" max="13313" width="34.85546875" style="80" customWidth="1"/>
    <col min="13314" max="13325" width="10.7109375" style="80" customWidth="1"/>
    <col min="13326" max="13326" width="42.42578125" style="80" customWidth="1"/>
    <col min="13327" max="13568" width="9.140625" style="80"/>
    <col min="13569" max="13569" width="34.85546875" style="80" customWidth="1"/>
    <col min="13570" max="13581" width="10.7109375" style="80" customWidth="1"/>
    <col min="13582" max="13582" width="42.42578125" style="80" customWidth="1"/>
    <col min="13583" max="13824" width="9.140625" style="80"/>
    <col min="13825" max="13825" width="34.85546875" style="80" customWidth="1"/>
    <col min="13826" max="13837" width="10.7109375" style="80" customWidth="1"/>
    <col min="13838" max="13838" width="42.42578125" style="80" customWidth="1"/>
    <col min="13839" max="14080" width="9.140625" style="80"/>
    <col min="14081" max="14081" width="34.85546875" style="80" customWidth="1"/>
    <col min="14082" max="14093" width="10.7109375" style="80" customWidth="1"/>
    <col min="14094" max="14094" width="42.42578125" style="80" customWidth="1"/>
    <col min="14095" max="14336" width="9.140625" style="80"/>
    <col min="14337" max="14337" width="34.85546875" style="80" customWidth="1"/>
    <col min="14338" max="14349" width="10.7109375" style="80" customWidth="1"/>
    <col min="14350" max="14350" width="42.42578125" style="80" customWidth="1"/>
    <col min="14351" max="14592" width="9.140625" style="80"/>
    <col min="14593" max="14593" width="34.85546875" style="80" customWidth="1"/>
    <col min="14594" max="14605" width="10.7109375" style="80" customWidth="1"/>
    <col min="14606" max="14606" width="42.42578125" style="80" customWidth="1"/>
    <col min="14607" max="14848" width="9.140625" style="80"/>
    <col min="14849" max="14849" width="34.85546875" style="80" customWidth="1"/>
    <col min="14850" max="14861" width="10.7109375" style="80" customWidth="1"/>
    <col min="14862" max="14862" width="42.42578125" style="80" customWidth="1"/>
    <col min="14863" max="15104" width="9.140625" style="80"/>
    <col min="15105" max="15105" width="34.85546875" style="80" customWidth="1"/>
    <col min="15106" max="15117" width="10.7109375" style="80" customWidth="1"/>
    <col min="15118" max="15118" width="42.42578125" style="80" customWidth="1"/>
    <col min="15119" max="15360" width="9.140625" style="80"/>
    <col min="15361" max="15361" width="34.85546875" style="80" customWidth="1"/>
    <col min="15362" max="15373" width="10.7109375" style="80" customWidth="1"/>
    <col min="15374" max="15374" width="42.42578125" style="80" customWidth="1"/>
    <col min="15375" max="15616" width="9.140625" style="80"/>
    <col min="15617" max="15617" width="34.85546875" style="80" customWidth="1"/>
    <col min="15618" max="15629" width="10.7109375" style="80" customWidth="1"/>
    <col min="15630" max="15630" width="42.42578125" style="80" customWidth="1"/>
    <col min="15631" max="15872" width="9.140625" style="80"/>
    <col min="15873" max="15873" width="34.85546875" style="80" customWidth="1"/>
    <col min="15874" max="15885" width="10.7109375" style="80" customWidth="1"/>
    <col min="15886" max="15886" width="42.42578125" style="80" customWidth="1"/>
    <col min="15887" max="16128" width="9.140625" style="80"/>
    <col min="16129" max="16129" width="34.85546875" style="80" customWidth="1"/>
    <col min="16130" max="16141" width="10.7109375" style="80" customWidth="1"/>
    <col min="16142" max="16142" width="42.42578125" style="80" customWidth="1"/>
    <col min="16143" max="16384" width="9.140625" style="80"/>
  </cols>
  <sheetData>
    <row r="1" spans="1:14" ht="15" customHeight="1"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15" customHeight="1">
      <c r="A2" s="224" t="s">
        <v>668</v>
      </c>
      <c r="B2" s="224" t="s">
        <v>667</v>
      </c>
      <c r="C2" s="80"/>
      <c r="D2" s="80"/>
      <c r="F2" s="223" t="s">
        <v>437</v>
      </c>
      <c r="H2" s="268" t="s">
        <v>714</v>
      </c>
      <c r="I2" s="80"/>
      <c r="J2" s="80"/>
      <c r="K2" s="80"/>
      <c r="L2" s="80"/>
      <c r="M2" s="80"/>
      <c r="N2" s="80"/>
    </row>
    <row r="3" spans="1:14" ht="15" customHeight="1">
      <c r="A3" s="225" t="s">
        <v>437</v>
      </c>
      <c r="B3" s="224"/>
      <c r="C3" s="80"/>
      <c r="D3" s="80"/>
      <c r="F3" s="223" t="s">
        <v>438</v>
      </c>
      <c r="H3" s="268" t="s">
        <v>715</v>
      </c>
      <c r="I3" s="80"/>
      <c r="J3" s="80"/>
      <c r="K3" s="80"/>
      <c r="L3" s="80"/>
      <c r="M3" s="80"/>
      <c r="N3" s="80"/>
    </row>
    <row r="4" spans="1:14" ht="15" customHeight="1">
      <c r="A4" s="224" t="s">
        <v>1</v>
      </c>
      <c r="B4" s="224">
        <f>('Czynniki Ryzyka 15-'!B9+'Czynniki ryzyka dzieci '!B10)/Ludność!B7</f>
        <v>4.0586216140918958E-2</v>
      </c>
      <c r="C4" s="80"/>
      <c r="D4" s="80"/>
      <c r="F4" s="223" t="s">
        <v>439</v>
      </c>
      <c r="H4" s="268" t="s">
        <v>716</v>
      </c>
      <c r="I4" s="80"/>
      <c r="J4" s="80"/>
      <c r="K4" s="80"/>
      <c r="L4" s="80"/>
      <c r="M4" s="80"/>
      <c r="N4" s="80"/>
    </row>
    <row r="5" spans="1:14" ht="15" customHeight="1">
      <c r="A5" s="224" t="s">
        <v>6</v>
      </c>
      <c r="B5" s="224">
        <f>('Czynniki ryzyka dzieci '!C10/Ludność!C7)</f>
        <v>3.085177733065057E-2</v>
      </c>
      <c r="C5" s="80"/>
      <c r="D5" s="80"/>
      <c r="F5" s="223" t="s">
        <v>440</v>
      </c>
      <c r="H5" s="268" t="s">
        <v>717</v>
      </c>
      <c r="I5" s="80"/>
      <c r="J5" s="80"/>
      <c r="K5" s="80"/>
      <c r="L5" s="80"/>
      <c r="M5" s="80"/>
      <c r="N5" s="80"/>
    </row>
    <row r="6" spans="1:14" ht="15" customHeight="1">
      <c r="A6" s="224" t="s">
        <v>7</v>
      </c>
      <c r="B6" s="224">
        <f>'Czynniki ryzyka dzieci '!D10/Ludność!D7</f>
        <v>4.3454777570460575E-2</v>
      </c>
      <c r="C6" s="80"/>
      <c r="D6" s="80"/>
      <c r="F6" s="223" t="s">
        <v>441</v>
      </c>
      <c r="H6" s="268" t="s">
        <v>718</v>
      </c>
      <c r="I6" s="80"/>
      <c r="J6" s="80"/>
      <c r="K6" s="80"/>
      <c r="L6" s="80"/>
      <c r="M6" s="80"/>
      <c r="N6" s="80"/>
    </row>
    <row r="7" spans="1:14" ht="15" customHeight="1">
      <c r="A7" s="224" t="s">
        <v>8</v>
      </c>
      <c r="B7" s="224">
        <f>'Czynniki ryzyka dzieci '!E10/Ludność!E7</f>
        <v>5.0160445870629962E-2</v>
      </c>
      <c r="C7" s="80"/>
      <c r="D7" s="80"/>
      <c r="F7" s="223" t="s">
        <v>422</v>
      </c>
      <c r="H7" s="268" t="s">
        <v>719</v>
      </c>
      <c r="I7" s="80"/>
      <c r="J7" s="80"/>
      <c r="K7" s="80"/>
      <c r="L7" s="80"/>
      <c r="M7" s="80"/>
      <c r="N7" s="80"/>
    </row>
    <row r="8" spans="1:14" ht="15" customHeight="1">
      <c r="A8" s="224" t="s">
        <v>9</v>
      </c>
      <c r="B8" s="224">
        <f>'Czynniki Ryzyka 15-'!C9/Ludność!F7</f>
        <v>3.914760024734814E-2</v>
      </c>
      <c r="C8" s="80"/>
      <c r="D8" s="80"/>
      <c r="F8" s="223" t="s">
        <v>443</v>
      </c>
      <c r="H8" s="268" t="s">
        <v>720</v>
      </c>
      <c r="I8" s="80"/>
      <c r="J8" s="80"/>
      <c r="K8" s="80"/>
      <c r="L8" s="90"/>
      <c r="M8" s="90"/>
      <c r="N8" s="90"/>
    </row>
    <row r="9" spans="1:14" ht="15" customHeight="1">
      <c r="A9" s="224" t="s">
        <v>430</v>
      </c>
      <c r="B9" s="224">
        <f>'Czynniki Ryzyka 15-'!D9/Ludność!G7</f>
        <v>2.0762456501876008E-2</v>
      </c>
      <c r="C9" s="80"/>
      <c r="D9" s="80"/>
      <c r="F9" s="223" t="s">
        <v>444</v>
      </c>
      <c r="H9" s="268" t="s">
        <v>721</v>
      </c>
      <c r="I9" s="80"/>
      <c r="J9" s="80"/>
      <c r="K9" s="80"/>
      <c r="L9" s="90"/>
      <c r="M9" s="90"/>
      <c r="N9" s="90"/>
    </row>
    <row r="10" spans="1:14" ht="15" customHeight="1">
      <c r="A10" s="224" t="s">
        <v>431</v>
      </c>
      <c r="B10" s="224">
        <f>'Czynniki Ryzyka 15-'!E9/Ludność!H7</f>
        <v>2.4561862839750617E-2</v>
      </c>
      <c r="C10" s="80"/>
      <c r="D10" s="80"/>
      <c r="F10" s="223" t="s">
        <v>445</v>
      </c>
      <c r="G10" s="218">
        <v>20.558</v>
      </c>
      <c r="H10" s="268" t="s">
        <v>722</v>
      </c>
      <c r="I10" s="80"/>
      <c r="J10" s="80"/>
      <c r="K10" s="80"/>
      <c r="L10" s="90"/>
      <c r="M10" s="90"/>
      <c r="N10" s="90"/>
    </row>
    <row r="11" spans="1:14" ht="15" customHeight="1">
      <c r="A11" s="224" t="s">
        <v>432</v>
      </c>
      <c r="B11" s="224">
        <f>'Czynniki Ryzyka 15-'!F9/Ludność!I7</f>
        <v>2.6095152074456601E-2</v>
      </c>
      <c r="C11" s="80"/>
      <c r="D11" s="80"/>
      <c r="F11" s="223" t="s">
        <v>446</v>
      </c>
      <c r="G11" s="218">
        <v>373.22899999999998</v>
      </c>
      <c r="H11" s="268" t="s">
        <v>723</v>
      </c>
      <c r="I11" s="80"/>
      <c r="J11" s="80"/>
      <c r="K11" s="80"/>
      <c r="L11" s="90"/>
      <c r="M11" s="90"/>
      <c r="N11" s="90"/>
    </row>
    <row r="12" spans="1:14" ht="15" customHeight="1">
      <c r="A12" s="224" t="s">
        <v>433</v>
      </c>
      <c r="B12" s="224">
        <f>'Czynniki Ryzyka 15-'!G9/Ludność!J7</f>
        <v>4.1362530413625302E-2</v>
      </c>
      <c r="C12" s="80"/>
      <c r="D12" s="80"/>
      <c r="F12" s="223" t="s">
        <v>447</v>
      </c>
      <c r="G12" s="219">
        <v>6186.8850000000002</v>
      </c>
      <c r="H12" s="268" t="s">
        <v>724</v>
      </c>
      <c r="I12" s="80"/>
      <c r="J12" s="80"/>
      <c r="K12" s="80"/>
      <c r="L12" s="90"/>
      <c r="M12" s="90"/>
      <c r="N12" s="90"/>
    </row>
    <row r="13" spans="1:14" ht="15" customHeight="1">
      <c r="A13" s="224" t="s">
        <v>434</v>
      </c>
      <c r="B13" s="224">
        <f>'Czynniki Ryzyka 15-'!H9/Ludność!K7</f>
        <v>6.4243448858833471E-2</v>
      </c>
      <c r="C13" s="80"/>
      <c r="D13" s="80"/>
      <c r="F13" s="223" t="s">
        <v>669</v>
      </c>
      <c r="G13" s="218">
        <f>Ludność!C7</f>
        <v>1938.3</v>
      </c>
      <c r="H13" s="268" t="s">
        <v>725</v>
      </c>
      <c r="I13" s="271" t="s">
        <v>713</v>
      </c>
      <c r="J13" s="80"/>
      <c r="K13" s="80"/>
      <c r="L13" s="90"/>
      <c r="M13" s="90"/>
      <c r="N13" s="90"/>
    </row>
    <row r="14" spans="1:14" ht="15" customHeight="1">
      <c r="A14" s="224" t="s">
        <v>435</v>
      </c>
      <c r="B14" s="224">
        <f>'Czynniki Ryzyka 15-'!I9/Ludność!L7</f>
        <v>7.9244803792913682E-2</v>
      </c>
      <c r="C14" s="80"/>
      <c r="D14" s="80"/>
      <c r="F14" s="223" t="s">
        <v>448</v>
      </c>
      <c r="G14" s="218">
        <v>1124.9000000000001</v>
      </c>
      <c r="H14" s="268" t="s">
        <v>726</v>
      </c>
      <c r="I14" s="80"/>
      <c r="J14" s="80"/>
      <c r="K14" s="80"/>
      <c r="L14" s="90"/>
      <c r="M14" s="90"/>
      <c r="N14" s="90"/>
    </row>
    <row r="15" spans="1:14" ht="15" customHeight="1">
      <c r="A15" s="224" t="s">
        <v>436</v>
      </c>
      <c r="B15" s="224">
        <f>'Czynniki Ryzyka 15-'!J9/Ludność!M7</f>
        <v>8.4434310240761867E-2</v>
      </c>
      <c r="C15" s="80"/>
      <c r="D15" s="80"/>
      <c r="E15" s="80"/>
      <c r="F15" s="223" t="s">
        <v>449</v>
      </c>
      <c r="G15" s="218">
        <v>1500</v>
      </c>
      <c r="H15" s="268" t="s">
        <v>727</v>
      </c>
      <c r="I15" s="80"/>
      <c r="J15" s="80"/>
      <c r="K15" s="80"/>
      <c r="L15" s="90"/>
      <c r="M15" s="90"/>
      <c r="N15" s="90"/>
    </row>
    <row r="16" spans="1:14" ht="15" customHeight="1">
      <c r="A16" s="225" t="s">
        <v>438</v>
      </c>
      <c r="B16" s="224"/>
      <c r="C16" s="80"/>
      <c r="D16" s="80"/>
      <c r="E16" s="80"/>
      <c r="F16" s="223" t="s">
        <v>450</v>
      </c>
      <c r="G16" s="218">
        <v>364.05200000000002</v>
      </c>
      <c r="H16" s="268" t="s">
        <v>728</v>
      </c>
      <c r="I16" s="80"/>
      <c r="J16" s="80"/>
      <c r="K16" s="80"/>
      <c r="L16" s="90"/>
      <c r="M16" s="90"/>
      <c r="N16" s="90"/>
    </row>
    <row r="17" spans="1:20" ht="15" customHeight="1">
      <c r="A17" s="224" t="s">
        <v>1</v>
      </c>
      <c r="B17" s="224">
        <f>'Czynniki Ryzyka 15-'!B13/Ludność!B7</f>
        <v>2.6656223552726337E-2</v>
      </c>
      <c r="C17" s="80"/>
      <c r="D17" s="80"/>
      <c r="E17" s="80"/>
      <c r="F17" s="80"/>
      <c r="G17" s="80"/>
      <c r="H17" s="80"/>
      <c r="I17" s="80"/>
      <c r="J17" s="80"/>
      <c r="K17" s="80"/>
      <c r="L17" s="90"/>
      <c r="M17" s="90"/>
      <c r="N17" s="90"/>
    </row>
    <row r="18" spans="1:20" ht="15" customHeight="1">
      <c r="A18" s="224" t="s">
        <v>6</v>
      </c>
      <c r="B18" s="224"/>
      <c r="C18" s="80"/>
      <c r="D18" s="80"/>
      <c r="E18" s="80"/>
      <c r="G18" s="80"/>
      <c r="H18" s="80"/>
      <c r="I18" s="80"/>
      <c r="J18" s="80"/>
      <c r="K18" s="80"/>
      <c r="L18" s="90"/>
      <c r="M18" s="90"/>
      <c r="N18" s="90"/>
    </row>
    <row r="19" spans="1:20" ht="15" customHeight="1">
      <c r="A19" s="224" t="s">
        <v>7</v>
      </c>
      <c r="B19" s="224"/>
      <c r="C19" s="80"/>
      <c r="D19" s="80"/>
      <c r="E19" s="114"/>
      <c r="F19" s="214" t="s">
        <v>437</v>
      </c>
      <c r="G19" s="200" t="s">
        <v>438</v>
      </c>
      <c r="H19" s="200" t="s">
        <v>439</v>
      </c>
      <c r="I19" s="79" t="s">
        <v>440</v>
      </c>
      <c r="J19" s="200" t="s">
        <v>441</v>
      </c>
      <c r="K19" s="79" t="s">
        <v>422</v>
      </c>
      <c r="L19" s="79" t="s">
        <v>443</v>
      </c>
      <c r="M19" s="79" t="s">
        <v>444</v>
      </c>
      <c r="N19" s="79" t="s">
        <v>445</v>
      </c>
      <c r="O19" s="79" t="s">
        <v>446</v>
      </c>
      <c r="P19" s="79" t="s">
        <v>447</v>
      </c>
      <c r="Q19" s="79" t="s">
        <v>669</v>
      </c>
      <c r="R19" s="79" t="s">
        <v>448</v>
      </c>
      <c r="S19" s="79" t="s">
        <v>449</v>
      </c>
      <c r="T19" s="79" t="s">
        <v>450</v>
      </c>
    </row>
    <row r="20" spans="1:20" ht="15" customHeight="1">
      <c r="A20" s="224" t="s">
        <v>8</v>
      </c>
      <c r="B20" s="224"/>
      <c r="C20" s="80"/>
      <c r="D20" s="80"/>
      <c r="E20" s="221" t="s">
        <v>6</v>
      </c>
      <c r="F20" s="215">
        <f>B5</f>
        <v>3.085177733065057E-2</v>
      </c>
      <c r="G20" s="215">
        <f>B18</f>
        <v>0</v>
      </c>
      <c r="H20" s="114"/>
      <c r="I20" s="114"/>
      <c r="J20" s="114"/>
      <c r="K20" s="114"/>
      <c r="L20" s="216"/>
      <c r="M20" s="216"/>
      <c r="N20" s="216"/>
      <c r="O20" s="114"/>
      <c r="P20" s="114"/>
      <c r="Q20" s="114"/>
      <c r="R20" s="114"/>
      <c r="S20" s="114"/>
      <c r="T20" s="114"/>
    </row>
    <row r="21" spans="1:20" ht="15" customHeight="1">
      <c r="A21" s="224" t="s">
        <v>9</v>
      </c>
      <c r="B21" s="224">
        <f>'Czynniki Ryzyka 15-'!C13/Ludność!F7</f>
        <v>6.2312705132473948E-3</v>
      </c>
      <c r="C21" s="80"/>
      <c r="D21" s="80"/>
      <c r="E21" s="221" t="s">
        <v>7</v>
      </c>
      <c r="F21" s="215">
        <f t="shared" ref="F21:F23" si="0">B6</f>
        <v>4.3454777570460575E-2</v>
      </c>
      <c r="G21" s="215">
        <f>B19</f>
        <v>0</v>
      </c>
      <c r="H21" s="114"/>
      <c r="I21" s="114"/>
      <c r="J21" s="114"/>
      <c r="K21" s="114"/>
      <c r="L21" s="216"/>
      <c r="M21" s="216"/>
      <c r="N21" s="216"/>
      <c r="O21" s="114"/>
      <c r="P21" s="114"/>
      <c r="Q21" s="114"/>
      <c r="R21" s="114"/>
      <c r="S21" s="114"/>
      <c r="T21" s="114"/>
    </row>
    <row r="22" spans="1:20" ht="15" customHeight="1">
      <c r="A22" s="224" t="s">
        <v>430</v>
      </c>
      <c r="B22" s="224">
        <f>'Czynniki Ryzyka 15-'!D13/Ludność!G7</f>
        <v>7.2318668714399592E-3</v>
      </c>
      <c r="C22" s="80"/>
      <c r="D22" s="80"/>
      <c r="E22" s="221" t="s">
        <v>8</v>
      </c>
      <c r="F22" s="215">
        <f t="shared" si="0"/>
        <v>5.0160445870629962E-2</v>
      </c>
      <c r="G22" s="215">
        <f>B20</f>
        <v>0</v>
      </c>
      <c r="H22" s="114"/>
      <c r="I22" s="114"/>
      <c r="J22" s="114"/>
      <c r="K22" s="114"/>
      <c r="L22" s="216"/>
      <c r="M22" s="216"/>
      <c r="N22" s="216"/>
      <c r="O22" s="114"/>
      <c r="P22" s="114"/>
      <c r="Q22" s="114"/>
      <c r="R22" s="114"/>
      <c r="S22" s="114"/>
      <c r="T22" s="114"/>
    </row>
    <row r="23" spans="1:20" ht="15" customHeight="1">
      <c r="A23" s="224" t="s">
        <v>431</v>
      </c>
      <c r="B23" s="224">
        <f>'Czynniki Ryzyka 15-'!E13/Ludność!H7</f>
        <v>1.2927296231447692E-2</v>
      </c>
      <c r="C23" s="80"/>
      <c r="D23" s="80"/>
      <c r="E23" s="221" t="s">
        <v>9</v>
      </c>
      <c r="F23" s="215">
        <f t="shared" si="0"/>
        <v>3.914760024734814E-2</v>
      </c>
      <c r="G23" s="215">
        <f>B21</f>
        <v>6.2312705132473948E-3</v>
      </c>
      <c r="H23" s="114"/>
      <c r="I23" s="114"/>
      <c r="J23" s="114"/>
      <c r="K23" s="114"/>
      <c r="L23" s="216"/>
      <c r="M23" s="216"/>
      <c r="N23" s="216"/>
      <c r="O23" s="114"/>
      <c r="P23" s="114"/>
      <c r="Q23" s="114"/>
      <c r="R23" s="114"/>
      <c r="S23" s="114"/>
      <c r="T23" s="114"/>
    </row>
    <row r="24" spans="1:20" ht="15" customHeight="1">
      <c r="A24" s="224" t="s">
        <v>432</v>
      </c>
      <c r="B24" s="224">
        <f>'Czynniki Ryzyka 15-'!F13/Ludność!I7</f>
        <v>1.8869406428557403E-2</v>
      </c>
      <c r="C24" s="80"/>
      <c r="D24" s="80"/>
      <c r="E24" s="221" t="s">
        <v>10</v>
      </c>
      <c r="F24" s="215">
        <f>B9</f>
        <v>2.0762456501876008E-2</v>
      </c>
      <c r="G24" s="215">
        <f>B22</f>
        <v>7.2318668714399592E-3</v>
      </c>
      <c r="H24" s="215">
        <f>B35</f>
        <v>8.359416007309629E-4</v>
      </c>
      <c r="I24" s="215">
        <f>B48</f>
        <v>1.9576585858978597E-2</v>
      </c>
      <c r="J24" s="215">
        <f>B61</f>
        <v>1.2830731546103152E-3</v>
      </c>
      <c r="K24" s="215">
        <f>B74</f>
        <v>7.9511654581154376E-3</v>
      </c>
      <c r="L24" s="217">
        <f>B87</f>
        <v>1.8079667178599898E-3</v>
      </c>
      <c r="M24" s="216">
        <f>B100</f>
        <v>1.5085829817842494E-2</v>
      </c>
      <c r="N24" s="216"/>
      <c r="O24" s="114"/>
      <c r="P24" s="114"/>
      <c r="Q24" s="114"/>
      <c r="R24" s="114"/>
      <c r="S24" s="114"/>
      <c r="T24" s="114"/>
    </row>
    <row r="25" spans="1:20" ht="15" customHeight="1">
      <c r="A25" s="224" t="s">
        <v>433</v>
      </c>
      <c r="B25" s="224">
        <f>'Czynniki Ryzyka 15-'!G13/Ludność!J7</f>
        <v>3.7940997566909974E-2</v>
      </c>
      <c r="C25" s="80"/>
      <c r="D25" s="80"/>
      <c r="E25" s="221" t="s">
        <v>11</v>
      </c>
      <c r="F25" s="215">
        <f>B9</f>
        <v>2.0762456501876008E-2</v>
      </c>
      <c r="G25" s="215">
        <f>B22</f>
        <v>7.2318668714399592E-3</v>
      </c>
      <c r="H25" s="215">
        <f>B35</f>
        <v>8.359416007309629E-4</v>
      </c>
      <c r="I25" s="215">
        <f>B48</f>
        <v>1.9576585858978597E-2</v>
      </c>
      <c r="J25" s="215">
        <f>B61</f>
        <v>1.2830731546103152E-3</v>
      </c>
      <c r="K25" s="215">
        <f>B74</f>
        <v>7.9511654581154376E-3</v>
      </c>
      <c r="L25" s="217">
        <f>B87</f>
        <v>1.8079667178599898E-3</v>
      </c>
      <c r="M25" s="216">
        <f>B100</f>
        <v>1.5085829817842494E-2</v>
      </c>
      <c r="N25" s="216"/>
      <c r="O25" s="114"/>
      <c r="P25" s="114"/>
      <c r="Q25" s="114"/>
      <c r="R25" s="114"/>
      <c r="S25" s="114"/>
      <c r="T25" s="114"/>
    </row>
    <row r="26" spans="1:20" ht="15" customHeight="1">
      <c r="A26" s="224" t="s">
        <v>434</v>
      </c>
      <c r="B26" s="224">
        <f>'Czynniki Ryzyka 15-'!H13/Ludność!K7</f>
        <v>5.9065934065934064E-2</v>
      </c>
      <c r="C26" s="80"/>
      <c r="D26" s="80"/>
      <c r="E26" s="221" t="s">
        <v>12</v>
      </c>
      <c r="F26" s="215">
        <f>B10</f>
        <v>2.4561862839750617E-2</v>
      </c>
      <c r="G26" s="215">
        <f>B23</f>
        <v>1.2927296231447692E-2</v>
      </c>
      <c r="H26" s="215">
        <f>B36</f>
        <v>7.3636497520904575E-3</v>
      </c>
      <c r="I26" s="215">
        <f>B49</f>
        <v>5.0760092291076885E-2</v>
      </c>
      <c r="J26" s="215">
        <f>B62</f>
        <v>1.0309109652926641E-3</v>
      </c>
      <c r="K26" s="215">
        <f>B75</f>
        <v>1.1683657606650194E-2</v>
      </c>
      <c r="L26" s="217">
        <f>B88</f>
        <v>2.3727315867847032E-3</v>
      </c>
      <c r="M26" s="216">
        <f>B101</f>
        <v>2.2287313249660452E-2</v>
      </c>
      <c r="N26" s="216"/>
      <c r="O26" s="114"/>
      <c r="P26" s="114"/>
      <c r="Q26" s="114"/>
      <c r="R26" s="114"/>
      <c r="S26" s="114"/>
      <c r="T26" s="114"/>
    </row>
    <row r="27" spans="1:20" ht="15" customHeight="1">
      <c r="A27" s="224" t="s">
        <v>435</v>
      </c>
      <c r="B27" s="224">
        <f>'Czynniki Ryzyka 15-'!I13/Ludność!L7</f>
        <v>7.6069931846082198E-2</v>
      </c>
      <c r="C27" s="80"/>
      <c r="D27" s="80"/>
      <c r="E27" s="221" t="s">
        <v>13</v>
      </c>
      <c r="F27" s="215">
        <f>B10</f>
        <v>2.4561862839750617E-2</v>
      </c>
      <c r="G27" s="215">
        <f>B23</f>
        <v>1.2927296231447692E-2</v>
      </c>
      <c r="H27" s="215">
        <f>B36</f>
        <v>7.3636497520904575E-3</v>
      </c>
      <c r="I27" s="215">
        <f>B49</f>
        <v>5.0760092291076885E-2</v>
      </c>
      <c r="J27" s="215">
        <f>B62</f>
        <v>1.0309109652926641E-3</v>
      </c>
      <c r="K27" s="215">
        <f>B75</f>
        <v>1.1683657606650194E-2</v>
      </c>
      <c r="L27" s="217">
        <f>B88</f>
        <v>2.3727315867847032E-3</v>
      </c>
      <c r="M27" s="216">
        <f>B101</f>
        <v>2.2287313249660452E-2</v>
      </c>
      <c r="N27" s="216"/>
      <c r="O27" s="114"/>
      <c r="P27" s="114"/>
      <c r="Q27" s="114"/>
      <c r="R27" s="114"/>
      <c r="S27" s="114"/>
      <c r="T27" s="114"/>
    </row>
    <row r="28" spans="1:20" ht="15" customHeight="1">
      <c r="A28" s="224" t="s">
        <v>436</v>
      </c>
      <c r="B28" s="224">
        <f>'Czynniki Ryzyka 15-'!J13/Ludność!M7</f>
        <v>8.7116893568506479E-2</v>
      </c>
      <c r="C28" s="80"/>
      <c r="D28" s="80"/>
      <c r="E28" s="221" t="s">
        <v>14</v>
      </c>
      <c r="F28" s="215">
        <f>B11</f>
        <v>2.6095152074456601E-2</v>
      </c>
      <c r="G28" s="215">
        <f>B24</f>
        <v>1.8869406428557403E-2</v>
      </c>
      <c r="H28" s="215">
        <f>B37</f>
        <v>1.9497732136896463E-2</v>
      </c>
      <c r="I28" s="215">
        <f>B50</f>
        <v>0.15038583125527696</v>
      </c>
      <c r="J28" s="215">
        <f>B63</f>
        <v>3.5736024661784053E-3</v>
      </c>
      <c r="K28" s="215">
        <f>B76</f>
        <v>2.4445797090066564E-2</v>
      </c>
      <c r="L28" s="217">
        <f>B89</f>
        <v>2.9649119362249407E-3</v>
      </c>
      <c r="M28" s="216">
        <f>B102</f>
        <v>2.6959099923422807E-2</v>
      </c>
      <c r="N28" s="216"/>
      <c r="O28" s="114"/>
      <c r="P28" s="114"/>
      <c r="Q28" s="114"/>
      <c r="R28" s="114"/>
      <c r="S28" s="114"/>
      <c r="T28" s="114"/>
    </row>
    <row r="29" spans="1:20" ht="15" customHeight="1">
      <c r="A29" s="225" t="s">
        <v>439</v>
      </c>
      <c r="B29" s="224"/>
      <c r="C29" s="80"/>
      <c r="D29" s="80"/>
      <c r="E29" s="221" t="s">
        <v>15</v>
      </c>
      <c r="F29" s="215">
        <f>B11</f>
        <v>2.6095152074456601E-2</v>
      </c>
      <c r="G29" s="215">
        <f>B24</f>
        <v>1.8869406428557403E-2</v>
      </c>
      <c r="H29" s="215">
        <f>B37</f>
        <v>1.9497732136896463E-2</v>
      </c>
      <c r="I29" s="215">
        <f>B50</f>
        <v>0.15038583125527696</v>
      </c>
      <c r="J29" s="215">
        <f>B63</f>
        <v>3.5736024661784053E-3</v>
      </c>
      <c r="K29" s="215">
        <f>B76</f>
        <v>2.4445797090066564E-2</v>
      </c>
      <c r="L29" s="217">
        <f>B89</f>
        <v>2.9649119362249407E-3</v>
      </c>
      <c r="M29" s="216">
        <f>B102</f>
        <v>2.6959099923422807E-2</v>
      </c>
      <c r="N29" s="216"/>
      <c r="O29" s="114"/>
      <c r="P29" s="114"/>
      <c r="Q29" s="114"/>
      <c r="R29" s="114"/>
      <c r="S29" s="114"/>
      <c r="T29" s="114"/>
    </row>
    <row r="30" spans="1:20" ht="15" customHeight="1">
      <c r="A30" s="224" t="s">
        <v>1</v>
      </c>
      <c r="B30" s="224">
        <f>'Czynniki Ryzyka 15-'!B21/Ludność!B7</f>
        <v>7.5910574704184774E-2</v>
      </c>
      <c r="C30" s="80"/>
      <c r="D30" s="80"/>
      <c r="E30" s="221" t="s">
        <v>16</v>
      </c>
      <c r="F30" s="215">
        <f>B12</f>
        <v>4.1362530413625302E-2</v>
      </c>
      <c r="G30" s="215">
        <f>B25</f>
        <v>3.7940997566909974E-2</v>
      </c>
      <c r="H30" s="215">
        <f>B38</f>
        <v>8.5082116788321172E-2</v>
      </c>
      <c r="I30" s="215">
        <f>B51</f>
        <v>0.33012089416058393</v>
      </c>
      <c r="J30" s="215">
        <f>B64</f>
        <v>1.8875456204379561E-2</v>
      </c>
      <c r="K30" s="215">
        <f>B77</f>
        <v>7.1871198296836983E-2</v>
      </c>
      <c r="L30" s="217">
        <f>B90</f>
        <v>7.0331508515815086E-3</v>
      </c>
      <c r="M30" s="216">
        <f>B103</f>
        <v>4.7521289537712896E-2</v>
      </c>
      <c r="N30" s="216"/>
      <c r="O30" s="114"/>
      <c r="P30" s="114"/>
      <c r="Q30" s="114"/>
      <c r="R30" s="114"/>
      <c r="S30" s="114"/>
      <c r="T30" s="114"/>
    </row>
    <row r="31" spans="1:20" ht="15" customHeight="1">
      <c r="A31" s="224" t="s">
        <v>6</v>
      </c>
      <c r="B31" s="224"/>
      <c r="C31" s="80"/>
      <c r="D31" s="80"/>
      <c r="E31" s="221" t="s">
        <v>17</v>
      </c>
      <c r="F31" s="215">
        <f>B12</f>
        <v>4.1362530413625302E-2</v>
      </c>
      <c r="G31" s="215">
        <f>B25</f>
        <v>3.7940997566909974E-2</v>
      </c>
      <c r="H31" s="215">
        <f>B38</f>
        <v>8.5082116788321172E-2</v>
      </c>
      <c r="I31" s="215">
        <f>B51</f>
        <v>0.33012089416058393</v>
      </c>
      <c r="J31" s="215">
        <f>B64</f>
        <v>1.8875456204379561E-2</v>
      </c>
      <c r="K31" s="215">
        <f>B77</f>
        <v>7.1871198296836983E-2</v>
      </c>
      <c r="L31" s="217">
        <f>B90</f>
        <v>7.0331508515815086E-3</v>
      </c>
      <c r="M31" s="216">
        <f>B103</f>
        <v>4.7521289537712896E-2</v>
      </c>
      <c r="N31" s="216"/>
      <c r="O31" s="114"/>
      <c r="P31" s="114"/>
      <c r="Q31" s="114"/>
      <c r="R31" s="114"/>
      <c r="S31" s="114"/>
      <c r="T31" s="114"/>
    </row>
    <row r="32" spans="1:20" ht="15" customHeight="1">
      <c r="A32" s="224" t="s">
        <v>7</v>
      </c>
      <c r="B32" s="224"/>
      <c r="C32" s="80"/>
      <c r="D32" s="80"/>
      <c r="E32" s="221" t="s">
        <v>18</v>
      </c>
      <c r="F32" s="215">
        <f>B13</f>
        <v>6.4243448858833471E-2</v>
      </c>
      <c r="G32" s="215">
        <f>B26</f>
        <v>5.9065934065934064E-2</v>
      </c>
      <c r="H32" s="215">
        <f>B39</f>
        <v>0.18174133558748942</v>
      </c>
      <c r="I32" s="215">
        <f>B52</f>
        <v>0.47428148774302625</v>
      </c>
      <c r="J32" s="215">
        <f>B65</f>
        <v>4.4484361792054103E-2</v>
      </c>
      <c r="K32" s="215">
        <f>B78</f>
        <v>0.14513947590870666</v>
      </c>
      <c r="L32" s="217">
        <f>B91</f>
        <v>9.8478444632290781E-3</v>
      </c>
      <c r="M32" s="216">
        <f>B104</f>
        <v>6.4180050718512252E-2</v>
      </c>
      <c r="N32" s="216"/>
      <c r="O32" s="114"/>
      <c r="P32" s="114"/>
      <c r="Q32" s="114"/>
      <c r="R32" s="114"/>
      <c r="S32" s="114"/>
      <c r="T32" s="114"/>
    </row>
    <row r="33" spans="1:20" ht="15" customHeight="1">
      <c r="A33" s="224" t="s">
        <v>8</v>
      </c>
      <c r="B33" s="224"/>
      <c r="C33" s="80"/>
      <c r="D33" s="80"/>
      <c r="E33" s="221" t="s">
        <v>4</v>
      </c>
      <c r="F33" s="215">
        <f>((Ludność!$K$7*'Odsetki grupy ryzyka'!B13)+(Ludność!$K$8*'Odsetki grupy ryzyka'!B14)+(Ludność!$K$9*'Odsetki grupy ryzyka'!B15))/(Ludność!$K$7+Ludność!$K$8+Ludność!$K$9)</f>
        <v>7.2618332415614856E-2</v>
      </c>
      <c r="G33" s="215">
        <f>((Ludność!$K$7*B26)+(Ludność!$K$8*B27)+(Ludność!$K$9*B28))/(Ludność!$K$7+Ludność!$K$8+Ludność!$K$9)</f>
        <v>6.9428944332960998E-2</v>
      </c>
      <c r="H33" s="215">
        <f>((Ludność!$K$7*B39)+(Ludność!$K$8*B40)+(Ludność!$K$9*B41))/(Ludność!$K$7+Ludność!$K$8+Ludność!$K$9)</f>
        <v>0.27468097865113034</v>
      </c>
      <c r="I33" s="215">
        <f>((Ludność!$K$7*B52)+(Ludność!$K$8*B53)+(Ludność!$K$9*B54))/(Ludność!$K$7+Ludność!$K$8+Ludność!$K$9)</f>
        <v>0.53067266077800934</v>
      </c>
      <c r="J33" s="215">
        <f>((Ludność!$K$7*B65)+(Ludność!$K$8*B66)+(Ludność!$K$9*B67))/(Ludność!$K$7+Ludność!$K$8+Ludność!$K$9)</f>
        <v>6.2716325871833775E-2</v>
      </c>
      <c r="K33" s="215">
        <f>((Ludność!$K$7*B78)+(Ludność!$K$8*B79)+(Ludność!$K$9*B80))/(Ludność!$K$7+Ludność!$K$8+Ludność!$K$9)</f>
        <v>0.18031844866438429</v>
      </c>
      <c r="L33" s="215">
        <f>((Ludność!$K$7*B91)+(Ludność!$K$8*B92)+(Ludność!$K$9*B93))/(Ludność!$K$7+Ludność!$K$8+Ludność!$K$9)</f>
        <v>1.2184261917871005E-2</v>
      </c>
      <c r="M33" s="215">
        <f>((Ludność!$K$7*B104)+(Ludność!$K$8*B105)+(Ludność!$K$9*B106))/(Ludność!$K$7+Ludność!$K$8+Ludność!$K$9)</f>
        <v>8.3025719757992444E-2</v>
      </c>
      <c r="N33" s="216"/>
      <c r="O33" s="114"/>
      <c r="P33" s="114"/>
      <c r="Q33" s="114"/>
      <c r="R33" s="114"/>
      <c r="S33" s="114"/>
      <c r="T33" s="114"/>
    </row>
    <row r="34" spans="1:20" ht="15" customHeight="1">
      <c r="A34" s="224" t="s">
        <v>9</v>
      </c>
      <c r="B34" s="224"/>
      <c r="C34" s="80"/>
      <c r="D34" s="80"/>
      <c r="E34" s="223" t="s">
        <v>1</v>
      </c>
      <c r="F34" s="215">
        <f>B4</f>
        <v>4.0586216140918958E-2</v>
      </c>
      <c r="G34" s="215">
        <f>B17</f>
        <v>2.6656223552726337E-2</v>
      </c>
      <c r="H34" s="215">
        <f>B30</f>
        <v>7.5910574704184774E-2</v>
      </c>
      <c r="I34" s="215">
        <f>B43</f>
        <v>0.19543779601234249</v>
      </c>
      <c r="J34" s="215">
        <f>B56</f>
        <v>1.7273190809358852E-2</v>
      </c>
      <c r="K34" s="215">
        <f>B69</f>
        <v>5.6227232347019776E-2</v>
      </c>
      <c r="L34" s="217">
        <f>B82</f>
        <v>4.751967282915521E-3</v>
      </c>
      <c r="M34" s="217">
        <f>B95</f>
        <v>3.4425479796254141E-2</v>
      </c>
      <c r="N34" s="217">
        <f>B108</f>
        <v>5.4032601439257344E-4</v>
      </c>
      <c r="O34" s="215">
        <f>B121</f>
        <v>9.809579629619895E-3</v>
      </c>
      <c r="P34" s="215">
        <f>B134</f>
        <v>0.16260992866792476</v>
      </c>
      <c r="Q34" s="215">
        <f>B147</f>
        <v>5.0944348365459927E-2</v>
      </c>
      <c r="R34" s="215">
        <f>B160</f>
        <v>2.9565752193316759E-2</v>
      </c>
      <c r="S34" s="215">
        <f>B174</f>
        <v>3.9424507325073459E-2</v>
      </c>
      <c r="T34" s="215">
        <f>B188</f>
        <v>9.5683804938050954E-3</v>
      </c>
    </row>
    <row r="35" spans="1:20" ht="15" customHeight="1">
      <c r="A35" s="224" t="s">
        <v>430</v>
      </c>
      <c r="B35" s="224">
        <f>'Czynniki Ryzyka 15-'!D21/Ludność!G7</f>
        <v>8.359416007309629E-4</v>
      </c>
      <c r="C35" s="80"/>
      <c r="D35" s="80"/>
      <c r="E35" s="80"/>
      <c r="F35" s="80"/>
      <c r="G35" s="80"/>
      <c r="H35" s="80"/>
      <c r="I35" s="80"/>
      <c r="J35" s="80"/>
      <c r="K35" s="80"/>
      <c r="L35" s="90"/>
      <c r="M35" s="90"/>
      <c r="N35" s="90"/>
    </row>
    <row r="36" spans="1:20" ht="15" customHeight="1">
      <c r="A36" s="224" t="s">
        <v>431</v>
      </c>
      <c r="B36" s="224">
        <f>'Czynniki Ryzyka 15-'!E21/Ludność!H7</f>
        <v>7.3636497520904575E-3</v>
      </c>
      <c r="C36" s="80"/>
      <c r="D36" s="80"/>
      <c r="E36" s="80"/>
      <c r="F36" s="80"/>
      <c r="G36" s="80"/>
      <c r="H36" s="80"/>
      <c r="I36" s="80"/>
      <c r="J36" s="80"/>
      <c r="K36" s="80"/>
      <c r="L36" s="90"/>
      <c r="M36" s="90"/>
      <c r="N36" s="90"/>
    </row>
    <row r="37" spans="1:20" ht="15" customHeight="1">
      <c r="A37" s="224" t="s">
        <v>432</v>
      </c>
      <c r="B37" s="224">
        <f>'Czynniki Ryzyka 15-'!F21/Ludność!I7</f>
        <v>1.9497732136896463E-2</v>
      </c>
      <c r="C37" s="80"/>
      <c r="D37" s="80"/>
      <c r="E37" s="80"/>
      <c r="F37" s="80"/>
      <c r="G37" s="80"/>
      <c r="H37" s="80"/>
      <c r="I37" s="80"/>
      <c r="J37" s="80"/>
      <c r="K37" s="80"/>
      <c r="L37" s="90"/>
      <c r="M37" s="90"/>
      <c r="N37" s="90"/>
    </row>
    <row r="38" spans="1:20" ht="15" customHeight="1">
      <c r="A38" s="224" t="s">
        <v>433</v>
      </c>
      <c r="B38" s="224">
        <f>'Czynniki Ryzyka 15-'!G21/Ludność!J7</f>
        <v>8.5082116788321172E-2</v>
      </c>
      <c r="C38" s="80"/>
      <c r="D38" s="80"/>
      <c r="E38" s="80"/>
      <c r="F38" s="80"/>
      <c r="G38" s="80"/>
      <c r="H38" s="80"/>
      <c r="I38" s="80"/>
      <c r="J38" s="80"/>
      <c r="K38" s="80"/>
      <c r="L38" s="90"/>
      <c r="M38" s="90"/>
      <c r="N38" s="90"/>
    </row>
    <row r="39" spans="1:20" ht="15" customHeight="1">
      <c r="A39" s="224" t="s">
        <v>434</v>
      </c>
      <c r="B39" s="224">
        <f>'Czynniki Ryzyka 15-'!H21/Ludność!K7</f>
        <v>0.18174133558748942</v>
      </c>
      <c r="C39" s="80"/>
      <c r="D39" s="80"/>
      <c r="E39" s="80"/>
      <c r="F39" s="80"/>
      <c r="G39" s="80"/>
      <c r="H39" s="80"/>
      <c r="I39" s="80"/>
      <c r="J39" s="80"/>
      <c r="K39" s="80"/>
      <c r="L39" s="90"/>
      <c r="M39" s="90"/>
      <c r="N39" s="90"/>
    </row>
    <row r="40" spans="1:20" ht="15" customHeight="1">
      <c r="A40" s="224" t="s">
        <v>435</v>
      </c>
      <c r="B40" s="224">
        <f>'Czynniki Ryzyka 15-'!I21/Ludność!L7</f>
        <v>0.34051559920416541</v>
      </c>
      <c r="C40" s="80"/>
      <c r="D40" s="80"/>
      <c r="E40" s="80"/>
      <c r="F40" s="80"/>
      <c r="G40" s="80"/>
      <c r="H40" s="80"/>
      <c r="I40" s="80"/>
      <c r="J40" s="80"/>
      <c r="K40" s="80"/>
      <c r="L40" s="90"/>
      <c r="M40" s="90"/>
      <c r="N40" s="90"/>
    </row>
    <row r="41" spans="1:20" ht="15" customHeight="1">
      <c r="A41" s="224" t="s">
        <v>436</v>
      </c>
      <c r="B41" s="224">
        <f>'Czynniki Ryzyka 15-'!J21/Ludność!M7</f>
        <v>0.42096438870632424</v>
      </c>
      <c r="C41" s="80"/>
      <c r="D41" s="80"/>
      <c r="E41" s="80"/>
      <c r="F41" s="80"/>
      <c r="G41" s="80"/>
      <c r="H41" s="80"/>
      <c r="I41" s="80"/>
      <c r="J41" s="80"/>
      <c r="K41" s="80"/>
      <c r="L41" s="90"/>
      <c r="M41" s="90"/>
      <c r="N41" s="90"/>
    </row>
    <row r="42" spans="1:20" ht="15" customHeight="1">
      <c r="A42" s="225" t="s">
        <v>440</v>
      </c>
      <c r="B42" s="224"/>
      <c r="C42" s="80"/>
      <c r="D42" s="80"/>
      <c r="E42" s="80"/>
      <c r="F42" s="80"/>
      <c r="G42" s="80"/>
      <c r="H42" s="80"/>
      <c r="I42" s="80"/>
      <c r="J42" s="80"/>
      <c r="K42" s="80"/>
      <c r="L42" s="90"/>
      <c r="M42" s="90"/>
      <c r="N42" s="90"/>
    </row>
    <row r="43" spans="1:20" ht="15" customHeight="1">
      <c r="A43" s="224" t="s">
        <v>1</v>
      </c>
      <c r="B43" s="224">
        <f>'Czynniki Ryzyka 15-'!B25/Ludność!B7</f>
        <v>0.19543779601234249</v>
      </c>
      <c r="C43" s="80"/>
      <c r="D43" s="80"/>
      <c r="E43" s="80"/>
      <c r="F43" s="80"/>
      <c r="G43" s="80"/>
      <c r="H43" s="80"/>
      <c r="I43" s="80"/>
      <c r="J43" s="80"/>
      <c r="K43" s="80"/>
      <c r="L43" s="90"/>
      <c r="M43" s="90"/>
      <c r="N43" s="90"/>
    </row>
    <row r="44" spans="1:20" ht="15" customHeight="1">
      <c r="A44" s="224" t="s">
        <v>6</v>
      </c>
      <c r="B44" s="224"/>
      <c r="C44" s="80"/>
      <c r="D44" s="80"/>
      <c r="E44" s="80"/>
      <c r="F44" s="80"/>
      <c r="G44" s="80"/>
      <c r="H44" s="80"/>
      <c r="I44" s="80"/>
      <c r="J44" s="80"/>
      <c r="K44" s="80"/>
      <c r="L44" s="90"/>
      <c r="M44" s="90"/>
      <c r="N44" s="90"/>
    </row>
    <row r="45" spans="1:20" ht="15" customHeight="1">
      <c r="A45" s="224" t="s">
        <v>7</v>
      </c>
      <c r="B45" s="224"/>
      <c r="C45" s="80"/>
      <c r="D45" s="80"/>
      <c r="E45" s="80"/>
      <c r="F45" s="80"/>
      <c r="G45" s="80"/>
      <c r="H45" s="80"/>
      <c r="I45" s="80"/>
      <c r="J45" s="80"/>
      <c r="K45" s="80"/>
      <c r="L45" s="90"/>
      <c r="M45" s="90"/>
      <c r="N45" s="90"/>
    </row>
    <row r="46" spans="1:20" ht="15" customHeight="1">
      <c r="A46" s="224" t="s">
        <v>8</v>
      </c>
      <c r="B46" s="224"/>
      <c r="C46" s="80"/>
      <c r="D46" s="80"/>
      <c r="E46" s="80"/>
      <c r="F46" s="80"/>
      <c r="G46" s="80"/>
      <c r="H46" s="80"/>
      <c r="I46" s="80"/>
      <c r="J46" s="80"/>
      <c r="K46" s="80"/>
      <c r="L46" s="90"/>
      <c r="M46" s="90"/>
      <c r="N46" s="90"/>
    </row>
    <row r="47" spans="1:20" ht="15" customHeight="1">
      <c r="A47" s="224" t="s">
        <v>9</v>
      </c>
      <c r="B47" s="224">
        <f>'Czynniki Ryzyka 15-'!C25/Ludność!F7</f>
        <v>6.7545069685582444E-3</v>
      </c>
      <c r="C47" s="80"/>
      <c r="D47" s="80"/>
      <c r="E47" s="80"/>
      <c r="F47" s="80"/>
      <c r="G47" s="80"/>
      <c r="H47" s="80"/>
      <c r="I47" s="80"/>
      <c r="J47" s="80"/>
      <c r="K47" s="80"/>
      <c r="L47" s="90"/>
      <c r="M47" s="90"/>
      <c r="N47" s="90"/>
    </row>
    <row r="48" spans="1:20" ht="15" customHeight="1">
      <c r="A48" s="224" t="s">
        <v>430</v>
      </c>
      <c r="B48" s="224">
        <f>'Czynniki Ryzyka 15-'!D25/Ludność!G7</f>
        <v>1.9576585858978597E-2</v>
      </c>
      <c r="C48" s="80"/>
      <c r="D48" s="80"/>
      <c r="E48" s="80"/>
      <c r="F48" s="80"/>
      <c r="G48" s="80"/>
      <c r="H48" s="80"/>
      <c r="I48" s="80"/>
      <c r="J48" s="80"/>
      <c r="K48" s="80"/>
      <c r="L48" s="90"/>
      <c r="M48" s="90"/>
      <c r="N48" s="90"/>
    </row>
    <row r="49" spans="1:14" ht="15" customHeight="1">
      <c r="A49" s="224" t="s">
        <v>431</v>
      </c>
      <c r="B49" s="224">
        <f>'Czynniki Ryzyka 15-'!E25/Ludność!H7</f>
        <v>5.0760092291076885E-2</v>
      </c>
      <c r="C49" s="80"/>
      <c r="D49" s="80"/>
      <c r="E49" s="80"/>
      <c r="F49" s="80"/>
      <c r="G49" s="80"/>
      <c r="H49" s="80"/>
      <c r="I49" s="80"/>
      <c r="J49" s="80"/>
      <c r="K49" s="80"/>
      <c r="L49" s="90"/>
      <c r="M49" s="90"/>
      <c r="N49" s="90"/>
    </row>
    <row r="50" spans="1:14" ht="15" customHeight="1">
      <c r="A50" s="224" t="s">
        <v>432</v>
      </c>
      <c r="B50" s="224">
        <f>'Czynniki Ryzyka 15-'!F25/Ludność!I7</f>
        <v>0.15038583125527696</v>
      </c>
      <c r="C50" s="80"/>
      <c r="D50" s="80"/>
      <c r="E50" s="80"/>
      <c r="F50" s="80"/>
      <c r="G50" s="80"/>
      <c r="H50" s="80"/>
      <c r="I50" s="80"/>
      <c r="J50" s="80"/>
      <c r="K50" s="80"/>
      <c r="L50" s="90"/>
      <c r="M50" s="90"/>
      <c r="N50" s="90"/>
    </row>
    <row r="51" spans="1:14" ht="15" customHeight="1">
      <c r="A51" s="224" t="s">
        <v>433</v>
      </c>
      <c r="B51" s="224">
        <f>'Czynniki Ryzyka 15-'!G25/Ludność!J7</f>
        <v>0.33012089416058393</v>
      </c>
      <c r="C51" s="80"/>
      <c r="D51" s="80"/>
      <c r="E51" s="80"/>
      <c r="F51" s="80"/>
      <c r="G51" s="80"/>
      <c r="H51" s="80"/>
      <c r="I51" s="80"/>
      <c r="J51" s="80"/>
      <c r="K51" s="80"/>
      <c r="L51" s="90"/>
      <c r="M51" s="90"/>
      <c r="N51" s="90"/>
    </row>
    <row r="52" spans="1:14" ht="15" customHeight="1">
      <c r="A52" s="224" t="s">
        <v>434</v>
      </c>
      <c r="B52" s="224">
        <f>'Czynniki Ryzyka 15-'!H25/Ludność!K7</f>
        <v>0.47428148774302625</v>
      </c>
      <c r="C52" s="80"/>
      <c r="D52" s="80"/>
      <c r="E52" s="80"/>
      <c r="F52" s="80"/>
      <c r="G52" s="80"/>
      <c r="H52" s="80"/>
      <c r="I52" s="80"/>
      <c r="J52" s="80"/>
      <c r="K52" s="80"/>
      <c r="L52" s="90"/>
      <c r="M52" s="90"/>
      <c r="N52" s="90"/>
    </row>
    <row r="53" spans="1:14" ht="15" customHeight="1">
      <c r="A53" s="224" t="s">
        <v>435</v>
      </c>
      <c r="B53" s="224">
        <f>'Czynniki Ryzyka 15-'!I25/Ludność!L7</f>
        <v>0.58426110146890742</v>
      </c>
      <c r="C53" s="80"/>
      <c r="D53" s="80"/>
      <c r="E53" s="80"/>
      <c r="F53" s="80"/>
      <c r="G53" s="80"/>
      <c r="H53" s="80"/>
      <c r="I53" s="80"/>
      <c r="J53" s="80"/>
      <c r="K53" s="80"/>
      <c r="L53" s="90"/>
      <c r="M53" s="90"/>
      <c r="N53" s="90"/>
    </row>
    <row r="54" spans="1:14" ht="15" customHeight="1">
      <c r="A54" s="224" t="s">
        <v>436</v>
      </c>
      <c r="B54" s="224">
        <f>'Czynniki Ryzyka 15-'!J25/Ludność!M7</f>
        <v>0.59258265709878621</v>
      </c>
      <c r="C54" s="80"/>
      <c r="D54" s="80"/>
      <c r="E54" s="80"/>
      <c r="F54" s="80"/>
      <c r="G54" s="80"/>
      <c r="H54" s="80"/>
      <c r="I54" s="80"/>
      <c r="J54" s="80"/>
      <c r="K54" s="80"/>
      <c r="L54" s="90"/>
      <c r="M54" s="90"/>
      <c r="N54" s="90"/>
    </row>
    <row r="55" spans="1:14" ht="15" customHeight="1">
      <c r="A55" s="225" t="s">
        <v>441</v>
      </c>
      <c r="B55" s="224"/>
      <c r="C55" s="80"/>
      <c r="D55" s="80"/>
      <c r="E55" s="80"/>
      <c r="F55" s="80"/>
      <c r="G55" s="80"/>
      <c r="H55" s="80"/>
      <c r="I55" s="80"/>
      <c r="J55" s="80"/>
      <c r="K55" s="80"/>
      <c r="L55" s="90"/>
      <c r="M55" s="90"/>
      <c r="N55" s="90"/>
    </row>
    <row r="56" spans="1:14" ht="15" customHeight="1">
      <c r="A56" s="224" t="s">
        <v>1</v>
      </c>
      <c r="B56" s="224">
        <f>'Czynniki Ryzyka 15-'!B29/Ludność!B7</f>
        <v>1.7273190809358852E-2</v>
      </c>
      <c r="C56" s="80"/>
      <c r="D56" s="80"/>
      <c r="E56" s="80"/>
      <c r="F56" s="80"/>
      <c r="G56" s="80"/>
      <c r="H56" s="80"/>
      <c r="I56" s="80"/>
      <c r="J56" s="80"/>
      <c r="K56" s="80"/>
      <c r="L56" s="90"/>
      <c r="M56" s="90"/>
      <c r="N56" s="90"/>
    </row>
    <row r="57" spans="1:14" ht="15" customHeight="1">
      <c r="A57" s="224" t="s">
        <v>6</v>
      </c>
      <c r="B57" s="224"/>
      <c r="C57" s="80"/>
      <c r="D57" s="80"/>
      <c r="E57" s="80"/>
      <c r="F57" s="80"/>
      <c r="G57" s="80"/>
      <c r="H57" s="80"/>
      <c r="I57" s="80"/>
      <c r="J57" s="80"/>
      <c r="K57" s="80"/>
      <c r="L57" s="90"/>
      <c r="M57" s="90"/>
      <c r="N57" s="90"/>
    </row>
    <row r="58" spans="1:14" ht="15" customHeight="1">
      <c r="A58" s="224" t="s">
        <v>7</v>
      </c>
      <c r="B58" s="224"/>
      <c r="C58" s="80"/>
      <c r="D58" s="80"/>
      <c r="E58" s="80"/>
      <c r="F58" s="80"/>
      <c r="G58" s="80"/>
      <c r="H58" s="80"/>
      <c r="I58" s="80"/>
      <c r="J58" s="80"/>
      <c r="K58" s="80"/>
      <c r="L58" s="90"/>
      <c r="M58" s="90"/>
      <c r="N58" s="90"/>
    </row>
    <row r="59" spans="1:14" ht="15" customHeight="1">
      <c r="A59" s="224" t="s">
        <v>8</v>
      </c>
      <c r="B59" s="224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</row>
    <row r="60" spans="1:14" ht="15" customHeight="1">
      <c r="A60" s="224" t="s">
        <v>9</v>
      </c>
      <c r="B60" s="224">
        <f>'Czynniki Ryzyka 15-'!C29/Ludność!F7</f>
        <v>8.5620510869048182E-4</v>
      </c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</row>
    <row r="61" spans="1:14" ht="15" customHeight="1">
      <c r="A61" s="224" t="s">
        <v>430</v>
      </c>
      <c r="B61" s="224">
        <f>'Czynniki Ryzyka 15-'!D29/Ludność!G7</f>
        <v>1.2830731546103152E-3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</row>
    <row r="62" spans="1:14" ht="15" customHeight="1">
      <c r="A62" s="224" t="s">
        <v>431</v>
      </c>
      <c r="B62" s="224">
        <f>'Czynniki Ryzyka 15-'!E29/Ludność!H7</f>
        <v>1.0309109652926641E-3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</row>
    <row r="63" spans="1:14" ht="15" customHeight="1">
      <c r="A63" s="224" t="s">
        <v>432</v>
      </c>
      <c r="B63" s="224">
        <f>'Czynniki Ryzyka 15-'!F29/Ludność!I7</f>
        <v>3.5736024661784053E-3</v>
      </c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</row>
    <row r="64" spans="1:14" ht="15" customHeight="1">
      <c r="A64" s="224" t="s">
        <v>433</v>
      </c>
      <c r="B64" s="224">
        <f>'Czynniki Ryzyka 15-'!G29/Ludność!J7</f>
        <v>1.8875456204379561E-2</v>
      </c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</row>
    <row r="65" spans="1:14" ht="15" customHeight="1">
      <c r="A65" s="224" t="s">
        <v>434</v>
      </c>
      <c r="B65" s="224">
        <f>'Czynniki Ryzyka 15-'!H29/Ludność!K7</f>
        <v>4.4484361792054103E-2</v>
      </c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</row>
    <row r="66" spans="1:14" ht="15" customHeight="1">
      <c r="A66" s="224" t="s">
        <v>435</v>
      </c>
      <c r="B66" s="224">
        <f>'Czynniki Ryzyka 15-'!I29/Ludność!L7</f>
        <v>7.645091647970198E-2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</row>
    <row r="67" spans="1:14" ht="15" customHeight="1">
      <c r="A67" s="224" t="s">
        <v>436</v>
      </c>
      <c r="B67" s="224">
        <f>'Czynniki Ryzyka 15-'!J29/Ludność!M7</f>
        <v>8.9799476896251104E-2</v>
      </c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</row>
    <row r="68" spans="1:14" ht="15" customHeight="1">
      <c r="A68" s="225" t="s">
        <v>422</v>
      </c>
      <c r="B68" s="224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</row>
    <row r="69" spans="1:14" ht="15" customHeight="1">
      <c r="A69" s="224" t="s">
        <v>1</v>
      </c>
      <c r="B69" s="224">
        <f>'Czynniki Ryzyka 15-'!B49/Ludność!B7</f>
        <v>5.6227232347019776E-2</v>
      </c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</row>
    <row r="70" spans="1:14" ht="15" customHeight="1">
      <c r="A70" s="224" t="s">
        <v>6</v>
      </c>
      <c r="B70" s="224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</row>
    <row r="71" spans="1:14" ht="15" customHeight="1">
      <c r="A71" s="224" t="s">
        <v>7</v>
      </c>
      <c r="B71" s="224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</row>
    <row r="72" spans="1:14" ht="15" customHeight="1">
      <c r="A72" s="224" t="s">
        <v>8</v>
      </c>
      <c r="B72" s="224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</row>
    <row r="73" spans="1:14" ht="15" customHeight="1">
      <c r="A73" s="224" t="s">
        <v>9</v>
      </c>
      <c r="B73" s="224">
        <f>'Czynniki Ryzyka 15-'!C49/Ludność!F7</f>
        <v>3.4723873852447315E-3</v>
      </c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</row>
    <row r="74" spans="1:14" ht="15" customHeight="1">
      <c r="A74" s="224" t="s">
        <v>430</v>
      </c>
      <c r="B74" s="224">
        <f>'Czynniki Ryzyka 15-'!D49/Ludność!G7</f>
        <v>7.9511654581154376E-3</v>
      </c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</row>
    <row r="75" spans="1:14" ht="15" customHeight="1">
      <c r="A75" s="224" t="s">
        <v>431</v>
      </c>
      <c r="B75" s="224">
        <f>'Czynniki Ryzyka 15-'!E49/Ludność!H7</f>
        <v>1.1683657606650194E-2</v>
      </c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</row>
    <row r="76" spans="1:14" ht="15" customHeight="1">
      <c r="A76" s="224" t="s">
        <v>432</v>
      </c>
      <c r="B76" s="224">
        <f>'Czynniki Ryzyka 15-'!F49/Ludność!I7</f>
        <v>2.4445797090066564E-2</v>
      </c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</row>
    <row r="77" spans="1:14" ht="15" customHeight="1">
      <c r="A77" s="224" t="s">
        <v>433</v>
      </c>
      <c r="B77" s="224">
        <f>'Czynniki Ryzyka 15-'!G49/Ludność!J7</f>
        <v>7.1871198296836983E-2</v>
      </c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</row>
    <row r="78" spans="1:14" ht="15" customHeight="1">
      <c r="A78" s="224" t="s">
        <v>434</v>
      </c>
      <c r="B78" s="224">
        <f>'Czynniki Ryzyka 15-'!H49/Ludność!K7</f>
        <v>0.14513947590870666</v>
      </c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</row>
    <row r="79" spans="1:14" ht="15" customHeight="1">
      <c r="A79" s="224" t="s">
        <v>435</v>
      </c>
      <c r="B79" s="224">
        <f>'Czynniki Ryzyka 15-'!I49/Ludność!L7</f>
        <v>0.2158489607585827</v>
      </c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</row>
    <row r="80" spans="1:14" ht="15" customHeight="1">
      <c r="A80" s="224" t="s">
        <v>436</v>
      </c>
      <c r="B80" s="224">
        <f>'Czynniki Ryzyka 15-'!J49/Ludność!M7</f>
        <v>0.21480785996915031</v>
      </c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</row>
    <row r="81" spans="1:14" ht="15" customHeight="1">
      <c r="A81" s="225" t="s">
        <v>443</v>
      </c>
      <c r="B81" s="224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</row>
    <row r="82" spans="1:14" ht="15" customHeight="1">
      <c r="A82" s="224" t="s">
        <v>1</v>
      </c>
      <c r="B82" s="224">
        <f>'Czynniki Ryzyka 15-'!B57/Ludność!B7</f>
        <v>4.751967282915521E-3</v>
      </c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</row>
    <row r="83" spans="1:14" ht="15" customHeight="1">
      <c r="A83" s="224" t="s">
        <v>6</v>
      </c>
      <c r="B83" s="224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</row>
    <row r="84" spans="1:14" ht="15" customHeight="1">
      <c r="A84" s="224" t="s">
        <v>7</v>
      </c>
      <c r="B84" s="224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</row>
    <row r="85" spans="1:14" ht="15" customHeight="1">
      <c r="A85" s="224" t="s">
        <v>8</v>
      </c>
      <c r="B85" s="224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</row>
    <row r="86" spans="1:14" ht="15" customHeight="1">
      <c r="A86" s="224" t="s">
        <v>9</v>
      </c>
      <c r="B86" s="224">
        <f>'Czynniki Ryzyka 15-'!C57/Ludność!F7</f>
        <v>1.0464729106217001E-3</v>
      </c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</row>
    <row r="87" spans="1:14" ht="15" customHeight="1">
      <c r="A87" s="224" t="s">
        <v>430</v>
      </c>
      <c r="B87" s="224">
        <f>'Czynniki Ryzyka 15-'!D57/Ludność!G7</f>
        <v>1.8079667178599898E-3</v>
      </c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</row>
    <row r="88" spans="1:14" ht="15" customHeight="1">
      <c r="A88" s="224" t="s">
        <v>431</v>
      </c>
      <c r="B88" s="224">
        <f>'Czynniki Ryzyka 15-'!E57/Ludność!H7</f>
        <v>2.3727315867847032E-3</v>
      </c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</row>
    <row r="89" spans="1:14" ht="15" customHeight="1">
      <c r="A89" s="224" t="s">
        <v>432</v>
      </c>
      <c r="B89" s="224">
        <f>'Czynniki Ryzyka 15-'!F57/Ludność!I7</f>
        <v>2.9649119362249407E-3</v>
      </c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</row>
    <row r="90" spans="1:14" ht="15" customHeight="1">
      <c r="A90" s="224" t="s">
        <v>433</v>
      </c>
      <c r="B90" s="224">
        <f>'Czynniki Ryzyka 15-'!G57/Ludność!J7</f>
        <v>7.0331508515815086E-3</v>
      </c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</row>
    <row r="91" spans="1:14" ht="15" customHeight="1">
      <c r="A91" s="224" t="s">
        <v>434</v>
      </c>
      <c r="B91" s="224">
        <f>'Czynniki Ryzyka 15-'!H57/Ludność!K7</f>
        <v>9.8478444632290781E-3</v>
      </c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</row>
    <row r="92" spans="1:14" ht="15" customHeight="1">
      <c r="A92" s="224" t="s">
        <v>435</v>
      </c>
      <c r="B92" s="224">
        <f>'Czynniki Ryzyka 15-'!I57/Ludność!L7</f>
        <v>1.4265757947762773E-2</v>
      </c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</row>
    <row r="93" spans="1:14" ht="15" customHeight="1">
      <c r="A93" s="224" t="s">
        <v>436</v>
      </c>
      <c r="B93" s="224">
        <f>'Czynniki Ryzyka 15-'!J57/Ludność!M7</f>
        <v>1.5022466635369861E-2</v>
      </c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</row>
    <row r="94" spans="1:14" ht="15" customHeight="1">
      <c r="A94" s="225" t="s">
        <v>444</v>
      </c>
      <c r="B94" s="224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</row>
    <row r="95" spans="1:14" ht="15" customHeight="1">
      <c r="A95" s="224" t="s">
        <v>1</v>
      </c>
      <c r="B95" s="224">
        <f>'Czynniki Ryzyka 15-'!B69/Ludność!B7</f>
        <v>3.4425479796254141E-2</v>
      </c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</row>
    <row r="96" spans="1:14" ht="15" customHeight="1">
      <c r="A96" s="224" t="s">
        <v>6</v>
      </c>
      <c r="B96" s="224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</row>
    <row r="97" spans="1:14" ht="15" customHeight="1">
      <c r="A97" s="224" t="s">
        <v>7</v>
      </c>
      <c r="B97" s="224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</row>
    <row r="98" spans="1:14" ht="15" customHeight="1">
      <c r="A98" s="224" t="s">
        <v>8</v>
      </c>
      <c r="B98" s="224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</row>
    <row r="99" spans="1:14" ht="15" customHeight="1">
      <c r="A99" s="224" t="s">
        <v>9</v>
      </c>
      <c r="B99" s="224">
        <f>'Czynniki Ryzyka 15-'!C69/Ludność!F7</f>
        <v>5.4226323550397183E-3</v>
      </c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</row>
    <row r="100" spans="1:14" ht="15" customHeight="1">
      <c r="A100" s="224" t="s">
        <v>430</v>
      </c>
      <c r="B100" s="224">
        <f>'Czynniki Ryzyka 15-'!D69/Ludność!G7</f>
        <v>1.5085829817842494E-2</v>
      </c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</row>
    <row r="101" spans="1:14" ht="15" customHeight="1">
      <c r="A101" s="224" t="s">
        <v>431</v>
      </c>
      <c r="B101" s="224">
        <f>'Czynniki Ryzyka 15-'!E69/Ludność!H7</f>
        <v>2.2287313249660452E-2</v>
      </c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</row>
    <row r="102" spans="1:14" ht="15" customHeight="1">
      <c r="A102" s="224" t="s">
        <v>432</v>
      </c>
      <c r="B102" s="224">
        <f>'Czynniki Ryzyka 15-'!F69/Ludność!I7</f>
        <v>2.6959099923422807E-2</v>
      </c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</row>
    <row r="103" spans="1:14" ht="15" customHeight="1">
      <c r="A103" s="224" t="s">
        <v>433</v>
      </c>
      <c r="B103" s="224">
        <f>'Czynniki Ryzyka 15-'!G69/Ludność!J7</f>
        <v>4.7521289537712896E-2</v>
      </c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</row>
    <row r="104" spans="1:14" ht="15" customHeight="1">
      <c r="A104" s="224" t="s">
        <v>434</v>
      </c>
      <c r="B104" s="224">
        <f>'Czynniki Ryzyka 15-'!H69/Ludność!K7</f>
        <v>6.4180050718512252E-2</v>
      </c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</row>
    <row r="105" spans="1:14" ht="15" customHeight="1">
      <c r="A105" s="224" t="s">
        <v>435</v>
      </c>
      <c r="B105" s="224">
        <f>'Czynniki Ryzyka 15-'!I69/Ludność!L7</f>
        <v>9.9690979130508395E-2</v>
      </c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</row>
    <row r="106" spans="1:14" ht="15" customHeight="1">
      <c r="A106" s="224" t="s">
        <v>436</v>
      </c>
      <c r="B106" s="224">
        <f>'Czynniki Ryzyka 15-'!J69/Ludność!M7</f>
        <v>0.10616323519549327</v>
      </c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</row>
    <row r="107" spans="1:14" ht="15" customHeight="1">
      <c r="A107" s="225" t="s">
        <v>445</v>
      </c>
      <c r="B107" s="224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</row>
    <row r="108" spans="1:14" ht="15" customHeight="1">
      <c r="A108" s="224" t="s">
        <v>1</v>
      </c>
      <c r="B108" s="224">
        <f>G10/Ludność!B7</f>
        <v>5.4032601439257344E-4</v>
      </c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</row>
    <row r="109" spans="1:14" ht="15" customHeight="1">
      <c r="A109" s="224" t="s">
        <v>6</v>
      </c>
      <c r="B109" s="224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</row>
    <row r="110" spans="1:14" ht="15" customHeight="1">
      <c r="A110" s="224" t="s">
        <v>7</v>
      </c>
      <c r="B110" s="224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</row>
    <row r="111" spans="1:14" ht="15" customHeight="1">
      <c r="A111" s="224" t="s">
        <v>8</v>
      </c>
      <c r="B111" s="224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</row>
    <row r="112" spans="1:14" ht="15" customHeight="1">
      <c r="A112" s="224" t="s">
        <v>9</v>
      </c>
      <c r="B112" s="224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</row>
    <row r="113" spans="1:14" ht="15" customHeight="1">
      <c r="A113" s="224" t="s">
        <v>430</v>
      </c>
      <c r="B113" s="224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</row>
    <row r="114" spans="1:14" ht="15" customHeight="1">
      <c r="A114" s="224" t="s">
        <v>431</v>
      </c>
      <c r="B114" s="224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</row>
    <row r="115" spans="1:14" ht="15" customHeight="1">
      <c r="A115" s="224" t="s">
        <v>432</v>
      </c>
      <c r="B115" s="224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</row>
    <row r="116" spans="1:14" ht="15" customHeight="1">
      <c r="A116" s="224" t="s">
        <v>433</v>
      </c>
      <c r="B116" s="224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</row>
    <row r="117" spans="1:14" ht="15" customHeight="1">
      <c r="A117" s="224" t="s">
        <v>434</v>
      </c>
      <c r="B117" s="224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</row>
    <row r="118" spans="1:14" ht="15" customHeight="1">
      <c r="A118" s="224" t="s">
        <v>435</v>
      </c>
      <c r="B118" s="224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</row>
    <row r="119" spans="1:14" ht="15" customHeight="1">
      <c r="A119" s="224" t="s">
        <v>436</v>
      </c>
      <c r="B119" s="224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</row>
    <row r="120" spans="1:14" ht="15" customHeight="1">
      <c r="A120" s="225" t="s">
        <v>446</v>
      </c>
      <c r="B120" s="224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</row>
    <row r="121" spans="1:14" ht="15" customHeight="1">
      <c r="A121" s="224" t="s">
        <v>1</v>
      </c>
      <c r="B121" s="224">
        <f>G11/Ludność!B7</f>
        <v>9.809579629619895E-3</v>
      </c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</row>
    <row r="122" spans="1:14" ht="15" customHeight="1">
      <c r="A122" s="224" t="s">
        <v>6</v>
      </c>
      <c r="B122" s="224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</row>
    <row r="123" spans="1:14" ht="15" customHeight="1">
      <c r="A123" s="224" t="s">
        <v>7</v>
      </c>
      <c r="B123" s="224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</row>
    <row r="124" spans="1:14" ht="15" customHeight="1">
      <c r="A124" s="224" t="s">
        <v>8</v>
      </c>
      <c r="B124" s="224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</row>
    <row r="125" spans="1:14" ht="15" customHeight="1">
      <c r="A125" s="224" t="s">
        <v>9</v>
      </c>
      <c r="B125" s="224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</row>
    <row r="126" spans="1:14" ht="15" customHeight="1">
      <c r="A126" s="224" t="s">
        <v>430</v>
      </c>
      <c r="B126" s="224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</row>
    <row r="127" spans="1:14" ht="15" customHeight="1">
      <c r="A127" s="224" t="s">
        <v>431</v>
      </c>
      <c r="B127" s="224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</row>
    <row r="128" spans="1:14" ht="15" customHeight="1">
      <c r="A128" s="224" t="s">
        <v>432</v>
      </c>
      <c r="B128" s="224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</row>
    <row r="129" spans="1:14" ht="15" customHeight="1">
      <c r="A129" s="224" t="s">
        <v>433</v>
      </c>
      <c r="B129" s="224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</row>
    <row r="130" spans="1:14" ht="15" customHeight="1">
      <c r="A130" s="224" t="s">
        <v>434</v>
      </c>
      <c r="B130" s="224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</row>
    <row r="131" spans="1:14" ht="15" customHeight="1">
      <c r="A131" s="224" t="s">
        <v>435</v>
      </c>
      <c r="B131" s="224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</row>
    <row r="132" spans="1:14" ht="15" customHeight="1">
      <c r="A132" s="224" t="s">
        <v>436</v>
      </c>
      <c r="B132" s="224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</row>
    <row r="133" spans="1:14" ht="15" customHeight="1">
      <c r="A133" s="225" t="s">
        <v>447</v>
      </c>
      <c r="B133" s="224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</row>
    <row r="134" spans="1:14" ht="15" customHeight="1">
      <c r="A134" s="224" t="s">
        <v>1</v>
      </c>
      <c r="B134" s="224">
        <f>G12/Ludność!B7</f>
        <v>0.16260992866792476</v>
      </c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</row>
    <row r="135" spans="1:14" ht="15" customHeight="1">
      <c r="A135" s="224" t="s">
        <v>6</v>
      </c>
      <c r="B135" s="224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</row>
    <row r="136" spans="1:14" ht="15" customHeight="1">
      <c r="A136" s="224" t="s">
        <v>7</v>
      </c>
      <c r="B136" s="224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</row>
    <row r="137" spans="1:14">
      <c r="A137" s="224" t="s">
        <v>8</v>
      </c>
      <c r="B137" s="224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</row>
    <row r="138" spans="1:14">
      <c r="A138" s="224" t="s">
        <v>9</v>
      </c>
      <c r="B138" s="224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</row>
    <row r="139" spans="1:14">
      <c r="A139" s="224" t="s">
        <v>430</v>
      </c>
      <c r="B139" s="224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</row>
    <row r="140" spans="1:14">
      <c r="A140" s="224" t="s">
        <v>431</v>
      </c>
      <c r="B140" s="224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</row>
    <row r="141" spans="1:14">
      <c r="A141" s="224" t="s">
        <v>432</v>
      </c>
      <c r="B141" s="224"/>
    </row>
    <row r="142" spans="1:14">
      <c r="A142" s="224" t="s">
        <v>433</v>
      </c>
      <c r="B142" s="224"/>
    </row>
    <row r="143" spans="1:14">
      <c r="A143" s="224" t="s">
        <v>434</v>
      </c>
      <c r="B143" s="224"/>
    </row>
    <row r="144" spans="1:14">
      <c r="A144" s="224" t="s">
        <v>435</v>
      </c>
      <c r="B144" s="224"/>
    </row>
    <row r="145" spans="1:2">
      <c r="A145" s="224" t="s">
        <v>436</v>
      </c>
      <c r="B145" s="224"/>
    </row>
    <row r="146" spans="1:2">
      <c r="A146" s="225" t="s">
        <v>669</v>
      </c>
      <c r="B146" s="224"/>
    </row>
    <row r="147" spans="1:2">
      <c r="A147" s="224" t="s">
        <v>1</v>
      </c>
      <c r="B147" s="224">
        <f>G13/Ludność!B7</f>
        <v>5.0944348365459927E-2</v>
      </c>
    </row>
    <row r="148" spans="1:2">
      <c r="A148" s="224" t="s">
        <v>6</v>
      </c>
      <c r="B148" s="224"/>
    </row>
    <row r="149" spans="1:2">
      <c r="A149" s="224" t="s">
        <v>7</v>
      </c>
      <c r="B149" s="224"/>
    </row>
    <row r="150" spans="1:2">
      <c r="A150" s="224" t="s">
        <v>8</v>
      </c>
      <c r="B150" s="224"/>
    </row>
    <row r="151" spans="1:2">
      <c r="A151" s="224" t="s">
        <v>9</v>
      </c>
      <c r="B151" s="224"/>
    </row>
    <row r="152" spans="1:2">
      <c r="A152" s="224" t="s">
        <v>430</v>
      </c>
      <c r="B152" s="224"/>
    </row>
    <row r="153" spans="1:2">
      <c r="A153" s="224" t="s">
        <v>431</v>
      </c>
      <c r="B153" s="224"/>
    </row>
    <row r="154" spans="1:2">
      <c r="A154" s="224" t="s">
        <v>432</v>
      </c>
      <c r="B154" s="224"/>
    </row>
    <row r="155" spans="1:2">
      <c r="A155" s="224" t="s">
        <v>433</v>
      </c>
      <c r="B155" s="224"/>
    </row>
    <row r="156" spans="1:2">
      <c r="A156" s="224" t="s">
        <v>434</v>
      </c>
      <c r="B156" s="224"/>
    </row>
    <row r="157" spans="1:2">
      <c r="A157" s="224" t="s">
        <v>435</v>
      </c>
      <c r="B157" s="224"/>
    </row>
    <row r="158" spans="1:2">
      <c r="A158" s="224" t="s">
        <v>436</v>
      </c>
      <c r="B158" s="224"/>
    </row>
    <row r="159" spans="1:2">
      <c r="A159" s="220" t="s">
        <v>448</v>
      </c>
      <c r="B159" s="224"/>
    </row>
    <row r="160" spans="1:2">
      <c r="A160" s="224" t="s">
        <v>1</v>
      </c>
      <c r="B160" s="224">
        <f>G14/Ludność!B7</f>
        <v>2.9565752193316759E-2</v>
      </c>
    </row>
    <row r="161" spans="1:2">
      <c r="A161" s="224" t="s">
        <v>6</v>
      </c>
      <c r="B161" s="224"/>
    </row>
    <row r="162" spans="1:2">
      <c r="A162" s="224" t="s">
        <v>7</v>
      </c>
      <c r="B162" s="224"/>
    </row>
    <row r="163" spans="1:2">
      <c r="A163" s="224" t="s">
        <v>8</v>
      </c>
      <c r="B163" s="224"/>
    </row>
    <row r="164" spans="1:2">
      <c r="A164" s="224" t="s">
        <v>9</v>
      </c>
      <c r="B164" s="224"/>
    </row>
    <row r="165" spans="1:2">
      <c r="A165" s="224" t="s">
        <v>430</v>
      </c>
      <c r="B165" s="224"/>
    </row>
    <row r="166" spans="1:2">
      <c r="A166" s="224" t="s">
        <v>431</v>
      </c>
      <c r="B166" s="224"/>
    </row>
    <row r="167" spans="1:2">
      <c r="A167" s="224" t="s">
        <v>432</v>
      </c>
      <c r="B167" s="224"/>
    </row>
    <row r="168" spans="1:2">
      <c r="A168" s="224" t="s">
        <v>433</v>
      </c>
      <c r="B168" s="224"/>
    </row>
    <row r="169" spans="1:2">
      <c r="A169" s="224" t="s">
        <v>434</v>
      </c>
      <c r="B169" s="224"/>
    </row>
    <row r="170" spans="1:2">
      <c r="A170" s="224" t="s">
        <v>435</v>
      </c>
      <c r="B170" s="224"/>
    </row>
    <row r="171" spans="1:2">
      <c r="A171" s="224" t="s">
        <v>436</v>
      </c>
      <c r="B171" s="224"/>
    </row>
    <row r="172" spans="1:2">
      <c r="A172" s="224" t="s">
        <v>435</v>
      </c>
      <c r="B172" s="224"/>
    </row>
    <row r="173" spans="1:2">
      <c r="A173" s="224" t="s">
        <v>436</v>
      </c>
      <c r="B173" s="224"/>
    </row>
    <row r="174" spans="1:2">
      <c r="A174" s="225" t="s">
        <v>449</v>
      </c>
      <c r="B174" s="224">
        <f>G15/Ludność!B7</f>
        <v>3.9424507325073459E-2</v>
      </c>
    </row>
    <row r="175" spans="1:2">
      <c r="A175" s="224" t="s">
        <v>1</v>
      </c>
      <c r="B175" s="224"/>
    </row>
    <row r="176" spans="1:2">
      <c r="A176" s="224" t="s">
        <v>6</v>
      </c>
      <c r="B176" s="224"/>
    </row>
    <row r="177" spans="1:2">
      <c r="A177" s="224" t="s">
        <v>7</v>
      </c>
      <c r="B177" s="224"/>
    </row>
    <row r="178" spans="1:2">
      <c r="A178" s="224" t="s">
        <v>8</v>
      </c>
      <c r="B178" s="224"/>
    </row>
    <row r="179" spans="1:2">
      <c r="A179" s="224" t="s">
        <v>9</v>
      </c>
      <c r="B179" s="224"/>
    </row>
    <row r="180" spans="1:2">
      <c r="A180" s="224" t="s">
        <v>430</v>
      </c>
      <c r="B180" s="224"/>
    </row>
    <row r="181" spans="1:2">
      <c r="A181" s="224" t="s">
        <v>431</v>
      </c>
      <c r="B181" s="224"/>
    </row>
    <row r="182" spans="1:2">
      <c r="A182" s="224" t="s">
        <v>432</v>
      </c>
      <c r="B182" s="224"/>
    </row>
    <row r="183" spans="1:2">
      <c r="A183" s="224" t="s">
        <v>433</v>
      </c>
      <c r="B183" s="224"/>
    </row>
    <row r="184" spans="1:2">
      <c r="A184" s="224" t="s">
        <v>434</v>
      </c>
      <c r="B184" s="224"/>
    </row>
    <row r="185" spans="1:2">
      <c r="A185" s="224" t="s">
        <v>435</v>
      </c>
      <c r="B185" s="224"/>
    </row>
    <row r="186" spans="1:2">
      <c r="A186" s="224" t="s">
        <v>436</v>
      </c>
      <c r="B186" s="224"/>
    </row>
    <row r="187" spans="1:2">
      <c r="A187" s="225" t="s">
        <v>450</v>
      </c>
      <c r="B187" s="224"/>
    </row>
    <row r="188" spans="1:2">
      <c r="A188" s="224" t="s">
        <v>1</v>
      </c>
      <c r="B188" s="224">
        <f>G16/Ludność!B7</f>
        <v>9.5683804938050954E-3</v>
      </c>
    </row>
    <row r="189" spans="1:2">
      <c r="A189" s="224" t="s">
        <v>6</v>
      </c>
      <c r="B189" s="224"/>
    </row>
    <row r="190" spans="1:2">
      <c r="A190" s="224" t="s">
        <v>7</v>
      </c>
      <c r="B190" s="224"/>
    </row>
    <row r="191" spans="1:2">
      <c r="A191" s="224" t="s">
        <v>8</v>
      </c>
      <c r="B191" s="224"/>
    </row>
    <row r="192" spans="1:2">
      <c r="A192" s="224" t="s">
        <v>9</v>
      </c>
      <c r="B192" s="224"/>
    </row>
    <row r="193" spans="1:2">
      <c r="A193" s="224" t="s">
        <v>430</v>
      </c>
      <c r="B193" s="224"/>
    </row>
    <row r="194" spans="1:2">
      <c r="A194" s="224" t="s">
        <v>431</v>
      </c>
      <c r="B194" s="224"/>
    </row>
    <row r="195" spans="1:2">
      <c r="A195" s="224" t="s">
        <v>432</v>
      </c>
      <c r="B195" s="224"/>
    </row>
    <row r="196" spans="1:2">
      <c r="A196" s="224" t="s">
        <v>433</v>
      </c>
      <c r="B196" s="224"/>
    </row>
    <row r="197" spans="1:2">
      <c r="A197" s="224" t="s">
        <v>434</v>
      </c>
      <c r="B197" s="224"/>
    </row>
    <row r="198" spans="1:2">
      <c r="A198" s="224" t="s">
        <v>435</v>
      </c>
      <c r="B198" s="224"/>
    </row>
    <row r="199" spans="1:2">
      <c r="A199" s="224" t="s">
        <v>436</v>
      </c>
      <c r="B199" s="22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usz4"/>
  <dimension ref="A3:R170"/>
  <sheetViews>
    <sheetView zoomScale="70" zoomScaleNormal="70" workbookViewId="0">
      <selection activeCell="K34" sqref="K34"/>
    </sheetView>
  </sheetViews>
  <sheetFormatPr defaultRowHeight="12.75"/>
  <cols>
    <col min="2" max="2" width="16.7109375" customWidth="1"/>
    <col min="3" max="3" width="20.85546875" customWidth="1"/>
    <col min="4" max="4" width="15.85546875" customWidth="1"/>
    <col min="5" max="5" width="23.42578125" customWidth="1"/>
    <col min="6" max="6" width="21.5703125" customWidth="1"/>
    <col min="7" max="7" width="14.140625" customWidth="1"/>
    <col min="8" max="8" width="21.85546875" customWidth="1"/>
    <col min="9" max="9" width="23.85546875" customWidth="1"/>
    <col min="10" max="10" width="24" customWidth="1"/>
    <col min="11" max="11" width="20" customWidth="1"/>
    <col min="12" max="12" width="14.28515625" customWidth="1"/>
    <col min="13" max="13" width="22.7109375" customWidth="1"/>
    <col min="14" max="14" width="14.7109375" customWidth="1"/>
    <col min="15" max="15" width="21" customWidth="1"/>
    <col min="16" max="16" width="24.7109375" customWidth="1"/>
    <col min="17" max="17" width="19.85546875" customWidth="1"/>
  </cols>
  <sheetData>
    <row r="3" spans="1:18">
      <c r="B3" s="7" t="s">
        <v>406</v>
      </c>
      <c r="C3" s="7" t="s">
        <v>407</v>
      </c>
      <c r="D3" s="7" t="s">
        <v>408</v>
      </c>
      <c r="E3" s="7" t="s">
        <v>409</v>
      </c>
      <c r="F3" s="7" t="s">
        <v>410</v>
      </c>
      <c r="G3" s="7" t="s">
        <v>411</v>
      </c>
      <c r="H3" s="7" t="s">
        <v>412</v>
      </c>
      <c r="I3" s="7" t="s">
        <v>413</v>
      </c>
      <c r="J3" s="7" t="s">
        <v>414</v>
      </c>
      <c r="K3" s="7" t="s">
        <v>415</v>
      </c>
      <c r="L3" s="7" t="s">
        <v>416</v>
      </c>
      <c r="M3" s="7" t="s">
        <v>417</v>
      </c>
      <c r="N3" s="7" t="s">
        <v>418</v>
      </c>
      <c r="O3" s="7" t="s">
        <v>419</v>
      </c>
      <c r="P3" s="7" t="s">
        <v>420</v>
      </c>
      <c r="Q3" s="7" t="s">
        <v>421</v>
      </c>
      <c r="R3" s="201" t="s">
        <v>666</v>
      </c>
    </row>
    <row r="4" spans="1:18">
      <c r="A4" s="9"/>
      <c r="B4" s="8" t="s">
        <v>30</v>
      </c>
      <c r="C4" s="8" t="s">
        <v>122</v>
      </c>
      <c r="D4" s="8" t="s">
        <v>40</v>
      </c>
      <c r="E4" s="8" t="s">
        <v>44</v>
      </c>
      <c r="F4" s="8" t="s">
        <v>170</v>
      </c>
      <c r="G4" s="8" t="s">
        <v>185</v>
      </c>
      <c r="H4" s="8" t="s">
        <v>207</v>
      </c>
      <c r="I4" s="8" t="s">
        <v>243</v>
      </c>
      <c r="J4" s="8" t="s">
        <v>252</v>
      </c>
      <c r="K4" s="8" t="s">
        <v>271</v>
      </c>
      <c r="L4" s="8" t="s">
        <v>287</v>
      </c>
      <c r="M4" s="8" t="s">
        <v>74</v>
      </c>
      <c r="N4" s="8" t="s">
        <v>331</v>
      </c>
      <c r="O4" s="8" t="s">
        <v>341</v>
      </c>
      <c r="P4" s="8" t="s">
        <v>361</v>
      </c>
      <c r="Q4" s="8" t="s">
        <v>388</v>
      </c>
    </row>
    <row r="5" spans="1:18">
      <c r="A5" s="9"/>
      <c r="B5" s="8" t="s">
        <v>97</v>
      </c>
      <c r="C5" s="8" t="s">
        <v>123</v>
      </c>
      <c r="D5" s="8" t="s">
        <v>141</v>
      </c>
      <c r="E5" s="8" t="s">
        <v>45</v>
      </c>
      <c r="F5" s="8" t="s">
        <v>22</v>
      </c>
      <c r="G5" s="8" t="s">
        <v>186</v>
      </c>
      <c r="H5" s="8" t="s">
        <v>208</v>
      </c>
      <c r="I5" s="8" t="s">
        <v>189</v>
      </c>
      <c r="J5" s="8" t="s">
        <v>253</v>
      </c>
      <c r="K5" s="8" t="s">
        <v>272</v>
      </c>
      <c r="L5" s="8" t="s">
        <v>288</v>
      </c>
      <c r="M5" s="8" t="s">
        <v>306</v>
      </c>
      <c r="N5" s="8" t="s">
        <v>332</v>
      </c>
      <c r="O5" s="8" t="s">
        <v>342</v>
      </c>
      <c r="P5" s="8" t="s">
        <v>362</v>
      </c>
      <c r="Q5" s="8" t="s">
        <v>389</v>
      </c>
    </row>
    <row r="6" spans="1:18">
      <c r="A6" s="9"/>
      <c r="B6" s="8" t="s">
        <v>98</v>
      </c>
      <c r="C6" s="8" t="s">
        <v>124</v>
      </c>
      <c r="D6" s="8" t="s">
        <v>142</v>
      </c>
      <c r="E6" s="8" t="s">
        <v>161</v>
      </c>
      <c r="F6" s="8" t="s">
        <v>49</v>
      </c>
      <c r="G6" s="8" t="s">
        <v>187</v>
      </c>
      <c r="H6" s="8" t="s">
        <v>209</v>
      </c>
      <c r="I6" s="8" t="s">
        <v>244</v>
      </c>
      <c r="J6" s="8" t="s">
        <v>254</v>
      </c>
      <c r="K6" s="8" t="s">
        <v>273</v>
      </c>
      <c r="L6" s="8" t="s">
        <v>289</v>
      </c>
      <c r="M6" s="8" t="s">
        <v>307</v>
      </c>
      <c r="N6" s="8" t="s">
        <v>84</v>
      </c>
      <c r="O6" s="8" t="s">
        <v>343</v>
      </c>
      <c r="P6" s="8" t="s">
        <v>363</v>
      </c>
      <c r="Q6" s="8" t="s">
        <v>390</v>
      </c>
    </row>
    <row r="7" spans="1:18">
      <c r="A7" s="9"/>
      <c r="B7" s="8" t="s">
        <v>99</v>
      </c>
      <c r="C7" s="8" t="s">
        <v>125</v>
      </c>
      <c r="D7" s="8" t="s">
        <v>143</v>
      </c>
      <c r="E7" s="8" t="s">
        <v>162</v>
      </c>
      <c r="F7" s="8" t="s">
        <v>50</v>
      </c>
      <c r="G7" s="8" t="s">
        <v>188</v>
      </c>
      <c r="H7" s="8" t="s">
        <v>210</v>
      </c>
      <c r="I7" s="8" t="s">
        <v>23</v>
      </c>
      <c r="J7" s="8" t="s">
        <v>255</v>
      </c>
      <c r="K7" s="8" t="s">
        <v>274</v>
      </c>
      <c r="L7" s="8" t="s">
        <v>290</v>
      </c>
      <c r="M7" s="8" t="s">
        <v>308</v>
      </c>
      <c r="N7" s="8" t="s">
        <v>333</v>
      </c>
      <c r="O7" s="8" t="s">
        <v>344</v>
      </c>
      <c r="P7" s="8" t="s">
        <v>364</v>
      </c>
      <c r="Q7" s="8" t="s">
        <v>94</v>
      </c>
    </row>
    <row r="8" spans="1:18">
      <c r="A8" s="9"/>
      <c r="B8" s="8" t="s">
        <v>31</v>
      </c>
      <c r="C8" s="8" t="s">
        <v>35</v>
      </c>
      <c r="D8" s="8" t="s">
        <v>144</v>
      </c>
      <c r="E8" s="8" t="s">
        <v>46</v>
      </c>
      <c r="F8" s="8" t="s">
        <v>171</v>
      </c>
      <c r="G8" s="8" t="s">
        <v>189</v>
      </c>
      <c r="H8" s="8" t="s">
        <v>211</v>
      </c>
      <c r="I8" s="8" t="s">
        <v>245</v>
      </c>
      <c r="J8" s="8" t="s">
        <v>66</v>
      </c>
      <c r="K8" s="8" t="s">
        <v>275</v>
      </c>
      <c r="L8" s="8" t="s">
        <v>291</v>
      </c>
      <c r="M8" s="8" t="s">
        <v>75</v>
      </c>
      <c r="N8" s="8" t="s">
        <v>334</v>
      </c>
      <c r="O8" s="8" t="s">
        <v>345</v>
      </c>
      <c r="P8" s="8" t="s">
        <v>365</v>
      </c>
      <c r="Q8" s="8" t="s">
        <v>95</v>
      </c>
    </row>
    <row r="9" spans="1:18">
      <c r="A9" s="9"/>
      <c r="B9" s="8" t="s">
        <v>32</v>
      </c>
      <c r="C9" s="8" t="s">
        <v>126</v>
      </c>
      <c r="D9" s="8" t="s">
        <v>145</v>
      </c>
      <c r="E9" s="8" t="s">
        <v>163</v>
      </c>
      <c r="F9" s="8" t="s">
        <v>172</v>
      </c>
      <c r="G9" s="8" t="s">
        <v>190</v>
      </c>
      <c r="H9" s="8" t="s">
        <v>58</v>
      </c>
      <c r="I9" s="8" t="s">
        <v>246</v>
      </c>
      <c r="J9" s="8" t="s">
        <v>256</v>
      </c>
      <c r="K9" s="8" t="s">
        <v>276</v>
      </c>
      <c r="L9" s="8" t="s">
        <v>292</v>
      </c>
      <c r="M9" s="8" t="s">
        <v>309</v>
      </c>
      <c r="N9" s="8" t="s">
        <v>335</v>
      </c>
      <c r="O9" s="8" t="s">
        <v>346</v>
      </c>
      <c r="P9" s="8" t="s">
        <v>27</v>
      </c>
      <c r="Q9" s="8" t="s">
        <v>391</v>
      </c>
    </row>
    <row r="10" spans="1:18">
      <c r="A10" s="9"/>
      <c r="B10" s="8" t="s">
        <v>100</v>
      </c>
      <c r="C10" s="8" t="s">
        <v>127</v>
      </c>
      <c r="D10" s="8" t="s">
        <v>146</v>
      </c>
      <c r="E10" s="8" t="s">
        <v>164</v>
      </c>
      <c r="F10" s="8" t="s">
        <v>173</v>
      </c>
      <c r="G10" s="8" t="s">
        <v>191</v>
      </c>
      <c r="H10" s="8" t="s">
        <v>59</v>
      </c>
      <c r="I10" s="8" t="s">
        <v>247</v>
      </c>
      <c r="J10" s="8" t="s">
        <v>257</v>
      </c>
      <c r="K10" s="8" t="s">
        <v>277</v>
      </c>
      <c r="L10" s="8" t="s">
        <v>293</v>
      </c>
      <c r="M10" s="8" t="s">
        <v>76</v>
      </c>
      <c r="N10" s="8" t="s">
        <v>336</v>
      </c>
      <c r="O10" s="8" t="s">
        <v>347</v>
      </c>
      <c r="P10" s="8" t="s">
        <v>90</v>
      </c>
      <c r="Q10" s="8" t="s">
        <v>392</v>
      </c>
    </row>
    <row r="11" spans="1:18">
      <c r="A11" s="9"/>
      <c r="B11" s="8" t="s">
        <v>101</v>
      </c>
      <c r="C11" s="8" t="s">
        <v>128</v>
      </c>
      <c r="D11" s="8" t="s">
        <v>41</v>
      </c>
      <c r="E11" s="8" t="s">
        <v>21</v>
      </c>
      <c r="F11" s="8" t="s">
        <v>174</v>
      </c>
      <c r="G11" s="8" t="s">
        <v>192</v>
      </c>
      <c r="H11" s="8" t="s">
        <v>212</v>
      </c>
      <c r="I11" s="8" t="s">
        <v>248</v>
      </c>
      <c r="J11" s="8" t="s">
        <v>258</v>
      </c>
      <c r="K11" s="8" t="s">
        <v>278</v>
      </c>
      <c r="L11" s="8" t="s">
        <v>294</v>
      </c>
      <c r="M11" s="8" t="s">
        <v>310</v>
      </c>
      <c r="N11" s="8" t="s">
        <v>337</v>
      </c>
      <c r="O11" s="8" t="s">
        <v>348</v>
      </c>
      <c r="P11" s="8" t="s">
        <v>366</v>
      </c>
      <c r="Q11" s="8" t="s">
        <v>393</v>
      </c>
    </row>
    <row r="12" spans="1:18">
      <c r="A12" s="9"/>
      <c r="B12" s="8" t="s">
        <v>102</v>
      </c>
      <c r="C12" s="8" t="s">
        <v>36</v>
      </c>
      <c r="D12" s="8" t="s">
        <v>147</v>
      </c>
      <c r="E12" s="8" t="s">
        <v>165</v>
      </c>
      <c r="F12" s="8" t="s">
        <v>51</v>
      </c>
      <c r="G12" s="8" t="s">
        <v>193</v>
      </c>
      <c r="H12" s="8" t="s">
        <v>213</v>
      </c>
      <c r="I12" s="8" t="s">
        <v>249</v>
      </c>
      <c r="J12" s="8" t="s">
        <v>259</v>
      </c>
      <c r="K12" s="8" t="s">
        <v>279</v>
      </c>
      <c r="L12" s="8" t="s">
        <v>295</v>
      </c>
      <c r="M12" s="8" t="s">
        <v>311</v>
      </c>
      <c r="N12" s="8" t="s">
        <v>338</v>
      </c>
      <c r="O12" s="8" t="s">
        <v>349</v>
      </c>
      <c r="P12" s="8" t="s">
        <v>214</v>
      </c>
      <c r="Q12" s="8" t="s">
        <v>394</v>
      </c>
    </row>
    <row r="13" spans="1:18">
      <c r="A13" s="9"/>
      <c r="B13" s="8" t="s">
        <v>33</v>
      </c>
      <c r="C13" s="8" t="s">
        <v>129</v>
      </c>
      <c r="D13" s="8" t="s">
        <v>42</v>
      </c>
      <c r="E13" s="8" t="s">
        <v>47</v>
      </c>
      <c r="F13" s="8" t="s">
        <v>175</v>
      </c>
      <c r="G13" s="8" t="s">
        <v>194</v>
      </c>
      <c r="H13" s="8" t="s">
        <v>214</v>
      </c>
      <c r="I13" s="8" t="s">
        <v>153</v>
      </c>
      <c r="J13" s="8" t="s">
        <v>67</v>
      </c>
      <c r="K13" s="8" t="s">
        <v>280</v>
      </c>
      <c r="L13" s="8" t="s">
        <v>296</v>
      </c>
      <c r="M13" s="8" t="s">
        <v>312</v>
      </c>
      <c r="N13" s="8" t="s">
        <v>85</v>
      </c>
      <c r="O13" s="8" t="s">
        <v>350</v>
      </c>
      <c r="P13" s="8" t="s">
        <v>367</v>
      </c>
      <c r="Q13" s="8" t="s">
        <v>395</v>
      </c>
    </row>
    <row r="14" spans="1:18">
      <c r="A14" s="9"/>
      <c r="B14" s="8" t="s">
        <v>34</v>
      </c>
      <c r="C14" s="8" t="s">
        <v>37</v>
      </c>
      <c r="D14" s="8" t="s">
        <v>148</v>
      </c>
      <c r="E14" s="8" t="s">
        <v>48</v>
      </c>
      <c r="F14" s="8" t="s">
        <v>176</v>
      </c>
      <c r="G14" s="8" t="s">
        <v>195</v>
      </c>
      <c r="H14" s="8" t="s">
        <v>215</v>
      </c>
      <c r="I14" s="8" t="s">
        <v>250</v>
      </c>
      <c r="J14" s="8" t="s">
        <v>162</v>
      </c>
      <c r="K14" s="8" t="s">
        <v>281</v>
      </c>
      <c r="L14" s="8" t="s">
        <v>297</v>
      </c>
      <c r="M14" s="8" t="s">
        <v>77</v>
      </c>
      <c r="N14" s="8" t="s">
        <v>339</v>
      </c>
      <c r="O14" s="8" t="s">
        <v>351</v>
      </c>
      <c r="P14" s="8" t="s">
        <v>368</v>
      </c>
      <c r="Q14" s="8" t="s">
        <v>396</v>
      </c>
    </row>
    <row r="15" spans="1:18">
      <c r="A15" s="9"/>
      <c r="B15" s="8" t="s">
        <v>103</v>
      </c>
      <c r="C15" s="8" t="s">
        <v>130</v>
      </c>
      <c r="D15" s="8" t="s">
        <v>149</v>
      </c>
      <c r="E15" s="8" t="s">
        <v>166</v>
      </c>
      <c r="F15" s="8" t="s">
        <v>177</v>
      </c>
      <c r="G15" s="8" t="s">
        <v>196</v>
      </c>
      <c r="H15" s="8" t="s">
        <v>216</v>
      </c>
      <c r="I15" s="8" t="s">
        <v>251</v>
      </c>
      <c r="J15" s="8" t="s">
        <v>260</v>
      </c>
      <c r="K15" s="8" t="s">
        <v>282</v>
      </c>
      <c r="L15" s="8" t="s">
        <v>298</v>
      </c>
      <c r="M15" s="8" t="s">
        <v>313</v>
      </c>
      <c r="N15" s="8" t="s">
        <v>86</v>
      </c>
      <c r="O15" s="8" t="s">
        <v>352</v>
      </c>
      <c r="P15" s="8" t="s">
        <v>369</v>
      </c>
      <c r="Q15" s="8" t="s">
        <v>397</v>
      </c>
    </row>
    <row r="16" spans="1:18">
      <c r="A16" s="9"/>
      <c r="B16" s="8" t="s">
        <v>104</v>
      </c>
      <c r="C16" s="8" t="s">
        <v>131</v>
      </c>
      <c r="D16" s="8" t="s">
        <v>150</v>
      </c>
      <c r="E16" s="8" t="s">
        <v>167</v>
      </c>
      <c r="F16" s="8" t="s">
        <v>178</v>
      </c>
      <c r="G16" s="8" t="s">
        <v>197</v>
      </c>
      <c r="H16" s="8" t="s">
        <v>217</v>
      </c>
      <c r="I16" s="9" t="s">
        <v>666</v>
      </c>
      <c r="J16" s="8" t="s">
        <v>261</v>
      </c>
      <c r="K16" s="8" t="s">
        <v>283</v>
      </c>
      <c r="L16" s="8" t="s">
        <v>299</v>
      </c>
      <c r="M16" s="8" t="s">
        <v>314</v>
      </c>
      <c r="N16" s="8" t="s">
        <v>340</v>
      </c>
      <c r="O16" s="8" t="s">
        <v>353</v>
      </c>
      <c r="P16" s="8" t="s">
        <v>370</v>
      </c>
      <c r="Q16" s="8" t="s">
        <v>398</v>
      </c>
    </row>
    <row r="17" spans="1:17">
      <c r="A17" s="9"/>
      <c r="B17" s="8" t="s">
        <v>105</v>
      </c>
      <c r="C17" s="8" t="s">
        <v>132</v>
      </c>
      <c r="D17" s="8" t="s">
        <v>151</v>
      </c>
      <c r="E17" s="8" t="s">
        <v>168</v>
      </c>
      <c r="F17" s="8" t="s">
        <v>179</v>
      </c>
      <c r="G17" s="8" t="s">
        <v>198</v>
      </c>
      <c r="H17" s="8" t="s">
        <v>218</v>
      </c>
      <c r="I17" s="9"/>
      <c r="J17" s="8" t="s">
        <v>262</v>
      </c>
      <c r="K17" s="8" t="s">
        <v>284</v>
      </c>
      <c r="L17" s="8" t="s">
        <v>223</v>
      </c>
      <c r="M17" s="8" t="s">
        <v>25</v>
      </c>
      <c r="N17" s="8" t="s">
        <v>87</v>
      </c>
      <c r="O17" s="8" t="s">
        <v>354</v>
      </c>
      <c r="P17" s="8" t="s">
        <v>371</v>
      </c>
      <c r="Q17" s="8" t="s">
        <v>399</v>
      </c>
    </row>
    <row r="18" spans="1:17">
      <c r="A18" s="9"/>
      <c r="B18" s="8" t="s">
        <v>106</v>
      </c>
      <c r="C18" s="8" t="s">
        <v>38</v>
      </c>
      <c r="D18" s="8" t="s">
        <v>152</v>
      </c>
      <c r="E18" s="9" t="s">
        <v>666</v>
      </c>
      <c r="F18" s="8" t="s">
        <v>52</v>
      </c>
      <c r="G18" s="8" t="s">
        <v>199</v>
      </c>
      <c r="H18" s="8" t="s">
        <v>219</v>
      </c>
      <c r="I18" s="9"/>
      <c r="J18" s="8" t="s">
        <v>263</v>
      </c>
      <c r="K18" s="8" t="s">
        <v>285</v>
      </c>
      <c r="L18" s="8" t="s">
        <v>300</v>
      </c>
      <c r="M18" s="8" t="s">
        <v>315</v>
      </c>
      <c r="N18" s="9" t="s">
        <v>666</v>
      </c>
      <c r="O18" s="8" t="s">
        <v>355</v>
      </c>
      <c r="P18" s="8" t="s">
        <v>372</v>
      </c>
      <c r="Q18" s="8" t="s">
        <v>400</v>
      </c>
    </row>
    <row r="19" spans="1:17">
      <c r="A19" s="9"/>
      <c r="B19" s="8" t="s">
        <v>107</v>
      </c>
      <c r="C19" s="8" t="s">
        <v>133</v>
      </c>
      <c r="D19" s="8" t="s">
        <v>153</v>
      </c>
      <c r="E19" s="9"/>
      <c r="F19" s="8" t="s">
        <v>180</v>
      </c>
      <c r="G19" s="8" t="s">
        <v>200</v>
      </c>
      <c r="H19" s="8" t="s">
        <v>220</v>
      </c>
      <c r="I19" s="9"/>
      <c r="J19" s="8" t="s">
        <v>264</v>
      </c>
      <c r="K19" s="8" t="s">
        <v>71</v>
      </c>
      <c r="L19" s="8" t="s">
        <v>301</v>
      </c>
      <c r="M19" s="8" t="s">
        <v>78</v>
      </c>
      <c r="N19" s="9"/>
      <c r="O19" s="8" t="s">
        <v>356</v>
      </c>
      <c r="P19" s="8" t="s">
        <v>91</v>
      </c>
      <c r="Q19" s="8" t="s">
        <v>401</v>
      </c>
    </row>
    <row r="20" spans="1:17">
      <c r="A20" s="9"/>
      <c r="B20" s="8" t="s">
        <v>108</v>
      </c>
      <c r="C20" s="8" t="s">
        <v>134</v>
      </c>
      <c r="D20" s="8" t="s">
        <v>154</v>
      </c>
      <c r="E20" s="9"/>
      <c r="F20" s="8" t="s">
        <v>181</v>
      </c>
      <c r="G20" s="8" t="s">
        <v>201</v>
      </c>
      <c r="H20" s="8" t="s">
        <v>221</v>
      </c>
      <c r="I20" s="9"/>
      <c r="J20" s="8" t="s">
        <v>265</v>
      </c>
      <c r="K20" s="8" t="s">
        <v>286</v>
      </c>
      <c r="L20" s="8" t="s">
        <v>73</v>
      </c>
      <c r="M20" s="8" t="s">
        <v>316</v>
      </c>
      <c r="N20" s="9"/>
      <c r="O20" s="8" t="s">
        <v>357</v>
      </c>
      <c r="P20" s="8" t="s">
        <v>373</v>
      </c>
      <c r="Q20" s="8" t="s">
        <v>402</v>
      </c>
    </row>
    <row r="21" spans="1:17">
      <c r="A21" s="9"/>
      <c r="B21" s="8" t="s">
        <v>109</v>
      </c>
      <c r="C21" s="8" t="s">
        <v>135</v>
      </c>
      <c r="D21" s="8" t="s">
        <v>155</v>
      </c>
      <c r="E21" s="9"/>
      <c r="F21" s="8" t="s">
        <v>53</v>
      </c>
      <c r="G21" s="8" t="s">
        <v>202</v>
      </c>
      <c r="H21" s="8" t="s">
        <v>222</v>
      </c>
      <c r="I21" s="9"/>
      <c r="J21" s="8" t="s">
        <v>266</v>
      </c>
      <c r="K21" s="9" t="s">
        <v>666</v>
      </c>
      <c r="L21" s="8" t="s">
        <v>302</v>
      </c>
      <c r="M21" s="8" t="s">
        <v>317</v>
      </c>
      <c r="N21" s="9"/>
      <c r="O21" s="8" t="s">
        <v>358</v>
      </c>
      <c r="P21" s="8" t="s">
        <v>92</v>
      </c>
      <c r="Q21" s="8" t="s">
        <v>96</v>
      </c>
    </row>
    <row r="22" spans="1:17">
      <c r="A22" s="9"/>
      <c r="B22" s="8" t="s">
        <v>110</v>
      </c>
      <c r="C22" s="8" t="s">
        <v>136</v>
      </c>
      <c r="D22" s="8" t="s">
        <v>156</v>
      </c>
      <c r="E22" s="9"/>
      <c r="F22" s="8" t="s">
        <v>158</v>
      </c>
      <c r="G22" s="8" t="s">
        <v>203</v>
      </c>
      <c r="H22" s="8" t="s">
        <v>223</v>
      </c>
      <c r="I22" s="9"/>
      <c r="J22" s="8" t="s">
        <v>24</v>
      </c>
      <c r="K22" s="9"/>
      <c r="L22" s="8" t="s">
        <v>303</v>
      </c>
      <c r="M22" s="8" t="s">
        <v>318</v>
      </c>
      <c r="N22" s="9"/>
      <c r="O22" s="8" t="s">
        <v>88</v>
      </c>
      <c r="P22" s="8" t="s">
        <v>374</v>
      </c>
      <c r="Q22" s="8" t="s">
        <v>403</v>
      </c>
    </row>
    <row r="23" spans="1:17">
      <c r="A23" s="9"/>
      <c r="B23" s="8" t="s">
        <v>111</v>
      </c>
      <c r="C23" s="8" t="s">
        <v>137</v>
      </c>
      <c r="D23" s="8" t="s">
        <v>157</v>
      </c>
      <c r="E23" s="9"/>
      <c r="F23" s="8" t="s">
        <v>182</v>
      </c>
      <c r="G23" s="8" t="s">
        <v>204</v>
      </c>
      <c r="H23" s="8" t="s">
        <v>224</v>
      </c>
      <c r="I23" s="9"/>
      <c r="J23" s="8" t="s">
        <v>267</v>
      </c>
      <c r="K23" s="9"/>
      <c r="L23" s="8" t="s">
        <v>304</v>
      </c>
      <c r="M23" s="8" t="s">
        <v>319</v>
      </c>
      <c r="N23" s="9"/>
      <c r="O23" s="8" t="s">
        <v>359</v>
      </c>
      <c r="P23" s="8" t="s">
        <v>375</v>
      </c>
      <c r="Q23" s="8" t="s">
        <v>404</v>
      </c>
    </row>
    <row r="24" spans="1:17">
      <c r="A24" s="9"/>
      <c r="B24" s="8" t="s">
        <v>112</v>
      </c>
      <c r="C24" s="8" t="s">
        <v>138</v>
      </c>
      <c r="D24" s="8" t="s">
        <v>114</v>
      </c>
      <c r="E24" s="9"/>
      <c r="F24" s="8" t="s">
        <v>54</v>
      </c>
      <c r="G24" s="8" t="s">
        <v>205</v>
      </c>
      <c r="H24" s="8" t="s">
        <v>225</v>
      </c>
      <c r="I24" s="9"/>
      <c r="J24" s="8" t="s">
        <v>268</v>
      </c>
      <c r="K24" s="9"/>
      <c r="L24" s="9" t="s">
        <v>666</v>
      </c>
      <c r="M24" s="8" t="s">
        <v>276</v>
      </c>
      <c r="N24" s="9"/>
      <c r="O24" s="8" t="s">
        <v>360</v>
      </c>
      <c r="P24" s="8" t="s">
        <v>225</v>
      </c>
      <c r="Q24" s="8" t="s">
        <v>405</v>
      </c>
    </row>
    <row r="25" spans="1:17">
      <c r="A25" s="9"/>
      <c r="B25" s="8" t="s">
        <v>113</v>
      </c>
      <c r="C25" s="8" t="s">
        <v>139</v>
      </c>
      <c r="D25" s="8" t="s">
        <v>158</v>
      </c>
      <c r="E25" s="9"/>
      <c r="F25" s="8" t="s">
        <v>55</v>
      </c>
      <c r="G25" s="8" t="s">
        <v>206</v>
      </c>
      <c r="H25" s="8" t="s">
        <v>226</v>
      </c>
      <c r="I25" s="9"/>
      <c r="J25" s="8" t="s">
        <v>68</v>
      </c>
      <c r="K25" s="9"/>
      <c r="L25" s="9"/>
      <c r="M25" s="8" t="s">
        <v>320</v>
      </c>
      <c r="N25" s="9"/>
      <c r="O25" s="9" t="s">
        <v>666</v>
      </c>
      <c r="P25" s="8" t="s">
        <v>93</v>
      </c>
      <c r="Q25" s="9" t="s">
        <v>666</v>
      </c>
    </row>
    <row r="26" spans="1:17">
      <c r="A26" s="9"/>
      <c r="B26" s="8" t="s">
        <v>114</v>
      </c>
      <c r="C26" s="8" t="s">
        <v>140</v>
      </c>
      <c r="D26" s="8" t="s">
        <v>159</v>
      </c>
      <c r="E26" s="9"/>
      <c r="F26" s="8" t="s">
        <v>183</v>
      </c>
      <c r="G26" s="9" t="s">
        <v>666</v>
      </c>
      <c r="H26" s="8" t="s">
        <v>60</v>
      </c>
      <c r="I26" s="9"/>
      <c r="J26" s="8" t="s">
        <v>269</v>
      </c>
      <c r="K26" s="9"/>
      <c r="L26" s="9"/>
      <c r="M26" s="8" t="s">
        <v>79</v>
      </c>
      <c r="N26" s="9"/>
      <c r="O26" s="9"/>
      <c r="P26" s="8" t="s">
        <v>376</v>
      </c>
      <c r="Q26" s="9"/>
    </row>
    <row r="27" spans="1:17">
      <c r="A27" s="9"/>
      <c r="B27" s="8" t="s">
        <v>115</v>
      </c>
      <c r="C27" s="9" t="s">
        <v>666</v>
      </c>
      <c r="D27" s="8" t="s">
        <v>160</v>
      </c>
      <c r="E27" s="9"/>
      <c r="F27" s="8" t="s">
        <v>184</v>
      </c>
      <c r="G27" s="9"/>
      <c r="H27" s="8" t="s">
        <v>227</v>
      </c>
      <c r="I27" s="9"/>
      <c r="J27" s="8" t="s">
        <v>69</v>
      </c>
      <c r="K27" s="9"/>
      <c r="L27" s="9"/>
      <c r="M27" s="8" t="s">
        <v>321</v>
      </c>
      <c r="N27" s="9"/>
      <c r="O27" s="9"/>
      <c r="P27" s="8" t="s">
        <v>377</v>
      </c>
      <c r="Q27" s="9"/>
    </row>
    <row r="28" spans="1:17">
      <c r="A28" s="9"/>
      <c r="B28" s="8" t="s">
        <v>116</v>
      </c>
      <c r="C28" s="9"/>
      <c r="D28" s="9" t="s">
        <v>666</v>
      </c>
      <c r="E28" s="9"/>
      <c r="F28" s="9" t="s">
        <v>666</v>
      </c>
      <c r="G28" s="9"/>
      <c r="H28" s="8" t="s">
        <v>228</v>
      </c>
      <c r="I28" s="9"/>
      <c r="J28" s="8" t="s">
        <v>270</v>
      </c>
      <c r="K28" s="9"/>
      <c r="L28" s="9"/>
      <c r="M28" s="8" t="s">
        <v>322</v>
      </c>
      <c r="N28" s="9"/>
      <c r="O28" s="9"/>
      <c r="P28" s="8" t="s">
        <v>378</v>
      </c>
      <c r="Q28" s="9"/>
    </row>
    <row r="29" spans="1:17">
      <c r="A29" s="9"/>
      <c r="B29" s="8" t="s">
        <v>117</v>
      </c>
      <c r="C29" s="9"/>
      <c r="D29" s="9"/>
      <c r="E29" s="9"/>
      <c r="F29" s="9"/>
      <c r="G29" s="9"/>
      <c r="H29" s="8" t="s">
        <v>229</v>
      </c>
      <c r="I29" s="9"/>
      <c r="J29" s="9" t="s">
        <v>666</v>
      </c>
      <c r="K29" s="9"/>
      <c r="L29" s="9"/>
      <c r="M29" s="8" t="s">
        <v>323</v>
      </c>
      <c r="N29" s="9"/>
      <c r="O29" s="9"/>
      <c r="P29" s="8" t="s">
        <v>379</v>
      </c>
      <c r="Q29" s="9"/>
    </row>
    <row r="30" spans="1:17">
      <c r="A30" s="9"/>
      <c r="B30" s="8" t="s">
        <v>118</v>
      </c>
      <c r="C30" s="9"/>
      <c r="D30" s="9"/>
      <c r="E30" s="9"/>
      <c r="F30" s="9"/>
      <c r="G30" s="9"/>
      <c r="H30" s="8" t="s">
        <v>230</v>
      </c>
      <c r="I30" s="9"/>
      <c r="J30" s="9"/>
      <c r="K30" s="9"/>
      <c r="L30" s="9"/>
      <c r="M30" s="8" t="s">
        <v>324</v>
      </c>
      <c r="N30" s="9"/>
      <c r="O30" s="9"/>
      <c r="P30" s="8" t="s">
        <v>380</v>
      </c>
      <c r="Q30" s="9"/>
    </row>
    <row r="31" spans="1:17">
      <c r="A31" s="9"/>
      <c r="B31" s="8" t="s">
        <v>119</v>
      </c>
      <c r="C31" s="9"/>
      <c r="D31" s="9"/>
      <c r="E31" s="9"/>
      <c r="F31" s="9"/>
      <c r="G31" s="9"/>
      <c r="H31" s="8" t="s">
        <v>231</v>
      </c>
      <c r="I31" s="9"/>
      <c r="J31" s="9"/>
      <c r="K31" s="9"/>
      <c r="L31" s="9"/>
      <c r="M31" s="8" t="s">
        <v>325</v>
      </c>
      <c r="N31" s="9"/>
      <c r="O31" s="9"/>
      <c r="P31" s="8" t="s">
        <v>381</v>
      </c>
      <c r="Q31" s="9"/>
    </row>
    <row r="32" spans="1:17">
      <c r="A32" s="9"/>
      <c r="B32" s="8" t="s">
        <v>120</v>
      </c>
      <c r="C32" s="9"/>
      <c r="D32" s="9"/>
      <c r="E32" s="9"/>
      <c r="F32" s="9"/>
      <c r="G32" s="9"/>
      <c r="H32" s="8" t="s">
        <v>232</v>
      </c>
      <c r="I32" s="9"/>
      <c r="J32" s="9"/>
      <c r="K32" s="9"/>
      <c r="L32" s="9"/>
      <c r="M32" s="8" t="s">
        <v>326</v>
      </c>
      <c r="N32" s="9"/>
      <c r="O32" s="9"/>
      <c r="P32" s="8" t="s">
        <v>113</v>
      </c>
      <c r="Q32" s="9"/>
    </row>
    <row r="33" spans="1:17">
      <c r="A33" s="9"/>
      <c r="B33" s="8" t="s">
        <v>121</v>
      </c>
      <c r="C33" s="9"/>
      <c r="D33" s="9"/>
      <c r="E33" s="9"/>
      <c r="F33" s="9"/>
      <c r="G33" s="9"/>
      <c r="H33" s="8" t="s">
        <v>233</v>
      </c>
      <c r="I33" s="9"/>
      <c r="J33" s="9"/>
      <c r="K33" s="9"/>
      <c r="L33" s="9"/>
      <c r="M33" s="8" t="s">
        <v>327</v>
      </c>
      <c r="N33" s="9"/>
      <c r="O33" s="9"/>
      <c r="P33" s="8" t="s">
        <v>382</v>
      </c>
      <c r="Q33" s="9"/>
    </row>
    <row r="34" spans="1:17">
      <c r="A34" s="9"/>
      <c r="B34" s="8" t="s">
        <v>666</v>
      </c>
      <c r="C34" s="9"/>
      <c r="D34" s="9"/>
      <c r="E34" s="9"/>
      <c r="F34" s="9"/>
      <c r="G34" s="9"/>
      <c r="H34" s="8" t="s">
        <v>234</v>
      </c>
      <c r="I34" s="9"/>
      <c r="J34" s="9"/>
      <c r="K34" s="9"/>
      <c r="L34" s="9"/>
      <c r="M34" s="8" t="s">
        <v>328</v>
      </c>
      <c r="N34" s="9"/>
      <c r="O34" s="9"/>
      <c r="P34" s="8" t="s">
        <v>383</v>
      </c>
      <c r="Q34" s="9"/>
    </row>
    <row r="35" spans="1:17">
      <c r="A35" s="9"/>
      <c r="B35" s="9"/>
      <c r="C35" s="9"/>
      <c r="D35" s="9"/>
      <c r="E35" s="9"/>
      <c r="F35" s="9"/>
      <c r="G35" s="9"/>
      <c r="H35" s="8" t="s">
        <v>235</v>
      </c>
      <c r="I35" s="9"/>
      <c r="J35" s="9"/>
      <c r="K35" s="9"/>
      <c r="L35" s="9"/>
      <c r="M35" s="8" t="s">
        <v>329</v>
      </c>
      <c r="N35" s="9"/>
      <c r="O35" s="9"/>
      <c r="P35" s="8" t="s">
        <v>384</v>
      </c>
      <c r="Q35" s="9"/>
    </row>
    <row r="36" spans="1:17">
      <c r="A36" s="9"/>
      <c r="B36" s="9"/>
      <c r="C36" s="9"/>
      <c r="D36" s="9"/>
      <c r="E36" s="9"/>
      <c r="F36" s="9"/>
      <c r="G36" s="9"/>
      <c r="H36" s="8" t="s">
        <v>61</v>
      </c>
      <c r="I36" s="9"/>
      <c r="J36" s="9"/>
      <c r="K36" s="9"/>
      <c r="L36" s="9"/>
      <c r="M36" s="8" t="s">
        <v>80</v>
      </c>
      <c r="N36" s="9"/>
      <c r="O36" s="9"/>
      <c r="P36" s="8" t="s">
        <v>385</v>
      </c>
      <c r="Q36" s="9"/>
    </row>
    <row r="37" spans="1:17">
      <c r="G37" s="9"/>
      <c r="H37" s="8" t="s">
        <v>236</v>
      </c>
      <c r="I37" s="9"/>
      <c r="J37" s="9"/>
      <c r="K37" s="9"/>
      <c r="L37" s="9"/>
      <c r="M37" s="8" t="s">
        <v>81</v>
      </c>
      <c r="N37" s="9"/>
      <c r="O37" s="9"/>
      <c r="P37" s="8" t="s">
        <v>386</v>
      </c>
      <c r="Q37" s="9"/>
    </row>
    <row r="38" spans="1:17">
      <c r="G38" s="9"/>
      <c r="H38" s="8" t="s">
        <v>62</v>
      </c>
      <c r="I38" s="9"/>
      <c r="J38" s="9"/>
      <c r="K38" s="9"/>
      <c r="L38" s="9"/>
      <c r="M38" s="8" t="s">
        <v>82</v>
      </c>
      <c r="N38" s="9"/>
      <c r="O38" s="9"/>
      <c r="P38" s="8" t="s">
        <v>387</v>
      </c>
      <c r="Q38" s="9"/>
    </row>
    <row r="39" spans="1:17">
      <c r="G39" s="9"/>
      <c r="H39" s="8" t="s">
        <v>63</v>
      </c>
      <c r="I39" s="9"/>
      <c r="J39" s="9"/>
      <c r="K39" s="9"/>
      <c r="L39" s="9"/>
      <c r="M39" s="8" t="s">
        <v>330</v>
      </c>
      <c r="N39" s="9"/>
      <c r="O39" s="9"/>
      <c r="P39" s="9" t="s">
        <v>666</v>
      </c>
      <c r="Q39" s="9"/>
    </row>
    <row r="40" spans="1:17">
      <c r="G40" s="9"/>
      <c r="H40" s="8" t="s">
        <v>237</v>
      </c>
      <c r="I40" s="9"/>
      <c r="J40" s="9"/>
      <c r="K40" s="9"/>
      <c r="L40" s="9"/>
      <c r="M40" s="9" t="s">
        <v>666</v>
      </c>
      <c r="N40" s="9"/>
      <c r="O40" s="9"/>
      <c r="P40" s="9"/>
      <c r="Q40" s="9"/>
    </row>
    <row r="41" spans="1:17">
      <c r="G41" s="9"/>
      <c r="H41" s="8" t="s">
        <v>238</v>
      </c>
      <c r="I41" s="9"/>
      <c r="J41" s="9"/>
      <c r="K41" s="9"/>
      <c r="L41" s="9"/>
      <c r="M41" s="9"/>
      <c r="N41" s="9"/>
      <c r="O41" s="9"/>
      <c r="P41" s="9"/>
      <c r="Q41" s="9"/>
    </row>
    <row r="42" spans="1:17">
      <c r="G42" s="9"/>
      <c r="H42" s="8" t="s">
        <v>239</v>
      </c>
      <c r="I42" s="9"/>
      <c r="J42" s="9"/>
      <c r="K42" s="9"/>
      <c r="L42" s="9"/>
      <c r="M42" s="9"/>
      <c r="N42" s="9"/>
      <c r="O42" s="9"/>
      <c r="P42" s="9"/>
      <c r="Q42" s="9"/>
    </row>
    <row r="43" spans="1:17">
      <c r="G43" s="9"/>
      <c r="H43" s="8" t="s">
        <v>240</v>
      </c>
      <c r="I43" s="9"/>
      <c r="J43" s="9"/>
      <c r="K43" s="9"/>
      <c r="L43" s="9"/>
      <c r="M43" s="9"/>
      <c r="N43" s="9"/>
      <c r="O43" s="9"/>
      <c r="P43" s="9"/>
      <c r="Q43" s="9"/>
    </row>
    <row r="44" spans="1:17">
      <c r="G44" s="9"/>
      <c r="H44" s="8" t="s">
        <v>241</v>
      </c>
      <c r="I44" s="9"/>
      <c r="J44" s="9"/>
      <c r="K44" s="9"/>
      <c r="L44" s="9"/>
      <c r="M44" s="9"/>
      <c r="N44" s="9"/>
      <c r="O44" s="9"/>
      <c r="P44" s="9"/>
      <c r="Q44" s="9"/>
    </row>
    <row r="45" spans="1:17">
      <c r="G45" s="9"/>
      <c r="H45" s="8" t="s">
        <v>242</v>
      </c>
      <c r="I45" s="9"/>
      <c r="J45" s="9"/>
      <c r="K45" s="9"/>
      <c r="L45" s="9"/>
      <c r="M45" s="9"/>
      <c r="N45" s="9"/>
      <c r="O45" s="9"/>
      <c r="P45" s="9"/>
      <c r="Q45" s="9"/>
    </row>
    <row r="46" spans="1:17">
      <c r="G46" s="9"/>
      <c r="H46" s="9" t="s">
        <v>666</v>
      </c>
      <c r="I46" s="9"/>
      <c r="J46" s="9"/>
      <c r="K46" s="9"/>
      <c r="L46" s="9"/>
      <c r="M46" s="9"/>
      <c r="N46" s="9"/>
      <c r="O46" s="9"/>
      <c r="P46" s="9"/>
      <c r="Q46" s="9"/>
    </row>
    <row r="47" spans="1:17"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</row>
    <row r="48" spans="1:17"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</row>
    <row r="49" spans="7:17"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</row>
    <row r="50" spans="7:17"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7:17"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7:17"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7:17"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7:17"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7:17"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7:17"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7:17"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7:17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7:17"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7:17"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  <row r="61" spans="7:17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7:17"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</row>
    <row r="63" spans="7:17"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</row>
    <row r="64" spans="7:17"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</row>
    <row r="65" spans="7:17"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</row>
    <row r="66" spans="7:17"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</row>
    <row r="67" spans="7:17"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7:17"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</row>
    <row r="69" spans="7:17"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</row>
    <row r="70" spans="7:17"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</row>
    <row r="71" spans="7:17"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</row>
    <row r="72" spans="7:17"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</row>
    <row r="73" spans="7:17"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</row>
    <row r="74" spans="7:17"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</row>
    <row r="75" spans="7:17"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</row>
    <row r="76" spans="7:17"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</row>
    <row r="77" spans="7:17"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</row>
    <row r="78" spans="7:17"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</row>
    <row r="79" spans="7:17"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</row>
    <row r="80" spans="7:17"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7:17"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</row>
    <row r="82" spans="7:17"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</row>
    <row r="83" spans="7:17"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</row>
    <row r="84" spans="7:17"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</row>
    <row r="85" spans="7:17"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</row>
    <row r="86" spans="7:17"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</row>
    <row r="87" spans="7:17"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</row>
    <row r="88" spans="7:17"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</row>
    <row r="89" spans="7:17"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</row>
    <row r="90" spans="7:17"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7:17"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</row>
    <row r="92" spans="7:17"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</row>
    <row r="93" spans="7:17"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</row>
    <row r="94" spans="7:17"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</row>
    <row r="95" spans="7:17"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</row>
    <row r="96" spans="7:17"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</row>
    <row r="97" spans="7:17"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</row>
    <row r="98" spans="7:17"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</row>
    <row r="99" spans="7:17"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</row>
    <row r="100" spans="7:17"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</row>
    <row r="101" spans="7:17"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</row>
    <row r="102" spans="7:17"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</row>
    <row r="103" spans="7:17"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</row>
    <row r="104" spans="7:17"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</row>
    <row r="105" spans="7:17"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</row>
    <row r="106" spans="7:17"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</row>
    <row r="107" spans="7:17"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</row>
    <row r="108" spans="7:17"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</row>
    <row r="109" spans="7:17"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</row>
    <row r="110" spans="7:17"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</row>
    <row r="111" spans="7:17"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</row>
    <row r="112" spans="7:17"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</row>
    <row r="113" spans="7:17"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</row>
    <row r="114" spans="7:17"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</row>
    <row r="115" spans="7:17"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</row>
    <row r="116" spans="7:17"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</row>
    <row r="117" spans="7:17"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</row>
    <row r="118" spans="7:17"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</row>
    <row r="119" spans="7:17"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</row>
    <row r="120" spans="7:17"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</row>
    <row r="121" spans="7:17"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</row>
    <row r="122" spans="7:17"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</row>
    <row r="123" spans="7:17"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</row>
    <row r="124" spans="7:17"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</row>
    <row r="125" spans="7:17"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</row>
    <row r="126" spans="7:17"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</row>
    <row r="127" spans="7:17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</row>
    <row r="128" spans="7:17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</row>
    <row r="129" spans="7:17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</row>
    <row r="130" spans="7:17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</row>
    <row r="131" spans="7:17"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</row>
    <row r="132" spans="7:17"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</row>
    <row r="133" spans="7:17"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</row>
    <row r="134" spans="7:17"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</row>
    <row r="135" spans="7:17"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</row>
    <row r="136" spans="7:17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</row>
    <row r="137" spans="7:17"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</row>
    <row r="138" spans="7:17"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</row>
    <row r="139" spans="7:17"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</row>
    <row r="140" spans="7:17"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</row>
    <row r="141" spans="7:17"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</row>
    <row r="142" spans="7:17"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</row>
    <row r="143" spans="7:17"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</row>
    <row r="144" spans="7:17"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</row>
    <row r="145" spans="7:17"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spans="7:17"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</row>
    <row r="147" spans="7:17"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</row>
    <row r="148" spans="7:17"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</row>
    <row r="149" spans="7:17"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</row>
    <row r="150" spans="7:17"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</row>
    <row r="151" spans="7:17"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</row>
    <row r="152" spans="7:17"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</row>
    <row r="153" spans="7:17"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</row>
    <row r="154" spans="7:17"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</row>
    <row r="155" spans="7:17"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</row>
    <row r="156" spans="7:17"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</row>
    <row r="157" spans="7:17"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</row>
    <row r="158" spans="7:17"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</row>
    <row r="159" spans="7:17"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</row>
    <row r="160" spans="7:17"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</row>
    <row r="161" spans="7:17"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</row>
    <row r="162" spans="7:17"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</row>
    <row r="163" spans="7:17"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</row>
    <row r="164" spans="7:17"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</row>
    <row r="165" spans="7:17"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</row>
    <row r="166" spans="7:17"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</row>
    <row r="167" spans="7:17"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</row>
    <row r="168" spans="7:17"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</row>
    <row r="169" spans="7:17"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</row>
    <row r="170" spans="7:17"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Arkusz5"/>
  <dimension ref="A1:J6735"/>
  <sheetViews>
    <sheetView workbookViewId="0">
      <selection activeCell="K34" sqref="K34"/>
    </sheetView>
  </sheetViews>
  <sheetFormatPr defaultRowHeight="12.75"/>
  <cols>
    <col min="1" max="1" width="20.7109375" customWidth="1"/>
    <col min="2" max="2" width="14.5703125" bestFit="1" customWidth="1"/>
    <col min="3" max="3" width="22.28515625" customWidth="1"/>
    <col min="4" max="4" width="11.140625" customWidth="1"/>
    <col min="5" max="6" width="12.28515625" customWidth="1"/>
    <col min="12" max="12" width="21" customWidth="1"/>
    <col min="13" max="13" width="18" customWidth="1"/>
    <col min="14" max="14" width="18.28515625" customWidth="1"/>
    <col min="15" max="15" width="18.140625" customWidth="1"/>
    <col min="23" max="23" width="17.5703125" customWidth="1"/>
    <col min="24" max="24" width="18" customWidth="1"/>
    <col min="26" max="26" width="12" customWidth="1"/>
  </cols>
  <sheetData>
    <row r="1" spans="1:10" ht="12.75" customHeight="1">
      <c r="C1" s="202" t="s">
        <v>0</v>
      </c>
      <c r="D1" s="203" t="s">
        <v>1</v>
      </c>
      <c r="E1" s="204" t="s">
        <v>2</v>
      </c>
      <c r="F1" s="205" t="s">
        <v>3</v>
      </c>
    </row>
    <row r="2" spans="1:10" ht="12.75" customHeight="1">
      <c r="C2" s="206"/>
      <c r="D2" s="207"/>
      <c r="E2" s="208"/>
      <c r="F2" s="209"/>
    </row>
    <row r="3" spans="1:10" ht="15.75" thickBot="1">
      <c r="A3" t="s">
        <v>664</v>
      </c>
      <c r="B3" t="s">
        <v>665</v>
      </c>
      <c r="C3" s="210"/>
      <c r="D3" s="211"/>
      <c r="E3" s="212"/>
      <c r="F3" s="213"/>
    </row>
    <row r="4" spans="1:10">
      <c r="A4" s="4" t="s">
        <v>406</v>
      </c>
      <c r="B4" t="s">
        <v>666</v>
      </c>
      <c r="C4" s="1" t="s">
        <v>29</v>
      </c>
      <c r="D4" s="2">
        <v>2903812</v>
      </c>
      <c r="E4" s="3">
        <v>1396008</v>
      </c>
      <c r="F4" s="3">
        <v>1507804</v>
      </c>
      <c r="G4" t="b">
        <f>IFERROR(IF(SEARCH(" - ",C4)&gt;0,FALSE,TRUE),TRUE)</f>
        <v>1</v>
      </c>
      <c r="H4" t="b">
        <f>IFERROR(IF(SEARCH("70",C4)&gt;0,FALSE,TRUE),TRUE)</f>
        <v>1</v>
      </c>
      <c r="I4" t="b">
        <f>IFERROR(IF(SEARCH("65+",C4)&gt;0,FALSE,TRUE),TRUE)</f>
        <v>1</v>
      </c>
      <c r="J4" t="b">
        <f>AND(G4:I4)</f>
        <v>1</v>
      </c>
    </row>
    <row r="5" spans="1:10">
      <c r="A5" s="4" t="s">
        <v>406</v>
      </c>
      <c r="B5" t="s">
        <v>666</v>
      </c>
      <c r="C5" s="4" t="s">
        <v>6</v>
      </c>
      <c r="D5" s="5">
        <v>134844</v>
      </c>
      <c r="E5" s="5">
        <v>69399</v>
      </c>
      <c r="F5" s="5">
        <v>65445</v>
      </c>
      <c r="G5" t="b">
        <f t="shared" ref="G5:G68" si="0">IFERROR(IF(SEARCH(" - ",C5)&gt;0,FALSE,TRUE),TRUE)</f>
        <v>0</v>
      </c>
      <c r="H5" t="b">
        <f t="shared" ref="H5:H68" si="1">IFERROR(IF(SEARCH("70",C5)&gt;0,FALSE,TRUE),TRUE)</f>
        <v>1</v>
      </c>
      <c r="I5" t="b">
        <f t="shared" ref="I5:I68" si="2">IFERROR(IF(SEARCH("65+",C5)&gt;0,FALSE,TRUE),TRUE)</f>
        <v>1</v>
      </c>
      <c r="J5" t="b">
        <f t="shared" ref="J5:J68" si="3">AND(G5:I5)</f>
        <v>0</v>
      </c>
    </row>
    <row r="6" spans="1:10">
      <c r="A6" s="4" t="s">
        <v>406</v>
      </c>
      <c r="B6" t="s">
        <v>666</v>
      </c>
      <c r="C6" s="4" t="s">
        <v>7</v>
      </c>
      <c r="D6" s="6">
        <v>149467</v>
      </c>
      <c r="E6" s="6">
        <v>76437</v>
      </c>
      <c r="F6" s="6">
        <v>73030</v>
      </c>
      <c r="G6" t="b">
        <f t="shared" si="0"/>
        <v>0</v>
      </c>
      <c r="H6" t="b">
        <f t="shared" si="1"/>
        <v>1</v>
      </c>
      <c r="I6" t="b">
        <f t="shared" si="2"/>
        <v>1</v>
      </c>
      <c r="J6" t="b">
        <f t="shared" si="3"/>
        <v>0</v>
      </c>
    </row>
    <row r="7" spans="1:10">
      <c r="A7" s="4" t="s">
        <v>406</v>
      </c>
      <c r="B7" t="s">
        <v>666</v>
      </c>
      <c r="C7" s="4" t="s">
        <v>8</v>
      </c>
      <c r="D7" s="6">
        <v>125044</v>
      </c>
      <c r="E7" s="6">
        <v>64220</v>
      </c>
      <c r="F7" s="6">
        <v>60824</v>
      </c>
      <c r="G7" t="b">
        <f t="shared" si="0"/>
        <v>0</v>
      </c>
      <c r="H7" t="b">
        <f t="shared" si="1"/>
        <v>1</v>
      </c>
      <c r="I7" t="b">
        <f t="shared" si="2"/>
        <v>1</v>
      </c>
      <c r="J7" t="b">
        <f t="shared" si="3"/>
        <v>0</v>
      </c>
    </row>
    <row r="8" spans="1:10">
      <c r="A8" s="4" t="s">
        <v>406</v>
      </c>
      <c r="B8" t="s">
        <v>666</v>
      </c>
      <c r="C8" s="4" t="s">
        <v>9</v>
      </c>
      <c r="D8" s="6">
        <v>134228</v>
      </c>
      <c r="E8" s="6">
        <v>68615</v>
      </c>
      <c r="F8" s="6">
        <v>65613</v>
      </c>
      <c r="G8" t="b">
        <f t="shared" si="0"/>
        <v>0</v>
      </c>
      <c r="H8" t="b">
        <f t="shared" si="1"/>
        <v>1</v>
      </c>
      <c r="I8" t="b">
        <f t="shared" si="2"/>
        <v>1</v>
      </c>
      <c r="J8" t="b">
        <f t="shared" si="3"/>
        <v>0</v>
      </c>
    </row>
    <row r="9" spans="1:10">
      <c r="A9" s="4" t="s">
        <v>406</v>
      </c>
      <c r="B9" t="s">
        <v>666</v>
      </c>
      <c r="C9" s="4" t="s">
        <v>10</v>
      </c>
      <c r="D9" s="6">
        <v>165968</v>
      </c>
      <c r="E9" s="6">
        <v>84367</v>
      </c>
      <c r="F9" s="6">
        <v>81601</v>
      </c>
      <c r="G9" t="b">
        <f t="shared" si="0"/>
        <v>0</v>
      </c>
      <c r="H9" t="b">
        <f t="shared" si="1"/>
        <v>1</v>
      </c>
      <c r="I9" t="b">
        <f t="shared" si="2"/>
        <v>1</v>
      </c>
      <c r="J9" t="b">
        <f t="shared" si="3"/>
        <v>0</v>
      </c>
    </row>
    <row r="10" spans="1:10">
      <c r="A10" s="4" t="s">
        <v>406</v>
      </c>
      <c r="B10" t="s">
        <v>666</v>
      </c>
      <c r="C10" s="4" t="s">
        <v>11</v>
      </c>
      <c r="D10" s="6">
        <v>206978</v>
      </c>
      <c r="E10" s="6">
        <v>104098</v>
      </c>
      <c r="F10" s="6">
        <v>102880</v>
      </c>
      <c r="G10" t="b">
        <f t="shared" si="0"/>
        <v>0</v>
      </c>
      <c r="H10" t="b">
        <f t="shared" si="1"/>
        <v>1</v>
      </c>
      <c r="I10" t="b">
        <f t="shared" si="2"/>
        <v>1</v>
      </c>
      <c r="J10" t="b">
        <f t="shared" si="3"/>
        <v>0</v>
      </c>
    </row>
    <row r="11" spans="1:10">
      <c r="A11" s="4" t="s">
        <v>406</v>
      </c>
      <c r="B11" t="s">
        <v>666</v>
      </c>
      <c r="C11" s="4" t="s">
        <v>12</v>
      </c>
      <c r="D11" s="6">
        <v>255384</v>
      </c>
      <c r="E11" s="6">
        <v>128986</v>
      </c>
      <c r="F11" s="6">
        <v>126398</v>
      </c>
      <c r="G11" t="b">
        <f t="shared" si="0"/>
        <v>0</v>
      </c>
      <c r="H11" t="b">
        <f t="shared" si="1"/>
        <v>1</v>
      </c>
      <c r="I11" t="b">
        <f t="shared" si="2"/>
        <v>1</v>
      </c>
      <c r="J11" t="b">
        <f t="shared" si="3"/>
        <v>0</v>
      </c>
    </row>
    <row r="12" spans="1:10">
      <c r="A12" s="4" t="s">
        <v>406</v>
      </c>
      <c r="B12" t="s">
        <v>666</v>
      </c>
      <c r="C12" s="4" t="s">
        <v>13</v>
      </c>
      <c r="D12" s="6">
        <v>244691</v>
      </c>
      <c r="E12" s="6">
        <v>124016</v>
      </c>
      <c r="F12" s="6">
        <v>120675</v>
      </c>
      <c r="G12" t="b">
        <f t="shared" si="0"/>
        <v>0</v>
      </c>
      <c r="H12" t="b">
        <f t="shared" si="1"/>
        <v>1</v>
      </c>
      <c r="I12" t="b">
        <f t="shared" si="2"/>
        <v>1</v>
      </c>
      <c r="J12" t="b">
        <f t="shared" si="3"/>
        <v>0</v>
      </c>
    </row>
    <row r="13" spans="1:10">
      <c r="A13" s="4" t="s">
        <v>406</v>
      </c>
      <c r="B13" t="s">
        <v>666</v>
      </c>
      <c r="C13" s="4" t="s">
        <v>14</v>
      </c>
      <c r="D13" s="6">
        <v>212062</v>
      </c>
      <c r="E13" s="6">
        <v>107643</v>
      </c>
      <c r="F13" s="6">
        <v>104419</v>
      </c>
      <c r="G13" t="b">
        <f t="shared" si="0"/>
        <v>0</v>
      </c>
      <c r="H13" t="b">
        <f t="shared" si="1"/>
        <v>1</v>
      </c>
      <c r="I13" t="b">
        <f t="shared" si="2"/>
        <v>1</v>
      </c>
      <c r="J13" t="b">
        <f t="shared" si="3"/>
        <v>0</v>
      </c>
    </row>
    <row r="14" spans="1:10">
      <c r="A14" s="4" t="s">
        <v>406</v>
      </c>
      <c r="B14" t="s">
        <v>666</v>
      </c>
      <c r="C14" s="4" t="s">
        <v>15</v>
      </c>
      <c r="D14" s="6">
        <v>168041</v>
      </c>
      <c r="E14" s="6">
        <v>84678</v>
      </c>
      <c r="F14" s="6">
        <v>83363</v>
      </c>
      <c r="G14" t="b">
        <f t="shared" si="0"/>
        <v>0</v>
      </c>
      <c r="H14" t="b">
        <f t="shared" si="1"/>
        <v>1</v>
      </c>
      <c r="I14" t="b">
        <f t="shared" si="2"/>
        <v>1</v>
      </c>
      <c r="J14" t="b">
        <f t="shared" si="3"/>
        <v>0</v>
      </c>
    </row>
    <row r="15" spans="1:10">
      <c r="A15" s="4" t="s">
        <v>406</v>
      </c>
      <c r="B15" t="s">
        <v>666</v>
      </c>
      <c r="C15" s="4" t="s">
        <v>16</v>
      </c>
      <c r="D15" s="6">
        <v>173873</v>
      </c>
      <c r="E15" s="6">
        <v>85461</v>
      </c>
      <c r="F15" s="6">
        <v>88412</v>
      </c>
      <c r="G15" t="b">
        <f t="shared" si="0"/>
        <v>0</v>
      </c>
      <c r="H15" t="b">
        <f t="shared" si="1"/>
        <v>1</v>
      </c>
      <c r="I15" t="b">
        <f t="shared" si="2"/>
        <v>1</v>
      </c>
      <c r="J15" t="b">
        <f t="shared" si="3"/>
        <v>0</v>
      </c>
    </row>
    <row r="16" spans="1:10">
      <c r="A16" s="4" t="s">
        <v>406</v>
      </c>
      <c r="B16" t="s">
        <v>666</v>
      </c>
      <c r="C16" s="4" t="s">
        <v>17</v>
      </c>
      <c r="D16" s="6">
        <v>221686</v>
      </c>
      <c r="E16" s="6">
        <v>106311</v>
      </c>
      <c r="F16" s="6">
        <v>115375</v>
      </c>
      <c r="G16" t="b">
        <f t="shared" si="0"/>
        <v>0</v>
      </c>
      <c r="H16" t="b">
        <f t="shared" si="1"/>
        <v>1</v>
      </c>
      <c r="I16" t="b">
        <f t="shared" si="2"/>
        <v>1</v>
      </c>
      <c r="J16" t="b">
        <f t="shared" si="3"/>
        <v>0</v>
      </c>
    </row>
    <row r="17" spans="1:10">
      <c r="A17" s="4" t="s">
        <v>406</v>
      </c>
      <c r="B17" t="s">
        <v>666</v>
      </c>
      <c r="C17" s="4" t="s">
        <v>18</v>
      </c>
      <c r="D17" s="6">
        <v>229985</v>
      </c>
      <c r="E17" s="6">
        <v>106679</v>
      </c>
      <c r="F17" s="6">
        <v>123306</v>
      </c>
      <c r="G17" t="b">
        <f t="shared" si="0"/>
        <v>0</v>
      </c>
      <c r="H17" t="b">
        <f t="shared" si="1"/>
        <v>1</v>
      </c>
      <c r="I17" t="b">
        <f t="shared" si="2"/>
        <v>1</v>
      </c>
      <c r="J17" t="b">
        <f t="shared" si="3"/>
        <v>0</v>
      </c>
    </row>
    <row r="18" spans="1:10">
      <c r="A18" s="4" t="s">
        <v>406</v>
      </c>
      <c r="B18" t="s">
        <v>666</v>
      </c>
      <c r="C18" s="4" t="s">
        <v>19</v>
      </c>
      <c r="D18" s="6">
        <v>185548</v>
      </c>
      <c r="E18" s="6">
        <v>82887</v>
      </c>
      <c r="F18" s="6">
        <v>102661</v>
      </c>
      <c r="G18" t="b">
        <f t="shared" si="0"/>
        <v>0</v>
      </c>
      <c r="H18" t="b">
        <f t="shared" si="1"/>
        <v>1</v>
      </c>
      <c r="I18" t="b">
        <f t="shared" si="2"/>
        <v>1</v>
      </c>
      <c r="J18" t="b">
        <f t="shared" si="3"/>
        <v>0</v>
      </c>
    </row>
    <row r="19" spans="1:10">
      <c r="A19" s="4" t="s">
        <v>406</v>
      </c>
      <c r="B19" t="s">
        <v>666</v>
      </c>
      <c r="C19" s="4" t="s">
        <v>5</v>
      </c>
      <c r="D19" s="6">
        <v>296013</v>
      </c>
      <c r="E19" s="6">
        <v>102211</v>
      </c>
      <c r="F19" s="6">
        <v>193802</v>
      </c>
      <c r="G19" t="b">
        <f t="shared" si="0"/>
        <v>1</v>
      </c>
      <c r="H19" t="b">
        <f t="shared" si="1"/>
        <v>0</v>
      </c>
      <c r="I19" t="b">
        <f t="shared" si="2"/>
        <v>1</v>
      </c>
      <c r="J19" t="b">
        <f t="shared" si="3"/>
        <v>0</v>
      </c>
    </row>
    <row r="20" spans="1:10">
      <c r="A20" s="4" t="s">
        <v>406</v>
      </c>
      <c r="B20" t="s">
        <v>666</v>
      </c>
      <c r="C20" s="4" t="s">
        <v>4</v>
      </c>
      <c r="D20" s="6">
        <f>SUM(D18:D19)</f>
        <v>481561</v>
      </c>
      <c r="E20" s="6">
        <f>SUM(E18:E19)</f>
        <v>185098</v>
      </c>
      <c r="F20" s="6">
        <f t="shared" ref="F20" si="4">SUM(F18:F19)</f>
        <v>296463</v>
      </c>
      <c r="G20" t="b">
        <f t="shared" si="0"/>
        <v>1</v>
      </c>
      <c r="H20" t="b">
        <f t="shared" si="1"/>
        <v>1</v>
      </c>
      <c r="I20" t="b">
        <f t="shared" si="2"/>
        <v>0</v>
      </c>
      <c r="J20" t="b">
        <f t="shared" si="3"/>
        <v>0</v>
      </c>
    </row>
    <row r="21" spans="1:10">
      <c r="A21" s="4" t="s">
        <v>406</v>
      </c>
      <c r="B21" s="4" t="s">
        <v>30</v>
      </c>
      <c r="C21" s="4" t="s">
        <v>30</v>
      </c>
      <c r="D21" s="6">
        <v>80889</v>
      </c>
      <c r="E21" s="6">
        <v>37678</v>
      </c>
      <c r="F21" s="6">
        <v>43211</v>
      </c>
      <c r="G21" t="b">
        <f t="shared" si="0"/>
        <v>1</v>
      </c>
      <c r="H21" t="b">
        <f t="shared" si="1"/>
        <v>1</v>
      </c>
      <c r="I21" t="b">
        <f t="shared" si="2"/>
        <v>1</v>
      </c>
      <c r="J21" t="b">
        <f t="shared" si="3"/>
        <v>1</v>
      </c>
    </row>
    <row r="22" spans="1:10">
      <c r="A22" s="4" t="s">
        <v>406</v>
      </c>
      <c r="B22" s="4" t="s">
        <v>30</v>
      </c>
      <c r="C22" s="4" t="s">
        <v>6</v>
      </c>
      <c r="D22" s="6">
        <v>3183</v>
      </c>
      <c r="E22" s="6">
        <v>1618</v>
      </c>
      <c r="F22" s="6">
        <v>1565</v>
      </c>
      <c r="G22" t="b">
        <f t="shared" si="0"/>
        <v>0</v>
      </c>
      <c r="H22" t="b">
        <f t="shared" si="1"/>
        <v>1</v>
      </c>
      <c r="I22" t="b">
        <f t="shared" si="2"/>
        <v>1</v>
      </c>
      <c r="J22" t="b">
        <f t="shared" si="3"/>
        <v>0</v>
      </c>
    </row>
    <row r="23" spans="1:10">
      <c r="A23" s="4" t="s">
        <v>406</v>
      </c>
      <c r="B23" s="4" t="s">
        <v>30</v>
      </c>
      <c r="C23" s="4" t="s">
        <v>7</v>
      </c>
      <c r="D23" s="6">
        <v>3523</v>
      </c>
      <c r="E23" s="6">
        <v>1806</v>
      </c>
      <c r="F23" s="6">
        <v>1717</v>
      </c>
      <c r="G23" t="b">
        <f t="shared" si="0"/>
        <v>0</v>
      </c>
      <c r="H23" t="b">
        <f t="shared" si="1"/>
        <v>1</v>
      </c>
      <c r="I23" t="b">
        <f t="shared" si="2"/>
        <v>1</v>
      </c>
      <c r="J23" t="b">
        <f t="shared" si="3"/>
        <v>0</v>
      </c>
    </row>
    <row r="24" spans="1:10">
      <c r="A24" s="4" t="s">
        <v>406</v>
      </c>
      <c r="B24" s="4" t="s">
        <v>30</v>
      </c>
      <c r="C24" s="4" t="s">
        <v>8</v>
      </c>
      <c r="D24" s="6">
        <v>3023</v>
      </c>
      <c r="E24" s="6">
        <v>1562</v>
      </c>
      <c r="F24" s="6">
        <v>1461</v>
      </c>
      <c r="G24" t="b">
        <f t="shared" si="0"/>
        <v>0</v>
      </c>
      <c r="H24" t="b">
        <f t="shared" si="1"/>
        <v>1</v>
      </c>
      <c r="I24" t="b">
        <f t="shared" si="2"/>
        <v>1</v>
      </c>
      <c r="J24" t="b">
        <f t="shared" si="3"/>
        <v>0</v>
      </c>
    </row>
    <row r="25" spans="1:10">
      <c r="A25" s="4" t="s">
        <v>406</v>
      </c>
      <c r="B25" s="4" t="s">
        <v>30</v>
      </c>
      <c r="C25" s="4" t="s">
        <v>9</v>
      </c>
      <c r="D25" s="6">
        <v>3241</v>
      </c>
      <c r="E25" s="6">
        <v>1581</v>
      </c>
      <c r="F25" s="6">
        <v>1660</v>
      </c>
      <c r="G25" t="b">
        <f t="shared" si="0"/>
        <v>0</v>
      </c>
      <c r="H25" t="b">
        <f t="shared" si="1"/>
        <v>1</v>
      </c>
      <c r="I25" t="b">
        <f t="shared" si="2"/>
        <v>1</v>
      </c>
      <c r="J25" t="b">
        <f t="shared" si="3"/>
        <v>0</v>
      </c>
    </row>
    <row r="26" spans="1:10">
      <c r="A26" s="4" t="s">
        <v>406</v>
      </c>
      <c r="B26" s="4" t="s">
        <v>30</v>
      </c>
      <c r="C26" s="4" t="s">
        <v>10</v>
      </c>
      <c r="D26" s="6">
        <v>3983</v>
      </c>
      <c r="E26" s="6">
        <v>2014</v>
      </c>
      <c r="F26" s="6">
        <v>1969</v>
      </c>
      <c r="G26" t="b">
        <f t="shared" si="0"/>
        <v>0</v>
      </c>
      <c r="H26" t="b">
        <f t="shared" si="1"/>
        <v>1</v>
      </c>
      <c r="I26" t="b">
        <f t="shared" si="2"/>
        <v>1</v>
      </c>
      <c r="J26" t="b">
        <f t="shared" si="3"/>
        <v>0</v>
      </c>
    </row>
    <row r="27" spans="1:10">
      <c r="A27" s="4" t="s">
        <v>406</v>
      </c>
      <c r="B27" s="4" t="s">
        <v>30</v>
      </c>
      <c r="C27" s="4" t="s">
        <v>11</v>
      </c>
      <c r="D27" s="6">
        <v>4920</v>
      </c>
      <c r="E27" s="6">
        <v>2453</v>
      </c>
      <c r="F27" s="6">
        <v>2467</v>
      </c>
      <c r="G27" t="b">
        <f t="shared" si="0"/>
        <v>0</v>
      </c>
      <c r="H27" t="b">
        <f t="shared" si="1"/>
        <v>1</v>
      </c>
      <c r="I27" t="b">
        <f t="shared" si="2"/>
        <v>1</v>
      </c>
      <c r="J27" t="b">
        <f t="shared" si="3"/>
        <v>0</v>
      </c>
    </row>
    <row r="28" spans="1:10">
      <c r="A28" s="4" t="s">
        <v>406</v>
      </c>
      <c r="B28" s="4" t="s">
        <v>30</v>
      </c>
      <c r="C28" s="4" t="s">
        <v>12</v>
      </c>
      <c r="D28" s="6">
        <v>6508</v>
      </c>
      <c r="E28" s="6">
        <v>3347</v>
      </c>
      <c r="F28" s="6">
        <v>3161</v>
      </c>
      <c r="G28" t="b">
        <f t="shared" si="0"/>
        <v>0</v>
      </c>
      <c r="H28" t="b">
        <f t="shared" si="1"/>
        <v>1</v>
      </c>
      <c r="I28" t="b">
        <f t="shared" si="2"/>
        <v>1</v>
      </c>
      <c r="J28" t="b">
        <f t="shared" si="3"/>
        <v>0</v>
      </c>
    </row>
    <row r="29" spans="1:10">
      <c r="A29" s="4" t="s">
        <v>406</v>
      </c>
      <c r="B29" s="4" t="s">
        <v>30</v>
      </c>
      <c r="C29" s="4" t="s">
        <v>13</v>
      </c>
      <c r="D29" s="6">
        <v>6547</v>
      </c>
      <c r="E29" s="6">
        <v>3285</v>
      </c>
      <c r="F29" s="6">
        <v>3262</v>
      </c>
      <c r="G29" t="b">
        <f t="shared" si="0"/>
        <v>0</v>
      </c>
      <c r="H29" t="b">
        <f t="shared" si="1"/>
        <v>1</v>
      </c>
      <c r="I29" t="b">
        <f t="shared" si="2"/>
        <v>1</v>
      </c>
      <c r="J29" t="b">
        <f t="shared" si="3"/>
        <v>0</v>
      </c>
    </row>
    <row r="30" spans="1:10">
      <c r="A30" s="4" t="s">
        <v>406</v>
      </c>
      <c r="B30" s="4" t="s">
        <v>30</v>
      </c>
      <c r="C30" s="4" t="s">
        <v>14</v>
      </c>
      <c r="D30" s="6">
        <v>5591</v>
      </c>
      <c r="E30" s="6">
        <v>2767</v>
      </c>
      <c r="F30" s="6">
        <v>2824</v>
      </c>
      <c r="G30" t="b">
        <f t="shared" si="0"/>
        <v>0</v>
      </c>
      <c r="H30" t="b">
        <f t="shared" si="1"/>
        <v>1</v>
      </c>
      <c r="I30" t="b">
        <f t="shared" si="2"/>
        <v>1</v>
      </c>
      <c r="J30" t="b">
        <f t="shared" si="3"/>
        <v>0</v>
      </c>
    </row>
    <row r="31" spans="1:10">
      <c r="A31" s="4" t="s">
        <v>406</v>
      </c>
      <c r="B31" s="4" t="s">
        <v>30</v>
      </c>
      <c r="C31" s="4" t="s">
        <v>15</v>
      </c>
      <c r="D31" s="6">
        <v>4561</v>
      </c>
      <c r="E31" s="6">
        <v>2289</v>
      </c>
      <c r="F31" s="6">
        <v>2272</v>
      </c>
      <c r="G31" t="b">
        <f t="shared" si="0"/>
        <v>0</v>
      </c>
      <c r="H31" t="b">
        <f t="shared" si="1"/>
        <v>1</v>
      </c>
      <c r="I31" t="b">
        <f t="shared" si="2"/>
        <v>1</v>
      </c>
      <c r="J31" t="b">
        <f t="shared" si="3"/>
        <v>0</v>
      </c>
    </row>
    <row r="32" spans="1:10">
      <c r="A32" s="4" t="s">
        <v>406</v>
      </c>
      <c r="B32" s="4" t="s">
        <v>30</v>
      </c>
      <c r="C32" s="4" t="s">
        <v>16</v>
      </c>
      <c r="D32" s="6">
        <v>4840</v>
      </c>
      <c r="E32" s="6">
        <v>2282</v>
      </c>
      <c r="F32" s="6">
        <v>2558</v>
      </c>
      <c r="G32" t="b">
        <f t="shared" si="0"/>
        <v>0</v>
      </c>
      <c r="H32" t="b">
        <f t="shared" si="1"/>
        <v>1</v>
      </c>
      <c r="I32" t="b">
        <f t="shared" si="2"/>
        <v>1</v>
      </c>
      <c r="J32" t="b">
        <f t="shared" si="3"/>
        <v>0</v>
      </c>
    </row>
    <row r="33" spans="1:10">
      <c r="A33" s="4" t="s">
        <v>406</v>
      </c>
      <c r="B33" s="4" t="s">
        <v>30</v>
      </c>
      <c r="C33" s="4" t="s">
        <v>17</v>
      </c>
      <c r="D33" s="6">
        <v>6747</v>
      </c>
      <c r="E33" s="6">
        <v>3064</v>
      </c>
      <c r="F33" s="6">
        <v>3683</v>
      </c>
      <c r="G33" t="b">
        <f t="shared" si="0"/>
        <v>0</v>
      </c>
      <c r="H33" t="b">
        <f t="shared" si="1"/>
        <v>1</v>
      </c>
      <c r="I33" t="b">
        <f t="shared" si="2"/>
        <v>1</v>
      </c>
      <c r="J33" t="b">
        <f t="shared" si="3"/>
        <v>0</v>
      </c>
    </row>
    <row r="34" spans="1:10">
      <c r="A34" s="4" t="s">
        <v>406</v>
      </c>
      <c r="B34" s="4" t="s">
        <v>30</v>
      </c>
      <c r="C34" s="4" t="s">
        <v>18</v>
      </c>
      <c r="D34" s="6">
        <v>7669</v>
      </c>
      <c r="E34" s="6">
        <v>3408</v>
      </c>
      <c r="F34" s="6">
        <v>4261</v>
      </c>
      <c r="G34" t="b">
        <f t="shared" si="0"/>
        <v>0</v>
      </c>
      <c r="H34" t="b">
        <f t="shared" si="1"/>
        <v>1</v>
      </c>
      <c r="I34" t="b">
        <f t="shared" si="2"/>
        <v>1</v>
      </c>
      <c r="J34" t="b">
        <f t="shared" si="3"/>
        <v>0</v>
      </c>
    </row>
    <row r="35" spans="1:10">
      <c r="A35" s="4" t="s">
        <v>406</v>
      </c>
      <c r="B35" s="4" t="s">
        <v>30</v>
      </c>
      <c r="C35" s="4" t="s">
        <v>19</v>
      </c>
      <c r="D35" s="6">
        <v>6113</v>
      </c>
      <c r="E35" s="6">
        <v>2551</v>
      </c>
      <c r="F35" s="6">
        <v>3562</v>
      </c>
      <c r="G35" t="b">
        <f t="shared" si="0"/>
        <v>0</v>
      </c>
      <c r="H35" t="b">
        <f t="shared" si="1"/>
        <v>1</v>
      </c>
      <c r="I35" t="b">
        <f t="shared" si="2"/>
        <v>1</v>
      </c>
      <c r="J35" t="b">
        <f t="shared" si="3"/>
        <v>0</v>
      </c>
    </row>
    <row r="36" spans="1:10">
      <c r="A36" s="4" t="s">
        <v>406</v>
      </c>
      <c r="B36" s="4" t="s">
        <v>30</v>
      </c>
      <c r="C36" s="4" t="s">
        <v>5</v>
      </c>
      <c r="D36" s="6">
        <v>10440</v>
      </c>
      <c r="E36" s="6">
        <v>3651</v>
      </c>
      <c r="F36" s="6">
        <v>6789</v>
      </c>
      <c r="G36" t="b">
        <f t="shared" si="0"/>
        <v>1</v>
      </c>
      <c r="H36" t="b">
        <f t="shared" si="1"/>
        <v>0</v>
      </c>
      <c r="I36" t="b">
        <f t="shared" si="2"/>
        <v>1</v>
      </c>
      <c r="J36" t="b">
        <f t="shared" si="3"/>
        <v>0</v>
      </c>
    </row>
    <row r="37" spans="1:10">
      <c r="A37" s="4" t="s">
        <v>406</v>
      </c>
      <c r="B37" s="4" t="s">
        <v>30</v>
      </c>
      <c r="C37" s="4" t="s">
        <v>4</v>
      </c>
      <c r="D37" s="6">
        <f>SUM(D35:D36)</f>
        <v>16553</v>
      </c>
      <c r="E37" s="6">
        <f>SUM(E35:E36)</f>
        <v>6202</v>
      </c>
      <c r="F37" s="6">
        <f t="shared" ref="F37" si="5">SUM(F35:F36)</f>
        <v>10351</v>
      </c>
      <c r="G37" t="b">
        <f t="shared" si="0"/>
        <v>1</v>
      </c>
      <c r="H37" t="b">
        <f t="shared" si="1"/>
        <v>1</v>
      </c>
      <c r="I37" t="b">
        <f t="shared" si="2"/>
        <v>0</v>
      </c>
      <c r="J37" t="b">
        <f t="shared" si="3"/>
        <v>0</v>
      </c>
    </row>
    <row r="38" spans="1:10">
      <c r="A38" s="4" t="s">
        <v>406</v>
      </c>
      <c r="B38" s="4" t="s">
        <v>97</v>
      </c>
      <c r="C38" s="4" t="s">
        <v>97</v>
      </c>
      <c r="D38" s="6">
        <v>100769</v>
      </c>
      <c r="E38" s="6">
        <v>47653</v>
      </c>
      <c r="F38" s="6">
        <v>53116</v>
      </c>
      <c r="G38" t="b">
        <f t="shared" si="0"/>
        <v>1</v>
      </c>
      <c r="H38" t="b">
        <f t="shared" si="1"/>
        <v>1</v>
      </c>
      <c r="I38" t="b">
        <f t="shared" si="2"/>
        <v>1</v>
      </c>
      <c r="J38" t="b">
        <f t="shared" si="3"/>
        <v>1</v>
      </c>
    </row>
    <row r="39" spans="1:10">
      <c r="A39" s="4" t="s">
        <v>406</v>
      </c>
      <c r="B39" s="4" t="s">
        <v>97</v>
      </c>
      <c r="C39" s="4" t="s">
        <v>6</v>
      </c>
      <c r="D39" s="6">
        <v>4552</v>
      </c>
      <c r="E39" s="6">
        <v>2329</v>
      </c>
      <c r="F39" s="6">
        <v>2223</v>
      </c>
      <c r="G39" t="b">
        <f t="shared" si="0"/>
        <v>0</v>
      </c>
      <c r="H39" t="b">
        <f t="shared" si="1"/>
        <v>1</v>
      </c>
      <c r="I39" t="b">
        <f t="shared" si="2"/>
        <v>1</v>
      </c>
      <c r="J39" t="b">
        <f t="shared" si="3"/>
        <v>0</v>
      </c>
    </row>
    <row r="40" spans="1:10">
      <c r="A40" s="4" t="s">
        <v>406</v>
      </c>
      <c r="B40" s="4" t="s">
        <v>97</v>
      </c>
      <c r="C40" s="4" t="s">
        <v>7</v>
      </c>
      <c r="D40" s="6">
        <v>4981</v>
      </c>
      <c r="E40" s="6">
        <v>2589</v>
      </c>
      <c r="F40" s="6">
        <v>2392</v>
      </c>
      <c r="G40" t="b">
        <f t="shared" si="0"/>
        <v>0</v>
      </c>
      <c r="H40" t="b">
        <f t="shared" si="1"/>
        <v>1</v>
      </c>
      <c r="I40" t="b">
        <f t="shared" si="2"/>
        <v>1</v>
      </c>
      <c r="J40" t="b">
        <f t="shared" si="3"/>
        <v>0</v>
      </c>
    </row>
    <row r="41" spans="1:10">
      <c r="A41" s="4" t="s">
        <v>406</v>
      </c>
      <c r="B41" s="4" t="s">
        <v>97</v>
      </c>
      <c r="C41" s="4" t="s">
        <v>8</v>
      </c>
      <c r="D41" s="6">
        <v>4158</v>
      </c>
      <c r="E41" s="6">
        <v>2147</v>
      </c>
      <c r="F41" s="6">
        <v>2011</v>
      </c>
      <c r="G41" t="b">
        <f t="shared" si="0"/>
        <v>0</v>
      </c>
      <c r="H41" t="b">
        <f t="shared" si="1"/>
        <v>1</v>
      </c>
      <c r="I41" t="b">
        <f t="shared" si="2"/>
        <v>1</v>
      </c>
      <c r="J41" t="b">
        <f t="shared" si="3"/>
        <v>0</v>
      </c>
    </row>
    <row r="42" spans="1:10">
      <c r="A42" s="4" t="s">
        <v>406</v>
      </c>
      <c r="B42" s="4" t="s">
        <v>97</v>
      </c>
      <c r="C42" s="4" t="s">
        <v>9</v>
      </c>
      <c r="D42" s="6">
        <v>4640</v>
      </c>
      <c r="E42" s="6">
        <v>2401</v>
      </c>
      <c r="F42" s="6">
        <v>2239</v>
      </c>
      <c r="G42" t="b">
        <f t="shared" si="0"/>
        <v>0</v>
      </c>
      <c r="H42" t="b">
        <f t="shared" si="1"/>
        <v>1</v>
      </c>
      <c r="I42" t="b">
        <f t="shared" si="2"/>
        <v>1</v>
      </c>
      <c r="J42" t="b">
        <f t="shared" si="3"/>
        <v>0</v>
      </c>
    </row>
    <row r="43" spans="1:10">
      <c r="A43" s="4" t="s">
        <v>406</v>
      </c>
      <c r="B43" s="4" t="s">
        <v>97</v>
      </c>
      <c r="C43" s="4" t="s">
        <v>10</v>
      </c>
      <c r="D43" s="6">
        <v>5708</v>
      </c>
      <c r="E43" s="6">
        <v>2954</v>
      </c>
      <c r="F43" s="6">
        <v>2754</v>
      </c>
      <c r="G43" t="b">
        <f t="shared" si="0"/>
        <v>0</v>
      </c>
      <c r="H43" t="b">
        <f t="shared" si="1"/>
        <v>1</v>
      </c>
      <c r="I43" t="b">
        <f t="shared" si="2"/>
        <v>1</v>
      </c>
      <c r="J43" t="b">
        <f t="shared" si="3"/>
        <v>0</v>
      </c>
    </row>
    <row r="44" spans="1:10">
      <c r="A44" s="4" t="s">
        <v>406</v>
      </c>
      <c r="B44" s="4" t="s">
        <v>97</v>
      </c>
      <c r="C44" s="4" t="s">
        <v>11</v>
      </c>
      <c r="D44" s="6">
        <v>6988</v>
      </c>
      <c r="E44" s="6">
        <v>3511</v>
      </c>
      <c r="F44" s="6">
        <v>3477</v>
      </c>
      <c r="G44" t="b">
        <f t="shared" si="0"/>
        <v>0</v>
      </c>
      <c r="H44" t="b">
        <f t="shared" si="1"/>
        <v>1</v>
      </c>
      <c r="I44" t="b">
        <f t="shared" si="2"/>
        <v>1</v>
      </c>
      <c r="J44" t="b">
        <f t="shared" si="3"/>
        <v>0</v>
      </c>
    </row>
    <row r="45" spans="1:10">
      <c r="A45" s="4" t="s">
        <v>406</v>
      </c>
      <c r="B45" s="4" t="s">
        <v>97</v>
      </c>
      <c r="C45" s="4" t="s">
        <v>12</v>
      </c>
      <c r="D45" s="6">
        <v>8503</v>
      </c>
      <c r="E45" s="6">
        <v>4301</v>
      </c>
      <c r="F45" s="6">
        <v>4202</v>
      </c>
      <c r="G45" t="b">
        <f t="shared" si="0"/>
        <v>0</v>
      </c>
      <c r="H45" t="b">
        <f t="shared" si="1"/>
        <v>1</v>
      </c>
      <c r="I45" t="b">
        <f t="shared" si="2"/>
        <v>1</v>
      </c>
      <c r="J45" t="b">
        <f t="shared" si="3"/>
        <v>0</v>
      </c>
    </row>
    <row r="46" spans="1:10">
      <c r="A46" s="4" t="s">
        <v>406</v>
      </c>
      <c r="B46" s="4" t="s">
        <v>97</v>
      </c>
      <c r="C46" s="4" t="s">
        <v>13</v>
      </c>
      <c r="D46" s="6">
        <v>8228</v>
      </c>
      <c r="E46" s="6">
        <v>4102</v>
      </c>
      <c r="F46" s="6">
        <v>4126</v>
      </c>
      <c r="G46" t="b">
        <f t="shared" si="0"/>
        <v>0</v>
      </c>
      <c r="H46" t="b">
        <f t="shared" si="1"/>
        <v>1</v>
      </c>
      <c r="I46" t="b">
        <f t="shared" si="2"/>
        <v>1</v>
      </c>
      <c r="J46" t="b">
        <f t="shared" si="3"/>
        <v>0</v>
      </c>
    </row>
    <row r="47" spans="1:10">
      <c r="A47" s="4" t="s">
        <v>406</v>
      </c>
      <c r="B47" s="4" t="s">
        <v>97</v>
      </c>
      <c r="C47" s="4" t="s">
        <v>14</v>
      </c>
      <c r="D47" s="6">
        <v>7239</v>
      </c>
      <c r="E47" s="6">
        <v>3585</v>
      </c>
      <c r="F47" s="6">
        <v>3654</v>
      </c>
      <c r="G47" t="b">
        <f t="shared" si="0"/>
        <v>0</v>
      </c>
      <c r="H47" t="b">
        <f t="shared" si="1"/>
        <v>1</v>
      </c>
      <c r="I47" t="b">
        <f t="shared" si="2"/>
        <v>1</v>
      </c>
      <c r="J47" t="b">
        <f t="shared" si="3"/>
        <v>0</v>
      </c>
    </row>
    <row r="48" spans="1:10">
      <c r="A48" s="4" t="s">
        <v>406</v>
      </c>
      <c r="B48" s="4" t="s">
        <v>97</v>
      </c>
      <c r="C48" s="4" t="s">
        <v>15</v>
      </c>
      <c r="D48" s="6">
        <v>5993</v>
      </c>
      <c r="E48" s="6">
        <v>2928</v>
      </c>
      <c r="F48" s="6">
        <v>3065</v>
      </c>
      <c r="G48" t="b">
        <f t="shared" si="0"/>
        <v>0</v>
      </c>
      <c r="H48" t="b">
        <f t="shared" si="1"/>
        <v>1</v>
      </c>
      <c r="I48" t="b">
        <f t="shared" si="2"/>
        <v>1</v>
      </c>
      <c r="J48" t="b">
        <f t="shared" si="3"/>
        <v>0</v>
      </c>
    </row>
    <row r="49" spans="1:10">
      <c r="A49" s="4" t="s">
        <v>406</v>
      </c>
      <c r="B49" s="4" t="s">
        <v>97</v>
      </c>
      <c r="C49" s="4" t="s">
        <v>16</v>
      </c>
      <c r="D49" s="6">
        <v>6103</v>
      </c>
      <c r="E49" s="6">
        <v>2924</v>
      </c>
      <c r="F49" s="6">
        <v>3179</v>
      </c>
      <c r="G49" t="b">
        <f t="shared" si="0"/>
        <v>0</v>
      </c>
      <c r="H49" t="b">
        <f t="shared" si="1"/>
        <v>1</v>
      </c>
      <c r="I49" t="b">
        <f t="shared" si="2"/>
        <v>1</v>
      </c>
      <c r="J49" t="b">
        <f t="shared" si="3"/>
        <v>0</v>
      </c>
    </row>
    <row r="50" spans="1:10">
      <c r="A50" s="4" t="s">
        <v>406</v>
      </c>
      <c r="B50" s="4" t="s">
        <v>97</v>
      </c>
      <c r="C50" s="4" t="s">
        <v>17</v>
      </c>
      <c r="D50" s="6">
        <v>7907</v>
      </c>
      <c r="E50" s="6">
        <v>3599</v>
      </c>
      <c r="F50" s="6">
        <v>4308</v>
      </c>
      <c r="G50" t="b">
        <f t="shared" si="0"/>
        <v>0</v>
      </c>
      <c r="H50" t="b">
        <f t="shared" si="1"/>
        <v>1</v>
      </c>
      <c r="I50" t="b">
        <f t="shared" si="2"/>
        <v>1</v>
      </c>
      <c r="J50" t="b">
        <f t="shared" si="3"/>
        <v>0</v>
      </c>
    </row>
    <row r="51" spans="1:10">
      <c r="A51" s="4" t="s">
        <v>406</v>
      </c>
      <c r="B51" s="4" t="s">
        <v>97</v>
      </c>
      <c r="C51" s="4" t="s">
        <v>18</v>
      </c>
      <c r="D51" s="6">
        <v>8566</v>
      </c>
      <c r="E51" s="6">
        <v>3786</v>
      </c>
      <c r="F51" s="6">
        <v>4780</v>
      </c>
      <c r="G51" t="b">
        <f t="shared" si="0"/>
        <v>0</v>
      </c>
      <c r="H51" t="b">
        <f t="shared" si="1"/>
        <v>1</v>
      </c>
      <c r="I51" t="b">
        <f t="shared" si="2"/>
        <v>1</v>
      </c>
      <c r="J51" t="b">
        <f t="shared" si="3"/>
        <v>0</v>
      </c>
    </row>
    <row r="52" spans="1:10">
      <c r="A52" s="4" t="s">
        <v>406</v>
      </c>
      <c r="B52" s="4" t="s">
        <v>97</v>
      </c>
      <c r="C52" s="4" t="s">
        <v>19</v>
      </c>
      <c r="D52" s="6">
        <v>6936</v>
      </c>
      <c r="E52" s="6">
        <v>2981</v>
      </c>
      <c r="F52" s="6">
        <v>3955</v>
      </c>
      <c r="G52" t="b">
        <f t="shared" si="0"/>
        <v>0</v>
      </c>
      <c r="H52" t="b">
        <f t="shared" si="1"/>
        <v>1</v>
      </c>
      <c r="I52" t="b">
        <f t="shared" si="2"/>
        <v>1</v>
      </c>
      <c r="J52" t="b">
        <f t="shared" si="3"/>
        <v>0</v>
      </c>
    </row>
    <row r="53" spans="1:10">
      <c r="A53" s="4" t="s">
        <v>406</v>
      </c>
      <c r="B53" s="4" t="s">
        <v>97</v>
      </c>
      <c r="C53" s="4" t="s">
        <v>5</v>
      </c>
      <c r="D53" s="6">
        <v>10267</v>
      </c>
      <c r="E53" s="6">
        <v>3516</v>
      </c>
      <c r="F53" s="6">
        <v>6751</v>
      </c>
      <c r="G53" t="b">
        <f t="shared" si="0"/>
        <v>1</v>
      </c>
      <c r="H53" t="b">
        <f t="shared" si="1"/>
        <v>0</v>
      </c>
      <c r="I53" t="b">
        <f t="shared" si="2"/>
        <v>1</v>
      </c>
      <c r="J53" t="b">
        <f t="shared" si="3"/>
        <v>0</v>
      </c>
    </row>
    <row r="54" spans="1:10">
      <c r="A54" s="4" t="s">
        <v>406</v>
      </c>
      <c r="B54" s="4" t="s">
        <v>97</v>
      </c>
      <c r="C54" s="4" t="s">
        <v>4</v>
      </c>
      <c r="D54" s="6">
        <f>SUM(D52:D53)</f>
        <v>17203</v>
      </c>
      <c r="E54" s="6">
        <f>SUM(E52:E53)</f>
        <v>6497</v>
      </c>
      <c r="F54" s="6">
        <f t="shared" ref="F54" si="6">SUM(F52:F53)</f>
        <v>10706</v>
      </c>
      <c r="G54" t="b">
        <f t="shared" si="0"/>
        <v>1</v>
      </c>
      <c r="H54" t="b">
        <f t="shared" si="1"/>
        <v>1</v>
      </c>
      <c r="I54" t="b">
        <f t="shared" si="2"/>
        <v>0</v>
      </c>
      <c r="J54" t="b">
        <f t="shared" si="3"/>
        <v>0</v>
      </c>
    </row>
    <row r="55" spans="1:10">
      <c r="A55" s="4" t="s">
        <v>406</v>
      </c>
      <c r="B55" t="str">
        <f>IF(C54="65+",C55,B54)</f>
        <v xml:space="preserve"> Wrocław </v>
      </c>
      <c r="C55" s="4" t="s">
        <v>98</v>
      </c>
      <c r="D55" s="6">
        <v>637075</v>
      </c>
      <c r="E55" s="6">
        <v>297249</v>
      </c>
      <c r="F55" s="6">
        <v>339826</v>
      </c>
      <c r="G55" t="b">
        <f t="shared" si="0"/>
        <v>1</v>
      </c>
      <c r="H55" t="b">
        <f t="shared" si="1"/>
        <v>1</v>
      </c>
      <c r="I55" t="b">
        <f t="shared" si="2"/>
        <v>1</v>
      </c>
      <c r="J55" t="b">
        <f t="shared" si="3"/>
        <v>1</v>
      </c>
    </row>
    <row r="56" spans="1:10">
      <c r="A56" s="4" t="s">
        <v>406</v>
      </c>
      <c r="B56" t="str">
        <f t="shared" ref="B56:B119" si="7">IF(C55="65+",C56,B55)</f>
        <v xml:space="preserve"> Wrocław </v>
      </c>
      <c r="C56" s="4" t="s">
        <v>6</v>
      </c>
      <c r="D56" s="6">
        <v>33184</v>
      </c>
      <c r="E56" s="6">
        <v>17229</v>
      </c>
      <c r="F56" s="6">
        <v>15955</v>
      </c>
      <c r="G56" t="b">
        <f t="shared" si="0"/>
        <v>0</v>
      </c>
      <c r="H56" t="b">
        <f t="shared" si="1"/>
        <v>1</v>
      </c>
      <c r="I56" t="b">
        <f t="shared" si="2"/>
        <v>1</v>
      </c>
      <c r="J56" t="b">
        <f t="shared" si="3"/>
        <v>0</v>
      </c>
    </row>
    <row r="57" spans="1:10">
      <c r="A57" s="4" t="s">
        <v>406</v>
      </c>
      <c r="B57" t="str">
        <f t="shared" si="7"/>
        <v xml:space="preserve"> Wrocław </v>
      </c>
      <c r="C57" s="4" t="s">
        <v>7</v>
      </c>
      <c r="D57" s="6">
        <v>30861</v>
      </c>
      <c r="E57" s="6">
        <v>15760</v>
      </c>
      <c r="F57" s="6">
        <v>15101</v>
      </c>
      <c r="G57" t="b">
        <f t="shared" si="0"/>
        <v>0</v>
      </c>
      <c r="H57" t="b">
        <f t="shared" si="1"/>
        <v>1</v>
      </c>
      <c r="I57" t="b">
        <f t="shared" si="2"/>
        <v>1</v>
      </c>
      <c r="J57" t="b">
        <f t="shared" si="3"/>
        <v>0</v>
      </c>
    </row>
    <row r="58" spans="1:10">
      <c r="A58" s="4" t="s">
        <v>406</v>
      </c>
      <c r="B58" t="str">
        <f t="shared" si="7"/>
        <v xml:space="preserve"> Wrocław </v>
      </c>
      <c r="C58" s="4" t="s">
        <v>8</v>
      </c>
      <c r="D58" s="6">
        <v>22113</v>
      </c>
      <c r="E58" s="6">
        <v>11256</v>
      </c>
      <c r="F58" s="6">
        <v>10857</v>
      </c>
      <c r="G58" t="b">
        <f t="shared" si="0"/>
        <v>0</v>
      </c>
      <c r="H58" t="b">
        <f t="shared" si="1"/>
        <v>1</v>
      </c>
      <c r="I58" t="b">
        <f t="shared" si="2"/>
        <v>1</v>
      </c>
      <c r="J58" t="b">
        <f t="shared" si="3"/>
        <v>0</v>
      </c>
    </row>
    <row r="59" spans="1:10">
      <c r="A59" s="4" t="s">
        <v>406</v>
      </c>
      <c r="B59" t="str">
        <f t="shared" si="7"/>
        <v xml:space="preserve"> Wrocław </v>
      </c>
      <c r="C59" s="4" t="s">
        <v>9</v>
      </c>
      <c r="D59" s="6">
        <v>23032</v>
      </c>
      <c r="E59" s="6">
        <v>11688</v>
      </c>
      <c r="F59" s="6">
        <v>11344</v>
      </c>
      <c r="G59" t="b">
        <f t="shared" si="0"/>
        <v>0</v>
      </c>
      <c r="H59" t="b">
        <f t="shared" si="1"/>
        <v>1</v>
      </c>
      <c r="I59" t="b">
        <f t="shared" si="2"/>
        <v>1</v>
      </c>
      <c r="J59" t="b">
        <f t="shared" si="3"/>
        <v>0</v>
      </c>
    </row>
    <row r="60" spans="1:10">
      <c r="A60" s="4" t="s">
        <v>406</v>
      </c>
      <c r="B60" t="str">
        <f t="shared" si="7"/>
        <v xml:space="preserve"> Wrocław </v>
      </c>
      <c r="C60" s="4" t="s">
        <v>10</v>
      </c>
      <c r="D60" s="6">
        <v>29838</v>
      </c>
      <c r="E60" s="6">
        <v>14972</v>
      </c>
      <c r="F60" s="6">
        <v>14866</v>
      </c>
      <c r="G60" t="b">
        <f t="shared" si="0"/>
        <v>0</v>
      </c>
      <c r="H60" t="b">
        <f t="shared" si="1"/>
        <v>1</v>
      </c>
      <c r="I60" t="b">
        <f t="shared" si="2"/>
        <v>1</v>
      </c>
      <c r="J60" t="b">
        <f t="shared" si="3"/>
        <v>0</v>
      </c>
    </row>
    <row r="61" spans="1:10">
      <c r="A61" s="4" t="s">
        <v>406</v>
      </c>
      <c r="B61" t="str">
        <f t="shared" si="7"/>
        <v xml:space="preserve"> Wrocław </v>
      </c>
      <c r="C61" s="4" t="s">
        <v>11</v>
      </c>
      <c r="D61" s="6">
        <v>49126</v>
      </c>
      <c r="E61" s="6">
        <v>23333</v>
      </c>
      <c r="F61" s="6">
        <v>25793</v>
      </c>
      <c r="G61" t="b">
        <f t="shared" si="0"/>
        <v>0</v>
      </c>
      <c r="H61" t="b">
        <f t="shared" si="1"/>
        <v>1</v>
      </c>
      <c r="I61" t="b">
        <f t="shared" si="2"/>
        <v>1</v>
      </c>
      <c r="J61" t="b">
        <f t="shared" si="3"/>
        <v>0</v>
      </c>
    </row>
    <row r="62" spans="1:10">
      <c r="A62" s="4" t="s">
        <v>406</v>
      </c>
      <c r="B62" t="str">
        <f t="shared" si="7"/>
        <v xml:space="preserve"> Wrocław </v>
      </c>
      <c r="C62" s="4" t="s">
        <v>12</v>
      </c>
      <c r="D62" s="6">
        <v>67222</v>
      </c>
      <c r="E62" s="6">
        <v>32808</v>
      </c>
      <c r="F62" s="6">
        <v>34414</v>
      </c>
      <c r="G62" t="b">
        <f t="shared" si="0"/>
        <v>0</v>
      </c>
      <c r="H62" t="b">
        <f t="shared" si="1"/>
        <v>1</v>
      </c>
      <c r="I62" t="b">
        <f t="shared" si="2"/>
        <v>1</v>
      </c>
      <c r="J62" t="b">
        <f t="shared" si="3"/>
        <v>0</v>
      </c>
    </row>
    <row r="63" spans="1:10">
      <c r="A63" s="4" t="s">
        <v>406</v>
      </c>
      <c r="B63" t="str">
        <f>IF(C62="65+",C63,B62)</f>
        <v xml:space="preserve"> Wrocław </v>
      </c>
      <c r="C63" s="4" t="s">
        <v>13</v>
      </c>
      <c r="D63" s="6">
        <v>57696</v>
      </c>
      <c r="E63" s="6">
        <v>28691</v>
      </c>
      <c r="F63" s="6">
        <v>29005</v>
      </c>
      <c r="G63" t="b">
        <f t="shared" si="0"/>
        <v>0</v>
      </c>
      <c r="H63" t="b">
        <f t="shared" si="1"/>
        <v>1</v>
      </c>
      <c r="I63" t="b">
        <f t="shared" si="2"/>
        <v>1</v>
      </c>
      <c r="J63" t="b">
        <f t="shared" si="3"/>
        <v>0</v>
      </c>
    </row>
    <row r="64" spans="1:10">
      <c r="A64" s="4" t="s">
        <v>406</v>
      </c>
      <c r="B64" t="str">
        <f t="shared" si="7"/>
        <v xml:space="preserve"> Wrocław </v>
      </c>
      <c r="C64" s="4" t="s">
        <v>14</v>
      </c>
      <c r="D64" s="6">
        <v>45928</v>
      </c>
      <c r="E64" s="6">
        <v>22714</v>
      </c>
      <c r="F64" s="6">
        <v>23214</v>
      </c>
      <c r="G64" t="b">
        <f t="shared" si="0"/>
        <v>0</v>
      </c>
      <c r="H64" t="b">
        <f t="shared" si="1"/>
        <v>1</v>
      </c>
      <c r="I64" t="b">
        <f t="shared" si="2"/>
        <v>1</v>
      </c>
      <c r="J64" t="b">
        <f t="shared" si="3"/>
        <v>0</v>
      </c>
    </row>
    <row r="65" spans="1:10">
      <c r="A65" s="4" t="s">
        <v>406</v>
      </c>
      <c r="B65" t="str">
        <f t="shared" si="7"/>
        <v xml:space="preserve"> Wrocław </v>
      </c>
      <c r="C65" s="4" t="s">
        <v>15</v>
      </c>
      <c r="D65" s="6">
        <v>33605</v>
      </c>
      <c r="E65" s="6">
        <v>16581</v>
      </c>
      <c r="F65" s="6">
        <v>17024</v>
      </c>
      <c r="G65" t="b">
        <f t="shared" si="0"/>
        <v>0</v>
      </c>
      <c r="H65" t="b">
        <f t="shared" si="1"/>
        <v>1</v>
      </c>
      <c r="I65" t="b">
        <f t="shared" si="2"/>
        <v>1</v>
      </c>
      <c r="J65" t="b">
        <f t="shared" si="3"/>
        <v>0</v>
      </c>
    </row>
    <row r="66" spans="1:10">
      <c r="A66" s="4" t="s">
        <v>406</v>
      </c>
      <c r="B66" t="str">
        <f t="shared" si="7"/>
        <v xml:space="preserve"> Wrocław </v>
      </c>
      <c r="C66" s="4" t="s">
        <v>16</v>
      </c>
      <c r="D66" s="6">
        <v>33188</v>
      </c>
      <c r="E66" s="6">
        <v>15757</v>
      </c>
      <c r="F66" s="6">
        <v>17431</v>
      </c>
      <c r="G66" t="b">
        <f t="shared" si="0"/>
        <v>0</v>
      </c>
      <c r="H66" t="b">
        <f t="shared" si="1"/>
        <v>1</v>
      </c>
      <c r="I66" t="b">
        <f t="shared" si="2"/>
        <v>1</v>
      </c>
      <c r="J66" t="b">
        <f t="shared" si="3"/>
        <v>0</v>
      </c>
    </row>
    <row r="67" spans="1:10">
      <c r="A67" s="4" t="s">
        <v>406</v>
      </c>
      <c r="B67" t="str">
        <f t="shared" si="7"/>
        <v xml:space="preserve"> Wrocław </v>
      </c>
      <c r="C67" s="4" t="s">
        <v>17</v>
      </c>
      <c r="D67" s="6">
        <v>43122</v>
      </c>
      <c r="E67" s="6">
        <v>19795</v>
      </c>
      <c r="F67" s="6">
        <v>23327</v>
      </c>
      <c r="G67" t="b">
        <f t="shared" si="0"/>
        <v>0</v>
      </c>
      <c r="H67" t="b">
        <f t="shared" si="1"/>
        <v>1</v>
      </c>
      <c r="I67" t="b">
        <f t="shared" si="2"/>
        <v>1</v>
      </c>
      <c r="J67" t="b">
        <f t="shared" si="3"/>
        <v>0</v>
      </c>
    </row>
    <row r="68" spans="1:10">
      <c r="A68" s="4" t="s">
        <v>406</v>
      </c>
      <c r="B68" t="str">
        <f t="shared" si="7"/>
        <v xml:space="preserve"> Wrocław </v>
      </c>
      <c r="C68" s="4" t="s">
        <v>18</v>
      </c>
      <c r="D68" s="6">
        <v>49355</v>
      </c>
      <c r="E68" s="6">
        <v>21666</v>
      </c>
      <c r="F68" s="6">
        <v>27689</v>
      </c>
      <c r="G68" t="b">
        <f t="shared" si="0"/>
        <v>0</v>
      </c>
      <c r="H68" t="b">
        <f t="shared" si="1"/>
        <v>1</v>
      </c>
      <c r="I68" t="b">
        <f t="shared" si="2"/>
        <v>1</v>
      </c>
      <c r="J68" t="b">
        <f t="shared" si="3"/>
        <v>0</v>
      </c>
    </row>
    <row r="69" spans="1:10">
      <c r="A69" s="4" t="s">
        <v>406</v>
      </c>
      <c r="B69" t="str">
        <f t="shared" si="7"/>
        <v xml:space="preserve"> Wrocław </v>
      </c>
      <c r="C69" s="4" t="s">
        <v>19</v>
      </c>
      <c r="D69" s="6">
        <v>41922</v>
      </c>
      <c r="E69" s="6">
        <v>17842</v>
      </c>
      <c r="F69" s="6">
        <v>24080</v>
      </c>
      <c r="G69" t="b">
        <f t="shared" ref="G69:G132" si="8">IFERROR(IF(SEARCH(" - ",C69)&gt;0,FALSE,TRUE),TRUE)</f>
        <v>0</v>
      </c>
      <c r="H69" t="b">
        <f t="shared" ref="H69:H132" si="9">IFERROR(IF(SEARCH("70",C69)&gt;0,FALSE,TRUE),TRUE)</f>
        <v>1</v>
      </c>
      <c r="I69" t="b">
        <f t="shared" ref="I69:I132" si="10">IFERROR(IF(SEARCH("65+",C69)&gt;0,FALSE,TRUE),TRUE)</f>
        <v>1</v>
      </c>
      <c r="J69" t="b">
        <f t="shared" ref="J69:J132" si="11">AND(G69:I69)</f>
        <v>0</v>
      </c>
    </row>
    <row r="70" spans="1:10">
      <c r="A70" s="4" t="s">
        <v>406</v>
      </c>
      <c r="B70" t="str">
        <f t="shared" si="7"/>
        <v xml:space="preserve"> Wrocław </v>
      </c>
      <c r="C70" s="4" t="s">
        <v>5</v>
      </c>
      <c r="D70" s="6">
        <v>76883</v>
      </c>
      <c r="E70" s="6">
        <v>27157</v>
      </c>
      <c r="F70" s="6">
        <v>49726</v>
      </c>
      <c r="G70" t="b">
        <f t="shared" si="8"/>
        <v>1</v>
      </c>
      <c r="H70" t="b">
        <f t="shared" si="9"/>
        <v>0</v>
      </c>
      <c r="I70" t="b">
        <f t="shared" si="10"/>
        <v>1</v>
      </c>
      <c r="J70" t="b">
        <f t="shared" si="11"/>
        <v>0</v>
      </c>
    </row>
    <row r="71" spans="1:10">
      <c r="A71" s="4" t="s">
        <v>406</v>
      </c>
      <c r="B71" t="str">
        <f t="shared" si="7"/>
        <v xml:space="preserve"> Wrocław </v>
      </c>
      <c r="C71" s="4" t="s">
        <v>4</v>
      </c>
      <c r="D71" s="6">
        <f>SUM(D69:D70)</f>
        <v>118805</v>
      </c>
      <c r="E71" s="6">
        <f>SUM(E69:E70)</f>
        <v>44999</v>
      </c>
      <c r="F71" s="6">
        <f t="shared" ref="F71" si="12">SUM(F69:F70)</f>
        <v>73806</v>
      </c>
      <c r="G71" t="b">
        <f t="shared" si="8"/>
        <v>1</v>
      </c>
      <c r="H71" t="b">
        <f t="shared" si="9"/>
        <v>1</v>
      </c>
      <c r="I71" t="b">
        <f t="shared" si="10"/>
        <v>0</v>
      </c>
      <c r="J71" t="b">
        <f t="shared" si="11"/>
        <v>0</v>
      </c>
    </row>
    <row r="72" spans="1:10">
      <c r="A72" s="4" t="s">
        <v>406</v>
      </c>
      <c r="B72" t="str">
        <f t="shared" si="7"/>
        <v xml:space="preserve"> Wałbrzych </v>
      </c>
      <c r="C72" s="4" t="s">
        <v>99</v>
      </c>
      <c r="D72" s="6">
        <v>114930</v>
      </c>
      <c r="E72" s="6">
        <v>54112</v>
      </c>
      <c r="F72" s="6">
        <v>60818</v>
      </c>
      <c r="G72" t="b">
        <f t="shared" si="8"/>
        <v>1</v>
      </c>
      <c r="H72" t="b">
        <f t="shared" si="9"/>
        <v>1</v>
      </c>
      <c r="I72" t="b">
        <f t="shared" si="10"/>
        <v>1</v>
      </c>
      <c r="J72" t="b">
        <f t="shared" si="11"/>
        <v>1</v>
      </c>
    </row>
    <row r="73" spans="1:10">
      <c r="A73" s="4" t="s">
        <v>406</v>
      </c>
      <c r="B73" t="str">
        <f t="shared" si="7"/>
        <v xml:space="preserve"> Wałbrzych </v>
      </c>
      <c r="C73" s="4" t="s">
        <v>6</v>
      </c>
      <c r="D73" s="6">
        <v>4390</v>
      </c>
      <c r="E73" s="6">
        <v>2255</v>
      </c>
      <c r="F73" s="6">
        <v>2135</v>
      </c>
      <c r="G73" t="b">
        <f t="shared" si="8"/>
        <v>0</v>
      </c>
      <c r="H73" t="b">
        <f t="shared" si="9"/>
        <v>1</v>
      </c>
      <c r="I73" t="b">
        <f t="shared" si="10"/>
        <v>1</v>
      </c>
      <c r="J73" t="b">
        <f t="shared" si="11"/>
        <v>0</v>
      </c>
    </row>
    <row r="74" spans="1:10">
      <c r="A74" s="4" t="s">
        <v>406</v>
      </c>
      <c r="B74" t="str">
        <f t="shared" si="7"/>
        <v xml:space="preserve"> Wałbrzych </v>
      </c>
      <c r="C74" s="4" t="s">
        <v>7</v>
      </c>
      <c r="D74" s="6">
        <v>5064</v>
      </c>
      <c r="E74" s="6">
        <v>2551</v>
      </c>
      <c r="F74" s="6">
        <v>2513</v>
      </c>
      <c r="G74" t="b">
        <f t="shared" si="8"/>
        <v>0</v>
      </c>
      <c r="H74" t="b">
        <f t="shared" si="9"/>
        <v>1</v>
      </c>
      <c r="I74" t="b">
        <f t="shared" si="10"/>
        <v>1</v>
      </c>
      <c r="J74" t="b">
        <f t="shared" si="11"/>
        <v>0</v>
      </c>
    </row>
    <row r="75" spans="1:10">
      <c r="A75" s="4" t="s">
        <v>406</v>
      </c>
      <c r="B75" t="str">
        <f t="shared" si="7"/>
        <v xml:space="preserve"> Wałbrzych </v>
      </c>
      <c r="C75" s="4" t="s">
        <v>8</v>
      </c>
      <c r="D75" s="6">
        <v>4536</v>
      </c>
      <c r="E75" s="6">
        <v>2344</v>
      </c>
      <c r="F75" s="6">
        <v>2192</v>
      </c>
      <c r="G75" t="b">
        <f t="shared" si="8"/>
        <v>0</v>
      </c>
      <c r="H75" t="b">
        <f t="shared" si="9"/>
        <v>1</v>
      </c>
      <c r="I75" t="b">
        <f t="shared" si="10"/>
        <v>1</v>
      </c>
      <c r="J75" t="b">
        <f t="shared" si="11"/>
        <v>0</v>
      </c>
    </row>
    <row r="76" spans="1:10">
      <c r="A76" s="4" t="s">
        <v>406</v>
      </c>
      <c r="B76" t="str">
        <f t="shared" si="7"/>
        <v xml:space="preserve"> Wałbrzych </v>
      </c>
      <c r="C76" s="4" t="s">
        <v>9</v>
      </c>
      <c r="D76" s="6">
        <v>4809</v>
      </c>
      <c r="E76" s="6">
        <v>2422</v>
      </c>
      <c r="F76" s="6">
        <v>2387</v>
      </c>
      <c r="G76" t="b">
        <f t="shared" si="8"/>
        <v>0</v>
      </c>
      <c r="H76" t="b">
        <f t="shared" si="9"/>
        <v>1</v>
      </c>
      <c r="I76" t="b">
        <f t="shared" si="10"/>
        <v>1</v>
      </c>
      <c r="J76" t="b">
        <f t="shared" si="11"/>
        <v>0</v>
      </c>
    </row>
    <row r="77" spans="1:10">
      <c r="A77" s="4" t="s">
        <v>406</v>
      </c>
      <c r="B77" t="str">
        <f t="shared" si="7"/>
        <v xml:space="preserve"> Wałbrzych </v>
      </c>
      <c r="C77" s="4" t="s">
        <v>10</v>
      </c>
      <c r="D77" s="6">
        <v>6043</v>
      </c>
      <c r="E77" s="6">
        <v>3058</v>
      </c>
      <c r="F77" s="6">
        <v>2985</v>
      </c>
      <c r="G77" t="b">
        <f t="shared" si="8"/>
        <v>0</v>
      </c>
      <c r="H77" t="b">
        <f t="shared" si="9"/>
        <v>1</v>
      </c>
      <c r="I77" t="b">
        <f t="shared" si="10"/>
        <v>1</v>
      </c>
      <c r="J77" t="b">
        <f t="shared" si="11"/>
        <v>0</v>
      </c>
    </row>
    <row r="78" spans="1:10">
      <c r="A78" s="4" t="s">
        <v>406</v>
      </c>
      <c r="B78" t="str">
        <f t="shared" si="7"/>
        <v xml:space="preserve"> Wałbrzych </v>
      </c>
      <c r="C78" s="4" t="s">
        <v>11</v>
      </c>
      <c r="D78" s="6">
        <v>7392</v>
      </c>
      <c r="E78" s="6">
        <v>3820</v>
      </c>
      <c r="F78" s="6">
        <v>3572</v>
      </c>
      <c r="G78" t="b">
        <f t="shared" si="8"/>
        <v>0</v>
      </c>
      <c r="H78" t="b">
        <f t="shared" si="9"/>
        <v>1</v>
      </c>
      <c r="I78" t="b">
        <f t="shared" si="10"/>
        <v>1</v>
      </c>
      <c r="J78" t="b">
        <f t="shared" si="11"/>
        <v>0</v>
      </c>
    </row>
    <row r="79" spans="1:10">
      <c r="A79" s="4" t="s">
        <v>406</v>
      </c>
      <c r="B79" t="str">
        <f t="shared" si="7"/>
        <v xml:space="preserve"> Wałbrzych </v>
      </c>
      <c r="C79" s="4" t="s">
        <v>12</v>
      </c>
      <c r="D79" s="6">
        <v>9377</v>
      </c>
      <c r="E79" s="6">
        <v>4730</v>
      </c>
      <c r="F79" s="6">
        <v>4647</v>
      </c>
      <c r="G79" t="b">
        <f t="shared" si="8"/>
        <v>0</v>
      </c>
      <c r="H79" t="b">
        <f t="shared" si="9"/>
        <v>1</v>
      </c>
      <c r="I79" t="b">
        <f t="shared" si="10"/>
        <v>1</v>
      </c>
      <c r="J79" t="b">
        <f t="shared" si="11"/>
        <v>0</v>
      </c>
    </row>
    <row r="80" spans="1:10">
      <c r="A80" s="4" t="s">
        <v>406</v>
      </c>
      <c r="B80" t="str">
        <f t="shared" si="7"/>
        <v xml:space="preserve"> Wałbrzych </v>
      </c>
      <c r="C80" s="4" t="s">
        <v>13</v>
      </c>
      <c r="D80" s="6">
        <v>9169</v>
      </c>
      <c r="E80" s="6">
        <v>4750</v>
      </c>
      <c r="F80" s="6">
        <v>4419</v>
      </c>
      <c r="G80" t="b">
        <f t="shared" si="8"/>
        <v>0</v>
      </c>
      <c r="H80" t="b">
        <f t="shared" si="9"/>
        <v>1</v>
      </c>
      <c r="I80" t="b">
        <f t="shared" si="10"/>
        <v>1</v>
      </c>
      <c r="J80" t="b">
        <f t="shared" si="11"/>
        <v>0</v>
      </c>
    </row>
    <row r="81" spans="1:10">
      <c r="A81" s="4" t="s">
        <v>406</v>
      </c>
      <c r="B81" t="str">
        <f t="shared" si="7"/>
        <v xml:space="preserve"> Wałbrzych </v>
      </c>
      <c r="C81" s="4" t="s">
        <v>14</v>
      </c>
      <c r="D81" s="6">
        <v>7514</v>
      </c>
      <c r="E81" s="6">
        <v>3774</v>
      </c>
      <c r="F81" s="6">
        <v>3740</v>
      </c>
      <c r="G81" t="b">
        <f t="shared" si="8"/>
        <v>0</v>
      </c>
      <c r="H81" t="b">
        <f t="shared" si="9"/>
        <v>1</v>
      </c>
      <c r="I81" t="b">
        <f t="shared" si="10"/>
        <v>1</v>
      </c>
      <c r="J81" t="b">
        <f t="shared" si="11"/>
        <v>0</v>
      </c>
    </row>
    <row r="82" spans="1:10">
      <c r="A82" s="4" t="s">
        <v>406</v>
      </c>
      <c r="B82" t="str">
        <f t="shared" si="7"/>
        <v xml:space="preserve"> Wałbrzych </v>
      </c>
      <c r="C82" s="4" t="s">
        <v>15</v>
      </c>
      <c r="D82" s="6">
        <v>6322</v>
      </c>
      <c r="E82" s="6">
        <v>3148</v>
      </c>
      <c r="F82" s="6">
        <v>3174</v>
      </c>
      <c r="G82" t="b">
        <f t="shared" si="8"/>
        <v>0</v>
      </c>
      <c r="H82" t="b">
        <f t="shared" si="9"/>
        <v>1</v>
      </c>
      <c r="I82" t="b">
        <f t="shared" si="10"/>
        <v>1</v>
      </c>
      <c r="J82" t="b">
        <f t="shared" si="11"/>
        <v>0</v>
      </c>
    </row>
    <row r="83" spans="1:10">
      <c r="A83" s="4" t="s">
        <v>406</v>
      </c>
      <c r="B83" t="str">
        <f t="shared" si="7"/>
        <v xml:space="preserve"> Wałbrzych </v>
      </c>
      <c r="C83" s="4" t="s">
        <v>16</v>
      </c>
      <c r="D83" s="6">
        <v>7339</v>
      </c>
      <c r="E83" s="6">
        <v>3523</v>
      </c>
      <c r="F83" s="6">
        <v>3816</v>
      </c>
      <c r="G83" t="b">
        <f t="shared" si="8"/>
        <v>0</v>
      </c>
      <c r="H83" t="b">
        <f t="shared" si="9"/>
        <v>1</v>
      </c>
      <c r="I83" t="b">
        <f t="shared" si="10"/>
        <v>1</v>
      </c>
      <c r="J83" t="b">
        <f t="shared" si="11"/>
        <v>0</v>
      </c>
    </row>
    <row r="84" spans="1:10">
      <c r="A84" s="4" t="s">
        <v>406</v>
      </c>
      <c r="B84" t="str">
        <f t="shared" si="7"/>
        <v xml:space="preserve"> Wałbrzych </v>
      </c>
      <c r="C84" s="4" t="s">
        <v>17</v>
      </c>
      <c r="D84" s="6">
        <v>10596</v>
      </c>
      <c r="E84" s="6">
        <v>5005</v>
      </c>
      <c r="F84" s="6">
        <v>5591</v>
      </c>
      <c r="G84" t="b">
        <f t="shared" si="8"/>
        <v>0</v>
      </c>
      <c r="H84" t="b">
        <f t="shared" si="9"/>
        <v>1</v>
      </c>
      <c r="I84" t="b">
        <f t="shared" si="10"/>
        <v>1</v>
      </c>
      <c r="J84" t="b">
        <f t="shared" si="11"/>
        <v>0</v>
      </c>
    </row>
    <row r="85" spans="1:10">
      <c r="A85" s="4" t="s">
        <v>406</v>
      </c>
      <c r="B85" t="str">
        <f t="shared" si="7"/>
        <v xml:space="preserve"> Wałbrzych </v>
      </c>
      <c r="C85" s="4" t="s">
        <v>18</v>
      </c>
      <c r="D85" s="6">
        <v>10467</v>
      </c>
      <c r="E85" s="6">
        <v>4689</v>
      </c>
      <c r="F85" s="6">
        <v>5778</v>
      </c>
      <c r="G85" t="b">
        <f t="shared" si="8"/>
        <v>0</v>
      </c>
      <c r="H85" t="b">
        <f t="shared" si="9"/>
        <v>1</v>
      </c>
      <c r="I85" t="b">
        <f t="shared" si="10"/>
        <v>1</v>
      </c>
      <c r="J85" t="b">
        <f t="shared" si="11"/>
        <v>0</v>
      </c>
    </row>
    <row r="86" spans="1:10">
      <c r="A86" s="4" t="s">
        <v>406</v>
      </c>
      <c r="B86" t="str">
        <f t="shared" si="7"/>
        <v xml:space="preserve"> Wałbrzych </v>
      </c>
      <c r="C86" s="4" t="s">
        <v>19</v>
      </c>
      <c r="D86" s="6">
        <v>7825</v>
      </c>
      <c r="E86" s="6">
        <v>3310</v>
      </c>
      <c r="F86" s="6">
        <v>4515</v>
      </c>
      <c r="G86" t="b">
        <f t="shared" si="8"/>
        <v>0</v>
      </c>
      <c r="H86" t="b">
        <f t="shared" si="9"/>
        <v>1</v>
      </c>
      <c r="I86" t="b">
        <f t="shared" si="10"/>
        <v>1</v>
      </c>
      <c r="J86" t="b">
        <f t="shared" si="11"/>
        <v>0</v>
      </c>
    </row>
    <row r="87" spans="1:10">
      <c r="A87" s="4" t="s">
        <v>406</v>
      </c>
      <c r="B87" t="str">
        <f t="shared" si="7"/>
        <v xml:space="preserve"> Wałbrzych </v>
      </c>
      <c r="C87" s="4" t="s">
        <v>5</v>
      </c>
      <c r="D87" s="6">
        <v>14087</v>
      </c>
      <c r="E87" s="6">
        <v>4733</v>
      </c>
      <c r="F87" s="6">
        <v>9354</v>
      </c>
      <c r="G87" t="b">
        <f t="shared" si="8"/>
        <v>1</v>
      </c>
      <c r="H87" t="b">
        <f t="shared" si="9"/>
        <v>0</v>
      </c>
      <c r="I87" t="b">
        <f t="shared" si="10"/>
        <v>1</v>
      </c>
      <c r="J87" t="b">
        <f t="shared" si="11"/>
        <v>0</v>
      </c>
    </row>
    <row r="88" spans="1:10">
      <c r="A88" s="4" t="s">
        <v>406</v>
      </c>
      <c r="B88" t="str">
        <f t="shared" si="7"/>
        <v xml:space="preserve"> Wałbrzych </v>
      </c>
      <c r="C88" s="4" t="s">
        <v>4</v>
      </c>
      <c r="D88" s="6">
        <f>SUM(D86:D87)</f>
        <v>21912</v>
      </c>
      <c r="E88" s="6">
        <f>SUM(E86:E87)</f>
        <v>8043</v>
      </c>
      <c r="F88" s="6">
        <f t="shared" ref="F88" si="13">SUM(F86:F87)</f>
        <v>13869</v>
      </c>
      <c r="G88" t="b">
        <f t="shared" si="8"/>
        <v>1</v>
      </c>
      <c r="H88" t="b">
        <f t="shared" si="9"/>
        <v>1</v>
      </c>
      <c r="I88" t="b">
        <f t="shared" si="10"/>
        <v>0</v>
      </c>
      <c r="J88" t="b">
        <f t="shared" si="11"/>
        <v>0</v>
      </c>
    </row>
    <row r="89" spans="1:10">
      <c r="A89" s="4" t="s">
        <v>406</v>
      </c>
      <c r="B89" t="str">
        <f t="shared" si="7"/>
        <v xml:space="preserve"> bolesławiecki </v>
      </c>
      <c r="C89" s="4" t="s">
        <v>31</v>
      </c>
      <c r="D89" s="6">
        <v>90195</v>
      </c>
      <c r="E89" s="6">
        <v>43801</v>
      </c>
      <c r="F89" s="6">
        <v>46394</v>
      </c>
      <c r="G89" t="b">
        <f t="shared" si="8"/>
        <v>1</v>
      </c>
      <c r="H89" t="b">
        <f t="shared" si="9"/>
        <v>1</v>
      </c>
      <c r="I89" t="b">
        <f t="shared" si="10"/>
        <v>1</v>
      </c>
      <c r="J89" t="b">
        <f t="shared" si="11"/>
        <v>1</v>
      </c>
    </row>
    <row r="90" spans="1:10">
      <c r="A90" s="4" t="s">
        <v>406</v>
      </c>
      <c r="B90" t="str">
        <f t="shared" si="7"/>
        <v xml:space="preserve"> bolesławiecki </v>
      </c>
      <c r="C90" s="4" t="s">
        <v>6</v>
      </c>
      <c r="D90" s="6">
        <v>4148</v>
      </c>
      <c r="E90" s="6">
        <v>2089</v>
      </c>
      <c r="F90" s="6">
        <v>2059</v>
      </c>
      <c r="G90" t="b">
        <f t="shared" si="8"/>
        <v>0</v>
      </c>
      <c r="H90" t="b">
        <f t="shared" si="9"/>
        <v>1</v>
      </c>
      <c r="I90" t="b">
        <f t="shared" si="10"/>
        <v>1</v>
      </c>
      <c r="J90" t="b">
        <f t="shared" si="11"/>
        <v>0</v>
      </c>
    </row>
    <row r="91" spans="1:10">
      <c r="A91" s="4" t="s">
        <v>406</v>
      </c>
      <c r="B91" t="str">
        <f t="shared" si="7"/>
        <v xml:space="preserve"> bolesławiecki </v>
      </c>
      <c r="C91" s="4" t="s">
        <v>7</v>
      </c>
      <c r="D91" s="6">
        <v>4876</v>
      </c>
      <c r="E91" s="6">
        <v>2507</v>
      </c>
      <c r="F91" s="6">
        <v>2369</v>
      </c>
      <c r="G91" t="b">
        <f t="shared" si="8"/>
        <v>0</v>
      </c>
      <c r="H91" t="b">
        <f t="shared" si="9"/>
        <v>1</v>
      </c>
      <c r="I91" t="b">
        <f t="shared" si="10"/>
        <v>1</v>
      </c>
      <c r="J91" t="b">
        <f t="shared" si="11"/>
        <v>0</v>
      </c>
    </row>
    <row r="92" spans="1:10">
      <c r="A92" s="4" t="s">
        <v>406</v>
      </c>
      <c r="B92" t="str">
        <f t="shared" si="7"/>
        <v xml:space="preserve"> bolesławiecki </v>
      </c>
      <c r="C92" s="4" t="s">
        <v>8</v>
      </c>
      <c r="D92" s="6">
        <v>4292</v>
      </c>
      <c r="E92" s="6">
        <v>2179</v>
      </c>
      <c r="F92" s="6">
        <v>2113</v>
      </c>
      <c r="G92" t="b">
        <f t="shared" si="8"/>
        <v>0</v>
      </c>
      <c r="H92" t="b">
        <f t="shared" si="9"/>
        <v>1</v>
      </c>
      <c r="I92" t="b">
        <f t="shared" si="10"/>
        <v>1</v>
      </c>
      <c r="J92" t="b">
        <f t="shared" si="11"/>
        <v>0</v>
      </c>
    </row>
    <row r="93" spans="1:10">
      <c r="A93" s="4" t="s">
        <v>406</v>
      </c>
      <c r="B93" t="str">
        <f t="shared" si="7"/>
        <v xml:space="preserve"> bolesławiecki </v>
      </c>
      <c r="C93" s="4" t="s">
        <v>9</v>
      </c>
      <c r="D93" s="6">
        <v>4686</v>
      </c>
      <c r="E93" s="6">
        <v>2480</v>
      </c>
      <c r="F93" s="6">
        <v>2206</v>
      </c>
      <c r="G93" t="b">
        <f t="shared" si="8"/>
        <v>0</v>
      </c>
      <c r="H93" t="b">
        <f t="shared" si="9"/>
        <v>1</v>
      </c>
      <c r="I93" t="b">
        <f t="shared" si="10"/>
        <v>1</v>
      </c>
      <c r="J93" t="b">
        <f t="shared" si="11"/>
        <v>0</v>
      </c>
    </row>
    <row r="94" spans="1:10">
      <c r="A94" s="4" t="s">
        <v>406</v>
      </c>
      <c r="B94" t="str">
        <f t="shared" si="7"/>
        <v xml:space="preserve"> bolesławiecki </v>
      </c>
      <c r="C94" s="4" t="s">
        <v>10</v>
      </c>
      <c r="D94" s="6">
        <v>5522</v>
      </c>
      <c r="E94" s="6">
        <v>2776</v>
      </c>
      <c r="F94" s="6">
        <v>2746</v>
      </c>
      <c r="G94" t="b">
        <f t="shared" si="8"/>
        <v>0</v>
      </c>
      <c r="H94" t="b">
        <f t="shared" si="9"/>
        <v>1</v>
      </c>
      <c r="I94" t="b">
        <f t="shared" si="10"/>
        <v>1</v>
      </c>
      <c r="J94" t="b">
        <f t="shared" si="11"/>
        <v>0</v>
      </c>
    </row>
    <row r="95" spans="1:10">
      <c r="A95" s="4" t="s">
        <v>406</v>
      </c>
      <c r="B95" t="str">
        <f t="shared" si="7"/>
        <v xml:space="preserve"> bolesławiecki </v>
      </c>
      <c r="C95" s="4" t="s">
        <v>11</v>
      </c>
      <c r="D95" s="6">
        <v>6716</v>
      </c>
      <c r="E95" s="6">
        <v>3415</v>
      </c>
      <c r="F95" s="6">
        <v>3301</v>
      </c>
      <c r="G95" t="b">
        <f t="shared" si="8"/>
        <v>0</v>
      </c>
      <c r="H95" t="b">
        <f t="shared" si="9"/>
        <v>1</v>
      </c>
      <c r="I95" t="b">
        <f t="shared" si="10"/>
        <v>1</v>
      </c>
      <c r="J95" t="b">
        <f t="shared" si="11"/>
        <v>0</v>
      </c>
    </row>
    <row r="96" spans="1:10">
      <c r="A96" s="4" t="s">
        <v>406</v>
      </c>
      <c r="B96" t="str">
        <f t="shared" si="7"/>
        <v xml:space="preserve"> bolesławiecki </v>
      </c>
      <c r="C96" s="4" t="s">
        <v>12</v>
      </c>
      <c r="D96" s="6">
        <v>7369</v>
      </c>
      <c r="E96" s="6">
        <v>3828</v>
      </c>
      <c r="F96" s="6">
        <v>3541</v>
      </c>
      <c r="G96" t="b">
        <f t="shared" si="8"/>
        <v>0</v>
      </c>
      <c r="H96" t="b">
        <f t="shared" si="9"/>
        <v>1</v>
      </c>
      <c r="I96" t="b">
        <f t="shared" si="10"/>
        <v>1</v>
      </c>
      <c r="J96" t="b">
        <f t="shared" si="11"/>
        <v>0</v>
      </c>
    </row>
    <row r="97" spans="1:10">
      <c r="A97" s="4" t="s">
        <v>406</v>
      </c>
      <c r="B97" t="str">
        <f t="shared" si="7"/>
        <v xml:space="preserve"> bolesławiecki </v>
      </c>
      <c r="C97" s="4" t="s">
        <v>13</v>
      </c>
      <c r="D97" s="6">
        <v>7319</v>
      </c>
      <c r="E97" s="6">
        <v>3711</v>
      </c>
      <c r="F97" s="6">
        <v>3608</v>
      </c>
      <c r="G97" t="b">
        <f t="shared" si="8"/>
        <v>0</v>
      </c>
      <c r="H97" t="b">
        <f t="shared" si="9"/>
        <v>1</v>
      </c>
      <c r="I97" t="b">
        <f t="shared" si="10"/>
        <v>1</v>
      </c>
      <c r="J97" t="b">
        <f t="shared" si="11"/>
        <v>0</v>
      </c>
    </row>
    <row r="98" spans="1:10">
      <c r="A98" s="4" t="s">
        <v>406</v>
      </c>
      <c r="B98" t="str">
        <f t="shared" si="7"/>
        <v xml:space="preserve"> bolesławiecki </v>
      </c>
      <c r="C98" s="4" t="s">
        <v>14</v>
      </c>
      <c r="D98" s="6">
        <v>6737</v>
      </c>
      <c r="E98" s="6">
        <v>3433</v>
      </c>
      <c r="F98" s="6">
        <v>3304</v>
      </c>
      <c r="G98" t="b">
        <f t="shared" si="8"/>
        <v>0</v>
      </c>
      <c r="H98" t="b">
        <f t="shared" si="9"/>
        <v>1</v>
      </c>
      <c r="I98" t="b">
        <f t="shared" si="10"/>
        <v>1</v>
      </c>
      <c r="J98" t="b">
        <f t="shared" si="11"/>
        <v>0</v>
      </c>
    </row>
    <row r="99" spans="1:10">
      <c r="A99" s="4" t="s">
        <v>406</v>
      </c>
      <c r="B99" t="str">
        <f t="shared" si="7"/>
        <v xml:space="preserve"> bolesławiecki </v>
      </c>
      <c r="C99" s="4" t="s">
        <v>15</v>
      </c>
      <c r="D99" s="6">
        <v>5317</v>
      </c>
      <c r="E99" s="6">
        <v>2701</v>
      </c>
      <c r="F99" s="6">
        <v>2616</v>
      </c>
      <c r="G99" t="b">
        <f t="shared" si="8"/>
        <v>0</v>
      </c>
      <c r="H99" t="b">
        <f t="shared" si="9"/>
        <v>1</v>
      </c>
      <c r="I99" t="b">
        <f t="shared" si="10"/>
        <v>1</v>
      </c>
      <c r="J99" t="b">
        <f t="shared" si="11"/>
        <v>0</v>
      </c>
    </row>
    <row r="100" spans="1:10">
      <c r="A100" s="4" t="s">
        <v>406</v>
      </c>
      <c r="B100" t="str">
        <f t="shared" si="7"/>
        <v xml:space="preserve"> bolesławiecki </v>
      </c>
      <c r="C100" s="4" t="s">
        <v>16</v>
      </c>
      <c r="D100" s="6">
        <v>5640</v>
      </c>
      <c r="E100" s="6">
        <v>2820</v>
      </c>
      <c r="F100" s="6">
        <v>2820</v>
      </c>
      <c r="G100" t="b">
        <f t="shared" si="8"/>
        <v>0</v>
      </c>
      <c r="H100" t="b">
        <f t="shared" si="9"/>
        <v>1</v>
      </c>
      <c r="I100" t="b">
        <f t="shared" si="10"/>
        <v>1</v>
      </c>
      <c r="J100" t="b">
        <f t="shared" si="11"/>
        <v>0</v>
      </c>
    </row>
    <row r="101" spans="1:10">
      <c r="A101" s="4" t="s">
        <v>406</v>
      </c>
      <c r="B101" t="str">
        <f t="shared" si="7"/>
        <v xml:space="preserve"> bolesławiecki </v>
      </c>
      <c r="C101" s="4" t="s">
        <v>17</v>
      </c>
      <c r="D101" s="6">
        <v>7048</v>
      </c>
      <c r="E101" s="6">
        <v>3446</v>
      </c>
      <c r="F101" s="6">
        <v>3602</v>
      </c>
      <c r="G101" t="b">
        <f t="shared" si="8"/>
        <v>0</v>
      </c>
      <c r="H101" t="b">
        <f t="shared" si="9"/>
        <v>1</v>
      </c>
      <c r="I101" t="b">
        <f t="shared" si="10"/>
        <v>1</v>
      </c>
      <c r="J101" t="b">
        <f t="shared" si="11"/>
        <v>0</v>
      </c>
    </row>
    <row r="102" spans="1:10">
      <c r="A102" s="4" t="s">
        <v>406</v>
      </c>
      <c r="B102" t="str">
        <f t="shared" si="7"/>
        <v xml:space="preserve"> bolesławiecki </v>
      </c>
      <c r="C102" s="4" t="s">
        <v>18</v>
      </c>
      <c r="D102" s="6">
        <v>6749</v>
      </c>
      <c r="E102" s="6">
        <v>3145</v>
      </c>
      <c r="F102" s="6">
        <v>3604</v>
      </c>
      <c r="G102" t="b">
        <f t="shared" si="8"/>
        <v>0</v>
      </c>
      <c r="H102" t="b">
        <f t="shared" si="9"/>
        <v>1</v>
      </c>
      <c r="I102" t="b">
        <f t="shared" si="10"/>
        <v>1</v>
      </c>
      <c r="J102" t="b">
        <f t="shared" si="11"/>
        <v>0</v>
      </c>
    </row>
    <row r="103" spans="1:10">
      <c r="A103" s="4" t="s">
        <v>406</v>
      </c>
      <c r="B103" t="str">
        <f t="shared" si="7"/>
        <v xml:space="preserve"> bolesławiecki </v>
      </c>
      <c r="C103" s="4" t="s">
        <v>19</v>
      </c>
      <c r="D103" s="6">
        <v>5285</v>
      </c>
      <c r="E103" s="6">
        <v>2330</v>
      </c>
      <c r="F103" s="6">
        <v>2955</v>
      </c>
      <c r="G103" t="b">
        <f t="shared" si="8"/>
        <v>0</v>
      </c>
      <c r="H103" t="b">
        <f t="shared" si="9"/>
        <v>1</v>
      </c>
      <c r="I103" t="b">
        <f t="shared" si="10"/>
        <v>1</v>
      </c>
      <c r="J103" t="b">
        <f t="shared" si="11"/>
        <v>0</v>
      </c>
    </row>
    <row r="104" spans="1:10">
      <c r="A104" s="4" t="s">
        <v>406</v>
      </c>
      <c r="B104" t="str">
        <f t="shared" si="7"/>
        <v xml:space="preserve"> bolesławiecki </v>
      </c>
      <c r="C104" s="4" t="s">
        <v>5</v>
      </c>
      <c r="D104" s="6">
        <v>8491</v>
      </c>
      <c r="E104" s="6">
        <v>2941</v>
      </c>
      <c r="F104" s="6">
        <v>5550</v>
      </c>
      <c r="G104" t="b">
        <f t="shared" si="8"/>
        <v>1</v>
      </c>
      <c r="H104" t="b">
        <f t="shared" si="9"/>
        <v>0</v>
      </c>
      <c r="I104" t="b">
        <f t="shared" si="10"/>
        <v>1</v>
      </c>
      <c r="J104" t="b">
        <f t="shared" si="11"/>
        <v>0</v>
      </c>
    </row>
    <row r="105" spans="1:10">
      <c r="A105" s="4" t="s">
        <v>406</v>
      </c>
      <c r="B105" t="str">
        <f t="shared" si="7"/>
        <v xml:space="preserve"> bolesławiecki </v>
      </c>
      <c r="C105" s="4" t="s">
        <v>4</v>
      </c>
      <c r="D105" s="6">
        <f>SUM(D103:D104)</f>
        <v>13776</v>
      </c>
      <c r="E105" s="6">
        <f>SUM(E103:E104)</f>
        <v>5271</v>
      </c>
      <c r="F105" s="6">
        <f t="shared" ref="F105" si="14">SUM(F103:F104)</f>
        <v>8505</v>
      </c>
      <c r="G105" t="b">
        <f t="shared" si="8"/>
        <v>1</v>
      </c>
      <c r="H105" t="b">
        <f t="shared" si="9"/>
        <v>1</v>
      </c>
      <c r="I105" t="b">
        <f t="shared" si="10"/>
        <v>0</v>
      </c>
      <c r="J105" t="b">
        <f t="shared" si="11"/>
        <v>0</v>
      </c>
    </row>
    <row r="106" spans="1:10">
      <c r="A106" s="4" t="s">
        <v>406</v>
      </c>
      <c r="B106" t="str">
        <f t="shared" si="7"/>
        <v xml:space="preserve"> dzierżoniowski </v>
      </c>
      <c r="C106" s="4" t="s">
        <v>32</v>
      </c>
      <c r="D106" s="6">
        <v>102977</v>
      </c>
      <c r="E106" s="6">
        <v>49060</v>
      </c>
      <c r="F106" s="6">
        <v>53917</v>
      </c>
      <c r="G106" t="b">
        <f t="shared" si="8"/>
        <v>1</v>
      </c>
      <c r="H106" t="b">
        <f t="shared" si="9"/>
        <v>1</v>
      </c>
      <c r="I106" t="b">
        <f t="shared" si="10"/>
        <v>1</v>
      </c>
      <c r="J106" t="b">
        <f t="shared" si="11"/>
        <v>1</v>
      </c>
    </row>
    <row r="107" spans="1:10">
      <c r="A107" s="4" t="s">
        <v>406</v>
      </c>
      <c r="B107" t="str">
        <f t="shared" si="7"/>
        <v xml:space="preserve"> dzierżoniowski </v>
      </c>
      <c r="C107" s="4" t="s">
        <v>6</v>
      </c>
      <c r="D107" s="6">
        <v>4230</v>
      </c>
      <c r="E107" s="6">
        <v>2181</v>
      </c>
      <c r="F107" s="6">
        <v>2049</v>
      </c>
      <c r="G107" t="b">
        <f t="shared" si="8"/>
        <v>0</v>
      </c>
      <c r="H107" t="b">
        <f t="shared" si="9"/>
        <v>1</v>
      </c>
      <c r="I107" t="b">
        <f t="shared" si="10"/>
        <v>1</v>
      </c>
      <c r="J107" t="b">
        <f t="shared" si="11"/>
        <v>0</v>
      </c>
    </row>
    <row r="108" spans="1:10">
      <c r="A108" s="4" t="s">
        <v>406</v>
      </c>
      <c r="B108" t="str">
        <f t="shared" si="7"/>
        <v xml:space="preserve"> dzierżoniowski </v>
      </c>
      <c r="C108" s="4" t="s">
        <v>7</v>
      </c>
      <c r="D108" s="6">
        <v>4813</v>
      </c>
      <c r="E108" s="6">
        <v>2415</v>
      </c>
      <c r="F108" s="6">
        <v>2398</v>
      </c>
      <c r="G108" t="b">
        <f t="shared" si="8"/>
        <v>0</v>
      </c>
      <c r="H108" t="b">
        <f t="shared" si="9"/>
        <v>1</v>
      </c>
      <c r="I108" t="b">
        <f t="shared" si="10"/>
        <v>1</v>
      </c>
      <c r="J108" t="b">
        <f t="shared" si="11"/>
        <v>0</v>
      </c>
    </row>
    <row r="109" spans="1:10">
      <c r="A109" s="4" t="s">
        <v>406</v>
      </c>
      <c r="B109" t="str">
        <f t="shared" si="7"/>
        <v xml:space="preserve"> dzierżoniowski </v>
      </c>
      <c r="C109" s="4" t="s">
        <v>8</v>
      </c>
      <c r="D109" s="6">
        <v>4242</v>
      </c>
      <c r="E109" s="6">
        <v>2178</v>
      </c>
      <c r="F109" s="6">
        <v>2064</v>
      </c>
      <c r="G109" t="b">
        <f t="shared" si="8"/>
        <v>0</v>
      </c>
      <c r="H109" t="b">
        <f t="shared" si="9"/>
        <v>1</v>
      </c>
      <c r="I109" t="b">
        <f t="shared" si="10"/>
        <v>1</v>
      </c>
      <c r="J109" t="b">
        <f t="shared" si="11"/>
        <v>0</v>
      </c>
    </row>
    <row r="110" spans="1:10">
      <c r="A110" s="4" t="s">
        <v>406</v>
      </c>
      <c r="B110" t="str">
        <f t="shared" si="7"/>
        <v xml:space="preserve"> dzierżoniowski </v>
      </c>
      <c r="C110" s="4" t="s">
        <v>9</v>
      </c>
      <c r="D110" s="6">
        <v>4645</v>
      </c>
      <c r="E110" s="6">
        <v>2378</v>
      </c>
      <c r="F110" s="6">
        <v>2267</v>
      </c>
      <c r="G110" t="b">
        <f t="shared" si="8"/>
        <v>0</v>
      </c>
      <c r="H110" t="b">
        <f t="shared" si="9"/>
        <v>1</v>
      </c>
      <c r="I110" t="b">
        <f t="shared" si="10"/>
        <v>1</v>
      </c>
      <c r="J110" t="b">
        <f t="shared" si="11"/>
        <v>0</v>
      </c>
    </row>
    <row r="111" spans="1:10">
      <c r="A111" s="4" t="s">
        <v>406</v>
      </c>
      <c r="B111" t="str">
        <f t="shared" si="7"/>
        <v xml:space="preserve"> dzierżoniowski </v>
      </c>
      <c r="C111" s="4" t="s">
        <v>10</v>
      </c>
      <c r="D111" s="6">
        <v>5806</v>
      </c>
      <c r="E111" s="6">
        <v>2974</v>
      </c>
      <c r="F111" s="6">
        <v>2832</v>
      </c>
      <c r="G111" t="b">
        <f t="shared" si="8"/>
        <v>0</v>
      </c>
      <c r="H111" t="b">
        <f t="shared" si="9"/>
        <v>1</v>
      </c>
      <c r="I111" t="b">
        <f t="shared" si="10"/>
        <v>1</v>
      </c>
      <c r="J111" t="b">
        <f t="shared" si="11"/>
        <v>0</v>
      </c>
    </row>
    <row r="112" spans="1:10">
      <c r="A112" s="4" t="s">
        <v>406</v>
      </c>
      <c r="B112" t="str">
        <f t="shared" si="7"/>
        <v xml:space="preserve"> dzierżoniowski </v>
      </c>
      <c r="C112" s="4" t="s">
        <v>11</v>
      </c>
      <c r="D112" s="6">
        <v>6953</v>
      </c>
      <c r="E112" s="6">
        <v>3494</v>
      </c>
      <c r="F112" s="6">
        <v>3459</v>
      </c>
      <c r="G112" t="b">
        <f t="shared" si="8"/>
        <v>0</v>
      </c>
      <c r="H112" t="b">
        <f t="shared" si="9"/>
        <v>1</v>
      </c>
      <c r="I112" t="b">
        <f t="shared" si="10"/>
        <v>1</v>
      </c>
      <c r="J112" t="b">
        <f t="shared" si="11"/>
        <v>0</v>
      </c>
    </row>
    <row r="113" spans="1:10">
      <c r="A113" s="4" t="s">
        <v>406</v>
      </c>
      <c r="B113" t="str">
        <f t="shared" si="7"/>
        <v xml:space="preserve"> dzierżoniowski </v>
      </c>
      <c r="C113" s="4" t="s">
        <v>12</v>
      </c>
      <c r="D113" s="6">
        <v>8331</v>
      </c>
      <c r="E113" s="6">
        <v>4268</v>
      </c>
      <c r="F113" s="6">
        <v>4063</v>
      </c>
      <c r="G113" t="b">
        <f t="shared" si="8"/>
        <v>0</v>
      </c>
      <c r="H113" t="b">
        <f t="shared" si="9"/>
        <v>1</v>
      </c>
      <c r="I113" t="b">
        <f t="shared" si="10"/>
        <v>1</v>
      </c>
      <c r="J113" t="b">
        <f t="shared" si="11"/>
        <v>0</v>
      </c>
    </row>
    <row r="114" spans="1:10">
      <c r="A114" s="4" t="s">
        <v>406</v>
      </c>
      <c r="B114" t="str">
        <f t="shared" si="7"/>
        <v xml:space="preserve"> dzierżoniowski </v>
      </c>
      <c r="C114" s="4" t="s">
        <v>13</v>
      </c>
      <c r="D114" s="6">
        <v>8280</v>
      </c>
      <c r="E114" s="6">
        <v>4230</v>
      </c>
      <c r="F114" s="6">
        <v>4050</v>
      </c>
      <c r="G114" t="b">
        <f t="shared" si="8"/>
        <v>0</v>
      </c>
      <c r="H114" t="b">
        <f t="shared" si="9"/>
        <v>1</v>
      </c>
      <c r="I114" t="b">
        <f t="shared" si="10"/>
        <v>1</v>
      </c>
      <c r="J114" t="b">
        <f t="shared" si="11"/>
        <v>0</v>
      </c>
    </row>
    <row r="115" spans="1:10">
      <c r="A115" s="4" t="s">
        <v>406</v>
      </c>
      <c r="B115" t="str">
        <f t="shared" si="7"/>
        <v xml:space="preserve"> dzierżoniowski </v>
      </c>
      <c r="C115" s="4" t="s">
        <v>14</v>
      </c>
      <c r="D115" s="6">
        <v>7230</v>
      </c>
      <c r="E115" s="6">
        <v>3683</v>
      </c>
      <c r="F115" s="6">
        <v>3547</v>
      </c>
      <c r="G115" t="b">
        <f t="shared" si="8"/>
        <v>0</v>
      </c>
      <c r="H115" t="b">
        <f t="shared" si="9"/>
        <v>1</v>
      </c>
      <c r="I115" t="b">
        <f t="shared" si="10"/>
        <v>1</v>
      </c>
      <c r="J115" t="b">
        <f t="shared" si="11"/>
        <v>0</v>
      </c>
    </row>
    <row r="116" spans="1:10">
      <c r="A116" s="4" t="s">
        <v>406</v>
      </c>
      <c r="B116" t="str">
        <f t="shared" si="7"/>
        <v xml:space="preserve"> dzierżoniowski </v>
      </c>
      <c r="C116" s="4" t="s">
        <v>15</v>
      </c>
      <c r="D116" s="6">
        <v>6052</v>
      </c>
      <c r="E116" s="6">
        <v>3070</v>
      </c>
      <c r="F116" s="6">
        <v>2982</v>
      </c>
      <c r="G116" t="b">
        <f t="shared" si="8"/>
        <v>0</v>
      </c>
      <c r="H116" t="b">
        <f t="shared" si="9"/>
        <v>1</v>
      </c>
      <c r="I116" t="b">
        <f t="shared" si="10"/>
        <v>1</v>
      </c>
      <c r="J116" t="b">
        <f t="shared" si="11"/>
        <v>0</v>
      </c>
    </row>
    <row r="117" spans="1:10">
      <c r="A117" s="4" t="s">
        <v>406</v>
      </c>
      <c r="B117" t="str">
        <f t="shared" si="7"/>
        <v xml:space="preserve"> dzierżoniowski </v>
      </c>
      <c r="C117" s="4" t="s">
        <v>16</v>
      </c>
      <c r="D117" s="6">
        <v>6615</v>
      </c>
      <c r="E117" s="6">
        <v>3266</v>
      </c>
      <c r="F117" s="6">
        <v>3349</v>
      </c>
      <c r="G117" t="b">
        <f t="shared" si="8"/>
        <v>0</v>
      </c>
      <c r="H117" t="b">
        <f t="shared" si="9"/>
        <v>1</v>
      </c>
      <c r="I117" t="b">
        <f t="shared" si="10"/>
        <v>1</v>
      </c>
      <c r="J117" t="b">
        <f t="shared" si="11"/>
        <v>0</v>
      </c>
    </row>
    <row r="118" spans="1:10">
      <c r="A118" s="4" t="s">
        <v>406</v>
      </c>
      <c r="B118" t="str">
        <f t="shared" si="7"/>
        <v xml:space="preserve"> dzierżoniowski </v>
      </c>
      <c r="C118" s="4" t="s">
        <v>17</v>
      </c>
      <c r="D118" s="6">
        <v>8616</v>
      </c>
      <c r="E118" s="6">
        <v>4146</v>
      </c>
      <c r="F118" s="6">
        <v>4470</v>
      </c>
      <c r="G118" t="b">
        <f t="shared" si="8"/>
        <v>0</v>
      </c>
      <c r="H118" t="b">
        <f t="shared" si="9"/>
        <v>1</v>
      </c>
      <c r="I118" t="b">
        <f t="shared" si="10"/>
        <v>1</v>
      </c>
      <c r="J118" t="b">
        <f t="shared" si="11"/>
        <v>0</v>
      </c>
    </row>
    <row r="119" spans="1:10">
      <c r="A119" s="4" t="s">
        <v>406</v>
      </c>
      <c r="B119" t="str">
        <f t="shared" si="7"/>
        <v xml:space="preserve"> dzierżoniowski </v>
      </c>
      <c r="C119" s="4" t="s">
        <v>18</v>
      </c>
      <c r="D119" s="6">
        <v>8652</v>
      </c>
      <c r="E119" s="6">
        <v>4005</v>
      </c>
      <c r="F119" s="6">
        <v>4647</v>
      </c>
      <c r="G119" t="b">
        <f t="shared" si="8"/>
        <v>0</v>
      </c>
      <c r="H119" t="b">
        <f t="shared" si="9"/>
        <v>1</v>
      </c>
      <c r="I119" t="b">
        <f t="shared" si="10"/>
        <v>1</v>
      </c>
      <c r="J119" t="b">
        <f t="shared" si="11"/>
        <v>0</v>
      </c>
    </row>
    <row r="120" spans="1:10">
      <c r="A120" s="4" t="s">
        <v>406</v>
      </c>
      <c r="B120" t="str">
        <f t="shared" ref="B120:B183" si="15">IF(C119="65+",C120,B119)</f>
        <v xml:space="preserve"> dzierżoniowski </v>
      </c>
      <c r="C120" s="4" t="s">
        <v>19</v>
      </c>
      <c r="D120" s="6">
        <v>6656</v>
      </c>
      <c r="E120" s="6">
        <v>2979</v>
      </c>
      <c r="F120" s="6">
        <v>3677</v>
      </c>
      <c r="G120" t="b">
        <f t="shared" si="8"/>
        <v>0</v>
      </c>
      <c r="H120" t="b">
        <f t="shared" si="9"/>
        <v>1</v>
      </c>
      <c r="I120" t="b">
        <f t="shared" si="10"/>
        <v>1</v>
      </c>
      <c r="J120" t="b">
        <f t="shared" si="11"/>
        <v>0</v>
      </c>
    </row>
    <row r="121" spans="1:10">
      <c r="A121" s="4" t="s">
        <v>406</v>
      </c>
      <c r="B121" t="str">
        <f t="shared" si="15"/>
        <v xml:space="preserve"> dzierżoniowski </v>
      </c>
      <c r="C121" s="4" t="s">
        <v>5</v>
      </c>
      <c r="D121" s="6">
        <v>11856</v>
      </c>
      <c r="E121" s="6">
        <v>3793</v>
      </c>
      <c r="F121" s="6">
        <v>8063</v>
      </c>
      <c r="G121" t="b">
        <f t="shared" si="8"/>
        <v>1</v>
      </c>
      <c r="H121" t="b">
        <f t="shared" si="9"/>
        <v>0</v>
      </c>
      <c r="I121" t="b">
        <f t="shared" si="10"/>
        <v>1</v>
      </c>
      <c r="J121" t="b">
        <f t="shared" si="11"/>
        <v>0</v>
      </c>
    </row>
    <row r="122" spans="1:10">
      <c r="A122" s="4" t="s">
        <v>406</v>
      </c>
      <c r="B122" t="str">
        <f t="shared" si="15"/>
        <v xml:space="preserve"> dzierżoniowski </v>
      </c>
      <c r="C122" s="4" t="s">
        <v>4</v>
      </c>
      <c r="D122" s="6">
        <f>SUM(D120:D121)</f>
        <v>18512</v>
      </c>
      <c r="E122" s="6">
        <f>SUM(E120:E121)</f>
        <v>6772</v>
      </c>
      <c r="F122" s="6">
        <f t="shared" ref="F122" si="16">SUM(F120:F121)</f>
        <v>11740</v>
      </c>
      <c r="G122" t="b">
        <f t="shared" si="8"/>
        <v>1</v>
      </c>
      <c r="H122" t="b">
        <f t="shared" si="9"/>
        <v>1</v>
      </c>
      <c r="I122" t="b">
        <f t="shared" si="10"/>
        <v>0</v>
      </c>
      <c r="J122" t="b">
        <f t="shared" si="11"/>
        <v>0</v>
      </c>
    </row>
    <row r="123" spans="1:10">
      <c r="A123" s="4" t="s">
        <v>406</v>
      </c>
      <c r="B123" t="str">
        <f t="shared" si="15"/>
        <v xml:space="preserve"> głogowski </v>
      </c>
      <c r="C123" s="4" t="s">
        <v>100</v>
      </c>
      <c r="D123" s="6">
        <v>90060</v>
      </c>
      <c r="E123" s="6">
        <v>43769</v>
      </c>
      <c r="F123" s="6">
        <v>46291</v>
      </c>
      <c r="G123" t="b">
        <f t="shared" si="8"/>
        <v>1</v>
      </c>
      <c r="H123" t="b">
        <f t="shared" si="9"/>
        <v>1</v>
      </c>
      <c r="I123" t="b">
        <f t="shared" si="10"/>
        <v>1</v>
      </c>
      <c r="J123" t="b">
        <f t="shared" si="11"/>
        <v>1</v>
      </c>
    </row>
    <row r="124" spans="1:10">
      <c r="A124" s="4" t="s">
        <v>406</v>
      </c>
      <c r="B124" t="str">
        <f t="shared" si="15"/>
        <v xml:space="preserve"> głogowski </v>
      </c>
      <c r="C124" s="4" t="s">
        <v>6</v>
      </c>
      <c r="D124" s="6">
        <v>4349</v>
      </c>
      <c r="E124" s="6">
        <v>2229</v>
      </c>
      <c r="F124" s="6">
        <v>2120</v>
      </c>
      <c r="G124" t="b">
        <f t="shared" si="8"/>
        <v>0</v>
      </c>
      <c r="H124" t="b">
        <f t="shared" si="9"/>
        <v>1</v>
      </c>
      <c r="I124" t="b">
        <f t="shared" si="10"/>
        <v>1</v>
      </c>
      <c r="J124" t="b">
        <f t="shared" si="11"/>
        <v>0</v>
      </c>
    </row>
    <row r="125" spans="1:10">
      <c r="A125" s="4" t="s">
        <v>406</v>
      </c>
      <c r="B125" t="str">
        <f t="shared" si="15"/>
        <v xml:space="preserve"> głogowski </v>
      </c>
      <c r="C125" s="4" t="s">
        <v>7</v>
      </c>
      <c r="D125" s="6">
        <v>5179</v>
      </c>
      <c r="E125" s="6">
        <v>2565</v>
      </c>
      <c r="F125" s="6">
        <v>2614</v>
      </c>
      <c r="G125" t="b">
        <f t="shared" si="8"/>
        <v>0</v>
      </c>
      <c r="H125" t="b">
        <f t="shared" si="9"/>
        <v>1</v>
      </c>
      <c r="I125" t="b">
        <f t="shared" si="10"/>
        <v>1</v>
      </c>
      <c r="J125" t="b">
        <f t="shared" si="11"/>
        <v>0</v>
      </c>
    </row>
    <row r="126" spans="1:10">
      <c r="A126" s="4" t="s">
        <v>406</v>
      </c>
      <c r="B126" t="str">
        <f t="shared" si="15"/>
        <v xml:space="preserve"> głogowski </v>
      </c>
      <c r="C126" s="4" t="s">
        <v>8</v>
      </c>
      <c r="D126" s="6">
        <v>4323</v>
      </c>
      <c r="E126" s="6">
        <v>2196</v>
      </c>
      <c r="F126" s="6">
        <v>2127</v>
      </c>
      <c r="G126" t="b">
        <f t="shared" si="8"/>
        <v>0</v>
      </c>
      <c r="H126" t="b">
        <f t="shared" si="9"/>
        <v>1</v>
      </c>
      <c r="I126" t="b">
        <f t="shared" si="10"/>
        <v>1</v>
      </c>
      <c r="J126" t="b">
        <f t="shared" si="11"/>
        <v>0</v>
      </c>
    </row>
    <row r="127" spans="1:10">
      <c r="A127" s="4" t="s">
        <v>406</v>
      </c>
      <c r="B127" t="str">
        <f t="shared" si="15"/>
        <v xml:space="preserve"> głogowski </v>
      </c>
      <c r="C127" s="4" t="s">
        <v>9</v>
      </c>
      <c r="D127" s="6">
        <v>4530</v>
      </c>
      <c r="E127" s="6">
        <v>2289</v>
      </c>
      <c r="F127" s="6">
        <v>2241</v>
      </c>
      <c r="G127" t="b">
        <f t="shared" si="8"/>
        <v>0</v>
      </c>
      <c r="H127" t="b">
        <f t="shared" si="9"/>
        <v>1</v>
      </c>
      <c r="I127" t="b">
        <f t="shared" si="10"/>
        <v>1</v>
      </c>
      <c r="J127" t="b">
        <f t="shared" si="11"/>
        <v>0</v>
      </c>
    </row>
    <row r="128" spans="1:10">
      <c r="A128" s="4" t="s">
        <v>406</v>
      </c>
      <c r="B128" t="str">
        <f t="shared" si="15"/>
        <v xml:space="preserve"> głogowski </v>
      </c>
      <c r="C128" s="4" t="s">
        <v>10</v>
      </c>
      <c r="D128" s="6">
        <v>5028</v>
      </c>
      <c r="E128" s="6">
        <v>2573</v>
      </c>
      <c r="F128" s="6">
        <v>2455</v>
      </c>
      <c r="G128" t="b">
        <f t="shared" si="8"/>
        <v>0</v>
      </c>
      <c r="H128" t="b">
        <f t="shared" si="9"/>
        <v>1</v>
      </c>
      <c r="I128" t="b">
        <f t="shared" si="10"/>
        <v>1</v>
      </c>
      <c r="J128" t="b">
        <f t="shared" si="11"/>
        <v>0</v>
      </c>
    </row>
    <row r="129" spans="1:10">
      <c r="A129" s="4" t="s">
        <v>406</v>
      </c>
      <c r="B129" t="str">
        <f t="shared" si="15"/>
        <v xml:space="preserve"> głogowski </v>
      </c>
      <c r="C129" s="4" t="s">
        <v>11</v>
      </c>
      <c r="D129" s="6">
        <v>6255</v>
      </c>
      <c r="E129" s="6">
        <v>3183</v>
      </c>
      <c r="F129" s="6">
        <v>3072</v>
      </c>
      <c r="G129" t="b">
        <f t="shared" si="8"/>
        <v>0</v>
      </c>
      <c r="H129" t="b">
        <f t="shared" si="9"/>
        <v>1</v>
      </c>
      <c r="I129" t="b">
        <f t="shared" si="10"/>
        <v>1</v>
      </c>
      <c r="J129" t="b">
        <f t="shared" si="11"/>
        <v>0</v>
      </c>
    </row>
    <row r="130" spans="1:10">
      <c r="A130" s="4" t="s">
        <v>406</v>
      </c>
      <c r="B130" t="str">
        <f t="shared" si="15"/>
        <v xml:space="preserve"> głogowski </v>
      </c>
      <c r="C130" s="4" t="s">
        <v>12</v>
      </c>
      <c r="D130" s="6">
        <v>7526</v>
      </c>
      <c r="E130" s="6">
        <v>3855</v>
      </c>
      <c r="F130" s="6">
        <v>3671</v>
      </c>
      <c r="G130" t="b">
        <f t="shared" si="8"/>
        <v>0</v>
      </c>
      <c r="H130" t="b">
        <f t="shared" si="9"/>
        <v>1</v>
      </c>
      <c r="I130" t="b">
        <f t="shared" si="10"/>
        <v>1</v>
      </c>
      <c r="J130" t="b">
        <f t="shared" si="11"/>
        <v>0</v>
      </c>
    </row>
    <row r="131" spans="1:10">
      <c r="A131" s="4" t="s">
        <v>406</v>
      </c>
      <c r="B131" t="str">
        <f t="shared" si="15"/>
        <v xml:space="preserve"> głogowski </v>
      </c>
      <c r="C131" s="4" t="s">
        <v>13</v>
      </c>
      <c r="D131" s="6">
        <v>7979</v>
      </c>
      <c r="E131" s="6">
        <v>4060</v>
      </c>
      <c r="F131" s="6">
        <v>3919</v>
      </c>
      <c r="G131" t="b">
        <f t="shared" si="8"/>
        <v>0</v>
      </c>
      <c r="H131" t="b">
        <f t="shared" si="9"/>
        <v>1</v>
      </c>
      <c r="I131" t="b">
        <f t="shared" si="10"/>
        <v>1</v>
      </c>
      <c r="J131" t="b">
        <f t="shared" si="11"/>
        <v>0</v>
      </c>
    </row>
    <row r="132" spans="1:10">
      <c r="A132" s="4" t="s">
        <v>406</v>
      </c>
      <c r="B132" t="str">
        <f t="shared" si="15"/>
        <v xml:space="preserve"> głogowski </v>
      </c>
      <c r="C132" s="4" t="s">
        <v>14</v>
      </c>
      <c r="D132" s="6">
        <v>6791</v>
      </c>
      <c r="E132" s="6">
        <v>3469</v>
      </c>
      <c r="F132" s="6">
        <v>3322</v>
      </c>
      <c r="G132" t="b">
        <f t="shared" si="8"/>
        <v>0</v>
      </c>
      <c r="H132" t="b">
        <f t="shared" si="9"/>
        <v>1</v>
      </c>
      <c r="I132" t="b">
        <f t="shared" si="10"/>
        <v>1</v>
      </c>
      <c r="J132" t="b">
        <f t="shared" si="11"/>
        <v>0</v>
      </c>
    </row>
    <row r="133" spans="1:10">
      <c r="A133" s="4" t="s">
        <v>406</v>
      </c>
      <c r="B133" t="str">
        <f t="shared" si="15"/>
        <v xml:space="preserve"> głogowski </v>
      </c>
      <c r="C133" s="4" t="s">
        <v>15</v>
      </c>
      <c r="D133" s="6">
        <v>4995</v>
      </c>
      <c r="E133" s="6">
        <v>2507</v>
      </c>
      <c r="F133" s="6">
        <v>2488</v>
      </c>
      <c r="G133" t="b">
        <f t="shared" ref="G133:G196" si="17">IFERROR(IF(SEARCH(" - ",C133)&gt;0,FALSE,TRUE),TRUE)</f>
        <v>0</v>
      </c>
      <c r="H133" t="b">
        <f t="shared" ref="H133:H196" si="18">IFERROR(IF(SEARCH("70",C133)&gt;0,FALSE,TRUE),TRUE)</f>
        <v>1</v>
      </c>
      <c r="I133" t="b">
        <f t="shared" ref="I133:I196" si="19">IFERROR(IF(SEARCH("65+",C133)&gt;0,FALSE,TRUE),TRUE)</f>
        <v>1</v>
      </c>
      <c r="J133" t="b">
        <f t="shared" ref="J133:J196" si="20">AND(G133:I133)</f>
        <v>0</v>
      </c>
    </row>
    <row r="134" spans="1:10">
      <c r="A134" s="4" t="s">
        <v>406</v>
      </c>
      <c r="B134" t="str">
        <f t="shared" si="15"/>
        <v xml:space="preserve"> głogowski </v>
      </c>
      <c r="C134" s="4" t="s">
        <v>16</v>
      </c>
      <c r="D134" s="6">
        <v>5063</v>
      </c>
      <c r="E134" s="6">
        <v>2370</v>
      </c>
      <c r="F134" s="6">
        <v>2693</v>
      </c>
      <c r="G134" t="b">
        <f t="shared" si="17"/>
        <v>0</v>
      </c>
      <c r="H134" t="b">
        <f t="shared" si="18"/>
        <v>1</v>
      </c>
      <c r="I134" t="b">
        <f t="shared" si="19"/>
        <v>1</v>
      </c>
      <c r="J134" t="b">
        <f t="shared" si="20"/>
        <v>0</v>
      </c>
    </row>
    <row r="135" spans="1:10">
      <c r="A135" s="4" t="s">
        <v>406</v>
      </c>
      <c r="B135" t="str">
        <f t="shared" si="15"/>
        <v xml:space="preserve"> głogowski </v>
      </c>
      <c r="C135" s="4" t="s">
        <v>17</v>
      </c>
      <c r="D135" s="6">
        <v>6781</v>
      </c>
      <c r="E135" s="6">
        <v>3180</v>
      </c>
      <c r="F135" s="6">
        <v>3601</v>
      </c>
      <c r="G135" t="b">
        <f t="shared" si="17"/>
        <v>0</v>
      </c>
      <c r="H135" t="b">
        <f t="shared" si="18"/>
        <v>1</v>
      </c>
      <c r="I135" t="b">
        <f t="shared" si="19"/>
        <v>1</v>
      </c>
      <c r="J135" t="b">
        <f t="shared" si="20"/>
        <v>0</v>
      </c>
    </row>
    <row r="136" spans="1:10">
      <c r="A136" s="4" t="s">
        <v>406</v>
      </c>
      <c r="B136" t="str">
        <f t="shared" si="15"/>
        <v xml:space="preserve"> głogowski </v>
      </c>
      <c r="C136" s="4" t="s">
        <v>18</v>
      </c>
      <c r="D136" s="6">
        <v>7697</v>
      </c>
      <c r="E136" s="6">
        <v>3611</v>
      </c>
      <c r="F136" s="6">
        <v>4086</v>
      </c>
      <c r="G136" t="b">
        <f t="shared" si="17"/>
        <v>0</v>
      </c>
      <c r="H136" t="b">
        <f t="shared" si="18"/>
        <v>1</v>
      </c>
      <c r="I136" t="b">
        <f t="shared" si="19"/>
        <v>1</v>
      </c>
      <c r="J136" t="b">
        <f t="shared" si="20"/>
        <v>0</v>
      </c>
    </row>
    <row r="137" spans="1:10">
      <c r="A137" s="4" t="s">
        <v>406</v>
      </c>
      <c r="B137" t="str">
        <f t="shared" si="15"/>
        <v xml:space="preserve"> głogowski </v>
      </c>
      <c r="C137" s="4" t="s">
        <v>19</v>
      </c>
      <c r="D137" s="6">
        <v>6430</v>
      </c>
      <c r="E137" s="6">
        <v>2993</v>
      </c>
      <c r="F137" s="6">
        <v>3437</v>
      </c>
      <c r="G137" t="b">
        <f t="shared" si="17"/>
        <v>0</v>
      </c>
      <c r="H137" t="b">
        <f t="shared" si="18"/>
        <v>1</v>
      </c>
      <c r="I137" t="b">
        <f t="shared" si="19"/>
        <v>1</v>
      </c>
      <c r="J137" t="b">
        <f t="shared" si="20"/>
        <v>0</v>
      </c>
    </row>
    <row r="138" spans="1:10">
      <c r="A138" s="4" t="s">
        <v>406</v>
      </c>
      <c r="B138" t="str">
        <f t="shared" si="15"/>
        <v xml:space="preserve"> głogowski </v>
      </c>
      <c r="C138" s="4" t="s">
        <v>5</v>
      </c>
      <c r="D138" s="6">
        <v>7134</v>
      </c>
      <c r="E138" s="6">
        <v>2689</v>
      </c>
      <c r="F138" s="6">
        <v>4445</v>
      </c>
      <c r="G138" t="b">
        <f t="shared" si="17"/>
        <v>1</v>
      </c>
      <c r="H138" t="b">
        <f t="shared" si="18"/>
        <v>0</v>
      </c>
      <c r="I138" t="b">
        <f t="shared" si="19"/>
        <v>1</v>
      </c>
      <c r="J138" t="b">
        <f t="shared" si="20"/>
        <v>0</v>
      </c>
    </row>
    <row r="139" spans="1:10">
      <c r="A139" s="4" t="s">
        <v>406</v>
      </c>
      <c r="B139" t="str">
        <f t="shared" si="15"/>
        <v xml:space="preserve"> głogowski </v>
      </c>
      <c r="C139" s="4" t="s">
        <v>4</v>
      </c>
      <c r="D139" s="6">
        <f>SUM(D137:D138)</f>
        <v>13564</v>
      </c>
      <c r="E139" s="6">
        <f>SUM(E137:E138)</f>
        <v>5682</v>
      </c>
      <c r="F139" s="6">
        <f t="shared" ref="F139" si="21">SUM(F137:F138)</f>
        <v>7882</v>
      </c>
      <c r="G139" t="b">
        <f t="shared" si="17"/>
        <v>1</v>
      </c>
      <c r="H139" t="b">
        <f t="shared" si="18"/>
        <v>1</v>
      </c>
      <c r="I139" t="b">
        <f t="shared" si="19"/>
        <v>0</v>
      </c>
      <c r="J139" t="b">
        <f t="shared" si="20"/>
        <v>0</v>
      </c>
    </row>
    <row r="140" spans="1:10">
      <c r="A140" s="4" t="s">
        <v>406</v>
      </c>
      <c r="B140" t="str">
        <f t="shared" si="15"/>
        <v xml:space="preserve"> górowski </v>
      </c>
      <c r="C140" s="4" t="s">
        <v>101</v>
      </c>
      <c r="D140" s="6">
        <v>35847</v>
      </c>
      <c r="E140" s="6">
        <v>17735</v>
      </c>
      <c r="F140" s="6">
        <v>18112</v>
      </c>
      <c r="G140" t="b">
        <f t="shared" si="17"/>
        <v>1</v>
      </c>
      <c r="H140" t="b">
        <f t="shared" si="18"/>
        <v>1</v>
      </c>
      <c r="I140" t="b">
        <f t="shared" si="19"/>
        <v>1</v>
      </c>
      <c r="J140" t="b">
        <f t="shared" si="20"/>
        <v>1</v>
      </c>
    </row>
    <row r="141" spans="1:10">
      <c r="A141" s="4" t="s">
        <v>406</v>
      </c>
      <c r="B141" t="str">
        <f t="shared" si="15"/>
        <v xml:space="preserve"> górowski </v>
      </c>
      <c r="C141" s="4" t="s">
        <v>6</v>
      </c>
      <c r="D141" s="6">
        <v>1702</v>
      </c>
      <c r="E141" s="6">
        <v>868</v>
      </c>
      <c r="F141" s="6">
        <v>834</v>
      </c>
      <c r="G141" t="b">
        <f t="shared" si="17"/>
        <v>0</v>
      </c>
      <c r="H141" t="b">
        <f t="shared" si="18"/>
        <v>1</v>
      </c>
      <c r="I141" t="b">
        <f t="shared" si="19"/>
        <v>1</v>
      </c>
      <c r="J141" t="b">
        <f t="shared" si="20"/>
        <v>0</v>
      </c>
    </row>
    <row r="142" spans="1:10">
      <c r="A142" s="4" t="s">
        <v>406</v>
      </c>
      <c r="B142" t="str">
        <f t="shared" si="15"/>
        <v xml:space="preserve"> górowski </v>
      </c>
      <c r="C142" s="4" t="s">
        <v>7</v>
      </c>
      <c r="D142" s="6">
        <v>1970</v>
      </c>
      <c r="E142" s="6">
        <v>1025</v>
      </c>
      <c r="F142" s="6">
        <v>945</v>
      </c>
      <c r="G142" t="b">
        <f t="shared" si="17"/>
        <v>0</v>
      </c>
      <c r="H142" t="b">
        <f t="shared" si="18"/>
        <v>1</v>
      </c>
      <c r="I142" t="b">
        <f t="shared" si="19"/>
        <v>1</v>
      </c>
      <c r="J142" t="b">
        <f t="shared" si="20"/>
        <v>0</v>
      </c>
    </row>
    <row r="143" spans="1:10">
      <c r="A143" s="4" t="s">
        <v>406</v>
      </c>
      <c r="B143" t="str">
        <f t="shared" si="15"/>
        <v xml:space="preserve"> górowski </v>
      </c>
      <c r="C143" s="4" t="s">
        <v>8</v>
      </c>
      <c r="D143" s="6">
        <v>1930</v>
      </c>
      <c r="E143" s="6">
        <v>993</v>
      </c>
      <c r="F143" s="6">
        <v>937</v>
      </c>
      <c r="G143" t="b">
        <f t="shared" si="17"/>
        <v>0</v>
      </c>
      <c r="H143" t="b">
        <f t="shared" si="18"/>
        <v>1</v>
      </c>
      <c r="I143" t="b">
        <f t="shared" si="19"/>
        <v>1</v>
      </c>
      <c r="J143" t="b">
        <f t="shared" si="20"/>
        <v>0</v>
      </c>
    </row>
    <row r="144" spans="1:10">
      <c r="A144" s="4" t="s">
        <v>406</v>
      </c>
      <c r="B144" t="str">
        <f t="shared" si="15"/>
        <v xml:space="preserve"> górowski </v>
      </c>
      <c r="C144" s="4" t="s">
        <v>9</v>
      </c>
      <c r="D144" s="6">
        <v>2062</v>
      </c>
      <c r="E144" s="6">
        <v>1043</v>
      </c>
      <c r="F144" s="6">
        <v>1019</v>
      </c>
      <c r="G144" t="b">
        <f t="shared" si="17"/>
        <v>0</v>
      </c>
      <c r="H144" t="b">
        <f t="shared" si="18"/>
        <v>1</v>
      </c>
      <c r="I144" t="b">
        <f t="shared" si="19"/>
        <v>1</v>
      </c>
      <c r="J144" t="b">
        <f t="shared" si="20"/>
        <v>0</v>
      </c>
    </row>
    <row r="145" spans="1:10">
      <c r="A145" s="4" t="s">
        <v>406</v>
      </c>
      <c r="B145" t="str">
        <f t="shared" si="15"/>
        <v xml:space="preserve"> górowski </v>
      </c>
      <c r="C145" s="4" t="s">
        <v>10</v>
      </c>
      <c r="D145" s="6">
        <v>2641</v>
      </c>
      <c r="E145" s="6">
        <v>1311</v>
      </c>
      <c r="F145" s="6">
        <v>1330</v>
      </c>
      <c r="G145" t="b">
        <f t="shared" si="17"/>
        <v>0</v>
      </c>
      <c r="H145" t="b">
        <f t="shared" si="18"/>
        <v>1</v>
      </c>
      <c r="I145" t="b">
        <f t="shared" si="19"/>
        <v>1</v>
      </c>
      <c r="J145" t="b">
        <f t="shared" si="20"/>
        <v>0</v>
      </c>
    </row>
    <row r="146" spans="1:10">
      <c r="A146" s="4" t="s">
        <v>406</v>
      </c>
      <c r="B146" t="str">
        <f t="shared" si="15"/>
        <v xml:space="preserve"> górowski </v>
      </c>
      <c r="C146" s="4" t="s">
        <v>11</v>
      </c>
      <c r="D146" s="6">
        <v>2662</v>
      </c>
      <c r="E146" s="6">
        <v>1402</v>
      </c>
      <c r="F146" s="6">
        <v>1260</v>
      </c>
      <c r="G146" t="b">
        <f t="shared" si="17"/>
        <v>0</v>
      </c>
      <c r="H146" t="b">
        <f t="shared" si="18"/>
        <v>1</v>
      </c>
      <c r="I146" t="b">
        <f t="shared" si="19"/>
        <v>1</v>
      </c>
      <c r="J146" t="b">
        <f t="shared" si="20"/>
        <v>0</v>
      </c>
    </row>
    <row r="147" spans="1:10">
      <c r="A147" s="4" t="s">
        <v>406</v>
      </c>
      <c r="B147" t="str">
        <f t="shared" si="15"/>
        <v xml:space="preserve"> górowski </v>
      </c>
      <c r="C147" s="4" t="s">
        <v>12</v>
      </c>
      <c r="D147" s="6">
        <v>2823</v>
      </c>
      <c r="E147" s="6">
        <v>1484</v>
      </c>
      <c r="F147" s="6">
        <v>1339</v>
      </c>
      <c r="G147" t="b">
        <f t="shared" si="17"/>
        <v>0</v>
      </c>
      <c r="H147" t="b">
        <f t="shared" si="18"/>
        <v>1</v>
      </c>
      <c r="I147" t="b">
        <f t="shared" si="19"/>
        <v>1</v>
      </c>
      <c r="J147" t="b">
        <f t="shared" si="20"/>
        <v>0</v>
      </c>
    </row>
    <row r="148" spans="1:10">
      <c r="A148" s="4" t="s">
        <v>406</v>
      </c>
      <c r="B148" t="str">
        <f t="shared" si="15"/>
        <v xml:space="preserve"> górowski </v>
      </c>
      <c r="C148" s="4" t="s">
        <v>13</v>
      </c>
      <c r="D148" s="6">
        <v>2643</v>
      </c>
      <c r="E148" s="6">
        <v>1396</v>
      </c>
      <c r="F148" s="6">
        <v>1247</v>
      </c>
      <c r="G148" t="b">
        <f t="shared" si="17"/>
        <v>0</v>
      </c>
      <c r="H148" t="b">
        <f t="shared" si="18"/>
        <v>1</v>
      </c>
      <c r="I148" t="b">
        <f t="shared" si="19"/>
        <v>1</v>
      </c>
      <c r="J148" t="b">
        <f t="shared" si="20"/>
        <v>0</v>
      </c>
    </row>
    <row r="149" spans="1:10">
      <c r="A149" s="4" t="s">
        <v>406</v>
      </c>
      <c r="B149" t="str">
        <f t="shared" si="15"/>
        <v xml:space="preserve"> górowski </v>
      </c>
      <c r="C149" s="4" t="s">
        <v>14</v>
      </c>
      <c r="D149" s="6">
        <v>2455</v>
      </c>
      <c r="E149" s="6">
        <v>1236</v>
      </c>
      <c r="F149" s="6">
        <v>1219</v>
      </c>
      <c r="G149" t="b">
        <f t="shared" si="17"/>
        <v>0</v>
      </c>
      <c r="H149" t="b">
        <f t="shared" si="18"/>
        <v>1</v>
      </c>
      <c r="I149" t="b">
        <f t="shared" si="19"/>
        <v>1</v>
      </c>
      <c r="J149" t="b">
        <f t="shared" si="20"/>
        <v>0</v>
      </c>
    </row>
    <row r="150" spans="1:10">
      <c r="A150" s="4" t="s">
        <v>406</v>
      </c>
      <c r="B150" t="str">
        <f t="shared" si="15"/>
        <v xml:space="preserve"> górowski </v>
      </c>
      <c r="C150" s="4" t="s">
        <v>15</v>
      </c>
      <c r="D150" s="6">
        <v>2134</v>
      </c>
      <c r="E150" s="6">
        <v>1098</v>
      </c>
      <c r="F150" s="6">
        <v>1036</v>
      </c>
      <c r="G150" t="b">
        <f t="shared" si="17"/>
        <v>0</v>
      </c>
      <c r="H150" t="b">
        <f t="shared" si="18"/>
        <v>1</v>
      </c>
      <c r="I150" t="b">
        <f t="shared" si="19"/>
        <v>1</v>
      </c>
      <c r="J150" t="b">
        <f t="shared" si="20"/>
        <v>0</v>
      </c>
    </row>
    <row r="151" spans="1:10">
      <c r="A151" s="4" t="s">
        <v>406</v>
      </c>
      <c r="B151" t="str">
        <f t="shared" si="15"/>
        <v xml:space="preserve"> górowski </v>
      </c>
      <c r="C151" s="4" t="s">
        <v>16</v>
      </c>
      <c r="D151" s="6">
        <v>2211</v>
      </c>
      <c r="E151" s="6">
        <v>1101</v>
      </c>
      <c r="F151" s="6">
        <v>1110</v>
      </c>
      <c r="G151" t="b">
        <f t="shared" si="17"/>
        <v>0</v>
      </c>
      <c r="H151" t="b">
        <f t="shared" si="18"/>
        <v>1</v>
      </c>
      <c r="I151" t="b">
        <f t="shared" si="19"/>
        <v>1</v>
      </c>
      <c r="J151" t="b">
        <f t="shared" si="20"/>
        <v>0</v>
      </c>
    </row>
    <row r="152" spans="1:10">
      <c r="A152" s="4" t="s">
        <v>406</v>
      </c>
      <c r="B152" t="str">
        <f t="shared" si="15"/>
        <v xml:space="preserve"> górowski </v>
      </c>
      <c r="C152" s="4" t="s">
        <v>17</v>
      </c>
      <c r="D152" s="6">
        <v>2707</v>
      </c>
      <c r="E152" s="6">
        <v>1359</v>
      </c>
      <c r="F152" s="6">
        <v>1348</v>
      </c>
      <c r="G152" t="b">
        <f t="shared" si="17"/>
        <v>0</v>
      </c>
      <c r="H152" t="b">
        <f t="shared" si="18"/>
        <v>1</v>
      </c>
      <c r="I152" t="b">
        <f t="shared" si="19"/>
        <v>1</v>
      </c>
      <c r="J152" t="b">
        <f t="shared" si="20"/>
        <v>0</v>
      </c>
    </row>
    <row r="153" spans="1:10">
      <c r="A153" s="4" t="s">
        <v>406</v>
      </c>
      <c r="B153" t="str">
        <f t="shared" si="15"/>
        <v xml:space="preserve"> górowski </v>
      </c>
      <c r="C153" s="4" t="s">
        <v>18</v>
      </c>
      <c r="D153" s="6">
        <v>2595</v>
      </c>
      <c r="E153" s="6">
        <v>1296</v>
      </c>
      <c r="F153" s="6">
        <v>1299</v>
      </c>
      <c r="G153" t="b">
        <f t="shared" si="17"/>
        <v>0</v>
      </c>
      <c r="H153" t="b">
        <f t="shared" si="18"/>
        <v>1</v>
      </c>
      <c r="I153" t="b">
        <f t="shared" si="19"/>
        <v>1</v>
      </c>
      <c r="J153" t="b">
        <f t="shared" si="20"/>
        <v>0</v>
      </c>
    </row>
    <row r="154" spans="1:10">
      <c r="A154" s="4" t="s">
        <v>406</v>
      </c>
      <c r="B154" t="str">
        <f t="shared" si="15"/>
        <v xml:space="preserve"> górowski </v>
      </c>
      <c r="C154" s="4" t="s">
        <v>19</v>
      </c>
      <c r="D154" s="6">
        <v>2059</v>
      </c>
      <c r="E154" s="6">
        <v>999</v>
      </c>
      <c r="F154" s="6">
        <v>1060</v>
      </c>
      <c r="G154" t="b">
        <f t="shared" si="17"/>
        <v>0</v>
      </c>
      <c r="H154" t="b">
        <f t="shared" si="18"/>
        <v>1</v>
      </c>
      <c r="I154" t="b">
        <f t="shared" si="19"/>
        <v>1</v>
      </c>
      <c r="J154" t="b">
        <f t="shared" si="20"/>
        <v>0</v>
      </c>
    </row>
    <row r="155" spans="1:10">
      <c r="A155" s="4" t="s">
        <v>406</v>
      </c>
      <c r="B155" t="str">
        <f t="shared" si="15"/>
        <v xml:space="preserve"> górowski </v>
      </c>
      <c r="C155" s="4" t="s">
        <v>5</v>
      </c>
      <c r="D155" s="6">
        <v>3253</v>
      </c>
      <c r="E155" s="6">
        <v>1124</v>
      </c>
      <c r="F155" s="6">
        <v>2129</v>
      </c>
      <c r="G155" t="b">
        <f t="shared" si="17"/>
        <v>1</v>
      </c>
      <c r="H155" t="b">
        <f t="shared" si="18"/>
        <v>0</v>
      </c>
      <c r="I155" t="b">
        <f t="shared" si="19"/>
        <v>1</v>
      </c>
      <c r="J155" t="b">
        <f t="shared" si="20"/>
        <v>0</v>
      </c>
    </row>
    <row r="156" spans="1:10">
      <c r="A156" s="4" t="s">
        <v>406</v>
      </c>
      <c r="B156" t="str">
        <f t="shared" si="15"/>
        <v xml:space="preserve"> górowski </v>
      </c>
      <c r="C156" s="4" t="s">
        <v>4</v>
      </c>
      <c r="D156" s="6">
        <f>SUM(D154:D155)</f>
        <v>5312</v>
      </c>
      <c r="E156" s="6">
        <f>SUM(E154:E155)</f>
        <v>2123</v>
      </c>
      <c r="F156" s="6">
        <f t="shared" ref="F156" si="22">SUM(F154:F155)</f>
        <v>3189</v>
      </c>
      <c r="G156" t="b">
        <f t="shared" si="17"/>
        <v>1</v>
      </c>
      <c r="H156" t="b">
        <f t="shared" si="18"/>
        <v>1</v>
      </c>
      <c r="I156" t="b">
        <f t="shared" si="19"/>
        <v>0</v>
      </c>
      <c r="J156" t="b">
        <f t="shared" si="20"/>
        <v>0</v>
      </c>
    </row>
    <row r="157" spans="1:10">
      <c r="A157" s="4" t="s">
        <v>406</v>
      </c>
      <c r="B157" t="str">
        <f t="shared" si="15"/>
        <v xml:space="preserve"> jaworski </v>
      </c>
      <c r="C157" s="4" t="s">
        <v>102</v>
      </c>
      <c r="D157" s="6">
        <v>51324</v>
      </c>
      <c r="E157" s="6">
        <v>25158</v>
      </c>
      <c r="F157" s="6">
        <v>26166</v>
      </c>
      <c r="G157" t="b">
        <f t="shared" si="17"/>
        <v>1</v>
      </c>
      <c r="H157" t="b">
        <f t="shared" si="18"/>
        <v>1</v>
      </c>
      <c r="I157" t="b">
        <f t="shared" si="19"/>
        <v>1</v>
      </c>
      <c r="J157" t="b">
        <f t="shared" si="20"/>
        <v>1</v>
      </c>
    </row>
    <row r="158" spans="1:10">
      <c r="A158" s="4" t="s">
        <v>406</v>
      </c>
      <c r="B158" t="str">
        <f t="shared" si="15"/>
        <v xml:space="preserve"> jaworski </v>
      </c>
      <c r="C158" s="4" t="s">
        <v>6</v>
      </c>
      <c r="D158" s="6">
        <v>2190</v>
      </c>
      <c r="E158" s="6">
        <v>1125</v>
      </c>
      <c r="F158" s="6">
        <v>1065</v>
      </c>
      <c r="G158" t="b">
        <f t="shared" si="17"/>
        <v>0</v>
      </c>
      <c r="H158" t="b">
        <f t="shared" si="18"/>
        <v>1</v>
      </c>
      <c r="I158" t="b">
        <f t="shared" si="19"/>
        <v>1</v>
      </c>
      <c r="J158" t="b">
        <f t="shared" si="20"/>
        <v>0</v>
      </c>
    </row>
    <row r="159" spans="1:10">
      <c r="A159" s="4" t="s">
        <v>406</v>
      </c>
      <c r="B159" t="str">
        <f t="shared" si="15"/>
        <v xml:space="preserve"> jaworski </v>
      </c>
      <c r="C159" s="4" t="s">
        <v>7</v>
      </c>
      <c r="D159" s="6">
        <v>2612</v>
      </c>
      <c r="E159" s="6">
        <v>1339</v>
      </c>
      <c r="F159" s="6">
        <v>1273</v>
      </c>
      <c r="G159" t="b">
        <f t="shared" si="17"/>
        <v>0</v>
      </c>
      <c r="H159" t="b">
        <f t="shared" si="18"/>
        <v>1</v>
      </c>
      <c r="I159" t="b">
        <f t="shared" si="19"/>
        <v>1</v>
      </c>
      <c r="J159" t="b">
        <f t="shared" si="20"/>
        <v>0</v>
      </c>
    </row>
    <row r="160" spans="1:10">
      <c r="A160" s="4" t="s">
        <v>406</v>
      </c>
      <c r="B160" t="str">
        <f t="shared" si="15"/>
        <v xml:space="preserve"> jaworski </v>
      </c>
      <c r="C160" s="4" t="s">
        <v>8</v>
      </c>
      <c r="D160" s="6">
        <v>2298</v>
      </c>
      <c r="E160" s="6">
        <v>1202</v>
      </c>
      <c r="F160" s="6">
        <v>1096</v>
      </c>
      <c r="G160" t="b">
        <f t="shared" si="17"/>
        <v>0</v>
      </c>
      <c r="H160" t="b">
        <f t="shared" si="18"/>
        <v>1</v>
      </c>
      <c r="I160" t="b">
        <f t="shared" si="19"/>
        <v>1</v>
      </c>
      <c r="J160" t="b">
        <f t="shared" si="20"/>
        <v>0</v>
      </c>
    </row>
    <row r="161" spans="1:10">
      <c r="A161" s="4" t="s">
        <v>406</v>
      </c>
      <c r="B161" t="str">
        <f t="shared" si="15"/>
        <v xml:space="preserve"> jaworski </v>
      </c>
      <c r="C161" s="4" t="s">
        <v>9</v>
      </c>
      <c r="D161" s="6">
        <v>2600</v>
      </c>
      <c r="E161" s="6">
        <v>1316</v>
      </c>
      <c r="F161" s="6">
        <v>1284</v>
      </c>
      <c r="G161" t="b">
        <f t="shared" si="17"/>
        <v>0</v>
      </c>
      <c r="H161" t="b">
        <f t="shared" si="18"/>
        <v>1</v>
      </c>
      <c r="I161" t="b">
        <f t="shared" si="19"/>
        <v>1</v>
      </c>
      <c r="J161" t="b">
        <f t="shared" si="20"/>
        <v>0</v>
      </c>
    </row>
    <row r="162" spans="1:10">
      <c r="A162" s="4" t="s">
        <v>406</v>
      </c>
      <c r="B162" t="str">
        <f t="shared" si="15"/>
        <v xml:space="preserve"> jaworski </v>
      </c>
      <c r="C162" s="4" t="s">
        <v>10</v>
      </c>
      <c r="D162" s="6">
        <v>3155</v>
      </c>
      <c r="E162" s="6">
        <v>1613</v>
      </c>
      <c r="F162" s="6">
        <v>1542</v>
      </c>
      <c r="G162" t="b">
        <f t="shared" si="17"/>
        <v>0</v>
      </c>
      <c r="H162" t="b">
        <f t="shared" si="18"/>
        <v>1</v>
      </c>
      <c r="I162" t="b">
        <f t="shared" si="19"/>
        <v>1</v>
      </c>
      <c r="J162" t="b">
        <f t="shared" si="20"/>
        <v>0</v>
      </c>
    </row>
    <row r="163" spans="1:10">
      <c r="A163" s="4" t="s">
        <v>406</v>
      </c>
      <c r="B163" t="str">
        <f t="shared" si="15"/>
        <v xml:space="preserve"> jaworski </v>
      </c>
      <c r="C163" s="4" t="s">
        <v>11</v>
      </c>
      <c r="D163" s="6">
        <v>3746</v>
      </c>
      <c r="E163" s="6">
        <v>1974</v>
      </c>
      <c r="F163" s="6">
        <v>1772</v>
      </c>
      <c r="G163" t="b">
        <f t="shared" si="17"/>
        <v>0</v>
      </c>
      <c r="H163" t="b">
        <f t="shared" si="18"/>
        <v>1</v>
      </c>
      <c r="I163" t="b">
        <f t="shared" si="19"/>
        <v>1</v>
      </c>
      <c r="J163" t="b">
        <f t="shared" si="20"/>
        <v>0</v>
      </c>
    </row>
    <row r="164" spans="1:10">
      <c r="A164" s="4" t="s">
        <v>406</v>
      </c>
      <c r="B164" t="str">
        <f t="shared" si="15"/>
        <v xml:space="preserve"> jaworski </v>
      </c>
      <c r="C164" s="4" t="s">
        <v>12</v>
      </c>
      <c r="D164" s="6">
        <v>4286</v>
      </c>
      <c r="E164" s="6">
        <v>2129</v>
      </c>
      <c r="F164" s="6">
        <v>2157</v>
      </c>
      <c r="G164" t="b">
        <f t="shared" si="17"/>
        <v>0</v>
      </c>
      <c r="H164" t="b">
        <f t="shared" si="18"/>
        <v>1</v>
      </c>
      <c r="I164" t="b">
        <f t="shared" si="19"/>
        <v>1</v>
      </c>
      <c r="J164" t="b">
        <f t="shared" si="20"/>
        <v>0</v>
      </c>
    </row>
    <row r="165" spans="1:10">
      <c r="A165" s="4" t="s">
        <v>406</v>
      </c>
      <c r="B165" t="str">
        <f t="shared" si="15"/>
        <v xml:space="preserve"> jaworski </v>
      </c>
      <c r="C165" s="4" t="s">
        <v>13</v>
      </c>
      <c r="D165" s="6">
        <v>4080</v>
      </c>
      <c r="E165" s="6">
        <v>2116</v>
      </c>
      <c r="F165" s="6">
        <v>1964</v>
      </c>
      <c r="G165" t="b">
        <f t="shared" si="17"/>
        <v>0</v>
      </c>
      <c r="H165" t="b">
        <f t="shared" si="18"/>
        <v>1</v>
      </c>
      <c r="I165" t="b">
        <f t="shared" si="19"/>
        <v>1</v>
      </c>
      <c r="J165" t="b">
        <f t="shared" si="20"/>
        <v>0</v>
      </c>
    </row>
    <row r="166" spans="1:10">
      <c r="A166" s="4" t="s">
        <v>406</v>
      </c>
      <c r="B166" t="str">
        <f t="shared" si="15"/>
        <v xml:space="preserve"> jaworski </v>
      </c>
      <c r="C166" s="4" t="s">
        <v>14</v>
      </c>
      <c r="D166" s="6">
        <v>3511</v>
      </c>
      <c r="E166" s="6">
        <v>1830</v>
      </c>
      <c r="F166" s="6">
        <v>1681</v>
      </c>
      <c r="G166" t="b">
        <f t="shared" si="17"/>
        <v>0</v>
      </c>
      <c r="H166" t="b">
        <f t="shared" si="18"/>
        <v>1</v>
      </c>
      <c r="I166" t="b">
        <f t="shared" si="19"/>
        <v>1</v>
      </c>
      <c r="J166" t="b">
        <f t="shared" si="20"/>
        <v>0</v>
      </c>
    </row>
    <row r="167" spans="1:10">
      <c r="A167" s="4" t="s">
        <v>406</v>
      </c>
      <c r="B167" t="str">
        <f t="shared" si="15"/>
        <v xml:space="preserve"> jaworski </v>
      </c>
      <c r="C167" s="4" t="s">
        <v>15</v>
      </c>
      <c r="D167" s="6">
        <v>2989</v>
      </c>
      <c r="E167" s="6">
        <v>1523</v>
      </c>
      <c r="F167" s="6">
        <v>1466</v>
      </c>
      <c r="G167" t="b">
        <f t="shared" si="17"/>
        <v>0</v>
      </c>
      <c r="H167" t="b">
        <f t="shared" si="18"/>
        <v>1</v>
      </c>
      <c r="I167" t="b">
        <f t="shared" si="19"/>
        <v>1</v>
      </c>
      <c r="J167" t="b">
        <f t="shared" si="20"/>
        <v>0</v>
      </c>
    </row>
    <row r="168" spans="1:10">
      <c r="A168" s="4" t="s">
        <v>406</v>
      </c>
      <c r="B168" t="str">
        <f t="shared" si="15"/>
        <v xml:space="preserve"> jaworski </v>
      </c>
      <c r="C168" s="4" t="s">
        <v>16</v>
      </c>
      <c r="D168" s="6">
        <v>3320</v>
      </c>
      <c r="E168" s="6">
        <v>1652</v>
      </c>
      <c r="F168" s="6">
        <v>1668</v>
      </c>
      <c r="G168" t="b">
        <f t="shared" si="17"/>
        <v>0</v>
      </c>
      <c r="H168" t="b">
        <f t="shared" si="18"/>
        <v>1</v>
      </c>
      <c r="I168" t="b">
        <f t="shared" si="19"/>
        <v>1</v>
      </c>
      <c r="J168" t="b">
        <f t="shared" si="20"/>
        <v>0</v>
      </c>
    </row>
    <row r="169" spans="1:10">
      <c r="A169" s="4" t="s">
        <v>406</v>
      </c>
      <c r="B169" t="str">
        <f t="shared" si="15"/>
        <v xml:space="preserve"> jaworski </v>
      </c>
      <c r="C169" s="4" t="s">
        <v>17</v>
      </c>
      <c r="D169" s="6">
        <v>4237</v>
      </c>
      <c r="E169" s="6">
        <v>2060</v>
      </c>
      <c r="F169" s="6">
        <v>2177</v>
      </c>
      <c r="G169" t="b">
        <f t="shared" si="17"/>
        <v>0</v>
      </c>
      <c r="H169" t="b">
        <f t="shared" si="18"/>
        <v>1</v>
      </c>
      <c r="I169" t="b">
        <f t="shared" si="19"/>
        <v>1</v>
      </c>
      <c r="J169" t="b">
        <f t="shared" si="20"/>
        <v>0</v>
      </c>
    </row>
    <row r="170" spans="1:10">
      <c r="A170" s="4" t="s">
        <v>406</v>
      </c>
      <c r="B170" t="str">
        <f t="shared" si="15"/>
        <v xml:space="preserve"> jaworski </v>
      </c>
      <c r="C170" s="4" t="s">
        <v>18</v>
      </c>
      <c r="D170" s="6">
        <v>4210</v>
      </c>
      <c r="E170" s="6">
        <v>2093</v>
      </c>
      <c r="F170" s="6">
        <v>2117</v>
      </c>
      <c r="G170" t="b">
        <f t="shared" si="17"/>
        <v>0</v>
      </c>
      <c r="H170" t="b">
        <f t="shared" si="18"/>
        <v>1</v>
      </c>
      <c r="I170" t="b">
        <f t="shared" si="19"/>
        <v>1</v>
      </c>
      <c r="J170" t="b">
        <f t="shared" si="20"/>
        <v>0</v>
      </c>
    </row>
    <row r="171" spans="1:10">
      <c r="A171" s="4" t="s">
        <v>406</v>
      </c>
      <c r="B171" t="str">
        <f t="shared" si="15"/>
        <v xml:space="preserve"> jaworski </v>
      </c>
      <c r="C171" s="4" t="s">
        <v>19</v>
      </c>
      <c r="D171" s="6">
        <v>3235</v>
      </c>
      <c r="E171" s="6">
        <v>1537</v>
      </c>
      <c r="F171" s="6">
        <v>1698</v>
      </c>
      <c r="G171" t="b">
        <f t="shared" si="17"/>
        <v>0</v>
      </c>
      <c r="H171" t="b">
        <f t="shared" si="18"/>
        <v>1</v>
      </c>
      <c r="I171" t="b">
        <f t="shared" si="19"/>
        <v>1</v>
      </c>
      <c r="J171" t="b">
        <f t="shared" si="20"/>
        <v>0</v>
      </c>
    </row>
    <row r="172" spans="1:10">
      <c r="A172" s="4" t="s">
        <v>406</v>
      </c>
      <c r="B172" t="str">
        <f t="shared" si="15"/>
        <v xml:space="preserve"> jaworski </v>
      </c>
      <c r="C172" s="4" t="s">
        <v>5</v>
      </c>
      <c r="D172" s="6">
        <v>4855</v>
      </c>
      <c r="E172" s="6">
        <v>1649</v>
      </c>
      <c r="F172" s="6">
        <v>3206</v>
      </c>
      <c r="G172" t="b">
        <f t="shared" si="17"/>
        <v>1</v>
      </c>
      <c r="H172" t="b">
        <f t="shared" si="18"/>
        <v>0</v>
      </c>
      <c r="I172" t="b">
        <f t="shared" si="19"/>
        <v>1</v>
      </c>
      <c r="J172" t="b">
        <f t="shared" si="20"/>
        <v>0</v>
      </c>
    </row>
    <row r="173" spans="1:10">
      <c r="A173" s="4" t="s">
        <v>406</v>
      </c>
      <c r="B173" t="str">
        <f t="shared" si="15"/>
        <v xml:space="preserve"> jaworski </v>
      </c>
      <c r="C173" s="4" t="s">
        <v>4</v>
      </c>
      <c r="D173" s="6">
        <f>SUM(D171:D172)</f>
        <v>8090</v>
      </c>
      <c r="E173" s="6">
        <f>SUM(E171:E172)</f>
        <v>3186</v>
      </c>
      <c r="F173" s="6">
        <f t="shared" ref="F173" si="23">SUM(F171:F172)</f>
        <v>4904</v>
      </c>
      <c r="G173" t="b">
        <f t="shared" si="17"/>
        <v>1</v>
      </c>
      <c r="H173" t="b">
        <f t="shared" si="18"/>
        <v>1</v>
      </c>
      <c r="I173" t="b">
        <f t="shared" si="19"/>
        <v>0</v>
      </c>
      <c r="J173" t="b">
        <f t="shared" si="20"/>
        <v>0</v>
      </c>
    </row>
    <row r="174" spans="1:10">
      <c r="A174" s="4" t="s">
        <v>406</v>
      </c>
      <c r="B174" t="str">
        <f t="shared" si="15"/>
        <v xml:space="preserve"> jeleniogórski </v>
      </c>
      <c r="C174" s="4" t="s">
        <v>33</v>
      </c>
      <c r="D174" s="6">
        <v>64430</v>
      </c>
      <c r="E174" s="6">
        <v>31104</v>
      </c>
      <c r="F174" s="6">
        <v>33326</v>
      </c>
      <c r="G174" t="b">
        <f t="shared" si="17"/>
        <v>1</v>
      </c>
      <c r="H174" t="b">
        <f t="shared" si="18"/>
        <v>1</v>
      </c>
      <c r="I174" t="b">
        <f t="shared" si="19"/>
        <v>1</v>
      </c>
      <c r="J174" t="b">
        <f t="shared" si="20"/>
        <v>1</v>
      </c>
    </row>
    <row r="175" spans="1:10">
      <c r="A175" s="4" t="s">
        <v>406</v>
      </c>
      <c r="B175" t="str">
        <f t="shared" si="15"/>
        <v xml:space="preserve"> jeleniogórski </v>
      </c>
      <c r="C175" s="4" t="s">
        <v>6</v>
      </c>
      <c r="D175" s="6">
        <v>2496</v>
      </c>
      <c r="E175" s="6">
        <v>1303</v>
      </c>
      <c r="F175" s="6">
        <v>1193</v>
      </c>
      <c r="G175" t="b">
        <f t="shared" si="17"/>
        <v>0</v>
      </c>
      <c r="H175" t="b">
        <f t="shared" si="18"/>
        <v>1</v>
      </c>
      <c r="I175" t="b">
        <f t="shared" si="19"/>
        <v>1</v>
      </c>
      <c r="J175" t="b">
        <f t="shared" si="20"/>
        <v>0</v>
      </c>
    </row>
    <row r="176" spans="1:10">
      <c r="A176" s="4" t="s">
        <v>406</v>
      </c>
      <c r="B176" t="str">
        <f t="shared" si="15"/>
        <v xml:space="preserve"> jeleniogórski </v>
      </c>
      <c r="C176" s="4" t="s">
        <v>7</v>
      </c>
      <c r="D176" s="6">
        <v>3024</v>
      </c>
      <c r="E176" s="6">
        <v>1540</v>
      </c>
      <c r="F176" s="6">
        <v>1484</v>
      </c>
      <c r="G176" t="b">
        <f t="shared" si="17"/>
        <v>0</v>
      </c>
      <c r="H176" t="b">
        <f t="shared" si="18"/>
        <v>1</v>
      </c>
      <c r="I176" t="b">
        <f t="shared" si="19"/>
        <v>1</v>
      </c>
      <c r="J176" t="b">
        <f t="shared" si="20"/>
        <v>0</v>
      </c>
    </row>
    <row r="177" spans="1:10">
      <c r="A177" s="4" t="s">
        <v>406</v>
      </c>
      <c r="B177" t="str">
        <f t="shared" si="15"/>
        <v xml:space="preserve"> jeleniogórski </v>
      </c>
      <c r="C177" s="4" t="s">
        <v>8</v>
      </c>
      <c r="D177" s="6">
        <v>2886</v>
      </c>
      <c r="E177" s="6">
        <v>1502</v>
      </c>
      <c r="F177" s="6">
        <v>1384</v>
      </c>
      <c r="G177" t="b">
        <f t="shared" si="17"/>
        <v>0</v>
      </c>
      <c r="H177" t="b">
        <f t="shared" si="18"/>
        <v>1</v>
      </c>
      <c r="I177" t="b">
        <f t="shared" si="19"/>
        <v>1</v>
      </c>
      <c r="J177" t="b">
        <f t="shared" si="20"/>
        <v>0</v>
      </c>
    </row>
    <row r="178" spans="1:10">
      <c r="A178" s="4" t="s">
        <v>406</v>
      </c>
      <c r="B178" t="str">
        <f t="shared" si="15"/>
        <v xml:space="preserve"> jeleniogórski </v>
      </c>
      <c r="C178" s="4" t="s">
        <v>9</v>
      </c>
      <c r="D178" s="6">
        <v>3146</v>
      </c>
      <c r="E178" s="6">
        <v>1613</v>
      </c>
      <c r="F178" s="6">
        <v>1533</v>
      </c>
      <c r="G178" t="b">
        <f t="shared" si="17"/>
        <v>0</v>
      </c>
      <c r="H178" t="b">
        <f t="shared" si="18"/>
        <v>1</v>
      </c>
      <c r="I178" t="b">
        <f t="shared" si="19"/>
        <v>1</v>
      </c>
      <c r="J178" t="b">
        <f t="shared" si="20"/>
        <v>0</v>
      </c>
    </row>
    <row r="179" spans="1:10">
      <c r="A179" s="4" t="s">
        <v>406</v>
      </c>
      <c r="B179" t="str">
        <f t="shared" si="15"/>
        <v xml:space="preserve"> jeleniogórski </v>
      </c>
      <c r="C179" s="4" t="s">
        <v>10</v>
      </c>
      <c r="D179" s="6">
        <v>3748</v>
      </c>
      <c r="E179" s="6">
        <v>1909</v>
      </c>
      <c r="F179" s="6">
        <v>1839</v>
      </c>
      <c r="G179" t="b">
        <f t="shared" si="17"/>
        <v>0</v>
      </c>
      <c r="H179" t="b">
        <f t="shared" si="18"/>
        <v>1</v>
      </c>
      <c r="I179" t="b">
        <f t="shared" si="19"/>
        <v>1</v>
      </c>
      <c r="J179" t="b">
        <f t="shared" si="20"/>
        <v>0</v>
      </c>
    </row>
    <row r="180" spans="1:10">
      <c r="A180" s="4" t="s">
        <v>406</v>
      </c>
      <c r="B180" t="str">
        <f t="shared" si="15"/>
        <v xml:space="preserve"> jeleniogórski </v>
      </c>
      <c r="C180" s="4" t="s">
        <v>11</v>
      </c>
      <c r="D180" s="6">
        <v>4221</v>
      </c>
      <c r="E180" s="6">
        <v>2137</v>
      </c>
      <c r="F180" s="6">
        <v>2084</v>
      </c>
      <c r="G180" t="b">
        <f t="shared" si="17"/>
        <v>0</v>
      </c>
      <c r="H180" t="b">
        <f t="shared" si="18"/>
        <v>1</v>
      </c>
      <c r="I180" t="b">
        <f t="shared" si="19"/>
        <v>1</v>
      </c>
      <c r="J180" t="b">
        <f t="shared" si="20"/>
        <v>0</v>
      </c>
    </row>
    <row r="181" spans="1:10">
      <c r="A181" s="4" t="s">
        <v>406</v>
      </c>
      <c r="B181" t="str">
        <f t="shared" si="15"/>
        <v xml:space="preserve"> jeleniogórski </v>
      </c>
      <c r="C181" s="4" t="s">
        <v>12</v>
      </c>
      <c r="D181" s="6">
        <v>5117</v>
      </c>
      <c r="E181" s="6">
        <v>2550</v>
      </c>
      <c r="F181" s="6">
        <v>2567</v>
      </c>
      <c r="G181" t="b">
        <f t="shared" si="17"/>
        <v>0</v>
      </c>
      <c r="H181" t="b">
        <f t="shared" si="18"/>
        <v>1</v>
      </c>
      <c r="I181" t="b">
        <f t="shared" si="19"/>
        <v>1</v>
      </c>
      <c r="J181" t="b">
        <f t="shared" si="20"/>
        <v>0</v>
      </c>
    </row>
    <row r="182" spans="1:10">
      <c r="A182" s="4" t="s">
        <v>406</v>
      </c>
      <c r="B182" t="str">
        <f t="shared" si="15"/>
        <v xml:space="preserve"> jeleniogórski </v>
      </c>
      <c r="C182" s="4" t="s">
        <v>13</v>
      </c>
      <c r="D182" s="6">
        <v>5287</v>
      </c>
      <c r="E182" s="6">
        <v>2720</v>
      </c>
      <c r="F182" s="6">
        <v>2567</v>
      </c>
      <c r="G182" t="b">
        <f t="shared" si="17"/>
        <v>0</v>
      </c>
      <c r="H182" t="b">
        <f t="shared" si="18"/>
        <v>1</v>
      </c>
      <c r="I182" t="b">
        <f t="shared" si="19"/>
        <v>1</v>
      </c>
      <c r="J182" t="b">
        <f t="shared" si="20"/>
        <v>0</v>
      </c>
    </row>
    <row r="183" spans="1:10">
      <c r="A183" s="4" t="s">
        <v>406</v>
      </c>
      <c r="B183" t="str">
        <f t="shared" si="15"/>
        <v xml:space="preserve"> jeleniogórski </v>
      </c>
      <c r="C183" s="4" t="s">
        <v>14</v>
      </c>
      <c r="D183" s="6">
        <v>4886</v>
      </c>
      <c r="E183" s="6">
        <v>2503</v>
      </c>
      <c r="F183" s="6">
        <v>2383</v>
      </c>
      <c r="G183" t="b">
        <f t="shared" si="17"/>
        <v>0</v>
      </c>
      <c r="H183" t="b">
        <f t="shared" si="18"/>
        <v>1</v>
      </c>
      <c r="I183" t="b">
        <f t="shared" si="19"/>
        <v>1</v>
      </c>
      <c r="J183" t="b">
        <f t="shared" si="20"/>
        <v>0</v>
      </c>
    </row>
    <row r="184" spans="1:10">
      <c r="A184" s="4" t="s">
        <v>406</v>
      </c>
      <c r="B184" t="str">
        <f t="shared" ref="B184:B247" si="24">IF(C183="65+",C184,B183)</f>
        <v xml:space="preserve"> jeleniogórski </v>
      </c>
      <c r="C184" s="4" t="s">
        <v>15</v>
      </c>
      <c r="D184" s="6">
        <v>3908</v>
      </c>
      <c r="E184" s="6">
        <v>1933</v>
      </c>
      <c r="F184" s="6">
        <v>1975</v>
      </c>
      <c r="G184" t="b">
        <f t="shared" si="17"/>
        <v>0</v>
      </c>
      <c r="H184" t="b">
        <f t="shared" si="18"/>
        <v>1</v>
      </c>
      <c r="I184" t="b">
        <f t="shared" si="19"/>
        <v>1</v>
      </c>
      <c r="J184" t="b">
        <f t="shared" si="20"/>
        <v>0</v>
      </c>
    </row>
    <row r="185" spans="1:10">
      <c r="A185" s="4" t="s">
        <v>406</v>
      </c>
      <c r="B185" t="str">
        <f t="shared" si="24"/>
        <v xml:space="preserve"> jeleniogórski </v>
      </c>
      <c r="C185" s="4" t="s">
        <v>16</v>
      </c>
      <c r="D185" s="6">
        <v>4124</v>
      </c>
      <c r="E185" s="6">
        <v>2029</v>
      </c>
      <c r="F185" s="6">
        <v>2095</v>
      </c>
      <c r="G185" t="b">
        <f t="shared" si="17"/>
        <v>0</v>
      </c>
      <c r="H185" t="b">
        <f t="shared" si="18"/>
        <v>1</v>
      </c>
      <c r="I185" t="b">
        <f t="shared" si="19"/>
        <v>1</v>
      </c>
      <c r="J185" t="b">
        <f t="shared" si="20"/>
        <v>0</v>
      </c>
    </row>
    <row r="186" spans="1:10">
      <c r="A186" s="4" t="s">
        <v>406</v>
      </c>
      <c r="B186" t="str">
        <f t="shared" si="24"/>
        <v xml:space="preserve"> jeleniogórski </v>
      </c>
      <c r="C186" s="4" t="s">
        <v>17</v>
      </c>
      <c r="D186" s="6">
        <v>5499</v>
      </c>
      <c r="E186" s="6">
        <v>2645</v>
      </c>
      <c r="F186" s="6">
        <v>2854</v>
      </c>
      <c r="G186" t="b">
        <f t="shared" si="17"/>
        <v>0</v>
      </c>
      <c r="H186" t="b">
        <f t="shared" si="18"/>
        <v>1</v>
      </c>
      <c r="I186" t="b">
        <f t="shared" si="19"/>
        <v>1</v>
      </c>
      <c r="J186" t="b">
        <f t="shared" si="20"/>
        <v>0</v>
      </c>
    </row>
    <row r="187" spans="1:10">
      <c r="A187" s="4" t="s">
        <v>406</v>
      </c>
      <c r="B187" t="str">
        <f t="shared" si="24"/>
        <v xml:space="preserve"> jeleniogórski </v>
      </c>
      <c r="C187" s="4" t="s">
        <v>18</v>
      </c>
      <c r="D187" s="6">
        <v>5891</v>
      </c>
      <c r="E187" s="6">
        <v>2785</v>
      </c>
      <c r="F187" s="6">
        <v>3106</v>
      </c>
      <c r="G187" t="b">
        <f t="shared" si="17"/>
        <v>0</v>
      </c>
      <c r="H187" t="b">
        <f t="shared" si="18"/>
        <v>1</v>
      </c>
      <c r="I187" t="b">
        <f t="shared" si="19"/>
        <v>1</v>
      </c>
      <c r="J187" t="b">
        <f t="shared" si="20"/>
        <v>0</v>
      </c>
    </row>
    <row r="188" spans="1:10">
      <c r="A188" s="4" t="s">
        <v>406</v>
      </c>
      <c r="B188" t="str">
        <f t="shared" si="24"/>
        <v xml:space="preserve"> jeleniogórski </v>
      </c>
      <c r="C188" s="4" t="s">
        <v>19</v>
      </c>
      <c r="D188" s="6">
        <v>4263</v>
      </c>
      <c r="E188" s="6">
        <v>1967</v>
      </c>
      <c r="F188" s="6">
        <v>2296</v>
      </c>
      <c r="G188" t="b">
        <f t="shared" si="17"/>
        <v>0</v>
      </c>
      <c r="H188" t="b">
        <f t="shared" si="18"/>
        <v>1</v>
      </c>
      <c r="I188" t="b">
        <f t="shared" si="19"/>
        <v>1</v>
      </c>
      <c r="J188" t="b">
        <f t="shared" si="20"/>
        <v>0</v>
      </c>
    </row>
    <row r="189" spans="1:10">
      <c r="A189" s="4" t="s">
        <v>406</v>
      </c>
      <c r="B189" t="str">
        <f t="shared" si="24"/>
        <v xml:space="preserve"> jeleniogórski </v>
      </c>
      <c r="C189" s="4" t="s">
        <v>5</v>
      </c>
      <c r="D189" s="6">
        <v>5934</v>
      </c>
      <c r="E189" s="6">
        <v>1968</v>
      </c>
      <c r="F189" s="6">
        <v>3966</v>
      </c>
      <c r="G189" t="b">
        <f t="shared" si="17"/>
        <v>1</v>
      </c>
      <c r="H189" t="b">
        <f t="shared" si="18"/>
        <v>0</v>
      </c>
      <c r="I189" t="b">
        <f t="shared" si="19"/>
        <v>1</v>
      </c>
      <c r="J189" t="b">
        <f t="shared" si="20"/>
        <v>0</v>
      </c>
    </row>
    <row r="190" spans="1:10">
      <c r="A190" s="4" t="s">
        <v>406</v>
      </c>
      <c r="B190" t="str">
        <f t="shared" si="24"/>
        <v xml:space="preserve"> jeleniogórski </v>
      </c>
      <c r="C190" s="4" t="s">
        <v>4</v>
      </c>
      <c r="D190" s="6">
        <f>SUM(D188:D189)</f>
        <v>10197</v>
      </c>
      <c r="E190" s="6">
        <f>SUM(E188:E189)</f>
        <v>3935</v>
      </c>
      <c r="F190" s="6">
        <f t="shared" ref="F190" si="25">SUM(F188:F189)</f>
        <v>6262</v>
      </c>
      <c r="G190" t="b">
        <f t="shared" si="17"/>
        <v>1</v>
      </c>
      <c r="H190" t="b">
        <f t="shared" si="18"/>
        <v>1</v>
      </c>
      <c r="I190" t="b">
        <f t="shared" si="19"/>
        <v>0</v>
      </c>
      <c r="J190" t="b">
        <f t="shared" si="20"/>
        <v>0</v>
      </c>
    </row>
    <row r="191" spans="1:10">
      <c r="A191" s="4" t="s">
        <v>406</v>
      </c>
      <c r="B191" t="str">
        <f t="shared" si="24"/>
        <v xml:space="preserve"> kamiennogórski </v>
      </c>
      <c r="C191" s="4" t="s">
        <v>34</v>
      </c>
      <c r="D191" s="6">
        <v>44280</v>
      </c>
      <c r="E191" s="6">
        <v>21635</v>
      </c>
      <c r="F191" s="6">
        <v>22645</v>
      </c>
      <c r="G191" t="b">
        <f t="shared" si="17"/>
        <v>1</v>
      </c>
      <c r="H191" t="b">
        <f t="shared" si="18"/>
        <v>1</v>
      </c>
      <c r="I191" t="b">
        <f t="shared" si="19"/>
        <v>1</v>
      </c>
      <c r="J191" t="b">
        <f t="shared" si="20"/>
        <v>1</v>
      </c>
    </row>
    <row r="192" spans="1:10">
      <c r="A192" s="4" t="s">
        <v>406</v>
      </c>
      <c r="B192" t="str">
        <f t="shared" si="24"/>
        <v xml:space="preserve"> kamiennogórski </v>
      </c>
      <c r="C192" s="4" t="s">
        <v>6</v>
      </c>
      <c r="D192" s="6">
        <v>1725</v>
      </c>
      <c r="E192" s="6">
        <v>891</v>
      </c>
      <c r="F192" s="6">
        <v>834</v>
      </c>
      <c r="G192" t="b">
        <f t="shared" si="17"/>
        <v>0</v>
      </c>
      <c r="H192" t="b">
        <f t="shared" si="18"/>
        <v>1</v>
      </c>
      <c r="I192" t="b">
        <f t="shared" si="19"/>
        <v>1</v>
      </c>
      <c r="J192" t="b">
        <f t="shared" si="20"/>
        <v>0</v>
      </c>
    </row>
    <row r="193" spans="1:10">
      <c r="A193" s="4" t="s">
        <v>406</v>
      </c>
      <c r="B193" t="str">
        <f t="shared" si="24"/>
        <v xml:space="preserve"> kamiennogórski </v>
      </c>
      <c r="C193" s="4" t="s">
        <v>7</v>
      </c>
      <c r="D193" s="6">
        <v>2204</v>
      </c>
      <c r="E193" s="6">
        <v>1167</v>
      </c>
      <c r="F193" s="6">
        <v>1037</v>
      </c>
      <c r="G193" t="b">
        <f t="shared" si="17"/>
        <v>0</v>
      </c>
      <c r="H193" t="b">
        <f t="shared" si="18"/>
        <v>1</v>
      </c>
      <c r="I193" t="b">
        <f t="shared" si="19"/>
        <v>1</v>
      </c>
      <c r="J193" t="b">
        <f t="shared" si="20"/>
        <v>0</v>
      </c>
    </row>
    <row r="194" spans="1:10">
      <c r="A194" s="4" t="s">
        <v>406</v>
      </c>
      <c r="B194" t="str">
        <f t="shared" si="24"/>
        <v xml:space="preserve"> kamiennogórski </v>
      </c>
      <c r="C194" s="4" t="s">
        <v>8</v>
      </c>
      <c r="D194" s="6">
        <v>2141</v>
      </c>
      <c r="E194" s="6">
        <v>1121</v>
      </c>
      <c r="F194" s="6">
        <v>1020</v>
      </c>
      <c r="G194" t="b">
        <f t="shared" si="17"/>
        <v>0</v>
      </c>
      <c r="H194" t="b">
        <f t="shared" si="18"/>
        <v>1</v>
      </c>
      <c r="I194" t="b">
        <f t="shared" si="19"/>
        <v>1</v>
      </c>
      <c r="J194" t="b">
        <f t="shared" si="20"/>
        <v>0</v>
      </c>
    </row>
    <row r="195" spans="1:10">
      <c r="A195" s="4" t="s">
        <v>406</v>
      </c>
      <c r="B195" t="str">
        <f t="shared" si="24"/>
        <v xml:space="preserve"> kamiennogórski </v>
      </c>
      <c r="C195" s="4" t="s">
        <v>9</v>
      </c>
      <c r="D195" s="6">
        <v>2291</v>
      </c>
      <c r="E195" s="6">
        <v>1185</v>
      </c>
      <c r="F195" s="6">
        <v>1106</v>
      </c>
      <c r="G195" t="b">
        <f t="shared" si="17"/>
        <v>0</v>
      </c>
      <c r="H195" t="b">
        <f t="shared" si="18"/>
        <v>1</v>
      </c>
      <c r="I195" t="b">
        <f t="shared" si="19"/>
        <v>1</v>
      </c>
      <c r="J195" t="b">
        <f t="shared" si="20"/>
        <v>0</v>
      </c>
    </row>
    <row r="196" spans="1:10">
      <c r="A196" s="4" t="s">
        <v>406</v>
      </c>
      <c r="B196" t="str">
        <f t="shared" si="24"/>
        <v xml:space="preserve"> kamiennogórski </v>
      </c>
      <c r="C196" s="4" t="s">
        <v>10</v>
      </c>
      <c r="D196" s="6">
        <v>2790</v>
      </c>
      <c r="E196" s="6">
        <v>1462</v>
      </c>
      <c r="F196" s="6">
        <v>1328</v>
      </c>
      <c r="G196" t="b">
        <f t="shared" si="17"/>
        <v>0</v>
      </c>
      <c r="H196" t="b">
        <f t="shared" si="18"/>
        <v>1</v>
      </c>
      <c r="I196" t="b">
        <f t="shared" si="19"/>
        <v>1</v>
      </c>
      <c r="J196" t="b">
        <f t="shared" si="20"/>
        <v>0</v>
      </c>
    </row>
    <row r="197" spans="1:10">
      <c r="A197" s="4" t="s">
        <v>406</v>
      </c>
      <c r="B197" t="str">
        <f t="shared" si="24"/>
        <v xml:space="preserve"> kamiennogórski </v>
      </c>
      <c r="C197" s="4" t="s">
        <v>11</v>
      </c>
      <c r="D197" s="6">
        <v>3007</v>
      </c>
      <c r="E197" s="6">
        <v>1582</v>
      </c>
      <c r="F197" s="6">
        <v>1425</v>
      </c>
      <c r="G197" t="b">
        <f t="shared" ref="G197:G260" si="26">IFERROR(IF(SEARCH(" - ",C197)&gt;0,FALSE,TRUE),TRUE)</f>
        <v>0</v>
      </c>
      <c r="H197" t="b">
        <f t="shared" ref="H197:H260" si="27">IFERROR(IF(SEARCH("70",C197)&gt;0,FALSE,TRUE),TRUE)</f>
        <v>1</v>
      </c>
      <c r="I197" t="b">
        <f t="shared" ref="I197:I260" si="28">IFERROR(IF(SEARCH("65+",C197)&gt;0,FALSE,TRUE),TRUE)</f>
        <v>1</v>
      </c>
      <c r="J197" t="b">
        <f t="shared" ref="J197:J260" si="29">AND(G197:I197)</f>
        <v>0</v>
      </c>
    </row>
    <row r="198" spans="1:10">
      <c r="A198" s="4" t="s">
        <v>406</v>
      </c>
      <c r="B198" t="str">
        <f t="shared" si="24"/>
        <v xml:space="preserve"> kamiennogórski </v>
      </c>
      <c r="C198" s="4" t="s">
        <v>12</v>
      </c>
      <c r="D198" s="6">
        <v>3557</v>
      </c>
      <c r="E198" s="6">
        <v>1869</v>
      </c>
      <c r="F198" s="6">
        <v>1688</v>
      </c>
      <c r="G198" t="b">
        <f t="shared" si="26"/>
        <v>0</v>
      </c>
      <c r="H198" t="b">
        <f t="shared" si="27"/>
        <v>1</v>
      </c>
      <c r="I198" t="b">
        <f t="shared" si="28"/>
        <v>1</v>
      </c>
      <c r="J198" t="b">
        <f t="shared" si="29"/>
        <v>0</v>
      </c>
    </row>
    <row r="199" spans="1:10">
      <c r="A199" s="4" t="s">
        <v>406</v>
      </c>
      <c r="B199" t="str">
        <f t="shared" si="24"/>
        <v xml:space="preserve"> kamiennogórski </v>
      </c>
      <c r="C199" s="4" t="s">
        <v>13</v>
      </c>
      <c r="D199" s="6">
        <v>3510</v>
      </c>
      <c r="E199" s="6">
        <v>1839</v>
      </c>
      <c r="F199" s="6">
        <v>1671</v>
      </c>
      <c r="G199" t="b">
        <f t="shared" si="26"/>
        <v>0</v>
      </c>
      <c r="H199" t="b">
        <f t="shared" si="27"/>
        <v>1</v>
      </c>
      <c r="I199" t="b">
        <f t="shared" si="28"/>
        <v>1</v>
      </c>
      <c r="J199" t="b">
        <f t="shared" si="29"/>
        <v>0</v>
      </c>
    </row>
    <row r="200" spans="1:10">
      <c r="A200" s="4" t="s">
        <v>406</v>
      </c>
      <c r="B200" t="str">
        <f t="shared" si="24"/>
        <v xml:space="preserve"> kamiennogórski </v>
      </c>
      <c r="C200" s="4" t="s">
        <v>14</v>
      </c>
      <c r="D200" s="6">
        <v>3064</v>
      </c>
      <c r="E200" s="6">
        <v>1564</v>
      </c>
      <c r="F200" s="6">
        <v>1500</v>
      </c>
      <c r="G200" t="b">
        <f t="shared" si="26"/>
        <v>0</v>
      </c>
      <c r="H200" t="b">
        <f t="shared" si="27"/>
        <v>1</v>
      </c>
      <c r="I200" t="b">
        <f t="shared" si="28"/>
        <v>1</v>
      </c>
      <c r="J200" t="b">
        <f t="shared" si="29"/>
        <v>0</v>
      </c>
    </row>
    <row r="201" spans="1:10">
      <c r="A201" s="4" t="s">
        <v>406</v>
      </c>
      <c r="B201" t="str">
        <f t="shared" si="24"/>
        <v xml:space="preserve"> kamiennogórski </v>
      </c>
      <c r="C201" s="4" t="s">
        <v>15</v>
      </c>
      <c r="D201" s="6">
        <v>2582</v>
      </c>
      <c r="E201" s="6">
        <v>1347</v>
      </c>
      <c r="F201" s="6">
        <v>1235</v>
      </c>
      <c r="G201" t="b">
        <f t="shared" si="26"/>
        <v>0</v>
      </c>
      <c r="H201" t="b">
        <f t="shared" si="27"/>
        <v>1</v>
      </c>
      <c r="I201" t="b">
        <f t="shared" si="28"/>
        <v>1</v>
      </c>
      <c r="J201" t="b">
        <f t="shared" si="29"/>
        <v>0</v>
      </c>
    </row>
    <row r="202" spans="1:10">
      <c r="A202" s="4" t="s">
        <v>406</v>
      </c>
      <c r="B202" t="str">
        <f t="shared" si="24"/>
        <v xml:space="preserve"> kamiennogórski </v>
      </c>
      <c r="C202" s="4" t="s">
        <v>16</v>
      </c>
      <c r="D202" s="6">
        <v>2953</v>
      </c>
      <c r="E202" s="6">
        <v>1501</v>
      </c>
      <c r="F202" s="6">
        <v>1452</v>
      </c>
      <c r="G202" t="b">
        <f t="shared" si="26"/>
        <v>0</v>
      </c>
      <c r="H202" t="b">
        <f t="shared" si="27"/>
        <v>1</v>
      </c>
      <c r="I202" t="b">
        <f t="shared" si="28"/>
        <v>1</v>
      </c>
      <c r="J202" t="b">
        <f t="shared" si="29"/>
        <v>0</v>
      </c>
    </row>
    <row r="203" spans="1:10">
      <c r="A203" s="4" t="s">
        <v>406</v>
      </c>
      <c r="B203" t="str">
        <f t="shared" si="24"/>
        <v xml:space="preserve"> kamiennogórski </v>
      </c>
      <c r="C203" s="4" t="s">
        <v>17</v>
      </c>
      <c r="D203" s="6">
        <v>3597</v>
      </c>
      <c r="E203" s="6">
        <v>1724</v>
      </c>
      <c r="F203" s="6">
        <v>1873</v>
      </c>
      <c r="G203" t="b">
        <f t="shared" si="26"/>
        <v>0</v>
      </c>
      <c r="H203" t="b">
        <f t="shared" si="27"/>
        <v>1</v>
      </c>
      <c r="I203" t="b">
        <f t="shared" si="28"/>
        <v>1</v>
      </c>
      <c r="J203" t="b">
        <f t="shared" si="29"/>
        <v>0</v>
      </c>
    </row>
    <row r="204" spans="1:10">
      <c r="A204" s="4" t="s">
        <v>406</v>
      </c>
      <c r="B204" t="str">
        <f t="shared" si="24"/>
        <v xml:space="preserve"> kamiennogórski </v>
      </c>
      <c r="C204" s="4" t="s">
        <v>18</v>
      </c>
      <c r="D204" s="6">
        <v>3572</v>
      </c>
      <c r="E204" s="6">
        <v>1741</v>
      </c>
      <c r="F204" s="6">
        <v>1831</v>
      </c>
      <c r="G204" t="b">
        <f t="shared" si="26"/>
        <v>0</v>
      </c>
      <c r="H204" t="b">
        <f t="shared" si="27"/>
        <v>1</v>
      </c>
      <c r="I204" t="b">
        <f t="shared" si="28"/>
        <v>1</v>
      </c>
      <c r="J204" t="b">
        <f t="shared" si="29"/>
        <v>0</v>
      </c>
    </row>
    <row r="205" spans="1:10">
      <c r="A205" s="4" t="s">
        <v>406</v>
      </c>
      <c r="B205" t="str">
        <f t="shared" si="24"/>
        <v xml:space="preserve"> kamiennogórski </v>
      </c>
      <c r="C205" s="4" t="s">
        <v>19</v>
      </c>
      <c r="D205" s="6">
        <v>2806</v>
      </c>
      <c r="E205" s="6">
        <v>1266</v>
      </c>
      <c r="F205" s="6">
        <v>1540</v>
      </c>
      <c r="G205" t="b">
        <f t="shared" si="26"/>
        <v>0</v>
      </c>
      <c r="H205" t="b">
        <f t="shared" si="27"/>
        <v>1</v>
      </c>
      <c r="I205" t="b">
        <f t="shared" si="28"/>
        <v>1</v>
      </c>
      <c r="J205" t="b">
        <f t="shared" si="29"/>
        <v>0</v>
      </c>
    </row>
    <row r="206" spans="1:10">
      <c r="A206" s="4" t="s">
        <v>406</v>
      </c>
      <c r="B206" t="str">
        <f t="shared" si="24"/>
        <v xml:space="preserve"> kamiennogórski </v>
      </c>
      <c r="C206" s="4" t="s">
        <v>5</v>
      </c>
      <c r="D206" s="6">
        <v>4481</v>
      </c>
      <c r="E206" s="6">
        <v>1376</v>
      </c>
      <c r="F206" s="6">
        <v>3105</v>
      </c>
      <c r="G206" t="b">
        <f t="shared" si="26"/>
        <v>1</v>
      </c>
      <c r="H206" t="b">
        <f t="shared" si="27"/>
        <v>0</v>
      </c>
      <c r="I206" t="b">
        <f t="shared" si="28"/>
        <v>1</v>
      </c>
      <c r="J206" t="b">
        <f t="shared" si="29"/>
        <v>0</v>
      </c>
    </row>
    <row r="207" spans="1:10">
      <c r="A207" s="4" t="s">
        <v>406</v>
      </c>
      <c r="B207" t="str">
        <f t="shared" si="24"/>
        <v xml:space="preserve"> kamiennogórski </v>
      </c>
      <c r="C207" s="4" t="s">
        <v>4</v>
      </c>
      <c r="D207" s="6">
        <f>SUM(D205:D206)</f>
        <v>7287</v>
      </c>
      <c r="E207" s="6">
        <f>SUM(E205:E206)</f>
        <v>2642</v>
      </c>
      <c r="F207" s="6">
        <f t="shared" ref="F207" si="30">SUM(F205:F206)</f>
        <v>4645</v>
      </c>
      <c r="G207" t="b">
        <f t="shared" si="26"/>
        <v>1</v>
      </c>
      <c r="H207" t="b">
        <f t="shared" si="27"/>
        <v>1</v>
      </c>
      <c r="I207" t="b">
        <f t="shared" si="28"/>
        <v>0</v>
      </c>
      <c r="J207" t="b">
        <f t="shared" si="29"/>
        <v>0</v>
      </c>
    </row>
    <row r="208" spans="1:10">
      <c r="A208" s="4" t="s">
        <v>406</v>
      </c>
      <c r="B208" t="str">
        <f t="shared" si="24"/>
        <v xml:space="preserve"> kłodzki </v>
      </c>
      <c r="C208" s="4" t="s">
        <v>103</v>
      </c>
      <c r="D208" s="6">
        <v>161856</v>
      </c>
      <c r="E208" s="6">
        <v>78131</v>
      </c>
      <c r="F208" s="6">
        <v>83725</v>
      </c>
      <c r="G208" t="b">
        <f t="shared" si="26"/>
        <v>1</v>
      </c>
      <c r="H208" t="b">
        <f t="shared" si="27"/>
        <v>1</v>
      </c>
      <c r="I208" t="b">
        <f t="shared" si="28"/>
        <v>1</v>
      </c>
      <c r="J208" t="b">
        <f t="shared" si="29"/>
        <v>1</v>
      </c>
    </row>
    <row r="209" spans="1:10">
      <c r="A209" s="4" t="s">
        <v>406</v>
      </c>
      <c r="B209" t="str">
        <f t="shared" si="24"/>
        <v xml:space="preserve"> kłodzki </v>
      </c>
      <c r="C209" s="4" t="s">
        <v>6</v>
      </c>
      <c r="D209" s="6">
        <v>6318</v>
      </c>
      <c r="E209" s="6">
        <v>3344</v>
      </c>
      <c r="F209" s="6">
        <v>2974</v>
      </c>
      <c r="G209" t="b">
        <f t="shared" si="26"/>
        <v>0</v>
      </c>
      <c r="H209" t="b">
        <f t="shared" si="27"/>
        <v>1</v>
      </c>
      <c r="I209" t="b">
        <f t="shared" si="28"/>
        <v>1</v>
      </c>
      <c r="J209" t="b">
        <f t="shared" si="29"/>
        <v>0</v>
      </c>
    </row>
    <row r="210" spans="1:10">
      <c r="A210" s="4" t="s">
        <v>406</v>
      </c>
      <c r="B210" t="str">
        <f t="shared" si="24"/>
        <v xml:space="preserve"> kłodzki </v>
      </c>
      <c r="C210" s="4" t="s">
        <v>7</v>
      </c>
      <c r="D210" s="6">
        <v>7657</v>
      </c>
      <c r="E210" s="6">
        <v>3954</v>
      </c>
      <c r="F210" s="6">
        <v>3703</v>
      </c>
      <c r="G210" t="b">
        <f t="shared" si="26"/>
        <v>0</v>
      </c>
      <c r="H210" t="b">
        <f t="shared" si="27"/>
        <v>1</v>
      </c>
      <c r="I210" t="b">
        <f t="shared" si="28"/>
        <v>1</v>
      </c>
      <c r="J210" t="b">
        <f t="shared" si="29"/>
        <v>0</v>
      </c>
    </row>
    <row r="211" spans="1:10">
      <c r="A211" s="4" t="s">
        <v>406</v>
      </c>
      <c r="B211" t="str">
        <f t="shared" si="24"/>
        <v xml:space="preserve"> kłodzki </v>
      </c>
      <c r="C211" s="4" t="s">
        <v>8</v>
      </c>
      <c r="D211" s="6">
        <v>6722</v>
      </c>
      <c r="E211" s="6">
        <v>3438</v>
      </c>
      <c r="F211" s="6">
        <v>3284</v>
      </c>
      <c r="G211" t="b">
        <f t="shared" si="26"/>
        <v>0</v>
      </c>
      <c r="H211" t="b">
        <f t="shared" si="27"/>
        <v>1</v>
      </c>
      <c r="I211" t="b">
        <f t="shared" si="28"/>
        <v>1</v>
      </c>
      <c r="J211" t="b">
        <f t="shared" si="29"/>
        <v>0</v>
      </c>
    </row>
    <row r="212" spans="1:10">
      <c r="A212" s="4" t="s">
        <v>406</v>
      </c>
      <c r="B212" t="str">
        <f t="shared" si="24"/>
        <v xml:space="preserve"> kłodzki </v>
      </c>
      <c r="C212" s="4" t="s">
        <v>9</v>
      </c>
      <c r="D212" s="6">
        <v>7389</v>
      </c>
      <c r="E212" s="6">
        <v>3844</v>
      </c>
      <c r="F212" s="6">
        <v>3545</v>
      </c>
      <c r="G212" t="b">
        <f t="shared" si="26"/>
        <v>0</v>
      </c>
      <c r="H212" t="b">
        <f t="shared" si="27"/>
        <v>1</v>
      </c>
      <c r="I212" t="b">
        <f t="shared" si="28"/>
        <v>1</v>
      </c>
      <c r="J212" t="b">
        <f t="shared" si="29"/>
        <v>0</v>
      </c>
    </row>
    <row r="213" spans="1:10">
      <c r="A213" s="4" t="s">
        <v>406</v>
      </c>
      <c r="B213" t="str">
        <f t="shared" si="24"/>
        <v xml:space="preserve"> kłodzki </v>
      </c>
      <c r="C213" s="4" t="s">
        <v>10</v>
      </c>
      <c r="D213" s="6">
        <v>9573</v>
      </c>
      <c r="E213" s="6">
        <v>4904</v>
      </c>
      <c r="F213" s="6">
        <v>4669</v>
      </c>
      <c r="G213" t="b">
        <f t="shared" si="26"/>
        <v>0</v>
      </c>
      <c r="H213" t="b">
        <f t="shared" si="27"/>
        <v>1</v>
      </c>
      <c r="I213" t="b">
        <f t="shared" si="28"/>
        <v>1</v>
      </c>
      <c r="J213" t="b">
        <f t="shared" si="29"/>
        <v>0</v>
      </c>
    </row>
    <row r="214" spans="1:10">
      <c r="A214" s="4" t="s">
        <v>406</v>
      </c>
      <c r="B214" t="str">
        <f t="shared" si="24"/>
        <v xml:space="preserve"> kłodzki </v>
      </c>
      <c r="C214" s="4" t="s">
        <v>11</v>
      </c>
      <c r="D214" s="6">
        <v>10810</v>
      </c>
      <c r="E214" s="6">
        <v>5471</v>
      </c>
      <c r="F214" s="6">
        <v>5339</v>
      </c>
      <c r="G214" t="b">
        <f t="shared" si="26"/>
        <v>0</v>
      </c>
      <c r="H214" t="b">
        <f t="shared" si="27"/>
        <v>1</v>
      </c>
      <c r="I214" t="b">
        <f t="shared" si="28"/>
        <v>1</v>
      </c>
      <c r="J214" t="b">
        <f t="shared" si="29"/>
        <v>0</v>
      </c>
    </row>
    <row r="215" spans="1:10">
      <c r="A215" s="4" t="s">
        <v>406</v>
      </c>
      <c r="B215" t="str">
        <f t="shared" si="24"/>
        <v xml:space="preserve"> kłodzki </v>
      </c>
      <c r="C215" s="4" t="s">
        <v>12</v>
      </c>
      <c r="D215" s="6">
        <v>13085</v>
      </c>
      <c r="E215" s="6">
        <v>6767</v>
      </c>
      <c r="F215" s="6">
        <v>6318</v>
      </c>
      <c r="G215" t="b">
        <f t="shared" si="26"/>
        <v>0</v>
      </c>
      <c r="H215" t="b">
        <f t="shared" si="27"/>
        <v>1</v>
      </c>
      <c r="I215" t="b">
        <f t="shared" si="28"/>
        <v>1</v>
      </c>
      <c r="J215" t="b">
        <f t="shared" si="29"/>
        <v>0</v>
      </c>
    </row>
    <row r="216" spans="1:10">
      <c r="A216" s="4" t="s">
        <v>406</v>
      </c>
      <c r="B216" t="str">
        <f t="shared" si="24"/>
        <v xml:space="preserve"> kłodzki </v>
      </c>
      <c r="C216" s="4" t="s">
        <v>13</v>
      </c>
      <c r="D216" s="6">
        <v>13084</v>
      </c>
      <c r="E216" s="6">
        <v>6772</v>
      </c>
      <c r="F216" s="6">
        <v>6312</v>
      </c>
      <c r="G216" t="b">
        <f t="shared" si="26"/>
        <v>0</v>
      </c>
      <c r="H216" t="b">
        <f t="shared" si="27"/>
        <v>1</v>
      </c>
      <c r="I216" t="b">
        <f t="shared" si="28"/>
        <v>1</v>
      </c>
      <c r="J216" t="b">
        <f t="shared" si="29"/>
        <v>0</v>
      </c>
    </row>
    <row r="217" spans="1:10">
      <c r="A217" s="4" t="s">
        <v>406</v>
      </c>
      <c r="B217" t="str">
        <f t="shared" si="24"/>
        <v xml:space="preserve"> kłodzki </v>
      </c>
      <c r="C217" s="4" t="s">
        <v>14</v>
      </c>
      <c r="D217" s="6">
        <v>11192</v>
      </c>
      <c r="E217" s="6">
        <v>5732</v>
      </c>
      <c r="F217" s="6">
        <v>5460</v>
      </c>
      <c r="G217" t="b">
        <f t="shared" si="26"/>
        <v>0</v>
      </c>
      <c r="H217" t="b">
        <f t="shared" si="27"/>
        <v>1</v>
      </c>
      <c r="I217" t="b">
        <f t="shared" si="28"/>
        <v>1</v>
      </c>
      <c r="J217" t="b">
        <f t="shared" si="29"/>
        <v>0</v>
      </c>
    </row>
    <row r="218" spans="1:10">
      <c r="A218" s="4" t="s">
        <v>406</v>
      </c>
      <c r="B218" t="str">
        <f t="shared" si="24"/>
        <v xml:space="preserve"> kłodzki </v>
      </c>
      <c r="C218" s="4" t="s">
        <v>15</v>
      </c>
      <c r="D218" s="6">
        <v>9301</v>
      </c>
      <c r="E218" s="6">
        <v>4659</v>
      </c>
      <c r="F218" s="6">
        <v>4642</v>
      </c>
      <c r="G218" t="b">
        <f t="shared" si="26"/>
        <v>0</v>
      </c>
      <c r="H218" t="b">
        <f t="shared" si="27"/>
        <v>1</v>
      </c>
      <c r="I218" t="b">
        <f t="shared" si="28"/>
        <v>1</v>
      </c>
      <c r="J218" t="b">
        <f t="shared" si="29"/>
        <v>0</v>
      </c>
    </row>
    <row r="219" spans="1:10">
      <c r="A219" s="4" t="s">
        <v>406</v>
      </c>
      <c r="B219" t="str">
        <f t="shared" si="24"/>
        <v xml:space="preserve"> kłodzki </v>
      </c>
      <c r="C219" s="4" t="s">
        <v>16</v>
      </c>
      <c r="D219" s="6">
        <v>10427</v>
      </c>
      <c r="E219" s="6">
        <v>5177</v>
      </c>
      <c r="F219" s="6">
        <v>5250</v>
      </c>
      <c r="G219" t="b">
        <f t="shared" si="26"/>
        <v>0</v>
      </c>
      <c r="H219" t="b">
        <f t="shared" si="27"/>
        <v>1</v>
      </c>
      <c r="I219" t="b">
        <f t="shared" si="28"/>
        <v>1</v>
      </c>
      <c r="J219" t="b">
        <f t="shared" si="29"/>
        <v>0</v>
      </c>
    </row>
    <row r="220" spans="1:10">
      <c r="A220" s="4" t="s">
        <v>406</v>
      </c>
      <c r="B220" t="str">
        <f t="shared" si="24"/>
        <v xml:space="preserve"> kłodzki </v>
      </c>
      <c r="C220" s="4" t="s">
        <v>17</v>
      </c>
      <c r="D220" s="6">
        <v>13713</v>
      </c>
      <c r="E220" s="6">
        <v>6577</v>
      </c>
      <c r="F220" s="6">
        <v>7136</v>
      </c>
      <c r="G220" t="b">
        <f t="shared" si="26"/>
        <v>0</v>
      </c>
      <c r="H220" t="b">
        <f t="shared" si="27"/>
        <v>1</v>
      </c>
      <c r="I220" t="b">
        <f t="shared" si="28"/>
        <v>1</v>
      </c>
      <c r="J220" t="b">
        <f t="shared" si="29"/>
        <v>0</v>
      </c>
    </row>
    <row r="221" spans="1:10">
      <c r="A221" s="4" t="s">
        <v>406</v>
      </c>
      <c r="B221" t="str">
        <f t="shared" si="24"/>
        <v xml:space="preserve"> kłodzki </v>
      </c>
      <c r="C221" s="4" t="s">
        <v>18</v>
      </c>
      <c r="D221" s="6">
        <v>13558</v>
      </c>
      <c r="E221" s="6">
        <v>6397</v>
      </c>
      <c r="F221" s="6">
        <v>7161</v>
      </c>
      <c r="G221" t="b">
        <f t="shared" si="26"/>
        <v>0</v>
      </c>
      <c r="H221" t="b">
        <f t="shared" si="27"/>
        <v>1</v>
      </c>
      <c r="I221" t="b">
        <f t="shared" si="28"/>
        <v>1</v>
      </c>
      <c r="J221" t="b">
        <f t="shared" si="29"/>
        <v>0</v>
      </c>
    </row>
    <row r="222" spans="1:10">
      <c r="A222" s="4" t="s">
        <v>406</v>
      </c>
      <c r="B222" t="str">
        <f t="shared" si="24"/>
        <v xml:space="preserve"> kłodzki </v>
      </c>
      <c r="C222" s="4" t="s">
        <v>19</v>
      </c>
      <c r="D222" s="6">
        <v>11266</v>
      </c>
      <c r="E222" s="6">
        <v>5047</v>
      </c>
      <c r="F222" s="6">
        <v>6219</v>
      </c>
      <c r="G222" t="b">
        <f t="shared" si="26"/>
        <v>0</v>
      </c>
      <c r="H222" t="b">
        <f t="shared" si="27"/>
        <v>1</v>
      </c>
      <c r="I222" t="b">
        <f t="shared" si="28"/>
        <v>1</v>
      </c>
      <c r="J222" t="b">
        <f t="shared" si="29"/>
        <v>0</v>
      </c>
    </row>
    <row r="223" spans="1:10">
      <c r="A223" s="4" t="s">
        <v>406</v>
      </c>
      <c r="B223" t="str">
        <f t="shared" si="24"/>
        <v xml:space="preserve"> kłodzki </v>
      </c>
      <c r="C223" s="4" t="s">
        <v>5</v>
      </c>
      <c r="D223" s="6">
        <v>17761</v>
      </c>
      <c r="E223" s="6">
        <v>6048</v>
      </c>
      <c r="F223" s="6">
        <v>11713</v>
      </c>
      <c r="G223" t="b">
        <f t="shared" si="26"/>
        <v>1</v>
      </c>
      <c r="H223" t="b">
        <f t="shared" si="27"/>
        <v>0</v>
      </c>
      <c r="I223" t="b">
        <f t="shared" si="28"/>
        <v>1</v>
      </c>
      <c r="J223" t="b">
        <f t="shared" si="29"/>
        <v>0</v>
      </c>
    </row>
    <row r="224" spans="1:10">
      <c r="A224" s="4" t="s">
        <v>406</v>
      </c>
      <c r="B224" t="str">
        <f t="shared" si="24"/>
        <v xml:space="preserve"> kłodzki </v>
      </c>
      <c r="C224" s="4" t="s">
        <v>4</v>
      </c>
      <c r="D224" s="6">
        <f>SUM(D222:D223)</f>
        <v>29027</v>
      </c>
      <c r="E224" s="6">
        <f>SUM(E222:E223)</f>
        <v>11095</v>
      </c>
      <c r="F224" s="6">
        <f t="shared" ref="F224" si="31">SUM(F222:F223)</f>
        <v>17932</v>
      </c>
      <c r="G224" t="b">
        <f t="shared" si="26"/>
        <v>1</v>
      </c>
      <c r="H224" t="b">
        <f t="shared" si="27"/>
        <v>1</v>
      </c>
      <c r="I224" t="b">
        <f t="shared" si="28"/>
        <v>0</v>
      </c>
      <c r="J224" t="b">
        <f t="shared" si="29"/>
        <v>0</v>
      </c>
    </row>
    <row r="225" spans="1:10">
      <c r="A225" s="4" t="s">
        <v>406</v>
      </c>
      <c r="B225" t="str">
        <f t="shared" si="24"/>
        <v xml:space="preserve"> legnicki </v>
      </c>
      <c r="C225" s="4" t="s">
        <v>104</v>
      </c>
      <c r="D225" s="6">
        <v>55115</v>
      </c>
      <c r="E225" s="6">
        <v>26975</v>
      </c>
      <c r="F225" s="6">
        <v>28140</v>
      </c>
      <c r="G225" t="b">
        <f t="shared" si="26"/>
        <v>1</v>
      </c>
      <c r="H225" t="b">
        <f t="shared" si="27"/>
        <v>1</v>
      </c>
      <c r="I225" t="b">
        <f t="shared" si="28"/>
        <v>1</v>
      </c>
      <c r="J225" t="b">
        <f t="shared" si="29"/>
        <v>1</v>
      </c>
    </row>
    <row r="226" spans="1:10">
      <c r="A226" s="4" t="s">
        <v>406</v>
      </c>
      <c r="B226" t="str">
        <f t="shared" si="24"/>
        <v xml:space="preserve"> legnicki </v>
      </c>
      <c r="C226" s="4" t="s">
        <v>6</v>
      </c>
      <c r="D226" s="6">
        <v>2595</v>
      </c>
      <c r="E226" s="6">
        <v>1359</v>
      </c>
      <c r="F226" s="6">
        <v>1236</v>
      </c>
      <c r="G226" t="b">
        <f t="shared" si="26"/>
        <v>0</v>
      </c>
      <c r="H226" t="b">
        <f t="shared" si="27"/>
        <v>1</v>
      </c>
      <c r="I226" t="b">
        <f t="shared" si="28"/>
        <v>1</v>
      </c>
      <c r="J226" t="b">
        <f t="shared" si="29"/>
        <v>0</v>
      </c>
    </row>
    <row r="227" spans="1:10">
      <c r="A227" s="4" t="s">
        <v>406</v>
      </c>
      <c r="B227" t="str">
        <f t="shared" si="24"/>
        <v xml:space="preserve"> legnicki </v>
      </c>
      <c r="C227" s="4" t="s">
        <v>7</v>
      </c>
      <c r="D227" s="6">
        <v>2983</v>
      </c>
      <c r="E227" s="6">
        <v>1504</v>
      </c>
      <c r="F227" s="6">
        <v>1479</v>
      </c>
      <c r="G227" t="b">
        <f t="shared" si="26"/>
        <v>0</v>
      </c>
      <c r="H227" t="b">
        <f t="shared" si="27"/>
        <v>1</v>
      </c>
      <c r="I227" t="b">
        <f t="shared" si="28"/>
        <v>1</v>
      </c>
      <c r="J227" t="b">
        <f t="shared" si="29"/>
        <v>0</v>
      </c>
    </row>
    <row r="228" spans="1:10">
      <c r="A228" s="4" t="s">
        <v>406</v>
      </c>
      <c r="B228" t="str">
        <f t="shared" si="24"/>
        <v xml:space="preserve"> legnicki </v>
      </c>
      <c r="C228" s="4" t="s">
        <v>8</v>
      </c>
      <c r="D228" s="6">
        <v>2675</v>
      </c>
      <c r="E228" s="6">
        <v>1396</v>
      </c>
      <c r="F228" s="6">
        <v>1279</v>
      </c>
      <c r="G228" t="b">
        <f t="shared" si="26"/>
        <v>0</v>
      </c>
      <c r="H228" t="b">
        <f t="shared" si="27"/>
        <v>1</v>
      </c>
      <c r="I228" t="b">
        <f t="shared" si="28"/>
        <v>1</v>
      </c>
      <c r="J228" t="b">
        <f t="shared" si="29"/>
        <v>0</v>
      </c>
    </row>
    <row r="229" spans="1:10">
      <c r="A229" s="4" t="s">
        <v>406</v>
      </c>
      <c r="B229" t="str">
        <f t="shared" si="24"/>
        <v xml:space="preserve"> legnicki </v>
      </c>
      <c r="C229" s="4" t="s">
        <v>9</v>
      </c>
      <c r="D229" s="6">
        <v>2828</v>
      </c>
      <c r="E229" s="6">
        <v>1463</v>
      </c>
      <c r="F229" s="6">
        <v>1365</v>
      </c>
      <c r="G229" t="b">
        <f t="shared" si="26"/>
        <v>0</v>
      </c>
      <c r="H229" t="b">
        <f t="shared" si="27"/>
        <v>1</v>
      </c>
      <c r="I229" t="b">
        <f t="shared" si="28"/>
        <v>1</v>
      </c>
      <c r="J229" t="b">
        <f t="shared" si="29"/>
        <v>0</v>
      </c>
    </row>
    <row r="230" spans="1:10">
      <c r="A230" s="4" t="s">
        <v>406</v>
      </c>
      <c r="B230" t="str">
        <f t="shared" si="24"/>
        <v xml:space="preserve"> legnicki </v>
      </c>
      <c r="C230" s="4" t="s">
        <v>10</v>
      </c>
      <c r="D230" s="6">
        <v>3630</v>
      </c>
      <c r="E230" s="6">
        <v>1929</v>
      </c>
      <c r="F230" s="6">
        <v>1701</v>
      </c>
      <c r="G230" t="b">
        <f t="shared" si="26"/>
        <v>0</v>
      </c>
      <c r="H230" t="b">
        <f t="shared" si="27"/>
        <v>1</v>
      </c>
      <c r="I230" t="b">
        <f t="shared" si="28"/>
        <v>1</v>
      </c>
      <c r="J230" t="b">
        <f t="shared" si="29"/>
        <v>0</v>
      </c>
    </row>
    <row r="231" spans="1:10">
      <c r="A231" s="4" t="s">
        <v>406</v>
      </c>
      <c r="B231" t="str">
        <f t="shared" si="24"/>
        <v xml:space="preserve"> legnicki </v>
      </c>
      <c r="C231" s="4" t="s">
        <v>11</v>
      </c>
      <c r="D231" s="6">
        <v>3940</v>
      </c>
      <c r="E231" s="6">
        <v>2025</v>
      </c>
      <c r="F231" s="6">
        <v>1915</v>
      </c>
      <c r="G231" t="b">
        <f t="shared" si="26"/>
        <v>0</v>
      </c>
      <c r="H231" t="b">
        <f t="shared" si="27"/>
        <v>1</v>
      </c>
      <c r="I231" t="b">
        <f t="shared" si="28"/>
        <v>1</v>
      </c>
      <c r="J231" t="b">
        <f t="shared" si="29"/>
        <v>0</v>
      </c>
    </row>
    <row r="232" spans="1:10">
      <c r="A232" s="4" t="s">
        <v>406</v>
      </c>
      <c r="B232" t="str">
        <f t="shared" si="24"/>
        <v xml:space="preserve"> legnicki </v>
      </c>
      <c r="C232" s="4" t="s">
        <v>12</v>
      </c>
      <c r="D232" s="6">
        <v>4593</v>
      </c>
      <c r="E232" s="6">
        <v>2286</v>
      </c>
      <c r="F232" s="6">
        <v>2307</v>
      </c>
      <c r="G232" t="b">
        <f t="shared" si="26"/>
        <v>0</v>
      </c>
      <c r="H232" t="b">
        <f t="shared" si="27"/>
        <v>1</v>
      </c>
      <c r="I232" t="b">
        <f t="shared" si="28"/>
        <v>1</v>
      </c>
      <c r="J232" t="b">
        <f t="shared" si="29"/>
        <v>0</v>
      </c>
    </row>
    <row r="233" spans="1:10">
      <c r="A233" s="4" t="s">
        <v>406</v>
      </c>
      <c r="B233" t="str">
        <f t="shared" si="24"/>
        <v xml:space="preserve"> legnicki </v>
      </c>
      <c r="C233" s="4" t="s">
        <v>13</v>
      </c>
      <c r="D233" s="6">
        <v>4408</v>
      </c>
      <c r="E233" s="6">
        <v>2231</v>
      </c>
      <c r="F233" s="6">
        <v>2177</v>
      </c>
      <c r="G233" t="b">
        <f t="shared" si="26"/>
        <v>0</v>
      </c>
      <c r="H233" t="b">
        <f t="shared" si="27"/>
        <v>1</v>
      </c>
      <c r="I233" t="b">
        <f t="shared" si="28"/>
        <v>1</v>
      </c>
      <c r="J233" t="b">
        <f t="shared" si="29"/>
        <v>0</v>
      </c>
    </row>
    <row r="234" spans="1:10">
      <c r="A234" s="4" t="s">
        <v>406</v>
      </c>
      <c r="B234" t="str">
        <f t="shared" si="24"/>
        <v xml:space="preserve"> legnicki </v>
      </c>
      <c r="C234" s="4" t="s">
        <v>14</v>
      </c>
      <c r="D234" s="6">
        <v>4016</v>
      </c>
      <c r="E234" s="6">
        <v>2080</v>
      </c>
      <c r="F234" s="6">
        <v>1936</v>
      </c>
      <c r="G234" t="b">
        <f t="shared" si="26"/>
        <v>0</v>
      </c>
      <c r="H234" t="b">
        <f t="shared" si="27"/>
        <v>1</v>
      </c>
      <c r="I234" t="b">
        <f t="shared" si="28"/>
        <v>1</v>
      </c>
      <c r="J234" t="b">
        <f t="shared" si="29"/>
        <v>0</v>
      </c>
    </row>
    <row r="235" spans="1:10">
      <c r="A235" s="4" t="s">
        <v>406</v>
      </c>
      <c r="B235" t="str">
        <f t="shared" si="24"/>
        <v xml:space="preserve"> legnicki </v>
      </c>
      <c r="C235" s="4" t="s">
        <v>15</v>
      </c>
      <c r="D235" s="6">
        <v>3324</v>
      </c>
      <c r="E235" s="6">
        <v>1688</v>
      </c>
      <c r="F235" s="6">
        <v>1636</v>
      </c>
      <c r="G235" t="b">
        <f t="shared" si="26"/>
        <v>0</v>
      </c>
      <c r="H235" t="b">
        <f t="shared" si="27"/>
        <v>1</v>
      </c>
      <c r="I235" t="b">
        <f t="shared" si="28"/>
        <v>1</v>
      </c>
      <c r="J235" t="b">
        <f t="shared" si="29"/>
        <v>0</v>
      </c>
    </row>
    <row r="236" spans="1:10">
      <c r="A236" s="4" t="s">
        <v>406</v>
      </c>
      <c r="B236" t="str">
        <f t="shared" si="24"/>
        <v xml:space="preserve"> legnicki </v>
      </c>
      <c r="C236" s="4" t="s">
        <v>16</v>
      </c>
      <c r="D236" s="6">
        <v>3530</v>
      </c>
      <c r="E236" s="6">
        <v>1720</v>
      </c>
      <c r="F236" s="6">
        <v>1810</v>
      </c>
      <c r="G236" t="b">
        <f t="shared" si="26"/>
        <v>0</v>
      </c>
      <c r="H236" t="b">
        <f t="shared" si="27"/>
        <v>1</v>
      </c>
      <c r="I236" t="b">
        <f t="shared" si="28"/>
        <v>1</v>
      </c>
      <c r="J236" t="b">
        <f t="shared" si="29"/>
        <v>0</v>
      </c>
    </row>
    <row r="237" spans="1:10">
      <c r="A237" s="4" t="s">
        <v>406</v>
      </c>
      <c r="B237" t="str">
        <f t="shared" si="24"/>
        <v xml:space="preserve"> legnicki </v>
      </c>
      <c r="C237" s="4" t="s">
        <v>17</v>
      </c>
      <c r="D237" s="6">
        <v>4438</v>
      </c>
      <c r="E237" s="6">
        <v>2182</v>
      </c>
      <c r="F237" s="6">
        <v>2256</v>
      </c>
      <c r="G237" t="b">
        <f t="shared" si="26"/>
        <v>0</v>
      </c>
      <c r="H237" t="b">
        <f t="shared" si="27"/>
        <v>1</v>
      </c>
      <c r="I237" t="b">
        <f t="shared" si="28"/>
        <v>1</v>
      </c>
      <c r="J237" t="b">
        <f t="shared" si="29"/>
        <v>0</v>
      </c>
    </row>
    <row r="238" spans="1:10">
      <c r="A238" s="4" t="s">
        <v>406</v>
      </c>
      <c r="B238" t="str">
        <f t="shared" si="24"/>
        <v xml:space="preserve"> legnicki </v>
      </c>
      <c r="C238" s="4" t="s">
        <v>18</v>
      </c>
      <c r="D238" s="6">
        <v>4156</v>
      </c>
      <c r="E238" s="6">
        <v>2008</v>
      </c>
      <c r="F238" s="6">
        <v>2148</v>
      </c>
      <c r="G238" t="b">
        <f t="shared" si="26"/>
        <v>0</v>
      </c>
      <c r="H238" t="b">
        <f t="shared" si="27"/>
        <v>1</v>
      </c>
      <c r="I238" t="b">
        <f t="shared" si="28"/>
        <v>1</v>
      </c>
      <c r="J238" t="b">
        <f t="shared" si="29"/>
        <v>0</v>
      </c>
    </row>
    <row r="239" spans="1:10">
      <c r="A239" s="4" t="s">
        <v>406</v>
      </c>
      <c r="B239" t="str">
        <f t="shared" si="24"/>
        <v xml:space="preserve"> legnicki </v>
      </c>
      <c r="C239" s="4" t="s">
        <v>19</v>
      </c>
      <c r="D239" s="6">
        <v>3169</v>
      </c>
      <c r="E239" s="6">
        <v>1499</v>
      </c>
      <c r="F239" s="6">
        <v>1670</v>
      </c>
      <c r="G239" t="b">
        <f t="shared" si="26"/>
        <v>0</v>
      </c>
      <c r="H239" t="b">
        <f t="shared" si="27"/>
        <v>1</v>
      </c>
      <c r="I239" t="b">
        <f t="shared" si="28"/>
        <v>1</v>
      </c>
      <c r="J239" t="b">
        <f t="shared" si="29"/>
        <v>0</v>
      </c>
    </row>
    <row r="240" spans="1:10">
      <c r="A240" s="4" t="s">
        <v>406</v>
      </c>
      <c r="B240" t="str">
        <f t="shared" si="24"/>
        <v xml:space="preserve"> legnicki </v>
      </c>
      <c r="C240" s="4" t="s">
        <v>5</v>
      </c>
      <c r="D240" s="6">
        <v>4830</v>
      </c>
      <c r="E240" s="6">
        <v>1605</v>
      </c>
      <c r="F240" s="6">
        <v>3225</v>
      </c>
      <c r="G240" t="b">
        <f t="shared" si="26"/>
        <v>1</v>
      </c>
      <c r="H240" t="b">
        <f t="shared" si="27"/>
        <v>0</v>
      </c>
      <c r="I240" t="b">
        <f t="shared" si="28"/>
        <v>1</v>
      </c>
      <c r="J240" t="b">
        <f t="shared" si="29"/>
        <v>0</v>
      </c>
    </row>
    <row r="241" spans="1:10">
      <c r="A241" s="4" t="s">
        <v>406</v>
      </c>
      <c r="B241" t="str">
        <f t="shared" si="24"/>
        <v xml:space="preserve"> legnicki </v>
      </c>
      <c r="C241" s="4" t="s">
        <v>4</v>
      </c>
      <c r="D241" s="6">
        <f>SUM(D239:D240)</f>
        <v>7999</v>
      </c>
      <c r="E241" s="6">
        <f>SUM(E239:E240)</f>
        <v>3104</v>
      </c>
      <c r="F241" s="6">
        <f t="shared" ref="F241" si="32">SUM(F239:F240)</f>
        <v>4895</v>
      </c>
      <c r="G241" t="b">
        <f t="shared" si="26"/>
        <v>1</v>
      </c>
      <c r="H241" t="b">
        <f t="shared" si="27"/>
        <v>1</v>
      </c>
      <c r="I241" t="b">
        <f t="shared" si="28"/>
        <v>0</v>
      </c>
      <c r="J241" t="b">
        <f t="shared" si="29"/>
        <v>0</v>
      </c>
    </row>
    <row r="242" spans="1:10">
      <c r="A242" s="4" t="s">
        <v>406</v>
      </c>
      <c r="B242" t="str">
        <f t="shared" si="24"/>
        <v xml:space="preserve"> lubański </v>
      </c>
      <c r="C242" s="4" t="s">
        <v>105</v>
      </c>
      <c r="D242" s="6">
        <v>55356</v>
      </c>
      <c r="E242" s="6">
        <v>26996</v>
      </c>
      <c r="F242" s="6">
        <v>28360</v>
      </c>
      <c r="G242" t="b">
        <f t="shared" si="26"/>
        <v>1</v>
      </c>
      <c r="H242" t="b">
        <f t="shared" si="27"/>
        <v>1</v>
      </c>
      <c r="I242" t="b">
        <f t="shared" si="28"/>
        <v>1</v>
      </c>
      <c r="J242" t="b">
        <f t="shared" si="29"/>
        <v>1</v>
      </c>
    </row>
    <row r="243" spans="1:10">
      <c r="A243" s="4" t="s">
        <v>406</v>
      </c>
      <c r="B243" t="str">
        <f t="shared" si="24"/>
        <v xml:space="preserve"> lubański </v>
      </c>
      <c r="C243" s="4" t="s">
        <v>6</v>
      </c>
      <c r="D243" s="6">
        <v>2224</v>
      </c>
      <c r="E243" s="6">
        <v>1152</v>
      </c>
      <c r="F243" s="6">
        <v>1072</v>
      </c>
      <c r="G243" t="b">
        <f t="shared" si="26"/>
        <v>0</v>
      </c>
      <c r="H243" t="b">
        <f t="shared" si="27"/>
        <v>1</v>
      </c>
      <c r="I243" t="b">
        <f t="shared" si="28"/>
        <v>1</v>
      </c>
      <c r="J243" t="b">
        <f t="shared" si="29"/>
        <v>0</v>
      </c>
    </row>
    <row r="244" spans="1:10">
      <c r="A244" s="4" t="s">
        <v>406</v>
      </c>
      <c r="B244" t="str">
        <f t="shared" si="24"/>
        <v xml:space="preserve"> lubański </v>
      </c>
      <c r="C244" s="4" t="s">
        <v>7</v>
      </c>
      <c r="D244" s="6">
        <v>2690</v>
      </c>
      <c r="E244" s="6">
        <v>1381</v>
      </c>
      <c r="F244" s="6">
        <v>1309</v>
      </c>
      <c r="G244" t="b">
        <f t="shared" si="26"/>
        <v>0</v>
      </c>
      <c r="H244" t="b">
        <f t="shared" si="27"/>
        <v>1</v>
      </c>
      <c r="I244" t="b">
        <f t="shared" si="28"/>
        <v>1</v>
      </c>
      <c r="J244" t="b">
        <f t="shared" si="29"/>
        <v>0</v>
      </c>
    </row>
    <row r="245" spans="1:10">
      <c r="A245" s="4" t="s">
        <v>406</v>
      </c>
      <c r="B245" t="str">
        <f t="shared" si="24"/>
        <v xml:space="preserve"> lubański </v>
      </c>
      <c r="C245" s="4" t="s">
        <v>8</v>
      </c>
      <c r="D245" s="6">
        <v>2538</v>
      </c>
      <c r="E245" s="6">
        <v>1338</v>
      </c>
      <c r="F245" s="6">
        <v>1200</v>
      </c>
      <c r="G245" t="b">
        <f t="shared" si="26"/>
        <v>0</v>
      </c>
      <c r="H245" t="b">
        <f t="shared" si="27"/>
        <v>1</v>
      </c>
      <c r="I245" t="b">
        <f t="shared" si="28"/>
        <v>1</v>
      </c>
      <c r="J245" t="b">
        <f t="shared" si="29"/>
        <v>0</v>
      </c>
    </row>
    <row r="246" spans="1:10">
      <c r="A246" s="4" t="s">
        <v>406</v>
      </c>
      <c r="B246" t="str">
        <f t="shared" si="24"/>
        <v xml:space="preserve"> lubański </v>
      </c>
      <c r="C246" s="4" t="s">
        <v>9</v>
      </c>
      <c r="D246" s="6">
        <v>2915</v>
      </c>
      <c r="E246" s="6">
        <v>1532</v>
      </c>
      <c r="F246" s="6">
        <v>1383</v>
      </c>
      <c r="G246" t="b">
        <f t="shared" si="26"/>
        <v>0</v>
      </c>
      <c r="H246" t="b">
        <f t="shared" si="27"/>
        <v>1</v>
      </c>
      <c r="I246" t="b">
        <f t="shared" si="28"/>
        <v>1</v>
      </c>
      <c r="J246" t="b">
        <f t="shared" si="29"/>
        <v>0</v>
      </c>
    </row>
    <row r="247" spans="1:10">
      <c r="A247" s="4" t="s">
        <v>406</v>
      </c>
      <c r="B247" t="str">
        <f t="shared" si="24"/>
        <v xml:space="preserve"> lubański </v>
      </c>
      <c r="C247" s="4" t="s">
        <v>10</v>
      </c>
      <c r="D247" s="6">
        <v>3527</v>
      </c>
      <c r="E247" s="6">
        <v>1802</v>
      </c>
      <c r="F247" s="6">
        <v>1725</v>
      </c>
      <c r="G247" t="b">
        <f t="shared" si="26"/>
        <v>0</v>
      </c>
      <c r="H247" t="b">
        <f t="shared" si="27"/>
        <v>1</v>
      </c>
      <c r="I247" t="b">
        <f t="shared" si="28"/>
        <v>1</v>
      </c>
      <c r="J247" t="b">
        <f t="shared" si="29"/>
        <v>0</v>
      </c>
    </row>
    <row r="248" spans="1:10">
      <c r="A248" s="4" t="s">
        <v>406</v>
      </c>
      <c r="B248" t="str">
        <f t="shared" ref="B248:B311" si="33">IF(C247="65+",C248,B247)</f>
        <v xml:space="preserve"> lubański </v>
      </c>
      <c r="C248" s="4" t="s">
        <v>11</v>
      </c>
      <c r="D248" s="6">
        <v>3781</v>
      </c>
      <c r="E248" s="6">
        <v>1954</v>
      </c>
      <c r="F248" s="6">
        <v>1827</v>
      </c>
      <c r="G248" t="b">
        <f t="shared" si="26"/>
        <v>0</v>
      </c>
      <c r="H248" t="b">
        <f t="shared" si="27"/>
        <v>1</v>
      </c>
      <c r="I248" t="b">
        <f t="shared" si="28"/>
        <v>1</v>
      </c>
      <c r="J248" t="b">
        <f t="shared" si="29"/>
        <v>0</v>
      </c>
    </row>
    <row r="249" spans="1:10">
      <c r="A249" s="4" t="s">
        <v>406</v>
      </c>
      <c r="B249" t="str">
        <f t="shared" si="33"/>
        <v xml:space="preserve"> lubański </v>
      </c>
      <c r="C249" s="4" t="s">
        <v>12</v>
      </c>
      <c r="D249" s="6">
        <v>4451</v>
      </c>
      <c r="E249" s="6">
        <v>2315</v>
      </c>
      <c r="F249" s="6">
        <v>2136</v>
      </c>
      <c r="G249" t="b">
        <f t="shared" si="26"/>
        <v>0</v>
      </c>
      <c r="H249" t="b">
        <f t="shared" si="27"/>
        <v>1</v>
      </c>
      <c r="I249" t="b">
        <f t="shared" si="28"/>
        <v>1</v>
      </c>
      <c r="J249" t="b">
        <f t="shared" si="29"/>
        <v>0</v>
      </c>
    </row>
    <row r="250" spans="1:10">
      <c r="A250" s="4" t="s">
        <v>406</v>
      </c>
      <c r="B250" t="str">
        <f t="shared" si="33"/>
        <v xml:space="preserve"> lubański </v>
      </c>
      <c r="C250" s="4" t="s">
        <v>13</v>
      </c>
      <c r="D250" s="6">
        <v>4427</v>
      </c>
      <c r="E250" s="6">
        <v>2261</v>
      </c>
      <c r="F250" s="6">
        <v>2166</v>
      </c>
      <c r="G250" t="b">
        <f t="shared" si="26"/>
        <v>0</v>
      </c>
      <c r="H250" t="b">
        <f t="shared" si="27"/>
        <v>1</v>
      </c>
      <c r="I250" t="b">
        <f t="shared" si="28"/>
        <v>1</v>
      </c>
      <c r="J250" t="b">
        <f t="shared" si="29"/>
        <v>0</v>
      </c>
    </row>
    <row r="251" spans="1:10">
      <c r="A251" s="4" t="s">
        <v>406</v>
      </c>
      <c r="B251" t="str">
        <f t="shared" si="33"/>
        <v xml:space="preserve"> lubański </v>
      </c>
      <c r="C251" s="4" t="s">
        <v>14</v>
      </c>
      <c r="D251" s="6">
        <v>4232</v>
      </c>
      <c r="E251" s="6">
        <v>2238</v>
      </c>
      <c r="F251" s="6">
        <v>1994</v>
      </c>
      <c r="G251" t="b">
        <f t="shared" si="26"/>
        <v>0</v>
      </c>
      <c r="H251" t="b">
        <f t="shared" si="27"/>
        <v>1</v>
      </c>
      <c r="I251" t="b">
        <f t="shared" si="28"/>
        <v>1</v>
      </c>
      <c r="J251" t="b">
        <f t="shared" si="29"/>
        <v>0</v>
      </c>
    </row>
    <row r="252" spans="1:10">
      <c r="A252" s="4" t="s">
        <v>406</v>
      </c>
      <c r="B252" t="str">
        <f t="shared" si="33"/>
        <v xml:space="preserve"> lubański </v>
      </c>
      <c r="C252" s="4" t="s">
        <v>15</v>
      </c>
      <c r="D252" s="6">
        <v>3213</v>
      </c>
      <c r="E252" s="6">
        <v>1650</v>
      </c>
      <c r="F252" s="6">
        <v>1563</v>
      </c>
      <c r="G252" t="b">
        <f t="shared" si="26"/>
        <v>0</v>
      </c>
      <c r="H252" t="b">
        <f t="shared" si="27"/>
        <v>1</v>
      </c>
      <c r="I252" t="b">
        <f t="shared" si="28"/>
        <v>1</v>
      </c>
      <c r="J252" t="b">
        <f t="shared" si="29"/>
        <v>0</v>
      </c>
    </row>
    <row r="253" spans="1:10">
      <c r="A253" s="4" t="s">
        <v>406</v>
      </c>
      <c r="B253" t="str">
        <f t="shared" si="33"/>
        <v xml:space="preserve"> lubański </v>
      </c>
      <c r="C253" s="4" t="s">
        <v>16</v>
      </c>
      <c r="D253" s="6">
        <v>3365</v>
      </c>
      <c r="E253" s="6">
        <v>1682</v>
      </c>
      <c r="F253" s="6">
        <v>1683</v>
      </c>
      <c r="G253" t="b">
        <f t="shared" si="26"/>
        <v>0</v>
      </c>
      <c r="H253" t="b">
        <f t="shared" si="27"/>
        <v>1</v>
      </c>
      <c r="I253" t="b">
        <f t="shared" si="28"/>
        <v>1</v>
      </c>
      <c r="J253" t="b">
        <f t="shared" si="29"/>
        <v>0</v>
      </c>
    </row>
    <row r="254" spans="1:10">
      <c r="A254" s="4" t="s">
        <v>406</v>
      </c>
      <c r="B254" t="str">
        <f t="shared" si="33"/>
        <v xml:space="preserve"> lubański </v>
      </c>
      <c r="C254" s="4" t="s">
        <v>17</v>
      </c>
      <c r="D254" s="6">
        <v>4336</v>
      </c>
      <c r="E254" s="6">
        <v>2104</v>
      </c>
      <c r="F254" s="6">
        <v>2232</v>
      </c>
      <c r="G254" t="b">
        <f t="shared" si="26"/>
        <v>0</v>
      </c>
      <c r="H254" t="b">
        <f t="shared" si="27"/>
        <v>1</v>
      </c>
      <c r="I254" t="b">
        <f t="shared" si="28"/>
        <v>1</v>
      </c>
      <c r="J254" t="b">
        <f t="shared" si="29"/>
        <v>0</v>
      </c>
    </row>
    <row r="255" spans="1:10">
      <c r="A255" s="4" t="s">
        <v>406</v>
      </c>
      <c r="B255" t="str">
        <f t="shared" si="33"/>
        <v xml:space="preserve"> lubański </v>
      </c>
      <c r="C255" s="4" t="s">
        <v>18</v>
      </c>
      <c r="D255" s="6">
        <v>4663</v>
      </c>
      <c r="E255" s="6">
        <v>2186</v>
      </c>
      <c r="F255" s="6">
        <v>2477</v>
      </c>
      <c r="G255" t="b">
        <f t="shared" si="26"/>
        <v>0</v>
      </c>
      <c r="H255" t="b">
        <f t="shared" si="27"/>
        <v>1</v>
      </c>
      <c r="I255" t="b">
        <f t="shared" si="28"/>
        <v>1</v>
      </c>
      <c r="J255" t="b">
        <f t="shared" si="29"/>
        <v>0</v>
      </c>
    </row>
    <row r="256" spans="1:10">
      <c r="A256" s="4" t="s">
        <v>406</v>
      </c>
      <c r="B256" t="str">
        <f t="shared" si="33"/>
        <v xml:space="preserve"> lubański </v>
      </c>
      <c r="C256" s="4" t="s">
        <v>19</v>
      </c>
      <c r="D256" s="6">
        <v>3764</v>
      </c>
      <c r="E256" s="6">
        <v>1700</v>
      </c>
      <c r="F256" s="6">
        <v>2064</v>
      </c>
      <c r="G256" t="b">
        <f t="shared" si="26"/>
        <v>0</v>
      </c>
      <c r="H256" t="b">
        <f t="shared" si="27"/>
        <v>1</v>
      </c>
      <c r="I256" t="b">
        <f t="shared" si="28"/>
        <v>1</v>
      </c>
      <c r="J256" t="b">
        <f t="shared" si="29"/>
        <v>0</v>
      </c>
    </row>
    <row r="257" spans="1:10">
      <c r="A257" s="4" t="s">
        <v>406</v>
      </c>
      <c r="B257" t="str">
        <f t="shared" si="33"/>
        <v xml:space="preserve"> lubański </v>
      </c>
      <c r="C257" s="4" t="s">
        <v>5</v>
      </c>
      <c r="D257" s="6">
        <v>5230</v>
      </c>
      <c r="E257" s="6">
        <v>1701</v>
      </c>
      <c r="F257" s="6">
        <v>3529</v>
      </c>
      <c r="G257" t="b">
        <f t="shared" si="26"/>
        <v>1</v>
      </c>
      <c r="H257" t="b">
        <f t="shared" si="27"/>
        <v>0</v>
      </c>
      <c r="I257" t="b">
        <f t="shared" si="28"/>
        <v>1</v>
      </c>
      <c r="J257" t="b">
        <f t="shared" si="29"/>
        <v>0</v>
      </c>
    </row>
    <row r="258" spans="1:10">
      <c r="A258" s="4" t="s">
        <v>406</v>
      </c>
      <c r="B258" t="str">
        <f t="shared" si="33"/>
        <v xml:space="preserve"> lubański </v>
      </c>
      <c r="C258" s="4" t="s">
        <v>4</v>
      </c>
      <c r="D258" s="6">
        <f>SUM(D256:D257)</f>
        <v>8994</v>
      </c>
      <c r="E258" s="6">
        <f>SUM(E256:E257)</f>
        <v>3401</v>
      </c>
      <c r="F258" s="6">
        <f t="shared" ref="F258" si="34">SUM(F256:F257)</f>
        <v>5593</v>
      </c>
      <c r="G258" t="b">
        <f t="shared" si="26"/>
        <v>1</v>
      </c>
      <c r="H258" t="b">
        <f t="shared" si="27"/>
        <v>1</v>
      </c>
      <c r="I258" t="b">
        <f t="shared" si="28"/>
        <v>0</v>
      </c>
      <c r="J258" t="b">
        <f t="shared" si="29"/>
        <v>0</v>
      </c>
    </row>
    <row r="259" spans="1:10">
      <c r="A259" s="4" t="s">
        <v>406</v>
      </c>
      <c r="B259" t="str">
        <f t="shared" si="33"/>
        <v xml:space="preserve"> lubiński </v>
      </c>
      <c r="C259" s="4" t="s">
        <v>106</v>
      </c>
      <c r="D259" s="6">
        <v>106267</v>
      </c>
      <c r="E259" s="6">
        <v>51472</v>
      </c>
      <c r="F259" s="6">
        <v>54795</v>
      </c>
      <c r="G259" t="b">
        <f t="shared" si="26"/>
        <v>1</v>
      </c>
      <c r="H259" t="b">
        <f t="shared" si="27"/>
        <v>1</v>
      </c>
      <c r="I259" t="b">
        <f t="shared" si="28"/>
        <v>1</v>
      </c>
      <c r="J259" t="b">
        <f t="shared" si="29"/>
        <v>1</v>
      </c>
    </row>
    <row r="260" spans="1:10">
      <c r="A260" s="4" t="s">
        <v>406</v>
      </c>
      <c r="B260" t="str">
        <f t="shared" si="33"/>
        <v xml:space="preserve"> lubiński </v>
      </c>
      <c r="C260" s="4" t="s">
        <v>6</v>
      </c>
      <c r="D260" s="6">
        <v>5032</v>
      </c>
      <c r="E260" s="6">
        <v>2532</v>
      </c>
      <c r="F260" s="6">
        <v>2500</v>
      </c>
      <c r="G260" t="b">
        <f t="shared" si="26"/>
        <v>0</v>
      </c>
      <c r="H260" t="b">
        <f t="shared" si="27"/>
        <v>1</v>
      </c>
      <c r="I260" t="b">
        <f t="shared" si="28"/>
        <v>1</v>
      </c>
      <c r="J260" t="b">
        <f t="shared" si="29"/>
        <v>0</v>
      </c>
    </row>
    <row r="261" spans="1:10">
      <c r="A261" s="4" t="s">
        <v>406</v>
      </c>
      <c r="B261" t="str">
        <f t="shared" si="33"/>
        <v xml:space="preserve"> lubiński </v>
      </c>
      <c r="C261" s="4" t="s">
        <v>7</v>
      </c>
      <c r="D261" s="6">
        <v>5569</v>
      </c>
      <c r="E261" s="6">
        <v>2872</v>
      </c>
      <c r="F261" s="6">
        <v>2697</v>
      </c>
      <c r="G261" t="b">
        <f t="shared" ref="G261:G324" si="35">IFERROR(IF(SEARCH(" - ",C261)&gt;0,FALSE,TRUE),TRUE)</f>
        <v>0</v>
      </c>
      <c r="H261" t="b">
        <f t="shared" ref="H261:H324" si="36">IFERROR(IF(SEARCH("70",C261)&gt;0,FALSE,TRUE),TRUE)</f>
        <v>1</v>
      </c>
      <c r="I261" t="b">
        <f t="shared" ref="I261:I324" si="37">IFERROR(IF(SEARCH("65+",C261)&gt;0,FALSE,TRUE),TRUE)</f>
        <v>1</v>
      </c>
      <c r="J261" t="b">
        <f t="shared" ref="J261:J324" si="38">AND(G261:I261)</f>
        <v>0</v>
      </c>
    </row>
    <row r="262" spans="1:10">
      <c r="A262" s="4" t="s">
        <v>406</v>
      </c>
      <c r="B262" t="str">
        <f t="shared" si="33"/>
        <v xml:space="preserve"> lubiński </v>
      </c>
      <c r="C262" s="4" t="s">
        <v>8</v>
      </c>
      <c r="D262" s="6">
        <v>4825</v>
      </c>
      <c r="E262" s="6">
        <v>2493</v>
      </c>
      <c r="F262" s="6">
        <v>2332</v>
      </c>
      <c r="G262" t="b">
        <f t="shared" si="35"/>
        <v>0</v>
      </c>
      <c r="H262" t="b">
        <f t="shared" si="36"/>
        <v>1</v>
      </c>
      <c r="I262" t="b">
        <f t="shared" si="37"/>
        <v>1</v>
      </c>
      <c r="J262" t="b">
        <f t="shared" si="38"/>
        <v>0</v>
      </c>
    </row>
    <row r="263" spans="1:10">
      <c r="A263" s="4" t="s">
        <v>406</v>
      </c>
      <c r="B263" t="str">
        <f t="shared" si="33"/>
        <v xml:space="preserve"> lubiński </v>
      </c>
      <c r="C263" s="4" t="s">
        <v>9</v>
      </c>
      <c r="D263" s="6">
        <v>4973</v>
      </c>
      <c r="E263" s="6">
        <v>2485</v>
      </c>
      <c r="F263" s="6">
        <v>2488</v>
      </c>
      <c r="G263" t="b">
        <f t="shared" si="35"/>
        <v>0</v>
      </c>
      <c r="H263" t="b">
        <f t="shared" si="36"/>
        <v>1</v>
      </c>
      <c r="I263" t="b">
        <f t="shared" si="37"/>
        <v>1</v>
      </c>
      <c r="J263" t="b">
        <f t="shared" si="38"/>
        <v>0</v>
      </c>
    </row>
    <row r="264" spans="1:10">
      <c r="A264" s="4" t="s">
        <v>406</v>
      </c>
      <c r="B264" t="str">
        <f t="shared" si="33"/>
        <v xml:space="preserve"> lubiński </v>
      </c>
      <c r="C264" s="4" t="s">
        <v>10</v>
      </c>
      <c r="D264" s="6">
        <v>6042</v>
      </c>
      <c r="E264" s="6">
        <v>3060</v>
      </c>
      <c r="F264" s="6">
        <v>2982</v>
      </c>
      <c r="G264" t="b">
        <f t="shared" si="35"/>
        <v>0</v>
      </c>
      <c r="H264" t="b">
        <f t="shared" si="36"/>
        <v>1</v>
      </c>
      <c r="I264" t="b">
        <f t="shared" si="37"/>
        <v>1</v>
      </c>
      <c r="J264" t="b">
        <f t="shared" si="38"/>
        <v>0</v>
      </c>
    </row>
    <row r="265" spans="1:10">
      <c r="A265" s="4" t="s">
        <v>406</v>
      </c>
      <c r="B265" t="str">
        <f t="shared" si="33"/>
        <v xml:space="preserve"> lubiński </v>
      </c>
      <c r="C265" s="4" t="s">
        <v>11</v>
      </c>
      <c r="D265" s="6">
        <v>7055</v>
      </c>
      <c r="E265" s="6">
        <v>3534</v>
      </c>
      <c r="F265" s="6">
        <v>3521</v>
      </c>
      <c r="G265" t="b">
        <f t="shared" si="35"/>
        <v>0</v>
      </c>
      <c r="H265" t="b">
        <f t="shared" si="36"/>
        <v>1</v>
      </c>
      <c r="I265" t="b">
        <f t="shared" si="37"/>
        <v>1</v>
      </c>
      <c r="J265" t="b">
        <f t="shared" si="38"/>
        <v>0</v>
      </c>
    </row>
    <row r="266" spans="1:10">
      <c r="A266" s="4" t="s">
        <v>406</v>
      </c>
      <c r="B266" t="str">
        <f t="shared" si="33"/>
        <v xml:space="preserve"> lubiński </v>
      </c>
      <c r="C266" s="4" t="s">
        <v>12</v>
      </c>
      <c r="D266" s="6">
        <v>8426</v>
      </c>
      <c r="E266" s="6">
        <v>4311</v>
      </c>
      <c r="F266" s="6">
        <v>4115</v>
      </c>
      <c r="G266" t="b">
        <f t="shared" si="35"/>
        <v>0</v>
      </c>
      <c r="H266" t="b">
        <f t="shared" si="36"/>
        <v>1</v>
      </c>
      <c r="I266" t="b">
        <f t="shared" si="37"/>
        <v>1</v>
      </c>
      <c r="J266" t="b">
        <f t="shared" si="38"/>
        <v>0</v>
      </c>
    </row>
    <row r="267" spans="1:10">
      <c r="A267" s="4" t="s">
        <v>406</v>
      </c>
      <c r="B267" t="str">
        <f t="shared" si="33"/>
        <v xml:space="preserve"> lubiński </v>
      </c>
      <c r="C267" s="4" t="s">
        <v>13</v>
      </c>
      <c r="D267" s="6">
        <v>9181</v>
      </c>
      <c r="E267" s="6">
        <v>4674</v>
      </c>
      <c r="F267" s="6">
        <v>4507</v>
      </c>
      <c r="G267" t="b">
        <f t="shared" si="35"/>
        <v>0</v>
      </c>
      <c r="H267" t="b">
        <f t="shared" si="36"/>
        <v>1</v>
      </c>
      <c r="I267" t="b">
        <f t="shared" si="37"/>
        <v>1</v>
      </c>
      <c r="J267" t="b">
        <f t="shared" si="38"/>
        <v>0</v>
      </c>
    </row>
    <row r="268" spans="1:10">
      <c r="A268" s="4" t="s">
        <v>406</v>
      </c>
      <c r="B268" t="str">
        <f t="shared" si="33"/>
        <v xml:space="preserve"> lubiński </v>
      </c>
      <c r="C268" s="4" t="s">
        <v>14</v>
      </c>
      <c r="D268" s="6">
        <v>8311</v>
      </c>
      <c r="E268" s="6">
        <v>4240</v>
      </c>
      <c r="F268" s="6">
        <v>4071</v>
      </c>
      <c r="G268" t="b">
        <f t="shared" si="35"/>
        <v>0</v>
      </c>
      <c r="H268" t="b">
        <f t="shared" si="36"/>
        <v>1</v>
      </c>
      <c r="I268" t="b">
        <f t="shared" si="37"/>
        <v>1</v>
      </c>
      <c r="J268" t="b">
        <f t="shared" si="38"/>
        <v>0</v>
      </c>
    </row>
    <row r="269" spans="1:10">
      <c r="A269" s="4" t="s">
        <v>406</v>
      </c>
      <c r="B269" t="str">
        <f t="shared" si="33"/>
        <v xml:space="preserve"> lubiński </v>
      </c>
      <c r="C269" s="4" t="s">
        <v>15</v>
      </c>
      <c r="D269" s="6">
        <v>6221</v>
      </c>
      <c r="E269" s="6">
        <v>3102</v>
      </c>
      <c r="F269" s="6">
        <v>3119</v>
      </c>
      <c r="G269" t="b">
        <f t="shared" si="35"/>
        <v>0</v>
      </c>
      <c r="H269" t="b">
        <f t="shared" si="36"/>
        <v>1</v>
      </c>
      <c r="I269" t="b">
        <f t="shared" si="37"/>
        <v>1</v>
      </c>
      <c r="J269" t="b">
        <f t="shared" si="38"/>
        <v>0</v>
      </c>
    </row>
    <row r="270" spans="1:10">
      <c r="A270" s="4" t="s">
        <v>406</v>
      </c>
      <c r="B270" t="str">
        <f t="shared" si="33"/>
        <v xml:space="preserve"> lubiński </v>
      </c>
      <c r="C270" s="4" t="s">
        <v>16</v>
      </c>
      <c r="D270" s="6">
        <v>6192</v>
      </c>
      <c r="E270" s="6">
        <v>3013</v>
      </c>
      <c r="F270" s="6">
        <v>3179</v>
      </c>
      <c r="G270" t="b">
        <f t="shared" si="35"/>
        <v>0</v>
      </c>
      <c r="H270" t="b">
        <f t="shared" si="36"/>
        <v>1</v>
      </c>
      <c r="I270" t="b">
        <f t="shared" si="37"/>
        <v>1</v>
      </c>
      <c r="J270" t="b">
        <f t="shared" si="38"/>
        <v>0</v>
      </c>
    </row>
    <row r="271" spans="1:10">
      <c r="A271" s="4" t="s">
        <v>406</v>
      </c>
      <c r="B271" t="str">
        <f t="shared" si="33"/>
        <v xml:space="preserve"> lubiński </v>
      </c>
      <c r="C271" s="4" t="s">
        <v>17</v>
      </c>
      <c r="D271" s="6">
        <v>8075</v>
      </c>
      <c r="E271" s="6">
        <v>3794</v>
      </c>
      <c r="F271" s="6">
        <v>4281</v>
      </c>
      <c r="G271" t="b">
        <f t="shared" si="35"/>
        <v>0</v>
      </c>
      <c r="H271" t="b">
        <f t="shared" si="36"/>
        <v>1</v>
      </c>
      <c r="I271" t="b">
        <f t="shared" si="37"/>
        <v>1</v>
      </c>
      <c r="J271" t="b">
        <f t="shared" si="38"/>
        <v>0</v>
      </c>
    </row>
    <row r="272" spans="1:10">
      <c r="A272" s="4" t="s">
        <v>406</v>
      </c>
      <c r="B272" t="str">
        <f t="shared" si="33"/>
        <v xml:space="preserve"> lubiński </v>
      </c>
      <c r="C272" s="4" t="s">
        <v>18</v>
      </c>
      <c r="D272" s="6">
        <v>8737</v>
      </c>
      <c r="E272" s="6">
        <v>4017</v>
      </c>
      <c r="F272" s="6">
        <v>4720</v>
      </c>
      <c r="G272" t="b">
        <f t="shared" si="35"/>
        <v>0</v>
      </c>
      <c r="H272" t="b">
        <f t="shared" si="36"/>
        <v>1</v>
      </c>
      <c r="I272" t="b">
        <f t="shared" si="37"/>
        <v>1</v>
      </c>
      <c r="J272" t="b">
        <f t="shared" si="38"/>
        <v>0</v>
      </c>
    </row>
    <row r="273" spans="1:10">
      <c r="A273" s="4" t="s">
        <v>406</v>
      </c>
      <c r="B273" t="str">
        <f t="shared" si="33"/>
        <v xml:space="preserve"> lubiński </v>
      </c>
      <c r="C273" s="4" t="s">
        <v>19</v>
      </c>
      <c r="D273" s="6">
        <v>7668</v>
      </c>
      <c r="E273" s="6">
        <v>3453</v>
      </c>
      <c r="F273" s="6">
        <v>4215</v>
      </c>
      <c r="G273" t="b">
        <f t="shared" si="35"/>
        <v>0</v>
      </c>
      <c r="H273" t="b">
        <f t="shared" si="36"/>
        <v>1</v>
      </c>
      <c r="I273" t="b">
        <f t="shared" si="37"/>
        <v>1</v>
      </c>
      <c r="J273" t="b">
        <f t="shared" si="38"/>
        <v>0</v>
      </c>
    </row>
    <row r="274" spans="1:10">
      <c r="A274" s="4" t="s">
        <v>406</v>
      </c>
      <c r="B274" t="str">
        <f t="shared" si="33"/>
        <v xml:space="preserve"> lubiński </v>
      </c>
      <c r="C274" s="4" t="s">
        <v>5</v>
      </c>
      <c r="D274" s="6">
        <v>9960</v>
      </c>
      <c r="E274" s="6">
        <v>3892</v>
      </c>
      <c r="F274" s="6">
        <v>6068</v>
      </c>
      <c r="G274" t="b">
        <f t="shared" si="35"/>
        <v>1</v>
      </c>
      <c r="H274" t="b">
        <f t="shared" si="36"/>
        <v>0</v>
      </c>
      <c r="I274" t="b">
        <f t="shared" si="37"/>
        <v>1</v>
      </c>
      <c r="J274" t="b">
        <f t="shared" si="38"/>
        <v>0</v>
      </c>
    </row>
    <row r="275" spans="1:10">
      <c r="A275" s="4" t="s">
        <v>406</v>
      </c>
      <c r="B275" t="str">
        <f t="shared" si="33"/>
        <v xml:space="preserve"> lubiński </v>
      </c>
      <c r="C275" s="4" t="s">
        <v>4</v>
      </c>
      <c r="D275" s="6">
        <f>SUM(D273:D274)</f>
        <v>17628</v>
      </c>
      <c r="E275" s="6">
        <f>SUM(E273:E274)</f>
        <v>7345</v>
      </c>
      <c r="F275" s="6">
        <f t="shared" ref="F275" si="39">SUM(F273:F274)</f>
        <v>10283</v>
      </c>
      <c r="G275" t="b">
        <f t="shared" si="35"/>
        <v>1</v>
      </c>
      <c r="H275" t="b">
        <f t="shared" si="36"/>
        <v>1</v>
      </c>
      <c r="I275" t="b">
        <f t="shared" si="37"/>
        <v>0</v>
      </c>
      <c r="J275" t="b">
        <f t="shared" si="38"/>
        <v>0</v>
      </c>
    </row>
    <row r="276" spans="1:10">
      <c r="A276" s="4" t="s">
        <v>406</v>
      </c>
      <c r="B276" t="str">
        <f t="shared" si="33"/>
        <v xml:space="preserve"> lwówecki </v>
      </c>
      <c r="C276" s="4" t="s">
        <v>107</v>
      </c>
      <c r="D276" s="6">
        <v>46536</v>
      </c>
      <c r="E276" s="6">
        <v>22719</v>
      </c>
      <c r="F276" s="6">
        <v>23817</v>
      </c>
      <c r="G276" t="b">
        <f t="shared" si="35"/>
        <v>1</v>
      </c>
      <c r="H276" t="b">
        <f t="shared" si="36"/>
        <v>1</v>
      </c>
      <c r="I276" t="b">
        <f t="shared" si="37"/>
        <v>1</v>
      </c>
      <c r="J276" t="b">
        <f t="shared" si="38"/>
        <v>1</v>
      </c>
    </row>
    <row r="277" spans="1:10">
      <c r="A277" s="4" t="s">
        <v>406</v>
      </c>
      <c r="B277" t="str">
        <f t="shared" si="33"/>
        <v xml:space="preserve"> lwówecki </v>
      </c>
      <c r="C277" s="4" t="s">
        <v>6</v>
      </c>
      <c r="D277" s="6">
        <v>1966</v>
      </c>
      <c r="E277" s="6">
        <v>1018</v>
      </c>
      <c r="F277" s="6">
        <v>948</v>
      </c>
      <c r="G277" t="b">
        <f t="shared" si="35"/>
        <v>0</v>
      </c>
      <c r="H277" t="b">
        <f t="shared" si="36"/>
        <v>1</v>
      </c>
      <c r="I277" t="b">
        <f t="shared" si="37"/>
        <v>1</v>
      </c>
      <c r="J277" t="b">
        <f t="shared" si="38"/>
        <v>0</v>
      </c>
    </row>
    <row r="278" spans="1:10">
      <c r="A278" s="4" t="s">
        <v>406</v>
      </c>
      <c r="B278" t="str">
        <f t="shared" si="33"/>
        <v xml:space="preserve"> lwówecki </v>
      </c>
      <c r="C278" s="4" t="s">
        <v>7</v>
      </c>
      <c r="D278" s="6">
        <v>2192</v>
      </c>
      <c r="E278" s="6">
        <v>1086</v>
      </c>
      <c r="F278" s="6">
        <v>1106</v>
      </c>
      <c r="G278" t="b">
        <f t="shared" si="35"/>
        <v>0</v>
      </c>
      <c r="H278" t="b">
        <f t="shared" si="36"/>
        <v>1</v>
      </c>
      <c r="I278" t="b">
        <f t="shared" si="37"/>
        <v>1</v>
      </c>
      <c r="J278" t="b">
        <f t="shared" si="38"/>
        <v>0</v>
      </c>
    </row>
    <row r="279" spans="1:10">
      <c r="A279" s="4" t="s">
        <v>406</v>
      </c>
      <c r="B279" t="str">
        <f t="shared" si="33"/>
        <v xml:space="preserve"> lwówecki </v>
      </c>
      <c r="C279" s="4" t="s">
        <v>8</v>
      </c>
      <c r="D279" s="6">
        <v>2100</v>
      </c>
      <c r="E279" s="6">
        <v>1063</v>
      </c>
      <c r="F279" s="6">
        <v>1037</v>
      </c>
      <c r="G279" t="b">
        <f t="shared" si="35"/>
        <v>0</v>
      </c>
      <c r="H279" t="b">
        <f t="shared" si="36"/>
        <v>1</v>
      </c>
      <c r="I279" t="b">
        <f t="shared" si="37"/>
        <v>1</v>
      </c>
      <c r="J279" t="b">
        <f t="shared" si="38"/>
        <v>0</v>
      </c>
    </row>
    <row r="280" spans="1:10">
      <c r="A280" s="4" t="s">
        <v>406</v>
      </c>
      <c r="B280" t="str">
        <f t="shared" si="33"/>
        <v xml:space="preserve"> lwówecki </v>
      </c>
      <c r="C280" s="4" t="s">
        <v>9</v>
      </c>
      <c r="D280" s="6">
        <v>2448</v>
      </c>
      <c r="E280" s="6">
        <v>1213</v>
      </c>
      <c r="F280" s="6">
        <v>1235</v>
      </c>
      <c r="G280" t="b">
        <f t="shared" si="35"/>
        <v>0</v>
      </c>
      <c r="H280" t="b">
        <f t="shared" si="36"/>
        <v>1</v>
      </c>
      <c r="I280" t="b">
        <f t="shared" si="37"/>
        <v>1</v>
      </c>
      <c r="J280" t="b">
        <f t="shared" si="38"/>
        <v>0</v>
      </c>
    </row>
    <row r="281" spans="1:10">
      <c r="A281" s="4" t="s">
        <v>406</v>
      </c>
      <c r="B281" t="str">
        <f t="shared" si="33"/>
        <v xml:space="preserve"> lwówecki </v>
      </c>
      <c r="C281" s="4" t="s">
        <v>10</v>
      </c>
      <c r="D281" s="6">
        <v>3154</v>
      </c>
      <c r="E281" s="6">
        <v>1627</v>
      </c>
      <c r="F281" s="6">
        <v>1527</v>
      </c>
      <c r="G281" t="b">
        <f t="shared" si="35"/>
        <v>0</v>
      </c>
      <c r="H281" t="b">
        <f t="shared" si="36"/>
        <v>1</v>
      </c>
      <c r="I281" t="b">
        <f t="shared" si="37"/>
        <v>1</v>
      </c>
      <c r="J281" t="b">
        <f t="shared" si="38"/>
        <v>0</v>
      </c>
    </row>
    <row r="282" spans="1:10">
      <c r="A282" s="4" t="s">
        <v>406</v>
      </c>
      <c r="B282" t="str">
        <f t="shared" si="33"/>
        <v xml:space="preserve"> lwówecki </v>
      </c>
      <c r="C282" s="4" t="s">
        <v>11</v>
      </c>
      <c r="D282" s="6">
        <v>3445</v>
      </c>
      <c r="E282" s="6">
        <v>1759</v>
      </c>
      <c r="F282" s="6">
        <v>1686</v>
      </c>
      <c r="G282" t="b">
        <f t="shared" si="35"/>
        <v>0</v>
      </c>
      <c r="H282" t="b">
        <f t="shared" si="36"/>
        <v>1</v>
      </c>
      <c r="I282" t="b">
        <f t="shared" si="37"/>
        <v>1</v>
      </c>
      <c r="J282" t="b">
        <f t="shared" si="38"/>
        <v>0</v>
      </c>
    </row>
    <row r="283" spans="1:10">
      <c r="A283" s="4" t="s">
        <v>406</v>
      </c>
      <c r="B283" t="str">
        <f t="shared" si="33"/>
        <v xml:space="preserve"> lwówecki </v>
      </c>
      <c r="C283" s="4" t="s">
        <v>12</v>
      </c>
      <c r="D283" s="6">
        <v>3809</v>
      </c>
      <c r="E283" s="6">
        <v>1992</v>
      </c>
      <c r="F283" s="6">
        <v>1817</v>
      </c>
      <c r="G283" t="b">
        <f t="shared" si="35"/>
        <v>0</v>
      </c>
      <c r="H283" t="b">
        <f t="shared" si="36"/>
        <v>1</v>
      </c>
      <c r="I283" t="b">
        <f t="shared" si="37"/>
        <v>1</v>
      </c>
      <c r="J283" t="b">
        <f t="shared" si="38"/>
        <v>0</v>
      </c>
    </row>
    <row r="284" spans="1:10">
      <c r="A284" s="4" t="s">
        <v>406</v>
      </c>
      <c r="B284" t="str">
        <f t="shared" si="33"/>
        <v xml:space="preserve"> lwówecki </v>
      </c>
      <c r="C284" s="4" t="s">
        <v>13</v>
      </c>
      <c r="D284" s="6">
        <v>3619</v>
      </c>
      <c r="E284" s="6">
        <v>1920</v>
      </c>
      <c r="F284" s="6">
        <v>1699</v>
      </c>
      <c r="G284" t="b">
        <f t="shared" si="35"/>
        <v>0</v>
      </c>
      <c r="H284" t="b">
        <f t="shared" si="36"/>
        <v>1</v>
      </c>
      <c r="I284" t="b">
        <f t="shared" si="37"/>
        <v>1</v>
      </c>
      <c r="J284" t="b">
        <f t="shared" si="38"/>
        <v>0</v>
      </c>
    </row>
    <row r="285" spans="1:10">
      <c r="A285" s="4" t="s">
        <v>406</v>
      </c>
      <c r="B285" t="str">
        <f t="shared" si="33"/>
        <v xml:space="preserve"> lwówecki </v>
      </c>
      <c r="C285" s="4" t="s">
        <v>14</v>
      </c>
      <c r="D285" s="6">
        <v>3140</v>
      </c>
      <c r="E285" s="6">
        <v>1587</v>
      </c>
      <c r="F285" s="6">
        <v>1553</v>
      </c>
      <c r="G285" t="b">
        <f t="shared" si="35"/>
        <v>0</v>
      </c>
      <c r="H285" t="b">
        <f t="shared" si="36"/>
        <v>1</v>
      </c>
      <c r="I285" t="b">
        <f t="shared" si="37"/>
        <v>1</v>
      </c>
      <c r="J285" t="b">
        <f t="shared" si="38"/>
        <v>0</v>
      </c>
    </row>
    <row r="286" spans="1:10">
      <c r="A286" s="4" t="s">
        <v>406</v>
      </c>
      <c r="B286" t="str">
        <f t="shared" si="33"/>
        <v xml:space="preserve"> lwówecki </v>
      </c>
      <c r="C286" s="4" t="s">
        <v>15</v>
      </c>
      <c r="D286" s="6">
        <v>2698</v>
      </c>
      <c r="E286" s="6">
        <v>1354</v>
      </c>
      <c r="F286" s="6">
        <v>1344</v>
      </c>
      <c r="G286" t="b">
        <f t="shared" si="35"/>
        <v>0</v>
      </c>
      <c r="H286" t="b">
        <f t="shared" si="36"/>
        <v>1</v>
      </c>
      <c r="I286" t="b">
        <f t="shared" si="37"/>
        <v>1</v>
      </c>
      <c r="J286" t="b">
        <f t="shared" si="38"/>
        <v>0</v>
      </c>
    </row>
    <row r="287" spans="1:10">
      <c r="A287" s="4" t="s">
        <v>406</v>
      </c>
      <c r="B287" t="str">
        <f t="shared" si="33"/>
        <v xml:space="preserve"> lwówecki </v>
      </c>
      <c r="C287" s="4" t="s">
        <v>16</v>
      </c>
      <c r="D287" s="6">
        <v>2967</v>
      </c>
      <c r="E287" s="6">
        <v>1522</v>
      </c>
      <c r="F287" s="6">
        <v>1445</v>
      </c>
      <c r="G287" t="b">
        <f t="shared" si="35"/>
        <v>0</v>
      </c>
      <c r="H287" t="b">
        <f t="shared" si="36"/>
        <v>1</v>
      </c>
      <c r="I287" t="b">
        <f t="shared" si="37"/>
        <v>1</v>
      </c>
      <c r="J287" t="b">
        <f t="shared" si="38"/>
        <v>0</v>
      </c>
    </row>
    <row r="288" spans="1:10">
      <c r="A288" s="4" t="s">
        <v>406</v>
      </c>
      <c r="B288" t="str">
        <f t="shared" si="33"/>
        <v xml:space="preserve"> lwówecki </v>
      </c>
      <c r="C288" s="4" t="s">
        <v>17</v>
      </c>
      <c r="D288" s="6">
        <v>3924</v>
      </c>
      <c r="E288" s="6">
        <v>1944</v>
      </c>
      <c r="F288" s="6">
        <v>1980</v>
      </c>
      <c r="G288" t="b">
        <f t="shared" si="35"/>
        <v>0</v>
      </c>
      <c r="H288" t="b">
        <f t="shared" si="36"/>
        <v>1</v>
      </c>
      <c r="I288" t="b">
        <f t="shared" si="37"/>
        <v>1</v>
      </c>
      <c r="J288" t="b">
        <f t="shared" si="38"/>
        <v>0</v>
      </c>
    </row>
    <row r="289" spans="1:10">
      <c r="A289" s="4" t="s">
        <v>406</v>
      </c>
      <c r="B289" t="str">
        <f t="shared" si="33"/>
        <v xml:space="preserve"> lwówecki </v>
      </c>
      <c r="C289" s="4" t="s">
        <v>18</v>
      </c>
      <c r="D289" s="6">
        <v>3898</v>
      </c>
      <c r="E289" s="6">
        <v>1878</v>
      </c>
      <c r="F289" s="6">
        <v>2020</v>
      </c>
      <c r="G289" t="b">
        <f t="shared" si="35"/>
        <v>0</v>
      </c>
      <c r="H289" t="b">
        <f t="shared" si="36"/>
        <v>1</v>
      </c>
      <c r="I289" t="b">
        <f t="shared" si="37"/>
        <v>1</v>
      </c>
      <c r="J289" t="b">
        <f t="shared" si="38"/>
        <v>0</v>
      </c>
    </row>
    <row r="290" spans="1:10">
      <c r="A290" s="4" t="s">
        <v>406</v>
      </c>
      <c r="B290" t="str">
        <f t="shared" si="33"/>
        <v xml:space="preserve"> lwówecki </v>
      </c>
      <c r="C290" s="4" t="s">
        <v>19</v>
      </c>
      <c r="D290" s="6">
        <v>2922</v>
      </c>
      <c r="E290" s="6">
        <v>1377</v>
      </c>
      <c r="F290" s="6">
        <v>1545</v>
      </c>
      <c r="G290" t="b">
        <f t="shared" si="35"/>
        <v>0</v>
      </c>
      <c r="H290" t="b">
        <f t="shared" si="36"/>
        <v>1</v>
      </c>
      <c r="I290" t="b">
        <f t="shared" si="37"/>
        <v>1</v>
      </c>
      <c r="J290" t="b">
        <f t="shared" si="38"/>
        <v>0</v>
      </c>
    </row>
    <row r="291" spans="1:10">
      <c r="A291" s="4" t="s">
        <v>406</v>
      </c>
      <c r="B291" t="str">
        <f t="shared" si="33"/>
        <v xml:space="preserve"> lwówecki </v>
      </c>
      <c r="C291" s="4" t="s">
        <v>5</v>
      </c>
      <c r="D291" s="6">
        <v>4254</v>
      </c>
      <c r="E291" s="6">
        <v>1379</v>
      </c>
      <c r="F291" s="6">
        <v>2875</v>
      </c>
      <c r="G291" t="b">
        <f t="shared" si="35"/>
        <v>1</v>
      </c>
      <c r="H291" t="b">
        <f t="shared" si="36"/>
        <v>0</v>
      </c>
      <c r="I291" t="b">
        <f t="shared" si="37"/>
        <v>1</v>
      </c>
      <c r="J291" t="b">
        <f t="shared" si="38"/>
        <v>0</v>
      </c>
    </row>
    <row r="292" spans="1:10">
      <c r="A292" s="4" t="s">
        <v>406</v>
      </c>
      <c r="B292" t="str">
        <f t="shared" si="33"/>
        <v xml:space="preserve"> lwówecki </v>
      </c>
      <c r="C292" s="4" t="s">
        <v>4</v>
      </c>
      <c r="D292" s="6">
        <f>SUM(D290:D291)</f>
        <v>7176</v>
      </c>
      <c r="E292" s="6">
        <f>SUM(E290:E291)</f>
        <v>2756</v>
      </c>
      <c r="F292" s="6">
        <f t="shared" ref="F292" si="40">SUM(F290:F291)</f>
        <v>4420</v>
      </c>
      <c r="G292" t="b">
        <f t="shared" si="35"/>
        <v>1</v>
      </c>
      <c r="H292" t="b">
        <f t="shared" si="36"/>
        <v>1</v>
      </c>
      <c r="I292" t="b">
        <f t="shared" si="37"/>
        <v>0</v>
      </c>
      <c r="J292" t="b">
        <f t="shared" si="38"/>
        <v>0</v>
      </c>
    </row>
    <row r="293" spans="1:10">
      <c r="A293" s="4" t="s">
        <v>406</v>
      </c>
      <c r="B293" t="str">
        <f t="shared" si="33"/>
        <v xml:space="preserve"> milicki </v>
      </c>
      <c r="C293" s="4" t="s">
        <v>108</v>
      </c>
      <c r="D293" s="6">
        <v>37170</v>
      </c>
      <c r="E293" s="6">
        <v>18404</v>
      </c>
      <c r="F293" s="6">
        <v>18766</v>
      </c>
      <c r="G293" t="b">
        <f t="shared" si="35"/>
        <v>1</v>
      </c>
      <c r="H293" t="b">
        <f t="shared" si="36"/>
        <v>1</v>
      </c>
      <c r="I293" t="b">
        <f t="shared" si="37"/>
        <v>1</v>
      </c>
      <c r="J293" t="b">
        <f t="shared" si="38"/>
        <v>1</v>
      </c>
    </row>
    <row r="294" spans="1:10">
      <c r="A294" s="4" t="s">
        <v>406</v>
      </c>
      <c r="B294" t="str">
        <f t="shared" si="33"/>
        <v xml:space="preserve"> milicki </v>
      </c>
      <c r="C294" s="4" t="s">
        <v>6</v>
      </c>
      <c r="D294" s="6">
        <v>1932</v>
      </c>
      <c r="E294" s="6">
        <v>962</v>
      </c>
      <c r="F294" s="6">
        <v>970</v>
      </c>
      <c r="G294" t="b">
        <f t="shared" si="35"/>
        <v>0</v>
      </c>
      <c r="H294" t="b">
        <f t="shared" si="36"/>
        <v>1</v>
      </c>
      <c r="I294" t="b">
        <f t="shared" si="37"/>
        <v>1</v>
      </c>
      <c r="J294" t="b">
        <f t="shared" si="38"/>
        <v>0</v>
      </c>
    </row>
    <row r="295" spans="1:10">
      <c r="A295" s="4" t="s">
        <v>406</v>
      </c>
      <c r="B295" t="str">
        <f t="shared" si="33"/>
        <v xml:space="preserve"> milicki </v>
      </c>
      <c r="C295" s="4" t="s">
        <v>7</v>
      </c>
      <c r="D295" s="6">
        <v>2203</v>
      </c>
      <c r="E295" s="6">
        <v>1137</v>
      </c>
      <c r="F295" s="6">
        <v>1066</v>
      </c>
      <c r="G295" t="b">
        <f t="shared" si="35"/>
        <v>0</v>
      </c>
      <c r="H295" t="b">
        <f t="shared" si="36"/>
        <v>1</v>
      </c>
      <c r="I295" t="b">
        <f t="shared" si="37"/>
        <v>1</v>
      </c>
      <c r="J295" t="b">
        <f t="shared" si="38"/>
        <v>0</v>
      </c>
    </row>
    <row r="296" spans="1:10">
      <c r="A296" s="4" t="s">
        <v>406</v>
      </c>
      <c r="B296" t="str">
        <f t="shared" si="33"/>
        <v xml:space="preserve"> milicki </v>
      </c>
      <c r="C296" s="4" t="s">
        <v>8</v>
      </c>
      <c r="D296" s="6">
        <v>1960</v>
      </c>
      <c r="E296" s="6">
        <v>1007</v>
      </c>
      <c r="F296" s="6">
        <v>953</v>
      </c>
      <c r="G296" t="b">
        <f t="shared" si="35"/>
        <v>0</v>
      </c>
      <c r="H296" t="b">
        <f t="shared" si="36"/>
        <v>1</v>
      </c>
      <c r="I296" t="b">
        <f t="shared" si="37"/>
        <v>1</v>
      </c>
      <c r="J296" t="b">
        <f t="shared" si="38"/>
        <v>0</v>
      </c>
    </row>
    <row r="297" spans="1:10">
      <c r="A297" s="4" t="s">
        <v>406</v>
      </c>
      <c r="B297" t="str">
        <f t="shared" si="33"/>
        <v xml:space="preserve"> milicki </v>
      </c>
      <c r="C297" s="4" t="s">
        <v>9</v>
      </c>
      <c r="D297" s="6">
        <v>2202</v>
      </c>
      <c r="E297" s="6">
        <v>1190</v>
      </c>
      <c r="F297" s="6">
        <v>1012</v>
      </c>
      <c r="G297" t="b">
        <f t="shared" si="35"/>
        <v>0</v>
      </c>
      <c r="H297" t="b">
        <f t="shared" si="36"/>
        <v>1</v>
      </c>
      <c r="I297" t="b">
        <f t="shared" si="37"/>
        <v>1</v>
      </c>
      <c r="J297" t="b">
        <f t="shared" si="38"/>
        <v>0</v>
      </c>
    </row>
    <row r="298" spans="1:10">
      <c r="A298" s="4" t="s">
        <v>406</v>
      </c>
      <c r="B298" t="str">
        <f t="shared" si="33"/>
        <v xml:space="preserve"> milicki </v>
      </c>
      <c r="C298" s="4" t="s">
        <v>10</v>
      </c>
      <c r="D298" s="6">
        <v>2275</v>
      </c>
      <c r="E298" s="6">
        <v>1125</v>
      </c>
      <c r="F298" s="6">
        <v>1150</v>
      </c>
      <c r="G298" t="b">
        <f t="shared" si="35"/>
        <v>0</v>
      </c>
      <c r="H298" t="b">
        <f t="shared" si="36"/>
        <v>1</v>
      </c>
      <c r="I298" t="b">
        <f t="shared" si="37"/>
        <v>1</v>
      </c>
      <c r="J298" t="b">
        <f t="shared" si="38"/>
        <v>0</v>
      </c>
    </row>
    <row r="299" spans="1:10">
      <c r="A299" s="4" t="s">
        <v>406</v>
      </c>
      <c r="B299" t="str">
        <f t="shared" si="33"/>
        <v xml:space="preserve"> milicki </v>
      </c>
      <c r="C299" s="4" t="s">
        <v>11</v>
      </c>
      <c r="D299" s="6">
        <v>2691</v>
      </c>
      <c r="E299" s="6">
        <v>1434</v>
      </c>
      <c r="F299" s="6">
        <v>1257</v>
      </c>
      <c r="G299" t="b">
        <f t="shared" si="35"/>
        <v>0</v>
      </c>
      <c r="H299" t="b">
        <f t="shared" si="36"/>
        <v>1</v>
      </c>
      <c r="I299" t="b">
        <f t="shared" si="37"/>
        <v>1</v>
      </c>
      <c r="J299" t="b">
        <f t="shared" si="38"/>
        <v>0</v>
      </c>
    </row>
    <row r="300" spans="1:10">
      <c r="A300" s="4" t="s">
        <v>406</v>
      </c>
      <c r="B300" t="str">
        <f t="shared" si="33"/>
        <v xml:space="preserve"> milicki </v>
      </c>
      <c r="C300" s="4" t="s">
        <v>12</v>
      </c>
      <c r="D300" s="6">
        <v>3135</v>
      </c>
      <c r="E300" s="6">
        <v>1643</v>
      </c>
      <c r="F300" s="6">
        <v>1492</v>
      </c>
      <c r="G300" t="b">
        <f t="shared" si="35"/>
        <v>0</v>
      </c>
      <c r="H300" t="b">
        <f t="shared" si="36"/>
        <v>1</v>
      </c>
      <c r="I300" t="b">
        <f t="shared" si="37"/>
        <v>1</v>
      </c>
      <c r="J300" t="b">
        <f t="shared" si="38"/>
        <v>0</v>
      </c>
    </row>
    <row r="301" spans="1:10">
      <c r="A301" s="4" t="s">
        <v>406</v>
      </c>
      <c r="B301" t="str">
        <f t="shared" si="33"/>
        <v xml:space="preserve"> milicki </v>
      </c>
      <c r="C301" s="4" t="s">
        <v>13</v>
      </c>
      <c r="D301" s="6">
        <v>2951</v>
      </c>
      <c r="E301" s="6">
        <v>1499</v>
      </c>
      <c r="F301" s="6">
        <v>1452</v>
      </c>
      <c r="G301" t="b">
        <f t="shared" si="35"/>
        <v>0</v>
      </c>
      <c r="H301" t="b">
        <f t="shared" si="36"/>
        <v>1</v>
      </c>
      <c r="I301" t="b">
        <f t="shared" si="37"/>
        <v>1</v>
      </c>
      <c r="J301" t="b">
        <f t="shared" si="38"/>
        <v>0</v>
      </c>
    </row>
    <row r="302" spans="1:10">
      <c r="A302" s="4" t="s">
        <v>406</v>
      </c>
      <c r="B302" t="str">
        <f t="shared" si="33"/>
        <v xml:space="preserve"> milicki </v>
      </c>
      <c r="C302" s="4" t="s">
        <v>14</v>
      </c>
      <c r="D302" s="6">
        <v>2591</v>
      </c>
      <c r="E302" s="6">
        <v>1370</v>
      </c>
      <c r="F302" s="6">
        <v>1221</v>
      </c>
      <c r="G302" t="b">
        <f t="shared" si="35"/>
        <v>0</v>
      </c>
      <c r="H302" t="b">
        <f t="shared" si="36"/>
        <v>1</v>
      </c>
      <c r="I302" t="b">
        <f t="shared" si="37"/>
        <v>1</v>
      </c>
      <c r="J302" t="b">
        <f t="shared" si="38"/>
        <v>0</v>
      </c>
    </row>
    <row r="303" spans="1:10">
      <c r="A303" s="4" t="s">
        <v>406</v>
      </c>
      <c r="B303" t="str">
        <f t="shared" si="33"/>
        <v xml:space="preserve"> milicki </v>
      </c>
      <c r="C303" s="4" t="s">
        <v>15</v>
      </c>
      <c r="D303" s="6">
        <v>2079</v>
      </c>
      <c r="E303" s="6">
        <v>1056</v>
      </c>
      <c r="F303" s="6">
        <v>1023</v>
      </c>
      <c r="G303" t="b">
        <f t="shared" si="35"/>
        <v>0</v>
      </c>
      <c r="H303" t="b">
        <f t="shared" si="36"/>
        <v>1</v>
      </c>
      <c r="I303" t="b">
        <f t="shared" si="37"/>
        <v>1</v>
      </c>
      <c r="J303" t="b">
        <f t="shared" si="38"/>
        <v>0</v>
      </c>
    </row>
    <row r="304" spans="1:10">
      <c r="A304" s="4" t="s">
        <v>406</v>
      </c>
      <c r="B304" t="str">
        <f t="shared" si="33"/>
        <v xml:space="preserve"> milicki </v>
      </c>
      <c r="C304" s="4" t="s">
        <v>16</v>
      </c>
      <c r="D304" s="6">
        <v>2144</v>
      </c>
      <c r="E304" s="6">
        <v>1110</v>
      </c>
      <c r="F304" s="6">
        <v>1034</v>
      </c>
      <c r="G304" t="b">
        <f t="shared" si="35"/>
        <v>0</v>
      </c>
      <c r="H304" t="b">
        <f t="shared" si="36"/>
        <v>1</v>
      </c>
      <c r="I304" t="b">
        <f t="shared" si="37"/>
        <v>1</v>
      </c>
      <c r="J304" t="b">
        <f t="shared" si="38"/>
        <v>0</v>
      </c>
    </row>
    <row r="305" spans="1:10">
      <c r="A305" s="4" t="s">
        <v>406</v>
      </c>
      <c r="B305" t="str">
        <f t="shared" si="33"/>
        <v xml:space="preserve"> milicki </v>
      </c>
      <c r="C305" s="4" t="s">
        <v>17</v>
      </c>
      <c r="D305" s="6">
        <v>2682</v>
      </c>
      <c r="E305" s="6">
        <v>1284</v>
      </c>
      <c r="F305" s="6">
        <v>1398</v>
      </c>
      <c r="G305" t="b">
        <f t="shared" si="35"/>
        <v>0</v>
      </c>
      <c r="H305" t="b">
        <f t="shared" si="36"/>
        <v>1</v>
      </c>
      <c r="I305" t="b">
        <f t="shared" si="37"/>
        <v>1</v>
      </c>
      <c r="J305" t="b">
        <f t="shared" si="38"/>
        <v>0</v>
      </c>
    </row>
    <row r="306" spans="1:10">
      <c r="A306" s="4" t="s">
        <v>406</v>
      </c>
      <c r="B306" t="str">
        <f t="shared" si="33"/>
        <v xml:space="preserve"> milicki </v>
      </c>
      <c r="C306" s="4" t="s">
        <v>18</v>
      </c>
      <c r="D306" s="6">
        <v>2788</v>
      </c>
      <c r="E306" s="6">
        <v>1379</v>
      </c>
      <c r="F306" s="6">
        <v>1409</v>
      </c>
      <c r="G306" t="b">
        <f t="shared" si="35"/>
        <v>0</v>
      </c>
      <c r="H306" t="b">
        <f t="shared" si="36"/>
        <v>1</v>
      </c>
      <c r="I306" t="b">
        <f t="shared" si="37"/>
        <v>1</v>
      </c>
      <c r="J306" t="b">
        <f t="shared" si="38"/>
        <v>0</v>
      </c>
    </row>
    <row r="307" spans="1:10">
      <c r="A307" s="4" t="s">
        <v>406</v>
      </c>
      <c r="B307" t="str">
        <f t="shared" si="33"/>
        <v xml:space="preserve"> milicki </v>
      </c>
      <c r="C307" s="4" t="s">
        <v>19</v>
      </c>
      <c r="D307" s="6">
        <v>2280</v>
      </c>
      <c r="E307" s="6">
        <v>1059</v>
      </c>
      <c r="F307" s="6">
        <v>1221</v>
      </c>
      <c r="G307" t="b">
        <f t="shared" si="35"/>
        <v>0</v>
      </c>
      <c r="H307" t="b">
        <f t="shared" si="36"/>
        <v>1</v>
      </c>
      <c r="I307" t="b">
        <f t="shared" si="37"/>
        <v>1</v>
      </c>
      <c r="J307" t="b">
        <f t="shared" si="38"/>
        <v>0</v>
      </c>
    </row>
    <row r="308" spans="1:10">
      <c r="A308" s="4" t="s">
        <v>406</v>
      </c>
      <c r="B308" t="str">
        <f t="shared" si="33"/>
        <v xml:space="preserve"> milicki </v>
      </c>
      <c r="C308" s="4" t="s">
        <v>5</v>
      </c>
      <c r="D308" s="6">
        <v>3257</v>
      </c>
      <c r="E308" s="6">
        <v>1149</v>
      </c>
      <c r="F308" s="6">
        <v>2108</v>
      </c>
      <c r="G308" t="b">
        <f t="shared" si="35"/>
        <v>1</v>
      </c>
      <c r="H308" t="b">
        <f t="shared" si="36"/>
        <v>0</v>
      </c>
      <c r="I308" t="b">
        <f t="shared" si="37"/>
        <v>1</v>
      </c>
      <c r="J308" t="b">
        <f t="shared" si="38"/>
        <v>0</v>
      </c>
    </row>
    <row r="309" spans="1:10">
      <c r="A309" s="4" t="s">
        <v>406</v>
      </c>
      <c r="B309" t="str">
        <f t="shared" si="33"/>
        <v xml:space="preserve"> milicki </v>
      </c>
      <c r="C309" s="4" t="s">
        <v>4</v>
      </c>
      <c r="D309" s="6">
        <f>SUM(D307:D308)</f>
        <v>5537</v>
      </c>
      <c r="E309" s="6">
        <f>SUM(E307:E308)</f>
        <v>2208</v>
      </c>
      <c r="F309" s="6">
        <f t="shared" ref="F309" si="41">SUM(F307:F308)</f>
        <v>3329</v>
      </c>
      <c r="G309" t="b">
        <f t="shared" si="35"/>
        <v>1</v>
      </c>
      <c r="H309" t="b">
        <f t="shared" si="36"/>
        <v>1</v>
      </c>
      <c r="I309" t="b">
        <f t="shared" si="37"/>
        <v>0</v>
      </c>
      <c r="J309" t="b">
        <f t="shared" si="38"/>
        <v>0</v>
      </c>
    </row>
    <row r="310" spans="1:10">
      <c r="A310" s="4" t="s">
        <v>406</v>
      </c>
      <c r="B310" t="str">
        <f t="shared" si="33"/>
        <v xml:space="preserve"> oleśnicki </v>
      </c>
      <c r="C310" s="4" t="s">
        <v>109</v>
      </c>
      <c r="D310" s="6">
        <v>106602</v>
      </c>
      <c r="E310" s="6">
        <v>52105</v>
      </c>
      <c r="F310" s="6">
        <v>54497</v>
      </c>
      <c r="G310" t="b">
        <f t="shared" si="35"/>
        <v>1</v>
      </c>
      <c r="H310" t="b">
        <f t="shared" si="36"/>
        <v>1</v>
      </c>
      <c r="I310" t="b">
        <f t="shared" si="37"/>
        <v>1</v>
      </c>
      <c r="J310" t="b">
        <f t="shared" si="38"/>
        <v>1</v>
      </c>
    </row>
    <row r="311" spans="1:10">
      <c r="A311" s="4" t="s">
        <v>406</v>
      </c>
      <c r="B311" t="str">
        <f t="shared" si="33"/>
        <v xml:space="preserve"> oleśnicki </v>
      </c>
      <c r="C311" s="4" t="s">
        <v>6</v>
      </c>
      <c r="D311" s="6">
        <v>5392</v>
      </c>
      <c r="E311" s="6">
        <v>2762</v>
      </c>
      <c r="F311" s="6">
        <v>2630</v>
      </c>
      <c r="G311" t="b">
        <f t="shared" si="35"/>
        <v>0</v>
      </c>
      <c r="H311" t="b">
        <f t="shared" si="36"/>
        <v>1</v>
      </c>
      <c r="I311" t="b">
        <f t="shared" si="37"/>
        <v>1</v>
      </c>
      <c r="J311" t="b">
        <f t="shared" si="38"/>
        <v>0</v>
      </c>
    </row>
    <row r="312" spans="1:10">
      <c r="A312" s="4" t="s">
        <v>406</v>
      </c>
      <c r="B312" t="str">
        <f t="shared" ref="B312:B375" si="42">IF(C311="65+",C312,B311)</f>
        <v xml:space="preserve"> oleśnicki </v>
      </c>
      <c r="C312" s="4" t="s">
        <v>7</v>
      </c>
      <c r="D312" s="6">
        <v>5972</v>
      </c>
      <c r="E312" s="6">
        <v>3088</v>
      </c>
      <c r="F312" s="6">
        <v>2884</v>
      </c>
      <c r="G312" t="b">
        <f t="shared" si="35"/>
        <v>0</v>
      </c>
      <c r="H312" t="b">
        <f t="shared" si="36"/>
        <v>1</v>
      </c>
      <c r="I312" t="b">
        <f t="shared" si="37"/>
        <v>1</v>
      </c>
      <c r="J312" t="b">
        <f t="shared" si="38"/>
        <v>0</v>
      </c>
    </row>
    <row r="313" spans="1:10">
      <c r="A313" s="4" t="s">
        <v>406</v>
      </c>
      <c r="B313" t="str">
        <f t="shared" si="42"/>
        <v xml:space="preserve"> oleśnicki </v>
      </c>
      <c r="C313" s="4" t="s">
        <v>8</v>
      </c>
      <c r="D313" s="6">
        <v>5193</v>
      </c>
      <c r="E313" s="6">
        <v>2674</v>
      </c>
      <c r="F313" s="6">
        <v>2519</v>
      </c>
      <c r="G313" t="b">
        <f t="shared" si="35"/>
        <v>0</v>
      </c>
      <c r="H313" t="b">
        <f t="shared" si="36"/>
        <v>1</v>
      </c>
      <c r="I313" t="b">
        <f t="shared" si="37"/>
        <v>1</v>
      </c>
      <c r="J313" t="b">
        <f t="shared" si="38"/>
        <v>0</v>
      </c>
    </row>
    <row r="314" spans="1:10">
      <c r="A314" s="4" t="s">
        <v>406</v>
      </c>
      <c r="B314" t="str">
        <f t="shared" si="42"/>
        <v xml:space="preserve"> oleśnicki </v>
      </c>
      <c r="C314" s="4" t="s">
        <v>9</v>
      </c>
      <c r="D314" s="6">
        <v>5492</v>
      </c>
      <c r="E314" s="6">
        <v>2769</v>
      </c>
      <c r="F314" s="6">
        <v>2723</v>
      </c>
      <c r="G314" t="b">
        <f t="shared" si="35"/>
        <v>0</v>
      </c>
      <c r="H314" t="b">
        <f t="shared" si="36"/>
        <v>1</v>
      </c>
      <c r="I314" t="b">
        <f t="shared" si="37"/>
        <v>1</v>
      </c>
      <c r="J314" t="b">
        <f t="shared" si="38"/>
        <v>0</v>
      </c>
    </row>
    <row r="315" spans="1:10">
      <c r="A315" s="4" t="s">
        <v>406</v>
      </c>
      <c r="B315" t="str">
        <f t="shared" si="42"/>
        <v xml:space="preserve"> oleśnicki </v>
      </c>
      <c r="C315" s="4" t="s">
        <v>10</v>
      </c>
      <c r="D315" s="6">
        <v>6827</v>
      </c>
      <c r="E315" s="6">
        <v>3436</v>
      </c>
      <c r="F315" s="6">
        <v>3391</v>
      </c>
      <c r="G315" t="b">
        <f t="shared" si="35"/>
        <v>0</v>
      </c>
      <c r="H315" t="b">
        <f t="shared" si="36"/>
        <v>1</v>
      </c>
      <c r="I315" t="b">
        <f t="shared" si="37"/>
        <v>1</v>
      </c>
      <c r="J315" t="b">
        <f t="shared" si="38"/>
        <v>0</v>
      </c>
    </row>
    <row r="316" spans="1:10">
      <c r="A316" s="4" t="s">
        <v>406</v>
      </c>
      <c r="B316" t="str">
        <f t="shared" si="42"/>
        <v xml:space="preserve"> oleśnicki </v>
      </c>
      <c r="C316" s="4" t="s">
        <v>11</v>
      </c>
      <c r="D316" s="6">
        <v>7895</v>
      </c>
      <c r="E316" s="6">
        <v>4039</v>
      </c>
      <c r="F316" s="6">
        <v>3856</v>
      </c>
      <c r="G316" t="b">
        <f t="shared" si="35"/>
        <v>0</v>
      </c>
      <c r="H316" t="b">
        <f t="shared" si="36"/>
        <v>1</v>
      </c>
      <c r="I316" t="b">
        <f t="shared" si="37"/>
        <v>1</v>
      </c>
      <c r="J316" t="b">
        <f t="shared" si="38"/>
        <v>0</v>
      </c>
    </row>
    <row r="317" spans="1:10">
      <c r="A317" s="4" t="s">
        <v>406</v>
      </c>
      <c r="B317" t="str">
        <f t="shared" si="42"/>
        <v xml:space="preserve"> oleśnicki </v>
      </c>
      <c r="C317" s="4" t="s">
        <v>12</v>
      </c>
      <c r="D317" s="6">
        <v>9155</v>
      </c>
      <c r="E317" s="6">
        <v>4653</v>
      </c>
      <c r="F317" s="6">
        <v>4502</v>
      </c>
      <c r="G317" t="b">
        <f t="shared" si="35"/>
        <v>0</v>
      </c>
      <c r="H317" t="b">
        <f t="shared" si="36"/>
        <v>1</v>
      </c>
      <c r="I317" t="b">
        <f t="shared" si="37"/>
        <v>1</v>
      </c>
      <c r="J317" t="b">
        <f t="shared" si="38"/>
        <v>0</v>
      </c>
    </row>
    <row r="318" spans="1:10">
      <c r="A318" s="4" t="s">
        <v>406</v>
      </c>
      <c r="B318" t="str">
        <f t="shared" si="42"/>
        <v xml:space="preserve"> oleśnicki </v>
      </c>
      <c r="C318" s="4" t="s">
        <v>13</v>
      </c>
      <c r="D318" s="6">
        <v>8866</v>
      </c>
      <c r="E318" s="6">
        <v>4563</v>
      </c>
      <c r="F318" s="6">
        <v>4303</v>
      </c>
      <c r="G318" t="b">
        <f t="shared" si="35"/>
        <v>0</v>
      </c>
      <c r="H318" t="b">
        <f t="shared" si="36"/>
        <v>1</v>
      </c>
      <c r="I318" t="b">
        <f t="shared" si="37"/>
        <v>1</v>
      </c>
      <c r="J318" t="b">
        <f t="shared" si="38"/>
        <v>0</v>
      </c>
    </row>
    <row r="319" spans="1:10">
      <c r="A319" s="4" t="s">
        <v>406</v>
      </c>
      <c r="B319" t="str">
        <f t="shared" si="42"/>
        <v xml:space="preserve"> oleśnicki </v>
      </c>
      <c r="C319" s="4" t="s">
        <v>14</v>
      </c>
      <c r="D319" s="6">
        <v>7900</v>
      </c>
      <c r="E319" s="6">
        <v>4076</v>
      </c>
      <c r="F319" s="6">
        <v>3824</v>
      </c>
      <c r="G319" t="b">
        <f t="shared" si="35"/>
        <v>0</v>
      </c>
      <c r="H319" t="b">
        <f t="shared" si="36"/>
        <v>1</v>
      </c>
      <c r="I319" t="b">
        <f t="shared" si="37"/>
        <v>1</v>
      </c>
      <c r="J319" t="b">
        <f t="shared" si="38"/>
        <v>0</v>
      </c>
    </row>
    <row r="320" spans="1:10">
      <c r="A320" s="4" t="s">
        <v>406</v>
      </c>
      <c r="B320" t="str">
        <f t="shared" si="42"/>
        <v xml:space="preserve"> oleśnicki </v>
      </c>
      <c r="C320" s="4" t="s">
        <v>15</v>
      </c>
      <c r="D320" s="6">
        <v>6536</v>
      </c>
      <c r="E320" s="6">
        <v>3305</v>
      </c>
      <c r="F320" s="6">
        <v>3231</v>
      </c>
      <c r="G320" t="b">
        <f t="shared" si="35"/>
        <v>0</v>
      </c>
      <c r="H320" t="b">
        <f t="shared" si="36"/>
        <v>1</v>
      </c>
      <c r="I320" t="b">
        <f t="shared" si="37"/>
        <v>1</v>
      </c>
      <c r="J320" t="b">
        <f t="shared" si="38"/>
        <v>0</v>
      </c>
    </row>
    <row r="321" spans="1:10">
      <c r="A321" s="4" t="s">
        <v>406</v>
      </c>
      <c r="B321" t="str">
        <f t="shared" si="42"/>
        <v xml:space="preserve"> oleśnicki </v>
      </c>
      <c r="C321" s="4" t="s">
        <v>16</v>
      </c>
      <c r="D321" s="6">
        <v>6519</v>
      </c>
      <c r="E321" s="6">
        <v>3266</v>
      </c>
      <c r="F321" s="6">
        <v>3253</v>
      </c>
      <c r="G321" t="b">
        <f t="shared" si="35"/>
        <v>0</v>
      </c>
      <c r="H321" t="b">
        <f t="shared" si="36"/>
        <v>1</v>
      </c>
      <c r="I321" t="b">
        <f t="shared" si="37"/>
        <v>1</v>
      </c>
      <c r="J321" t="b">
        <f t="shared" si="38"/>
        <v>0</v>
      </c>
    </row>
    <row r="322" spans="1:10">
      <c r="A322" s="4" t="s">
        <v>406</v>
      </c>
      <c r="B322" t="str">
        <f t="shared" si="42"/>
        <v xml:space="preserve"> oleśnicki </v>
      </c>
      <c r="C322" s="4" t="s">
        <v>17</v>
      </c>
      <c r="D322" s="6">
        <v>7446</v>
      </c>
      <c r="E322" s="6">
        <v>3683</v>
      </c>
      <c r="F322" s="6">
        <v>3763</v>
      </c>
      <c r="G322" t="b">
        <f t="shared" si="35"/>
        <v>0</v>
      </c>
      <c r="H322" t="b">
        <f t="shared" si="36"/>
        <v>1</v>
      </c>
      <c r="I322" t="b">
        <f t="shared" si="37"/>
        <v>1</v>
      </c>
      <c r="J322" t="b">
        <f t="shared" si="38"/>
        <v>0</v>
      </c>
    </row>
    <row r="323" spans="1:10">
      <c r="A323" s="4" t="s">
        <v>406</v>
      </c>
      <c r="B323" t="str">
        <f t="shared" si="42"/>
        <v xml:space="preserve"> oleśnicki </v>
      </c>
      <c r="C323" s="4" t="s">
        <v>18</v>
      </c>
      <c r="D323" s="6">
        <v>7517</v>
      </c>
      <c r="E323" s="6">
        <v>3562</v>
      </c>
      <c r="F323" s="6">
        <v>3955</v>
      </c>
      <c r="G323" t="b">
        <f t="shared" si="35"/>
        <v>0</v>
      </c>
      <c r="H323" t="b">
        <f t="shared" si="36"/>
        <v>1</v>
      </c>
      <c r="I323" t="b">
        <f t="shared" si="37"/>
        <v>1</v>
      </c>
      <c r="J323" t="b">
        <f t="shared" si="38"/>
        <v>0</v>
      </c>
    </row>
    <row r="324" spans="1:10">
      <c r="A324" s="4" t="s">
        <v>406</v>
      </c>
      <c r="B324" t="str">
        <f t="shared" si="42"/>
        <v xml:space="preserve"> oleśnicki </v>
      </c>
      <c r="C324" s="4" t="s">
        <v>19</v>
      </c>
      <c r="D324" s="6">
        <v>6306</v>
      </c>
      <c r="E324" s="6">
        <v>2835</v>
      </c>
      <c r="F324" s="6">
        <v>3471</v>
      </c>
      <c r="G324" t="b">
        <f t="shared" si="35"/>
        <v>0</v>
      </c>
      <c r="H324" t="b">
        <f t="shared" si="36"/>
        <v>1</v>
      </c>
      <c r="I324" t="b">
        <f t="shared" si="37"/>
        <v>1</v>
      </c>
      <c r="J324" t="b">
        <f t="shared" si="38"/>
        <v>0</v>
      </c>
    </row>
    <row r="325" spans="1:10">
      <c r="A325" s="4" t="s">
        <v>406</v>
      </c>
      <c r="B325" t="str">
        <f t="shared" si="42"/>
        <v xml:space="preserve"> oleśnicki </v>
      </c>
      <c r="C325" s="4" t="s">
        <v>5</v>
      </c>
      <c r="D325" s="6">
        <v>9586</v>
      </c>
      <c r="E325" s="6">
        <v>3394</v>
      </c>
      <c r="F325" s="6">
        <v>6192</v>
      </c>
      <c r="G325" t="b">
        <f t="shared" ref="G325:G388" si="43">IFERROR(IF(SEARCH(" - ",C325)&gt;0,FALSE,TRUE),TRUE)</f>
        <v>1</v>
      </c>
      <c r="H325" t="b">
        <f t="shared" ref="H325:H388" si="44">IFERROR(IF(SEARCH("70",C325)&gt;0,FALSE,TRUE),TRUE)</f>
        <v>0</v>
      </c>
      <c r="I325" t="b">
        <f t="shared" ref="I325:I388" si="45">IFERROR(IF(SEARCH("65+",C325)&gt;0,FALSE,TRUE),TRUE)</f>
        <v>1</v>
      </c>
      <c r="J325" t="b">
        <f t="shared" ref="J325:J388" si="46">AND(G325:I325)</f>
        <v>0</v>
      </c>
    </row>
    <row r="326" spans="1:10">
      <c r="A326" s="4" t="s">
        <v>406</v>
      </c>
      <c r="B326" t="str">
        <f t="shared" si="42"/>
        <v xml:space="preserve"> oleśnicki </v>
      </c>
      <c r="C326" s="4" t="s">
        <v>4</v>
      </c>
      <c r="D326" s="6">
        <f>SUM(D324:D325)</f>
        <v>15892</v>
      </c>
      <c r="E326" s="6">
        <f>SUM(E324:E325)</f>
        <v>6229</v>
      </c>
      <c r="F326" s="6">
        <f t="shared" ref="F326" si="47">SUM(F324:F325)</f>
        <v>9663</v>
      </c>
      <c r="G326" t="b">
        <f t="shared" si="43"/>
        <v>1</v>
      </c>
      <c r="H326" t="b">
        <f t="shared" si="44"/>
        <v>1</v>
      </c>
      <c r="I326" t="b">
        <f t="shared" si="45"/>
        <v>0</v>
      </c>
      <c r="J326" t="b">
        <f t="shared" si="46"/>
        <v>0</v>
      </c>
    </row>
    <row r="327" spans="1:10">
      <c r="A327" s="4" t="s">
        <v>406</v>
      </c>
      <c r="B327" t="str">
        <f t="shared" si="42"/>
        <v xml:space="preserve"> oławski </v>
      </c>
      <c r="C327" s="4" t="s">
        <v>110</v>
      </c>
      <c r="D327" s="6">
        <v>76201</v>
      </c>
      <c r="E327" s="6">
        <v>37171</v>
      </c>
      <c r="F327" s="6">
        <v>39030</v>
      </c>
      <c r="G327" t="b">
        <f t="shared" si="43"/>
        <v>1</v>
      </c>
      <c r="H327" t="b">
        <f t="shared" si="44"/>
        <v>1</v>
      </c>
      <c r="I327" t="b">
        <f t="shared" si="45"/>
        <v>1</v>
      </c>
      <c r="J327" t="b">
        <f t="shared" si="46"/>
        <v>1</v>
      </c>
    </row>
    <row r="328" spans="1:10">
      <c r="A328" s="4" t="s">
        <v>406</v>
      </c>
      <c r="B328" t="str">
        <f t="shared" si="42"/>
        <v xml:space="preserve"> oławski </v>
      </c>
      <c r="C328" s="4" t="s">
        <v>6</v>
      </c>
      <c r="D328" s="6">
        <v>3747</v>
      </c>
      <c r="E328" s="6">
        <v>1897</v>
      </c>
      <c r="F328" s="6">
        <v>1850</v>
      </c>
      <c r="G328" t="b">
        <f t="shared" si="43"/>
        <v>0</v>
      </c>
      <c r="H328" t="b">
        <f t="shared" si="44"/>
        <v>1</v>
      </c>
      <c r="I328" t="b">
        <f t="shared" si="45"/>
        <v>1</v>
      </c>
      <c r="J328" t="b">
        <f t="shared" si="46"/>
        <v>0</v>
      </c>
    </row>
    <row r="329" spans="1:10">
      <c r="A329" s="4" t="s">
        <v>406</v>
      </c>
      <c r="B329" t="str">
        <f t="shared" si="42"/>
        <v xml:space="preserve"> oławski </v>
      </c>
      <c r="C329" s="4" t="s">
        <v>7</v>
      </c>
      <c r="D329" s="6">
        <v>4443</v>
      </c>
      <c r="E329" s="6">
        <v>2307</v>
      </c>
      <c r="F329" s="6">
        <v>2136</v>
      </c>
      <c r="G329" t="b">
        <f t="shared" si="43"/>
        <v>0</v>
      </c>
      <c r="H329" t="b">
        <f t="shared" si="44"/>
        <v>1</v>
      </c>
      <c r="I329" t="b">
        <f t="shared" si="45"/>
        <v>1</v>
      </c>
      <c r="J329" t="b">
        <f t="shared" si="46"/>
        <v>0</v>
      </c>
    </row>
    <row r="330" spans="1:10">
      <c r="A330" s="4" t="s">
        <v>406</v>
      </c>
      <c r="B330" t="str">
        <f t="shared" si="42"/>
        <v xml:space="preserve"> oławski </v>
      </c>
      <c r="C330" s="4" t="s">
        <v>8</v>
      </c>
      <c r="D330" s="6">
        <v>3556</v>
      </c>
      <c r="E330" s="6">
        <v>1807</v>
      </c>
      <c r="F330" s="6">
        <v>1749</v>
      </c>
      <c r="G330" t="b">
        <f t="shared" si="43"/>
        <v>0</v>
      </c>
      <c r="H330" t="b">
        <f t="shared" si="44"/>
        <v>1</v>
      </c>
      <c r="I330" t="b">
        <f t="shared" si="45"/>
        <v>1</v>
      </c>
      <c r="J330" t="b">
        <f t="shared" si="46"/>
        <v>0</v>
      </c>
    </row>
    <row r="331" spans="1:10">
      <c r="A331" s="4" t="s">
        <v>406</v>
      </c>
      <c r="B331" t="str">
        <f t="shared" si="42"/>
        <v xml:space="preserve"> oławski </v>
      </c>
      <c r="C331" s="4" t="s">
        <v>9</v>
      </c>
      <c r="D331" s="6">
        <v>3824</v>
      </c>
      <c r="E331" s="6">
        <v>1907</v>
      </c>
      <c r="F331" s="6">
        <v>1917</v>
      </c>
      <c r="G331" t="b">
        <f t="shared" si="43"/>
        <v>0</v>
      </c>
      <c r="H331" t="b">
        <f t="shared" si="44"/>
        <v>1</v>
      </c>
      <c r="I331" t="b">
        <f t="shared" si="45"/>
        <v>1</v>
      </c>
      <c r="J331" t="b">
        <f t="shared" si="46"/>
        <v>0</v>
      </c>
    </row>
    <row r="332" spans="1:10">
      <c r="A332" s="4" t="s">
        <v>406</v>
      </c>
      <c r="B332" t="str">
        <f t="shared" si="42"/>
        <v xml:space="preserve"> oławski </v>
      </c>
      <c r="C332" s="4" t="s">
        <v>10</v>
      </c>
      <c r="D332" s="6">
        <v>4375</v>
      </c>
      <c r="E332" s="6">
        <v>2240</v>
      </c>
      <c r="F332" s="6">
        <v>2135</v>
      </c>
      <c r="G332" t="b">
        <f t="shared" si="43"/>
        <v>0</v>
      </c>
      <c r="H332" t="b">
        <f t="shared" si="44"/>
        <v>1</v>
      </c>
      <c r="I332" t="b">
        <f t="shared" si="45"/>
        <v>1</v>
      </c>
      <c r="J332" t="b">
        <f t="shared" si="46"/>
        <v>0</v>
      </c>
    </row>
    <row r="333" spans="1:10">
      <c r="A333" s="4" t="s">
        <v>406</v>
      </c>
      <c r="B333" t="str">
        <f t="shared" si="42"/>
        <v xml:space="preserve"> oławski </v>
      </c>
      <c r="C333" s="4" t="s">
        <v>11</v>
      </c>
      <c r="D333" s="6">
        <v>5263</v>
      </c>
      <c r="E333" s="6">
        <v>2696</v>
      </c>
      <c r="F333" s="6">
        <v>2567</v>
      </c>
      <c r="G333" t="b">
        <f t="shared" si="43"/>
        <v>0</v>
      </c>
      <c r="H333" t="b">
        <f t="shared" si="44"/>
        <v>1</v>
      </c>
      <c r="I333" t="b">
        <f t="shared" si="45"/>
        <v>1</v>
      </c>
      <c r="J333" t="b">
        <f t="shared" si="46"/>
        <v>0</v>
      </c>
    </row>
    <row r="334" spans="1:10">
      <c r="A334" s="4" t="s">
        <v>406</v>
      </c>
      <c r="B334" t="str">
        <f t="shared" si="42"/>
        <v xml:space="preserve"> oławski </v>
      </c>
      <c r="C334" s="4" t="s">
        <v>12</v>
      </c>
      <c r="D334" s="6">
        <v>6552</v>
      </c>
      <c r="E334" s="6">
        <v>3297</v>
      </c>
      <c r="F334" s="6">
        <v>3255</v>
      </c>
      <c r="G334" t="b">
        <f t="shared" si="43"/>
        <v>0</v>
      </c>
      <c r="H334" t="b">
        <f t="shared" si="44"/>
        <v>1</v>
      </c>
      <c r="I334" t="b">
        <f t="shared" si="45"/>
        <v>1</v>
      </c>
      <c r="J334" t="b">
        <f t="shared" si="46"/>
        <v>0</v>
      </c>
    </row>
    <row r="335" spans="1:10">
      <c r="A335" s="4" t="s">
        <v>406</v>
      </c>
      <c r="B335" t="str">
        <f t="shared" si="42"/>
        <v xml:space="preserve"> oławski </v>
      </c>
      <c r="C335" s="4" t="s">
        <v>13</v>
      </c>
      <c r="D335" s="6">
        <v>6847</v>
      </c>
      <c r="E335" s="6">
        <v>3525</v>
      </c>
      <c r="F335" s="6">
        <v>3322</v>
      </c>
      <c r="G335" t="b">
        <f t="shared" si="43"/>
        <v>0</v>
      </c>
      <c r="H335" t="b">
        <f t="shared" si="44"/>
        <v>1</v>
      </c>
      <c r="I335" t="b">
        <f t="shared" si="45"/>
        <v>1</v>
      </c>
      <c r="J335" t="b">
        <f t="shared" si="46"/>
        <v>0</v>
      </c>
    </row>
    <row r="336" spans="1:10">
      <c r="A336" s="4" t="s">
        <v>406</v>
      </c>
      <c r="B336" t="str">
        <f t="shared" si="42"/>
        <v xml:space="preserve"> oławski </v>
      </c>
      <c r="C336" s="4" t="s">
        <v>14</v>
      </c>
      <c r="D336" s="6">
        <v>5878</v>
      </c>
      <c r="E336" s="6">
        <v>3043</v>
      </c>
      <c r="F336" s="6">
        <v>2835</v>
      </c>
      <c r="G336" t="b">
        <f t="shared" si="43"/>
        <v>0</v>
      </c>
      <c r="H336" t="b">
        <f t="shared" si="44"/>
        <v>1</v>
      </c>
      <c r="I336" t="b">
        <f t="shared" si="45"/>
        <v>1</v>
      </c>
      <c r="J336" t="b">
        <f t="shared" si="46"/>
        <v>0</v>
      </c>
    </row>
    <row r="337" spans="1:10">
      <c r="A337" s="4" t="s">
        <v>406</v>
      </c>
      <c r="B337" t="str">
        <f t="shared" si="42"/>
        <v xml:space="preserve"> oławski </v>
      </c>
      <c r="C337" s="4" t="s">
        <v>15</v>
      </c>
      <c r="D337" s="6">
        <v>4467</v>
      </c>
      <c r="E337" s="6">
        <v>2261</v>
      </c>
      <c r="F337" s="6">
        <v>2206</v>
      </c>
      <c r="G337" t="b">
        <f t="shared" si="43"/>
        <v>0</v>
      </c>
      <c r="H337" t="b">
        <f t="shared" si="44"/>
        <v>1</v>
      </c>
      <c r="I337" t="b">
        <f t="shared" si="45"/>
        <v>1</v>
      </c>
      <c r="J337" t="b">
        <f t="shared" si="46"/>
        <v>0</v>
      </c>
    </row>
    <row r="338" spans="1:10">
      <c r="A338" s="4" t="s">
        <v>406</v>
      </c>
      <c r="B338" t="str">
        <f t="shared" si="42"/>
        <v xml:space="preserve"> oławski </v>
      </c>
      <c r="C338" s="4" t="s">
        <v>16</v>
      </c>
      <c r="D338" s="6">
        <v>4451</v>
      </c>
      <c r="E338" s="6">
        <v>2220</v>
      </c>
      <c r="F338" s="6">
        <v>2231</v>
      </c>
      <c r="G338" t="b">
        <f t="shared" si="43"/>
        <v>0</v>
      </c>
      <c r="H338" t="b">
        <f t="shared" si="44"/>
        <v>1</v>
      </c>
      <c r="I338" t="b">
        <f t="shared" si="45"/>
        <v>1</v>
      </c>
      <c r="J338" t="b">
        <f t="shared" si="46"/>
        <v>0</v>
      </c>
    </row>
    <row r="339" spans="1:10">
      <c r="A339" s="4" t="s">
        <v>406</v>
      </c>
      <c r="B339" t="str">
        <f t="shared" si="42"/>
        <v xml:space="preserve"> oławski </v>
      </c>
      <c r="C339" s="4" t="s">
        <v>17</v>
      </c>
      <c r="D339" s="6">
        <v>5414</v>
      </c>
      <c r="E339" s="6">
        <v>2577</v>
      </c>
      <c r="F339" s="6">
        <v>2837</v>
      </c>
      <c r="G339" t="b">
        <f t="shared" si="43"/>
        <v>0</v>
      </c>
      <c r="H339" t="b">
        <f t="shared" si="44"/>
        <v>1</v>
      </c>
      <c r="I339" t="b">
        <f t="shared" si="45"/>
        <v>1</v>
      </c>
      <c r="J339" t="b">
        <f t="shared" si="46"/>
        <v>0</v>
      </c>
    </row>
    <row r="340" spans="1:10">
      <c r="A340" s="4" t="s">
        <v>406</v>
      </c>
      <c r="B340" t="str">
        <f t="shared" si="42"/>
        <v xml:space="preserve"> oławski </v>
      </c>
      <c r="C340" s="4" t="s">
        <v>18</v>
      </c>
      <c r="D340" s="6">
        <v>5759</v>
      </c>
      <c r="E340" s="6">
        <v>2652</v>
      </c>
      <c r="F340" s="6">
        <v>3107</v>
      </c>
      <c r="G340" t="b">
        <f t="shared" si="43"/>
        <v>0</v>
      </c>
      <c r="H340" t="b">
        <f t="shared" si="44"/>
        <v>1</v>
      </c>
      <c r="I340" t="b">
        <f t="shared" si="45"/>
        <v>1</v>
      </c>
      <c r="J340" t="b">
        <f t="shared" si="46"/>
        <v>0</v>
      </c>
    </row>
    <row r="341" spans="1:10">
      <c r="A341" s="4" t="s">
        <v>406</v>
      </c>
      <c r="B341" t="str">
        <f t="shared" si="42"/>
        <v xml:space="preserve"> oławski </v>
      </c>
      <c r="C341" s="4" t="s">
        <v>19</v>
      </c>
      <c r="D341" s="6">
        <v>4948</v>
      </c>
      <c r="E341" s="6">
        <v>2274</v>
      </c>
      <c r="F341" s="6">
        <v>2674</v>
      </c>
      <c r="G341" t="b">
        <f t="shared" si="43"/>
        <v>0</v>
      </c>
      <c r="H341" t="b">
        <f t="shared" si="44"/>
        <v>1</v>
      </c>
      <c r="I341" t="b">
        <f t="shared" si="45"/>
        <v>1</v>
      </c>
      <c r="J341" t="b">
        <f t="shared" si="46"/>
        <v>0</v>
      </c>
    </row>
    <row r="342" spans="1:10">
      <c r="A342" s="4" t="s">
        <v>406</v>
      </c>
      <c r="B342" t="str">
        <f t="shared" si="42"/>
        <v xml:space="preserve"> oławski </v>
      </c>
      <c r="C342" s="4" t="s">
        <v>5</v>
      </c>
      <c r="D342" s="6">
        <v>6677</v>
      </c>
      <c r="E342" s="6">
        <v>2468</v>
      </c>
      <c r="F342" s="6">
        <v>4209</v>
      </c>
      <c r="G342" t="b">
        <f t="shared" si="43"/>
        <v>1</v>
      </c>
      <c r="H342" t="b">
        <f t="shared" si="44"/>
        <v>0</v>
      </c>
      <c r="I342" t="b">
        <f t="shared" si="45"/>
        <v>1</v>
      </c>
      <c r="J342" t="b">
        <f t="shared" si="46"/>
        <v>0</v>
      </c>
    </row>
    <row r="343" spans="1:10">
      <c r="A343" s="4" t="s">
        <v>406</v>
      </c>
      <c r="B343" t="str">
        <f t="shared" si="42"/>
        <v xml:space="preserve"> oławski </v>
      </c>
      <c r="C343" s="4" t="s">
        <v>4</v>
      </c>
      <c r="D343" s="6">
        <f>SUM(D341:D342)</f>
        <v>11625</v>
      </c>
      <c r="E343" s="6">
        <f>SUM(E341:E342)</f>
        <v>4742</v>
      </c>
      <c r="F343" s="6">
        <f t="shared" ref="F343" si="48">SUM(F341:F342)</f>
        <v>6883</v>
      </c>
      <c r="G343" t="b">
        <f t="shared" si="43"/>
        <v>1</v>
      </c>
      <c r="H343" t="b">
        <f t="shared" si="44"/>
        <v>1</v>
      </c>
      <c r="I343" t="b">
        <f t="shared" si="45"/>
        <v>0</v>
      </c>
      <c r="J343" t="b">
        <f t="shared" si="46"/>
        <v>0</v>
      </c>
    </row>
    <row r="344" spans="1:10">
      <c r="A344" s="4" t="s">
        <v>406</v>
      </c>
      <c r="B344" t="str">
        <f t="shared" si="42"/>
        <v xml:space="preserve"> polkowicki </v>
      </c>
      <c r="C344" s="4" t="s">
        <v>111</v>
      </c>
      <c r="D344" s="6">
        <v>63081</v>
      </c>
      <c r="E344" s="6">
        <v>31207</v>
      </c>
      <c r="F344" s="6">
        <v>31874</v>
      </c>
      <c r="G344" t="b">
        <f t="shared" si="43"/>
        <v>1</v>
      </c>
      <c r="H344" t="b">
        <f t="shared" si="44"/>
        <v>1</v>
      </c>
      <c r="I344" t="b">
        <f t="shared" si="45"/>
        <v>1</v>
      </c>
      <c r="J344" t="b">
        <f t="shared" si="46"/>
        <v>1</v>
      </c>
    </row>
    <row r="345" spans="1:10">
      <c r="A345" s="4" t="s">
        <v>406</v>
      </c>
      <c r="B345" t="str">
        <f t="shared" si="42"/>
        <v xml:space="preserve"> polkowicki </v>
      </c>
      <c r="C345" s="4" t="s">
        <v>6</v>
      </c>
      <c r="D345" s="6">
        <v>3202</v>
      </c>
      <c r="E345" s="6">
        <v>1647</v>
      </c>
      <c r="F345" s="6">
        <v>1555</v>
      </c>
      <c r="G345" t="b">
        <f t="shared" si="43"/>
        <v>0</v>
      </c>
      <c r="H345" t="b">
        <f t="shared" si="44"/>
        <v>1</v>
      </c>
      <c r="I345" t="b">
        <f t="shared" si="45"/>
        <v>1</v>
      </c>
      <c r="J345" t="b">
        <f t="shared" si="46"/>
        <v>0</v>
      </c>
    </row>
    <row r="346" spans="1:10">
      <c r="A346" s="4" t="s">
        <v>406</v>
      </c>
      <c r="B346" t="str">
        <f t="shared" si="42"/>
        <v xml:space="preserve"> polkowicki </v>
      </c>
      <c r="C346" s="4" t="s">
        <v>7</v>
      </c>
      <c r="D346" s="6">
        <v>3691</v>
      </c>
      <c r="E346" s="6">
        <v>1903</v>
      </c>
      <c r="F346" s="6">
        <v>1788</v>
      </c>
      <c r="G346" t="b">
        <f t="shared" si="43"/>
        <v>0</v>
      </c>
      <c r="H346" t="b">
        <f t="shared" si="44"/>
        <v>1</v>
      </c>
      <c r="I346" t="b">
        <f t="shared" si="45"/>
        <v>1</v>
      </c>
      <c r="J346" t="b">
        <f t="shared" si="46"/>
        <v>0</v>
      </c>
    </row>
    <row r="347" spans="1:10">
      <c r="A347" s="4" t="s">
        <v>406</v>
      </c>
      <c r="B347" t="str">
        <f t="shared" si="42"/>
        <v xml:space="preserve"> polkowicki </v>
      </c>
      <c r="C347" s="4" t="s">
        <v>8</v>
      </c>
      <c r="D347" s="6">
        <v>3195</v>
      </c>
      <c r="E347" s="6">
        <v>1662</v>
      </c>
      <c r="F347" s="6">
        <v>1533</v>
      </c>
      <c r="G347" t="b">
        <f t="shared" si="43"/>
        <v>0</v>
      </c>
      <c r="H347" t="b">
        <f t="shared" si="44"/>
        <v>1</v>
      </c>
      <c r="I347" t="b">
        <f t="shared" si="45"/>
        <v>1</v>
      </c>
      <c r="J347" t="b">
        <f t="shared" si="46"/>
        <v>0</v>
      </c>
    </row>
    <row r="348" spans="1:10">
      <c r="A348" s="4" t="s">
        <v>406</v>
      </c>
      <c r="B348" t="str">
        <f t="shared" si="42"/>
        <v xml:space="preserve"> polkowicki </v>
      </c>
      <c r="C348" s="4" t="s">
        <v>9</v>
      </c>
      <c r="D348" s="6">
        <v>3546</v>
      </c>
      <c r="E348" s="6">
        <v>1787</v>
      </c>
      <c r="F348" s="6">
        <v>1759</v>
      </c>
      <c r="G348" t="b">
        <f t="shared" si="43"/>
        <v>0</v>
      </c>
      <c r="H348" t="b">
        <f t="shared" si="44"/>
        <v>1</v>
      </c>
      <c r="I348" t="b">
        <f t="shared" si="45"/>
        <v>1</v>
      </c>
      <c r="J348" t="b">
        <f t="shared" si="46"/>
        <v>0</v>
      </c>
    </row>
    <row r="349" spans="1:10">
      <c r="A349" s="4" t="s">
        <v>406</v>
      </c>
      <c r="B349" t="str">
        <f t="shared" si="42"/>
        <v xml:space="preserve"> polkowicki </v>
      </c>
      <c r="C349" s="4" t="s">
        <v>10</v>
      </c>
      <c r="D349" s="6">
        <v>4621</v>
      </c>
      <c r="E349" s="6">
        <v>2338</v>
      </c>
      <c r="F349" s="6">
        <v>2283</v>
      </c>
      <c r="G349" t="b">
        <f t="shared" si="43"/>
        <v>0</v>
      </c>
      <c r="H349" t="b">
        <f t="shared" si="44"/>
        <v>1</v>
      </c>
      <c r="I349" t="b">
        <f t="shared" si="45"/>
        <v>1</v>
      </c>
      <c r="J349" t="b">
        <f t="shared" si="46"/>
        <v>0</v>
      </c>
    </row>
    <row r="350" spans="1:10">
      <c r="A350" s="4" t="s">
        <v>406</v>
      </c>
      <c r="B350" t="str">
        <f t="shared" si="42"/>
        <v xml:space="preserve"> polkowicki </v>
      </c>
      <c r="C350" s="4" t="s">
        <v>11</v>
      </c>
      <c r="D350" s="6">
        <v>4681</v>
      </c>
      <c r="E350" s="6">
        <v>2406</v>
      </c>
      <c r="F350" s="6">
        <v>2275</v>
      </c>
      <c r="G350" t="b">
        <f t="shared" si="43"/>
        <v>0</v>
      </c>
      <c r="H350" t="b">
        <f t="shared" si="44"/>
        <v>1</v>
      </c>
      <c r="I350" t="b">
        <f t="shared" si="45"/>
        <v>1</v>
      </c>
      <c r="J350" t="b">
        <f t="shared" si="46"/>
        <v>0</v>
      </c>
    </row>
    <row r="351" spans="1:10">
      <c r="A351" s="4" t="s">
        <v>406</v>
      </c>
      <c r="B351" t="str">
        <f t="shared" si="42"/>
        <v xml:space="preserve"> polkowicki </v>
      </c>
      <c r="C351" s="4" t="s">
        <v>12</v>
      </c>
      <c r="D351" s="6">
        <v>5097</v>
      </c>
      <c r="E351" s="6">
        <v>2616</v>
      </c>
      <c r="F351" s="6">
        <v>2481</v>
      </c>
      <c r="G351" t="b">
        <f t="shared" si="43"/>
        <v>0</v>
      </c>
      <c r="H351" t="b">
        <f t="shared" si="44"/>
        <v>1</v>
      </c>
      <c r="I351" t="b">
        <f t="shared" si="45"/>
        <v>1</v>
      </c>
      <c r="J351" t="b">
        <f t="shared" si="46"/>
        <v>0</v>
      </c>
    </row>
    <row r="352" spans="1:10">
      <c r="A352" s="4" t="s">
        <v>406</v>
      </c>
      <c r="B352" t="str">
        <f t="shared" si="42"/>
        <v xml:space="preserve"> polkowicki </v>
      </c>
      <c r="C352" s="4" t="s">
        <v>13</v>
      </c>
      <c r="D352" s="6">
        <v>4947</v>
      </c>
      <c r="E352" s="6">
        <v>2496</v>
      </c>
      <c r="F352" s="6">
        <v>2451</v>
      </c>
      <c r="G352" t="b">
        <f t="shared" si="43"/>
        <v>0</v>
      </c>
      <c r="H352" t="b">
        <f t="shared" si="44"/>
        <v>1</v>
      </c>
      <c r="I352" t="b">
        <f t="shared" si="45"/>
        <v>1</v>
      </c>
      <c r="J352" t="b">
        <f t="shared" si="46"/>
        <v>0</v>
      </c>
    </row>
    <row r="353" spans="1:10">
      <c r="A353" s="4" t="s">
        <v>406</v>
      </c>
      <c r="B353" t="str">
        <f t="shared" si="42"/>
        <v xml:space="preserve"> polkowicki </v>
      </c>
      <c r="C353" s="4" t="s">
        <v>14</v>
      </c>
      <c r="D353" s="6">
        <v>4743</v>
      </c>
      <c r="E353" s="6">
        <v>2431</v>
      </c>
      <c r="F353" s="6">
        <v>2312</v>
      </c>
      <c r="G353" t="b">
        <f t="shared" si="43"/>
        <v>0</v>
      </c>
      <c r="H353" t="b">
        <f t="shared" si="44"/>
        <v>1</v>
      </c>
      <c r="I353" t="b">
        <f t="shared" si="45"/>
        <v>1</v>
      </c>
      <c r="J353" t="b">
        <f t="shared" si="46"/>
        <v>0</v>
      </c>
    </row>
    <row r="354" spans="1:10">
      <c r="A354" s="4" t="s">
        <v>406</v>
      </c>
      <c r="B354" t="str">
        <f t="shared" si="42"/>
        <v xml:space="preserve"> polkowicki </v>
      </c>
      <c r="C354" s="4" t="s">
        <v>15</v>
      </c>
      <c r="D354" s="6">
        <v>4164</v>
      </c>
      <c r="E354" s="6">
        <v>2148</v>
      </c>
      <c r="F354" s="6">
        <v>2016</v>
      </c>
      <c r="G354" t="b">
        <f t="shared" si="43"/>
        <v>0</v>
      </c>
      <c r="H354" t="b">
        <f t="shared" si="44"/>
        <v>1</v>
      </c>
      <c r="I354" t="b">
        <f t="shared" si="45"/>
        <v>1</v>
      </c>
      <c r="J354" t="b">
        <f t="shared" si="46"/>
        <v>0</v>
      </c>
    </row>
    <row r="355" spans="1:10">
      <c r="A355" s="4" t="s">
        <v>406</v>
      </c>
      <c r="B355" t="str">
        <f t="shared" si="42"/>
        <v xml:space="preserve"> polkowicki </v>
      </c>
      <c r="C355" s="4" t="s">
        <v>16</v>
      </c>
      <c r="D355" s="6">
        <v>4076</v>
      </c>
      <c r="E355" s="6">
        <v>2079</v>
      </c>
      <c r="F355" s="6">
        <v>1997</v>
      </c>
      <c r="G355" t="b">
        <f t="shared" si="43"/>
        <v>0</v>
      </c>
      <c r="H355" t="b">
        <f t="shared" si="44"/>
        <v>1</v>
      </c>
      <c r="I355" t="b">
        <f t="shared" si="45"/>
        <v>1</v>
      </c>
      <c r="J355" t="b">
        <f t="shared" si="46"/>
        <v>0</v>
      </c>
    </row>
    <row r="356" spans="1:10">
      <c r="A356" s="4" t="s">
        <v>406</v>
      </c>
      <c r="B356" t="str">
        <f t="shared" si="42"/>
        <v xml:space="preserve"> polkowicki </v>
      </c>
      <c r="C356" s="4" t="s">
        <v>17</v>
      </c>
      <c r="D356" s="6">
        <v>4499</v>
      </c>
      <c r="E356" s="6">
        <v>2302</v>
      </c>
      <c r="F356" s="6">
        <v>2197</v>
      </c>
      <c r="G356" t="b">
        <f t="shared" si="43"/>
        <v>0</v>
      </c>
      <c r="H356" t="b">
        <f t="shared" si="44"/>
        <v>1</v>
      </c>
      <c r="I356" t="b">
        <f t="shared" si="45"/>
        <v>1</v>
      </c>
      <c r="J356" t="b">
        <f t="shared" si="46"/>
        <v>0</v>
      </c>
    </row>
    <row r="357" spans="1:10">
      <c r="A357" s="4" t="s">
        <v>406</v>
      </c>
      <c r="B357" t="str">
        <f t="shared" si="42"/>
        <v xml:space="preserve"> polkowicki </v>
      </c>
      <c r="C357" s="4" t="s">
        <v>18</v>
      </c>
      <c r="D357" s="6">
        <v>4134</v>
      </c>
      <c r="E357" s="6">
        <v>2005</v>
      </c>
      <c r="F357" s="6">
        <v>2129</v>
      </c>
      <c r="G357" t="b">
        <f t="shared" si="43"/>
        <v>0</v>
      </c>
      <c r="H357" t="b">
        <f t="shared" si="44"/>
        <v>1</v>
      </c>
      <c r="I357" t="b">
        <f t="shared" si="45"/>
        <v>1</v>
      </c>
      <c r="J357" t="b">
        <f t="shared" si="46"/>
        <v>0</v>
      </c>
    </row>
    <row r="358" spans="1:10">
      <c r="A358" s="4" t="s">
        <v>406</v>
      </c>
      <c r="B358" t="str">
        <f t="shared" si="42"/>
        <v xml:space="preserve"> polkowicki </v>
      </c>
      <c r="C358" s="4" t="s">
        <v>19</v>
      </c>
      <c r="D358" s="6">
        <v>3523</v>
      </c>
      <c r="E358" s="6">
        <v>1597</v>
      </c>
      <c r="F358" s="6">
        <v>1926</v>
      </c>
      <c r="G358" t="b">
        <f t="shared" si="43"/>
        <v>0</v>
      </c>
      <c r="H358" t="b">
        <f t="shared" si="44"/>
        <v>1</v>
      </c>
      <c r="I358" t="b">
        <f t="shared" si="45"/>
        <v>1</v>
      </c>
      <c r="J358" t="b">
        <f t="shared" si="46"/>
        <v>0</v>
      </c>
    </row>
    <row r="359" spans="1:10">
      <c r="A359" s="4" t="s">
        <v>406</v>
      </c>
      <c r="B359" t="str">
        <f t="shared" si="42"/>
        <v xml:space="preserve"> polkowicki </v>
      </c>
      <c r="C359" s="4" t="s">
        <v>5</v>
      </c>
      <c r="D359" s="6">
        <v>4962</v>
      </c>
      <c r="E359" s="6">
        <v>1790</v>
      </c>
      <c r="F359" s="6">
        <v>3172</v>
      </c>
      <c r="G359" t="b">
        <f t="shared" si="43"/>
        <v>1</v>
      </c>
      <c r="H359" t="b">
        <f t="shared" si="44"/>
        <v>0</v>
      </c>
      <c r="I359" t="b">
        <f t="shared" si="45"/>
        <v>1</v>
      </c>
      <c r="J359" t="b">
        <f t="shared" si="46"/>
        <v>0</v>
      </c>
    </row>
    <row r="360" spans="1:10">
      <c r="A360" s="4" t="s">
        <v>406</v>
      </c>
      <c r="B360" t="str">
        <f t="shared" si="42"/>
        <v xml:space="preserve"> polkowicki </v>
      </c>
      <c r="C360" s="4" t="s">
        <v>4</v>
      </c>
      <c r="D360" s="6">
        <f>SUM(D358:D359)</f>
        <v>8485</v>
      </c>
      <c r="E360" s="6">
        <f>SUM(E358:E359)</f>
        <v>3387</v>
      </c>
      <c r="F360" s="6">
        <f t="shared" ref="F360" si="49">SUM(F358:F359)</f>
        <v>5098</v>
      </c>
      <c r="G360" t="b">
        <f t="shared" si="43"/>
        <v>1</v>
      </c>
      <c r="H360" t="b">
        <f t="shared" si="44"/>
        <v>1</v>
      </c>
      <c r="I360" t="b">
        <f t="shared" si="45"/>
        <v>0</v>
      </c>
      <c r="J360" t="b">
        <f t="shared" si="46"/>
        <v>0</v>
      </c>
    </row>
    <row r="361" spans="1:10">
      <c r="A361" s="4" t="s">
        <v>406</v>
      </c>
      <c r="B361" t="str">
        <f t="shared" si="42"/>
        <v xml:space="preserve"> strzeliński </v>
      </c>
      <c r="C361" s="4" t="s">
        <v>112</v>
      </c>
      <c r="D361" s="6">
        <v>44075</v>
      </c>
      <c r="E361" s="6">
        <v>21822</v>
      </c>
      <c r="F361" s="6">
        <v>22253</v>
      </c>
      <c r="G361" t="b">
        <f t="shared" si="43"/>
        <v>1</v>
      </c>
      <c r="H361" t="b">
        <f t="shared" si="44"/>
        <v>1</v>
      </c>
      <c r="I361" t="b">
        <f t="shared" si="45"/>
        <v>1</v>
      </c>
      <c r="J361" t="b">
        <f t="shared" si="46"/>
        <v>1</v>
      </c>
    </row>
    <row r="362" spans="1:10">
      <c r="A362" s="4" t="s">
        <v>406</v>
      </c>
      <c r="B362" t="str">
        <f t="shared" si="42"/>
        <v xml:space="preserve"> strzeliński </v>
      </c>
      <c r="C362" s="4" t="s">
        <v>6</v>
      </c>
      <c r="D362" s="6">
        <v>2088</v>
      </c>
      <c r="E362" s="6">
        <v>1076</v>
      </c>
      <c r="F362" s="6">
        <v>1012</v>
      </c>
      <c r="G362" t="b">
        <f t="shared" si="43"/>
        <v>0</v>
      </c>
      <c r="H362" t="b">
        <f t="shared" si="44"/>
        <v>1</v>
      </c>
      <c r="I362" t="b">
        <f t="shared" si="45"/>
        <v>1</v>
      </c>
      <c r="J362" t="b">
        <f t="shared" si="46"/>
        <v>0</v>
      </c>
    </row>
    <row r="363" spans="1:10">
      <c r="A363" s="4" t="s">
        <v>406</v>
      </c>
      <c r="B363" t="str">
        <f t="shared" si="42"/>
        <v xml:space="preserve"> strzeliński </v>
      </c>
      <c r="C363" s="4" t="s">
        <v>7</v>
      </c>
      <c r="D363" s="6">
        <v>2258</v>
      </c>
      <c r="E363" s="6">
        <v>1186</v>
      </c>
      <c r="F363" s="6">
        <v>1072</v>
      </c>
      <c r="G363" t="b">
        <f t="shared" si="43"/>
        <v>0</v>
      </c>
      <c r="H363" t="b">
        <f t="shared" si="44"/>
        <v>1</v>
      </c>
      <c r="I363" t="b">
        <f t="shared" si="45"/>
        <v>1</v>
      </c>
      <c r="J363" t="b">
        <f t="shared" si="46"/>
        <v>0</v>
      </c>
    </row>
    <row r="364" spans="1:10">
      <c r="A364" s="4" t="s">
        <v>406</v>
      </c>
      <c r="B364" t="str">
        <f t="shared" si="42"/>
        <v xml:space="preserve"> strzeliński </v>
      </c>
      <c r="C364" s="4" t="s">
        <v>8</v>
      </c>
      <c r="D364" s="6">
        <v>2010</v>
      </c>
      <c r="E364" s="6">
        <v>1044</v>
      </c>
      <c r="F364" s="6">
        <v>966</v>
      </c>
      <c r="G364" t="b">
        <f t="shared" si="43"/>
        <v>0</v>
      </c>
      <c r="H364" t="b">
        <f t="shared" si="44"/>
        <v>1</v>
      </c>
      <c r="I364" t="b">
        <f t="shared" si="45"/>
        <v>1</v>
      </c>
      <c r="J364" t="b">
        <f t="shared" si="46"/>
        <v>0</v>
      </c>
    </row>
    <row r="365" spans="1:10">
      <c r="A365" s="4" t="s">
        <v>406</v>
      </c>
      <c r="B365" t="str">
        <f t="shared" si="42"/>
        <v xml:space="preserve"> strzeliński </v>
      </c>
      <c r="C365" s="4" t="s">
        <v>9</v>
      </c>
      <c r="D365" s="6">
        <v>2295</v>
      </c>
      <c r="E365" s="6">
        <v>1219</v>
      </c>
      <c r="F365" s="6">
        <v>1076</v>
      </c>
      <c r="G365" t="b">
        <f t="shared" si="43"/>
        <v>0</v>
      </c>
      <c r="H365" t="b">
        <f t="shared" si="44"/>
        <v>1</v>
      </c>
      <c r="I365" t="b">
        <f t="shared" si="45"/>
        <v>1</v>
      </c>
      <c r="J365" t="b">
        <f t="shared" si="46"/>
        <v>0</v>
      </c>
    </row>
    <row r="366" spans="1:10">
      <c r="A366" s="4" t="s">
        <v>406</v>
      </c>
      <c r="B366" t="str">
        <f t="shared" si="42"/>
        <v xml:space="preserve"> strzeliński </v>
      </c>
      <c r="C366" s="4" t="s">
        <v>10</v>
      </c>
      <c r="D366" s="6">
        <v>2799</v>
      </c>
      <c r="E366" s="6">
        <v>1466</v>
      </c>
      <c r="F366" s="6">
        <v>1333</v>
      </c>
      <c r="G366" t="b">
        <f t="shared" si="43"/>
        <v>0</v>
      </c>
      <c r="H366" t="b">
        <f t="shared" si="44"/>
        <v>1</v>
      </c>
      <c r="I366" t="b">
        <f t="shared" si="45"/>
        <v>1</v>
      </c>
      <c r="J366" t="b">
        <f t="shared" si="46"/>
        <v>0</v>
      </c>
    </row>
    <row r="367" spans="1:10">
      <c r="A367" s="4" t="s">
        <v>406</v>
      </c>
      <c r="B367" t="str">
        <f t="shared" si="42"/>
        <v xml:space="preserve"> strzeliński </v>
      </c>
      <c r="C367" s="4" t="s">
        <v>11</v>
      </c>
      <c r="D367" s="6">
        <v>3148</v>
      </c>
      <c r="E367" s="6">
        <v>1636</v>
      </c>
      <c r="F367" s="6">
        <v>1512</v>
      </c>
      <c r="G367" t="b">
        <f t="shared" si="43"/>
        <v>0</v>
      </c>
      <c r="H367" t="b">
        <f t="shared" si="44"/>
        <v>1</v>
      </c>
      <c r="I367" t="b">
        <f t="shared" si="45"/>
        <v>1</v>
      </c>
      <c r="J367" t="b">
        <f t="shared" si="46"/>
        <v>0</v>
      </c>
    </row>
    <row r="368" spans="1:10">
      <c r="A368" s="4" t="s">
        <v>406</v>
      </c>
      <c r="B368" t="str">
        <f t="shared" si="42"/>
        <v xml:space="preserve"> strzeliński </v>
      </c>
      <c r="C368" s="4" t="s">
        <v>12</v>
      </c>
      <c r="D368" s="6">
        <v>3653</v>
      </c>
      <c r="E368" s="6">
        <v>1939</v>
      </c>
      <c r="F368" s="6">
        <v>1714</v>
      </c>
      <c r="G368" t="b">
        <f t="shared" si="43"/>
        <v>0</v>
      </c>
      <c r="H368" t="b">
        <f t="shared" si="44"/>
        <v>1</v>
      </c>
      <c r="I368" t="b">
        <f t="shared" si="45"/>
        <v>1</v>
      </c>
      <c r="J368" t="b">
        <f t="shared" si="46"/>
        <v>0</v>
      </c>
    </row>
    <row r="369" spans="1:10">
      <c r="A369" s="4" t="s">
        <v>406</v>
      </c>
      <c r="B369" t="str">
        <f t="shared" si="42"/>
        <v xml:space="preserve"> strzeliński </v>
      </c>
      <c r="C369" s="4" t="s">
        <v>13</v>
      </c>
      <c r="D369" s="6">
        <v>3494</v>
      </c>
      <c r="E369" s="6">
        <v>1792</v>
      </c>
      <c r="F369" s="6">
        <v>1702</v>
      </c>
      <c r="G369" t="b">
        <f t="shared" si="43"/>
        <v>0</v>
      </c>
      <c r="H369" t="b">
        <f t="shared" si="44"/>
        <v>1</v>
      </c>
      <c r="I369" t="b">
        <f t="shared" si="45"/>
        <v>1</v>
      </c>
      <c r="J369" t="b">
        <f t="shared" si="46"/>
        <v>0</v>
      </c>
    </row>
    <row r="370" spans="1:10">
      <c r="A370" s="4" t="s">
        <v>406</v>
      </c>
      <c r="B370" t="str">
        <f t="shared" si="42"/>
        <v xml:space="preserve"> strzeliński </v>
      </c>
      <c r="C370" s="4" t="s">
        <v>14</v>
      </c>
      <c r="D370" s="6">
        <v>3189</v>
      </c>
      <c r="E370" s="6">
        <v>1625</v>
      </c>
      <c r="F370" s="6">
        <v>1564</v>
      </c>
      <c r="G370" t="b">
        <f t="shared" si="43"/>
        <v>0</v>
      </c>
      <c r="H370" t="b">
        <f t="shared" si="44"/>
        <v>1</v>
      </c>
      <c r="I370" t="b">
        <f t="shared" si="45"/>
        <v>1</v>
      </c>
      <c r="J370" t="b">
        <f t="shared" si="46"/>
        <v>0</v>
      </c>
    </row>
    <row r="371" spans="1:10">
      <c r="A371" s="4" t="s">
        <v>406</v>
      </c>
      <c r="B371" t="str">
        <f t="shared" si="42"/>
        <v xml:space="preserve"> strzeliński </v>
      </c>
      <c r="C371" s="4" t="s">
        <v>15</v>
      </c>
      <c r="D371" s="6">
        <v>2691</v>
      </c>
      <c r="E371" s="6">
        <v>1391</v>
      </c>
      <c r="F371" s="6">
        <v>1300</v>
      </c>
      <c r="G371" t="b">
        <f t="shared" si="43"/>
        <v>0</v>
      </c>
      <c r="H371" t="b">
        <f t="shared" si="44"/>
        <v>1</v>
      </c>
      <c r="I371" t="b">
        <f t="shared" si="45"/>
        <v>1</v>
      </c>
      <c r="J371" t="b">
        <f t="shared" si="46"/>
        <v>0</v>
      </c>
    </row>
    <row r="372" spans="1:10">
      <c r="A372" s="4" t="s">
        <v>406</v>
      </c>
      <c r="B372" t="str">
        <f t="shared" si="42"/>
        <v xml:space="preserve"> strzeliński </v>
      </c>
      <c r="C372" s="4" t="s">
        <v>16</v>
      </c>
      <c r="D372" s="6">
        <v>2783</v>
      </c>
      <c r="E372" s="6">
        <v>1435</v>
      </c>
      <c r="F372" s="6">
        <v>1348</v>
      </c>
      <c r="G372" t="b">
        <f t="shared" si="43"/>
        <v>0</v>
      </c>
      <c r="H372" t="b">
        <f t="shared" si="44"/>
        <v>1</v>
      </c>
      <c r="I372" t="b">
        <f t="shared" si="45"/>
        <v>1</v>
      </c>
      <c r="J372" t="b">
        <f t="shared" si="46"/>
        <v>0</v>
      </c>
    </row>
    <row r="373" spans="1:10">
      <c r="A373" s="4" t="s">
        <v>406</v>
      </c>
      <c r="B373" t="str">
        <f t="shared" si="42"/>
        <v xml:space="preserve"> strzeliński </v>
      </c>
      <c r="C373" s="4" t="s">
        <v>17</v>
      </c>
      <c r="D373" s="6">
        <v>3452</v>
      </c>
      <c r="E373" s="6">
        <v>1751</v>
      </c>
      <c r="F373" s="6">
        <v>1701</v>
      </c>
      <c r="G373" t="b">
        <f t="shared" si="43"/>
        <v>0</v>
      </c>
      <c r="H373" t="b">
        <f t="shared" si="44"/>
        <v>1</v>
      </c>
      <c r="I373" t="b">
        <f t="shared" si="45"/>
        <v>1</v>
      </c>
      <c r="J373" t="b">
        <f t="shared" si="46"/>
        <v>0</v>
      </c>
    </row>
    <row r="374" spans="1:10">
      <c r="A374" s="4" t="s">
        <v>406</v>
      </c>
      <c r="B374" t="str">
        <f t="shared" si="42"/>
        <v xml:space="preserve"> strzeliński </v>
      </c>
      <c r="C374" s="4" t="s">
        <v>18</v>
      </c>
      <c r="D374" s="6">
        <v>3333</v>
      </c>
      <c r="E374" s="6">
        <v>1651</v>
      </c>
      <c r="F374" s="6">
        <v>1682</v>
      </c>
      <c r="G374" t="b">
        <f t="shared" si="43"/>
        <v>0</v>
      </c>
      <c r="H374" t="b">
        <f t="shared" si="44"/>
        <v>1</v>
      </c>
      <c r="I374" t="b">
        <f t="shared" si="45"/>
        <v>1</v>
      </c>
      <c r="J374" t="b">
        <f t="shared" si="46"/>
        <v>0</v>
      </c>
    </row>
    <row r="375" spans="1:10">
      <c r="A375" s="4" t="s">
        <v>406</v>
      </c>
      <c r="B375" t="str">
        <f t="shared" si="42"/>
        <v xml:space="preserve"> strzeliński </v>
      </c>
      <c r="C375" s="4" t="s">
        <v>19</v>
      </c>
      <c r="D375" s="6">
        <v>2639</v>
      </c>
      <c r="E375" s="6">
        <v>1218</v>
      </c>
      <c r="F375" s="6">
        <v>1421</v>
      </c>
      <c r="G375" t="b">
        <f t="shared" si="43"/>
        <v>0</v>
      </c>
      <c r="H375" t="b">
        <f t="shared" si="44"/>
        <v>1</v>
      </c>
      <c r="I375" t="b">
        <f t="shared" si="45"/>
        <v>1</v>
      </c>
      <c r="J375" t="b">
        <f t="shared" si="46"/>
        <v>0</v>
      </c>
    </row>
    <row r="376" spans="1:10">
      <c r="A376" s="4" t="s">
        <v>406</v>
      </c>
      <c r="B376" t="str">
        <f t="shared" ref="B376:B439" si="50">IF(C375="65+",C376,B375)</f>
        <v xml:space="preserve"> strzeliński </v>
      </c>
      <c r="C376" s="4" t="s">
        <v>5</v>
      </c>
      <c r="D376" s="6">
        <v>4243</v>
      </c>
      <c r="E376" s="6">
        <v>1393</v>
      </c>
      <c r="F376" s="6">
        <v>2850</v>
      </c>
      <c r="G376" t="b">
        <f t="shared" si="43"/>
        <v>1</v>
      </c>
      <c r="H376" t="b">
        <f t="shared" si="44"/>
        <v>0</v>
      </c>
      <c r="I376" t="b">
        <f t="shared" si="45"/>
        <v>1</v>
      </c>
      <c r="J376" t="b">
        <f t="shared" si="46"/>
        <v>0</v>
      </c>
    </row>
    <row r="377" spans="1:10">
      <c r="A377" s="4" t="s">
        <v>406</v>
      </c>
      <c r="B377" t="str">
        <f t="shared" si="50"/>
        <v xml:space="preserve"> strzeliński </v>
      </c>
      <c r="C377" s="4" t="s">
        <v>4</v>
      </c>
      <c r="D377" s="6">
        <f>SUM(D375:D376)</f>
        <v>6882</v>
      </c>
      <c r="E377" s="6">
        <f>SUM(E375:E376)</f>
        <v>2611</v>
      </c>
      <c r="F377" s="6">
        <f t="shared" ref="F377" si="51">SUM(F375:F376)</f>
        <v>4271</v>
      </c>
      <c r="G377" t="b">
        <f t="shared" si="43"/>
        <v>1</v>
      </c>
      <c r="H377" t="b">
        <f t="shared" si="44"/>
        <v>1</v>
      </c>
      <c r="I377" t="b">
        <f t="shared" si="45"/>
        <v>0</v>
      </c>
      <c r="J377" t="b">
        <f t="shared" si="46"/>
        <v>0</v>
      </c>
    </row>
    <row r="378" spans="1:10">
      <c r="A378" s="4" t="s">
        <v>406</v>
      </c>
      <c r="B378" t="str">
        <f t="shared" si="50"/>
        <v xml:space="preserve"> średzki </v>
      </c>
      <c r="C378" s="4" t="s">
        <v>113</v>
      </c>
      <c r="D378" s="6">
        <v>52969</v>
      </c>
      <c r="E378" s="6">
        <v>26179</v>
      </c>
      <c r="F378" s="6">
        <v>26790</v>
      </c>
      <c r="G378" t="b">
        <f t="shared" si="43"/>
        <v>1</v>
      </c>
      <c r="H378" t="b">
        <f t="shared" si="44"/>
        <v>1</v>
      </c>
      <c r="I378" t="b">
        <f t="shared" si="45"/>
        <v>1</v>
      </c>
      <c r="J378" t="b">
        <f t="shared" si="46"/>
        <v>1</v>
      </c>
    </row>
    <row r="379" spans="1:10">
      <c r="A379" s="4" t="s">
        <v>406</v>
      </c>
      <c r="B379" t="str">
        <f t="shared" si="50"/>
        <v xml:space="preserve"> średzki </v>
      </c>
      <c r="C379" s="4" t="s">
        <v>6</v>
      </c>
      <c r="D379" s="6">
        <v>2537</v>
      </c>
      <c r="E379" s="6">
        <v>1324</v>
      </c>
      <c r="F379" s="6">
        <v>1213</v>
      </c>
      <c r="G379" t="b">
        <f t="shared" si="43"/>
        <v>0</v>
      </c>
      <c r="H379" t="b">
        <f t="shared" si="44"/>
        <v>1</v>
      </c>
      <c r="I379" t="b">
        <f t="shared" si="45"/>
        <v>1</v>
      </c>
      <c r="J379" t="b">
        <f t="shared" si="46"/>
        <v>0</v>
      </c>
    </row>
    <row r="380" spans="1:10">
      <c r="A380" s="4" t="s">
        <v>406</v>
      </c>
      <c r="B380" t="str">
        <f t="shared" si="50"/>
        <v xml:space="preserve"> średzki </v>
      </c>
      <c r="C380" s="4" t="s">
        <v>7</v>
      </c>
      <c r="D380" s="6">
        <v>3104</v>
      </c>
      <c r="E380" s="6">
        <v>1573</v>
      </c>
      <c r="F380" s="6">
        <v>1531</v>
      </c>
      <c r="G380" t="b">
        <f t="shared" si="43"/>
        <v>0</v>
      </c>
      <c r="H380" t="b">
        <f t="shared" si="44"/>
        <v>1</v>
      </c>
      <c r="I380" t="b">
        <f t="shared" si="45"/>
        <v>1</v>
      </c>
      <c r="J380" t="b">
        <f t="shared" si="46"/>
        <v>0</v>
      </c>
    </row>
    <row r="381" spans="1:10">
      <c r="A381" s="4" t="s">
        <v>406</v>
      </c>
      <c r="B381" t="str">
        <f t="shared" si="50"/>
        <v xml:space="preserve"> średzki </v>
      </c>
      <c r="C381" s="4" t="s">
        <v>8</v>
      </c>
      <c r="D381" s="6">
        <v>2553</v>
      </c>
      <c r="E381" s="6">
        <v>1338</v>
      </c>
      <c r="F381" s="6">
        <v>1215</v>
      </c>
      <c r="G381" t="b">
        <f t="shared" si="43"/>
        <v>0</v>
      </c>
      <c r="H381" t="b">
        <f t="shared" si="44"/>
        <v>1</v>
      </c>
      <c r="I381" t="b">
        <f t="shared" si="45"/>
        <v>1</v>
      </c>
      <c r="J381" t="b">
        <f t="shared" si="46"/>
        <v>0</v>
      </c>
    </row>
    <row r="382" spans="1:10">
      <c r="A382" s="4" t="s">
        <v>406</v>
      </c>
      <c r="B382" t="str">
        <f t="shared" si="50"/>
        <v xml:space="preserve"> średzki </v>
      </c>
      <c r="C382" s="4" t="s">
        <v>9</v>
      </c>
      <c r="D382" s="6">
        <v>2734</v>
      </c>
      <c r="E382" s="6">
        <v>1382</v>
      </c>
      <c r="F382" s="6">
        <v>1352</v>
      </c>
      <c r="G382" t="b">
        <f t="shared" si="43"/>
        <v>0</v>
      </c>
      <c r="H382" t="b">
        <f t="shared" si="44"/>
        <v>1</v>
      </c>
      <c r="I382" t="b">
        <f t="shared" si="45"/>
        <v>1</v>
      </c>
      <c r="J382" t="b">
        <f t="shared" si="46"/>
        <v>0</v>
      </c>
    </row>
    <row r="383" spans="1:10">
      <c r="A383" s="4" t="s">
        <v>406</v>
      </c>
      <c r="B383" t="str">
        <f t="shared" si="50"/>
        <v xml:space="preserve"> średzki </v>
      </c>
      <c r="C383" s="4" t="s">
        <v>10</v>
      </c>
      <c r="D383" s="6">
        <v>3428</v>
      </c>
      <c r="E383" s="6">
        <v>1742</v>
      </c>
      <c r="F383" s="6">
        <v>1686</v>
      </c>
      <c r="G383" t="b">
        <f t="shared" si="43"/>
        <v>0</v>
      </c>
      <c r="H383" t="b">
        <f t="shared" si="44"/>
        <v>1</v>
      </c>
      <c r="I383" t="b">
        <f t="shared" si="45"/>
        <v>1</v>
      </c>
      <c r="J383" t="b">
        <f t="shared" si="46"/>
        <v>0</v>
      </c>
    </row>
    <row r="384" spans="1:10">
      <c r="A384" s="4" t="s">
        <v>406</v>
      </c>
      <c r="B384" t="str">
        <f t="shared" si="50"/>
        <v xml:space="preserve"> średzki </v>
      </c>
      <c r="C384" s="4" t="s">
        <v>11</v>
      </c>
      <c r="D384" s="6">
        <v>3869</v>
      </c>
      <c r="E384" s="6">
        <v>2038</v>
      </c>
      <c r="F384" s="6">
        <v>1831</v>
      </c>
      <c r="G384" t="b">
        <f t="shared" si="43"/>
        <v>0</v>
      </c>
      <c r="H384" t="b">
        <f t="shared" si="44"/>
        <v>1</v>
      </c>
      <c r="I384" t="b">
        <f t="shared" si="45"/>
        <v>1</v>
      </c>
      <c r="J384" t="b">
        <f t="shared" si="46"/>
        <v>0</v>
      </c>
    </row>
    <row r="385" spans="1:10">
      <c r="A385" s="4" t="s">
        <v>406</v>
      </c>
      <c r="B385" t="str">
        <f t="shared" si="50"/>
        <v xml:space="preserve"> średzki </v>
      </c>
      <c r="C385" s="4" t="s">
        <v>12</v>
      </c>
      <c r="D385" s="6">
        <v>4458</v>
      </c>
      <c r="E385" s="6">
        <v>2336</v>
      </c>
      <c r="F385" s="6">
        <v>2122</v>
      </c>
      <c r="G385" t="b">
        <f t="shared" si="43"/>
        <v>0</v>
      </c>
      <c r="H385" t="b">
        <f t="shared" si="44"/>
        <v>1</v>
      </c>
      <c r="I385" t="b">
        <f t="shared" si="45"/>
        <v>1</v>
      </c>
      <c r="J385" t="b">
        <f t="shared" si="46"/>
        <v>0</v>
      </c>
    </row>
    <row r="386" spans="1:10">
      <c r="A386" s="4" t="s">
        <v>406</v>
      </c>
      <c r="B386" t="str">
        <f t="shared" si="50"/>
        <v xml:space="preserve"> średzki </v>
      </c>
      <c r="C386" s="4" t="s">
        <v>13</v>
      </c>
      <c r="D386" s="6">
        <v>4602</v>
      </c>
      <c r="E386" s="6">
        <v>2300</v>
      </c>
      <c r="F386" s="6">
        <v>2302</v>
      </c>
      <c r="G386" t="b">
        <f t="shared" si="43"/>
        <v>0</v>
      </c>
      <c r="H386" t="b">
        <f t="shared" si="44"/>
        <v>1</v>
      </c>
      <c r="I386" t="b">
        <f t="shared" si="45"/>
        <v>1</v>
      </c>
      <c r="J386" t="b">
        <f t="shared" si="46"/>
        <v>0</v>
      </c>
    </row>
    <row r="387" spans="1:10">
      <c r="A387" s="4" t="s">
        <v>406</v>
      </c>
      <c r="B387" t="str">
        <f t="shared" si="50"/>
        <v xml:space="preserve"> średzki </v>
      </c>
      <c r="C387" s="4" t="s">
        <v>14</v>
      </c>
      <c r="D387" s="6">
        <v>4228</v>
      </c>
      <c r="E387" s="6">
        <v>2208</v>
      </c>
      <c r="F387" s="6">
        <v>2020</v>
      </c>
      <c r="G387" t="b">
        <f t="shared" si="43"/>
        <v>0</v>
      </c>
      <c r="H387" t="b">
        <f t="shared" si="44"/>
        <v>1</v>
      </c>
      <c r="I387" t="b">
        <f t="shared" si="45"/>
        <v>1</v>
      </c>
      <c r="J387" t="b">
        <f t="shared" si="46"/>
        <v>0</v>
      </c>
    </row>
    <row r="388" spans="1:10">
      <c r="A388" s="4" t="s">
        <v>406</v>
      </c>
      <c r="B388" t="str">
        <f t="shared" si="50"/>
        <v xml:space="preserve"> średzki </v>
      </c>
      <c r="C388" s="4" t="s">
        <v>15</v>
      </c>
      <c r="D388" s="6">
        <v>3353</v>
      </c>
      <c r="E388" s="6">
        <v>1747</v>
      </c>
      <c r="F388" s="6">
        <v>1606</v>
      </c>
      <c r="G388" t="b">
        <f t="shared" si="43"/>
        <v>0</v>
      </c>
      <c r="H388" t="b">
        <f t="shared" si="44"/>
        <v>1</v>
      </c>
      <c r="I388" t="b">
        <f t="shared" si="45"/>
        <v>1</v>
      </c>
      <c r="J388" t="b">
        <f t="shared" si="46"/>
        <v>0</v>
      </c>
    </row>
    <row r="389" spans="1:10">
      <c r="A389" s="4" t="s">
        <v>406</v>
      </c>
      <c r="B389" t="str">
        <f t="shared" si="50"/>
        <v xml:space="preserve"> średzki </v>
      </c>
      <c r="C389" s="4" t="s">
        <v>16</v>
      </c>
      <c r="D389" s="6">
        <v>3312</v>
      </c>
      <c r="E389" s="6">
        <v>1668</v>
      </c>
      <c r="F389" s="6">
        <v>1644</v>
      </c>
      <c r="G389" t="b">
        <f t="shared" ref="G389:G452" si="52">IFERROR(IF(SEARCH(" - ",C389)&gt;0,FALSE,TRUE),TRUE)</f>
        <v>0</v>
      </c>
      <c r="H389" t="b">
        <f t="shared" ref="H389:H452" si="53">IFERROR(IF(SEARCH("70",C389)&gt;0,FALSE,TRUE),TRUE)</f>
        <v>1</v>
      </c>
      <c r="I389" t="b">
        <f t="shared" ref="I389:I452" si="54">IFERROR(IF(SEARCH("65+",C389)&gt;0,FALSE,TRUE),TRUE)</f>
        <v>1</v>
      </c>
      <c r="J389" t="b">
        <f t="shared" ref="J389:J452" si="55">AND(G389:I389)</f>
        <v>0</v>
      </c>
    </row>
    <row r="390" spans="1:10">
      <c r="A390" s="4" t="s">
        <v>406</v>
      </c>
      <c r="B390" t="str">
        <f t="shared" si="50"/>
        <v xml:space="preserve"> średzki </v>
      </c>
      <c r="C390" s="4" t="s">
        <v>17</v>
      </c>
      <c r="D390" s="6">
        <v>3982</v>
      </c>
      <c r="E390" s="6">
        <v>1991</v>
      </c>
      <c r="F390" s="6">
        <v>1991</v>
      </c>
      <c r="G390" t="b">
        <f t="shared" si="52"/>
        <v>0</v>
      </c>
      <c r="H390" t="b">
        <f t="shared" si="53"/>
        <v>1</v>
      </c>
      <c r="I390" t="b">
        <f t="shared" si="54"/>
        <v>1</v>
      </c>
      <c r="J390" t="b">
        <f t="shared" si="55"/>
        <v>0</v>
      </c>
    </row>
    <row r="391" spans="1:10">
      <c r="A391" s="4" t="s">
        <v>406</v>
      </c>
      <c r="B391" t="str">
        <f t="shared" si="50"/>
        <v xml:space="preserve"> średzki </v>
      </c>
      <c r="C391" s="4" t="s">
        <v>18</v>
      </c>
      <c r="D391" s="6">
        <v>3676</v>
      </c>
      <c r="E391" s="6">
        <v>1812</v>
      </c>
      <c r="F391" s="6">
        <v>1864</v>
      </c>
      <c r="G391" t="b">
        <f t="shared" si="52"/>
        <v>0</v>
      </c>
      <c r="H391" t="b">
        <f t="shared" si="53"/>
        <v>1</v>
      </c>
      <c r="I391" t="b">
        <f t="shared" si="54"/>
        <v>1</v>
      </c>
      <c r="J391" t="b">
        <f t="shared" si="55"/>
        <v>0</v>
      </c>
    </row>
    <row r="392" spans="1:10">
      <c r="A392" s="4" t="s">
        <v>406</v>
      </c>
      <c r="B392" t="str">
        <f t="shared" si="50"/>
        <v xml:space="preserve"> średzki </v>
      </c>
      <c r="C392" s="4" t="s">
        <v>19</v>
      </c>
      <c r="D392" s="6">
        <v>2781</v>
      </c>
      <c r="E392" s="6">
        <v>1302</v>
      </c>
      <c r="F392" s="6">
        <v>1479</v>
      </c>
      <c r="G392" t="b">
        <f t="shared" si="52"/>
        <v>0</v>
      </c>
      <c r="H392" t="b">
        <f t="shared" si="53"/>
        <v>1</v>
      </c>
      <c r="I392" t="b">
        <f t="shared" si="54"/>
        <v>1</v>
      </c>
      <c r="J392" t="b">
        <f t="shared" si="55"/>
        <v>0</v>
      </c>
    </row>
    <row r="393" spans="1:10">
      <c r="A393" s="4" t="s">
        <v>406</v>
      </c>
      <c r="B393" t="str">
        <f t="shared" si="50"/>
        <v xml:space="preserve"> średzki </v>
      </c>
      <c r="C393" s="4" t="s">
        <v>5</v>
      </c>
      <c r="D393" s="6">
        <v>4352</v>
      </c>
      <c r="E393" s="6">
        <v>1418</v>
      </c>
      <c r="F393" s="6">
        <v>2934</v>
      </c>
      <c r="G393" t="b">
        <f t="shared" si="52"/>
        <v>1</v>
      </c>
      <c r="H393" t="b">
        <f t="shared" si="53"/>
        <v>0</v>
      </c>
      <c r="I393" t="b">
        <f t="shared" si="54"/>
        <v>1</v>
      </c>
      <c r="J393" t="b">
        <f t="shared" si="55"/>
        <v>0</v>
      </c>
    </row>
    <row r="394" spans="1:10">
      <c r="A394" s="4" t="s">
        <v>406</v>
      </c>
      <c r="B394" t="str">
        <f t="shared" si="50"/>
        <v xml:space="preserve"> średzki </v>
      </c>
      <c r="C394" s="4" t="s">
        <v>4</v>
      </c>
      <c r="D394" s="6">
        <f>SUM(D392:D393)</f>
        <v>7133</v>
      </c>
      <c r="E394" s="6">
        <f>SUM(E392:E393)</f>
        <v>2720</v>
      </c>
      <c r="F394" s="6">
        <f t="shared" ref="F394" si="56">SUM(F392:F393)</f>
        <v>4413</v>
      </c>
      <c r="G394" t="b">
        <f t="shared" si="52"/>
        <v>1</v>
      </c>
      <c r="H394" t="b">
        <f t="shared" si="53"/>
        <v>1</v>
      </c>
      <c r="I394" t="b">
        <f t="shared" si="54"/>
        <v>0</v>
      </c>
      <c r="J394" t="b">
        <f t="shared" si="55"/>
        <v>0</v>
      </c>
    </row>
    <row r="395" spans="1:10">
      <c r="A395" s="4" t="s">
        <v>406</v>
      </c>
      <c r="B395" t="str">
        <f t="shared" si="50"/>
        <v xml:space="preserve"> świdnicki </v>
      </c>
      <c r="C395" s="4" t="s">
        <v>114</v>
      </c>
      <c r="D395" s="6">
        <v>159259</v>
      </c>
      <c r="E395" s="6">
        <v>76831</v>
      </c>
      <c r="F395" s="6">
        <v>82428</v>
      </c>
      <c r="G395" t="b">
        <f t="shared" si="52"/>
        <v>1</v>
      </c>
      <c r="H395" t="b">
        <f t="shared" si="53"/>
        <v>1</v>
      </c>
      <c r="I395" t="b">
        <f t="shared" si="54"/>
        <v>1</v>
      </c>
      <c r="J395" t="b">
        <f t="shared" si="55"/>
        <v>1</v>
      </c>
    </row>
    <row r="396" spans="1:10">
      <c r="A396" s="4" t="s">
        <v>406</v>
      </c>
      <c r="B396" t="str">
        <f t="shared" si="50"/>
        <v xml:space="preserve"> świdnicki </v>
      </c>
      <c r="C396" s="4" t="s">
        <v>6</v>
      </c>
      <c r="D396" s="6">
        <v>6924</v>
      </c>
      <c r="E396" s="6">
        <v>3612</v>
      </c>
      <c r="F396" s="6">
        <v>3312</v>
      </c>
      <c r="G396" t="b">
        <f t="shared" si="52"/>
        <v>0</v>
      </c>
      <c r="H396" t="b">
        <f t="shared" si="53"/>
        <v>1</v>
      </c>
      <c r="I396" t="b">
        <f t="shared" si="54"/>
        <v>1</v>
      </c>
      <c r="J396" t="b">
        <f t="shared" si="55"/>
        <v>0</v>
      </c>
    </row>
    <row r="397" spans="1:10">
      <c r="A397" s="4" t="s">
        <v>406</v>
      </c>
      <c r="B397" t="str">
        <f t="shared" si="50"/>
        <v xml:space="preserve"> świdnicki </v>
      </c>
      <c r="C397" s="4" t="s">
        <v>7</v>
      </c>
      <c r="D397" s="6">
        <v>8034</v>
      </c>
      <c r="E397" s="6">
        <v>4089</v>
      </c>
      <c r="F397" s="6">
        <v>3945</v>
      </c>
      <c r="G397" t="b">
        <f t="shared" si="52"/>
        <v>0</v>
      </c>
      <c r="H397" t="b">
        <f t="shared" si="53"/>
        <v>1</v>
      </c>
      <c r="I397" t="b">
        <f t="shared" si="54"/>
        <v>1</v>
      </c>
      <c r="J397" t="b">
        <f t="shared" si="55"/>
        <v>0</v>
      </c>
    </row>
    <row r="398" spans="1:10">
      <c r="A398" s="4" t="s">
        <v>406</v>
      </c>
      <c r="B398" t="str">
        <f t="shared" si="50"/>
        <v xml:space="preserve"> świdnicki </v>
      </c>
      <c r="C398" s="4" t="s">
        <v>8</v>
      </c>
      <c r="D398" s="6">
        <v>6894</v>
      </c>
      <c r="E398" s="6">
        <v>3570</v>
      </c>
      <c r="F398" s="6">
        <v>3324</v>
      </c>
      <c r="G398" t="b">
        <f t="shared" si="52"/>
        <v>0</v>
      </c>
      <c r="H398" t="b">
        <f t="shared" si="53"/>
        <v>1</v>
      </c>
      <c r="I398" t="b">
        <f t="shared" si="54"/>
        <v>1</v>
      </c>
      <c r="J398" t="b">
        <f t="shared" si="55"/>
        <v>0</v>
      </c>
    </row>
    <row r="399" spans="1:10">
      <c r="A399" s="4" t="s">
        <v>406</v>
      </c>
      <c r="B399" t="str">
        <f t="shared" si="50"/>
        <v xml:space="preserve"> świdnicki </v>
      </c>
      <c r="C399" s="4" t="s">
        <v>9</v>
      </c>
      <c r="D399" s="6">
        <v>7664</v>
      </c>
      <c r="E399" s="6">
        <v>3940</v>
      </c>
      <c r="F399" s="6">
        <v>3724</v>
      </c>
      <c r="G399" t="b">
        <f t="shared" si="52"/>
        <v>0</v>
      </c>
      <c r="H399" t="b">
        <f t="shared" si="53"/>
        <v>1</v>
      </c>
      <c r="I399" t="b">
        <f t="shared" si="54"/>
        <v>1</v>
      </c>
      <c r="J399" t="b">
        <f t="shared" si="55"/>
        <v>0</v>
      </c>
    </row>
    <row r="400" spans="1:10">
      <c r="A400" s="4" t="s">
        <v>406</v>
      </c>
      <c r="B400" t="str">
        <f t="shared" si="50"/>
        <v xml:space="preserve"> świdnicki </v>
      </c>
      <c r="C400" s="4" t="s">
        <v>10</v>
      </c>
      <c r="D400" s="6">
        <v>9266</v>
      </c>
      <c r="E400" s="6">
        <v>4695</v>
      </c>
      <c r="F400" s="6">
        <v>4571</v>
      </c>
      <c r="G400" t="b">
        <f t="shared" si="52"/>
        <v>0</v>
      </c>
      <c r="H400" t="b">
        <f t="shared" si="53"/>
        <v>1</v>
      </c>
      <c r="I400" t="b">
        <f t="shared" si="54"/>
        <v>1</v>
      </c>
      <c r="J400" t="b">
        <f t="shared" si="55"/>
        <v>0</v>
      </c>
    </row>
    <row r="401" spans="1:10">
      <c r="A401" s="4" t="s">
        <v>406</v>
      </c>
      <c r="B401" t="str">
        <f t="shared" si="50"/>
        <v xml:space="preserve"> świdnicki </v>
      </c>
      <c r="C401" s="4" t="s">
        <v>11</v>
      </c>
      <c r="D401" s="6">
        <v>11169</v>
      </c>
      <c r="E401" s="6">
        <v>5754</v>
      </c>
      <c r="F401" s="6">
        <v>5415</v>
      </c>
      <c r="G401" t="b">
        <f t="shared" si="52"/>
        <v>0</v>
      </c>
      <c r="H401" t="b">
        <f t="shared" si="53"/>
        <v>1</v>
      </c>
      <c r="I401" t="b">
        <f t="shared" si="54"/>
        <v>1</v>
      </c>
      <c r="J401" t="b">
        <f t="shared" si="55"/>
        <v>0</v>
      </c>
    </row>
    <row r="402" spans="1:10">
      <c r="A402" s="4" t="s">
        <v>406</v>
      </c>
      <c r="B402" t="str">
        <f t="shared" si="50"/>
        <v xml:space="preserve"> świdnicki </v>
      </c>
      <c r="C402" s="4" t="s">
        <v>12</v>
      </c>
      <c r="D402" s="6">
        <v>13361</v>
      </c>
      <c r="E402" s="6">
        <v>6817</v>
      </c>
      <c r="F402" s="6">
        <v>6544</v>
      </c>
      <c r="G402" t="b">
        <f t="shared" si="52"/>
        <v>0</v>
      </c>
      <c r="H402" t="b">
        <f t="shared" si="53"/>
        <v>1</v>
      </c>
      <c r="I402" t="b">
        <f t="shared" si="54"/>
        <v>1</v>
      </c>
      <c r="J402" t="b">
        <f t="shared" si="55"/>
        <v>0</v>
      </c>
    </row>
    <row r="403" spans="1:10">
      <c r="A403" s="4" t="s">
        <v>406</v>
      </c>
      <c r="B403" t="str">
        <f t="shared" si="50"/>
        <v xml:space="preserve"> świdnicki </v>
      </c>
      <c r="C403" s="4" t="s">
        <v>13</v>
      </c>
      <c r="D403" s="6">
        <v>12908</v>
      </c>
      <c r="E403" s="6">
        <v>6602</v>
      </c>
      <c r="F403" s="6">
        <v>6306</v>
      </c>
      <c r="G403" t="b">
        <f t="shared" si="52"/>
        <v>0</v>
      </c>
      <c r="H403" t="b">
        <f t="shared" si="53"/>
        <v>1</v>
      </c>
      <c r="I403" t="b">
        <f t="shared" si="54"/>
        <v>1</v>
      </c>
      <c r="J403" t="b">
        <f t="shared" si="55"/>
        <v>0</v>
      </c>
    </row>
    <row r="404" spans="1:10">
      <c r="A404" s="4" t="s">
        <v>406</v>
      </c>
      <c r="B404" t="str">
        <f t="shared" si="50"/>
        <v xml:space="preserve"> świdnicki </v>
      </c>
      <c r="C404" s="4" t="s">
        <v>14</v>
      </c>
      <c r="D404" s="6">
        <v>11489</v>
      </c>
      <c r="E404" s="6">
        <v>5870</v>
      </c>
      <c r="F404" s="6">
        <v>5619</v>
      </c>
      <c r="G404" t="b">
        <f t="shared" si="52"/>
        <v>0</v>
      </c>
      <c r="H404" t="b">
        <f t="shared" si="53"/>
        <v>1</v>
      </c>
      <c r="I404" t="b">
        <f t="shared" si="54"/>
        <v>1</v>
      </c>
      <c r="J404" t="b">
        <f t="shared" si="55"/>
        <v>0</v>
      </c>
    </row>
    <row r="405" spans="1:10">
      <c r="A405" s="4" t="s">
        <v>406</v>
      </c>
      <c r="B405" t="str">
        <f t="shared" si="50"/>
        <v xml:space="preserve"> świdnicki </v>
      </c>
      <c r="C405" s="4" t="s">
        <v>15</v>
      </c>
      <c r="D405" s="6">
        <v>9468</v>
      </c>
      <c r="E405" s="6">
        <v>4797</v>
      </c>
      <c r="F405" s="6">
        <v>4671</v>
      </c>
      <c r="G405" t="b">
        <f t="shared" si="52"/>
        <v>0</v>
      </c>
      <c r="H405" t="b">
        <f t="shared" si="53"/>
        <v>1</v>
      </c>
      <c r="I405" t="b">
        <f t="shared" si="54"/>
        <v>1</v>
      </c>
      <c r="J405" t="b">
        <f t="shared" si="55"/>
        <v>0</v>
      </c>
    </row>
    <row r="406" spans="1:10">
      <c r="A406" s="4" t="s">
        <v>406</v>
      </c>
      <c r="B406" t="str">
        <f t="shared" si="50"/>
        <v xml:space="preserve"> świdnicki </v>
      </c>
      <c r="C406" s="4" t="s">
        <v>16</v>
      </c>
      <c r="D406" s="6">
        <v>10061</v>
      </c>
      <c r="E406" s="6">
        <v>5050</v>
      </c>
      <c r="F406" s="6">
        <v>5011</v>
      </c>
      <c r="G406" t="b">
        <f t="shared" si="52"/>
        <v>0</v>
      </c>
      <c r="H406" t="b">
        <f t="shared" si="53"/>
        <v>1</v>
      </c>
      <c r="I406" t="b">
        <f t="shared" si="54"/>
        <v>1</v>
      </c>
      <c r="J406" t="b">
        <f t="shared" si="55"/>
        <v>0</v>
      </c>
    </row>
    <row r="407" spans="1:10">
      <c r="A407" s="4" t="s">
        <v>406</v>
      </c>
      <c r="B407" t="str">
        <f t="shared" si="50"/>
        <v xml:space="preserve"> świdnicki </v>
      </c>
      <c r="C407" s="4" t="s">
        <v>17</v>
      </c>
      <c r="D407" s="6">
        <v>12495</v>
      </c>
      <c r="E407" s="6">
        <v>6000</v>
      </c>
      <c r="F407" s="6">
        <v>6495</v>
      </c>
      <c r="G407" t="b">
        <f t="shared" si="52"/>
        <v>0</v>
      </c>
      <c r="H407" t="b">
        <f t="shared" si="53"/>
        <v>1</v>
      </c>
      <c r="I407" t="b">
        <f t="shared" si="54"/>
        <v>1</v>
      </c>
      <c r="J407" t="b">
        <f t="shared" si="55"/>
        <v>0</v>
      </c>
    </row>
    <row r="408" spans="1:10">
      <c r="A408" s="4" t="s">
        <v>406</v>
      </c>
      <c r="B408" t="str">
        <f t="shared" si="50"/>
        <v xml:space="preserve"> świdnicki </v>
      </c>
      <c r="C408" s="4" t="s">
        <v>18</v>
      </c>
      <c r="D408" s="6">
        <v>13137</v>
      </c>
      <c r="E408" s="6">
        <v>6123</v>
      </c>
      <c r="F408" s="6">
        <v>7014</v>
      </c>
      <c r="G408" t="b">
        <f t="shared" si="52"/>
        <v>0</v>
      </c>
      <c r="H408" t="b">
        <f t="shared" si="53"/>
        <v>1</v>
      </c>
      <c r="I408" t="b">
        <f t="shared" si="54"/>
        <v>1</v>
      </c>
      <c r="J408" t="b">
        <f t="shared" si="55"/>
        <v>0</v>
      </c>
    </row>
    <row r="409" spans="1:10">
      <c r="A409" s="4" t="s">
        <v>406</v>
      </c>
      <c r="B409" t="str">
        <f t="shared" si="50"/>
        <v xml:space="preserve"> świdnicki </v>
      </c>
      <c r="C409" s="4" t="s">
        <v>19</v>
      </c>
      <c r="D409" s="6">
        <v>10308</v>
      </c>
      <c r="E409" s="6">
        <v>4550</v>
      </c>
      <c r="F409" s="6">
        <v>5758</v>
      </c>
      <c r="G409" t="b">
        <f t="shared" si="52"/>
        <v>0</v>
      </c>
      <c r="H409" t="b">
        <f t="shared" si="53"/>
        <v>1</v>
      </c>
      <c r="I409" t="b">
        <f t="shared" si="54"/>
        <v>1</v>
      </c>
      <c r="J409" t="b">
        <f t="shared" si="55"/>
        <v>0</v>
      </c>
    </row>
    <row r="410" spans="1:10">
      <c r="A410" s="4" t="s">
        <v>406</v>
      </c>
      <c r="B410" t="str">
        <f t="shared" si="50"/>
        <v xml:space="preserve"> świdnicki </v>
      </c>
      <c r="C410" s="4" t="s">
        <v>5</v>
      </c>
      <c r="D410" s="6">
        <v>16081</v>
      </c>
      <c r="E410" s="6">
        <v>5362</v>
      </c>
      <c r="F410" s="6">
        <v>10719</v>
      </c>
      <c r="G410" t="b">
        <f t="shared" si="52"/>
        <v>1</v>
      </c>
      <c r="H410" t="b">
        <f t="shared" si="53"/>
        <v>0</v>
      </c>
      <c r="I410" t="b">
        <f t="shared" si="54"/>
        <v>1</v>
      </c>
      <c r="J410" t="b">
        <f t="shared" si="55"/>
        <v>0</v>
      </c>
    </row>
    <row r="411" spans="1:10">
      <c r="A411" s="4" t="s">
        <v>406</v>
      </c>
      <c r="B411" t="str">
        <f t="shared" si="50"/>
        <v xml:space="preserve"> świdnicki </v>
      </c>
      <c r="C411" s="4" t="s">
        <v>4</v>
      </c>
      <c r="D411" s="6">
        <f>SUM(D409:D410)</f>
        <v>26389</v>
      </c>
      <c r="E411" s="6">
        <f>SUM(E409:E410)</f>
        <v>9912</v>
      </c>
      <c r="F411" s="6">
        <f t="shared" ref="F411" si="57">SUM(F409:F410)</f>
        <v>16477</v>
      </c>
      <c r="G411" t="b">
        <f t="shared" si="52"/>
        <v>1</v>
      </c>
      <c r="H411" t="b">
        <f t="shared" si="53"/>
        <v>1</v>
      </c>
      <c r="I411" t="b">
        <f t="shared" si="54"/>
        <v>0</v>
      </c>
      <c r="J411" t="b">
        <f t="shared" si="55"/>
        <v>0</v>
      </c>
    </row>
    <row r="412" spans="1:10">
      <c r="A412" s="4" t="s">
        <v>406</v>
      </c>
      <c r="B412" t="str">
        <f t="shared" si="50"/>
        <v xml:space="preserve"> trzebnicki </v>
      </c>
      <c r="C412" s="4" t="s">
        <v>115</v>
      </c>
      <c r="D412" s="6">
        <v>83959</v>
      </c>
      <c r="E412" s="6">
        <v>41183</v>
      </c>
      <c r="F412" s="6">
        <v>42776</v>
      </c>
      <c r="G412" t="b">
        <f t="shared" si="52"/>
        <v>1</v>
      </c>
      <c r="H412" t="b">
        <f t="shared" si="53"/>
        <v>1</v>
      </c>
      <c r="I412" t="b">
        <f t="shared" si="54"/>
        <v>1</v>
      </c>
      <c r="J412" t="b">
        <f t="shared" si="55"/>
        <v>1</v>
      </c>
    </row>
    <row r="413" spans="1:10">
      <c r="A413" s="4" t="s">
        <v>406</v>
      </c>
      <c r="B413" t="str">
        <f t="shared" si="50"/>
        <v xml:space="preserve"> trzebnicki </v>
      </c>
      <c r="C413" s="4" t="s">
        <v>6</v>
      </c>
      <c r="D413" s="6">
        <v>4056</v>
      </c>
      <c r="E413" s="6">
        <v>2072</v>
      </c>
      <c r="F413" s="6">
        <v>1984</v>
      </c>
      <c r="G413" t="b">
        <f t="shared" si="52"/>
        <v>0</v>
      </c>
      <c r="H413" t="b">
        <f t="shared" si="53"/>
        <v>1</v>
      </c>
      <c r="I413" t="b">
        <f t="shared" si="54"/>
        <v>1</v>
      </c>
      <c r="J413" t="b">
        <f t="shared" si="55"/>
        <v>0</v>
      </c>
    </row>
    <row r="414" spans="1:10">
      <c r="A414" s="4" t="s">
        <v>406</v>
      </c>
      <c r="B414" t="str">
        <f t="shared" si="50"/>
        <v xml:space="preserve"> trzebnicki </v>
      </c>
      <c r="C414" s="4" t="s">
        <v>7</v>
      </c>
      <c r="D414" s="6">
        <v>4920</v>
      </c>
      <c r="E414" s="6">
        <v>2480</v>
      </c>
      <c r="F414" s="6">
        <v>2440</v>
      </c>
      <c r="G414" t="b">
        <f t="shared" si="52"/>
        <v>0</v>
      </c>
      <c r="H414" t="b">
        <f t="shared" si="53"/>
        <v>1</v>
      </c>
      <c r="I414" t="b">
        <f t="shared" si="54"/>
        <v>1</v>
      </c>
      <c r="J414" t="b">
        <f t="shared" si="55"/>
        <v>0</v>
      </c>
    </row>
    <row r="415" spans="1:10">
      <c r="A415" s="4" t="s">
        <v>406</v>
      </c>
      <c r="B415" t="str">
        <f t="shared" si="50"/>
        <v xml:space="preserve"> trzebnicki </v>
      </c>
      <c r="C415" s="4" t="s">
        <v>8</v>
      </c>
      <c r="D415" s="6">
        <v>4255</v>
      </c>
      <c r="E415" s="6">
        <v>2141</v>
      </c>
      <c r="F415" s="6">
        <v>2114</v>
      </c>
      <c r="G415" t="b">
        <f t="shared" si="52"/>
        <v>0</v>
      </c>
      <c r="H415" t="b">
        <f t="shared" si="53"/>
        <v>1</v>
      </c>
      <c r="I415" t="b">
        <f t="shared" si="54"/>
        <v>1</v>
      </c>
      <c r="J415" t="b">
        <f t="shared" si="55"/>
        <v>0</v>
      </c>
    </row>
    <row r="416" spans="1:10">
      <c r="A416" s="4" t="s">
        <v>406</v>
      </c>
      <c r="B416" t="str">
        <f t="shared" si="50"/>
        <v xml:space="preserve"> trzebnicki </v>
      </c>
      <c r="C416" s="4" t="s">
        <v>9</v>
      </c>
      <c r="D416" s="6">
        <v>4378</v>
      </c>
      <c r="E416" s="6">
        <v>2247</v>
      </c>
      <c r="F416" s="6">
        <v>2131</v>
      </c>
      <c r="G416" t="b">
        <f t="shared" si="52"/>
        <v>0</v>
      </c>
      <c r="H416" t="b">
        <f t="shared" si="53"/>
        <v>1</v>
      </c>
      <c r="I416" t="b">
        <f t="shared" si="54"/>
        <v>1</v>
      </c>
      <c r="J416" t="b">
        <f t="shared" si="55"/>
        <v>0</v>
      </c>
    </row>
    <row r="417" spans="1:10">
      <c r="A417" s="4" t="s">
        <v>406</v>
      </c>
      <c r="B417" t="str">
        <f t="shared" si="50"/>
        <v xml:space="preserve"> trzebnicki </v>
      </c>
      <c r="C417" s="4" t="s">
        <v>10</v>
      </c>
      <c r="D417" s="6">
        <v>5334</v>
      </c>
      <c r="E417" s="6">
        <v>2722</v>
      </c>
      <c r="F417" s="6">
        <v>2612</v>
      </c>
      <c r="G417" t="b">
        <f t="shared" si="52"/>
        <v>0</v>
      </c>
      <c r="H417" t="b">
        <f t="shared" si="53"/>
        <v>1</v>
      </c>
      <c r="I417" t="b">
        <f t="shared" si="54"/>
        <v>1</v>
      </c>
      <c r="J417" t="b">
        <f t="shared" si="55"/>
        <v>0</v>
      </c>
    </row>
    <row r="418" spans="1:10">
      <c r="A418" s="4" t="s">
        <v>406</v>
      </c>
      <c r="B418" t="str">
        <f t="shared" si="50"/>
        <v xml:space="preserve"> trzebnicki </v>
      </c>
      <c r="C418" s="4" t="s">
        <v>11</v>
      </c>
      <c r="D418" s="6">
        <v>6055</v>
      </c>
      <c r="E418" s="6">
        <v>3076</v>
      </c>
      <c r="F418" s="6">
        <v>2979</v>
      </c>
      <c r="G418" t="b">
        <f t="shared" si="52"/>
        <v>0</v>
      </c>
      <c r="H418" t="b">
        <f t="shared" si="53"/>
        <v>1</v>
      </c>
      <c r="I418" t="b">
        <f t="shared" si="54"/>
        <v>1</v>
      </c>
      <c r="J418" t="b">
        <f t="shared" si="55"/>
        <v>0</v>
      </c>
    </row>
    <row r="419" spans="1:10">
      <c r="A419" s="4" t="s">
        <v>406</v>
      </c>
      <c r="B419" t="str">
        <f t="shared" si="50"/>
        <v xml:space="preserve"> trzebnicki </v>
      </c>
      <c r="C419" s="4" t="s">
        <v>12</v>
      </c>
      <c r="D419" s="6">
        <v>7144</v>
      </c>
      <c r="E419" s="6">
        <v>3637</v>
      </c>
      <c r="F419" s="6">
        <v>3507</v>
      </c>
      <c r="G419" t="b">
        <f t="shared" si="52"/>
        <v>0</v>
      </c>
      <c r="H419" t="b">
        <f t="shared" si="53"/>
        <v>1</v>
      </c>
      <c r="I419" t="b">
        <f t="shared" si="54"/>
        <v>1</v>
      </c>
      <c r="J419" t="b">
        <f t="shared" si="55"/>
        <v>0</v>
      </c>
    </row>
    <row r="420" spans="1:10">
      <c r="A420" s="4" t="s">
        <v>406</v>
      </c>
      <c r="B420" t="str">
        <f t="shared" si="50"/>
        <v xml:space="preserve"> trzebnicki </v>
      </c>
      <c r="C420" s="4" t="s">
        <v>13</v>
      </c>
      <c r="D420" s="6">
        <v>7086</v>
      </c>
      <c r="E420" s="6">
        <v>3564</v>
      </c>
      <c r="F420" s="6">
        <v>3522</v>
      </c>
      <c r="G420" t="b">
        <f t="shared" si="52"/>
        <v>0</v>
      </c>
      <c r="H420" t="b">
        <f t="shared" si="53"/>
        <v>1</v>
      </c>
      <c r="I420" t="b">
        <f t="shared" si="54"/>
        <v>1</v>
      </c>
      <c r="J420" t="b">
        <f t="shared" si="55"/>
        <v>0</v>
      </c>
    </row>
    <row r="421" spans="1:10">
      <c r="A421" s="4" t="s">
        <v>406</v>
      </c>
      <c r="B421" t="str">
        <f t="shared" si="50"/>
        <v xml:space="preserve"> trzebnicki </v>
      </c>
      <c r="C421" s="4" t="s">
        <v>14</v>
      </c>
      <c r="D421" s="6">
        <v>6438</v>
      </c>
      <c r="E421" s="6">
        <v>3283</v>
      </c>
      <c r="F421" s="6">
        <v>3155</v>
      </c>
      <c r="G421" t="b">
        <f t="shared" si="52"/>
        <v>0</v>
      </c>
      <c r="H421" t="b">
        <f t="shared" si="53"/>
        <v>1</v>
      </c>
      <c r="I421" t="b">
        <f t="shared" si="54"/>
        <v>1</v>
      </c>
      <c r="J421" t="b">
        <f t="shared" si="55"/>
        <v>0</v>
      </c>
    </row>
    <row r="422" spans="1:10">
      <c r="A422" s="4" t="s">
        <v>406</v>
      </c>
      <c r="B422" t="str">
        <f t="shared" si="50"/>
        <v xml:space="preserve"> trzebnicki </v>
      </c>
      <c r="C422" s="4" t="s">
        <v>15</v>
      </c>
      <c r="D422" s="6">
        <v>5091</v>
      </c>
      <c r="E422" s="6">
        <v>2608</v>
      </c>
      <c r="F422" s="6">
        <v>2483</v>
      </c>
      <c r="G422" t="b">
        <f t="shared" si="52"/>
        <v>0</v>
      </c>
      <c r="H422" t="b">
        <f t="shared" si="53"/>
        <v>1</v>
      </c>
      <c r="I422" t="b">
        <f t="shared" si="54"/>
        <v>1</v>
      </c>
      <c r="J422" t="b">
        <f t="shared" si="55"/>
        <v>0</v>
      </c>
    </row>
    <row r="423" spans="1:10">
      <c r="A423" s="4" t="s">
        <v>406</v>
      </c>
      <c r="B423" t="str">
        <f t="shared" si="50"/>
        <v xml:space="preserve"> trzebnicki </v>
      </c>
      <c r="C423" s="4" t="s">
        <v>16</v>
      </c>
      <c r="D423" s="6">
        <v>5059</v>
      </c>
      <c r="E423" s="6">
        <v>2532</v>
      </c>
      <c r="F423" s="6">
        <v>2527</v>
      </c>
      <c r="G423" t="b">
        <f t="shared" si="52"/>
        <v>0</v>
      </c>
      <c r="H423" t="b">
        <f t="shared" si="53"/>
        <v>1</v>
      </c>
      <c r="I423" t="b">
        <f t="shared" si="54"/>
        <v>1</v>
      </c>
      <c r="J423" t="b">
        <f t="shared" si="55"/>
        <v>0</v>
      </c>
    </row>
    <row r="424" spans="1:10">
      <c r="A424" s="4" t="s">
        <v>406</v>
      </c>
      <c r="B424" t="str">
        <f t="shared" si="50"/>
        <v xml:space="preserve"> trzebnicki </v>
      </c>
      <c r="C424" s="4" t="s">
        <v>17</v>
      </c>
      <c r="D424" s="6">
        <v>6233</v>
      </c>
      <c r="E424" s="6">
        <v>3142</v>
      </c>
      <c r="F424" s="6">
        <v>3091</v>
      </c>
      <c r="G424" t="b">
        <f t="shared" si="52"/>
        <v>0</v>
      </c>
      <c r="H424" t="b">
        <f t="shared" si="53"/>
        <v>1</v>
      </c>
      <c r="I424" t="b">
        <f t="shared" si="54"/>
        <v>1</v>
      </c>
      <c r="J424" t="b">
        <f t="shared" si="55"/>
        <v>0</v>
      </c>
    </row>
    <row r="425" spans="1:10">
      <c r="A425" s="4" t="s">
        <v>406</v>
      </c>
      <c r="B425" t="str">
        <f t="shared" si="50"/>
        <v xml:space="preserve"> trzebnicki </v>
      </c>
      <c r="C425" s="4" t="s">
        <v>18</v>
      </c>
      <c r="D425" s="6">
        <v>6123</v>
      </c>
      <c r="E425" s="6">
        <v>2991</v>
      </c>
      <c r="F425" s="6">
        <v>3132</v>
      </c>
      <c r="G425" t="b">
        <f t="shared" si="52"/>
        <v>0</v>
      </c>
      <c r="H425" t="b">
        <f t="shared" si="53"/>
        <v>1</v>
      </c>
      <c r="I425" t="b">
        <f t="shared" si="54"/>
        <v>1</v>
      </c>
      <c r="J425" t="b">
        <f t="shared" si="55"/>
        <v>0</v>
      </c>
    </row>
    <row r="426" spans="1:10">
      <c r="A426" s="4" t="s">
        <v>406</v>
      </c>
      <c r="B426" t="str">
        <f t="shared" si="50"/>
        <v xml:space="preserve"> trzebnicki </v>
      </c>
      <c r="C426" s="4" t="s">
        <v>19</v>
      </c>
      <c r="D426" s="6">
        <v>4932</v>
      </c>
      <c r="E426" s="6">
        <v>2310</v>
      </c>
      <c r="F426" s="6">
        <v>2622</v>
      </c>
      <c r="G426" t="b">
        <f t="shared" si="52"/>
        <v>0</v>
      </c>
      <c r="H426" t="b">
        <f t="shared" si="53"/>
        <v>1</v>
      </c>
      <c r="I426" t="b">
        <f t="shared" si="54"/>
        <v>1</v>
      </c>
      <c r="J426" t="b">
        <f t="shared" si="55"/>
        <v>0</v>
      </c>
    </row>
    <row r="427" spans="1:10">
      <c r="A427" s="4" t="s">
        <v>406</v>
      </c>
      <c r="B427" t="str">
        <f t="shared" si="50"/>
        <v xml:space="preserve"> trzebnicki </v>
      </c>
      <c r="C427" s="4" t="s">
        <v>5</v>
      </c>
      <c r="D427" s="6">
        <v>6855</v>
      </c>
      <c r="E427" s="6">
        <v>2378</v>
      </c>
      <c r="F427" s="6">
        <v>4477</v>
      </c>
      <c r="G427" t="b">
        <f t="shared" si="52"/>
        <v>1</v>
      </c>
      <c r="H427" t="b">
        <f t="shared" si="53"/>
        <v>0</v>
      </c>
      <c r="I427" t="b">
        <f t="shared" si="54"/>
        <v>1</v>
      </c>
      <c r="J427" t="b">
        <f t="shared" si="55"/>
        <v>0</v>
      </c>
    </row>
    <row r="428" spans="1:10">
      <c r="A428" s="4" t="s">
        <v>406</v>
      </c>
      <c r="B428" t="str">
        <f t="shared" si="50"/>
        <v xml:space="preserve"> trzebnicki </v>
      </c>
      <c r="C428" s="4" t="s">
        <v>4</v>
      </c>
      <c r="D428" s="6">
        <f>SUM(D426:D427)</f>
        <v>11787</v>
      </c>
      <c r="E428" s="6">
        <f>SUM(E426:E427)</f>
        <v>4688</v>
      </c>
      <c r="F428" s="6">
        <f t="shared" ref="F428" si="58">SUM(F426:F427)</f>
        <v>7099</v>
      </c>
      <c r="G428" t="b">
        <f t="shared" si="52"/>
        <v>1</v>
      </c>
      <c r="H428" t="b">
        <f t="shared" si="53"/>
        <v>1</v>
      </c>
      <c r="I428" t="b">
        <f t="shared" si="54"/>
        <v>0</v>
      </c>
      <c r="J428" t="b">
        <f t="shared" si="55"/>
        <v>0</v>
      </c>
    </row>
    <row r="429" spans="1:10">
      <c r="A429" s="4" t="s">
        <v>406</v>
      </c>
      <c r="B429" t="str">
        <f t="shared" si="50"/>
        <v xml:space="preserve"> wałbrzyski </v>
      </c>
      <c r="C429" s="4" t="s">
        <v>116</v>
      </c>
      <c r="D429" s="6">
        <v>56848</v>
      </c>
      <c r="E429" s="6">
        <v>27416</v>
      </c>
      <c r="F429" s="6">
        <v>29432</v>
      </c>
      <c r="G429" t="b">
        <f t="shared" si="52"/>
        <v>1</v>
      </c>
      <c r="H429" t="b">
        <f t="shared" si="53"/>
        <v>1</v>
      </c>
      <c r="I429" t="b">
        <f t="shared" si="54"/>
        <v>1</v>
      </c>
      <c r="J429" t="b">
        <f t="shared" si="55"/>
        <v>1</v>
      </c>
    </row>
    <row r="430" spans="1:10">
      <c r="A430" s="4" t="s">
        <v>406</v>
      </c>
      <c r="B430" t="str">
        <f t="shared" si="50"/>
        <v xml:space="preserve"> wałbrzyski </v>
      </c>
      <c r="C430" s="4" t="s">
        <v>6</v>
      </c>
      <c r="D430" s="6">
        <v>2220</v>
      </c>
      <c r="E430" s="6">
        <v>1128</v>
      </c>
      <c r="F430" s="6">
        <v>1092</v>
      </c>
      <c r="G430" t="b">
        <f t="shared" si="52"/>
        <v>0</v>
      </c>
      <c r="H430" t="b">
        <f t="shared" si="53"/>
        <v>1</v>
      </c>
      <c r="I430" t="b">
        <f t="shared" si="54"/>
        <v>1</v>
      </c>
      <c r="J430" t="b">
        <f t="shared" si="55"/>
        <v>0</v>
      </c>
    </row>
    <row r="431" spans="1:10">
      <c r="A431" s="4" t="s">
        <v>406</v>
      </c>
      <c r="B431" t="str">
        <f t="shared" si="50"/>
        <v xml:space="preserve"> wałbrzyski </v>
      </c>
      <c r="C431" s="4" t="s">
        <v>7</v>
      </c>
      <c r="D431" s="6">
        <v>2699</v>
      </c>
      <c r="E431" s="6">
        <v>1381</v>
      </c>
      <c r="F431" s="6">
        <v>1318</v>
      </c>
      <c r="G431" t="b">
        <f t="shared" si="52"/>
        <v>0</v>
      </c>
      <c r="H431" t="b">
        <f t="shared" si="53"/>
        <v>1</v>
      </c>
      <c r="I431" t="b">
        <f t="shared" si="54"/>
        <v>1</v>
      </c>
      <c r="J431" t="b">
        <f t="shared" si="55"/>
        <v>0</v>
      </c>
    </row>
    <row r="432" spans="1:10">
      <c r="A432" s="4" t="s">
        <v>406</v>
      </c>
      <c r="B432" t="str">
        <f t="shared" si="50"/>
        <v xml:space="preserve"> wałbrzyski </v>
      </c>
      <c r="C432" s="4" t="s">
        <v>8</v>
      </c>
      <c r="D432" s="6">
        <v>2497</v>
      </c>
      <c r="E432" s="6">
        <v>1257</v>
      </c>
      <c r="F432" s="6">
        <v>1240</v>
      </c>
      <c r="G432" t="b">
        <f t="shared" si="52"/>
        <v>0</v>
      </c>
      <c r="H432" t="b">
        <f t="shared" si="53"/>
        <v>1</v>
      </c>
      <c r="I432" t="b">
        <f t="shared" si="54"/>
        <v>1</v>
      </c>
      <c r="J432" t="b">
        <f t="shared" si="55"/>
        <v>0</v>
      </c>
    </row>
    <row r="433" spans="1:10">
      <c r="A433" s="4" t="s">
        <v>406</v>
      </c>
      <c r="B433" t="str">
        <f t="shared" si="50"/>
        <v xml:space="preserve"> wałbrzyski </v>
      </c>
      <c r="C433" s="4" t="s">
        <v>9</v>
      </c>
      <c r="D433" s="6">
        <v>2737</v>
      </c>
      <c r="E433" s="6">
        <v>1334</v>
      </c>
      <c r="F433" s="6">
        <v>1403</v>
      </c>
      <c r="G433" t="b">
        <f t="shared" si="52"/>
        <v>0</v>
      </c>
      <c r="H433" t="b">
        <f t="shared" si="53"/>
        <v>1</v>
      </c>
      <c r="I433" t="b">
        <f t="shared" si="54"/>
        <v>1</v>
      </c>
      <c r="J433" t="b">
        <f t="shared" si="55"/>
        <v>0</v>
      </c>
    </row>
    <row r="434" spans="1:10">
      <c r="A434" s="4" t="s">
        <v>406</v>
      </c>
      <c r="B434" t="str">
        <f t="shared" si="50"/>
        <v xml:space="preserve"> wałbrzyski </v>
      </c>
      <c r="C434" s="4" t="s">
        <v>10</v>
      </c>
      <c r="D434" s="6">
        <v>3451</v>
      </c>
      <c r="E434" s="6">
        <v>1782</v>
      </c>
      <c r="F434" s="6">
        <v>1669</v>
      </c>
      <c r="G434" t="b">
        <f t="shared" si="52"/>
        <v>0</v>
      </c>
      <c r="H434" t="b">
        <f t="shared" si="53"/>
        <v>1</v>
      </c>
      <c r="I434" t="b">
        <f t="shared" si="54"/>
        <v>1</v>
      </c>
      <c r="J434" t="b">
        <f t="shared" si="55"/>
        <v>0</v>
      </c>
    </row>
    <row r="435" spans="1:10">
      <c r="A435" s="4" t="s">
        <v>406</v>
      </c>
      <c r="B435" t="str">
        <f t="shared" si="50"/>
        <v xml:space="preserve"> wałbrzyski </v>
      </c>
      <c r="C435" s="4" t="s">
        <v>11</v>
      </c>
      <c r="D435" s="6">
        <v>3871</v>
      </c>
      <c r="E435" s="6">
        <v>2022</v>
      </c>
      <c r="F435" s="6">
        <v>1849</v>
      </c>
      <c r="G435" t="b">
        <f t="shared" si="52"/>
        <v>0</v>
      </c>
      <c r="H435" t="b">
        <f t="shared" si="53"/>
        <v>1</v>
      </c>
      <c r="I435" t="b">
        <f t="shared" si="54"/>
        <v>1</v>
      </c>
      <c r="J435" t="b">
        <f t="shared" si="55"/>
        <v>0</v>
      </c>
    </row>
    <row r="436" spans="1:10">
      <c r="A436" s="4" t="s">
        <v>406</v>
      </c>
      <c r="B436" t="str">
        <f t="shared" si="50"/>
        <v xml:space="preserve"> wałbrzyski </v>
      </c>
      <c r="C436" s="4" t="s">
        <v>12</v>
      </c>
      <c r="D436" s="6">
        <v>4633</v>
      </c>
      <c r="E436" s="6">
        <v>2396</v>
      </c>
      <c r="F436" s="6">
        <v>2237</v>
      </c>
      <c r="G436" t="b">
        <f t="shared" si="52"/>
        <v>0</v>
      </c>
      <c r="H436" t="b">
        <f t="shared" si="53"/>
        <v>1</v>
      </c>
      <c r="I436" t="b">
        <f t="shared" si="54"/>
        <v>1</v>
      </c>
      <c r="J436" t="b">
        <f t="shared" si="55"/>
        <v>0</v>
      </c>
    </row>
    <row r="437" spans="1:10">
      <c r="A437" s="4" t="s">
        <v>406</v>
      </c>
      <c r="B437" t="str">
        <f t="shared" si="50"/>
        <v xml:space="preserve"> wałbrzyski </v>
      </c>
      <c r="C437" s="4" t="s">
        <v>13</v>
      </c>
      <c r="D437" s="6">
        <v>4478</v>
      </c>
      <c r="E437" s="6">
        <v>2267</v>
      </c>
      <c r="F437" s="6">
        <v>2211</v>
      </c>
      <c r="G437" t="b">
        <f t="shared" si="52"/>
        <v>0</v>
      </c>
      <c r="H437" t="b">
        <f t="shared" si="53"/>
        <v>1</v>
      </c>
      <c r="I437" t="b">
        <f t="shared" si="54"/>
        <v>1</v>
      </c>
      <c r="J437" t="b">
        <f t="shared" si="55"/>
        <v>0</v>
      </c>
    </row>
    <row r="438" spans="1:10">
      <c r="A438" s="4" t="s">
        <v>406</v>
      </c>
      <c r="B438" t="str">
        <f t="shared" si="50"/>
        <v xml:space="preserve"> wałbrzyski </v>
      </c>
      <c r="C438" s="4" t="s">
        <v>14</v>
      </c>
      <c r="D438" s="6">
        <v>3934</v>
      </c>
      <c r="E438" s="6">
        <v>2020</v>
      </c>
      <c r="F438" s="6">
        <v>1914</v>
      </c>
      <c r="G438" t="b">
        <f t="shared" si="52"/>
        <v>0</v>
      </c>
      <c r="H438" t="b">
        <f t="shared" si="53"/>
        <v>1</v>
      </c>
      <c r="I438" t="b">
        <f t="shared" si="54"/>
        <v>1</v>
      </c>
      <c r="J438" t="b">
        <f t="shared" si="55"/>
        <v>0</v>
      </c>
    </row>
    <row r="439" spans="1:10">
      <c r="A439" s="4" t="s">
        <v>406</v>
      </c>
      <c r="B439" t="str">
        <f t="shared" si="50"/>
        <v xml:space="preserve"> wałbrzyski </v>
      </c>
      <c r="C439" s="4" t="s">
        <v>15</v>
      </c>
      <c r="D439" s="6">
        <v>3409</v>
      </c>
      <c r="E439" s="6">
        <v>1736</v>
      </c>
      <c r="F439" s="6">
        <v>1673</v>
      </c>
      <c r="G439" t="b">
        <f t="shared" si="52"/>
        <v>0</v>
      </c>
      <c r="H439" t="b">
        <f t="shared" si="53"/>
        <v>1</v>
      </c>
      <c r="I439" t="b">
        <f t="shared" si="54"/>
        <v>1</v>
      </c>
      <c r="J439" t="b">
        <f t="shared" si="55"/>
        <v>0</v>
      </c>
    </row>
    <row r="440" spans="1:10">
      <c r="A440" s="4" t="s">
        <v>406</v>
      </c>
      <c r="B440" t="str">
        <f t="shared" ref="B440:B503" si="59">IF(C439="65+",C440,B439)</f>
        <v xml:space="preserve"> wałbrzyski </v>
      </c>
      <c r="C440" s="4" t="s">
        <v>16</v>
      </c>
      <c r="D440" s="6">
        <v>3659</v>
      </c>
      <c r="E440" s="6">
        <v>1820</v>
      </c>
      <c r="F440" s="6">
        <v>1839</v>
      </c>
      <c r="G440" t="b">
        <f t="shared" si="52"/>
        <v>0</v>
      </c>
      <c r="H440" t="b">
        <f t="shared" si="53"/>
        <v>1</v>
      </c>
      <c r="I440" t="b">
        <f t="shared" si="54"/>
        <v>1</v>
      </c>
      <c r="J440" t="b">
        <f t="shared" si="55"/>
        <v>0</v>
      </c>
    </row>
    <row r="441" spans="1:10">
      <c r="A441" s="4" t="s">
        <v>406</v>
      </c>
      <c r="B441" t="str">
        <f t="shared" si="59"/>
        <v xml:space="preserve"> wałbrzyski </v>
      </c>
      <c r="C441" s="4" t="s">
        <v>17</v>
      </c>
      <c r="D441" s="6">
        <v>4950</v>
      </c>
      <c r="E441" s="6">
        <v>2440</v>
      </c>
      <c r="F441" s="6">
        <v>2510</v>
      </c>
      <c r="G441" t="b">
        <f t="shared" si="52"/>
        <v>0</v>
      </c>
      <c r="H441" t="b">
        <f t="shared" si="53"/>
        <v>1</v>
      </c>
      <c r="I441" t="b">
        <f t="shared" si="54"/>
        <v>1</v>
      </c>
      <c r="J441" t="b">
        <f t="shared" si="55"/>
        <v>0</v>
      </c>
    </row>
    <row r="442" spans="1:10">
      <c r="A442" s="4" t="s">
        <v>406</v>
      </c>
      <c r="B442" t="str">
        <f t="shared" si="59"/>
        <v xml:space="preserve"> wałbrzyski </v>
      </c>
      <c r="C442" s="4" t="s">
        <v>18</v>
      </c>
      <c r="D442" s="6">
        <v>4605</v>
      </c>
      <c r="E442" s="6">
        <v>2186</v>
      </c>
      <c r="F442" s="6">
        <v>2419</v>
      </c>
      <c r="G442" t="b">
        <f t="shared" si="52"/>
        <v>0</v>
      </c>
      <c r="H442" t="b">
        <f t="shared" si="53"/>
        <v>1</v>
      </c>
      <c r="I442" t="b">
        <f t="shared" si="54"/>
        <v>1</v>
      </c>
      <c r="J442" t="b">
        <f t="shared" si="55"/>
        <v>0</v>
      </c>
    </row>
    <row r="443" spans="1:10">
      <c r="A443" s="4" t="s">
        <v>406</v>
      </c>
      <c r="B443" t="str">
        <f t="shared" si="59"/>
        <v xml:space="preserve"> wałbrzyski </v>
      </c>
      <c r="C443" s="4" t="s">
        <v>19</v>
      </c>
      <c r="D443" s="6">
        <v>3378</v>
      </c>
      <c r="E443" s="6">
        <v>1586</v>
      </c>
      <c r="F443" s="6">
        <v>1792</v>
      </c>
      <c r="G443" t="b">
        <f t="shared" si="52"/>
        <v>0</v>
      </c>
      <c r="H443" t="b">
        <f t="shared" si="53"/>
        <v>1</v>
      </c>
      <c r="I443" t="b">
        <f t="shared" si="54"/>
        <v>1</v>
      </c>
      <c r="J443" t="b">
        <f t="shared" si="55"/>
        <v>0</v>
      </c>
    </row>
    <row r="444" spans="1:10">
      <c r="A444" s="4" t="s">
        <v>406</v>
      </c>
      <c r="B444" t="str">
        <f t="shared" si="59"/>
        <v xml:space="preserve"> wałbrzyski </v>
      </c>
      <c r="C444" s="4" t="s">
        <v>5</v>
      </c>
      <c r="D444" s="6">
        <v>6327</v>
      </c>
      <c r="E444" s="6">
        <v>2061</v>
      </c>
      <c r="F444" s="6">
        <v>4266</v>
      </c>
      <c r="G444" t="b">
        <f t="shared" si="52"/>
        <v>1</v>
      </c>
      <c r="H444" t="b">
        <f t="shared" si="53"/>
        <v>0</v>
      </c>
      <c r="I444" t="b">
        <f t="shared" si="54"/>
        <v>1</v>
      </c>
      <c r="J444" t="b">
        <f t="shared" si="55"/>
        <v>0</v>
      </c>
    </row>
    <row r="445" spans="1:10">
      <c r="A445" s="4" t="s">
        <v>406</v>
      </c>
      <c r="B445" t="str">
        <f t="shared" si="59"/>
        <v xml:space="preserve"> wałbrzyski </v>
      </c>
      <c r="C445" s="4" t="s">
        <v>4</v>
      </c>
      <c r="D445" s="6">
        <f>SUM(D443:D444)</f>
        <v>9705</v>
      </c>
      <c r="E445" s="6">
        <f>SUM(E443:E444)</f>
        <v>3647</v>
      </c>
      <c r="F445" s="6">
        <f t="shared" ref="F445" si="60">SUM(F443:F444)</f>
        <v>6058</v>
      </c>
      <c r="G445" t="b">
        <f t="shared" si="52"/>
        <v>1</v>
      </c>
      <c r="H445" t="b">
        <f t="shared" si="53"/>
        <v>1</v>
      </c>
      <c r="I445" t="b">
        <f t="shared" si="54"/>
        <v>0</v>
      </c>
      <c r="J445" t="b">
        <f t="shared" si="55"/>
        <v>0</v>
      </c>
    </row>
    <row r="446" spans="1:10">
      <c r="A446" s="4" t="s">
        <v>406</v>
      </c>
      <c r="B446" t="str">
        <f t="shared" si="59"/>
        <v xml:space="preserve"> wołowski </v>
      </c>
      <c r="C446" s="4" t="s">
        <v>117</v>
      </c>
      <c r="D446" s="6">
        <v>47128</v>
      </c>
      <c r="E446" s="6">
        <v>23055</v>
      </c>
      <c r="F446" s="6">
        <v>24073</v>
      </c>
      <c r="G446" t="b">
        <f t="shared" si="52"/>
        <v>1</v>
      </c>
      <c r="H446" t="b">
        <f t="shared" si="53"/>
        <v>1</v>
      </c>
      <c r="I446" t="b">
        <f t="shared" si="54"/>
        <v>1</v>
      </c>
      <c r="J446" t="b">
        <f t="shared" si="55"/>
        <v>1</v>
      </c>
    </row>
    <row r="447" spans="1:10">
      <c r="A447" s="4" t="s">
        <v>406</v>
      </c>
      <c r="B447" t="str">
        <f t="shared" si="59"/>
        <v xml:space="preserve"> wołowski </v>
      </c>
      <c r="C447" s="4" t="s">
        <v>6</v>
      </c>
      <c r="D447" s="6">
        <v>2215</v>
      </c>
      <c r="E447" s="6">
        <v>1127</v>
      </c>
      <c r="F447" s="6">
        <v>1088</v>
      </c>
      <c r="G447" t="b">
        <f t="shared" si="52"/>
        <v>0</v>
      </c>
      <c r="H447" t="b">
        <f t="shared" si="53"/>
        <v>1</v>
      </c>
      <c r="I447" t="b">
        <f t="shared" si="54"/>
        <v>1</v>
      </c>
      <c r="J447" t="b">
        <f t="shared" si="55"/>
        <v>0</v>
      </c>
    </row>
    <row r="448" spans="1:10">
      <c r="A448" s="4" t="s">
        <v>406</v>
      </c>
      <c r="B448" t="str">
        <f t="shared" si="59"/>
        <v xml:space="preserve"> wołowski </v>
      </c>
      <c r="C448" s="4" t="s">
        <v>7</v>
      </c>
      <c r="D448" s="6">
        <v>2354</v>
      </c>
      <c r="E448" s="6">
        <v>1186</v>
      </c>
      <c r="F448" s="6">
        <v>1168</v>
      </c>
      <c r="G448" t="b">
        <f t="shared" si="52"/>
        <v>0</v>
      </c>
      <c r="H448" t="b">
        <f t="shared" si="53"/>
        <v>1</v>
      </c>
      <c r="I448" t="b">
        <f t="shared" si="54"/>
        <v>1</v>
      </c>
      <c r="J448" t="b">
        <f t="shared" si="55"/>
        <v>0</v>
      </c>
    </row>
    <row r="449" spans="1:10">
      <c r="A449" s="4" t="s">
        <v>406</v>
      </c>
      <c r="B449" t="str">
        <f t="shared" si="59"/>
        <v xml:space="preserve"> wołowski </v>
      </c>
      <c r="C449" s="4" t="s">
        <v>8</v>
      </c>
      <c r="D449" s="6">
        <v>2079</v>
      </c>
      <c r="E449" s="6">
        <v>1057</v>
      </c>
      <c r="F449" s="6">
        <v>1022</v>
      </c>
      <c r="G449" t="b">
        <f t="shared" si="52"/>
        <v>0</v>
      </c>
      <c r="H449" t="b">
        <f t="shared" si="53"/>
        <v>1</v>
      </c>
      <c r="I449" t="b">
        <f t="shared" si="54"/>
        <v>1</v>
      </c>
      <c r="J449" t="b">
        <f t="shared" si="55"/>
        <v>0</v>
      </c>
    </row>
    <row r="450" spans="1:10">
      <c r="A450" s="4" t="s">
        <v>406</v>
      </c>
      <c r="B450" t="str">
        <f t="shared" si="59"/>
        <v xml:space="preserve"> wołowski </v>
      </c>
      <c r="C450" s="4" t="s">
        <v>9</v>
      </c>
      <c r="D450" s="6">
        <v>2213</v>
      </c>
      <c r="E450" s="6">
        <v>1146</v>
      </c>
      <c r="F450" s="6">
        <v>1067</v>
      </c>
      <c r="G450" t="b">
        <f t="shared" si="52"/>
        <v>0</v>
      </c>
      <c r="H450" t="b">
        <f t="shared" si="53"/>
        <v>1</v>
      </c>
      <c r="I450" t="b">
        <f t="shared" si="54"/>
        <v>1</v>
      </c>
      <c r="J450" t="b">
        <f t="shared" si="55"/>
        <v>0</v>
      </c>
    </row>
    <row r="451" spans="1:10">
      <c r="A451" s="4" t="s">
        <v>406</v>
      </c>
      <c r="B451" t="str">
        <f t="shared" si="59"/>
        <v xml:space="preserve"> wołowski </v>
      </c>
      <c r="C451" s="4" t="s">
        <v>10</v>
      </c>
      <c r="D451" s="6">
        <v>2998</v>
      </c>
      <c r="E451" s="6">
        <v>1501</v>
      </c>
      <c r="F451" s="6">
        <v>1497</v>
      </c>
      <c r="G451" t="b">
        <f t="shared" si="52"/>
        <v>0</v>
      </c>
      <c r="H451" t="b">
        <f t="shared" si="53"/>
        <v>1</v>
      </c>
      <c r="I451" t="b">
        <f t="shared" si="54"/>
        <v>1</v>
      </c>
      <c r="J451" t="b">
        <f t="shared" si="55"/>
        <v>0</v>
      </c>
    </row>
    <row r="452" spans="1:10">
      <c r="A452" s="4" t="s">
        <v>406</v>
      </c>
      <c r="B452" t="str">
        <f t="shared" si="59"/>
        <v xml:space="preserve"> wołowski </v>
      </c>
      <c r="C452" s="4" t="s">
        <v>11</v>
      </c>
      <c r="D452" s="6">
        <v>3555</v>
      </c>
      <c r="E452" s="6">
        <v>1840</v>
      </c>
      <c r="F452" s="6">
        <v>1715</v>
      </c>
      <c r="G452" t="b">
        <f t="shared" si="52"/>
        <v>0</v>
      </c>
      <c r="H452" t="b">
        <f t="shared" si="53"/>
        <v>1</v>
      </c>
      <c r="I452" t="b">
        <f t="shared" si="54"/>
        <v>1</v>
      </c>
      <c r="J452" t="b">
        <f t="shared" si="55"/>
        <v>0</v>
      </c>
    </row>
    <row r="453" spans="1:10">
      <c r="A453" s="4" t="s">
        <v>406</v>
      </c>
      <c r="B453" t="str">
        <f t="shared" si="59"/>
        <v xml:space="preserve"> wołowski </v>
      </c>
      <c r="C453" s="4" t="s">
        <v>12</v>
      </c>
      <c r="D453" s="6">
        <v>3827</v>
      </c>
      <c r="E453" s="6">
        <v>1984</v>
      </c>
      <c r="F453" s="6">
        <v>1843</v>
      </c>
      <c r="G453" t="b">
        <f t="shared" ref="G453:G516" si="61">IFERROR(IF(SEARCH(" - ",C453)&gt;0,FALSE,TRUE),TRUE)</f>
        <v>0</v>
      </c>
      <c r="H453" t="b">
        <f t="shared" ref="H453:H516" si="62">IFERROR(IF(SEARCH("70",C453)&gt;0,FALSE,TRUE),TRUE)</f>
        <v>1</v>
      </c>
      <c r="I453" t="b">
        <f t="shared" ref="I453:I516" si="63">IFERROR(IF(SEARCH("65+",C453)&gt;0,FALSE,TRUE),TRUE)</f>
        <v>1</v>
      </c>
      <c r="J453" t="b">
        <f t="shared" ref="J453:J516" si="64">AND(G453:I453)</f>
        <v>0</v>
      </c>
    </row>
    <row r="454" spans="1:10">
      <c r="A454" s="4" t="s">
        <v>406</v>
      </c>
      <c r="B454" t="str">
        <f t="shared" si="59"/>
        <v xml:space="preserve"> wołowski </v>
      </c>
      <c r="C454" s="4" t="s">
        <v>13</v>
      </c>
      <c r="D454" s="6">
        <v>3796</v>
      </c>
      <c r="E454" s="6">
        <v>1963</v>
      </c>
      <c r="F454" s="6">
        <v>1833</v>
      </c>
      <c r="G454" t="b">
        <f t="shared" si="61"/>
        <v>0</v>
      </c>
      <c r="H454" t="b">
        <f t="shared" si="62"/>
        <v>1</v>
      </c>
      <c r="I454" t="b">
        <f t="shared" si="63"/>
        <v>1</v>
      </c>
      <c r="J454" t="b">
        <f t="shared" si="64"/>
        <v>0</v>
      </c>
    </row>
    <row r="455" spans="1:10">
      <c r="A455" s="4" t="s">
        <v>406</v>
      </c>
      <c r="B455" t="str">
        <f t="shared" si="59"/>
        <v xml:space="preserve"> wołowski </v>
      </c>
      <c r="C455" s="4" t="s">
        <v>14</v>
      </c>
      <c r="D455" s="6">
        <v>3453</v>
      </c>
      <c r="E455" s="6">
        <v>1778</v>
      </c>
      <c r="F455" s="6">
        <v>1675</v>
      </c>
      <c r="G455" t="b">
        <f t="shared" si="61"/>
        <v>0</v>
      </c>
      <c r="H455" t="b">
        <f t="shared" si="62"/>
        <v>1</v>
      </c>
      <c r="I455" t="b">
        <f t="shared" si="63"/>
        <v>1</v>
      </c>
      <c r="J455" t="b">
        <f t="shared" si="64"/>
        <v>0</v>
      </c>
    </row>
    <row r="456" spans="1:10">
      <c r="A456" s="4" t="s">
        <v>406</v>
      </c>
      <c r="B456" t="str">
        <f t="shared" si="59"/>
        <v xml:space="preserve"> wołowski </v>
      </c>
      <c r="C456" s="4" t="s">
        <v>15</v>
      </c>
      <c r="D456" s="6">
        <v>2959</v>
      </c>
      <c r="E456" s="6">
        <v>1536</v>
      </c>
      <c r="F456" s="6">
        <v>1423</v>
      </c>
      <c r="G456" t="b">
        <f t="shared" si="61"/>
        <v>0</v>
      </c>
      <c r="H456" t="b">
        <f t="shared" si="62"/>
        <v>1</v>
      </c>
      <c r="I456" t="b">
        <f t="shared" si="63"/>
        <v>1</v>
      </c>
      <c r="J456" t="b">
        <f t="shared" si="64"/>
        <v>0</v>
      </c>
    </row>
    <row r="457" spans="1:10">
      <c r="A457" s="4" t="s">
        <v>406</v>
      </c>
      <c r="B457" t="str">
        <f t="shared" si="59"/>
        <v xml:space="preserve"> wołowski </v>
      </c>
      <c r="C457" s="4" t="s">
        <v>16</v>
      </c>
      <c r="D457" s="6">
        <v>2998</v>
      </c>
      <c r="E457" s="6">
        <v>1515</v>
      </c>
      <c r="F457" s="6">
        <v>1483</v>
      </c>
      <c r="G457" t="b">
        <f t="shared" si="61"/>
        <v>0</v>
      </c>
      <c r="H457" t="b">
        <f t="shared" si="62"/>
        <v>1</v>
      </c>
      <c r="I457" t="b">
        <f t="shared" si="63"/>
        <v>1</v>
      </c>
      <c r="J457" t="b">
        <f t="shared" si="64"/>
        <v>0</v>
      </c>
    </row>
    <row r="458" spans="1:10">
      <c r="A458" s="4" t="s">
        <v>406</v>
      </c>
      <c r="B458" t="str">
        <f t="shared" si="59"/>
        <v xml:space="preserve"> wołowski </v>
      </c>
      <c r="C458" s="4" t="s">
        <v>17</v>
      </c>
      <c r="D458" s="6">
        <v>3694</v>
      </c>
      <c r="E458" s="6">
        <v>1882</v>
      </c>
      <c r="F458" s="6">
        <v>1812</v>
      </c>
      <c r="G458" t="b">
        <f t="shared" si="61"/>
        <v>0</v>
      </c>
      <c r="H458" t="b">
        <f t="shared" si="62"/>
        <v>1</v>
      </c>
      <c r="I458" t="b">
        <f t="shared" si="63"/>
        <v>1</v>
      </c>
      <c r="J458" t="b">
        <f t="shared" si="64"/>
        <v>0</v>
      </c>
    </row>
    <row r="459" spans="1:10">
      <c r="A459" s="4" t="s">
        <v>406</v>
      </c>
      <c r="B459" t="str">
        <f t="shared" si="59"/>
        <v xml:space="preserve"> wołowski </v>
      </c>
      <c r="C459" s="4" t="s">
        <v>18</v>
      </c>
      <c r="D459" s="6">
        <v>3543</v>
      </c>
      <c r="E459" s="6">
        <v>1704</v>
      </c>
      <c r="F459" s="6">
        <v>1839</v>
      </c>
      <c r="G459" t="b">
        <f t="shared" si="61"/>
        <v>0</v>
      </c>
      <c r="H459" t="b">
        <f t="shared" si="62"/>
        <v>1</v>
      </c>
      <c r="I459" t="b">
        <f t="shared" si="63"/>
        <v>1</v>
      </c>
      <c r="J459" t="b">
        <f t="shared" si="64"/>
        <v>0</v>
      </c>
    </row>
    <row r="460" spans="1:10">
      <c r="A460" s="4" t="s">
        <v>406</v>
      </c>
      <c r="B460" t="str">
        <f t="shared" si="59"/>
        <v xml:space="preserve"> wołowski </v>
      </c>
      <c r="C460" s="4" t="s">
        <v>19</v>
      </c>
      <c r="D460" s="6">
        <v>2765</v>
      </c>
      <c r="E460" s="6">
        <v>1285</v>
      </c>
      <c r="F460" s="6">
        <v>1480</v>
      </c>
      <c r="G460" t="b">
        <f t="shared" si="61"/>
        <v>0</v>
      </c>
      <c r="H460" t="b">
        <f t="shared" si="62"/>
        <v>1</v>
      </c>
      <c r="I460" t="b">
        <f t="shared" si="63"/>
        <v>1</v>
      </c>
      <c r="J460" t="b">
        <f t="shared" si="64"/>
        <v>0</v>
      </c>
    </row>
    <row r="461" spans="1:10">
      <c r="A461" s="4" t="s">
        <v>406</v>
      </c>
      <c r="B461" t="str">
        <f t="shared" si="59"/>
        <v xml:space="preserve"> wołowski </v>
      </c>
      <c r="C461" s="4" t="s">
        <v>5</v>
      </c>
      <c r="D461" s="6">
        <v>4679</v>
      </c>
      <c r="E461" s="6">
        <v>1551</v>
      </c>
      <c r="F461" s="6">
        <v>3128</v>
      </c>
      <c r="G461" t="b">
        <f t="shared" si="61"/>
        <v>1</v>
      </c>
      <c r="H461" t="b">
        <f t="shared" si="62"/>
        <v>0</v>
      </c>
      <c r="I461" t="b">
        <f t="shared" si="63"/>
        <v>1</v>
      </c>
      <c r="J461" t="b">
        <f t="shared" si="64"/>
        <v>0</v>
      </c>
    </row>
    <row r="462" spans="1:10">
      <c r="A462" s="4" t="s">
        <v>406</v>
      </c>
      <c r="B462" t="str">
        <f t="shared" si="59"/>
        <v xml:space="preserve"> wołowski </v>
      </c>
      <c r="C462" s="4" t="s">
        <v>4</v>
      </c>
      <c r="D462" s="6">
        <f>SUM(D460:D461)</f>
        <v>7444</v>
      </c>
      <c r="E462" s="6">
        <f>SUM(E460:E461)</f>
        <v>2836</v>
      </c>
      <c r="F462" s="6">
        <f t="shared" ref="F462" si="65">SUM(F460:F461)</f>
        <v>4608</v>
      </c>
      <c r="G462" t="b">
        <f t="shared" si="61"/>
        <v>1</v>
      </c>
      <c r="H462" t="b">
        <f t="shared" si="62"/>
        <v>1</v>
      </c>
      <c r="I462" t="b">
        <f t="shared" si="63"/>
        <v>0</v>
      </c>
      <c r="J462" t="b">
        <f t="shared" si="64"/>
        <v>0</v>
      </c>
    </row>
    <row r="463" spans="1:10">
      <c r="A463" s="4" t="s">
        <v>406</v>
      </c>
      <c r="B463" t="str">
        <f t="shared" si="59"/>
        <v xml:space="preserve"> wrocławski </v>
      </c>
      <c r="C463" s="4" t="s">
        <v>118</v>
      </c>
      <c r="D463" s="6">
        <v>135837</v>
      </c>
      <c r="E463" s="6">
        <v>66531</v>
      </c>
      <c r="F463" s="6">
        <v>69306</v>
      </c>
      <c r="G463" t="b">
        <f t="shared" si="61"/>
        <v>1</v>
      </c>
      <c r="H463" t="b">
        <f t="shared" si="62"/>
        <v>1</v>
      </c>
      <c r="I463" t="b">
        <f t="shared" si="63"/>
        <v>1</v>
      </c>
      <c r="J463" t="b">
        <f t="shared" si="64"/>
        <v>1</v>
      </c>
    </row>
    <row r="464" spans="1:10">
      <c r="A464" s="4" t="s">
        <v>406</v>
      </c>
      <c r="B464" t="str">
        <f t="shared" si="59"/>
        <v xml:space="preserve"> wrocławski </v>
      </c>
      <c r="C464" s="4" t="s">
        <v>6</v>
      </c>
      <c r="D464" s="6">
        <v>7883</v>
      </c>
      <c r="E464" s="6">
        <v>3990</v>
      </c>
      <c r="F464" s="6">
        <v>3893</v>
      </c>
      <c r="G464" t="b">
        <f t="shared" si="61"/>
        <v>0</v>
      </c>
      <c r="H464" t="b">
        <f t="shared" si="62"/>
        <v>1</v>
      </c>
      <c r="I464" t="b">
        <f t="shared" si="63"/>
        <v>1</v>
      </c>
      <c r="J464" t="b">
        <f t="shared" si="64"/>
        <v>0</v>
      </c>
    </row>
    <row r="465" spans="1:10">
      <c r="A465" s="4" t="s">
        <v>406</v>
      </c>
      <c r="B465" t="str">
        <f t="shared" si="59"/>
        <v xml:space="preserve"> wrocławski </v>
      </c>
      <c r="C465" s="4" t="s">
        <v>7</v>
      </c>
      <c r="D465" s="6">
        <v>9520</v>
      </c>
      <c r="E465" s="6">
        <v>4902</v>
      </c>
      <c r="F465" s="6">
        <v>4618</v>
      </c>
      <c r="G465" t="b">
        <f t="shared" si="61"/>
        <v>0</v>
      </c>
      <c r="H465" t="b">
        <f t="shared" si="62"/>
        <v>1</v>
      </c>
      <c r="I465" t="b">
        <f t="shared" si="63"/>
        <v>1</v>
      </c>
      <c r="J465" t="b">
        <f t="shared" si="64"/>
        <v>0</v>
      </c>
    </row>
    <row r="466" spans="1:10">
      <c r="A466" s="4" t="s">
        <v>406</v>
      </c>
      <c r="B466" t="str">
        <f t="shared" si="59"/>
        <v xml:space="preserve"> wrocławski </v>
      </c>
      <c r="C466" s="4" t="s">
        <v>8</v>
      </c>
      <c r="D466" s="6">
        <v>7128</v>
      </c>
      <c r="E466" s="6">
        <v>3614</v>
      </c>
      <c r="F466" s="6">
        <v>3514</v>
      </c>
      <c r="G466" t="b">
        <f t="shared" si="61"/>
        <v>0</v>
      </c>
      <c r="H466" t="b">
        <f t="shared" si="62"/>
        <v>1</v>
      </c>
      <c r="I466" t="b">
        <f t="shared" si="63"/>
        <v>1</v>
      </c>
      <c r="J466" t="b">
        <f t="shared" si="64"/>
        <v>0</v>
      </c>
    </row>
    <row r="467" spans="1:10">
      <c r="A467" s="4" t="s">
        <v>406</v>
      </c>
      <c r="B467" t="str">
        <f t="shared" si="59"/>
        <v xml:space="preserve"> wrocławski </v>
      </c>
      <c r="C467" s="4" t="s">
        <v>9</v>
      </c>
      <c r="D467" s="6">
        <v>6942</v>
      </c>
      <c r="E467" s="6">
        <v>3591</v>
      </c>
      <c r="F467" s="6">
        <v>3351</v>
      </c>
      <c r="G467" t="b">
        <f t="shared" si="61"/>
        <v>0</v>
      </c>
      <c r="H467" t="b">
        <f t="shared" si="62"/>
        <v>1</v>
      </c>
      <c r="I467" t="b">
        <f t="shared" si="63"/>
        <v>1</v>
      </c>
      <c r="J467" t="b">
        <f t="shared" si="64"/>
        <v>0</v>
      </c>
    </row>
    <row r="468" spans="1:10">
      <c r="A468" s="4" t="s">
        <v>406</v>
      </c>
      <c r="B468" t="str">
        <f t="shared" si="59"/>
        <v xml:space="preserve"> wrocławski </v>
      </c>
      <c r="C468" s="4" t="s">
        <v>10</v>
      </c>
      <c r="D468" s="6">
        <v>7593</v>
      </c>
      <c r="E468" s="6">
        <v>3909</v>
      </c>
      <c r="F468" s="6">
        <v>3684</v>
      </c>
      <c r="G468" t="b">
        <f t="shared" si="61"/>
        <v>0</v>
      </c>
      <c r="H468" t="b">
        <f t="shared" si="62"/>
        <v>1</v>
      </c>
      <c r="I468" t="b">
        <f t="shared" si="63"/>
        <v>1</v>
      </c>
      <c r="J468" t="b">
        <f t="shared" si="64"/>
        <v>0</v>
      </c>
    </row>
    <row r="469" spans="1:10">
      <c r="A469" s="4" t="s">
        <v>406</v>
      </c>
      <c r="B469" t="str">
        <f t="shared" si="59"/>
        <v xml:space="preserve"> wrocławski </v>
      </c>
      <c r="C469" s="4" t="s">
        <v>11</v>
      </c>
      <c r="D469" s="6">
        <v>9336</v>
      </c>
      <c r="E469" s="6">
        <v>4602</v>
      </c>
      <c r="F469" s="6">
        <v>4734</v>
      </c>
      <c r="G469" t="b">
        <f t="shared" si="61"/>
        <v>0</v>
      </c>
      <c r="H469" t="b">
        <f t="shared" si="62"/>
        <v>1</v>
      </c>
      <c r="I469" t="b">
        <f t="shared" si="63"/>
        <v>1</v>
      </c>
      <c r="J469" t="b">
        <f t="shared" si="64"/>
        <v>0</v>
      </c>
    </row>
    <row r="470" spans="1:10">
      <c r="A470" s="4" t="s">
        <v>406</v>
      </c>
      <c r="B470" t="str">
        <f t="shared" si="59"/>
        <v xml:space="preserve"> wrocławski </v>
      </c>
      <c r="C470" s="4" t="s">
        <v>12</v>
      </c>
      <c r="D470" s="6">
        <v>12750</v>
      </c>
      <c r="E470" s="6">
        <v>6212</v>
      </c>
      <c r="F470" s="6">
        <v>6538</v>
      </c>
      <c r="G470" t="b">
        <f t="shared" si="61"/>
        <v>0</v>
      </c>
      <c r="H470" t="b">
        <f t="shared" si="62"/>
        <v>1</v>
      </c>
      <c r="I470" t="b">
        <f t="shared" si="63"/>
        <v>1</v>
      </c>
      <c r="J470" t="b">
        <f t="shared" si="64"/>
        <v>0</v>
      </c>
    </row>
    <row r="471" spans="1:10">
      <c r="A471" s="4" t="s">
        <v>406</v>
      </c>
      <c r="B471" t="str">
        <f t="shared" si="59"/>
        <v xml:space="preserve"> wrocławski </v>
      </c>
      <c r="C471" s="4" t="s">
        <v>13</v>
      </c>
      <c r="D471" s="6">
        <v>13195</v>
      </c>
      <c r="E471" s="6">
        <v>6518</v>
      </c>
      <c r="F471" s="6">
        <v>6677</v>
      </c>
      <c r="G471" t="b">
        <f t="shared" si="61"/>
        <v>0</v>
      </c>
      <c r="H471" t="b">
        <f t="shared" si="62"/>
        <v>1</v>
      </c>
      <c r="I471" t="b">
        <f t="shared" si="63"/>
        <v>1</v>
      </c>
      <c r="J471" t="b">
        <f t="shared" si="64"/>
        <v>0</v>
      </c>
    </row>
    <row r="472" spans="1:10">
      <c r="A472" s="4" t="s">
        <v>406</v>
      </c>
      <c r="B472" t="str">
        <f t="shared" si="59"/>
        <v xml:space="preserve"> wrocławski </v>
      </c>
      <c r="C472" s="4" t="s">
        <v>14</v>
      </c>
      <c r="D472" s="6">
        <v>11718</v>
      </c>
      <c r="E472" s="6">
        <v>5889</v>
      </c>
      <c r="F472" s="6">
        <v>5829</v>
      </c>
      <c r="G472" t="b">
        <f t="shared" si="61"/>
        <v>0</v>
      </c>
      <c r="H472" t="b">
        <f t="shared" si="62"/>
        <v>1</v>
      </c>
      <c r="I472" t="b">
        <f t="shared" si="63"/>
        <v>1</v>
      </c>
      <c r="J472" t="b">
        <f t="shared" si="64"/>
        <v>0</v>
      </c>
    </row>
    <row r="473" spans="1:10">
      <c r="A473" s="4" t="s">
        <v>406</v>
      </c>
      <c r="B473" t="str">
        <f t="shared" si="59"/>
        <v xml:space="preserve"> wrocławski </v>
      </c>
      <c r="C473" s="4" t="s">
        <v>15</v>
      </c>
      <c r="D473" s="6">
        <v>8589</v>
      </c>
      <c r="E473" s="6">
        <v>4384</v>
      </c>
      <c r="F473" s="6">
        <v>4205</v>
      </c>
      <c r="G473" t="b">
        <f t="shared" si="61"/>
        <v>0</v>
      </c>
      <c r="H473" t="b">
        <f t="shared" si="62"/>
        <v>1</v>
      </c>
      <c r="I473" t="b">
        <f t="shared" si="63"/>
        <v>1</v>
      </c>
      <c r="J473" t="b">
        <f t="shared" si="64"/>
        <v>0</v>
      </c>
    </row>
    <row r="474" spans="1:10">
      <c r="A474" s="4" t="s">
        <v>406</v>
      </c>
      <c r="B474" t="str">
        <f t="shared" si="59"/>
        <v xml:space="preserve"> wrocławski </v>
      </c>
      <c r="C474" s="4" t="s">
        <v>16</v>
      </c>
      <c r="D474" s="6">
        <v>7662</v>
      </c>
      <c r="E474" s="6">
        <v>3855</v>
      </c>
      <c r="F474" s="6">
        <v>3807</v>
      </c>
      <c r="G474" t="b">
        <f t="shared" si="61"/>
        <v>0</v>
      </c>
      <c r="H474" t="b">
        <f t="shared" si="62"/>
        <v>1</v>
      </c>
      <c r="I474" t="b">
        <f t="shared" si="63"/>
        <v>1</v>
      </c>
      <c r="J474" t="b">
        <f t="shared" si="64"/>
        <v>0</v>
      </c>
    </row>
    <row r="475" spans="1:10">
      <c r="A475" s="4" t="s">
        <v>406</v>
      </c>
      <c r="B475" t="str">
        <f t="shared" si="59"/>
        <v xml:space="preserve"> wrocławski </v>
      </c>
      <c r="C475" s="4" t="s">
        <v>17</v>
      </c>
      <c r="D475" s="6">
        <v>8963</v>
      </c>
      <c r="E475" s="6">
        <v>4515</v>
      </c>
      <c r="F475" s="6">
        <v>4448</v>
      </c>
      <c r="G475" t="b">
        <f t="shared" si="61"/>
        <v>0</v>
      </c>
      <c r="H475" t="b">
        <f t="shared" si="62"/>
        <v>1</v>
      </c>
      <c r="I475" t="b">
        <f t="shared" si="63"/>
        <v>1</v>
      </c>
      <c r="J475" t="b">
        <f t="shared" si="64"/>
        <v>0</v>
      </c>
    </row>
    <row r="476" spans="1:10">
      <c r="A476" s="4" t="s">
        <v>406</v>
      </c>
      <c r="B476" t="str">
        <f t="shared" si="59"/>
        <v xml:space="preserve"> wrocławski </v>
      </c>
      <c r="C476" s="4" t="s">
        <v>18</v>
      </c>
      <c r="D476" s="6">
        <v>8524</v>
      </c>
      <c r="E476" s="6">
        <v>4086</v>
      </c>
      <c r="F476" s="6">
        <v>4438</v>
      </c>
      <c r="G476" t="b">
        <f t="shared" si="61"/>
        <v>0</v>
      </c>
      <c r="H476" t="b">
        <f t="shared" si="62"/>
        <v>1</v>
      </c>
      <c r="I476" t="b">
        <f t="shared" si="63"/>
        <v>1</v>
      </c>
      <c r="J476" t="b">
        <f t="shared" si="64"/>
        <v>0</v>
      </c>
    </row>
    <row r="477" spans="1:10">
      <c r="A477" s="4" t="s">
        <v>406</v>
      </c>
      <c r="B477" t="str">
        <f t="shared" si="59"/>
        <v xml:space="preserve"> wrocławski </v>
      </c>
      <c r="C477" s="4" t="s">
        <v>19</v>
      </c>
      <c r="D477" s="6">
        <v>6476</v>
      </c>
      <c r="E477" s="6">
        <v>3075</v>
      </c>
      <c r="F477" s="6">
        <v>3401</v>
      </c>
      <c r="G477" t="b">
        <f t="shared" si="61"/>
        <v>0</v>
      </c>
      <c r="H477" t="b">
        <f t="shared" si="62"/>
        <v>1</v>
      </c>
      <c r="I477" t="b">
        <f t="shared" si="63"/>
        <v>1</v>
      </c>
      <c r="J477" t="b">
        <f t="shared" si="64"/>
        <v>0</v>
      </c>
    </row>
    <row r="478" spans="1:10">
      <c r="A478" s="4" t="s">
        <v>406</v>
      </c>
      <c r="B478" t="str">
        <f t="shared" si="59"/>
        <v xml:space="preserve"> wrocławski </v>
      </c>
      <c r="C478" s="4" t="s">
        <v>5</v>
      </c>
      <c r="D478" s="6">
        <v>9558</v>
      </c>
      <c r="E478" s="6">
        <v>3389</v>
      </c>
      <c r="F478" s="6">
        <v>6169</v>
      </c>
      <c r="G478" t="b">
        <f t="shared" si="61"/>
        <v>1</v>
      </c>
      <c r="H478" t="b">
        <f t="shared" si="62"/>
        <v>0</v>
      </c>
      <c r="I478" t="b">
        <f t="shared" si="63"/>
        <v>1</v>
      </c>
      <c r="J478" t="b">
        <f t="shared" si="64"/>
        <v>0</v>
      </c>
    </row>
    <row r="479" spans="1:10">
      <c r="A479" s="4" t="s">
        <v>406</v>
      </c>
      <c r="B479" t="str">
        <f t="shared" si="59"/>
        <v xml:space="preserve"> wrocławski </v>
      </c>
      <c r="C479" s="4" t="s">
        <v>4</v>
      </c>
      <c r="D479" s="6">
        <f>SUM(D477:D478)</f>
        <v>16034</v>
      </c>
      <c r="E479" s="6">
        <f>SUM(E477:E478)</f>
        <v>6464</v>
      </c>
      <c r="F479" s="6">
        <f t="shared" ref="F479" si="66">SUM(F477:F478)</f>
        <v>9570</v>
      </c>
      <c r="G479" t="b">
        <f t="shared" si="61"/>
        <v>1</v>
      </c>
      <c r="H479" t="b">
        <f t="shared" si="62"/>
        <v>1</v>
      </c>
      <c r="I479" t="b">
        <f t="shared" si="63"/>
        <v>0</v>
      </c>
      <c r="J479" t="b">
        <f t="shared" si="64"/>
        <v>0</v>
      </c>
    </row>
    <row r="480" spans="1:10">
      <c r="A480" s="4" t="s">
        <v>406</v>
      </c>
      <c r="B480" t="str">
        <f t="shared" si="59"/>
        <v xml:space="preserve"> ząbkowicki </v>
      </c>
      <c r="C480" s="4" t="s">
        <v>119</v>
      </c>
      <c r="D480" s="6">
        <v>66758</v>
      </c>
      <c r="E480" s="6">
        <v>32446</v>
      </c>
      <c r="F480" s="6">
        <v>34312</v>
      </c>
      <c r="G480" t="b">
        <f t="shared" si="61"/>
        <v>1</v>
      </c>
      <c r="H480" t="b">
        <f t="shared" si="62"/>
        <v>1</v>
      </c>
      <c r="I480" t="b">
        <f t="shared" si="63"/>
        <v>1</v>
      </c>
      <c r="J480" t="b">
        <f t="shared" si="64"/>
        <v>1</v>
      </c>
    </row>
    <row r="481" spans="1:10">
      <c r="A481" s="4" t="s">
        <v>406</v>
      </c>
      <c r="B481" t="str">
        <f t="shared" si="59"/>
        <v xml:space="preserve"> ząbkowicki </v>
      </c>
      <c r="C481" s="4" t="s">
        <v>6</v>
      </c>
      <c r="D481" s="6">
        <v>2725</v>
      </c>
      <c r="E481" s="6">
        <v>1410</v>
      </c>
      <c r="F481" s="6">
        <v>1315</v>
      </c>
      <c r="G481" t="b">
        <f t="shared" si="61"/>
        <v>0</v>
      </c>
      <c r="H481" t="b">
        <f t="shared" si="62"/>
        <v>1</v>
      </c>
      <c r="I481" t="b">
        <f t="shared" si="63"/>
        <v>1</v>
      </c>
      <c r="J481" t="b">
        <f t="shared" si="64"/>
        <v>0</v>
      </c>
    </row>
    <row r="482" spans="1:10">
      <c r="A482" s="4" t="s">
        <v>406</v>
      </c>
      <c r="B482" t="str">
        <f t="shared" si="59"/>
        <v xml:space="preserve"> ząbkowicki </v>
      </c>
      <c r="C482" s="4" t="s">
        <v>7</v>
      </c>
      <c r="D482" s="6">
        <v>3208</v>
      </c>
      <c r="E482" s="6">
        <v>1649</v>
      </c>
      <c r="F482" s="6">
        <v>1559</v>
      </c>
      <c r="G482" t="b">
        <f t="shared" si="61"/>
        <v>0</v>
      </c>
      <c r="H482" t="b">
        <f t="shared" si="62"/>
        <v>1</v>
      </c>
      <c r="I482" t="b">
        <f t="shared" si="63"/>
        <v>1</v>
      </c>
      <c r="J482" t="b">
        <f t="shared" si="64"/>
        <v>0</v>
      </c>
    </row>
    <row r="483" spans="1:10">
      <c r="A483" s="4" t="s">
        <v>406</v>
      </c>
      <c r="B483" t="str">
        <f t="shared" si="59"/>
        <v xml:space="preserve"> ząbkowicki </v>
      </c>
      <c r="C483" s="4" t="s">
        <v>8</v>
      </c>
      <c r="D483" s="6">
        <v>2887</v>
      </c>
      <c r="E483" s="6">
        <v>1483</v>
      </c>
      <c r="F483" s="6">
        <v>1404</v>
      </c>
      <c r="G483" t="b">
        <f t="shared" si="61"/>
        <v>0</v>
      </c>
      <c r="H483" t="b">
        <f t="shared" si="62"/>
        <v>1</v>
      </c>
      <c r="I483" t="b">
        <f t="shared" si="63"/>
        <v>1</v>
      </c>
      <c r="J483" t="b">
        <f t="shared" si="64"/>
        <v>0</v>
      </c>
    </row>
    <row r="484" spans="1:10">
      <c r="A484" s="4" t="s">
        <v>406</v>
      </c>
      <c r="B484" t="str">
        <f t="shared" si="59"/>
        <v xml:space="preserve"> ząbkowicki </v>
      </c>
      <c r="C484" s="4" t="s">
        <v>9</v>
      </c>
      <c r="D484" s="6">
        <v>3341</v>
      </c>
      <c r="E484" s="6">
        <v>1726</v>
      </c>
      <c r="F484" s="6">
        <v>1615</v>
      </c>
      <c r="G484" t="b">
        <f t="shared" si="61"/>
        <v>0</v>
      </c>
      <c r="H484" t="b">
        <f t="shared" si="62"/>
        <v>1</v>
      </c>
      <c r="I484" t="b">
        <f t="shared" si="63"/>
        <v>1</v>
      </c>
      <c r="J484" t="b">
        <f t="shared" si="64"/>
        <v>0</v>
      </c>
    </row>
    <row r="485" spans="1:10">
      <c r="A485" s="4" t="s">
        <v>406</v>
      </c>
      <c r="B485" t="str">
        <f t="shared" si="59"/>
        <v xml:space="preserve"> ząbkowicki </v>
      </c>
      <c r="C485" s="4" t="s">
        <v>10</v>
      </c>
      <c r="D485" s="6">
        <v>4238</v>
      </c>
      <c r="E485" s="6">
        <v>2146</v>
      </c>
      <c r="F485" s="6">
        <v>2092</v>
      </c>
      <c r="G485" t="b">
        <f t="shared" si="61"/>
        <v>0</v>
      </c>
      <c r="H485" t="b">
        <f t="shared" si="62"/>
        <v>1</v>
      </c>
      <c r="I485" t="b">
        <f t="shared" si="63"/>
        <v>1</v>
      </c>
      <c r="J485" t="b">
        <f t="shared" si="64"/>
        <v>0</v>
      </c>
    </row>
    <row r="486" spans="1:10">
      <c r="A486" s="4" t="s">
        <v>406</v>
      </c>
      <c r="B486" t="str">
        <f t="shared" si="59"/>
        <v xml:space="preserve"> ząbkowicki </v>
      </c>
      <c r="C486" s="4" t="s">
        <v>11</v>
      </c>
      <c r="D486" s="6">
        <v>4818</v>
      </c>
      <c r="E486" s="6">
        <v>2501</v>
      </c>
      <c r="F486" s="6">
        <v>2317</v>
      </c>
      <c r="G486" t="b">
        <f t="shared" si="61"/>
        <v>0</v>
      </c>
      <c r="H486" t="b">
        <f t="shared" si="62"/>
        <v>1</v>
      </c>
      <c r="I486" t="b">
        <f t="shared" si="63"/>
        <v>1</v>
      </c>
      <c r="J486" t="b">
        <f t="shared" si="64"/>
        <v>0</v>
      </c>
    </row>
    <row r="487" spans="1:10">
      <c r="A487" s="4" t="s">
        <v>406</v>
      </c>
      <c r="B487" t="str">
        <f t="shared" si="59"/>
        <v xml:space="preserve"> ząbkowicki </v>
      </c>
      <c r="C487" s="4" t="s">
        <v>12</v>
      </c>
      <c r="D487" s="6">
        <v>5341</v>
      </c>
      <c r="E487" s="6">
        <v>2750</v>
      </c>
      <c r="F487" s="6">
        <v>2591</v>
      </c>
      <c r="G487" t="b">
        <f t="shared" si="61"/>
        <v>0</v>
      </c>
      <c r="H487" t="b">
        <f t="shared" si="62"/>
        <v>1</v>
      </c>
      <c r="I487" t="b">
        <f t="shared" si="63"/>
        <v>1</v>
      </c>
      <c r="J487" t="b">
        <f t="shared" si="64"/>
        <v>0</v>
      </c>
    </row>
    <row r="488" spans="1:10">
      <c r="A488" s="4" t="s">
        <v>406</v>
      </c>
      <c r="B488" t="str">
        <f t="shared" si="59"/>
        <v xml:space="preserve"> ząbkowicki </v>
      </c>
      <c r="C488" s="4" t="s">
        <v>13</v>
      </c>
      <c r="D488" s="6">
        <v>5060</v>
      </c>
      <c r="E488" s="6">
        <v>2546</v>
      </c>
      <c r="F488" s="6">
        <v>2514</v>
      </c>
      <c r="G488" t="b">
        <f t="shared" si="61"/>
        <v>0</v>
      </c>
      <c r="H488" t="b">
        <f t="shared" si="62"/>
        <v>1</v>
      </c>
      <c r="I488" t="b">
        <f t="shared" si="63"/>
        <v>1</v>
      </c>
      <c r="J488" t="b">
        <f t="shared" si="64"/>
        <v>0</v>
      </c>
    </row>
    <row r="489" spans="1:10">
      <c r="A489" s="4" t="s">
        <v>406</v>
      </c>
      <c r="B489" t="str">
        <f t="shared" si="59"/>
        <v xml:space="preserve"> ząbkowicki </v>
      </c>
      <c r="C489" s="4" t="s">
        <v>14</v>
      </c>
      <c r="D489" s="6">
        <v>4844</v>
      </c>
      <c r="E489" s="6">
        <v>2511</v>
      </c>
      <c r="F489" s="6">
        <v>2333</v>
      </c>
      <c r="G489" t="b">
        <f t="shared" si="61"/>
        <v>0</v>
      </c>
      <c r="H489" t="b">
        <f t="shared" si="62"/>
        <v>1</v>
      </c>
      <c r="I489" t="b">
        <f t="shared" si="63"/>
        <v>1</v>
      </c>
      <c r="J489" t="b">
        <f t="shared" si="64"/>
        <v>0</v>
      </c>
    </row>
    <row r="490" spans="1:10">
      <c r="A490" s="4" t="s">
        <v>406</v>
      </c>
      <c r="B490" t="str">
        <f t="shared" si="59"/>
        <v xml:space="preserve"> ząbkowicki </v>
      </c>
      <c r="C490" s="4" t="s">
        <v>15</v>
      </c>
      <c r="D490" s="6">
        <v>4008</v>
      </c>
      <c r="E490" s="6">
        <v>2028</v>
      </c>
      <c r="F490" s="6">
        <v>1980</v>
      </c>
      <c r="G490" t="b">
        <f t="shared" si="61"/>
        <v>0</v>
      </c>
      <c r="H490" t="b">
        <f t="shared" si="62"/>
        <v>1</v>
      </c>
      <c r="I490" t="b">
        <f t="shared" si="63"/>
        <v>1</v>
      </c>
      <c r="J490" t="b">
        <f t="shared" si="64"/>
        <v>0</v>
      </c>
    </row>
    <row r="491" spans="1:10">
      <c r="A491" s="4" t="s">
        <v>406</v>
      </c>
      <c r="B491" t="str">
        <f t="shared" si="59"/>
        <v xml:space="preserve"> ząbkowicki </v>
      </c>
      <c r="C491" s="4" t="s">
        <v>16</v>
      </c>
      <c r="D491" s="6">
        <v>4286</v>
      </c>
      <c r="E491" s="6">
        <v>2136</v>
      </c>
      <c r="F491" s="6">
        <v>2150</v>
      </c>
      <c r="G491" t="b">
        <f t="shared" si="61"/>
        <v>0</v>
      </c>
      <c r="H491" t="b">
        <f t="shared" si="62"/>
        <v>1</v>
      </c>
      <c r="I491" t="b">
        <f t="shared" si="63"/>
        <v>1</v>
      </c>
      <c r="J491" t="b">
        <f t="shared" si="64"/>
        <v>0</v>
      </c>
    </row>
    <row r="492" spans="1:10">
      <c r="A492" s="4" t="s">
        <v>406</v>
      </c>
      <c r="B492" t="str">
        <f t="shared" si="59"/>
        <v xml:space="preserve"> ząbkowicki </v>
      </c>
      <c r="C492" s="4" t="s">
        <v>17</v>
      </c>
      <c r="D492" s="6">
        <v>5336</v>
      </c>
      <c r="E492" s="6">
        <v>2650</v>
      </c>
      <c r="F492" s="6">
        <v>2686</v>
      </c>
      <c r="G492" t="b">
        <f t="shared" si="61"/>
        <v>0</v>
      </c>
      <c r="H492" t="b">
        <f t="shared" si="62"/>
        <v>1</v>
      </c>
      <c r="I492" t="b">
        <f t="shared" si="63"/>
        <v>1</v>
      </c>
      <c r="J492" t="b">
        <f t="shared" si="64"/>
        <v>0</v>
      </c>
    </row>
    <row r="493" spans="1:10">
      <c r="A493" s="4" t="s">
        <v>406</v>
      </c>
      <c r="B493" t="str">
        <f t="shared" si="59"/>
        <v xml:space="preserve"> ząbkowicki </v>
      </c>
      <c r="C493" s="4" t="s">
        <v>18</v>
      </c>
      <c r="D493" s="6">
        <v>5402</v>
      </c>
      <c r="E493" s="6">
        <v>2578</v>
      </c>
      <c r="F493" s="6">
        <v>2824</v>
      </c>
      <c r="G493" t="b">
        <f t="shared" si="61"/>
        <v>0</v>
      </c>
      <c r="H493" t="b">
        <f t="shared" si="62"/>
        <v>1</v>
      </c>
      <c r="I493" t="b">
        <f t="shared" si="63"/>
        <v>1</v>
      </c>
      <c r="J493" t="b">
        <f t="shared" si="64"/>
        <v>0</v>
      </c>
    </row>
    <row r="494" spans="1:10">
      <c r="A494" s="4" t="s">
        <v>406</v>
      </c>
      <c r="B494" t="str">
        <f t="shared" si="59"/>
        <v xml:space="preserve"> ząbkowicki </v>
      </c>
      <c r="C494" s="4" t="s">
        <v>19</v>
      </c>
      <c r="D494" s="6">
        <v>4427</v>
      </c>
      <c r="E494" s="6">
        <v>2073</v>
      </c>
      <c r="F494" s="6">
        <v>2354</v>
      </c>
      <c r="G494" t="b">
        <f t="shared" si="61"/>
        <v>0</v>
      </c>
      <c r="H494" t="b">
        <f t="shared" si="62"/>
        <v>1</v>
      </c>
      <c r="I494" t="b">
        <f t="shared" si="63"/>
        <v>1</v>
      </c>
      <c r="J494" t="b">
        <f t="shared" si="64"/>
        <v>0</v>
      </c>
    </row>
    <row r="495" spans="1:10">
      <c r="A495" s="4" t="s">
        <v>406</v>
      </c>
      <c r="B495" t="str">
        <f t="shared" si="59"/>
        <v xml:space="preserve"> ząbkowicki </v>
      </c>
      <c r="C495" s="4" t="s">
        <v>5</v>
      </c>
      <c r="D495" s="6">
        <v>6837</v>
      </c>
      <c r="E495" s="6">
        <v>2259</v>
      </c>
      <c r="F495" s="6">
        <v>4578</v>
      </c>
      <c r="G495" t="b">
        <f t="shared" si="61"/>
        <v>1</v>
      </c>
      <c r="H495" t="b">
        <f t="shared" si="62"/>
        <v>0</v>
      </c>
      <c r="I495" t="b">
        <f t="shared" si="63"/>
        <v>1</v>
      </c>
      <c r="J495" t="b">
        <f t="shared" si="64"/>
        <v>0</v>
      </c>
    </row>
    <row r="496" spans="1:10">
      <c r="A496" s="4" t="s">
        <v>406</v>
      </c>
      <c r="B496" t="str">
        <f t="shared" si="59"/>
        <v xml:space="preserve"> ząbkowicki </v>
      </c>
      <c r="C496" s="4" t="s">
        <v>4</v>
      </c>
      <c r="D496" s="6">
        <f>SUM(D494:D495)</f>
        <v>11264</v>
      </c>
      <c r="E496" s="6">
        <f>SUM(E494:E495)</f>
        <v>4332</v>
      </c>
      <c r="F496" s="6">
        <f t="shared" ref="F496" si="67">SUM(F494:F495)</f>
        <v>6932</v>
      </c>
      <c r="G496" t="b">
        <f t="shared" si="61"/>
        <v>1</v>
      </c>
      <c r="H496" t="b">
        <f t="shared" si="62"/>
        <v>1</v>
      </c>
      <c r="I496" t="b">
        <f t="shared" si="63"/>
        <v>0</v>
      </c>
      <c r="J496" t="b">
        <f t="shared" si="64"/>
        <v>0</v>
      </c>
    </row>
    <row r="497" spans="1:10">
      <c r="A497" s="4" t="s">
        <v>406</v>
      </c>
      <c r="B497" t="str">
        <f t="shared" si="59"/>
        <v xml:space="preserve"> zgorzelecki </v>
      </c>
      <c r="C497" s="4" t="s">
        <v>120</v>
      </c>
      <c r="D497" s="6">
        <v>91579</v>
      </c>
      <c r="E497" s="6">
        <v>44635</v>
      </c>
      <c r="F497" s="6">
        <v>46944</v>
      </c>
      <c r="G497" t="b">
        <f t="shared" si="61"/>
        <v>1</v>
      </c>
      <c r="H497" t="b">
        <f t="shared" si="62"/>
        <v>1</v>
      </c>
      <c r="I497" t="b">
        <f t="shared" si="63"/>
        <v>1</v>
      </c>
      <c r="J497" t="b">
        <f t="shared" si="64"/>
        <v>1</v>
      </c>
    </row>
    <row r="498" spans="1:10">
      <c r="A498" s="4" t="s">
        <v>406</v>
      </c>
      <c r="B498" t="str">
        <f t="shared" si="59"/>
        <v xml:space="preserve"> zgorzelecki </v>
      </c>
      <c r="C498" s="4" t="s">
        <v>6</v>
      </c>
      <c r="D498" s="6">
        <v>3727</v>
      </c>
      <c r="E498" s="6">
        <v>1896</v>
      </c>
      <c r="F498" s="6">
        <v>1831</v>
      </c>
      <c r="G498" t="b">
        <f t="shared" si="61"/>
        <v>0</v>
      </c>
      <c r="H498" t="b">
        <f t="shared" si="62"/>
        <v>1</v>
      </c>
      <c r="I498" t="b">
        <f t="shared" si="63"/>
        <v>1</v>
      </c>
      <c r="J498" t="b">
        <f t="shared" si="64"/>
        <v>0</v>
      </c>
    </row>
    <row r="499" spans="1:10">
      <c r="A499" s="4" t="s">
        <v>406</v>
      </c>
      <c r="B499" t="str">
        <f t="shared" si="59"/>
        <v xml:space="preserve"> zgorzelecki </v>
      </c>
      <c r="C499" s="4" t="s">
        <v>7</v>
      </c>
      <c r="D499" s="6">
        <v>4486</v>
      </c>
      <c r="E499" s="6">
        <v>2289</v>
      </c>
      <c r="F499" s="6">
        <v>2197</v>
      </c>
      <c r="G499" t="b">
        <f t="shared" si="61"/>
        <v>0</v>
      </c>
      <c r="H499" t="b">
        <f t="shared" si="62"/>
        <v>1</v>
      </c>
      <c r="I499" t="b">
        <f t="shared" si="63"/>
        <v>1</v>
      </c>
      <c r="J499" t="b">
        <f t="shared" si="64"/>
        <v>0</v>
      </c>
    </row>
    <row r="500" spans="1:10">
      <c r="A500" s="4" t="s">
        <v>406</v>
      </c>
      <c r="B500" t="str">
        <f t="shared" si="59"/>
        <v xml:space="preserve"> zgorzelecki </v>
      </c>
      <c r="C500" s="4" t="s">
        <v>8</v>
      </c>
      <c r="D500" s="6">
        <v>4074</v>
      </c>
      <c r="E500" s="6">
        <v>2140</v>
      </c>
      <c r="F500" s="6">
        <v>1934</v>
      </c>
      <c r="G500" t="b">
        <f t="shared" si="61"/>
        <v>0</v>
      </c>
      <c r="H500" t="b">
        <f t="shared" si="62"/>
        <v>1</v>
      </c>
      <c r="I500" t="b">
        <f t="shared" si="63"/>
        <v>1</v>
      </c>
      <c r="J500" t="b">
        <f t="shared" si="64"/>
        <v>0</v>
      </c>
    </row>
    <row r="501" spans="1:10">
      <c r="A501" s="4" t="s">
        <v>406</v>
      </c>
      <c r="B501" t="str">
        <f t="shared" si="59"/>
        <v xml:space="preserve"> zgorzelecki </v>
      </c>
      <c r="C501" s="4" t="s">
        <v>9</v>
      </c>
      <c r="D501" s="6">
        <v>4414</v>
      </c>
      <c r="E501" s="6">
        <v>2326</v>
      </c>
      <c r="F501" s="6">
        <v>2088</v>
      </c>
      <c r="G501" t="b">
        <f t="shared" si="61"/>
        <v>0</v>
      </c>
      <c r="H501" t="b">
        <f t="shared" si="62"/>
        <v>1</v>
      </c>
      <c r="I501" t="b">
        <f t="shared" si="63"/>
        <v>1</v>
      </c>
      <c r="J501" t="b">
        <f t="shared" si="64"/>
        <v>0</v>
      </c>
    </row>
    <row r="502" spans="1:10">
      <c r="A502" s="4" t="s">
        <v>406</v>
      </c>
      <c r="B502" t="str">
        <f t="shared" si="59"/>
        <v xml:space="preserve"> zgorzelecki </v>
      </c>
      <c r="C502" s="4" t="s">
        <v>10</v>
      </c>
      <c r="D502" s="6">
        <v>5712</v>
      </c>
      <c r="E502" s="6">
        <v>2893</v>
      </c>
      <c r="F502" s="6">
        <v>2819</v>
      </c>
      <c r="G502" t="b">
        <f t="shared" si="61"/>
        <v>0</v>
      </c>
      <c r="H502" t="b">
        <f t="shared" si="62"/>
        <v>1</v>
      </c>
      <c r="I502" t="b">
        <f t="shared" si="63"/>
        <v>1</v>
      </c>
      <c r="J502" t="b">
        <f t="shared" si="64"/>
        <v>0</v>
      </c>
    </row>
    <row r="503" spans="1:10">
      <c r="A503" s="4" t="s">
        <v>406</v>
      </c>
      <c r="B503" t="str">
        <f t="shared" si="59"/>
        <v xml:space="preserve"> zgorzelecki </v>
      </c>
      <c r="C503" s="4" t="s">
        <v>11</v>
      </c>
      <c r="D503" s="6">
        <v>6271</v>
      </c>
      <c r="E503" s="6">
        <v>3280</v>
      </c>
      <c r="F503" s="6">
        <v>2991</v>
      </c>
      <c r="G503" t="b">
        <f t="shared" si="61"/>
        <v>0</v>
      </c>
      <c r="H503" t="b">
        <f t="shared" si="62"/>
        <v>1</v>
      </c>
      <c r="I503" t="b">
        <f t="shared" si="63"/>
        <v>1</v>
      </c>
      <c r="J503" t="b">
        <f t="shared" si="64"/>
        <v>0</v>
      </c>
    </row>
    <row r="504" spans="1:10">
      <c r="A504" s="4" t="s">
        <v>406</v>
      </c>
      <c r="B504" t="str">
        <f t="shared" ref="B504:B567" si="68">IF(C503="65+",C504,B503)</f>
        <v xml:space="preserve"> zgorzelecki </v>
      </c>
      <c r="C504" s="4" t="s">
        <v>12</v>
      </c>
      <c r="D504" s="6">
        <v>7434</v>
      </c>
      <c r="E504" s="6">
        <v>3881</v>
      </c>
      <c r="F504" s="6">
        <v>3553</v>
      </c>
      <c r="G504" t="b">
        <f t="shared" si="61"/>
        <v>0</v>
      </c>
      <c r="H504" t="b">
        <f t="shared" si="62"/>
        <v>1</v>
      </c>
      <c r="I504" t="b">
        <f t="shared" si="63"/>
        <v>1</v>
      </c>
      <c r="J504" t="b">
        <f t="shared" si="64"/>
        <v>0</v>
      </c>
    </row>
    <row r="505" spans="1:10">
      <c r="A505" s="4" t="s">
        <v>406</v>
      </c>
      <c r="B505" t="str">
        <f t="shared" si="68"/>
        <v xml:space="preserve"> zgorzelecki </v>
      </c>
      <c r="C505" s="4" t="s">
        <v>13</v>
      </c>
      <c r="D505" s="6">
        <v>7372</v>
      </c>
      <c r="E505" s="6">
        <v>3758</v>
      </c>
      <c r="F505" s="6">
        <v>3614</v>
      </c>
      <c r="G505" t="b">
        <f t="shared" si="61"/>
        <v>0</v>
      </c>
      <c r="H505" t="b">
        <f t="shared" si="62"/>
        <v>1</v>
      </c>
      <c r="I505" t="b">
        <f t="shared" si="63"/>
        <v>1</v>
      </c>
      <c r="J505" t="b">
        <f t="shared" si="64"/>
        <v>0</v>
      </c>
    </row>
    <row r="506" spans="1:10">
      <c r="A506" s="4" t="s">
        <v>406</v>
      </c>
      <c r="B506" t="str">
        <f t="shared" si="68"/>
        <v xml:space="preserve"> zgorzelecki </v>
      </c>
      <c r="C506" s="4" t="s">
        <v>14</v>
      </c>
      <c r="D506" s="6">
        <v>6658</v>
      </c>
      <c r="E506" s="6">
        <v>3444</v>
      </c>
      <c r="F506" s="6">
        <v>3214</v>
      </c>
      <c r="G506" t="b">
        <f t="shared" si="61"/>
        <v>0</v>
      </c>
      <c r="H506" t="b">
        <f t="shared" si="62"/>
        <v>1</v>
      </c>
      <c r="I506" t="b">
        <f t="shared" si="63"/>
        <v>1</v>
      </c>
      <c r="J506" t="b">
        <f t="shared" si="64"/>
        <v>0</v>
      </c>
    </row>
    <row r="507" spans="1:10">
      <c r="A507" s="4" t="s">
        <v>406</v>
      </c>
      <c r="B507" t="str">
        <f t="shared" si="68"/>
        <v xml:space="preserve"> zgorzelecki </v>
      </c>
      <c r="C507" s="4" t="s">
        <v>15</v>
      </c>
      <c r="D507" s="6">
        <v>5533</v>
      </c>
      <c r="E507" s="6">
        <v>2842</v>
      </c>
      <c r="F507" s="6">
        <v>2691</v>
      </c>
      <c r="G507" t="b">
        <f t="shared" si="61"/>
        <v>0</v>
      </c>
      <c r="H507" t="b">
        <f t="shared" si="62"/>
        <v>1</v>
      </c>
      <c r="I507" t="b">
        <f t="shared" si="63"/>
        <v>1</v>
      </c>
      <c r="J507" t="b">
        <f t="shared" si="64"/>
        <v>0</v>
      </c>
    </row>
    <row r="508" spans="1:10">
      <c r="A508" s="4" t="s">
        <v>406</v>
      </c>
      <c r="B508" t="str">
        <f t="shared" si="68"/>
        <v xml:space="preserve"> zgorzelecki </v>
      </c>
      <c r="C508" s="4" t="s">
        <v>16</v>
      </c>
      <c r="D508" s="6">
        <v>6084</v>
      </c>
      <c r="E508" s="6">
        <v>3008</v>
      </c>
      <c r="F508" s="6">
        <v>3076</v>
      </c>
      <c r="G508" t="b">
        <f t="shared" si="61"/>
        <v>0</v>
      </c>
      <c r="H508" t="b">
        <f t="shared" si="62"/>
        <v>1</v>
      </c>
      <c r="I508" t="b">
        <f t="shared" si="63"/>
        <v>1</v>
      </c>
      <c r="J508" t="b">
        <f t="shared" si="64"/>
        <v>0</v>
      </c>
    </row>
    <row r="509" spans="1:10">
      <c r="A509" s="4" t="s">
        <v>406</v>
      </c>
      <c r="B509" t="str">
        <f t="shared" si="68"/>
        <v xml:space="preserve"> zgorzelecki </v>
      </c>
      <c r="C509" s="4" t="s">
        <v>17</v>
      </c>
      <c r="D509" s="6">
        <v>7536</v>
      </c>
      <c r="E509" s="6">
        <v>3704</v>
      </c>
      <c r="F509" s="6">
        <v>3832</v>
      </c>
      <c r="G509" t="b">
        <f t="shared" si="61"/>
        <v>0</v>
      </c>
      <c r="H509" t="b">
        <f t="shared" si="62"/>
        <v>1</v>
      </c>
      <c r="I509" t="b">
        <f t="shared" si="63"/>
        <v>1</v>
      </c>
      <c r="J509" t="b">
        <f t="shared" si="64"/>
        <v>0</v>
      </c>
    </row>
    <row r="510" spans="1:10">
      <c r="A510" s="4" t="s">
        <v>406</v>
      </c>
      <c r="B510" t="str">
        <f t="shared" si="68"/>
        <v xml:space="preserve"> zgorzelecki </v>
      </c>
      <c r="C510" s="4" t="s">
        <v>18</v>
      </c>
      <c r="D510" s="6">
        <v>7344</v>
      </c>
      <c r="E510" s="6">
        <v>3390</v>
      </c>
      <c r="F510" s="6">
        <v>3954</v>
      </c>
      <c r="G510" t="b">
        <f t="shared" si="61"/>
        <v>0</v>
      </c>
      <c r="H510" t="b">
        <f t="shared" si="62"/>
        <v>1</v>
      </c>
      <c r="I510" t="b">
        <f t="shared" si="63"/>
        <v>1</v>
      </c>
      <c r="J510" t="b">
        <f t="shared" si="64"/>
        <v>0</v>
      </c>
    </row>
    <row r="511" spans="1:10">
      <c r="A511" s="4" t="s">
        <v>406</v>
      </c>
      <c r="B511" t="str">
        <f t="shared" si="68"/>
        <v xml:space="preserve"> zgorzelecki </v>
      </c>
      <c r="C511" s="4" t="s">
        <v>19</v>
      </c>
      <c r="D511" s="6">
        <v>5760</v>
      </c>
      <c r="E511" s="6">
        <v>2623</v>
      </c>
      <c r="F511" s="6">
        <v>3137</v>
      </c>
      <c r="G511" t="b">
        <f t="shared" si="61"/>
        <v>0</v>
      </c>
      <c r="H511" t="b">
        <f t="shared" si="62"/>
        <v>1</v>
      </c>
      <c r="I511" t="b">
        <f t="shared" si="63"/>
        <v>1</v>
      </c>
      <c r="J511" t="b">
        <f t="shared" si="64"/>
        <v>0</v>
      </c>
    </row>
    <row r="512" spans="1:10">
      <c r="A512" s="4" t="s">
        <v>406</v>
      </c>
      <c r="B512" t="str">
        <f t="shared" si="68"/>
        <v xml:space="preserve"> zgorzelecki </v>
      </c>
      <c r="C512" s="4" t="s">
        <v>5</v>
      </c>
      <c r="D512" s="6">
        <v>9174</v>
      </c>
      <c r="E512" s="6">
        <v>3161</v>
      </c>
      <c r="F512" s="6">
        <v>6013</v>
      </c>
      <c r="G512" t="b">
        <f t="shared" si="61"/>
        <v>1</v>
      </c>
      <c r="H512" t="b">
        <f t="shared" si="62"/>
        <v>0</v>
      </c>
      <c r="I512" t="b">
        <f t="shared" si="63"/>
        <v>1</v>
      </c>
      <c r="J512" t="b">
        <f t="shared" si="64"/>
        <v>0</v>
      </c>
    </row>
    <row r="513" spans="1:10">
      <c r="A513" s="4" t="s">
        <v>406</v>
      </c>
      <c r="B513" t="str">
        <f t="shared" si="68"/>
        <v xml:space="preserve"> zgorzelecki </v>
      </c>
      <c r="C513" s="4" t="s">
        <v>4</v>
      </c>
      <c r="D513" s="6">
        <f>SUM(D511:D512)</f>
        <v>14934</v>
      </c>
      <c r="E513" s="6">
        <f>SUM(E511:E512)</f>
        <v>5784</v>
      </c>
      <c r="F513" s="6">
        <f t="shared" ref="F513" si="69">SUM(F511:F512)</f>
        <v>9150</v>
      </c>
      <c r="G513" t="b">
        <f t="shared" si="61"/>
        <v>1</v>
      </c>
      <c r="H513" t="b">
        <f t="shared" si="62"/>
        <v>1</v>
      </c>
      <c r="I513" t="b">
        <f t="shared" si="63"/>
        <v>0</v>
      </c>
      <c r="J513" t="b">
        <f t="shared" si="64"/>
        <v>0</v>
      </c>
    </row>
    <row r="514" spans="1:10">
      <c r="A514" s="4" t="s">
        <v>406</v>
      </c>
      <c r="B514" t="str">
        <f t="shared" si="68"/>
        <v xml:space="preserve"> złotoryjski </v>
      </c>
      <c r="C514" s="4" t="s">
        <v>121</v>
      </c>
      <c r="D514" s="6">
        <v>44440</v>
      </c>
      <c r="E514" s="6">
        <v>21776</v>
      </c>
      <c r="F514" s="6">
        <v>22664</v>
      </c>
      <c r="G514" t="b">
        <f t="shared" si="61"/>
        <v>1</v>
      </c>
      <c r="H514" t="b">
        <f t="shared" si="62"/>
        <v>1</v>
      </c>
      <c r="I514" t="b">
        <f t="shared" si="63"/>
        <v>1</v>
      </c>
      <c r="J514" t="b">
        <f t="shared" si="64"/>
        <v>1</v>
      </c>
    </row>
    <row r="515" spans="1:10">
      <c r="A515" s="4" t="s">
        <v>406</v>
      </c>
      <c r="B515" t="str">
        <f t="shared" si="68"/>
        <v xml:space="preserve"> złotoryjski </v>
      </c>
      <c r="C515" s="4" t="s">
        <v>6</v>
      </c>
      <c r="D515" s="6">
        <v>1912</v>
      </c>
      <c r="E515" s="6">
        <v>974</v>
      </c>
      <c r="F515" s="6">
        <v>938</v>
      </c>
      <c r="G515" t="b">
        <f t="shared" si="61"/>
        <v>0</v>
      </c>
      <c r="H515" t="b">
        <f t="shared" si="62"/>
        <v>1</v>
      </c>
      <c r="I515" t="b">
        <f t="shared" si="63"/>
        <v>1</v>
      </c>
      <c r="J515" t="b">
        <f t="shared" si="64"/>
        <v>0</v>
      </c>
    </row>
    <row r="516" spans="1:10">
      <c r="A516" s="4" t="s">
        <v>406</v>
      </c>
      <c r="B516" t="str">
        <f t="shared" si="68"/>
        <v xml:space="preserve"> złotoryjski </v>
      </c>
      <c r="C516" s="4" t="s">
        <v>7</v>
      </c>
      <c r="D516" s="6">
        <v>2377</v>
      </c>
      <c r="E516" s="6">
        <v>1206</v>
      </c>
      <c r="F516" s="6">
        <v>1171</v>
      </c>
      <c r="G516" t="b">
        <f t="shared" si="61"/>
        <v>0</v>
      </c>
      <c r="H516" t="b">
        <f t="shared" si="62"/>
        <v>1</v>
      </c>
      <c r="I516" t="b">
        <f t="shared" si="63"/>
        <v>1</v>
      </c>
      <c r="J516" t="b">
        <f t="shared" si="64"/>
        <v>0</v>
      </c>
    </row>
    <row r="517" spans="1:10">
      <c r="A517" s="4" t="s">
        <v>406</v>
      </c>
      <c r="B517" t="str">
        <f t="shared" si="68"/>
        <v xml:space="preserve"> złotoryjski </v>
      </c>
      <c r="C517" s="4" t="s">
        <v>8</v>
      </c>
      <c r="D517" s="6">
        <v>1961</v>
      </c>
      <c r="E517" s="6">
        <v>1018</v>
      </c>
      <c r="F517" s="6">
        <v>943</v>
      </c>
      <c r="G517" t="b">
        <f t="shared" ref="G517:G530" si="70">IFERROR(IF(SEARCH(" - ",C517)&gt;0,FALSE,TRUE),TRUE)</f>
        <v>0</v>
      </c>
      <c r="H517" t="b">
        <f t="shared" ref="H517:H530" si="71">IFERROR(IF(SEARCH("70",C517)&gt;0,FALSE,TRUE),TRUE)</f>
        <v>1</v>
      </c>
      <c r="I517" t="b">
        <f t="shared" ref="I517:I530" si="72">IFERROR(IF(SEARCH("65+",C517)&gt;0,FALSE,TRUE),TRUE)</f>
        <v>1</v>
      </c>
      <c r="J517" t="b">
        <f t="shared" ref="J517:J530" si="73">AND(G517:I517)</f>
        <v>0</v>
      </c>
    </row>
    <row r="518" spans="1:10">
      <c r="A518" s="4" t="s">
        <v>406</v>
      </c>
      <c r="B518" t="str">
        <f t="shared" si="68"/>
        <v xml:space="preserve"> złotoryjski </v>
      </c>
      <c r="C518" s="4" t="s">
        <v>9</v>
      </c>
      <c r="D518" s="6">
        <v>2211</v>
      </c>
      <c r="E518" s="6">
        <v>1118</v>
      </c>
      <c r="F518" s="6">
        <v>1093</v>
      </c>
      <c r="G518" t="b">
        <f t="shared" si="70"/>
        <v>0</v>
      </c>
      <c r="H518" t="b">
        <f t="shared" si="71"/>
        <v>1</v>
      </c>
      <c r="I518" t="b">
        <f t="shared" si="72"/>
        <v>1</v>
      </c>
      <c r="J518" t="b">
        <f t="shared" si="73"/>
        <v>0</v>
      </c>
    </row>
    <row r="519" spans="1:10">
      <c r="A519" s="4" t="s">
        <v>406</v>
      </c>
      <c r="B519" t="str">
        <f t="shared" si="68"/>
        <v xml:space="preserve"> złotoryjski </v>
      </c>
      <c r="C519" s="4" t="s">
        <v>10</v>
      </c>
      <c r="D519" s="6">
        <v>2863</v>
      </c>
      <c r="E519" s="6">
        <v>1434</v>
      </c>
      <c r="F519" s="6">
        <v>1429</v>
      </c>
      <c r="G519" t="b">
        <f t="shared" si="70"/>
        <v>0</v>
      </c>
      <c r="H519" t="b">
        <f t="shared" si="71"/>
        <v>1</v>
      </c>
      <c r="I519" t="b">
        <f t="shared" si="72"/>
        <v>1</v>
      </c>
      <c r="J519" t="b">
        <f t="shared" si="73"/>
        <v>0</v>
      </c>
    </row>
    <row r="520" spans="1:10">
      <c r="A520" s="4" t="s">
        <v>406</v>
      </c>
      <c r="B520" t="str">
        <f t="shared" si="68"/>
        <v xml:space="preserve"> złotoryjski </v>
      </c>
      <c r="C520" s="4" t="s">
        <v>11</v>
      </c>
      <c r="D520" s="6">
        <v>3339</v>
      </c>
      <c r="E520" s="6">
        <v>1727</v>
      </c>
      <c r="F520" s="6">
        <v>1612</v>
      </c>
      <c r="G520" t="b">
        <f t="shared" si="70"/>
        <v>0</v>
      </c>
      <c r="H520" t="b">
        <f t="shared" si="71"/>
        <v>1</v>
      </c>
      <c r="I520" t="b">
        <f t="shared" si="72"/>
        <v>1</v>
      </c>
      <c r="J520" t="b">
        <f t="shared" si="73"/>
        <v>0</v>
      </c>
    </row>
    <row r="521" spans="1:10">
      <c r="A521" s="4" t="s">
        <v>406</v>
      </c>
      <c r="B521" t="str">
        <f t="shared" si="68"/>
        <v xml:space="preserve"> złotoryjski </v>
      </c>
      <c r="C521" s="4" t="s">
        <v>12</v>
      </c>
      <c r="D521" s="6">
        <v>3861</v>
      </c>
      <c r="E521" s="6">
        <v>1985</v>
      </c>
      <c r="F521" s="6">
        <v>1876</v>
      </c>
      <c r="G521" t="b">
        <f t="shared" si="70"/>
        <v>0</v>
      </c>
      <c r="H521" t="b">
        <f t="shared" si="71"/>
        <v>1</v>
      </c>
      <c r="I521" t="b">
        <f t="shared" si="72"/>
        <v>1</v>
      </c>
      <c r="J521" t="b">
        <f t="shared" si="73"/>
        <v>0</v>
      </c>
    </row>
    <row r="522" spans="1:10">
      <c r="A522" s="4" t="s">
        <v>406</v>
      </c>
      <c r="B522" t="str">
        <f t="shared" si="68"/>
        <v xml:space="preserve"> złotoryjski </v>
      </c>
      <c r="C522" s="4" t="s">
        <v>13</v>
      </c>
      <c r="D522" s="6">
        <v>3632</v>
      </c>
      <c r="E522" s="6">
        <v>1865</v>
      </c>
      <c r="F522" s="6">
        <v>1767</v>
      </c>
      <c r="G522" t="b">
        <f t="shared" si="70"/>
        <v>0</v>
      </c>
      <c r="H522" t="b">
        <f t="shared" si="71"/>
        <v>1</v>
      </c>
      <c r="I522" t="b">
        <f t="shared" si="72"/>
        <v>1</v>
      </c>
      <c r="J522" t="b">
        <f t="shared" si="73"/>
        <v>0</v>
      </c>
    </row>
    <row r="523" spans="1:10">
      <c r="A523" s="4" t="s">
        <v>406</v>
      </c>
      <c r="B523" t="str">
        <f t="shared" si="68"/>
        <v xml:space="preserve"> złotoryjski </v>
      </c>
      <c r="C523" s="4" t="s">
        <v>14</v>
      </c>
      <c r="D523" s="6">
        <v>3162</v>
      </c>
      <c r="E523" s="6">
        <v>1660</v>
      </c>
      <c r="F523" s="6">
        <v>1502</v>
      </c>
      <c r="G523" t="b">
        <f t="shared" si="70"/>
        <v>0</v>
      </c>
      <c r="H523" t="b">
        <f t="shared" si="71"/>
        <v>1</v>
      </c>
      <c r="I523" t="b">
        <f t="shared" si="72"/>
        <v>1</v>
      </c>
      <c r="J523" t="b">
        <f t="shared" si="73"/>
        <v>0</v>
      </c>
    </row>
    <row r="524" spans="1:10">
      <c r="A524" s="4" t="s">
        <v>406</v>
      </c>
      <c r="B524" t="str">
        <f t="shared" si="68"/>
        <v xml:space="preserve"> złotoryjski </v>
      </c>
      <c r="C524" s="4" t="s">
        <v>15</v>
      </c>
      <c r="D524" s="6">
        <v>2479</v>
      </c>
      <c r="E524" s="6">
        <v>1261</v>
      </c>
      <c r="F524" s="6">
        <v>1218</v>
      </c>
      <c r="G524" t="b">
        <f t="shared" si="70"/>
        <v>0</v>
      </c>
      <c r="H524" t="b">
        <f t="shared" si="71"/>
        <v>1</v>
      </c>
      <c r="I524" t="b">
        <f t="shared" si="72"/>
        <v>1</v>
      </c>
      <c r="J524" t="b">
        <f t="shared" si="73"/>
        <v>0</v>
      </c>
    </row>
    <row r="525" spans="1:10">
      <c r="A525" s="4" t="s">
        <v>406</v>
      </c>
      <c r="B525" t="str">
        <f t="shared" si="68"/>
        <v xml:space="preserve"> złotoryjski </v>
      </c>
      <c r="C525" s="4" t="s">
        <v>16</v>
      </c>
      <c r="D525" s="6">
        <v>2902</v>
      </c>
      <c r="E525" s="6">
        <v>1428</v>
      </c>
      <c r="F525" s="6">
        <v>1474</v>
      </c>
      <c r="G525" t="b">
        <f t="shared" si="70"/>
        <v>0</v>
      </c>
      <c r="H525" t="b">
        <f t="shared" si="71"/>
        <v>1</v>
      </c>
      <c r="I525" t="b">
        <f t="shared" si="72"/>
        <v>1</v>
      </c>
      <c r="J525" t="b">
        <f t="shared" si="73"/>
        <v>0</v>
      </c>
    </row>
    <row r="526" spans="1:10">
      <c r="A526" s="4" t="s">
        <v>406</v>
      </c>
      <c r="B526" t="str">
        <f t="shared" si="68"/>
        <v xml:space="preserve"> złotoryjski </v>
      </c>
      <c r="C526" s="4" t="s">
        <v>17</v>
      </c>
      <c r="D526" s="6">
        <v>3661</v>
      </c>
      <c r="E526" s="6">
        <v>1766</v>
      </c>
      <c r="F526" s="6">
        <v>1895</v>
      </c>
      <c r="G526" t="b">
        <f t="shared" si="70"/>
        <v>0</v>
      </c>
      <c r="H526" t="b">
        <f t="shared" si="71"/>
        <v>1</v>
      </c>
      <c r="I526" t="b">
        <f t="shared" si="72"/>
        <v>1</v>
      </c>
      <c r="J526" t="b">
        <f t="shared" si="73"/>
        <v>0</v>
      </c>
    </row>
    <row r="527" spans="1:10">
      <c r="A527" s="4" t="s">
        <v>406</v>
      </c>
      <c r="B527" t="str">
        <f t="shared" si="68"/>
        <v xml:space="preserve"> złotoryjski </v>
      </c>
      <c r="C527" s="4" t="s">
        <v>18</v>
      </c>
      <c r="D527" s="6">
        <v>3665</v>
      </c>
      <c r="E527" s="6">
        <v>1849</v>
      </c>
      <c r="F527" s="6">
        <v>1816</v>
      </c>
      <c r="G527" t="b">
        <f t="shared" si="70"/>
        <v>0</v>
      </c>
      <c r="H527" t="b">
        <f t="shared" si="71"/>
        <v>1</v>
      </c>
      <c r="I527" t="b">
        <f t="shared" si="72"/>
        <v>1</v>
      </c>
      <c r="J527" t="b">
        <f t="shared" si="73"/>
        <v>0</v>
      </c>
    </row>
    <row r="528" spans="1:10">
      <c r="A528" s="4" t="s">
        <v>406</v>
      </c>
      <c r="B528" t="str">
        <f t="shared" si="68"/>
        <v xml:space="preserve"> złotoryjski </v>
      </c>
      <c r="C528" s="4" t="s">
        <v>19</v>
      </c>
      <c r="D528" s="6">
        <v>2706</v>
      </c>
      <c r="E528" s="6">
        <v>1269</v>
      </c>
      <c r="F528" s="6">
        <v>1437</v>
      </c>
      <c r="G528" t="b">
        <f t="shared" si="70"/>
        <v>0</v>
      </c>
      <c r="H528" t="b">
        <f t="shared" si="71"/>
        <v>1</v>
      </c>
      <c r="I528" t="b">
        <f t="shared" si="72"/>
        <v>1</v>
      </c>
      <c r="J528" t="b">
        <f t="shared" si="73"/>
        <v>0</v>
      </c>
    </row>
    <row r="529" spans="1:10">
      <c r="A529" s="4" t="s">
        <v>406</v>
      </c>
      <c r="B529" t="str">
        <f t="shared" si="68"/>
        <v xml:space="preserve"> złotoryjski </v>
      </c>
      <c r="C529" s="4" t="s">
        <v>5</v>
      </c>
      <c r="D529" s="6">
        <v>3709</v>
      </c>
      <c r="E529" s="6">
        <v>1216</v>
      </c>
      <c r="F529" s="6">
        <v>2493</v>
      </c>
      <c r="G529" t="b">
        <f t="shared" si="70"/>
        <v>1</v>
      </c>
      <c r="H529" t="b">
        <f t="shared" si="71"/>
        <v>0</v>
      </c>
      <c r="I529" t="b">
        <f t="shared" si="72"/>
        <v>1</v>
      </c>
      <c r="J529" t="b">
        <f t="shared" si="73"/>
        <v>0</v>
      </c>
    </row>
    <row r="530" spans="1:10">
      <c r="A530" s="4" t="s">
        <v>406</v>
      </c>
      <c r="B530" t="str">
        <f t="shared" si="68"/>
        <v xml:space="preserve"> złotoryjski </v>
      </c>
      <c r="C530" s="4" t="s">
        <v>4</v>
      </c>
      <c r="D530" s="6">
        <f>SUM(D528:D529)</f>
        <v>6415</v>
      </c>
      <c r="E530" s="6">
        <f>SUM(E528:E529)</f>
        <v>2485</v>
      </c>
      <c r="F530" s="6">
        <f t="shared" ref="F530" si="74">SUM(F528:F529)</f>
        <v>3930</v>
      </c>
      <c r="G530" t="b">
        <f t="shared" si="70"/>
        <v>1</v>
      </c>
      <c r="H530" t="b">
        <f t="shared" si="71"/>
        <v>1</v>
      </c>
      <c r="I530" t="b">
        <f t="shared" si="72"/>
        <v>0</v>
      </c>
      <c r="J530" t="b">
        <f t="shared" si="73"/>
        <v>0</v>
      </c>
    </row>
    <row r="531" spans="1:10">
      <c r="A531" s="1" t="s">
        <v>407</v>
      </c>
      <c r="B531" t="s">
        <v>666</v>
      </c>
      <c r="C531" s="1" t="s">
        <v>20</v>
      </c>
      <c r="D531" s="2">
        <v>2084524</v>
      </c>
      <c r="E531" s="3">
        <v>1010102</v>
      </c>
      <c r="F531" s="3">
        <v>1074422</v>
      </c>
      <c r="G531" t="b">
        <f>IFERROR(IF(SEARCH(" - ",C531)&gt;0,FALSE,TRUE),TRUE)</f>
        <v>1</v>
      </c>
      <c r="H531" t="b">
        <f>IFERROR(IF(SEARCH("70",C531)&gt;0,FALSE,TRUE),TRUE)</f>
        <v>1</v>
      </c>
      <c r="I531" t="b">
        <f>IFERROR(IF(SEARCH("65+",C531)&gt;0,FALSE,TRUE),TRUE)</f>
        <v>1</v>
      </c>
      <c r="J531" t="b">
        <f>AND(G531:I531)</f>
        <v>1</v>
      </c>
    </row>
    <row r="532" spans="1:10">
      <c r="A532" s="1" t="s">
        <v>407</v>
      </c>
      <c r="B532" t="str">
        <f t="shared" si="68"/>
        <v>Wszystkie</v>
      </c>
      <c r="C532" s="4" t="s">
        <v>6</v>
      </c>
      <c r="D532" s="5">
        <v>99362</v>
      </c>
      <c r="E532" s="5">
        <v>51276</v>
      </c>
      <c r="F532" s="5">
        <v>48086</v>
      </c>
      <c r="G532" t="b">
        <f t="shared" ref="G532:G595" si="75">IFERROR(IF(SEARCH(" - ",C532)&gt;0,FALSE,TRUE),TRUE)</f>
        <v>0</v>
      </c>
      <c r="H532" t="b">
        <f t="shared" ref="H532:H595" si="76">IFERROR(IF(SEARCH("70",C532)&gt;0,FALSE,TRUE),TRUE)</f>
        <v>1</v>
      </c>
      <c r="I532" t="b">
        <f t="shared" ref="I532:I595" si="77">IFERROR(IF(SEARCH("65+",C532)&gt;0,FALSE,TRUE),TRUE)</f>
        <v>1</v>
      </c>
      <c r="J532" t="b">
        <f t="shared" ref="J532:J595" si="78">AND(G532:I532)</f>
        <v>0</v>
      </c>
    </row>
    <row r="533" spans="1:10">
      <c r="A533" s="1" t="s">
        <v>407</v>
      </c>
      <c r="B533" t="str">
        <f t="shared" si="68"/>
        <v>Wszystkie</v>
      </c>
      <c r="C533" s="4" t="s">
        <v>7</v>
      </c>
      <c r="D533" s="6">
        <v>113956</v>
      </c>
      <c r="E533" s="6">
        <v>58353</v>
      </c>
      <c r="F533" s="6">
        <v>55603</v>
      </c>
      <c r="G533" t="b">
        <f t="shared" si="75"/>
        <v>0</v>
      </c>
      <c r="H533" t="b">
        <f t="shared" si="76"/>
        <v>1</v>
      </c>
      <c r="I533" t="b">
        <f t="shared" si="77"/>
        <v>1</v>
      </c>
      <c r="J533" t="b">
        <f t="shared" si="78"/>
        <v>0</v>
      </c>
    </row>
    <row r="534" spans="1:10">
      <c r="A534" s="1" t="s">
        <v>407</v>
      </c>
      <c r="B534" t="str">
        <f t="shared" si="68"/>
        <v>Wszystkie</v>
      </c>
      <c r="C534" s="4" t="s">
        <v>8</v>
      </c>
      <c r="D534" s="6">
        <v>100283</v>
      </c>
      <c r="E534" s="6">
        <v>51457</v>
      </c>
      <c r="F534" s="6">
        <v>48826</v>
      </c>
      <c r="G534" t="b">
        <f t="shared" si="75"/>
        <v>0</v>
      </c>
      <c r="H534" t="b">
        <f t="shared" si="76"/>
        <v>1</v>
      </c>
      <c r="I534" t="b">
        <f t="shared" si="77"/>
        <v>1</v>
      </c>
      <c r="J534" t="b">
        <f t="shared" si="78"/>
        <v>0</v>
      </c>
    </row>
    <row r="535" spans="1:10">
      <c r="A535" s="1" t="s">
        <v>407</v>
      </c>
      <c r="B535" t="str">
        <f t="shared" si="68"/>
        <v>Wszystkie</v>
      </c>
      <c r="C535" s="4" t="s">
        <v>9</v>
      </c>
      <c r="D535" s="6">
        <v>110268</v>
      </c>
      <c r="E535" s="6">
        <v>56611</v>
      </c>
      <c r="F535" s="6">
        <v>53657</v>
      </c>
      <c r="G535" t="b">
        <f t="shared" si="75"/>
        <v>0</v>
      </c>
      <c r="H535" t="b">
        <f t="shared" si="76"/>
        <v>1</v>
      </c>
      <c r="I535" t="b">
        <f t="shared" si="77"/>
        <v>1</v>
      </c>
      <c r="J535" t="b">
        <f t="shared" si="78"/>
        <v>0</v>
      </c>
    </row>
    <row r="536" spans="1:10">
      <c r="A536" s="1" t="s">
        <v>407</v>
      </c>
      <c r="B536" t="str">
        <f t="shared" si="68"/>
        <v>Wszystkie</v>
      </c>
      <c r="C536" s="4" t="s">
        <v>10</v>
      </c>
      <c r="D536" s="6">
        <v>133515</v>
      </c>
      <c r="E536" s="6">
        <v>67711</v>
      </c>
      <c r="F536" s="6">
        <v>65804</v>
      </c>
      <c r="G536" t="b">
        <f t="shared" si="75"/>
        <v>0</v>
      </c>
      <c r="H536" t="b">
        <f t="shared" si="76"/>
        <v>1</v>
      </c>
      <c r="I536" t="b">
        <f t="shared" si="77"/>
        <v>1</v>
      </c>
      <c r="J536" t="b">
        <f t="shared" si="78"/>
        <v>0</v>
      </c>
    </row>
    <row r="537" spans="1:10">
      <c r="A537" s="1" t="s">
        <v>407</v>
      </c>
      <c r="B537" t="str">
        <f t="shared" si="68"/>
        <v>Wszystkie</v>
      </c>
      <c r="C537" s="4" t="s">
        <v>11</v>
      </c>
      <c r="D537" s="6">
        <v>151784</v>
      </c>
      <c r="E537" s="6">
        <v>77181</v>
      </c>
      <c r="F537" s="6">
        <v>74603</v>
      </c>
      <c r="G537" t="b">
        <f t="shared" si="75"/>
        <v>0</v>
      </c>
      <c r="H537" t="b">
        <f t="shared" si="76"/>
        <v>1</v>
      </c>
      <c r="I537" t="b">
        <f t="shared" si="77"/>
        <v>1</v>
      </c>
      <c r="J537" t="b">
        <f t="shared" si="78"/>
        <v>0</v>
      </c>
    </row>
    <row r="538" spans="1:10">
      <c r="A538" s="1" t="s">
        <v>407</v>
      </c>
      <c r="B538" t="str">
        <f t="shared" si="68"/>
        <v>Wszystkie</v>
      </c>
      <c r="C538" s="4" t="s">
        <v>12</v>
      </c>
      <c r="D538" s="6">
        <v>172960</v>
      </c>
      <c r="E538" s="6">
        <v>88242</v>
      </c>
      <c r="F538" s="6">
        <v>84718</v>
      </c>
      <c r="G538" t="b">
        <f t="shared" si="75"/>
        <v>0</v>
      </c>
      <c r="H538" t="b">
        <f t="shared" si="76"/>
        <v>1</v>
      </c>
      <c r="I538" t="b">
        <f t="shared" si="77"/>
        <v>1</v>
      </c>
      <c r="J538" t="b">
        <f t="shared" si="78"/>
        <v>0</v>
      </c>
    </row>
    <row r="539" spans="1:10">
      <c r="A539" s="1" t="s">
        <v>407</v>
      </c>
      <c r="B539" t="str">
        <f t="shared" si="68"/>
        <v>Wszystkie</v>
      </c>
      <c r="C539" s="4" t="s">
        <v>13</v>
      </c>
      <c r="D539" s="6">
        <v>164228</v>
      </c>
      <c r="E539" s="6">
        <v>83407</v>
      </c>
      <c r="F539" s="6">
        <v>80821</v>
      </c>
      <c r="G539" t="b">
        <f t="shared" si="75"/>
        <v>0</v>
      </c>
      <c r="H539" t="b">
        <f t="shared" si="76"/>
        <v>1</v>
      </c>
      <c r="I539" t="b">
        <f t="shared" si="77"/>
        <v>1</v>
      </c>
      <c r="J539" t="b">
        <f t="shared" si="78"/>
        <v>0</v>
      </c>
    </row>
    <row r="540" spans="1:10">
      <c r="A540" s="1" t="s">
        <v>407</v>
      </c>
      <c r="B540" t="str">
        <f t="shared" si="68"/>
        <v>Wszystkie</v>
      </c>
      <c r="C540" s="4" t="s">
        <v>14</v>
      </c>
      <c r="D540" s="6">
        <v>150711</v>
      </c>
      <c r="E540" s="6">
        <v>76016</v>
      </c>
      <c r="F540" s="6">
        <v>74695</v>
      </c>
      <c r="G540" t="b">
        <f t="shared" si="75"/>
        <v>0</v>
      </c>
      <c r="H540" t="b">
        <f t="shared" si="76"/>
        <v>1</v>
      </c>
      <c r="I540" t="b">
        <f t="shared" si="77"/>
        <v>1</v>
      </c>
      <c r="J540" t="b">
        <f t="shared" si="78"/>
        <v>0</v>
      </c>
    </row>
    <row r="541" spans="1:10">
      <c r="A541" s="1" t="s">
        <v>407</v>
      </c>
      <c r="B541" t="str">
        <f t="shared" si="68"/>
        <v>Wszystkie</v>
      </c>
      <c r="C541" s="4" t="s">
        <v>15</v>
      </c>
      <c r="D541" s="6">
        <v>128755</v>
      </c>
      <c r="E541" s="6">
        <v>64072</v>
      </c>
      <c r="F541" s="6">
        <v>64683</v>
      </c>
      <c r="G541" t="b">
        <f t="shared" si="75"/>
        <v>0</v>
      </c>
      <c r="H541" t="b">
        <f t="shared" si="76"/>
        <v>1</v>
      </c>
      <c r="I541" t="b">
        <f t="shared" si="77"/>
        <v>1</v>
      </c>
      <c r="J541" t="b">
        <f t="shared" si="78"/>
        <v>0</v>
      </c>
    </row>
    <row r="542" spans="1:10">
      <c r="A542" s="1" t="s">
        <v>407</v>
      </c>
      <c r="B542" t="str">
        <f t="shared" si="68"/>
        <v>Wszystkie</v>
      </c>
      <c r="C542" s="4" t="s">
        <v>16</v>
      </c>
      <c r="D542" s="6">
        <v>130323</v>
      </c>
      <c r="E542" s="6">
        <v>64229</v>
      </c>
      <c r="F542" s="6">
        <v>66094</v>
      </c>
      <c r="G542" t="b">
        <f t="shared" si="75"/>
        <v>0</v>
      </c>
      <c r="H542" t="b">
        <f t="shared" si="76"/>
        <v>1</v>
      </c>
      <c r="I542" t="b">
        <f t="shared" si="77"/>
        <v>1</v>
      </c>
      <c r="J542" t="b">
        <f t="shared" si="78"/>
        <v>0</v>
      </c>
    </row>
    <row r="543" spans="1:10">
      <c r="A543" s="1" t="s">
        <v>407</v>
      </c>
      <c r="B543" t="str">
        <f t="shared" si="68"/>
        <v>Wszystkie</v>
      </c>
      <c r="C543" s="4" t="s">
        <v>17</v>
      </c>
      <c r="D543" s="6">
        <v>154119</v>
      </c>
      <c r="E543" s="6">
        <v>74357</v>
      </c>
      <c r="F543" s="6">
        <v>79762</v>
      </c>
      <c r="G543" t="b">
        <f t="shared" si="75"/>
        <v>0</v>
      </c>
      <c r="H543" t="b">
        <f t="shared" si="76"/>
        <v>1</v>
      </c>
      <c r="I543" t="b">
        <f t="shared" si="77"/>
        <v>1</v>
      </c>
      <c r="J543" t="b">
        <f t="shared" si="78"/>
        <v>0</v>
      </c>
    </row>
    <row r="544" spans="1:10">
      <c r="A544" s="1" t="s">
        <v>407</v>
      </c>
      <c r="B544" t="str">
        <f t="shared" si="68"/>
        <v>Wszystkie</v>
      </c>
      <c r="C544" s="4" t="s">
        <v>18</v>
      </c>
      <c r="D544" s="6">
        <v>148542</v>
      </c>
      <c r="E544" s="6">
        <v>69574</v>
      </c>
      <c r="F544" s="6">
        <v>78968</v>
      </c>
      <c r="G544" t="b">
        <f t="shared" si="75"/>
        <v>0</v>
      </c>
      <c r="H544" t="b">
        <f t="shared" si="76"/>
        <v>1</v>
      </c>
      <c r="I544" t="b">
        <f t="shared" si="77"/>
        <v>1</v>
      </c>
      <c r="J544" t="b">
        <f t="shared" si="78"/>
        <v>0</v>
      </c>
    </row>
    <row r="545" spans="1:10">
      <c r="A545" s="1" t="s">
        <v>407</v>
      </c>
      <c r="B545" t="str">
        <f t="shared" si="68"/>
        <v>Wszystkie</v>
      </c>
      <c r="C545" s="4" t="s">
        <v>19</v>
      </c>
      <c r="D545" s="6">
        <v>123556</v>
      </c>
      <c r="E545" s="6">
        <v>54761</v>
      </c>
      <c r="F545" s="6">
        <v>68795</v>
      </c>
      <c r="G545" t="b">
        <f t="shared" si="75"/>
        <v>0</v>
      </c>
      <c r="H545" t="b">
        <f t="shared" si="76"/>
        <v>1</v>
      </c>
      <c r="I545" t="b">
        <f t="shared" si="77"/>
        <v>1</v>
      </c>
      <c r="J545" t="b">
        <f t="shared" si="78"/>
        <v>0</v>
      </c>
    </row>
    <row r="546" spans="1:10">
      <c r="A546" s="1" t="s">
        <v>407</v>
      </c>
      <c r="B546" t="str">
        <f t="shared" si="68"/>
        <v>Wszystkie</v>
      </c>
      <c r="C546" s="4" t="s">
        <v>5</v>
      </c>
      <c r="D546" s="6">
        <v>202162</v>
      </c>
      <c r="E546" s="6">
        <v>72855</v>
      </c>
      <c r="F546" s="6">
        <v>129307</v>
      </c>
      <c r="G546" t="b">
        <f t="shared" si="75"/>
        <v>1</v>
      </c>
      <c r="H546" t="b">
        <f t="shared" si="76"/>
        <v>0</v>
      </c>
      <c r="I546" t="b">
        <f t="shared" si="77"/>
        <v>1</v>
      </c>
      <c r="J546" t="b">
        <f t="shared" si="78"/>
        <v>0</v>
      </c>
    </row>
    <row r="547" spans="1:10">
      <c r="A547" s="1" t="s">
        <v>407</v>
      </c>
      <c r="B547" t="str">
        <f t="shared" si="68"/>
        <v>Wszystkie</v>
      </c>
      <c r="C547" s="4" t="s">
        <v>4</v>
      </c>
      <c r="D547" s="6">
        <f>SUM(D545:D546)</f>
        <v>325718</v>
      </c>
      <c r="E547" s="6">
        <f>SUM(E545:E546)</f>
        <v>127616</v>
      </c>
      <c r="F547" s="6">
        <f t="shared" ref="F547" si="79">SUM(F545:F546)</f>
        <v>198102</v>
      </c>
      <c r="G547" t="b">
        <f t="shared" si="75"/>
        <v>1</v>
      </c>
      <c r="H547" t="b">
        <f t="shared" si="76"/>
        <v>1</v>
      </c>
      <c r="I547" t="b">
        <f t="shared" si="77"/>
        <v>0</v>
      </c>
      <c r="J547" t="b">
        <f t="shared" si="78"/>
        <v>0</v>
      </c>
    </row>
    <row r="548" spans="1:10">
      <c r="A548" s="1" t="s">
        <v>407</v>
      </c>
      <c r="B548" t="str">
        <f t="shared" si="68"/>
        <v xml:space="preserve"> Bydgoszcz </v>
      </c>
      <c r="C548" s="4" t="s">
        <v>122</v>
      </c>
      <c r="D548" s="6">
        <v>354990</v>
      </c>
      <c r="E548" s="6">
        <v>166985</v>
      </c>
      <c r="F548" s="6">
        <v>188005</v>
      </c>
      <c r="G548" t="b">
        <f t="shared" si="75"/>
        <v>1</v>
      </c>
      <c r="H548" t="b">
        <f t="shared" si="76"/>
        <v>1</v>
      </c>
      <c r="I548" t="b">
        <f t="shared" si="77"/>
        <v>1</v>
      </c>
      <c r="J548" t="b">
        <f t="shared" si="78"/>
        <v>1</v>
      </c>
    </row>
    <row r="549" spans="1:10">
      <c r="A549" s="1" t="s">
        <v>407</v>
      </c>
      <c r="B549" t="str">
        <f t="shared" si="68"/>
        <v xml:space="preserve"> Bydgoszcz </v>
      </c>
      <c r="C549" s="4" t="s">
        <v>6</v>
      </c>
      <c r="D549" s="6">
        <v>15713</v>
      </c>
      <c r="E549" s="6">
        <v>8106</v>
      </c>
      <c r="F549" s="6">
        <v>7607</v>
      </c>
      <c r="G549" t="b">
        <f t="shared" si="75"/>
        <v>0</v>
      </c>
      <c r="H549" t="b">
        <f t="shared" si="76"/>
        <v>1</v>
      </c>
      <c r="I549" t="b">
        <f t="shared" si="77"/>
        <v>1</v>
      </c>
      <c r="J549" t="b">
        <f t="shared" si="78"/>
        <v>0</v>
      </c>
    </row>
    <row r="550" spans="1:10">
      <c r="A550" s="1" t="s">
        <v>407</v>
      </c>
      <c r="B550" t="str">
        <f t="shared" si="68"/>
        <v xml:space="preserve"> Bydgoszcz </v>
      </c>
      <c r="C550" s="4" t="s">
        <v>7</v>
      </c>
      <c r="D550" s="6">
        <v>17067</v>
      </c>
      <c r="E550" s="6">
        <v>8780</v>
      </c>
      <c r="F550" s="6">
        <v>8287</v>
      </c>
      <c r="G550" t="b">
        <f t="shared" si="75"/>
        <v>0</v>
      </c>
      <c r="H550" t="b">
        <f t="shared" si="76"/>
        <v>1</v>
      </c>
      <c r="I550" t="b">
        <f t="shared" si="77"/>
        <v>1</v>
      </c>
      <c r="J550" t="b">
        <f t="shared" si="78"/>
        <v>0</v>
      </c>
    </row>
    <row r="551" spans="1:10">
      <c r="A551" s="1" t="s">
        <v>407</v>
      </c>
      <c r="B551" t="str">
        <f t="shared" si="68"/>
        <v xml:space="preserve"> Bydgoszcz </v>
      </c>
      <c r="C551" s="4" t="s">
        <v>8</v>
      </c>
      <c r="D551" s="6">
        <v>13943</v>
      </c>
      <c r="E551" s="6">
        <v>7175</v>
      </c>
      <c r="F551" s="6">
        <v>6768</v>
      </c>
      <c r="G551" t="b">
        <f t="shared" si="75"/>
        <v>0</v>
      </c>
      <c r="H551" t="b">
        <f t="shared" si="76"/>
        <v>1</v>
      </c>
      <c r="I551" t="b">
        <f t="shared" si="77"/>
        <v>1</v>
      </c>
      <c r="J551" t="b">
        <f t="shared" si="78"/>
        <v>0</v>
      </c>
    </row>
    <row r="552" spans="1:10">
      <c r="A552" s="1" t="s">
        <v>407</v>
      </c>
      <c r="B552" t="str">
        <f t="shared" si="68"/>
        <v xml:space="preserve"> Bydgoszcz </v>
      </c>
      <c r="C552" s="4" t="s">
        <v>9</v>
      </c>
      <c r="D552" s="6">
        <v>15430</v>
      </c>
      <c r="E552" s="6">
        <v>7888</v>
      </c>
      <c r="F552" s="6">
        <v>7542</v>
      </c>
      <c r="G552" t="b">
        <f t="shared" si="75"/>
        <v>0</v>
      </c>
      <c r="H552" t="b">
        <f t="shared" si="76"/>
        <v>1</v>
      </c>
      <c r="I552" t="b">
        <f t="shared" si="77"/>
        <v>1</v>
      </c>
      <c r="J552" t="b">
        <f t="shared" si="78"/>
        <v>0</v>
      </c>
    </row>
    <row r="553" spans="1:10">
      <c r="A553" s="1" t="s">
        <v>407</v>
      </c>
      <c r="B553" t="str">
        <f t="shared" si="68"/>
        <v xml:space="preserve"> Bydgoszcz </v>
      </c>
      <c r="C553" s="4" t="s">
        <v>10</v>
      </c>
      <c r="D553" s="6">
        <v>19017</v>
      </c>
      <c r="E553" s="6">
        <v>9481</v>
      </c>
      <c r="F553" s="6">
        <v>9536</v>
      </c>
      <c r="G553" t="b">
        <f t="shared" si="75"/>
        <v>0</v>
      </c>
      <c r="H553" t="b">
        <f t="shared" si="76"/>
        <v>1</v>
      </c>
      <c r="I553" t="b">
        <f t="shared" si="77"/>
        <v>1</v>
      </c>
      <c r="J553" t="b">
        <f t="shared" si="78"/>
        <v>0</v>
      </c>
    </row>
    <row r="554" spans="1:10">
      <c r="A554" s="1" t="s">
        <v>407</v>
      </c>
      <c r="B554" t="str">
        <f t="shared" si="68"/>
        <v xml:space="preserve"> Bydgoszcz </v>
      </c>
      <c r="C554" s="4" t="s">
        <v>11</v>
      </c>
      <c r="D554" s="6">
        <v>24790</v>
      </c>
      <c r="E554" s="6">
        <v>12190</v>
      </c>
      <c r="F554" s="6">
        <v>12600</v>
      </c>
      <c r="G554" t="b">
        <f t="shared" si="75"/>
        <v>0</v>
      </c>
      <c r="H554" t="b">
        <f t="shared" si="76"/>
        <v>1</v>
      </c>
      <c r="I554" t="b">
        <f t="shared" si="77"/>
        <v>1</v>
      </c>
      <c r="J554" t="b">
        <f t="shared" si="78"/>
        <v>0</v>
      </c>
    </row>
    <row r="555" spans="1:10">
      <c r="A555" s="1" t="s">
        <v>407</v>
      </c>
      <c r="B555" t="str">
        <f t="shared" si="68"/>
        <v xml:space="preserve"> Bydgoszcz </v>
      </c>
      <c r="C555" s="4" t="s">
        <v>12</v>
      </c>
      <c r="D555" s="6">
        <v>31061</v>
      </c>
      <c r="E555" s="6">
        <v>15475</v>
      </c>
      <c r="F555" s="6">
        <v>15586</v>
      </c>
      <c r="G555" t="b">
        <f t="shared" si="75"/>
        <v>0</v>
      </c>
      <c r="H555" t="b">
        <f t="shared" si="76"/>
        <v>1</v>
      </c>
      <c r="I555" t="b">
        <f t="shared" si="77"/>
        <v>1</v>
      </c>
      <c r="J555" t="b">
        <f t="shared" si="78"/>
        <v>0</v>
      </c>
    </row>
    <row r="556" spans="1:10">
      <c r="A556" s="1" t="s">
        <v>407</v>
      </c>
      <c r="B556" t="str">
        <f t="shared" si="68"/>
        <v xml:space="preserve"> Bydgoszcz </v>
      </c>
      <c r="C556" s="4" t="s">
        <v>13</v>
      </c>
      <c r="D556" s="6">
        <v>28940</v>
      </c>
      <c r="E556" s="6">
        <v>14486</v>
      </c>
      <c r="F556" s="6">
        <v>14454</v>
      </c>
      <c r="G556" t="b">
        <f t="shared" si="75"/>
        <v>0</v>
      </c>
      <c r="H556" t="b">
        <f t="shared" si="76"/>
        <v>1</v>
      </c>
      <c r="I556" t="b">
        <f t="shared" si="77"/>
        <v>1</v>
      </c>
      <c r="J556" t="b">
        <f t="shared" si="78"/>
        <v>0</v>
      </c>
    </row>
    <row r="557" spans="1:10">
      <c r="A557" s="1" t="s">
        <v>407</v>
      </c>
      <c r="B557" t="str">
        <f t="shared" si="68"/>
        <v xml:space="preserve"> Bydgoszcz </v>
      </c>
      <c r="C557" s="4" t="s">
        <v>14</v>
      </c>
      <c r="D557" s="6">
        <v>25198</v>
      </c>
      <c r="E557" s="6">
        <v>12434</v>
      </c>
      <c r="F557" s="6">
        <v>12764</v>
      </c>
      <c r="G557" t="b">
        <f t="shared" si="75"/>
        <v>0</v>
      </c>
      <c r="H557" t="b">
        <f t="shared" si="76"/>
        <v>1</v>
      </c>
      <c r="I557" t="b">
        <f t="shared" si="77"/>
        <v>1</v>
      </c>
      <c r="J557" t="b">
        <f t="shared" si="78"/>
        <v>0</v>
      </c>
    </row>
    <row r="558" spans="1:10">
      <c r="A558" s="1" t="s">
        <v>407</v>
      </c>
      <c r="B558" t="str">
        <f t="shared" si="68"/>
        <v xml:space="preserve"> Bydgoszcz </v>
      </c>
      <c r="C558" s="4" t="s">
        <v>15</v>
      </c>
      <c r="D558" s="6">
        <v>20827</v>
      </c>
      <c r="E558" s="6">
        <v>10058</v>
      </c>
      <c r="F558" s="6">
        <v>10769</v>
      </c>
      <c r="G558" t="b">
        <f t="shared" si="75"/>
        <v>0</v>
      </c>
      <c r="H558" t="b">
        <f t="shared" si="76"/>
        <v>1</v>
      </c>
      <c r="I558" t="b">
        <f t="shared" si="77"/>
        <v>1</v>
      </c>
      <c r="J558" t="b">
        <f t="shared" si="78"/>
        <v>0</v>
      </c>
    </row>
    <row r="559" spans="1:10">
      <c r="A559" s="1" t="s">
        <v>407</v>
      </c>
      <c r="B559" t="str">
        <f t="shared" si="68"/>
        <v xml:space="preserve"> Bydgoszcz </v>
      </c>
      <c r="C559" s="4" t="s">
        <v>16</v>
      </c>
      <c r="D559" s="6">
        <v>20739</v>
      </c>
      <c r="E559" s="6">
        <v>9963</v>
      </c>
      <c r="F559" s="6">
        <v>10776</v>
      </c>
      <c r="G559" t="b">
        <f t="shared" si="75"/>
        <v>0</v>
      </c>
      <c r="H559" t="b">
        <f t="shared" si="76"/>
        <v>1</v>
      </c>
      <c r="I559" t="b">
        <f t="shared" si="77"/>
        <v>1</v>
      </c>
      <c r="J559" t="b">
        <f t="shared" si="78"/>
        <v>0</v>
      </c>
    </row>
    <row r="560" spans="1:10">
      <c r="A560" s="1" t="s">
        <v>407</v>
      </c>
      <c r="B560" t="str">
        <f t="shared" si="68"/>
        <v xml:space="preserve"> Bydgoszcz </v>
      </c>
      <c r="C560" s="4" t="s">
        <v>17</v>
      </c>
      <c r="D560" s="6">
        <v>26125</v>
      </c>
      <c r="E560" s="6">
        <v>12124</v>
      </c>
      <c r="F560" s="6">
        <v>14001</v>
      </c>
      <c r="G560" t="b">
        <f t="shared" si="75"/>
        <v>0</v>
      </c>
      <c r="H560" t="b">
        <f t="shared" si="76"/>
        <v>1</v>
      </c>
      <c r="I560" t="b">
        <f t="shared" si="77"/>
        <v>1</v>
      </c>
      <c r="J560" t="b">
        <f t="shared" si="78"/>
        <v>0</v>
      </c>
    </row>
    <row r="561" spans="1:10">
      <c r="A561" s="1" t="s">
        <v>407</v>
      </c>
      <c r="B561" t="str">
        <f t="shared" si="68"/>
        <v xml:space="preserve"> Bydgoszcz </v>
      </c>
      <c r="C561" s="4" t="s">
        <v>18</v>
      </c>
      <c r="D561" s="6">
        <v>28127</v>
      </c>
      <c r="E561" s="6">
        <v>12527</v>
      </c>
      <c r="F561" s="6">
        <v>15600</v>
      </c>
      <c r="G561" t="b">
        <f t="shared" si="75"/>
        <v>0</v>
      </c>
      <c r="H561" t="b">
        <f t="shared" si="76"/>
        <v>1</v>
      </c>
      <c r="I561" t="b">
        <f t="shared" si="77"/>
        <v>1</v>
      </c>
      <c r="J561" t="b">
        <f t="shared" si="78"/>
        <v>0</v>
      </c>
    </row>
    <row r="562" spans="1:10">
      <c r="A562" s="1" t="s">
        <v>407</v>
      </c>
      <c r="B562" t="str">
        <f t="shared" si="68"/>
        <v xml:space="preserve"> Bydgoszcz </v>
      </c>
      <c r="C562" s="4" t="s">
        <v>19</v>
      </c>
      <c r="D562" s="6">
        <v>24681</v>
      </c>
      <c r="E562" s="6">
        <v>10427</v>
      </c>
      <c r="F562" s="6">
        <v>14254</v>
      </c>
      <c r="G562" t="b">
        <f t="shared" si="75"/>
        <v>0</v>
      </c>
      <c r="H562" t="b">
        <f t="shared" si="76"/>
        <v>1</v>
      </c>
      <c r="I562" t="b">
        <f t="shared" si="77"/>
        <v>1</v>
      </c>
      <c r="J562" t="b">
        <f t="shared" si="78"/>
        <v>0</v>
      </c>
    </row>
    <row r="563" spans="1:10">
      <c r="A563" s="1" t="s">
        <v>407</v>
      </c>
      <c r="B563" t="str">
        <f t="shared" si="68"/>
        <v xml:space="preserve"> Bydgoszcz </v>
      </c>
      <c r="C563" s="4" t="s">
        <v>5</v>
      </c>
      <c r="D563" s="6">
        <v>43332</v>
      </c>
      <c r="E563" s="6">
        <v>15871</v>
      </c>
      <c r="F563" s="6">
        <v>27461</v>
      </c>
      <c r="G563" t="b">
        <f t="shared" si="75"/>
        <v>1</v>
      </c>
      <c r="H563" t="b">
        <f t="shared" si="76"/>
        <v>0</v>
      </c>
      <c r="I563" t="b">
        <f t="shared" si="77"/>
        <v>1</v>
      </c>
      <c r="J563" t="b">
        <f t="shared" si="78"/>
        <v>0</v>
      </c>
    </row>
    <row r="564" spans="1:10">
      <c r="A564" s="1" t="s">
        <v>407</v>
      </c>
      <c r="B564" t="str">
        <f t="shared" si="68"/>
        <v xml:space="preserve"> Bydgoszcz </v>
      </c>
      <c r="C564" s="4" t="s">
        <v>4</v>
      </c>
      <c r="D564" s="6">
        <f>SUM(D562:D563)</f>
        <v>68013</v>
      </c>
      <c r="E564" s="6">
        <f>SUM(E562:E563)</f>
        <v>26298</v>
      </c>
      <c r="F564" s="6">
        <f t="shared" ref="F564" si="80">SUM(F562:F563)</f>
        <v>41715</v>
      </c>
      <c r="G564" t="b">
        <f t="shared" si="75"/>
        <v>1</v>
      </c>
      <c r="H564" t="b">
        <f t="shared" si="76"/>
        <v>1</v>
      </c>
      <c r="I564" t="b">
        <f t="shared" si="77"/>
        <v>0</v>
      </c>
      <c r="J564" t="b">
        <f t="shared" si="78"/>
        <v>0</v>
      </c>
    </row>
    <row r="565" spans="1:10">
      <c r="A565" s="1" t="s">
        <v>407</v>
      </c>
      <c r="B565" t="str">
        <f t="shared" si="68"/>
        <v xml:space="preserve"> Grudziądz </v>
      </c>
      <c r="C565" s="4" t="s">
        <v>123</v>
      </c>
      <c r="D565" s="6">
        <v>96111</v>
      </c>
      <c r="E565" s="6">
        <v>45728</v>
      </c>
      <c r="F565" s="6">
        <v>50383</v>
      </c>
      <c r="G565" t="b">
        <f t="shared" si="75"/>
        <v>1</v>
      </c>
      <c r="H565" t="b">
        <f t="shared" si="76"/>
        <v>1</v>
      </c>
      <c r="I565" t="b">
        <f t="shared" si="77"/>
        <v>1</v>
      </c>
      <c r="J565" t="b">
        <f t="shared" si="78"/>
        <v>1</v>
      </c>
    </row>
    <row r="566" spans="1:10">
      <c r="A566" s="1" t="s">
        <v>407</v>
      </c>
      <c r="B566" t="str">
        <f t="shared" si="68"/>
        <v xml:space="preserve"> Grudziądz </v>
      </c>
      <c r="C566" s="4" t="s">
        <v>6</v>
      </c>
      <c r="D566" s="6">
        <v>4388</v>
      </c>
      <c r="E566" s="6">
        <v>2239</v>
      </c>
      <c r="F566" s="6">
        <v>2149</v>
      </c>
      <c r="G566" t="b">
        <f t="shared" si="75"/>
        <v>0</v>
      </c>
      <c r="H566" t="b">
        <f t="shared" si="76"/>
        <v>1</v>
      </c>
      <c r="I566" t="b">
        <f t="shared" si="77"/>
        <v>1</v>
      </c>
      <c r="J566" t="b">
        <f t="shared" si="78"/>
        <v>0</v>
      </c>
    </row>
    <row r="567" spans="1:10">
      <c r="A567" s="1" t="s">
        <v>407</v>
      </c>
      <c r="B567" t="str">
        <f t="shared" si="68"/>
        <v xml:space="preserve"> Grudziądz </v>
      </c>
      <c r="C567" s="4" t="s">
        <v>7</v>
      </c>
      <c r="D567" s="6">
        <v>5162</v>
      </c>
      <c r="E567" s="6">
        <v>2684</v>
      </c>
      <c r="F567" s="6">
        <v>2478</v>
      </c>
      <c r="G567" t="b">
        <f t="shared" si="75"/>
        <v>0</v>
      </c>
      <c r="H567" t="b">
        <f t="shared" si="76"/>
        <v>1</v>
      </c>
      <c r="I567" t="b">
        <f t="shared" si="77"/>
        <v>1</v>
      </c>
      <c r="J567" t="b">
        <f t="shared" si="78"/>
        <v>0</v>
      </c>
    </row>
    <row r="568" spans="1:10">
      <c r="A568" s="1" t="s">
        <v>407</v>
      </c>
      <c r="B568" t="str">
        <f t="shared" ref="B568:B631" si="81">IF(C567="65+",C568,B567)</f>
        <v xml:space="preserve"> Grudziądz </v>
      </c>
      <c r="C568" s="4" t="s">
        <v>8</v>
      </c>
      <c r="D568" s="6">
        <v>4287</v>
      </c>
      <c r="E568" s="6">
        <v>2213</v>
      </c>
      <c r="F568" s="6">
        <v>2074</v>
      </c>
      <c r="G568" t="b">
        <f t="shared" si="75"/>
        <v>0</v>
      </c>
      <c r="H568" t="b">
        <f t="shared" si="76"/>
        <v>1</v>
      </c>
      <c r="I568" t="b">
        <f t="shared" si="77"/>
        <v>1</v>
      </c>
      <c r="J568" t="b">
        <f t="shared" si="78"/>
        <v>0</v>
      </c>
    </row>
    <row r="569" spans="1:10">
      <c r="A569" s="1" t="s">
        <v>407</v>
      </c>
      <c r="B569" t="str">
        <f t="shared" si="81"/>
        <v xml:space="preserve"> Grudziądz </v>
      </c>
      <c r="C569" s="4" t="s">
        <v>9</v>
      </c>
      <c r="D569" s="6">
        <v>4775</v>
      </c>
      <c r="E569" s="6">
        <v>2408</v>
      </c>
      <c r="F569" s="6">
        <v>2367</v>
      </c>
      <c r="G569" t="b">
        <f t="shared" si="75"/>
        <v>0</v>
      </c>
      <c r="H569" t="b">
        <f t="shared" si="76"/>
        <v>1</v>
      </c>
      <c r="I569" t="b">
        <f t="shared" si="77"/>
        <v>1</v>
      </c>
      <c r="J569" t="b">
        <f t="shared" si="78"/>
        <v>0</v>
      </c>
    </row>
    <row r="570" spans="1:10">
      <c r="A570" s="1" t="s">
        <v>407</v>
      </c>
      <c r="B570" t="str">
        <f t="shared" si="81"/>
        <v xml:space="preserve"> Grudziądz </v>
      </c>
      <c r="C570" s="4" t="s">
        <v>10</v>
      </c>
      <c r="D570" s="6">
        <v>5168</v>
      </c>
      <c r="E570" s="6">
        <v>2580</v>
      </c>
      <c r="F570" s="6">
        <v>2588</v>
      </c>
      <c r="G570" t="b">
        <f t="shared" si="75"/>
        <v>0</v>
      </c>
      <c r="H570" t="b">
        <f t="shared" si="76"/>
        <v>1</v>
      </c>
      <c r="I570" t="b">
        <f t="shared" si="77"/>
        <v>1</v>
      </c>
      <c r="J570" t="b">
        <f t="shared" si="78"/>
        <v>0</v>
      </c>
    </row>
    <row r="571" spans="1:10">
      <c r="A571" s="1" t="s">
        <v>407</v>
      </c>
      <c r="B571" t="str">
        <f t="shared" si="81"/>
        <v xml:space="preserve"> Grudziądz </v>
      </c>
      <c r="C571" s="4" t="s">
        <v>11</v>
      </c>
      <c r="D571" s="6">
        <v>6710</v>
      </c>
      <c r="E571" s="6">
        <v>3422</v>
      </c>
      <c r="F571" s="6">
        <v>3288</v>
      </c>
      <c r="G571" t="b">
        <f t="shared" si="75"/>
        <v>0</v>
      </c>
      <c r="H571" t="b">
        <f t="shared" si="76"/>
        <v>1</v>
      </c>
      <c r="I571" t="b">
        <f t="shared" si="77"/>
        <v>1</v>
      </c>
      <c r="J571" t="b">
        <f t="shared" si="78"/>
        <v>0</v>
      </c>
    </row>
    <row r="572" spans="1:10">
      <c r="A572" s="1" t="s">
        <v>407</v>
      </c>
      <c r="B572" t="str">
        <f t="shared" si="81"/>
        <v xml:space="preserve"> Grudziądz </v>
      </c>
      <c r="C572" s="4" t="s">
        <v>12</v>
      </c>
      <c r="D572" s="6">
        <v>7864</v>
      </c>
      <c r="E572" s="6">
        <v>4018</v>
      </c>
      <c r="F572" s="6">
        <v>3846</v>
      </c>
      <c r="G572" t="b">
        <f t="shared" si="75"/>
        <v>0</v>
      </c>
      <c r="H572" t="b">
        <f t="shared" si="76"/>
        <v>1</v>
      </c>
      <c r="I572" t="b">
        <f t="shared" si="77"/>
        <v>1</v>
      </c>
      <c r="J572" t="b">
        <f t="shared" si="78"/>
        <v>0</v>
      </c>
    </row>
    <row r="573" spans="1:10">
      <c r="A573" s="1" t="s">
        <v>407</v>
      </c>
      <c r="B573" t="str">
        <f t="shared" si="81"/>
        <v xml:space="preserve"> Grudziądz </v>
      </c>
      <c r="C573" s="4" t="s">
        <v>13</v>
      </c>
      <c r="D573" s="6">
        <v>7414</v>
      </c>
      <c r="E573" s="6">
        <v>3791</v>
      </c>
      <c r="F573" s="6">
        <v>3623</v>
      </c>
      <c r="G573" t="b">
        <f t="shared" si="75"/>
        <v>0</v>
      </c>
      <c r="H573" t="b">
        <f t="shared" si="76"/>
        <v>1</v>
      </c>
      <c r="I573" t="b">
        <f t="shared" si="77"/>
        <v>1</v>
      </c>
      <c r="J573" t="b">
        <f t="shared" si="78"/>
        <v>0</v>
      </c>
    </row>
    <row r="574" spans="1:10">
      <c r="A574" s="1" t="s">
        <v>407</v>
      </c>
      <c r="B574" t="str">
        <f t="shared" si="81"/>
        <v xml:space="preserve"> Grudziądz </v>
      </c>
      <c r="C574" s="4" t="s">
        <v>14</v>
      </c>
      <c r="D574" s="6">
        <v>6511</v>
      </c>
      <c r="E574" s="6">
        <v>3323</v>
      </c>
      <c r="F574" s="6">
        <v>3188</v>
      </c>
      <c r="G574" t="b">
        <f t="shared" si="75"/>
        <v>0</v>
      </c>
      <c r="H574" t="b">
        <f t="shared" si="76"/>
        <v>1</v>
      </c>
      <c r="I574" t="b">
        <f t="shared" si="77"/>
        <v>1</v>
      </c>
      <c r="J574" t="b">
        <f t="shared" si="78"/>
        <v>0</v>
      </c>
    </row>
    <row r="575" spans="1:10">
      <c r="A575" s="1" t="s">
        <v>407</v>
      </c>
      <c r="B575" t="str">
        <f t="shared" si="81"/>
        <v xml:space="preserve"> Grudziądz </v>
      </c>
      <c r="C575" s="4" t="s">
        <v>15</v>
      </c>
      <c r="D575" s="6">
        <v>5606</v>
      </c>
      <c r="E575" s="6">
        <v>2723</v>
      </c>
      <c r="F575" s="6">
        <v>2883</v>
      </c>
      <c r="G575" t="b">
        <f t="shared" si="75"/>
        <v>0</v>
      </c>
      <c r="H575" t="b">
        <f t="shared" si="76"/>
        <v>1</v>
      </c>
      <c r="I575" t="b">
        <f t="shared" si="77"/>
        <v>1</v>
      </c>
      <c r="J575" t="b">
        <f t="shared" si="78"/>
        <v>0</v>
      </c>
    </row>
    <row r="576" spans="1:10">
      <c r="A576" s="1" t="s">
        <v>407</v>
      </c>
      <c r="B576" t="str">
        <f t="shared" si="81"/>
        <v xml:space="preserve"> Grudziądz </v>
      </c>
      <c r="C576" s="4" t="s">
        <v>16</v>
      </c>
      <c r="D576" s="6">
        <v>6315</v>
      </c>
      <c r="E576" s="6">
        <v>2990</v>
      </c>
      <c r="F576" s="6">
        <v>3325</v>
      </c>
      <c r="G576" t="b">
        <f t="shared" si="75"/>
        <v>0</v>
      </c>
      <c r="H576" t="b">
        <f t="shared" si="76"/>
        <v>1</v>
      </c>
      <c r="I576" t="b">
        <f t="shared" si="77"/>
        <v>1</v>
      </c>
      <c r="J576" t="b">
        <f t="shared" si="78"/>
        <v>0</v>
      </c>
    </row>
    <row r="577" spans="1:10">
      <c r="A577" s="1" t="s">
        <v>407</v>
      </c>
      <c r="B577" t="str">
        <f t="shared" si="81"/>
        <v xml:space="preserve"> Grudziądz </v>
      </c>
      <c r="C577" s="4" t="s">
        <v>17</v>
      </c>
      <c r="D577" s="6">
        <v>7746</v>
      </c>
      <c r="E577" s="6">
        <v>3582</v>
      </c>
      <c r="F577" s="6">
        <v>4164</v>
      </c>
      <c r="G577" t="b">
        <f t="shared" si="75"/>
        <v>0</v>
      </c>
      <c r="H577" t="b">
        <f t="shared" si="76"/>
        <v>1</v>
      </c>
      <c r="I577" t="b">
        <f t="shared" si="77"/>
        <v>1</v>
      </c>
      <c r="J577" t="b">
        <f t="shared" si="78"/>
        <v>0</v>
      </c>
    </row>
    <row r="578" spans="1:10">
      <c r="A578" s="1" t="s">
        <v>407</v>
      </c>
      <c r="B578" t="str">
        <f t="shared" si="81"/>
        <v xml:space="preserve"> Grudziądz </v>
      </c>
      <c r="C578" s="4" t="s">
        <v>18</v>
      </c>
      <c r="D578" s="6">
        <v>7621</v>
      </c>
      <c r="E578" s="6">
        <v>3488</v>
      </c>
      <c r="F578" s="6">
        <v>4133</v>
      </c>
      <c r="G578" t="b">
        <f t="shared" si="75"/>
        <v>0</v>
      </c>
      <c r="H578" t="b">
        <f t="shared" si="76"/>
        <v>1</v>
      </c>
      <c r="I578" t="b">
        <f t="shared" si="77"/>
        <v>1</v>
      </c>
      <c r="J578" t="b">
        <f t="shared" si="78"/>
        <v>0</v>
      </c>
    </row>
    <row r="579" spans="1:10">
      <c r="A579" s="1" t="s">
        <v>407</v>
      </c>
      <c r="B579" t="str">
        <f t="shared" si="81"/>
        <v xml:space="preserve"> Grudziądz </v>
      </c>
      <c r="C579" s="4" t="s">
        <v>19</v>
      </c>
      <c r="D579" s="6">
        <v>6080</v>
      </c>
      <c r="E579" s="6">
        <v>2624</v>
      </c>
      <c r="F579" s="6">
        <v>3456</v>
      </c>
      <c r="G579" t="b">
        <f t="shared" si="75"/>
        <v>0</v>
      </c>
      <c r="H579" t="b">
        <f t="shared" si="76"/>
        <v>1</v>
      </c>
      <c r="I579" t="b">
        <f t="shared" si="77"/>
        <v>1</v>
      </c>
      <c r="J579" t="b">
        <f t="shared" si="78"/>
        <v>0</v>
      </c>
    </row>
    <row r="580" spans="1:10">
      <c r="A580" s="1" t="s">
        <v>407</v>
      </c>
      <c r="B580" t="str">
        <f t="shared" si="81"/>
        <v xml:space="preserve"> Grudziądz </v>
      </c>
      <c r="C580" s="4" t="s">
        <v>5</v>
      </c>
      <c r="D580" s="6">
        <v>10464</v>
      </c>
      <c r="E580" s="6">
        <v>3643</v>
      </c>
      <c r="F580" s="6">
        <v>6821</v>
      </c>
      <c r="G580" t="b">
        <f t="shared" si="75"/>
        <v>1</v>
      </c>
      <c r="H580" t="b">
        <f t="shared" si="76"/>
        <v>0</v>
      </c>
      <c r="I580" t="b">
        <f t="shared" si="77"/>
        <v>1</v>
      </c>
      <c r="J580" t="b">
        <f t="shared" si="78"/>
        <v>0</v>
      </c>
    </row>
    <row r="581" spans="1:10">
      <c r="A581" s="1" t="s">
        <v>407</v>
      </c>
      <c r="B581" t="str">
        <f t="shared" si="81"/>
        <v xml:space="preserve"> Grudziądz </v>
      </c>
      <c r="C581" s="4" t="s">
        <v>4</v>
      </c>
      <c r="D581" s="6">
        <f>SUM(D579:D580)</f>
        <v>16544</v>
      </c>
      <c r="E581" s="6">
        <f>SUM(E579:E580)</f>
        <v>6267</v>
      </c>
      <c r="F581" s="6">
        <f t="shared" ref="F581" si="82">SUM(F579:F580)</f>
        <v>10277</v>
      </c>
      <c r="G581" t="b">
        <f t="shared" si="75"/>
        <v>1</v>
      </c>
      <c r="H581" t="b">
        <f t="shared" si="76"/>
        <v>1</v>
      </c>
      <c r="I581" t="b">
        <f t="shared" si="77"/>
        <v>0</v>
      </c>
      <c r="J581" t="b">
        <f t="shared" si="78"/>
        <v>0</v>
      </c>
    </row>
    <row r="582" spans="1:10">
      <c r="A582" s="1" t="s">
        <v>407</v>
      </c>
      <c r="B582" t="str">
        <f t="shared" si="81"/>
        <v xml:space="preserve"> Toruń </v>
      </c>
      <c r="C582" s="4" t="s">
        <v>124</v>
      </c>
      <c r="D582" s="6">
        <v>202591</v>
      </c>
      <c r="E582" s="6">
        <v>94223</v>
      </c>
      <c r="F582" s="6">
        <v>108368</v>
      </c>
      <c r="G582" t="b">
        <f t="shared" si="75"/>
        <v>1</v>
      </c>
      <c r="H582" t="b">
        <f t="shared" si="76"/>
        <v>1</v>
      </c>
      <c r="I582" t="b">
        <f t="shared" si="77"/>
        <v>1</v>
      </c>
      <c r="J582" t="b">
        <f t="shared" si="78"/>
        <v>1</v>
      </c>
    </row>
    <row r="583" spans="1:10">
      <c r="A583" s="1" t="s">
        <v>407</v>
      </c>
      <c r="B583" t="str">
        <f t="shared" si="81"/>
        <v xml:space="preserve"> Toruń </v>
      </c>
      <c r="C583" s="4" t="s">
        <v>6</v>
      </c>
      <c r="D583" s="6">
        <v>9553</v>
      </c>
      <c r="E583" s="6">
        <v>4873</v>
      </c>
      <c r="F583" s="6">
        <v>4680</v>
      </c>
      <c r="G583" t="b">
        <f t="shared" si="75"/>
        <v>0</v>
      </c>
      <c r="H583" t="b">
        <f t="shared" si="76"/>
        <v>1</v>
      </c>
      <c r="I583" t="b">
        <f t="shared" si="77"/>
        <v>1</v>
      </c>
      <c r="J583" t="b">
        <f t="shared" si="78"/>
        <v>0</v>
      </c>
    </row>
    <row r="584" spans="1:10">
      <c r="A584" s="1" t="s">
        <v>407</v>
      </c>
      <c r="B584" t="str">
        <f t="shared" si="81"/>
        <v xml:space="preserve"> Toruń </v>
      </c>
      <c r="C584" s="4" t="s">
        <v>7</v>
      </c>
      <c r="D584" s="6">
        <v>9978</v>
      </c>
      <c r="E584" s="6">
        <v>5048</v>
      </c>
      <c r="F584" s="6">
        <v>4930</v>
      </c>
      <c r="G584" t="b">
        <f t="shared" si="75"/>
        <v>0</v>
      </c>
      <c r="H584" t="b">
        <f t="shared" si="76"/>
        <v>1</v>
      </c>
      <c r="I584" t="b">
        <f t="shared" si="77"/>
        <v>1</v>
      </c>
      <c r="J584" t="b">
        <f t="shared" si="78"/>
        <v>0</v>
      </c>
    </row>
    <row r="585" spans="1:10">
      <c r="A585" s="1" t="s">
        <v>407</v>
      </c>
      <c r="B585" t="str">
        <f t="shared" si="81"/>
        <v xml:space="preserve"> Toruń </v>
      </c>
      <c r="C585" s="4" t="s">
        <v>8</v>
      </c>
      <c r="D585" s="6">
        <v>8335</v>
      </c>
      <c r="E585" s="6">
        <v>4238</v>
      </c>
      <c r="F585" s="6">
        <v>4097</v>
      </c>
      <c r="G585" t="b">
        <f t="shared" si="75"/>
        <v>0</v>
      </c>
      <c r="H585" t="b">
        <f t="shared" si="76"/>
        <v>1</v>
      </c>
      <c r="I585" t="b">
        <f t="shared" si="77"/>
        <v>1</v>
      </c>
      <c r="J585" t="b">
        <f t="shared" si="78"/>
        <v>0</v>
      </c>
    </row>
    <row r="586" spans="1:10">
      <c r="A586" s="1" t="s">
        <v>407</v>
      </c>
      <c r="B586" t="str">
        <f t="shared" si="81"/>
        <v xml:space="preserve"> Toruń </v>
      </c>
      <c r="C586" s="4" t="s">
        <v>9</v>
      </c>
      <c r="D586" s="6">
        <v>9521</v>
      </c>
      <c r="E586" s="6">
        <v>4805</v>
      </c>
      <c r="F586" s="6">
        <v>4716</v>
      </c>
      <c r="G586" t="b">
        <f t="shared" si="75"/>
        <v>0</v>
      </c>
      <c r="H586" t="b">
        <f t="shared" si="76"/>
        <v>1</v>
      </c>
      <c r="I586" t="b">
        <f t="shared" si="77"/>
        <v>1</v>
      </c>
      <c r="J586" t="b">
        <f t="shared" si="78"/>
        <v>0</v>
      </c>
    </row>
    <row r="587" spans="1:10">
      <c r="A587" s="1" t="s">
        <v>407</v>
      </c>
      <c r="B587" t="str">
        <f t="shared" si="81"/>
        <v xml:space="preserve"> Toruń </v>
      </c>
      <c r="C587" s="4" t="s">
        <v>10</v>
      </c>
      <c r="D587" s="6">
        <v>11461</v>
      </c>
      <c r="E587" s="6">
        <v>5629</v>
      </c>
      <c r="F587" s="6">
        <v>5832</v>
      </c>
      <c r="G587" t="b">
        <f t="shared" si="75"/>
        <v>0</v>
      </c>
      <c r="H587" t="b">
        <f t="shared" si="76"/>
        <v>1</v>
      </c>
      <c r="I587" t="b">
        <f t="shared" si="77"/>
        <v>1</v>
      </c>
      <c r="J587" t="b">
        <f t="shared" si="78"/>
        <v>0</v>
      </c>
    </row>
    <row r="588" spans="1:10">
      <c r="A588" s="1" t="s">
        <v>407</v>
      </c>
      <c r="B588" t="str">
        <f t="shared" si="81"/>
        <v xml:space="preserve"> Toruń </v>
      </c>
      <c r="C588" s="4" t="s">
        <v>11</v>
      </c>
      <c r="D588" s="6">
        <v>14720</v>
      </c>
      <c r="E588" s="6">
        <v>7186</v>
      </c>
      <c r="F588" s="6">
        <v>7534</v>
      </c>
      <c r="G588" t="b">
        <f t="shared" si="75"/>
        <v>0</v>
      </c>
      <c r="H588" t="b">
        <f t="shared" si="76"/>
        <v>1</v>
      </c>
      <c r="I588" t="b">
        <f t="shared" si="77"/>
        <v>1</v>
      </c>
      <c r="J588" t="b">
        <f t="shared" si="78"/>
        <v>0</v>
      </c>
    </row>
    <row r="589" spans="1:10">
      <c r="A589" s="1" t="s">
        <v>407</v>
      </c>
      <c r="B589" t="str">
        <f t="shared" si="81"/>
        <v xml:space="preserve"> Toruń </v>
      </c>
      <c r="C589" s="4" t="s">
        <v>12</v>
      </c>
      <c r="D589" s="6">
        <v>18897</v>
      </c>
      <c r="E589" s="6">
        <v>9320</v>
      </c>
      <c r="F589" s="6">
        <v>9577</v>
      </c>
      <c r="G589" t="b">
        <f t="shared" si="75"/>
        <v>0</v>
      </c>
      <c r="H589" t="b">
        <f t="shared" si="76"/>
        <v>1</v>
      </c>
      <c r="I589" t="b">
        <f t="shared" si="77"/>
        <v>1</v>
      </c>
      <c r="J589" t="b">
        <f t="shared" si="78"/>
        <v>0</v>
      </c>
    </row>
    <row r="590" spans="1:10">
      <c r="A590" s="1" t="s">
        <v>407</v>
      </c>
      <c r="B590" t="str">
        <f t="shared" si="81"/>
        <v xml:space="preserve"> Toruń </v>
      </c>
      <c r="C590" s="4" t="s">
        <v>13</v>
      </c>
      <c r="D590" s="6">
        <v>17129</v>
      </c>
      <c r="E590" s="6">
        <v>8485</v>
      </c>
      <c r="F590" s="6">
        <v>8644</v>
      </c>
      <c r="G590" t="b">
        <f t="shared" si="75"/>
        <v>0</v>
      </c>
      <c r="H590" t="b">
        <f t="shared" si="76"/>
        <v>1</v>
      </c>
      <c r="I590" t="b">
        <f t="shared" si="77"/>
        <v>1</v>
      </c>
      <c r="J590" t="b">
        <f t="shared" si="78"/>
        <v>0</v>
      </c>
    </row>
    <row r="591" spans="1:10">
      <c r="A591" s="1" t="s">
        <v>407</v>
      </c>
      <c r="B591" t="str">
        <f t="shared" si="81"/>
        <v xml:space="preserve"> Toruń </v>
      </c>
      <c r="C591" s="4" t="s">
        <v>14</v>
      </c>
      <c r="D591" s="6">
        <v>14531</v>
      </c>
      <c r="E591" s="6">
        <v>7090</v>
      </c>
      <c r="F591" s="6">
        <v>7441</v>
      </c>
      <c r="G591" t="b">
        <f t="shared" si="75"/>
        <v>0</v>
      </c>
      <c r="H591" t="b">
        <f t="shared" si="76"/>
        <v>1</v>
      </c>
      <c r="I591" t="b">
        <f t="shared" si="77"/>
        <v>1</v>
      </c>
      <c r="J591" t="b">
        <f t="shared" si="78"/>
        <v>0</v>
      </c>
    </row>
    <row r="592" spans="1:10">
      <c r="A592" s="1" t="s">
        <v>407</v>
      </c>
      <c r="B592" t="str">
        <f t="shared" si="81"/>
        <v xml:space="preserve"> Toruń </v>
      </c>
      <c r="C592" s="4" t="s">
        <v>15</v>
      </c>
      <c r="D592" s="6">
        <v>11551</v>
      </c>
      <c r="E592" s="6">
        <v>5486</v>
      </c>
      <c r="F592" s="6">
        <v>6065</v>
      </c>
      <c r="G592" t="b">
        <f t="shared" si="75"/>
        <v>0</v>
      </c>
      <c r="H592" t="b">
        <f t="shared" si="76"/>
        <v>1</v>
      </c>
      <c r="I592" t="b">
        <f t="shared" si="77"/>
        <v>1</v>
      </c>
      <c r="J592" t="b">
        <f t="shared" si="78"/>
        <v>0</v>
      </c>
    </row>
    <row r="593" spans="1:10">
      <c r="A593" s="1" t="s">
        <v>407</v>
      </c>
      <c r="B593" t="str">
        <f t="shared" si="81"/>
        <v xml:space="preserve"> Toruń </v>
      </c>
      <c r="C593" s="4" t="s">
        <v>16</v>
      </c>
      <c r="D593" s="6">
        <v>11649</v>
      </c>
      <c r="E593" s="6">
        <v>5392</v>
      </c>
      <c r="F593" s="6">
        <v>6257</v>
      </c>
      <c r="G593" t="b">
        <f t="shared" si="75"/>
        <v>0</v>
      </c>
      <c r="H593" t="b">
        <f t="shared" si="76"/>
        <v>1</v>
      </c>
      <c r="I593" t="b">
        <f t="shared" si="77"/>
        <v>1</v>
      </c>
      <c r="J593" t="b">
        <f t="shared" si="78"/>
        <v>0</v>
      </c>
    </row>
    <row r="594" spans="1:10">
      <c r="A594" s="1" t="s">
        <v>407</v>
      </c>
      <c r="B594" t="str">
        <f t="shared" si="81"/>
        <v xml:space="preserve"> Toruń </v>
      </c>
      <c r="C594" s="4" t="s">
        <v>17</v>
      </c>
      <c r="D594" s="6">
        <v>14878</v>
      </c>
      <c r="E594" s="6">
        <v>6627</v>
      </c>
      <c r="F594" s="6">
        <v>8251</v>
      </c>
      <c r="G594" t="b">
        <f t="shared" si="75"/>
        <v>0</v>
      </c>
      <c r="H594" t="b">
        <f t="shared" si="76"/>
        <v>1</v>
      </c>
      <c r="I594" t="b">
        <f t="shared" si="77"/>
        <v>1</v>
      </c>
      <c r="J594" t="b">
        <f t="shared" si="78"/>
        <v>0</v>
      </c>
    </row>
    <row r="595" spans="1:10">
      <c r="A595" s="1" t="s">
        <v>407</v>
      </c>
      <c r="B595" t="str">
        <f t="shared" si="81"/>
        <v xml:space="preserve"> Toruń </v>
      </c>
      <c r="C595" s="4" t="s">
        <v>18</v>
      </c>
      <c r="D595" s="6">
        <v>15475</v>
      </c>
      <c r="E595" s="6">
        <v>6692</v>
      </c>
      <c r="F595" s="6">
        <v>8783</v>
      </c>
      <c r="G595" t="b">
        <f t="shared" si="75"/>
        <v>0</v>
      </c>
      <c r="H595" t="b">
        <f t="shared" si="76"/>
        <v>1</v>
      </c>
      <c r="I595" t="b">
        <f t="shared" si="77"/>
        <v>1</v>
      </c>
      <c r="J595" t="b">
        <f t="shared" si="78"/>
        <v>0</v>
      </c>
    </row>
    <row r="596" spans="1:10">
      <c r="A596" s="1" t="s">
        <v>407</v>
      </c>
      <c r="B596" t="str">
        <f t="shared" si="81"/>
        <v xml:space="preserve"> Toruń </v>
      </c>
      <c r="C596" s="4" t="s">
        <v>19</v>
      </c>
      <c r="D596" s="6">
        <v>13538</v>
      </c>
      <c r="E596" s="6">
        <v>5733</v>
      </c>
      <c r="F596" s="6">
        <v>7805</v>
      </c>
      <c r="G596" t="b">
        <f t="shared" ref="G596:G659" si="83">IFERROR(IF(SEARCH(" - ",C596)&gt;0,FALSE,TRUE),TRUE)</f>
        <v>0</v>
      </c>
      <c r="H596" t="b">
        <f t="shared" ref="H596:H659" si="84">IFERROR(IF(SEARCH("70",C596)&gt;0,FALSE,TRUE),TRUE)</f>
        <v>1</v>
      </c>
      <c r="I596" t="b">
        <f t="shared" ref="I596:I659" si="85">IFERROR(IF(SEARCH("65+",C596)&gt;0,FALSE,TRUE),TRUE)</f>
        <v>1</v>
      </c>
      <c r="J596" t="b">
        <f t="shared" ref="J596:J659" si="86">AND(G596:I596)</f>
        <v>0</v>
      </c>
    </row>
    <row r="597" spans="1:10">
      <c r="A597" s="1" t="s">
        <v>407</v>
      </c>
      <c r="B597" t="str">
        <f t="shared" si="81"/>
        <v xml:space="preserve"> Toruń </v>
      </c>
      <c r="C597" s="4" t="s">
        <v>5</v>
      </c>
      <c r="D597" s="6">
        <v>21375</v>
      </c>
      <c r="E597" s="6">
        <v>7619</v>
      </c>
      <c r="F597" s="6">
        <v>13756</v>
      </c>
      <c r="G597" t="b">
        <f t="shared" si="83"/>
        <v>1</v>
      </c>
      <c r="H597" t="b">
        <f t="shared" si="84"/>
        <v>0</v>
      </c>
      <c r="I597" t="b">
        <f t="shared" si="85"/>
        <v>1</v>
      </c>
      <c r="J597" t="b">
        <f t="shared" si="86"/>
        <v>0</v>
      </c>
    </row>
    <row r="598" spans="1:10">
      <c r="A598" s="1" t="s">
        <v>407</v>
      </c>
      <c r="B598" t="str">
        <f t="shared" si="81"/>
        <v xml:space="preserve"> Toruń </v>
      </c>
      <c r="C598" s="4" t="s">
        <v>4</v>
      </c>
      <c r="D598" s="6">
        <f>SUM(D596:D597)</f>
        <v>34913</v>
      </c>
      <c r="E598" s="6">
        <f>SUM(E596:E597)</f>
        <v>13352</v>
      </c>
      <c r="F598" s="6">
        <f t="shared" ref="F598" si="87">SUM(F596:F597)</f>
        <v>21561</v>
      </c>
      <c r="G598" t="b">
        <f t="shared" si="83"/>
        <v>1</v>
      </c>
      <c r="H598" t="b">
        <f t="shared" si="84"/>
        <v>1</v>
      </c>
      <c r="I598" t="b">
        <f t="shared" si="85"/>
        <v>0</v>
      </c>
      <c r="J598" t="b">
        <f t="shared" si="86"/>
        <v>0</v>
      </c>
    </row>
    <row r="599" spans="1:10">
      <c r="A599" s="1" t="s">
        <v>407</v>
      </c>
      <c r="B599" t="str">
        <f t="shared" si="81"/>
        <v xml:space="preserve"> Włocławek </v>
      </c>
      <c r="C599" s="4" t="s">
        <v>125</v>
      </c>
      <c r="D599" s="6">
        <v>112635</v>
      </c>
      <c r="E599" s="6">
        <v>53071</v>
      </c>
      <c r="F599" s="6">
        <v>59564</v>
      </c>
      <c r="G599" t="b">
        <f t="shared" si="83"/>
        <v>1</v>
      </c>
      <c r="H599" t="b">
        <f t="shared" si="84"/>
        <v>1</v>
      </c>
      <c r="I599" t="b">
        <f t="shared" si="85"/>
        <v>1</v>
      </c>
      <c r="J599" t="b">
        <f t="shared" si="86"/>
        <v>1</v>
      </c>
    </row>
    <row r="600" spans="1:10">
      <c r="A600" s="1" t="s">
        <v>407</v>
      </c>
      <c r="B600" t="str">
        <f t="shared" si="81"/>
        <v xml:space="preserve"> Włocławek </v>
      </c>
      <c r="C600" s="4" t="s">
        <v>6</v>
      </c>
      <c r="D600" s="6">
        <v>4663</v>
      </c>
      <c r="E600" s="6">
        <v>2399</v>
      </c>
      <c r="F600" s="6">
        <v>2264</v>
      </c>
      <c r="G600" t="b">
        <f t="shared" si="83"/>
        <v>0</v>
      </c>
      <c r="H600" t="b">
        <f t="shared" si="84"/>
        <v>1</v>
      </c>
      <c r="I600" t="b">
        <f t="shared" si="85"/>
        <v>1</v>
      </c>
      <c r="J600" t="b">
        <f t="shared" si="86"/>
        <v>0</v>
      </c>
    </row>
    <row r="601" spans="1:10">
      <c r="A601" s="1" t="s">
        <v>407</v>
      </c>
      <c r="B601" t="str">
        <f t="shared" si="81"/>
        <v xml:space="preserve"> Włocławek </v>
      </c>
      <c r="C601" s="4" t="s">
        <v>7</v>
      </c>
      <c r="D601" s="6">
        <v>5345</v>
      </c>
      <c r="E601" s="6">
        <v>2730</v>
      </c>
      <c r="F601" s="6">
        <v>2615</v>
      </c>
      <c r="G601" t="b">
        <f t="shared" si="83"/>
        <v>0</v>
      </c>
      <c r="H601" t="b">
        <f t="shared" si="84"/>
        <v>1</v>
      </c>
      <c r="I601" t="b">
        <f t="shared" si="85"/>
        <v>1</v>
      </c>
      <c r="J601" t="b">
        <f t="shared" si="86"/>
        <v>0</v>
      </c>
    </row>
    <row r="602" spans="1:10">
      <c r="A602" s="1" t="s">
        <v>407</v>
      </c>
      <c r="B602" t="str">
        <f t="shared" si="81"/>
        <v xml:space="preserve"> Włocławek </v>
      </c>
      <c r="C602" s="4" t="s">
        <v>8</v>
      </c>
      <c r="D602" s="6">
        <v>4856</v>
      </c>
      <c r="E602" s="6">
        <v>2458</v>
      </c>
      <c r="F602" s="6">
        <v>2398</v>
      </c>
      <c r="G602" t="b">
        <f t="shared" si="83"/>
        <v>0</v>
      </c>
      <c r="H602" t="b">
        <f t="shared" si="84"/>
        <v>1</v>
      </c>
      <c r="I602" t="b">
        <f t="shared" si="85"/>
        <v>1</v>
      </c>
      <c r="J602" t="b">
        <f t="shared" si="86"/>
        <v>0</v>
      </c>
    </row>
    <row r="603" spans="1:10">
      <c r="A603" s="1" t="s">
        <v>407</v>
      </c>
      <c r="B603" t="str">
        <f t="shared" si="81"/>
        <v xml:space="preserve"> Włocławek </v>
      </c>
      <c r="C603" s="4" t="s">
        <v>9</v>
      </c>
      <c r="D603" s="6">
        <v>5475</v>
      </c>
      <c r="E603" s="6">
        <v>2862</v>
      </c>
      <c r="F603" s="6">
        <v>2613</v>
      </c>
      <c r="G603" t="b">
        <f t="shared" si="83"/>
        <v>0</v>
      </c>
      <c r="H603" t="b">
        <f t="shared" si="84"/>
        <v>1</v>
      </c>
      <c r="I603" t="b">
        <f t="shared" si="85"/>
        <v>1</v>
      </c>
      <c r="J603" t="b">
        <f t="shared" si="86"/>
        <v>0</v>
      </c>
    </row>
    <row r="604" spans="1:10">
      <c r="A604" s="1" t="s">
        <v>407</v>
      </c>
      <c r="B604" t="str">
        <f t="shared" si="81"/>
        <v xml:space="preserve"> Włocławek </v>
      </c>
      <c r="C604" s="4" t="s">
        <v>10</v>
      </c>
      <c r="D604" s="6">
        <v>6342</v>
      </c>
      <c r="E604" s="6">
        <v>3250</v>
      </c>
      <c r="F604" s="6">
        <v>3092</v>
      </c>
      <c r="G604" t="b">
        <f t="shared" si="83"/>
        <v>0</v>
      </c>
      <c r="H604" t="b">
        <f t="shared" si="84"/>
        <v>1</v>
      </c>
      <c r="I604" t="b">
        <f t="shared" si="85"/>
        <v>1</v>
      </c>
      <c r="J604" t="b">
        <f t="shared" si="86"/>
        <v>0</v>
      </c>
    </row>
    <row r="605" spans="1:10">
      <c r="A605" s="1" t="s">
        <v>407</v>
      </c>
      <c r="B605" t="str">
        <f t="shared" si="81"/>
        <v xml:space="preserve"> Włocławek </v>
      </c>
      <c r="C605" s="4" t="s">
        <v>11</v>
      </c>
      <c r="D605" s="6">
        <v>7228</v>
      </c>
      <c r="E605" s="6">
        <v>3671</v>
      </c>
      <c r="F605" s="6">
        <v>3557</v>
      </c>
      <c r="G605" t="b">
        <f t="shared" si="83"/>
        <v>0</v>
      </c>
      <c r="H605" t="b">
        <f t="shared" si="84"/>
        <v>1</v>
      </c>
      <c r="I605" t="b">
        <f t="shared" si="85"/>
        <v>1</v>
      </c>
      <c r="J605" t="b">
        <f t="shared" si="86"/>
        <v>0</v>
      </c>
    </row>
    <row r="606" spans="1:10">
      <c r="A606" s="1" t="s">
        <v>407</v>
      </c>
      <c r="B606" t="str">
        <f t="shared" si="81"/>
        <v xml:space="preserve"> Włocławek </v>
      </c>
      <c r="C606" s="4" t="s">
        <v>12</v>
      </c>
      <c r="D606" s="6">
        <v>8635</v>
      </c>
      <c r="E606" s="6">
        <v>4451</v>
      </c>
      <c r="F606" s="6">
        <v>4184</v>
      </c>
      <c r="G606" t="b">
        <f t="shared" si="83"/>
        <v>0</v>
      </c>
      <c r="H606" t="b">
        <f t="shared" si="84"/>
        <v>1</v>
      </c>
      <c r="I606" t="b">
        <f t="shared" si="85"/>
        <v>1</v>
      </c>
      <c r="J606" t="b">
        <f t="shared" si="86"/>
        <v>0</v>
      </c>
    </row>
    <row r="607" spans="1:10">
      <c r="A607" s="1" t="s">
        <v>407</v>
      </c>
      <c r="B607" t="str">
        <f t="shared" si="81"/>
        <v xml:space="preserve"> Włocławek </v>
      </c>
      <c r="C607" s="4" t="s">
        <v>13</v>
      </c>
      <c r="D607" s="6">
        <v>8952</v>
      </c>
      <c r="E607" s="6">
        <v>4491</v>
      </c>
      <c r="F607" s="6">
        <v>4461</v>
      </c>
      <c r="G607" t="b">
        <f t="shared" si="83"/>
        <v>0</v>
      </c>
      <c r="H607" t="b">
        <f t="shared" si="84"/>
        <v>1</v>
      </c>
      <c r="I607" t="b">
        <f t="shared" si="85"/>
        <v>1</v>
      </c>
      <c r="J607" t="b">
        <f t="shared" si="86"/>
        <v>0</v>
      </c>
    </row>
    <row r="608" spans="1:10">
      <c r="A608" s="1" t="s">
        <v>407</v>
      </c>
      <c r="B608" t="str">
        <f t="shared" si="81"/>
        <v xml:space="preserve"> Włocławek </v>
      </c>
      <c r="C608" s="4" t="s">
        <v>14</v>
      </c>
      <c r="D608" s="6">
        <v>8497</v>
      </c>
      <c r="E608" s="6">
        <v>4268</v>
      </c>
      <c r="F608" s="6">
        <v>4229</v>
      </c>
      <c r="G608" t="b">
        <f t="shared" si="83"/>
        <v>0</v>
      </c>
      <c r="H608" t="b">
        <f t="shared" si="84"/>
        <v>1</v>
      </c>
      <c r="I608" t="b">
        <f t="shared" si="85"/>
        <v>1</v>
      </c>
      <c r="J608" t="b">
        <f t="shared" si="86"/>
        <v>0</v>
      </c>
    </row>
    <row r="609" spans="1:10">
      <c r="A609" s="1" t="s">
        <v>407</v>
      </c>
      <c r="B609" t="str">
        <f t="shared" si="81"/>
        <v xml:space="preserve"> Włocławek </v>
      </c>
      <c r="C609" s="4" t="s">
        <v>15</v>
      </c>
      <c r="D609" s="6">
        <v>7210</v>
      </c>
      <c r="E609" s="6">
        <v>3511</v>
      </c>
      <c r="F609" s="6">
        <v>3699</v>
      </c>
      <c r="G609" t="b">
        <f t="shared" si="83"/>
        <v>0</v>
      </c>
      <c r="H609" t="b">
        <f t="shared" si="84"/>
        <v>1</v>
      </c>
      <c r="I609" t="b">
        <f t="shared" si="85"/>
        <v>1</v>
      </c>
      <c r="J609" t="b">
        <f t="shared" si="86"/>
        <v>0</v>
      </c>
    </row>
    <row r="610" spans="1:10">
      <c r="A610" s="1" t="s">
        <v>407</v>
      </c>
      <c r="B610" t="str">
        <f t="shared" si="81"/>
        <v xml:space="preserve"> Włocławek </v>
      </c>
      <c r="C610" s="4" t="s">
        <v>16</v>
      </c>
      <c r="D610" s="6">
        <v>6958</v>
      </c>
      <c r="E610" s="6">
        <v>3220</v>
      </c>
      <c r="F610" s="6">
        <v>3738</v>
      </c>
      <c r="G610" t="b">
        <f t="shared" si="83"/>
        <v>0</v>
      </c>
      <c r="H610" t="b">
        <f t="shared" si="84"/>
        <v>1</v>
      </c>
      <c r="I610" t="b">
        <f t="shared" si="85"/>
        <v>1</v>
      </c>
      <c r="J610" t="b">
        <f t="shared" si="86"/>
        <v>0</v>
      </c>
    </row>
    <row r="611" spans="1:10">
      <c r="A611" s="1" t="s">
        <v>407</v>
      </c>
      <c r="B611" t="str">
        <f t="shared" si="81"/>
        <v xml:space="preserve"> Włocławek </v>
      </c>
      <c r="C611" s="4" t="s">
        <v>17</v>
      </c>
      <c r="D611" s="6">
        <v>8865</v>
      </c>
      <c r="E611" s="6">
        <v>4019</v>
      </c>
      <c r="F611" s="6">
        <v>4846</v>
      </c>
      <c r="G611" t="b">
        <f t="shared" si="83"/>
        <v>0</v>
      </c>
      <c r="H611" t="b">
        <f t="shared" si="84"/>
        <v>1</v>
      </c>
      <c r="I611" t="b">
        <f t="shared" si="85"/>
        <v>1</v>
      </c>
      <c r="J611" t="b">
        <f t="shared" si="86"/>
        <v>0</v>
      </c>
    </row>
    <row r="612" spans="1:10">
      <c r="A612" s="1" t="s">
        <v>407</v>
      </c>
      <c r="B612" t="str">
        <f t="shared" si="81"/>
        <v xml:space="preserve"> Włocławek </v>
      </c>
      <c r="C612" s="4" t="s">
        <v>18</v>
      </c>
      <c r="D612" s="6">
        <v>9357</v>
      </c>
      <c r="E612" s="6">
        <v>4051</v>
      </c>
      <c r="F612" s="6">
        <v>5306</v>
      </c>
      <c r="G612" t="b">
        <f t="shared" si="83"/>
        <v>0</v>
      </c>
      <c r="H612" t="b">
        <f t="shared" si="84"/>
        <v>1</v>
      </c>
      <c r="I612" t="b">
        <f t="shared" si="85"/>
        <v>1</v>
      </c>
      <c r="J612" t="b">
        <f t="shared" si="86"/>
        <v>0</v>
      </c>
    </row>
    <row r="613" spans="1:10">
      <c r="A613" s="1" t="s">
        <v>407</v>
      </c>
      <c r="B613" t="str">
        <f t="shared" si="81"/>
        <v xml:space="preserve"> Włocławek </v>
      </c>
      <c r="C613" s="4" t="s">
        <v>19</v>
      </c>
      <c r="D613" s="6">
        <v>8189</v>
      </c>
      <c r="E613" s="6">
        <v>3446</v>
      </c>
      <c r="F613" s="6">
        <v>4743</v>
      </c>
      <c r="G613" t="b">
        <f t="shared" si="83"/>
        <v>0</v>
      </c>
      <c r="H613" t="b">
        <f t="shared" si="84"/>
        <v>1</v>
      </c>
      <c r="I613" t="b">
        <f t="shared" si="85"/>
        <v>1</v>
      </c>
      <c r="J613" t="b">
        <f t="shared" si="86"/>
        <v>0</v>
      </c>
    </row>
    <row r="614" spans="1:10">
      <c r="A614" s="1" t="s">
        <v>407</v>
      </c>
      <c r="B614" t="str">
        <f t="shared" si="81"/>
        <v xml:space="preserve"> Włocławek </v>
      </c>
      <c r="C614" s="4" t="s">
        <v>5</v>
      </c>
      <c r="D614" s="6">
        <v>12063</v>
      </c>
      <c r="E614" s="6">
        <v>4244</v>
      </c>
      <c r="F614" s="6">
        <v>7819</v>
      </c>
      <c r="G614" t="b">
        <f t="shared" si="83"/>
        <v>1</v>
      </c>
      <c r="H614" t="b">
        <f t="shared" si="84"/>
        <v>0</v>
      </c>
      <c r="I614" t="b">
        <f t="shared" si="85"/>
        <v>1</v>
      </c>
      <c r="J614" t="b">
        <f t="shared" si="86"/>
        <v>0</v>
      </c>
    </row>
    <row r="615" spans="1:10">
      <c r="A615" s="1" t="s">
        <v>407</v>
      </c>
      <c r="B615" t="str">
        <f t="shared" si="81"/>
        <v xml:space="preserve"> Włocławek </v>
      </c>
      <c r="C615" s="4" t="s">
        <v>4</v>
      </c>
      <c r="D615" s="6">
        <f>SUM(D613:D614)</f>
        <v>20252</v>
      </c>
      <c r="E615" s="6">
        <f>SUM(E613:E614)</f>
        <v>7690</v>
      </c>
      <c r="F615" s="6">
        <f t="shared" ref="F615" si="88">SUM(F613:F614)</f>
        <v>12562</v>
      </c>
      <c r="G615" t="b">
        <f t="shared" si="83"/>
        <v>1</v>
      </c>
      <c r="H615" t="b">
        <f t="shared" si="84"/>
        <v>1</v>
      </c>
      <c r="I615" t="b">
        <f t="shared" si="85"/>
        <v>0</v>
      </c>
      <c r="J615" t="b">
        <f t="shared" si="86"/>
        <v>0</v>
      </c>
    </row>
    <row r="616" spans="1:10">
      <c r="A616" s="1" t="s">
        <v>407</v>
      </c>
      <c r="B616" t="str">
        <f t="shared" si="81"/>
        <v xml:space="preserve"> aleksandrowski </v>
      </c>
      <c r="C616" s="4" t="s">
        <v>35</v>
      </c>
      <c r="D616" s="6">
        <v>55477</v>
      </c>
      <c r="E616" s="6">
        <v>26898</v>
      </c>
      <c r="F616" s="6">
        <v>28579</v>
      </c>
      <c r="G616" t="b">
        <f t="shared" si="83"/>
        <v>1</v>
      </c>
      <c r="H616" t="b">
        <f t="shared" si="84"/>
        <v>1</v>
      </c>
      <c r="I616" t="b">
        <f t="shared" si="85"/>
        <v>1</v>
      </c>
      <c r="J616" t="b">
        <f t="shared" si="86"/>
        <v>1</v>
      </c>
    </row>
    <row r="617" spans="1:10">
      <c r="A617" s="1" t="s">
        <v>407</v>
      </c>
      <c r="B617" t="str">
        <f t="shared" si="81"/>
        <v xml:space="preserve"> aleksandrowski </v>
      </c>
      <c r="C617" s="4" t="s">
        <v>6</v>
      </c>
      <c r="D617" s="6">
        <v>2455</v>
      </c>
      <c r="E617" s="6">
        <v>1261</v>
      </c>
      <c r="F617" s="6">
        <v>1194</v>
      </c>
      <c r="G617" t="b">
        <f t="shared" si="83"/>
        <v>0</v>
      </c>
      <c r="H617" t="b">
        <f t="shared" si="84"/>
        <v>1</v>
      </c>
      <c r="I617" t="b">
        <f t="shared" si="85"/>
        <v>1</v>
      </c>
      <c r="J617" t="b">
        <f t="shared" si="86"/>
        <v>0</v>
      </c>
    </row>
    <row r="618" spans="1:10">
      <c r="A618" s="1" t="s">
        <v>407</v>
      </c>
      <c r="B618" t="str">
        <f t="shared" si="81"/>
        <v xml:space="preserve"> aleksandrowski </v>
      </c>
      <c r="C618" s="4" t="s">
        <v>7</v>
      </c>
      <c r="D618" s="6">
        <v>2934</v>
      </c>
      <c r="E618" s="6">
        <v>1468</v>
      </c>
      <c r="F618" s="6">
        <v>1466</v>
      </c>
      <c r="G618" t="b">
        <f t="shared" si="83"/>
        <v>0</v>
      </c>
      <c r="H618" t="b">
        <f t="shared" si="84"/>
        <v>1</v>
      </c>
      <c r="I618" t="b">
        <f t="shared" si="85"/>
        <v>1</v>
      </c>
      <c r="J618" t="b">
        <f t="shared" si="86"/>
        <v>0</v>
      </c>
    </row>
    <row r="619" spans="1:10">
      <c r="A619" s="1" t="s">
        <v>407</v>
      </c>
      <c r="B619" t="str">
        <f t="shared" si="81"/>
        <v xml:space="preserve"> aleksandrowski </v>
      </c>
      <c r="C619" s="4" t="s">
        <v>8</v>
      </c>
      <c r="D619" s="6">
        <v>2682</v>
      </c>
      <c r="E619" s="6">
        <v>1396</v>
      </c>
      <c r="F619" s="6">
        <v>1286</v>
      </c>
      <c r="G619" t="b">
        <f t="shared" si="83"/>
        <v>0</v>
      </c>
      <c r="H619" t="b">
        <f t="shared" si="84"/>
        <v>1</v>
      </c>
      <c r="I619" t="b">
        <f t="shared" si="85"/>
        <v>1</v>
      </c>
      <c r="J619" t="b">
        <f t="shared" si="86"/>
        <v>0</v>
      </c>
    </row>
    <row r="620" spans="1:10">
      <c r="A620" s="1" t="s">
        <v>407</v>
      </c>
      <c r="B620" t="str">
        <f t="shared" si="81"/>
        <v xml:space="preserve"> aleksandrowski </v>
      </c>
      <c r="C620" s="4" t="s">
        <v>9</v>
      </c>
      <c r="D620" s="6">
        <v>2928</v>
      </c>
      <c r="E620" s="6">
        <v>1556</v>
      </c>
      <c r="F620" s="6">
        <v>1372</v>
      </c>
      <c r="G620" t="b">
        <f t="shared" si="83"/>
        <v>0</v>
      </c>
      <c r="H620" t="b">
        <f t="shared" si="84"/>
        <v>1</v>
      </c>
      <c r="I620" t="b">
        <f t="shared" si="85"/>
        <v>1</v>
      </c>
      <c r="J620" t="b">
        <f t="shared" si="86"/>
        <v>0</v>
      </c>
    </row>
    <row r="621" spans="1:10">
      <c r="A621" s="1" t="s">
        <v>407</v>
      </c>
      <c r="B621" t="str">
        <f t="shared" si="81"/>
        <v xml:space="preserve"> aleksandrowski </v>
      </c>
      <c r="C621" s="4" t="s">
        <v>10</v>
      </c>
      <c r="D621" s="6">
        <v>3513</v>
      </c>
      <c r="E621" s="6">
        <v>1777</v>
      </c>
      <c r="F621" s="6">
        <v>1736</v>
      </c>
      <c r="G621" t="b">
        <f t="shared" si="83"/>
        <v>0</v>
      </c>
      <c r="H621" t="b">
        <f t="shared" si="84"/>
        <v>1</v>
      </c>
      <c r="I621" t="b">
        <f t="shared" si="85"/>
        <v>1</v>
      </c>
      <c r="J621" t="b">
        <f t="shared" si="86"/>
        <v>0</v>
      </c>
    </row>
    <row r="622" spans="1:10">
      <c r="A622" s="1" t="s">
        <v>407</v>
      </c>
      <c r="B622" t="str">
        <f t="shared" si="81"/>
        <v xml:space="preserve"> aleksandrowski </v>
      </c>
      <c r="C622" s="4" t="s">
        <v>11</v>
      </c>
      <c r="D622" s="6">
        <v>4058</v>
      </c>
      <c r="E622" s="6">
        <v>2072</v>
      </c>
      <c r="F622" s="6">
        <v>1986</v>
      </c>
      <c r="G622" t="b">
        <f t="shared" si="83"/>
        <v>0</v>
      </c>
      <c r="H622" t="b">
        <f t="shared" si="84"/>
        <v>1</v>
      </c>
      <c r="I622" t="b">
        <f t="shared" si="85"/>
        <v>1</v>
      </c>
      <c r="J622" t="b">
        <f t="shared" si="86"/>
        <v>0</v>
      </c>
    </row>
    <row r="623" spans="1:10">
      <c r="A623" s="1" t="s">
        <v>407</v>
      </c>
      <c r="B623" t="str">
        <f t="shared" si="81"/>
        <v xml:space="preserve"> aleksandrowski </v>
      </c>
      <c r="C623" s="4" t="s">
        <v>12</v>
      </c>
      <c r="D623" s="6">
        <v>4492</v>
      </c>
      <c r="E623" s="6">
        <v>2345</v>
      </c>
      <c r="F623" s="6">
        <v>2147</v>
      </c>
      <c r="G623" t="b">
        <f t="shared" si="83"/>
        <v>0</v>
      </c>
      <c r="H623" t="b">
        <f t="shared" si="84"/>
        <v>1</v>
      </c>
      <c r="I623" t="b">
        <f t="shared" si="85"/>
        <v>1</v>
      </c>
      <c r="J623" t="b">
        <f t="shared" si="86"/>
        <v>0</v>
      </c>
    </row>
    <row r="624" spans="1:10">
      <c r="A624" s="1" t="s">
        <v>407</v>
      </c>
      <c r="B624" t="str">
        <f t="shared" si="81"/>
        <v xml:space="preserve"> aleksandrowski </v>
      </c>
      <c r="C624" s="4" t="s">
        <v>13</v>
      </c>
      <c r="D624" s="6">
        <v>4174</v>
      </c>
      <c r="E624" s="6">
        <v>2110</v>
      </c>
      <c r="F624" s="6">
        <v>2064</v>
      </c>
      <c r="G624" t="b">
        <f t="shared" si="83"/>
        <v>0</v>
      </c>
      <c r="H624" t="b">
        <f t="shared" si="84"/>
        <v>1</v>
      </c>
      <c r="I624" t="b">
        <f t="shared" si="85"/>
        <v>1</v>
      </c>
      <c r="J624" t="b">
        <f t="shared" si="86"/>
        <v>0</v>
      </c>
    </row>
    <row r="625" spans="1:10">
      <c r="A625" s="1" t="s">
        <v>407</v>
      </c>
      <c r="B625" t="str">
        <f t="shared" si="81"/>
        <v xml:space="preserve"> aleksandrowski </v>
      </c>
      <c r="C625" s="4" t="s">
        <v>14</v>
      </c>
      <c r="D625" s="6">
        <v>3992</v>
      </c>
      <c r="E625" s="6">
        <v>2074</v>
      </c>
      <c r="F625" s="6">
        <v>1918</v>
      </c>
      <c r="G625" t="b">
        <f t="shared" si="83"/>
        <v>0</v>
      </c>
      <c r="H625" t="b">
        <f t="shared" si="84"/>
        <v>1</v>
      </c>
      <c r="I625" t="b">
        <f t="shared" si="85"/>
        <v>1</v>
      </c>
      <c r="J625" t="b">
        <f t="shared" si="86"/>
        <v>0</v>
      </c>
    </row>
    <row r="626" spans="1:10">
      <c r="A626" s="1" t="s">
        <v>407</v>
      </c>
      <c r="B626" t="str">
        <f t="shared" si="81"/>
        <v xml:space="preserve"> aleksandrowski </v>
      </c>
      <c r="C626" s="4" t="s">
        <v>15</v>
      </c>
      <c r="D626" s="6">
        <v>3387</v>
      </c>
      <c r="E626" s="6">
        <v>1695</v>
      </c>
      <c r="F626" s="6">
        <v>1692</v>
      </c>
      <c r="G626" t="b">
        <f t="shared" si="83"/>
        <v>0</v>
      </c>
      <c r="H626" t="b">
        <f t="shared" si="84"/>
        <v>1</v>
      </c>
      <c r="I626" t="b">
        <f t="shared" si="85"/>
        <v>1</v>
      </c>
      <c r="J626" t="b">
        <f t="shared" si="86"/>
        <v>0</v>
      </c>
    </row>
    <row r="627" spans="1:10">
      <c r="A627" s="1" t="s">
        <v>407</v>
      </c>
      <c r="B627" t="str">
        <f t="shared" si="81"/>
        <v xml:space="preserve"> aleksandrowski </v>
      </c>
      <c r="C627" s="4" t="s">
        <v>16</v>
      </c>
      <c r="D627" s="6">
        <v>3483</v>
      </c>
      <c r="E627" s="6">
        <v>1682</v>
      </c>
      <c r="F627" s="6">
        <v>1801</v>
      </c>
      <c r="G627" t="b">
        <f t="shared" si="83"/>
        <v>0</v>
      </c>
      <c r="H627" t="b">
        <f t="shared" si="84"/>
        <v>1</v>
      </c>
      <c r="I627" t="b">
        <f t="shared" si="85"/>
        <v>1</v>
      </c>
      <c r="J627" t="b">
        <f t="shared" si="86"/>
        <v>0</v>
      </c>
    </row>
    <row r="628" spans="1:10">
      <c r="A628" s="1" t="s">
        <v>407</v>
      </c>
      <c r="B628" t="str">
        <f t="shared" si="81"/>
        <v xml:space="preserve"> aleksandrowski </v>
      </c>
      <c r="C628" s="4" t="s">
        <v>17</v>
      </c>
      <c r="D628" s="6">
        <v>4260</v>
      </c>
      <c r="E628" s="6">
        <v>2068</v>
      </c>
      <c r="F628" s="6">
        <v>2192</v>
      </c>
      <c r="G628" t="b">
        <f t="shared" si="83"/>
        <v>0</v>
      </c>
      <c r="H628" t="b">
        <f t="shared" si="84"/>
        <v>1</v>
      </c>
      <c r="I628" t="b">
        <f t="shared" si="85"/>
        <v>1</v>
      </c>
      <c r="J628" t="b">
        <f t="shared" si="86"/>
        <v>0</v>
      </c>
    </row>
    <row r="629" spans="1:10">
      <c r="A629" s="1" t="s">
        <v>407</v>
      </c>
      <c r="B629" t="str">
        <f t="shared" si="81"/>
        <v xml:space="preserve"> aleksandrowski </v>
      </c>
      <c r="C629" s="4" t="s">
        <v>18</v>
      </c>
      <c r="D629" s="6">
        <v>4008</v>
      </c>
      <c r="E629" s="6">
        <v>1913</v>
      </c>
      <c r="F629" s="6">
        <v>2095</v>
      </c>
      <c r="G629" t="b">
        <f t="shared" si="83"/>
        <v>0</v>
      </c>
      <c r="H629" t="b">
        <f t="shared" si="84"/>
        <v>1</v>
      </c>
      <c r="I629" t="b">
        <f t="shared" si="85"/>
        <v>1</v>
      </c>
      <c r="J629" t="b">
        <f t="shared" si="86"/>
        <v>0</v>
      </c>
    </row>
    <row r="630" spans="1:10">
      <c r="A630" s="1" t="s">
        <v>407</v>
      </c>
      <c r="B630" t="str">
        <f t="shared" si="81"/>
        <v xml:space="preserve"> aleksandrowski </v>
      </c>
      <c r="C630" s="4" t="s">
        <v>19</v>
      </c>
      <c r="D630" s="6">
        <v>3353</v>
      </c>
      <c r="E630" s="6">
        <v>1450</v>
      </c>
      <c r="F630" s="6">
        <v>1903</v>
      </c>
      <c r="G630" t="b">
        <f t="shared" si="83"/>
        <v>0</v>
      </c>
      <c r="H630" t="b">
        <f t="shared" si="84"/>
        <v>1</v>
      </c>
      <c r="I630" t="b">
        <f t="shared" si="85"/>
        <v>1</v>
      </c>
      <c r="J630" t="b">
        <f t="shared" si="86"/>
        <v>0</v>
      </c>
    </row>
    <row r="631" spans="1:10">
      <c r="A631" s="1" t="s">
        <v>407</v>
      </c>
      <c r="B631" t="str">
        <f t="shared" si="81"/>
        <v xml:space="preserve"> aleksandrowski </v>
      </c>
      <c r="C631" s="4" t="s">
        <v>5</v>
      </c>
      <c r="D631" s="6">
        <v>5758</v>
      </c>
      <c r="E631" s="6">
        <v>2031</v>
      </c>
      <c r="F631" s="6">
        <v>3727</v>
      </c>
      <c r="G631" t="b">
        <f t="shared" si="83"/>
        <v>1</v>
      </c>
      <c r="H631" t="b">
        <f t="shared" si="84"/>
        <v>0</v>
      </c>
      <c r="I631" t="b">
        <f t="shared" si="85"/>
        <v>1</v>
      </c>
      <c r="J631" t="b">
        <f t="shared" si="86"/>
        <v>0</v>
      </c>
    </row>
    <row r="632" spans="1:10">
      <c r="A632" s="1" t="s">
        <v>407</v>
      </c>
      <c r="B632" t="str">
        <f t="shared" ref="B632:B695" si="89">IF(C631="65+",C632,B631)</f>
        <v xml:space="preserve"> aleksandrowski </v>
      </c>
      <c r="C632" s="4" t="s">
        <v>4</v>
      </c>
      <c r="D632" s="6">
        <f>SUM(D630:D631)</f>
        <v>9111</v>
      </c>
      <c r="E632" s="6">
        <f>SUM(E630:E631)</f>
        <v>3481</v>
      </c>
      <c r="F632" s="6">
        <f t="shared" ref="F632" si="90">SUM(F630:F631)</f>
        <v>5630</v>
      </c>
      <c r="G632" t="b">
        <f t="shared" si="83"/>
        <v>1</v>
      </c>
      <c r="H632" t="b">
        <f t="shared" si="84"/>
        <v>1</v>
      </c>
      <c r="I632" t="b">
        <f t="shared" si="85"/>
        <v>0</v>
      </c>
      <c r="J632" t="b">
        <f t="shared" si="86"/>
        <v>0</v>
      </c>
    </row>
    <row r="633" spans="1:10">
      <c r="A633" s="1" t="s">
        <v>407</v>
      </c>
      <c r="B633" t="str">
        <f t="shared" si="89"/>
        <v xml:space="preserve"> brodnicki </v>
      </c>
      <c r="C633" s="4" t="s">
        <v>126</v>
      </c>
      <c r="D633" s="6">
        <v>78411</v>
      </c>
      <c r="E633" s="6">
        <v>38886</v>
      </c>
      <c r="F633" s="6">
        <v>39525</v>
      </c>
      <c r="G633" t="b">
        <f t="shared" si="83"/>
        <v>1</v>
      </c>
      <c r="H633" t="b">
        <f t="shared" si="84"/>
        <v>1</v>
      </c>
      <c r="I633" t="b">
        <f t="shared" si="85"/>
        <v>1</v>
      </c>
      <c r="J633" t="b">
        <f t="shared" si="86"/>
        <v>1</v>
      </c>
    </row>
    <row r="634" spans="1:10">
      <c r="A634" s="1" t="s">
        <v>407</v>
      </c>
      <c r="B634" t="str">
        <f t="shared" si="89"/>
        <v xml:space="preserve"> brodnicki </v>
      </c>
      <c r="C634" s="4" t="s">
        <v>6</v>
      </c>
      <c r="D634" s="6">
        <v>4301</v>
      </c>
      <c r="E634" s="6">
        <v>2215</v>
      </c>
      <c r="F634" s="6">
        <v>2086</v>
      </c>
      <c r="G634" t="b">
        <f t="shared" si="83"/>
        <v>0</v>
      </c>
      <c r="H634" t="b">
        <f t="shared" si="84"/>
        <v>1</v>
      </c>
      <c r="I634" t="b">
        <f t="shared" si="85"/>
        <v>1</v>
      </c>
      <c r="J634" t="b">
        <f t="shared" si="86"/>
        <v>0</v>
      </c>
    </row>
    <row r="635" spans="1:10">
      <c r="A635" s="1" t="s">
        <v>407</v>
      </c>
      <c r="B635" t="str">
        <f t="shared" si="89"/>
        <v xml:space="preserve"> brodnicki </v>
      </c>
      <c r="C635" s="4" t="s">
        <v>7</v>
      </c>
      <c r="D635" s="6">
        <v>4858</v>
      </c>
      <c r="E635" s="6">
        <v>2536</v>
      </c>
      <c r="F635" s="6">
        <v>2322</v>
      </c>
      <c r="G635" t="b">
        <f t="shared" si="83"/>
        <v>0</v>
      </c>
      <c r="H635" t="b">
        <f t="shared" si="84"/>
        <v>1</v>
      </c>
      <c r="I635" t="b">
        <f t="shared" si="85"/>
        <v>1</v>
      </c>
      <c r="J635" t="b">
        <f t="shared" si="86"/>
        <v>0</v>
      </c>
    </row>
    <row r="636" spans="1:10">
      <c r="A636" s="1" t="s">
        <v>407</v>
      </c>
      <c r="B636" t="str">
        <f t="shared" si="89"/>
        <v xml:space="preserve"> brodnicki </v>
      </c>
      <c r="C636" s="4" t="s">
        <v>8</v>
      </c>
      <c r="D636" s="6">
        <v>4149</v>
      </c>
      <c r="E636" s="6">
        <v>2166</v>
      </c>
      <c r="F636" s="6">
        <v>1983</v>
      </c>
      <c r="G636" t="b">
        <f t="shared" si="83"/>
        <v>0</v>
      </c>
      <c r="H636" t="b">
        <f t="shared" si="84"/>
        <v>1</v>
      </c>
      <c r="I636" t="b">
        <f t="shared" si="85"/>
        <v>1</v>
      </c>
      <c r="J636" t="b">
        <f t="shared" si="86"/>
        <v>0</v>
      </c>
    </row>
    <row r="637" spans="1:10">
      <c r="A637" s="1" t="s">
        <v>407</v>
      </c>
      <c r="B637" t="str">
        <f t="shared" si="89"/>
        <v xml:space="preserve"> brodnicki </v>
      </c>
      <c r="C637" s="4" t="s">
        <v>9</v>
      </c>
      <c r="D637" s="6">
        <v>4587</v>
      </c>
      <c r="E637" s="6">
        <v>2408</v>
      </c>
      <c r="F637" s="6">
        <v>2179</v>
      </c>
      <c r="G637" t="b">
        <f t="shared" si="83"/>
        <v>0</v>
      </c>
      <c r="H637" t="b">
        <f t="shared" si="84"/>
        <v>1</v>
      </c>
      <c r="I637" t="b">
        <f t="shared" si="85"/>
        <v>1</v>
      </c>
      <c r="J637" t="b">
        <f t="shared" si="86"/>
        <v>0</v>
      </c>
    </row>
    <row r="638" spans="1:10">
      <c r="A638" s="1" t="s">
        <v>407</v>
      </c>
      <c r="B638" t="str">
        <f t="shared" si="89"/>
        <v xml:space="preserve"> brodnicki </v>
      </c>
      <c r="C638" s="4" t="s">
        <v>10</v>
      </c>
      <c r="D638" s="6">
        <v>5552</v>
      </c>
      <c r="E638" s="6">
        <v>2815</v>
      </c>
      <c r="F638" s="6">
        <v>2737</v>
      </c>
      <c r="G638" t="b">
        <f t="shared" si="83"/>
        <v>0</v>
      </c>
      <c r="H638" t="b">
        <f t="shared" si="84"/>
        <v>1</v>
      </c>
      <c r="I638" t="b">
        <f t="shared" si="85"/>
        <v>1</v>
      </c>
      <c r="J638" t="b">
        <f t="shared" si="86"/>
        <v>0</v>
      </c>
    </row>
    <row r="639" spans="1:10">
      <c r="A639" s="1" t="s">
        <v>407</v>
      </c>
      <c r="B639" t="str">
        <f t="shared" si="89"/>
        <v xml:space="preserve"> brodnicki </v>
      </c>
      <c r="C639" s="4" t="s">
        <v>11</v>
      </c>
      <c r="D639" s="6">
        <v>6218</v>
      </c>
      <c r="E639" s="6">
        <v>3210</v>
      </c>
      <c r="F639" s="6">
        <v>3008</v>
      </c>
      <c r="G639" t="b">
        <f t="shared" si="83"/>
        <v>0</v>
      </c>
      <c r="H639" t="b">
        <f t="shared" si="84"/>
        <v>1</v>
      </c>
      <c r="I639" t="b">
        <f t="shared" si="85"/>
        <v>1</v>
      </c>
      <c r="J639" t="b">
        <f t="shared" si="86"/>
        <v>0</v>
      </c>
    </row>
    <row r="640" spans="1:10">
      <c r="A640" s="1" t="s">
        <v>407</v>
      </c>
      <c r="B640" t="str">
        <f t="shared" si="89"/>
        <v xml:space="preserve"> brodnicki </v>
      </c>
      <c r="C640" s="4" t="s">
        <v>12</v>
      </c>
      <c r="D640" s="6">
        <v>6626</v>
      </c>
      <c r="E640" s="6">
        <v>3458</v>
      </c>
      <c r="F640" s="6">
        <v>3168</v>
      </c>
      <c r="G640" t="b">
        <f t="shared" si="83"/>
        <v>0</v>
      </c>
      <c r="H640" t="b">
        <f t="shared" si="84"/>
        <v>1</v>
      </c>
      <c r="I640" t="b">
        <f t="shared" si="85"/>
        <v>1</v>
      </c>
      <c r="J640" t="b">
        <f t="shared" si="86"/>
        <v>0</v>
      </c>
    </row>
    <row r="641" spans="1:10">
      <c r="A641" s="1" t="s">
        <v>407</v>
      </c>
      <c r="B641" t="str">
        <f t="shared" si="89"/>
        <v xml:space="preserve"> brodnicki </v>
      </c>
      <c r="C641" s="4" t="s">
        <v>13</v>
      </c>
      <c r="D641" s="6">
        <v>6054</v>
      </c>
      <c r="E641" s="6">
        <v>3160</v>
      </c>
      <c r="F641" s="6">
        <v>2894</v>
      </c>
      <c r="G641" t="b">
        <f t="shared" si="83"/>
        <v>0</v>
      </c>
      <c r="H641" t="b">
        <f t="shared" si="84"/>
        <v>1</v>
      </c>
      <c r="I641" t="b">
        <f t="shared" si="85"/>
        <v>1</v>
      </c>
      <c r="J641" t="b">
        <f t="shared" si="86"/>
        <v>0</v>
      </c>
    </row>
    <row r="642" spans="1:10">
      <c r="A642" s="1" t="s">
        <v>407</v>
      </c>
      <c r="B642" t="str">
        <f t="shared" si="89"/>
        <v xml:space="preserve"> brodnicki </v>
      </c>
      <c r="C642" s="4" t="s">
        <v>14</v>
      </c>
      <c r="D642" s="6">
        <v>5514</v>
      </c>
      <c r="E642" s="6">
        <v>2788</v>
      </c>
      <c r="F642" s="6">
        <v>2726</v>
      </c>
      <c r="G642" t="b">
        <f t="shared" si="83"/>
        <v>0</v>
      </c>
      <c r="H642" t="b">
        <f t="shared" si="84"/>
        <v>1</v>
      </c>
      <c r="I642" t="b">
        <f t="shared" si="85"/>
        <v>1</v>
      </c>
      <c r="J642" t="b">
        <f t="shared" si="86"/>
        <v>0</v>
      </c>
    </row>
    <row r="643" spans="1:10">
      <c r="A643" s="1" t="s">
        <v>407</v>
      </c>
      <c r="B643" t="str">
        <f t="shared" si="89"/>
        <v xml:space="preserve"> brodnicki </v>
      </c>
      <c r="C643" s="4" t="s">
        <v>15</v>
      </c>
      <c r="D643" s="6">
        <v>4695</v>
      </c>
      <c r="E643" s="6">
        <v>2385</v>
      </c>
      <c r="F643" s="6">
        <v>2310</v>
      </c>
      <c r="G643" t="b">
        <f t="shared" si="83"/>
        <v>0</v>
      </c>
      <c r="H643" t="b">
        <f t="shared" si="84"/>
        <v>1</v>
      </c>
      <c r="I643" t="b">
        <f t="shared" si="85"/>
        <v>1</v>
      </c>
      <c r="J643" t="b">
        <f t="shared" si="86"/>
        <v>0</v>
      </c>
    </row>
    <row r="644" spans="1:10">
      <c r="A644" s="1" t="s">
        <v>407</v>
      </c>
      <c r="B644" t="str">
        <f t="shared" si="89"/>
        <v xml:space="preserve"> brodnicki </v>
      </c>
      <c r="C644" s="4" t="s">
        <v>16</v>
      </c>
      <c r="D644" s="6">
        <v>4963</v>
      </c>
      <c r="E644" s="6">
        <v>2509</v>
      </c>
      <c r="F644" s="6">
        <v>2454</v>
      </c>
      <c r="G644" t="b">
        <f t="shared" si="83"/>
        <v>0</v>
      </c>
      <c r="H644" t="b">
        <f t="shared" si="84"/>
        <v>1</v>
      </c>
      <c r="I644" t="b">
        <f t="shared" si="85"/>
        <v>1</v>
      </c>
      <c r="J644" t="b">
        <f t="shared" si="86"/>
        <v>0</v>
      </c>
    </row>
    <row r="645" spans="1:10">
      <c r="A645" s="1" t="s">
        <v>407</v>
      </c>
      <c r="B645" t="str">
        <f t="shared" si="89"/>
        <v xml:space="preserve"> brodnicki </v>
      </c>
      <c r="C645" s="4" t="s">
        <v>17</v>
      </c>
      <c r="D645" s="6">
        <v>5448</v>
      </c>
      <c r="E645" s="6">
        <v>2746</v>
      </c>
      <c r="F645" s="6">
        <v>2702</v>
      </c>
      <c r="G645" t="b">
        <f t="shared" si="83"/>
        <v>0</v>
      </c>
      <c r="H645" t="b">
        <f t="shared" si="84"/>
        <v>1</v>
      </c>
      <c r="I645" t="b">
        <f t="shared" si="85"/>
        <v>1</v>
      </c>
      <c r="J645" t="b">
        <f t="shared" si="86"/>
        <v>0</v>
      </c>
    </row>
    <row r="646" spans="1:10">
      <c r="A646" s="1" t="s">
        <v>407</v>
      </c>
      <c r="B646" t="str">
        <f t="shared" si="89"/>
        <v xml:space="preserve"> brodnicki </v>
      </c>
      <c r="C646" s="4" t="s">
        <v>18</v>
      </c>
      <c r="D646" s="6">
        <v>4924</v>
      </c>
      <c r="E646" s="6">
        <v>2391</v>
      </c>
      <c r="F646" s="6">
        <v>2533</v>
      </c>
      <c r="G646" t="b">
        <f t="shared" si="83"/>
        <v>0</v>
      </c>
      <c r="H646" t="b">
        <f t="shared" si="84"/>
        <v>1</v>
      </c>
      <c r="I646" t="b">
        <f t="shared" si="85"/>
        <v>1</v>
      </c>
      <c r="J646" t="b">
        <f t="shared" si="86"/>
        <v>0</v>
      </c>
    </row>
    <row r="647" spans="1:10">
      <c r="A647" s="1" t="s">
        <v>407</v>
      </c>
      <c r="B647" t="str">
        <f t="shared" si="89"/>
        <v xml:space="preserve"> brodnicki </v>
      </c>
      <c r="C647" s="4" t="s">
        <v>19</v>
      </c>
      <c r="D647" s="6">
        <v>3928</v>
      </c>
      <c r="E647" s="6">
        <v>1774</v>
      </c>
      <c r="F647" s="6">
        <v>2154</v>
      </c>
      <c r="G647" t="b">
        <f t="shared" si="83"/>
        <v>0</v>
      </c>
      <c r="H647" t="b">
        <f t="shared" si="84"/>
        <v>1</v>
      </c>
      <c r="I647" t="b">
        <f t="shared" si="85"/>
        <v>1</v>
      </c>
      <c r="J647" t="b">
        <f t="shared" si="86"/>
        <v>0</v>
      </c>
    </row>
    <row r="648" spans="1:10">
      <c r="A648" s="1" t="s">
        <v>407</v>
      </c>
      <c r="B648" t="str">
        <f t="shared" si="89"/>
        <v xml:space="preserve"> brodnicki </v>
      </c>
      <c r="C648" s="4" t="s">
        <v>5</v>
      </c>
      <c r="D648" s="6">
        <v>6594</v>
      </c>
      <c r="E648" s="6">
        <v>2325</v>
      </c>
      <c r="F648" s="6">
        <v>4269</v>
      </c>
      <c r="G648" t="b">
        <f t="shared" si="83"/>
        <v>1</v>
      </c>
      <c r="H648" t="b">
        <f t="shared" si="84"/>
        <v>0</v>
      </c>
      <c r="I648" t="b">
        <f t="shared" si="85"/>
        <v>1</v>
      </c>
      <c r="J648" t="b">
        <f t="shared" si="86"/>
        <v>0</v>
      </c>
    </row>
    <row r="649" spans="1:10">
      <c r="A649" s="1" t="s">
        <v>407</v>
      </c>
      <c r="B649" t="str">
        <f t="shared" si="89"/>
        <v xml:space="preserve"> brodnicki </v>
      </c>
      <c r="C649" s="4" t="s">
        <v>4</v>
      </c>
      <c r="D649" s="6">
        <f>SUM(D647:D648)</f>
        <v>10522</v>
      </c>
      <c r="E649" s="6">
        <f>SUM(E647:E648)</f>
        <v>4099</v>
      </c>
      <c r="F649" s="6">
        <f t="shared" ref="F649" si="91">SUM(F647:F648)</f>
        <v>6423</v>
      </c>
      <c r="G649" t="b">
        <f t="shared" si="83"/>
        <v>1</v>
      </c>
      <c r="H649" t="b">
        <f t="shared" si="84"/>
        <v>1</v>
      </c>
      <c r="I649" t="b">
        <f t="shared" si="85"/>
        <v>0</v>
      </c>
      <c r="J649" t="b">
        <f t="shared" si="86"/>
        <v>0</v>
      </c>
    </row>
    <row r="650" spans="1:10">
      <c r="A650" s="1" t="s">
        <v>407</v>
      </c>
      <c r="B650" t="str">
        <f t="shared" si="89"/>
        <v xml:space="preserve"> bydgoski </v>
      </c>
      <c r="C650" s="4" t="s">
        <v>127</v>
      </c>
      <c r="D650" s="6">
        <v>113680</v>
      </c>
      <c r="E650" s="6">
        <v>56262</v>
      </c>
      <c r="F650" s="6">
        <v>57418</v>
      </c>
      <c r="G650" t="b">
        <f t="shared" si="83"/>
        <v>1</v>
      </c>
      <c r="H650" t="b">
        <f t="shared" si="84"/>
        <v>1</v>
      </c>
      <c r="I650" t="b">
        <f t="shared" si="85"/>
        <v>1</v>
      </c>
      <c r="J650" t="b">
        <f t="shared" si="86"/>
        <v>1</v>
      </c>
    </row>
    <row r="651" spans="1:10">
      <c r="A651" s="1" t="s">
        <v>407</v>
      </c>
      <c r="B651" t="str">
        <f t="shared" si="89"/>
        <v xml:space="preserve"> bydgoski </v>
      </c>
      <c r="C651" s="4" t="s">
        <v>6</v>
      </c>
      <c r="D651" s="6">
        <v>5604</v>
      </c>
      <c r="E651" s="6">
        <v>2947</v>
      </c>
      <c r="F651" s="6">
        <v>2657</v>
      </c>
      <c r="G651" t="b">
        <f t="shared" si="83"/>
        <v>0</v>
      </c>
      <c r="H651" t="b">
        <f t="shared" si="84"/>
        <v>1</v>
      </c>
      <c r="I651" t="b">
        <f t="shared" si="85"/>
        <v>1</v>
      </c>
      <c r="J651" t="b">
        <f t="shared" si="86"/>
        <v>0</v>
      </c>
    </row>
    <row r="652" spans="1:10">
      <c r="A652" s="1" t="s">
        <v>407</v>
      </c>
      <c r="B652" t="str">
        <f t="shared" si="89"/>
        <v xml:space="preserve"> bydgoski </v>
      </c>
      <c r="C652" s="4" t="s">
        <v>7</v>
      </c>
      <c r="D652" s="6">
        <v>7271</v>
      </c>
      <c r="E652" s="6">
        <v>3715</v>
      </c>
      <c r="F652" s="6">
        <v>3556</v>
      </c>
      <c r="G652" t="b">
        <f t="shared" si="83"/>
        <v>0</v>
      </c>
      <c r="H652" t="b">
        <f t="shared" si="84"/>
        <v>1</v>
      </c>
      <c r="I652" t="b">
        <f t="shared" si="85"/>
        <v>1</v>
      </c>
      <c r="J652" t="b">
        <f t="shared" si="86"/>
        <v>0</v>
      </c>
    </row>
    <row r="653" spans="1:10">
      <c r="A653" s="1" t="s">
        <v>407</v>
      </c>
      <c r="B653" t="str">
        <f t="shared" si="89"/>
        <v xml:space="preserve"> bydgoski </v>
      </c>
      <c r="C653" s="4" t="s">
        <v>8</v>
      </c>
      <c r="D653" s="6">
        <v>6571</v>
      </c>
      <c r="E653" s="6">
        <v>3433</v>
      </c>
      <c r="F653" s="6">
        <v>3138</v>
      </c>
      <c r="G653" t="b">
        <f t="shared" si="83"/>
        <v>0</v>
      </c>
      <c r="H653" t="b">
        <f t="shared" si="84"/>
        <v>1</v>
      </c>
      <c r="I653" t="b">
        <f t="shared" si="85"/>
        <v>1</v>
      </c>
      <c r="J653" t="b">
        <f t="shared" si="86"/>
        <v>0</v>
      </c>
    </row>
    <row r="654" spans="1:10">
      <c r="A654" s="1" t="s">
        <v>407</v>
      </c>
      <c r="B654" t="str">
        <f t="shared" si="89"/>
        <v xml:space="preserve"> bydgoski </v>
      </c>
      <c r="C654" s="4" t="s">
        <v>9</v>
      </c>
      <c r="D654" s="6">
        <v>6652</v>
      </c>
      <c r="E654" s="6">
        <v>3384</v>
      </c>
      <c r="F654" s="6">
        <v>3268</v>
      </c>
      <c r="G654" t="b">
        <f t="shared" si="83"/>
        <v>0</v>
      </c>
      <c r="H654" t="b">
        <f t="shared" si="84"/>
        <v>1</v>
      </c>
      <c r="I654" t="b">
        <f t="shared" si="85"/>
        <v>1</v>
      </c>
      <c r="J654" t="b">
        <f t="shared" si="86"/>
        <v>0</v>
      </c>
    </row>
    <row r="655" spans="1:10">
      <c r="A655" s="1" t="s">
        <v>407</v>
      </c>
      <c r="B655" t="str">
        <f t="shared" si="89"/>
        <v xml:space="preserve"> bydgoski </v>
      </c>
      <c r="C655" s="4" t="s">
        <v>10</v>
      </c>
      <c r="D655" s="6">
        <v>7674</v>
      </c>
      <c r="E655" s="6">
        <v>3923</v>
      </c>
      <c r="F655" s="6">
        <v>3751</v>
      </c>
      <c r="G655" t="b">
        <f t="shared" si="83"/>
        <v>0</v>
      </c>
      <c r="H655" t="b">
        <f t="shared" si="84"/>
        <v>1</v>
      </c>
      <c r="I655" t="b">
        <f t="shared" si="85"/>
        <v>1</v>
      </c>
      <c r="J655" t="b">
        <f t="shared" si="86"/>
        <v>0</v>
      </c>
    </row>
    <row r="656" spans="1:10">
      <c r="A656" s="1" t="s">
        <v>407</v>
      </c>
      <c r="B656" t="str">
        <f t="shared" si="89"/>
        <v xml:space="preserve"> bydgoski </v>
      </c>
      <c r="C656" s="4" t="s">
        <v>11</v>
      </c>
      <c r="D656" s="6">
        <v>7916</v>
      </c>
      <c r="E656" s="6">
        <v>4021</v>
      </c>
      <c r="F656" s="6">
        <v>3895</v>
      </c>
      <c r="G656" t="b">
        <f t="shared" si="83"/>
        <v>0</v>
      </c>
      <c r="H656" t="b">
        <f t="shared" si="84"/>
        <v>1</v>
      </c>
      <c r="I656" t="b">
        <f t="shared" si="85"/>
        <v>1</v>
      </c>
      <c r="J656" t="b">
        <f t="shared" si="86"/>
        <v>0</v>
      </c>
    </row>
    <row r="657" spans="1:10">
      <c r="A657" s="1" t="s">
        <v>407</v>
      </c>
      <c r="B657" t="str">
        <f t="shared" si="89"/>
        <v xml:space="preserve"> bydgoski </v>
      </c>
      <c r="C657" s="4" t="s">
        <v>12</v>
      </c>
      <c r="D657" s="6">
        <v>9191</v>
      </c>
      <c r="E657" s="6">
        <v>4600</v>
      </c>
      <c r="F657" s="6">
        <v>4591</v>
      </c>
      <c r="G657" t="b">
        <f t="shared" si="83"/>
        <v>0</v>
      </c>
      <c r="H657" t="b">
        <f t="shared" si="84"/>
        <v>1</v>
      </c>
      <c r="I657" t="b">
        <f t="shared" si="85"/>
        <v>1</v>
      </c>
      <c r="J657" t="b">
        <f t="shared" si="86"/>
        <v>0</v>
      </c>
    </row>
    <row r="658" spans="1:10">
      <c r="A658" s="1" t="s">
        <v>407</v>
      </c>
      <c r="B658" t="str">
        <f t="shared" si="89"/>
        <v xml:space="preserve"> bydgoski </v>
      </c>
      <c r="C658" s="4" t="s">
        <v>13</v>
      </c>
      <c r="D658" s="6">
        <v>9583</v>
      </c>
      <c r="E658" s="6">
        <v>4711</v>
      </c>
      <c r="F658" s="6">
        <v>4872</v>
      </c>
      <c r="G658" t="b">
        <f t="shared" si="83"/>
        <v>0</v>
      </c>
      <c r="H658" t="b">
        <f t="shared" si="84"/>
        <v>1</v>
      </c>
      <c r="I658" t="b">
        <f t="shared" si="85"/>
        <v>1</v>
      </c>
      <c r="J658" t="b">
        <f t="shared" si="86"/>
        <v>0</v>
      </c>
    </row>
    <row r="659" spans="1:10">
      <c r="A659" s="1" t="s">
        <v>407</v>
      </c>
      <c r="B659" t="str">
        <f t="shared" si="89"/>
        <v xml:space="preserve"> bydgoski </v>
      </c>
      <c r="C659" s="4" t="s">
        <v>14</v>
      </c>
      <c r="D659" s="6">
        <v>9399</v>
      </c>
      <c r="E659" s="6">
        <v>4778</v>
      </c>
      <c r="F659" s="6">
        <v>4621</v>
      </c>
      <c r="G659" t="b">
        <f t="shared" si="83"/>
        <v>0</v>
      </c>
      <c r="H659" t="b">
        <f t="shared" si="84"/>
        <v>1</v>
      </c>
      <c r="I659" t="b">
        <f t="shared" si="85"/>
        <v>1</v>
      </c>
      <c r="J659" t="b">
        <f t="shared" si="86"/>
        <v>0</v>
      </c>
    </row>
    <row r="660" spans="1:10">
      <c r="A660" s="1" t="s">
        <v>407</v>
      </c>
      <c r="B660" t="str">
        <f t="shared" si="89"/>
        <v xml:space="preserve"> bydgoski </v>
      </c>
      <c r="C660" s="4" t="s">
        <v>15</v>
      </c>
      <c r="D660" s="6">
        <v>7848</v>
      </c>
      <c r="E660" s="6">
        <v>4010</v>
      </c>
      <c r="F660" s="6">
        <v>3838</v>
      </c>
      <c r="G660" t="b">
        <f t="shared" ref="G660:G723" si="92">IFERROR(IF(SEARCH(" - ",C660)&gt;0,FALSE,TRUE),TRUE)</f>
        <v>0</v>
      </c>
      <c r="H660" t="b">
        <f t="shared" ref="H660:H723" si="93">IFERROR(IF(SEARCH("70",C660)&gt;0,FALSE,TRUE),TRUE)</f>
        <v>1</v>
      </c>
      <c r="I660" t="b">
        <f t="shared" ref="I660:I723" si="94">IFERROR(IF(SEARCH("65+",C660)&gt;0,FALSE,TRUE),TRUE)</f>
        <v>1</v>
      </c>
      <c r="J660" t="b">
        <f t="shared" ref="J660:J723" si="95">AND(G660:I660)</f>
        <v>0</v>
      </c>
    </row>
    <row r="661" spans="1:10">
      <c r="A661" s="1" t="s">
        <v>407</v>
      </c>
      <c r="B661" t="str">
        <f t="shared" si="89"/>
        <v xml:space="preserve"> bydgoski </v>
      </c>
      <c r="C661" s="4" t="s">
        <v>16</v>
      </c>
      <c r="D661" s="6">
        <v>7189</v>
      </c>
      <c r="E661" s="6">
        <v>3614</v>
      </c>
      <c r="F661" s="6">
        <v>3575</v>
      </c>
      <c r="G661" t="b">
        <f t="shared" si="92"/>
        <v>0</v>
      </c>
      <c r="H661" t="b">
        <f t="shared" si="93"/>
        <v>1</v>
      </c>
      <c r="I661" t="b">
        <f t="shared" si="94"/>
        <v>1</v>
      </c>
      <c r="J661" t="b">
        <f t="shared" si="95"/>
        <v>0</v>
      </c>
    </row>
    <row r="662" spans="1:10">
      <c r="A662" s="1" t="s">
        <v>407</v>
      </c>
      <c r="B662" t="str">
        <f t="shared" si="89"/>
        <v xml:space="preserve"> bydgoski </v>
      </c>
      <c r="C662" s="4" t="s">
        <v>17</v>
      </c>
      <c r="D662" s="6">
        <v>7849</v>
      </c>
      <c r="E662" s="6">
        <v>3952</v>
      </c>
      <c r="F662" s="6">
        <v>3897</v>
      </c>
      <c r="G662" t="b">
        <f t="shared" si="92"/>
        <v>0</v>
      </c>
      <c r="H662" t="b">
        <f t="shared" si="93"/>
        <v>1</v>
      </c>
      <c r="I662" t="b">
        <f t="shared" si="94"/>
        <v>1</v>
      </c>
      <c r="J662" t="b">
        <f t="shared" si="95"/>
        <v>0</v>
      </c>
    </row>
    <row r="663" spans="1:10">
      <c r="A663" s="1" t="s">
        <v>407</v>
      </c>
      <c r="B663" t="str">
        <f t="shared" si="89"/>
        <v xml:space="preserve"> bydgoski </v>
      </c>
      <c r="C663" s="4" t="s">
        <v>18</v>
      </c>
      <c r="D663" s="6">
        <v>6985</v>
      </c>
      <c r="E663" s="6">
        <v>3391</v>
      </c>
      <c r="F663" s="6">
        <v>3594</v>
      </c>
      <c r="G663" t="b">
        <f t="shared" si="92"/>
        <v>0</v>
      </c>
      <c r="H663" t="b">
        <f t="shared" si="93"/>
        <v>1</v>
      </c>
      <c r="I663" t="b">
        <f t="shared" si="94"/>
        <v>1</v>
      </c>
      <c r="J663" t="b">
        <f t="shared" si="95"/>
        <v>0</v>
      </c>
    </row>
    <row r="664" spans="1:10">
      <c r="A664" s="1" t="s">
        <v>407</v>
      </c>
      <c r="B664" t="str">
        <f t="shared" si="89"/>
        <v xml:space="preserve"> bydgoski </v>
      </c>
      <c r="C664" s="4" t="s">
        <v>19</v>
      </c>
      <c r="D664" s="6">
        <v>5699</v>
      </c>
      <c r="E664" s="6">
        <v>2664</v>
      </c>
      <c r="F664" s="6">
        <v>3035</v>
      </c>
      <c r="G664" t="b">
        <f t="shared" si="92"/>
        <v>0</v>
      </c>
      <c r="H664" t="b">
        <f t="shared" si="93"/>
        <v>1</v>
      </c>
      <c r="I664" t="b">
        <f t="shared" si="94"/>
        <v>1</v>
      </c>
      <c r="J664" t="b">
        <f t="shared" si="95"/>
        <v>0</v>
      </c>
    </row>
    <row r="665" spans="1:10">
      <c r="A665" s="1" t="s">
        <v>407</v>
      </c>
      <c r="B665" t="str">
        <f t="shared" si="89"/>
        <v xml:space="preserve"> bydgoski </v>
      </c>
      <c r="C665" s="4" t="s">
        <v>5</v>
      </c>
      <c r="D665" s="6">
        <v>8249</v>
      </c>
      <c r="E665" s="6">
        <v>3119</v>
      </c>
      <c r="F665" s="6">
        <v>5130</v>
      </c>
      <c r="G665" t="b">
        <f t="shared" si="92"/>
        <v>1</v>
      </c>
      <c r="H665" t="b">
        <f t="shared" si="93"/>
        <v>0</v>
      </c>
      <c r="I665" t="b">
        <f t="shared" si="94"/>
        <v>1</v>
      </c>
      <c r="J665" t="b">
        <f t="shared" si="95"/>
        <v>0</v>
      </c>
    </row>
    <row r="666" spans="1:10">
      <c r="A666" s="1" t="s">
        <v>407</v>
      </c>
      <c r="B666" t="str">
        <f t="shared" si="89"/>
        <v xml:space="preserve"> bydgoski </v>
      </c>
      <c r="C666" s="4" t="s">
        <v>4</v>
      </c>
      <c r="D666" s="6">
        <f>SUM(D664:D665)</f>
        <v>13948</v>
      </c>
      <c r="E666" s="6">
        <f>SUM(E664:E665)</f>
        <v>5783</v>
      </c>
      <c r="F666" s="6">
        <f t="shared" ref="F666" si="96">SUM(F664:F665)</f>
        <v>8165</v>
      </c>
      <c r="G666" t="b">
        <f t="shared" si="92"/>
        <v>1</v>
      </c>
      <c r="H666" t="b">
        <f t="shared" si="93"/>
        <v>1</v>
      </c>
      <c r="I666" t="b">
        <f t="shared" si="94"/>
        <v>0</v>
      </c>
      <c r="J666" t="b">
        <f t="shared" si="95"/>
        <v>0</v>
      </c>
    </row>
    <row r="667" spans="1:10">
      <c r="A667" s="1" t="s">
        <v>407</v>
      </c>
      <c r="B667" t="str">
        <f t="shared" si="89"/>
        <v xml:space="preserve"> chełmiński </v>
      </c>
      <c r="C667" s="4" t="s">
        <v>128</v>
      </c>
      <c r="D667" s="6">
        <v>52345</v>
      </c>
      <c r="E667" s="6">
        <v>25713</v>
      </c>
      <c r="F667" s="6">
        <v>26632</v>
      </c>
      <c r="G667" t="b">
        <f t="shared" si="92"/>
        <v>1</v>
      </c>
      <c r="H667" t="b">
        <f t="shared" si="93"/>
        <v>1</v>
      </c>
      <c r="I667" t="b">
        <f t="shared" si="94"/>
        <v>1</v>
      </c>
      <c r="J667" t="b">
        <f t="shared" si="95"/>
        <v>1</v>
      </c>
    </row>
    <row r="668" spans="1:10">
      <c r="A668" s="1" t="s">
        <v>407</v>
      </c>
      <c r="B668" t="str">
        <f t="shared" si="89"/>
        <v xml:space="preserve"> chełmiński </v>
      </c>
      <c r="C668" s="4" t="s">
        <v>6</v>
      </c>
      <c r="D668" s="6">
        <v>2591</v>
      </c>
      <c r="E668" s="6">
        <v>1343</v>
      </c>
      <c r="F668" s="6">
        <v>1248</v>
      </c>
      <c r="G668" t="b">
        <f t="shared" si="92"/>
        <v>0</v>
      </c>
      <c r="H668" t="b">
        <f t="shared" si="93"/>
        <v>1</v>
      </c>
      <c r="I668" t="b">
        <f t="shared" si="94"/>
        <v>1</v>
      </c>
      <c r="J668" t="b">
        <f t="shared" si="95"/>
        <v>0</v>
      </c>
    </row>
    <row r="669" spans="1:10">
      <c r="A669" s="1" t="s">
        <v>407</v>
      </c>
      <c r="B669" t="str">
        <f t="shared" si="89"/>
        <v xml:space="preserve"> chełmiński </v>
      </c>
      <c r="C669" s="4" t="s">
        <v>7</v>
      </c>
      <c r="D669" s="6">
        <v>3057</v>
      </c>
      <c r="E669" s="6">
        <v>1588</v>
      </c>
      <c r="F669" s="6">
        <v>1469</v>
      </c>
      <c r="G669" t="b">
        <f t="shared" si="92"/>
        <v>0</v>
      </c>
      <c r="H669" t="b">
        <f t="shared" si="93"/>
        <v>1</v>
      </c>
      <c r="I669" t="b">
        <f t="shared" si="94"/>
        <v>1</v>
      </c>
      <c r="J669" t="b">
        <f t="shared" si="95"/>
        <v>0</v>
      </c>
    </row>
    <row r="670" spans="1:10">
      <c r="A670" s="1" t="s">
        <v>407</v>
      </c>
      <c r="B670" t="str">
        <f t="shared" si="89"/>
        <v xml:space="preserve"> chełmiński </v>
      </c>
      <c r="C670" s="4" t="s">
        <v>8</v>
      </c>
      <c r="D670" s="6">
        <v>2753</v>
      </c>
      <c r="E670" s="6">
        <v>1400</v>
      </c>
      <c r="F670" s="6">
        <v>1353</v>
      </c>
      <c r="G670" t="b">
        <f t="shared" si="92"/>
        <v>0</v>
      </c>
      <c r="H670" t="b">
        <f t="shared" si="93"/>
        <v>1</v>
      </c>
      <c r="I670" t="b">
        <f t="shared" si="94"/>
        <v>1</v>
      </c>
      <c r="J670" t="b">
        <f t="shared" si="95"/>
        <v>0</v>
      </c>
    </row>
    <row r="671" spans="1:10">
      <c r="A671" s="1" t="s">
        <v>407</v>
      </c>
      <c r="B671" t="str">
        <f t="shared" si="89"/>
        <v xml:space="preserve"> chełmiński </v>
      </c>
      <c r="C671" s="4" t="s">
        <v>9</v>
      </c>
      <c r="D671" s="6">
        <v>2929</v>
      </c>
      <c r="E671" s="6">
        <v>1493</v>
      </c>
      <c r="F671" s="6">
        <v>1436</v>
      </c>
      <c r="G671" t="b">
        <f t="shared" si="92"/>
        <v>0</v>
      </c>
      <c r="H671" t="b">
        <f t="shared" si="93"/>
        <v>1</v>
      </c>
      <c r="I671" t="b">
        <f t="shared" si="94"/>
        <v>1</v>
      </c>
      <c r="J671" t="b">
        <f t="shared" si="95"/>
        <v>0</v>
      </c>
    </row>
    <row r="672" spans="1:10">
      <c r="A672" s="1" t="s">
        <v>407</v>
      </c>
      <c r="B672" t="str">
        <f t="shared" si="89"/>
        <v xml:space="preserve"> chełmiński </v>
      </c>
      <c r="C672" s="4" t="s">
        <v>10</v>
      </c>
      <c r="D672" s="6">
        <v>3582</v>
      </c>
      <c r="E672" s="6">
        <v>1832</v>
      </c>
      <c r="F672" s="6">
        <v>1750</v>
      </c>
      <c r="G672" t="b">
        <f t="shared" si="92"/>
        <v>0</v>
      </c>
      <c r="H672" t="b">
        <f t="shared" si="93"/>
        <v>1</v>
      </c>
      <c r="I672" t="b">
        <f t="shared" si="94"/>
        <v>1</v>
      </c>
      <c r="J672" t="b">
        <f t="shared" si="95"/>
        <v>0</v>
      </c>
    </row>
    <row r="673" spans="1:10">
      <c r="A673" s="1" t="s">
        <v>407</v>
      </c>
      <c r="B673" t="str">
        <f t="shared" si="89"/>
        <v xml:space="preserve"> chełmiński </v>
      </c>
      <c r="C673" s="4" t="s">
        <v>11</v>
      </c>
      <c r="D673" s="6">
        <v>3915</v>
      </c>
      <c r="E673" s="6">
        <v>2031</v>
      </c>
      <c r="F673" s="6">
        <v>1884</v>
      </c>
      <c r="G673" t="b">
        <f t="shared" si="92"/>
        <v>0</v>
      </c>
      <c r="H673" t="b">
        <f t="shared" si="93"/>
        <v>1</v>
      </c>
      <c r="I673" t="b">
        <f t="shared" si="94"/>
        <v>1</v>
      </c>
      <c r="J673" t="b">
        <f t="shared" si="95"/>
        <v>0</v>
      </c>
    </row>
    <row r="674" spans="1:10">
      <c r="A674" s="1" t="s">
        <v>407</v>
      </c>
      <c r="B674" t="str">
        <f t="shared" si="89"/>
        <v xml:space="preserve"> chełmiński </v>
      </c>
      <c r="C674" s="4" t="s">
        <v>12</v>
      </c>
      <c r="D674" s="6">
        <v>4493</v>
      </c>
      <c r="E674" s="6">
        <v>2295</v>
      </c>
      <c r="F674" s="6">
        <v>2198</v>
      </c>
      <c r="G674" t="b">
        <f t="shared" si="92"/>
        <v>0</v>
      </c>
      <c r="H674" t="b">
        <f t="shared" si="93"/>
        <v>1</v>
      </c>
      <c r="I674" t="b">
        <f t="shared" si="94"/>
        <v>1</v>
      </c>
      <c r="J674" t="b">
        <f t="shared" si="95"/>
        <v>0</v>
      </c>
    </row>
    <row r="675" spans="1:10">
      <c r="A675" s="1" t="s">
        <v>407</v>
      </c>
      <c r="B675" t="str">
        <f t="shared" si="89"/>
        <v xml:space="preserve"> chełmiński </v>
      </c>
      <c r="C675" s="4" t="s">
        <v>13</v>
      </c>
      <c r="D675" s="6">
        <v>4034</v>
      </c>
      <c r="E675" s="6">
        <v>2047</v>
      </c>
      <c r="F675" s="6">
        <v>1987</v>
      </c>
      <c r="G675" t="b">
        <f t="shared" si="92"/>
        <v>0</v>
      </c>
      <c r="H675" t="b">
        <f t="shared" si="93"/>
        <v>1</v>
      </c>
      <c r="I675" t="b">
        <f t="shared" si="94"/>
        <v>1</v>
      </c>
      <c r="J675" t="b">
        <f t="shared" si="95"/>
        <v>0</v>
      </c>
    </row>
    <row r="676" spans="1:10">
      <c r="A676" s="1" t="s">
        <v>407</v>
      </c>
      <c r="B676" t="str">
        <f t="shared" si="89"/>
        <v xml:space="preserve"> chełmiński </v>
      </c>
      <c r="C676" s="4" t="s">
        <v>14</v>
      </c>
      <c r="D676" s="6">
        <v>3739</v>
      </c>
      <c r="E676" s="6">
        <v>1903</v>
      </c>
      <c r="F676" s="6">
        <v>1836</v>
      </c>
      <c r="G676" t="b">
        <f t="shared" si="92"/>
        <v>0</v>
      </c>
      <c r="H676" t="b">
        <f t="shared" si="93"/>
        <v>1</v>
      </c>
      <c r="I676" t="b">
        <f t="shared" si="94"/>
        <v>1</v>
      </c>
      <c r="J676" t="b">
        <f t="shared" si="95"/>
        <v>0</v>
      </c>
    </row>
    <row r="677" spans="1:10">
      <c r="A677" s="1" t="s">
        <v>407</v>
      </c>
      <c r="B677" t="str">
        <f t="shared" si="89"/>
        <v xml:space="preserve"> chełmiński </v>
      </c>
      <c r="C677" s="4" t="s">
        <v>15</v>
      </c>
      <c r="D677" s="6">
        <v>3263</v>
      </c>
      <c r="E677" s="6">
        <v>1647</v>
      </c>
      <c r="F677" s="6">
        <v>1616</v>
      </c>
      <c r="G677" t="b">
        <f t="shared" si="92"/>
        <v>0</v>
      </c>
      <c r="H677" t="b">
        <f t="shared" si="93"/>
        <v>1</v>
      </c>
      <c r="I677" t="b">
        <f t="shared" si="94"/>
        <v>1</v>
      </c>
      <c r="J677" t="b">
        <f t="shared" si="95"/>
        <v>0</v>
      </c>
    </row>
    <row r="678" spans="1:10">
      <c r="A678" s="1" t="s">
        <v>407</v>
      </c>
      <c r="B678" t="str">
        <f t="shared" si="89"/>
        <v xml:space="preserve"> chełmiński </v>
      </c>
      <c r="C678" s="4" t="s">
        <v>16</v>
      </c>
      <c r="D678" s="6">
        <v>3358</v>
      </c>
      <c r="E678" s="6">
        <v>1668</v>
      </c>
      <c r="F678" s="6">
        <v>1690</v>
      </c>
      <c r="G678" t="b">
        <f t="shared" si="92"/>
        <v>0</v>
      </c>
      <c r="H678" t="b">
        <f t="shared" si="93"/>
        <v>1</v>
      </c>
      <c r="I678" t="b">
        <f t="shared" si="94"/>
        <v>1</v>
      </c>
      <c r="J678" t="b">
        <f t="shared" si="95"/>
        <v>0</v>
      </c>
    </row>
    <row r="679" spans="1:10">
      <c r="A679" s="1" t="s">
        <v>407</v>
      </c>
      <c r="B679" t="str">
        <f t="shared" si="89"/>
        <v xml:space="preserve"> chełmiński </v>
      </c>
      <c r="C679" s="4" t="s">
        <v>17</v>
      </c>
      <c r="D679" s="6">
        <v>3847</v>
      </c>
      <c r="E679" s="6">
        <v>1903</v>
      </c>
      <c r="F679" s="6">
        <v>1944</v>
      </c>
      <c r="G679" t="b">
        <f t="shared" si="92"/>
        <v>0</v>
      </c>
      <c r="H679" t="b">
        <f t="shared" si="93"/>
        <v>1</v>
      </c>
      <c r="I679" t="b">
        <f t="shared" si="94"/>
        <v>1</v>
      </c>
      <c r="J679" t="b">
        <f t="shared" si="95"/>
        <v>0</v>
      </c>
    </row>
    <row r="680" spans="1:10">
      <c r="A680" s="1" t="s">
        <v>407</v>
      </c>
      <c r="B680" t="str">
        <f t="shared" si="89"/>
        <v xml:space="preserve"> chełmiński </v>
      </c>
      <c r="C680" s="4" t="s">
        <v>18</v>
      </c>
      <c r="D680" s="6">
        <v>3520</v>
      </c>
      <c r="E680" s="6">
        <v>1686</v>
      </c>
      <c r="F680" s="6">
        <v>1834</v>
      </c>
      <c r="G680" t="b">
        <f t="shared" si="92"/>
        <v>0</v>
      </c>
      <c r="H680" t="b">
        <f t="shared" si="93"/>
        <v>1</v>
      </c>
      <c r="I680" t="b">
        <f t="shared" si="94"/>
        <v>1</v>
      </c>
      <c r="J680" t="b">
        <f t="shared" si="95"/>
        <v>0</v>
      </c>
    </row>
    <row r="681" spans="1:10">
      <c r="A681" s="1" t="s">
        <v>407</v>
      </c>
      <c r="B681" t="str">
        <f t="shared" si="89"/>
        <v xml:space="preserve"> chełmiński </v>
      </c>
      <c r="C681" s="4" t="s">
        <v>19</v>
      </c>
      <c r="D681" s="6">
        <v>2746</v>
      </c>
      <c r="E681" s="6">
        <v>1238</v>
      </c>
      <c r="F681" s="6">
        <v>1508</v>
      </c>
      <c r="G681" t="b">
        <f t="shared" si="92"/>
        <v>0</v>
      </c>
      <c r="H681" t="b">
        <f t="shared" si="93"/>
        <v>1</v>
      </c>
      <c r="I681" t="b">
        <f t="shared" si="94"/>
        <v>1</v>
      </c>
      <c r="J681" t="b">
        <f t="shared" si="95"/>
        <v>0</v>
      </c>
    </row>
    <row r="682" spans="1:10">
      <c r="A682" s="1" t="s">
        <v>407</v>
      </c>
      <c r="B682" t="str">
        <f t="shared" si="89"/>
        <v xml:space="preserve"> chełmiński </v>
      </c>
      <c r="C682" s="4" t="s">
        <v>5</v>
      </c>
      <c r="D682" s="6">
        <v>4518</v>
      </c>
      <c r="E682" s="6">
        <v>1639</v>
      </c>
      <c r="F682" s="6">
        <v>2879</v>
      </c>
      <c r="G682" t="b">
        <f t="shared" si="92"/>
        <v>1</v>
      </c>
      <c r="H682" t="b">
        <f t="shared" si="93"/>
        <v>0</v>
      </c>
      <c r="I682" t="b">
        <f t="shared" si="94"/>
        <v>1</v>
      </c>
      <c r="J682" t="b">
        <f t="shared" si="95"/>
        <v>0</v>
      </c>
    </row>
    <row r="683" spans="1:10">
      <c r="A683" s="1" t="s">
        <v>407</v>
      </c>
      <c r="B683" t="str">
        <f t="shared" si="89"/>
        <v xml:space="preserve"> chełmiński </v>
      </c>
      <c r="C683" s="4" t="s">
        <v>4</v>
      </c>
      <c r="D683" s="6">
        <f>SUM(D681:D682)</f>
        <v>7264</v>
      </c>
      <c r="E683" s="6">
        <f>SUM(E681:E682)</f>
        <v>2877</v>
      </c>
      <c r="F683" s="6">
        <f t="shared" ref="F683" si="97">SUM(F681:F682)</f>
        <v>4387</v>
      </c>
      <c r="G683" t="b">
        <f t="shared" si="92"/>
        <v>1</v>
      </c>
      <c r="H683" t="b">
        <f t="shared" si="93"/>
        <v>1</v>
      </c>
      <c r="I683" t="b">
        <f t="shared" si="94"/>
        <v>0</v>
      </c>
      <c r="J683" t="b">
        <f t="shared" si="95"/>
        <v>0</v>
      </c>
    </row>
    <row r="684" spans="1:10">
      <c r="A684" s="1" t="s">
        <v>407</v>
      </c>
      <c r="B684" t="str">
        <f t="shared" si="89"/>
        <v xml:space="preserve"> golubsko-dobrzyński </v>
      </c>
      <c r="C684" s="4" t="s">
        <v>36</v>
      </c>
      <c r="D684" s="6">
        <v>45290</v>
      </c>
      <c r="E684" s="6">
        <v>22408</v>
      </c>
      <c r="F684" s="6">
        <v>22882</v>
      </c>
      <c r="G684" t="b">
        <f t="shared" si="92"/>
        <v>1</v>
      </c>
      <c r="H684" t="b">
        <f t="shared" si="93"/>
        <v>1</v>
      </c>
      <c r="I684" t="b">
        <f t="shared" si="94"/>
        <v>1</v>
      </c>
      <c r="J684" t="b">
        <f t="shared" si="95"/>
        <v>1</v>
      </c>
    </row>
    <row r="685" spans="1:10">
      <c r="A685" s="1" t="s">
        <v>407</v>
      </c>
      <c r="B685" t="str">
        <f t="shared" si="89"/>
        <v xml:space="preserve"> golubsko-dobrzyński </v>
      </c>
      <c r="C685" s="4" t="s">
        <v>6</v>
      </c>
      <c r="D685" s="6">
        <v>2336</v>
      </c>
      <c r="E685" s="6">
        <v>1165</v>
      </c>
      <c r="F685" s="6">
        <v>1171</v>
      </c>
      <c r="G685" t="b">
        <f t="shared" si="92"/>
        <v>0</v>
      </c>
      <c r="H685" t="b">
        <f t="shared" si="93"/>
        <v>1</v>
      </c>
      <c r="I685" t="b">
        <f t="shared" si="94"/>
        <v>1</v>
      </c>
      <c r="J685" t="b">
        <f t="shared" si="95"/>
        <v>0</v>
      </c>
    </row>
    <row r="686" spans="1:10">
      <c r="A686" s="1" t="s">
        <v>407</v>
      </c>
      <c r="B686" t="str">
        <f t="shared" si="89"/>
        <v xml:space="preserve"> golubsko-dobrzyński </v>
      </c>
      <c r="C686" s="4" t="s">
        <v>7</v>
      </c>
      <c r="D686" s="6">
        <v>2582</v>
      </c>
      <c r="E686" s="6">
        <v>1350</v>
      </c>
      <c r="F686" s="6">
        <v>1232</v>
      </c>
      <c r="G686" t="b">
        <f t="shared" si="92"/>
        <v>0</v>
      </c>
      <c r="H686" t="b">
        <f t="shared" si="93"/>
        <v>1</v>
      </c>
      <c r="I686" t="b">
        <f t="shared" si="94"/>
        <v>1</v>
      </c>
      <c r="J686" t="b">
        <f t="shared" si="95"/>
        <v>0</v>
      </c>
    </row>
    <row r="687" spans="1:10">
      <c r="A687" s="1" t="s">
        <v>407</v>
      </c>
      <c r="B687" t="str">
        <f t="shared" si="89"/>
        <v xml:space="preserve"> golubsko-dobrzyński </v>
      </c>
      <c r="C687" s="4" t="s">
        <v>8</v>
      </c>
      <c r="D687" s="6">
        <v>2431</v>
      </c>
      <c r="E687" s="6">
        <v>1257</v>
      </c>
      <c r="F687" s="6">
        <v>1174</v>
      </c>
      <c r="G687" t="b">
        <f t="shared" si="92"/>
        <v>0</v>
      </c>
      <c r="H687" t="b">
        <f t="shared" si="93"/>
        <v>1</v>
      </c>
      <c r="I687" t="b">
        <f t="shared" si="94"/>
        <v>1</v>
      </c>
      <c r="J687" t="b">
        <f t="shared" si="95"/>
        <v>0</v>
      </c>
    </row>
    <row r="688" spans="1:10">
      <c r="A688" s="1" t="s">
        <v>407</v>
      </c>
      <c r="B688" t="str">
        <f t="shared" si="89"/>
        <v xml:space="preserve"> golubsko-dobrzyński </v>
      </c>
      <c r="C688" s="4" t="s">
        <v>9</v>
      </c>
      <c r="D688" s="6">
        <v>2658</v>
      </c>
      <c r="E688" s="6">
        <v>1366</v>
      </c>
      <c r="F688" s="6">
        <v>1292</v>
      </c>
      <c r="G688" t="b">
        <f t="shared" si="92"/>
        <v>0</v>
      </c>
      <c r="H688" t="b">
        <f t="shared" si="93"/>
        <v>1</v>
      </c>
      <c r="I688" t="b">
        <f t="shared" si="94"/>
        <v>1</v>
      </c>
      <c r="J688" t="b">
        <f t="shared" si="95"/>
        <v>0</v>
      </c>
    </row>
    <row r="689" spans="1:10">
      <c r="A689" s="1" t="s">
        <v>407</v>
      </c>
      <c r="B689" t="str">
        <f t="shared" si="89"/>
        <v xml:space="preserve"> golubsko-dobrzyński </v>
      </c>
      <c r="C689" s="4" t="s">
        <v>10</v>
      </c>
      <c r="D689" s="6">
        <v>3343</v>
      </c>
      <c r="E689" s="6">
        <v>1676</v>
      </c>
      <c r="F689" s="6">
        <v>1667</v>
      </c>
      <c r="G689" t="b">
        <f t="shared" si="92"/>
        <v>0</v>
      </c>
      <c r="H689" t="b">
        <f t="shared" si="93"/>
        <v>1</v>
      </c>
      <c r="I689" t="b">
        <f t="shared" si="94"/>
        <v>1</v>
      </c>
      <c r="J689" t="b">
        <f t="shared" si="95"/>
        <v>0</v>
      </c>
    </row>
    <row r="690" spans="1:10">
      <c r="A690" s="1" t="s">
        <v>407</v>
      </c>
      <c r="B690" t="str">
        <f t="shared" si="89"/>
        <v xml:space="preserve"> golubsko-dobrzyński </v>
      </c>
      <c r="C690" s="4" t="s">
        <v>11</v>
      </c>
      <c r="D690" s="6">
        <v>3564</v>
      </c>
      <c r="E690" s="6">
        <v>1785</v>
      </c>
      <c r="F690" s="6">
        <v>1779</v>
      </c>
      <c r="G690" t="b">
        <f t="shared" si="92"/>
        <v>0</v>
      </c>
      <c r="H690" t="b">
        <f t="shared" si="93"/>
        <v>1</v>
      </c>
      <c r="I690" t="b">
        <f t="shared" si="94"/>
        <v>1</v>
      </c>
      <c r="J690" t="b">
        <f t="shared" si="95"/>
        <v>0</v>
      </c>
    </row>
    <row r="691" spans="1:10">
      <c r="A691" s="1" t="s">
        <v>407</v>
      </c>
      <c r="B691" t="str">
        <f t="shared" si="89"/>
        <v xml:space="preserve"> golubsko-dobrzyński </v>
      </c>
      <c r="C691" s="4" t="s">
        <v>12</v>
      </c>
      <c r="D691" s="6">
        <v>3674</v>
      </c>
      <c r="E691" s="6">
        <v>1965</v>
      </c>
      <c r="F691" s="6">
        <v>1709</v>
      </c>
      <c r="G691" t="b">
        <f t="shared" si="92"/>
        <v>0</v>
      </c>
      <c r="H691" t="b">
        <f t="shared" si="93"/>
        <v>1</v>
      </c>
      <c r="I691" t="b">
        <f t="shared" si="94"/>
        <v>1</v>
      </c>
      <c r="J691" t="b">
        <f t="shared" si="95"/>
        <v>0</v>
      </c>
    </row>
    <row r="692" spans="1:10">
      <c r="A692" s="1" t="s">
        <v>407</v>
      </c>
      <c r="B692" t="str">
        <f t="shared" si="89"/>
        <v xml:space="preserve"> golubsko-dobrzyński </v>
      </c>
      <c r="C692" s="4" t="s">
        <v>13</v>
      </c>
      <c r="D692" s="6">
        <v>3376</v>
      </c>
      <c r="E692" s="6">
        <v>1762</v>
      </c>
      <c r="F692" s="6">
        <v>1614</v>
      </c>
      <c r="G692" t="b">
        <f t="shared" si="92"/>
        <v>0</v>
      </c>
      <c r="H692" t="b">
        <f t="shared" si="93"/>
        <v>1</v>
      </c>
      <c r="I692" t="b">
        <f t="shared" si="94"/>
        <v>1</v>
      </c>
      <c r="J692" t="b">
        <f t="shared" si="95"/>
        <v>0</v>
      </c>
    </row>
    <row r="693" spans="1:10">
      <c r="A693" s="1" t="s">
        <v>407</v>
      </c>
      <c r="B693" t="str">
        <f t="shared" si="89"/>
        <v xml:space="preserve"> golubsko-dobrzyński </v>
      </c>
      <c r="C693" s="4" t="s">
        <v>14</v>
      </c>
      <c r="D693" s="6">
        <v>3048</v>
      </c>
      <c r="E693" s="6">
        <v>1537</v>
      </c>
      <c r="F693" s="6">
        <v>1511</v>
      </c>
      <c r="G693" t="b">
        <f t="shared" si="92"/>
        <v>0</v>
      </c>
      <c r="H693" t="b">
        <f t="shared" si="93"/>
        <v>1</v>
      </c>
      <c r="I693" t="b">
        <f t="shared" si="94"/>
        <v>1</v>
      </c>
      <c r="J693" t="b">
        <f t="shared" si="95"/>
        <v>0</v>
      </c>
    </row>
    <row r="694" spans="1:10">
      <c r="A694" s="1" t="s">
        <v>407</v>
      </c>
      <c r="B694" t="str">
        <f t="shared" si="89"/>
        <v xml:space="preserve"> golubsko-dobrzyński </v>
      </c>
      <c r="C694" s="4" t="s">
        <v>15</v>
      </c>
      <c r="D694" s="6">
        <v>2886</v>
      </c>
      <c r="E694" s="6">
        <v>1463</v>
      </c>
      <c r="F694" s="6">
        <v>1423</v>
      </c>
      <c r="G694" t="b">
        <f t="shared" si="92"/>
        <v>0</v>
      </c>
      <c r="H694" t="b">
        <f t="shared" si="93"/>
        <v>1</v>
      </c>
      <c r="I694" t="b">
        <f t="shared" si="94"/>
        <v>1</v>
      </c>
      <c r="J694" t="b">
        <f t="shared" si="95"/>
        <v>0</v>
      </c>
    </row>
    <row r="695" spans="1:10">
      <c r="A695" s="1" t="s">
        <v>407</v>
      </c>
      <c r="B695" t="str">
        <f t="shared" si="89"/>
        <v xml:space="preserve"> golubsko-dobrzyński </v>
      </c>
      <c r="C695" s="4" t="s">
        <v>16</v>
      </c>
      <c r="D695" s="6">
        <v>2954</v>
      </c>
      <c r="E695" s="6">
        <v>1561</v>
      </c>
      <c r="F695" s="6">
        <v>1393</v>
      </c>
      <c r="G695" t="b">
        <f t="shared" si="92"/>
        <v>0</v>
      </c>
      <c r="H695" t="b">
        <f t="shared" si="93"/>
        <v>1</v>
      </c>
      <c r="I695" t="b">
        <f t="shared" si="94"/>
        <v>1</v>
      </c>
      <c r="J695" t="b">
        <f t="shared" si="95"/>
        <v>0</v>
      </c>
    </row>
    <row r="696" spans="1:10">
      <c r="A696" s="1" t="s">
        <v>407</v>
      </c>
      <c r="B696" t="str">
        <f t="shared" ref="B696:B759" si="98">IF(C695="65+",C696,B695)</f>
        <v xml:space="preserve"> golubsko-dobrzyński </v>
      </c>
      <c r="C696" s="4" t="s">
        <v>17</v>
      </c>
      <c r="D696" s="6">
        <v>3157</v>
      </c>
      <c r="E696" s="6">
        <v>1589</v>
      </c>
      <c r="F696" s="6">
        <v>1568</v>
      </c>
      <c r="G696" t="b">
        <f t="shared" si="92"/>
        <v>0</v>
      </c>
      <c r="H696" t="b">
        <f t="shared" si="93"/>
        <v>1</v>
      </c>
      <c r="I696" t="b">
        <f t="shared" si="94"/>
        <v>1</v>
      </c>
      <c r="J696" t="b">
        <f t="shared" si="95"/>
        <v>0</v>
      </c>
    </row>
    <row r="697" spans="1:10">
      <c r="A697" s="1" t="s">
        <v>407</v>
      </c>
      <c r="B697" t="str">
        <f t="shared" si="98"/>
        <v xml:space="preserve"> golubsko-dobrzyński </v>
      </c>
      <c r="C697" s="4" t="s">
        <v>18</v>
      </c>
      <c r="D697" s="6">
        <v>2912</v>
      </c>
      <c r="E697" s="6">
        <v>1406</v>
      </c>
      <c r="F697" s="6">
        <v>1506</v>
      </c>
      <c r="G697" t="b">
        <f t="shared" si="92"/>
        <v>0</v>
      </c>
      <c r="H697" t="b">
        <f t="shared" si="93"/>
        <v>1</v>
      </c>
      <c r="I697" t="b">
        <f t="shared" si="94"/>
        <v>1</v>
      </c>
      <c r="J697" t="b">
        <f t="shared" si="95"/>
        <v>0</v>
      </c>
    </row>
    <row r="698" spans="1:10">
      <c r="A698" s="1" t="s">
        <v>407</v>
      </c>
      <c r="B698" t="str">
        <f t="shared" si="98"/>
        <v xml:space="preserve"> golubsko-dobrzyński </v>
      </c>
      <c r="C698" s="4" t="s">
        <v>19</v>
      </c>
      <c r="D698" s="6">
        <v>2268</v>
      </c>
      <c r="E698" s="6">
        <v>1055</v>
      </c>
      <c r="F698" s="6">
        <v>1213</v>
      </c>
      <c r="G698" t="b">
        <f t="shared" si="92"/>
        <v>0</v>
      </c>
      <c r="H698" t="b">
        <f t="shared" si="93"/>
        <v>1</v>
      </c>
      <c r="I698" t="b">
        <f t="shared" si="94"/>
        <v>1</v>
      </c>
      <c r="J698" t="b">
        <f t="shared" si="95"/>
        <v>0</v>
      </c>
    </row>
    <row r="699" spans="1:10">
      <c r="A699" s="1" t="s">
        <v>407</v>
      </c>
      <c r="B699" t="str">
        <f t="shared" si="98"/>
        <v xml:space="preserve"> golubsko-dobrzyński </v>
      </c>
      <c r="C699" s="4" t="s">
        <v>5</v>
      </c>
      <c r="D699" s="6">
        <v>4101</v>
      </c>
      <c r="E699" s="6">
        <v>1471</v>
      </c>
      <c r="F699" s="6">
        <v>2630</v>
      </c>
      <c r="G699" t="b">
        <f t="shared" si="92"/>
        <v>1</v>
      </c>
      <c r="H699" t="b">
        <f t="shared" si="93"/>
        <v>0</v>
      </c>
      <c r="I699" t="b">
        <f t="shared" si="94"/>
        <v>1</v>
      </c>
      <c r="J699" t="b">
        <f t="shared" si="95"/>
        <v>0</v>
      </c>
    </row>
    <row r="700" spans="1:10">
      <c r="A700" s="1" t="s">
        <v>407</v>
      </c>
      <c r="B700" t="str">
        <f t="shared" si="98"/>
        <v xml:space="preserve"> golubsko-dobrzyński </v>
      </c>
      <c r="C700" s="4" t="s">
        <v>4</v>
      </c>
      <c r="D700" s="6">
        <f>SUM(D698:D699)</f>
        <v>6369</v>
      </c>
      <c r="E700" s="6">
        <f>SUM(E698:E699)</f>
        <v>2526</v>
      </c>
      <c r="F700" s="6">
        <f t="shared" ref="F700" si="99">SUM(F698:F699)</f>
        <v>3843</v>
      </c>
      <c r="G700" t="b">
        <f t="shared" si="92"/>
        <v>1</v>
      </c>
      <c r="H700" t="b">
        <f t="shared" si="93"/>
        <v>1</v>
      </c>
      <c r="I700" t="b">
        <f t="shared" si="94"/>
        <v>0</v>
      </c>
      <c r="J700" t="b">
        <f t="shared" si="95"/>
        <v>0</v>
      </c>
    </row>
    <row r="701" spans="1:10">
      <c r="A701" s="1" t="s">
        <v>407</v>
      </c>
      <c r="B701" t="str">
        <f t="shared" si="98"/>
        <v xml:space="preserve"> grudziądzki </v>
      </c>
      <c r="C701" s="4" t="s">
        <v>129</v>
      </c>
      <c r="D701" s="6">
        <v>40316</v>
      </c>
      <c r="E701" s="6">
        <v>20166</v>
      </c>
      <c r="F701" s="6">
        <v>20150</v>
      </c>
      <c r="G701" t="b">
        <f t="shared" si="92"/>
        <v>1</v>
      </c>
      <c r="H701" t="b">
        <f t="shared" si="93"/>
        <v>1</v>
      </c>
      <c r="I701" t="b">
        <f t="shared" si="94"/>
        <v>1</v>
      </c>
      <c r="J701" t="b">
        <f t="shared" si="95"/>
        <v>1</v>
      </c>
    </row>
    <row r="702" spans="1:10">
      <c r="A702" s="1" t="s">
        <v>407</v>
      </c>
      <c r="B702" t="str">
        <f t="shared" si="98"/>
        <v xml:space="preserve"> grudziądzki </v>
      </c>
      <c r="C702" s="4" t="s">
        <v>6</v>
      </c>
      <c r="D702" s="6">
        <v>2113</v>
      </c>
      <c r="E702" s="6">
        <v>1058</v>
      </c>
      <c r="F702" s="6">
        <v>1055</v>
      </c>
      <c r="G702" t="b">
        <f t="shared" si="92"/>
        <v>0</v>
      </c>
      <c r="H702" t="b">
        <f t="shared" si="93"/>
        <v>1</v>
      </c>
      <c r="I702" t="b">
        <f t="shared" si="94"/>
        <v>1</v>
      </c>
      <c r="J702" t="b">
        <f t="shared" si="95"/>
        <v>0</v>
      </c>
    </row>
    <row r="703" spans="1:10">
      <c r="A703" s="1" t="s">
        <v>407</v>
      </c>
      <c r="B703" t="str">
        <f t="shared" si="98"/>
        <v xml:space="preserve"> grudziądzki </v>
      </c>
      <c r="C703" s="4" t="s">
        <v>7</v>
      </c>
      <c r="D703" s="6">
        <v>2552</v>
      </c>
      <c r="E703" s="6">
        <v>1289</v>
      </c>
      <c r="F703" s="6">
        <v>1263</v>
      </c>
      <c r="G703" t="b">
        <f t="shared" si="92"/>
        <v>0</v>
      </c>
      <c r="H703" t="b">
        <f t="shared" si="93"/>
        <v>1</v>
      </c>
      <c r="I703" t="b">
        <f t="shared" si="94"/>
        <v>1</v>
      </c>
      <c r="J703" t="b">
        <f t="shared" si="95"/>
        <v>0</v>
      </c>
    </row>
    <row r="704" spans="1:10">
      <c r="A704" s="1" t="s">
        <v>407</v>
      </c>
      <c r="B704" t="str">
        <f t="shared" si="98"/>
        <v xml:space="preserve"> grudziądzki </v>
      </c>
      <c r="C704" s="4" t="s">
        <v>8</v>
      </c>
      <c r="D704" s="6">
        <v>2302</v>
      </c>
      <c r="E704" s="6">
        <v>1220</v>
      </c>
      <c r="F704" s="6">
        <v>1082</v>
      </c>
      <c r="G704" t="b">
        <f t="shared" si="92"/>
        <v>0</v>
      </c>
      <c r="H704" t="b">
        <f t="shared" si="93"/>
        <v>1</v>
      </c>
      <c r="I704" t="b">
        <f t="shared" si="94"/>
        <v>1</v>
      </c>
      <c r="J704" t="b">
        <f t="shared" si="95"/>
        <v>0</v>
      </c>
    </row>
    <row r="705" spans="1:10">
      <c r="A705" s="1" t="s">
        <v>407</v>
      </c>
      <c r="B705" t="str">
        <f t="shared" si="98"/>
        <v xml:space="preserve"> grudziądzki </v>
      </c>
      <c r="C705" s="4" t="s">
        <v>9</v>
      </c>
      <c r="D705" s="6">
        <v>2403</v>
      </c>
      <c r="E705" s="6">
        <v>1279</v>
      </c>
      <c r="F705" s="6">
        <v>1124</v>
      </c>
      <c r="G705" t="b">
        <f t="shared" si="92"/>
        <v>0</v>
      </c>
      <c r="H705" t="b">
        <f t="shared" si="93"/>
        <v>1</v>
      </c>
      <c r="I705" t="b">
        <f t="shared" si="94"/>
        <v>1</v>
      </c>
      <c r="J705" t="b">
        <f t="shared" si="95"/>
        <v>0</v>
      </c>
    </row>
    <row r="706" spans="1:10">
      <c r="A706" s="1" t="s">
        <v>407</v>
      </c>
      <c r="B706" t="str">
        <f t="shared" si="98"/>
        <v xml:space="preserve"> grudziądzki </v>
      </c>
      <c r="C706" s="4" t="s">
        <v>10</v>
      </c>
      <c r="D706" s="6">
        <v>3053</v>
      </c>
      <c r="E706" s="6">
        <v>1549</v>
      </c>
      <c r="F706" s="6">
        <v>1504</v>
      </c>
      <c r="G706" t="b">
        <f t="shared" si="92"/>
        <v>0</v>
      </c>
      <c r="H706" t="b">
        <f t="shared" si="93"/>
        <v>1</v>
      </c>
      <c r="I706" t="b">
        <f t="shared" si="94"/>
        <v>1</v>
      </c>
      <c r="J706" t="b">
        <f t="shared" si="95"/>
        <v>0</v>
      </c>
    </row>
    <row r="707" spans="1:10">
      <c r="A707" s="1" t="s">
        <v>407</v>
      </c>
      <c r="B707" t="str">
        <f t="shared" si="98"/>
        <v xml:space="preserve"> grudziądzki </v>
      </c>
      <c r="C707" s="4" t="s">
        <v>11</v>
      </c>
      <c r="D707" s="6">
        <v>3026</v>
      </c>
      <c r="E707" s="6">
        <v>1577</v>
      </c>
      <c r="F707" s="6">
        <v>1449</v>
      </c>
      <c r="G707" t="b">
        <f t="shared" si="92"/>
        <v>0</v>
      </c>
      <c r="H707" t="b">
        <f t="shared" si="93"/>
        <v>1</v>
      </c>
      <c r="I707" t="b">
        <f t="shared" si="94"/>
        <v>1</v>
      </c>
      <c r="J707" t="b">
        <f t="shared" si="95"/>
        <v>0</v>
      </c>
    </row>
    <row r="708" spans="1:10">
      <c r="A708" s="1" t="s">
        <v>407</v>
      </c>
      <c r="B708" t="str">
        <f t="shared" si="98"/>
        <v xml:space="preserve"> grudziądzki </v>
      </c>
      <c r="C708" s="4" t="s">
        <v>12</v>
      </c>
      <c r="D708" s="6">
        <v>3048</v>
      </c>
      <c r="E708" s="6">
        <v>1571</v>
      </c>
      <c r="F708" s="6">
        <v>1477</v>
      </c>
      <c r="G708" t="b">
        <f t="shared" si="92"/>
        <v>0</v>
      </c>
      <c r="H708" t="b">
        <f t="shared" si="93"/>
        <v>1</v>
      </c>
      <c r="I708" t="b">
        <f t="shared" si="94"/>
        <v>1</v>
      </c>
      <c r="J708" t="b">
        <f t="shared" si="95"/>
        <v>0</v>
      </c>
    </row>
    <row r="709" spans="1:10">
      <c r="A709" s="1" t="s">
        <v>407</v>
      </c>
      <c r="B709" t="str">
        <f t="shared" si="98"/>
        <v xml:space="preserve"> grudziądzki </v>
      </c>
      <c r="C709" s="4" t="s">
        <v>13</v>
      </c>
      <c r="D709" s="6">
        <v>3028</v>
      </c>
      <c r="E709" s="6">
        <v>1550</v>
      </c>
      <c r="F709" s="6">
        <v>1478</v>
      </c>
      <c r="G709" t="b">
        <f t="shared" si="92"/>
        <v>0</v>
      </c>
      <c r="H709" t="b">
        <f t="shared" si="93"/>
        <v>1</v>
      </c>
      <c r="I709" t="b">
        <f t="shared" si="94"/>
        <v>1</v>
      </c>
      <c r="J709" t="b">
        <f t="shared" si="95"/>
        <v>0</v>
      </c>
    </row>
    <row r="710" spans="1:10">
      <c r="A710" s="1" t="s">
        <v>407</v>
      </c>
      <c r="B710" t="str">
        <f t="shared" si="98"/>
        <v xml:space="preserve"> grudziądzki </v>
      </c>
      <c r="C710" s="4" t="s">
        <v>14</v>
      </c>
      <c r="D710" s="6">
        <v>3002</v>
      </c>
      <c r="E710" s="6">
        <v>1533</v>
      </c>
      <c r="F710" s="6">
        <v>1469</v>
      </c>
      <c r="G710" t="b">
        <f t="shared" si="92"/>
        <v>0</v>
      </c>
      <c r="H710" t="b">
        <f t="shared" si="93"/>
        <v>1</v>
      </c>
      <c r="I710" t="b">
        <f t="shared" si="94"/>
        <v>1</v>
      </c>
      <c r="J710" t="b">
        <f t="shared" si="95"/>
        <v>0</v>
      </c>
    </row>
    <row r="711" spans="1:10">
      <c r="A711" s="1" t="s">
        <v>407</v>
      </c>
      <c r="B711" t="str">
        <f t="shared" si="98"/>
        <v xml:space="preserve"> grudziądzki </v>
      </c>
      <c r="C711" s="4" t="s">
        <v>15</v>
      </c>
      <c r="D711" s="6">
        <v>2632</v>
      </c>
      <c r="E711" s="6">
        <v>1355</v>
      </c>
      <c r="F711" s="6">
        <v>1277</v>
      </c>
      <c r="G711" t="b">
        <f t="shared" si="92"/>
        <v>0</v>
      </c>
      <c r="H711" t="b">
        <f t="shared" si="93"/>
        <v>1</v>
      </c>
      <c r="I711" t="b">
        <f t="shared" si="94"/>
        <v>1</v>
      </c>
      <c r="J711" t="b">
        <f t="shared" si="95"/>
        <v>0</v>
      </c>
    </row>
    <row r="712" spans="1:10">
      <c r="A712" s="1" t="s">
        <v>407</v>
      </c>
      <c r="B712" t="str">
        <f t="shared" si="98"/>
        <v xml:space="preserve"> grudziądzki </v>
      </c>
      <c r="C712" s="4" t="s">
        <v>16</v>
      </c>
      <c r="D712" s="6">
        <v>2660</v>
      </c>
      <c r="E712" s="6">
        <v>1359</v>
      </c>
      <c r="F712" s="6">
        <v>1301</v>
      </c>
      <c r="G712" t="b">
        <f t="shared" si="92"/>
        <v>0</v>
      </c>
      <c r="H712" t="b">
        <f t="shared" si="93"/>
        <v>1</v>
      </c>
      <c r="I712" t="b">
        <f t="shared" si="94"/>
        <v>1</v>
      </c>
      <c r="J712" t="b">
        <f t="shared" si="95"/>
        <v>0</v>
      </c>
    </row>
    <row r="713" spans="1:10">
      <c r="A713" s="1" t="s">
        <v>407</v>
      </c>
      <c r="B713" t="str">
        <f t="shared" si="98"/>
        <v xml:space="preserve"> grudziądzki </v>
      </c>
      <c r="C713" s="4" t="s">
        <v>17</v>
      </c>
      <c r="D713" s="6">
        <v>2828</v>
      </c>
      <c r="E713" s="6">
        <v>1468</v>
      </c>
      <c r="F713" s="6">
        <v>1360</v>
      </c>
      <c r="G713" t="b">
        <f t="shared" si="92"/>
        <v>0</v>
      </c>
      <c r="H713" t="b">
        <f t="shared" si="93"/>
        <v>1</v>
      </c>
      <c r="I713" t="b">
        <f t="shared" si="94"/>
        <v>1</v>
      </c>
      <c r="J713" t="b">
        <f t="shared" si="95"/>
        <v>0</v>
      </c>
    </row>
    <row r="714" spans="1:10">
      <c r="A714" s="1" t="s">
        <v>407</v>
      </c>
      <c r="B714" t="str">
        <f t="shared" si="98"/>
        <v xml:space="preserve"> grudziądzki </v>
      </c>
      <c r="C714" s="4" t="s">
        <v>18</v>
      </c>
      <c r="D714" s="6">
        <v>2477</v>
      </c>
      <c r="E714" s="6">
        <v>1218</v>
      </c>
      <c r="F714" s="6">
        <v>1259</v>
      </c>
      <c r="G714" t="b">
        <f t="shared" si="92"/>
        <v>0</v>
      </c>
      <c r="H714" t="b">
        <f t="shared" si="93"/>
        <v>1</v>
      </c>
      <c r="I714" t="b">
        <f t="shared" si="94"/>
        <v>1</v>
      </c>
      <c r="J714" t="b">
        <f t="shared" si="95"/>
        <v>0</v>
      </c>
    </row>
    <row r="715" spans="1:10">
      <c r="A715" s="1" t="s">
        <v>407</v>
      </c>
      <c r="B715" t="str">
        <f t="shared" si="98"/>
        <v xml:space="preserve"> grudziądzki </v>
      </c>
      <c r="C715" s="4" t="s">
        <v>19</v>
      </c>
      <c r="D715" s="6">
        <v>2024</v>
      </c>
      <c r="E715" s="6">
        <v>979</v>
      </c>
      <c r="F715" s="6">
        <v>1045</v>
      </c>
      <c r="G715" t="b">
        <f t="shared" si="92"/>
        <v>0</v>
      </c>
      <c r="H715" t="b">
        <f t="shared" si="93"/>
        <v>1</v>
      </c>
      <c r="I715" t="b">
        <f t="shared" si="94"/>
        <v>1</v>
      </c>
      <c r="J715" t="b">
        <f t="shared" si="95"/>
        <v>0</v>
      </c>
    </row>
    <row r="716" spans="1:10">
      <c r="A716" s="1" t="s">
        <v>407</v>
      </c>
      <c r="B716" t="str">
        <f t="shared" si="98"/>
        <v xml:space="preserve"> grudziądzki </v>
      </c>
      <c r="C716" s="4" t="s">
        <v>5</v>
      </c>
      <c r="D716" s="6">
        <v>3168</v>
      </c>
      <c r="E716" s="6">
        <v>1161</v>
      </c>
      <c r="F716" s="6">
        <v>2007</v>
      </c>
      <c r="G716" t="b">
        <f t="shared" si="92"/>
        <v>1</v>
      </c>
      <c r="H716" t="b">
        <f t="shared" si="93"/>
        <v>0</v>
      </c>
      <c r="I716" t="b">
        <f t="shared" si="94"/>
        <v>1</v>
      </c>
      <c r="J716" t="b">
        <f t="shared" si="95"/>
        <v>0</v>
      </c>
    </row>
    <row r="717" spans="1:10">
      <c r="A717" s="1" t="s">
        <v>407</v>
      </c>
      <c r="B717" t="str">
        <f t="shared" si="98"/>
        <v xml:space="preserve"> grudziądzki </v>
      </c>
      <c r="C717" s="4" t="s">
        <v>4</v>
      </c>
      <c r="D717" s="6">
        <f>SUM(D715:D716)</f>
        <v>5192</v>
      </c>
      <c r="E717" s="6">
        <f>SUM(E715:E716)</f>
        <v>2140</v>
      </c>
      <c r="F717" s="6">
        <f t="shared" ref="F717" si="100">SUM(F715:F716)</f>
        <v>3052</v>
      </c>
      <c r="G717" t="b">
        <f t="shared" si="92"/>
        <v>1</v>
      </c>
      <c r="H717" t="b">
        <f t="shared" si="93"/>
        <v>1</v>
      </c>
      <c r="I717" t="b">
        <f t="shared" si="94"/>
        <v>0</v>
      </c>
      <c r="J717" t="b">
        <f t="shared" si="95"/>
        <v>0</v>
      </c>
    </row>
    <row r="718" spans="1:10">
      <c r="A718" s="1" t="s">
        <v>407</v>
      </c>
      <c r="B718" t="str">
        <f t="shared" si="98"/>
        <v xml:space="preserve"> inowrocławski </v>
      </c>
      <c r="C718" s="4" t="s">
        <v>37</v>
      </c>
      <c r="D718" s="6">
        <v>162157</v>
      </c>
      <c r="E718" s="6">
        <v>78648</v>
      </c>
      <c r="F718" s="6">
        <v>83509</v>
      </c>
      <c r="G718" t="b">
        <f t="shared" si="92"/>
        <v>1</v>
      </c>
      <c r="H718" t="b">
        <f t="shared" si="93"/>
        <v>1</v>
      </c>
      <c r="I718" t="b">
        <f t="shared" si="94"/>
        <v>1</v>
      </c>
      <c r="J718" t="b">
        <f t="shared" si="95"/>
        <v>1</v>
      </c>
    </row>
    <row r="719" spans="1:10">
      <c r="A719" s="1" t="s">
        <v>407</v>
      </c>
      <c r="B719" t="str">
        <f t="shared" si="98"/>
        <v xml:space="preserve"> inowrocławski </v>
      </c>
      <c r="C719" s="4" t="s">
        <v>6</v>
      </c>
      <c r="D719" s="6">
        <v>7075</v>
      </c>
      <c r="E719" s="6">
        <v>3665</v>
      </c>
      <c r="F719" s="6">
        <v>3410</v>
      </c>
      <c r="G719" t="b">
        <f t="shared" si="92"/>
        <v>0</v>
      </c>
      <c r="H719" t="b">
        <f t="shared" si="93"/>
        <v>1</v>
      </c>
      <c r="I719" t="b">
        <f t="shared" si="94"/>
        <v>1</v>
      </c>
      <c r="J719" t="b">
        <f t="shared" si="95"/>
        <v>0</v>
      </c>
    </row>
    <row r="720" spans="1:10">
      <c r="A720" s="1" t="s">
        <v>407</v>
      </c>
      <c r="B720" t="str">
        <f t="shared" si="98"/>
        <v xml:space="preserve"> inowrocławski </v>
      </c>
      <c r="C720" s="4" t="s">
        <v>7</v>
      </c>
      <c r="D720" s="6">
        <v>8204</v>
      </c>
      <c r="E720" s="6">
        <v>4192</v>
      </c>
      <c r="F720" s="6">
        <v>4012</v>
      </c>
      <c r="G720" t="b">
        <f t="shared" si="92"/>
        <v>0</v>
      </c>
      <c r="H720" t="b">
        <f t="shared" si="93"/>
        <v>1</v>
      </c>
      <c r="I720" t="b">
        <f t="shared" si="94"/>
        <v>1</v>
      </c>
      <c r="J720" t="b">
        <f t="shared" si="95"/>
        <v>0</v>
      </c>
    </row>
    <row r="721" spans="1:10">
      <c r="A721" s="1" t="s">
        <v>407</v>
      </c>
      <c r="B721" t="str">
        <f t="shared" si="98"/>
        <v xml:space="preserve"> inowrocławski </v>
      </c>
      <c r="C721" s="4" t="s">
        <v>8</v>
      </c>
      <c r="D721" s="6">
        <v>7344</v>
      </c>
      <c r="E721" s="6">
        <v>3756</v>
      </c>
      <c r="F721" s="6">
        <v>3588</v>
      </c>
      <c r="G721" t="b">
        <f t="shared" si="92"/>
        <v>0</v>
      </c>
      <c r="H721" t="b">
        <f t="shared" si="93"/>
        <v>1</v>
      </c>
      <c r="I721" t="b">
        <f t="shared" si="94"/>
        <v>1</v>
      </c>
      <c r="J721" t="b">
        <f t="shared" si="95"/>
        <v>0</v>
      </c>
    </row>
    <row r="722" spans="1:10">
      <c r="A722" s="1" t="s">
        <v>407</v>
      </c>
      <c r="B722" t="str">
        <f t="shared" si="98"/>
        <v xml:space="preserve"> inowrocławski </v>
      </c>
      <c r="C722" s="4" t="s">
        <v>9</v>
      </c>
      <c r="D722" s="6">
        <v>8307</v>
      </c>
      <c r="E722" s="6">
        <v>4178</v>
      </c>
      <c r="F722" s="6">
        <v>4129</v>
      </c>
      <c r="G722" t="b">
        <f t="shared" si="92"/>
        <v>0</v>
      </c>
      <c r="H722" t="b">
        <f t="shared" si="93"/>
        <v>1</v>
      </c>
      <c r="I722" t="b">
        <f t="shared" si="94"/>
        <v>1</v>
      </c>
      <c r="J722" t="b">
        <f t="shared" si="95"/>
        <v>0</v>
      </c>
    </row>
    <row r="723" spans="1:10">
      <c r="A723" s="1" t="s">
        <v>407</v>
      </c>
      <c r="B723" t="str">
        <f t="shared" si="98"/>
        <v xml:space="preserve"> inowrocławski </v>
      </c>
      <c r="C723" s="4" t="s">
        <v>10</v>
      </c>
      <c r="D723" s="6">
        <v>10417</v>
      </c>
      <c r="E723" s="6">
        <v>5369</v>
      </c>
      <c r="F723" s="6">
        <v>5048</v>
      </c>
      <c r="G723" t="b">
        <f t="shared" si="92"/>
        <v>0</v>
      </c>
      <c r="H723" t="b">
        <f t="shared" si="93"/>
        <v>1</v>
      </c>
      <c r="I723" t="b">
        <f t="shared" si="94"/>
        <v>1</v>
      </c>
      <c r="J723" t="b">
        <f t="shared" si="95"/>
        <v>0</v>
      </c>
    </row>
    <row r="724" spans="1:10">
      <c r="A724" s="1" t="s">
        <v>407</v>
      </c>
      <c r="B724" t="str">
        <f t="shared" si="98"/>
        <v xml:space="preserve"> inowrocławski </v>
      </c>
      <c r="C724" s="4" t="s">
        <v>11</v>
      </c>
      <c r="D724" s="6">
        <v>11762</v>
      </c>
      <c r="E724" s="6">
        <v>6123</v>
      </c>
      <c r="F724" s="6">
        <v>5639</v>
      </c>
      <c r="G724" t="b">
        <f t="shared" ref="G724:G787" si="101">IFERROR(IF(SEARCH(" - ",C724)&gt;0,FALSE,TRUE),TRUE)</f>
        <v>0</v>
      </c>
      <c r="H724" t="b">
        <f t="shared" ref="H724:H787" si="102">IFERROR(IF(SEARCH("70",C724)&gt;0,FALSE,TRUE),TRUE)</f>
        <v>1</v>
      </c>
      <c r="I724" t="b">
        <f t="shared" ref="I724:I787" si="103">IFERROR(IF(SEARCH("65+",C724)&gt;0,FALSE,TRUE),TRUE)</f>
        <v>1</v>
      </c>
      <c r="J724" t="b">
        <f t="shared" ref="J724:J787" si="104">AND(G724:I724)</f>
        <v>0</v>
      </c>
    </row>
    <row r="725" spans="1:10">
      <c r="A725" s="1" t="s">
        <v>407</v>
      </c>
      <c r="B725" t="str">
        <f t="shared" si="98"/>
        <v xml:space="preserve"> inowrocławski </v>
      </c>
      <c r="C725" s="4" t="s">
        <v>12</v>
      </c>
      <c r="D725" s="6">
        <v>13295</v>
      </c>
      <c r="E725" s="6">
        <v>6913</v>
      </c>
      <c r="F725" s="6">
        <v>6382</v>
      </c>
      <c r="G725" t="b">
        <f t="shared" si="101"/>
        <v>0</v>
      </c>
      <c r="H725" t="b">
        <f t="shared" si="102"/>
        <v>1</v>
      </c>
      <c r="I725" t="b">
        <f t="shared" si="103"/>
        <v>1</v>
      </c>
      <c r="J725" t="b">
        <f t="shared" si="104"/>
        <v>0</v>
      </c>
    </row>
    <row r="726" spans="1:10">
      <c r="A726" s="1" t="s">
        <v>407</v>
      </c>
      <c r="B726" t="str">
        <f t="shared" si="98"/>
        <v xml:space="preserve"> inowrocławski </v>
      </c>
      <c r="C726" s="4" t="s">
        <v>13</v>
      </c>
      <c r="D726" s="6">
        <v>12598</v>
      </c>
      <c r="E726" s="6">
        <v>6470</v>
      </c>
      <c r="F726" s="6">
        <v>6128</v>
      </c>
      <c r="G726" t="b">
        <f t="shared" si="101"/>
        <v>0</v>
      </c>
      <c r="H726" t="b">
        <f t="shared" si="102"/>
        <v>1</v>
      </c>
      <c r="I726" t="b">
        <f t="shared" si="103"/>
        <v>1</v>
      </c>
      <c r="J726" t="b">
        <f t="shared" si="104"/>
        <v>0</v>
      </c>
    </row>
    <row r="727" spans="1:10">
      <c r="A727" s="1" t="s">
        <v>407</v>
      </c>
      <c r="B727" t="str">
        <f t="shared" si="98"/>
        <v xml:space="preserve"> inowrocławski </v>
      </c>
      <c r="C727" s="4" t="s">
        <v>14</v>
      </c>
      <c r="D727" s="6">
        <v>11722</v>
      </c>
      <c r="E727" s="6">
        <v>5943</v>
      </c>
      <c r="F727" s="6">
        <v>5779</v>
      </c>
      <c r="G727" t="b">
        <f t="shared" si="101"/>
        <v>0</v>
      </c>
      <c r="H727" t="b">
        <f t="shared" si="102"/>
        <v>1</v>
      </c>
      <c r="I727" t="b">
        <f t="shared" si="103"/>
        <v>1</v>
      </c>
      <c r="J727" t="b">
        <f t="shared" si="104"/>
        <v>0</v>
      </c>
    </row>
    <row r="728" spans="1:10">
      <c r="A728" s="1" t="s">
        <v>407</v>
      </c>
      <c r="B728" t="str">
        <f t="shared" si="98"/>
        <v xml:space="preserve"> inowrocławski </v>
      </c>
      <c r="C728" s="4" t="s">
        <v>15</v>
      </c>
      <c r="D728" s="6">
        <v>10370</v>
      </c>
      <c r="E728" s="6">
        <v>5139</v>
      </c>
      <c r="F728" s="6">
        <v>5231</v>
      </c>
      <c r="G728" t="b">
        <f t="shared" si="101"/>
        <v>0</v>
      </c>
      <c r="H728" t="b">
        <f t="shared" si="102"/>
        <v>1</v>
      </c>
      <c r="I728" t="b">
        <f t="shared" si="103"/>
        <v>1</v>
      </c>
      <c r="J728" t="b">
        <f t="shared" si="104"/>
        <v>0</v>
      </c>
    </row>
    <row r="729" spans="1:10">
      <c r="A729" s="1" t="s">
        <v>407</v>
      </c>
      <c r="B729" t="str">
        <f t="shared" si="98"/>
        <v xml:space="preserve"> inowrocławski </v>
      </c>
      <c r="C729" s="4" t="s">
        <v>16</v>
      </c>
      <c r="D729" s="6">
        <v>10949</v>
      </c>
      <c r="E729" s="6">
        <v>5304</v>
      </c>
      <c r="F729" s="6">
        <v>5645</v>
      </c>
      <c r="G729" t="b">
        <f t="shared" si="101"/>
        <v>0</v>
      </c>
      <c r="H729" t="b">
        <f t="shared" si="102"/>
        <v>1</v>
      </c>
      <c r="I729" t="b">
        <f t="shared" si="103"/>
        <v>1</v>
      </c>
      <c r="J729" t="b">
        <f t="shared" si="104"/>
        <v>0</v>
      </c>
    </row>
    <row r="730" spans="1:10">
      <c r="A730" s="1" t="s">
        <v>407</v>
      </c>
      <c r="B730" t="str">
        <f t="shared" si="98"/>
        <v xml:space="preserve"> inowrocławski </v>
      </c>
      <c r="C730" s="4" t="s">
        <v>17</v>
      </c>
      <c r="D730" s="6">
        <v>12805</v>
      </c>
      <c r="E730" s="6">
        <v>6130</v>
      </c>
      <c r="F730" s="6">
        <v>6675</v>
      </c>
      <c r="G730" t="b">
        <f t="shared" si="101"/>
        <v>0</v>
      </c>
      <c r="H730" t="b">
        <f t="shared" si="102"/>
        <v>1</v>
      </c>
      <c r="I730" t="b">
        <f t="shared" si="103"/>
        <v>1</v>
      </c>
      <c r="J730" t="b">
        <f t="shared" si="104"/>
        <v>0</v>
      </c>
    </row>
    <row r="731" spans="1:10">
      <c r="A731" s="1" t="s">
        <v>407</v>
      </c>
      <c r="B731" t="str">
        <f t="shared" si="98"/>
        <v xml:space="preserve"> inowrocławski </v>
      </c>
      <c r="C731" s="4" t="s">
        <v>18</v>
      </c>
      <c r="D731" s="6">
        <v>11767</v>
      </c>
      <c r="E731" s="6">
        <v>5562</v>
      </c>
      <c r="F731" s="6">
        <v>6205</v>
      </c>
      <c r="G731" t="b">
        <f t="shared" si="101"/>
        <v>0</v>
      </c>
      <c r="H731" t="b">
        <f t="shared" si="102"/>
        <v>1</v>
      </c>
      <c r="I731" t="b">
        <f t="shared" si="103"/>
        <v>1</v>
      </c>
      <c r="J731" t="b">
        <f t="shared" si="104"/>
        <v>0</v>
      </c>
    </row>
    <row r="732" spans="1:10">
      <c r="A732" s="1" t="s">
        <v>407</v>
      </c>
      <c r="B732" t="str">
        <f t="shared" si="98"/>
        <v xml:space="preserve"> inowrocławski </v>
      </c>
      <c r="C732" s="4" t="s">
        <v>19</v>
      </c>
      <c r="D732" s="6">
        <v>9986</v>
      </c>
      <c r="E732" s="6">
        <v>4374</v>
      </c>
      <c r="F732" s="6">
        <v>5612</v>
      </c>
      <c r="G732" t="b">
        <f t="shared" si="101"/>
        <v>0</v>
      </c>
      <c r="H732" t="b">
        <f t="shared" si="102"/>
        <v>1</v>
      </c>
      <c r="I732" t="b">
        <f t="shared" si="103"/>
        <v>1</v>
      </c>
      <c r="J732" t="b">
        <f t="shared" si="104"/>
        <v>0</v>
      </c>
    </row>
    <row r="733" spans="1:10">
      <c r="A733" s="1" t="s">
        <v>407</v>
      </c>
      <c r="B733" t="str">
        <f t="shared" si="98"/>
        <v xml:space="preserve"> inowrocławski </v>
      </c>
      <c r="C733" s="4" t="s">
        <v>5</v>
      </c>
      <c r="D733" s="6">
        <v>15556</v>
      </c>
      <c r="E733" s="6">
        <v>5530</v>
      </c>
      <c r="F733" s="6">
        <v>10026</v>
      </c>
      <c r="G733" t="b">
        <f t="shared" si="101"/>
        <v>1</v>
      </c>
      <c r="H733" t="b">
        <f t="shared" si="102"/>
        <v>0</v>
      </c>
      <c r="I733" t="b">
        <f t="shared" si="103"/>
        <v>1</v>
      </c>
      <c r="J733" t="b">
        <f t="shared" si="104"/>
        <v>0</v>
      </c>
    </row>
    <row r="734" spans="1:10">
      <c r="A734" s="1" t="s">
        <v>407</v>
      </c>
      <c r="B734" t="str">
        <f t="shared" si="98"/>
        <v xml:space="preserve"> inowrocławski </v>
      </c>
      <c r="C734" s="4" t="s">
        <v>4</v>
      </c>
      <c r="D734" s="6">
        <f>SUM(D732:D733)</f>
        <v>25542</v>
      </c>
      <c r="E734" s="6">
        <f>SUM(E732:E733)</f>
        <v>9904</v>
      </c>
      <c r="F734" s="6">
        <f t="shared" ref="F734" si="105">SUM(F732:F733)</f>
        <v>15638</v>
      </c>
      <c r="G734" t="b">
        <f t="shared" si="101"/>
        <v>1</v>
      </c>
      <c r="H734" t="b">
        <f t="shared" si="102"/>
        <v>1</v>
      </c>
      <c r="I734" t="b">
        <f t="shared" si="103"/>
        <v>0</v>
      </c>
      <c r="J734" t="b">
        <f t="shared" si="104"/>
        <v>0</v>
      </c>
    </row>
    <row r="735" spans="1:10">
      <c r="A735" s="1" t="s">
        <v>407</v>
      </c>
      <c r="B735" t="str">
        <f t="shared" si="98"/>
        <v xml:space="preserve"> lipnowski </v>
      </c>
      <c r="C735" s="4" t="s">
        <v>130</v>
      </c>
      <c r="D735" s="6">
        <v>66658</v>
      </c>
      <c r="E735" s="6">
        <v>33179</v>
      </c>
      <c r="F735" s="6">
        <v>33479</v>
      </c>
      <c r="G735" t="b">
        <f t="shared" si="101"/>
        <v>1</v>
      </c>
      <c r="H735" t="b">
        <f t="shared" si="102"/>
        <v>1</v>
      </c>
      <c r="I735" t="b">
        <f t="shared" si="103"/>
        <v>1</v>
      </c>
      <c r="J735" t="b">
        <f t="shared" si="104"/>
        <v>1</v>
      </c>
    </row>
    <row r="736" spans="1:10">
      <c r="A736" s="1" t="s">
        <v>407</v>
      </c>
      <c r="B736" t="str">
        <f t="shared" si="98"/>
        <v xml:space="preserve"> lipnowski </v>
      </c>
      <c r="C736" s="4" t="s">
        <v>6</v>
      </c>
      <c r="D736" s="6">
        <v>3425</v>
      </c>
      <c r="E736" s="6">
        <v>1802</v>
      </c>
      <c r="F736" s="6">
        <v>1623</v>
      </c>
      <c r="G736" t="b">
        <f t="shared" si="101"/>
        <v>0</v>
      </c>
      <c r="H736" t="b">
        <f t="shared" si="102"/>
        <v>1</v>
      </c>
      <c r="I736" t="b">
        <f t="shared" si="103"/>
        <v>1</v>
      </c>
      <c r="J736" t="b">
        <f t="shared" si="104"/>
        <v>0</v>
      </c>
    </row>
    <row r="737" spans="1:10">
      <c r="A737" s="1" t="s">
        <v>407</v>
      </c>
      <c r="B737" t="str">
        <f t="shared" si="98"/>
        <v xml:space="preserve"> lipnowski </v>
      </c>
      <c r="C737" s="4" t="s">
        <v>7</v>
      </c>
      <c r="D737" s="6">
        <v>3944</v>
      </c>
      <c r="E737" s="6">
        <v>2026</v>
      </c>
      <c r="F737" s="6">
        <v>1918</v>
      </c>
      <c r="G737" t="b">
        <f t="shared" si="101"/>
        <v>0</v>
      </c>
      <c r="H737" t="b">
        <f t="shared" si="102"/>
        <v>1</v>
      </c>
      <c r="I737" t="b">
        <f t="shared" si="103"/>
        <v>1</v>
      </c>
      <c r="J737" t="b">
        <f t="shared" si="104"/>
        <v>0</v>
      </c>
    </row>
    <row r="738" spans="1:10">
      <c r="A738" s="1" t="s">
        <v>407</v>
      </c>
      <c r="B738" t="str">
        <f t="shared" si="98"/>
        <v xml:space="preserve"> lipnowski </v>
      </c>
      <c r="C738" s="4" t="s">
        <v>8</v>
      </c>
      <c r="D738" s="6">
        <v>3589</v>
      </c>
      <c r="E738" s="6">
        <v>1836</v>
      </c>
      <c r="F738" s="6">
        <v>1753</v>
      </c>
      <c r="G738" t="b">
        <f t="shared" si="101"/>
        <v>0</v>
      </c>
      <c r="H738" t="b">
        <f t="shared" si="102"/>
        <v>1</v>
      </c>
      <c r="I738" t="b">
        <f t="shared" si="103"/>
        <v>1</v>
      </c>
      <c r="J738" t="b">
        <f t="shared" si="104"/>
        <v>0</v>
      </c>
    </row>
    <row r="739" spans="1:10">
      <c r="A739" s="1" t="s">
        <v>407</v>
      </c>
      <c r="B739" t="str">
        <f t="shared" si="98"/>
        <v xml:space="preserve"> lipnowski </v>
      </c>
      <c r="C739" s="4" t="s">
        <v>9</v>
      </c>
      <c r="D739" s="6">
        <v>4142</v>
      </c>
      <c r="E739" s="6">
        <v>2143</v>
      </c>
      <c r="F739" s="6">
        <v>1999</v>
      </c>
      <c r="G739" t="b">
        <f t="shared" si="101"/>
        <v>0</v>
      </c>
      <c r="H739" t="b">
        <f t="shared" si="102"/>
        <v>1</v>
      </c>
      <c r="I739" t="b">
        <f t="shared" si="103"/>
        <v>1</v>
      </c>
      <c r="J739" t="b">
        <f t="shared" si="104"/>
        <v>0</v>
      </c>
    </row>
    <row r="740" spans="1:10">
      <c r="A740" s="1" t="s">
        <v>407</v>
      </c>
      <c r="B740" t="str">
        <f t="shared" si="98"/>
        <v xml:space="preserve"> lipnowski </v>
      </c>
      <c r="C740" s="4" t="s">
        <v>10</v>
      </c>
      <c r="D740" s="6">
        <v>5109</v>
      </c>
      <c r="E740" s="6">
        <v>2671</v>
      </c>
      <c r="F740" s="6">
        <v>2438</v>
      </c>
      <c r="G740" t="b">
        <f t="shared" si="101"/>
        <v>0</v>
      </c>
      <c r="H740" t="b">
        <f t="shared" si="102"/>
        <v>1</v>
      </c>
      <c r="I740" t="b">
        <f t="shared" si="103"/>
        <v>1</v>
      </c>
      <c r="J740" t="b">
        <f t="shared" si="104"/>
        <v>0</v>
      </c>
    </row>
    <row r="741" spans="1:10">
      <c r="A741" s="1" t="s">
        <v>407</v>
      </c>
      <c r="B741" t="str">
        <f t="shared" si="98"/>
        <v xml:space="preserve"> lipnowski </v>
      </c>
      <c r="C741" s="4" t="s">
        <v>11</v>
      </c>
      <c r="D741" s="6">
        <v>5176</v>
      </c>
      <c r="E741" s="6">
        <v>2739</v>
      </c>
      <c r="F741" s="6">
        <v>2437</v>
      </c>
      <c r="G741" t="b">
        <f t="shared" si="101"/>
        <v>0</v>
      </c>
      <c r="H741" t="b">
        <f t="shared" si="102"/>
        <v>1</v>
      </c>
      <c r="I741" t="b">
        <f t="shared" si="103"/>
        <v>1</v>
      </c>
      <c r="J741" t="b">
        <f t="shared" si="104"/>
        <v>0</v>
      </c>
    </row>
    <row r="742" spans="1:10">
      <c r="A742" s="1" t="s">
        <v>407</v>
      </c>
      <c r="B742" t="str">
        <f t="shared" si="98"/>
        <v xml:space="preserve"> lipnowski </v>
      </c>
      <c r="C742" s="4" t="s">
        <v>12</v>
      </c>
      <c r="D742" s="6">
        <v>5236</v>
      </c>
      <c r="E742" s="6">
        <v>2753</v>
      </c>
      <c r="F742" s="6">
        <v>2483</v>
      </c>
      <c r="G742" t="b">
        <f t="shared" si="101"/>
        <v>0</v>
      </c>
      <c r="H742" t="b">
        <f t="shared" si="102"/>
        <v>1</v>
      </c>
      <c r="I742" t="b">
        <f t="shared" si="103"/>
        <v>1</v>
      </c>
      <c r="J742" t="b">
        <f t="shared" si="104"/>
        <v>0</v>
      </c>
    </row>
    <row r="743" spans="1:10">
      <c r="A743" s="1" t="s">
        <v>407</v>
      </c>
      <c r="B743" t="str">
        <f t="shared" si="98"/>
        <v xml:space="preserve"> lipnowski </v>
      </c>
      <c r="C743" s="4" t="s">
        <v>13</v>
      </c>
      <c r="D743" s="6">
        <v>4952</v>
      </c>
      <c r="E743" s="6">
        <v>2559</v>
      </c>
      <c r="F743" s="6">
        <v>2393</v>
      </c>
      <c r="G743" t="b">
        <f t="shared" si="101"/>
        <v>0</v>
      </c>
      <c r="H743" t="b">
        <f t="shared" si="102"/>
        <v>1</v>
      </c>
      <c r="I743" t="b">
        <f t="shared" si="103"/>
        <v>1</v>
      </c>
      <c r="J743" t="b">
        <f t="shared" si="104"/>
        <v>0</v>
      </c>
    </row>
    <row r="744" spans="1:10">
      <c r="A744" s="1" t="s">
        <v>407</v>
      </c>
      <c r="B744" t="str">
        <f t="shared" si="98"/>
        <v xml:space="preserve"> lipnowski </v>
      </c>
      <c r="C744" s="4" t="s">
        <v>14</v>
      </c>
      <c r="D744" s="6">
        <v>4674</v>
      </c>
      <c r="E744" s="6">
        <v>2416</v>
      </c>
      <c r="F744" s="6">
        <v>2258</v>
      </c>
      <c r="G744" t="b">
        <f t="shared" si="101"/>
        <v>0</v>
      </c>
      <c r="H744" t="b">
        <f t="shared" si="102"/>
        <v>1</v>
      </c>
      <c r="I744" t="b">
        <f t="shared" si="103"/>
        <v>1</v>
      </c>
      <c r="J744" t="b">
        <f t="shared" si="104"/>
        <v>0</v>
      </c>
    </row>
    <row r="745" spans="1:10">
      <c r="A745" s="1" t="s">
        <v>407</v>
      </c>
      <c r="B745" t="str">
        <f t="shared" si="98"/>
        <v xml:space="preserve"> lipnowski </v>
      </c>
      <c r="C745" s="4" t="s">
        <v>15</v>
      </c>
      <c r="D745" s="6">
        <v>4239</v>
      </c>
      <c r="E745" s="6">
        <v>2163</v>
      </c>
      <c r="F745" s="6">
        <v>2076</v>
      </c>
      <c r="G745" t="b">
        <f t="shared" si="101"/>
        <v>0</v>
      </c>
      <c r="H745" t="b">
        <f t="shared" si="102"/>
        <v>1</v>
      </c>
      <c r="I745" t="b">
        <f t="shared" si="103"/>
        <v>1</v>
      </c>
      <c r="J745" t="b">
        <f t="shared" si="104"/>
        <v>0</v>
      </c>
    </row>
    <row r="746" spans="1:10">
      <c r="A746" s="1" t="s">
        <v>407</v>
      </c>
      <c r="B746" t="str">
        <f t="shared" si="98"/>
        <v xml:space="preserve"> lipnowski </v>
      </c>
      <c r="C746" s="4" t="s">
        <v>16</v>
      </c>
      <c r="D746" s="6">
        <v>4238</v>
      </c>
      <c r="E746" s="6">
        <v>2177</v>
      </c>
      <c r="F746" s="6">
        <v>2061</v>
      </c>
      <c r="G746" t="b">
        <f t="shared" si="101"/>
        <v>0</v>
      </c>
      <c r="H746" t="b">
        <f t="shared" si="102"/>
        <v>1</v>
      </c>
      <c r="I746" t="b">
        <f t="shared" si="103"/>
        <v>1</v>
      </c>
      <c r="J746" t="b">
        <f t="shared" si="104"/>
        <v>0</v>
      </c>
    </row>
    <row r="747" spans="1:10">
      <c r="A747" s="1" t="s">
        <v>407</v>
      </c>
      <c r="B747" t="str">
        <f t="shared" si="98"/>
        <v xml:space="preserve"> lipnowski </v>
      </c>
      <c r="C747" s="4" t="s">
        <v>17</v>
      </c>
      <c r="D747" s="6">
        <v>4653</v>
      </c>
      <c r="E747" s="6">
        <v>2323</v>
      </c>
      <c r="F747" s="6">
        <v>2330</v>
      </c>
      <c r="G747" t="b">
        <f t="shared" si="101"/>
        <v>0</v>
      </c>
      <c r="H747" t="b">
        <f t="shared" si="102"/>
        <v>1</v>
      </c>
      <c r="I747" t="b">
        <f t="shared" si="103"/>
        <v>1</v>
      </c>
      <c r="J747" t="b">
        <f t="shared" si="104"/>
        <v>0</v>
      </c>
    </row>
    <row r="748" spans="1:10">
      <c r="A748" s="1" t="s">
        <v>407</v>
      </c>
      <c r="B748" t="str">
        <f t="shared" si="98"/>
        <v xml:space="preserve"> lipnowski </v>
      </c>
      <c r="C748" s="4" t="s">
        <v>18</v>
      </c>
      <c r="D748" s="6">
        <v>4272</v>
      </c>
      <c r="E748" s="6">
        <v>2129</v>
      </c>
      <c r="F748" s="6">
        <v>2143</v>
      </c>
      <c r="G748" t="b">
        <f t="shared" si="101"/>
        <v>0</v>
      </c>
      <c r="H748" t="b">
        <f t="shared" si="102"/>
        <v>1</v>
      </c>
      <c r="I748" t="b">
        <f t="shared" si="103"/>
        <v>1</v>
      </c>
      <c r="J748" t="b">
        <f t="shared" si="104"/>
        <v>0</v>
      </c>
    </row>
    <row r="749" spans="1:10">
      <c r="A749" s="1" t="s">
        <v>407</v>
      </c>
      <c r="B749" t="str">
        <f t="shared" si="98"/>
        <v xml:space="preserve"> lipnowski </v>
      </c>
      <c r="C749" s="4" t="s">
        <v>19</v>
      </c>
      <c r="D749" s="6">
        <v>3211</v>
      </c>
      <c r="E749" s="6">
        <v>1455</v>
      </c>
      <c r="F749" s="6">
        <v>1756</v>
      </c>
      <c r="G749" t="b">
        <f t="shared" si="101"/>
        <v>0</v>
      </c>
      <c r="H749" t="b">
        <f t="shared" si="102"/>
        <v>1</v>
      </c>
      <c r="I749" t="b">
        <f t="shared" si="103"/>
        <v>1</v>
      </c>
      <c r="J749" t="b">
        <f t="shared" si="104"/>
        <v>0</v>
      </c>
    </row>
    <row r="750" spans="1:10">
      <c r="A750" s="1" t="s">
        <v>407</v>
      </c>
      <c r="B750" t="str">
        <f t="shared" si="98"/>
        <v xml:space="preserve"> lipnowski </v>
      </c>
      <c r="C750" s="4" t="s">
        <v>5</v>
      </c>
      <c r="D750" s="6">
        <v>5798</v>
      </c>
      <c r="E750" s="6">
        <v>1987</v>
      </c>
      <c r="F750" s="6">
        <v>3811</v>
      </c>
      <c r="G750" t="b">
        <f t="shared" si="101"/>
        <v>1</v>
      </c>
      <c r="H750" t="b">
        <f t="shared" si="102"/>
        <v>0</v>
      </c>
      <c r="I750" t="b">
        <f t="shared" si="103"/>
        <v>1</v>
      </c>
      <c r="J750" t="b">
        <f t="shared" si="104"/>
        <v>0</v>
      </c>
    </row>
    <row r="751" spans="1:10">
      <c r="A751" s="1" t="s">
        <v>407</v>
      </c>
      <c r="B751" t="str">
        <f t="shared" si="98"/>
        <v xml:space="preserve"> lipnowski </v>
      </c>
      <c r="C751" s="4" t="s">
        <v>4</v>
      </c>
      <c r="D751" s="6">
        <f>SUM(D749:D750)</f>
        <v>9009</v>
      </c>
      <c r="E751" s="6">
        <f>SUM(E749:E750)</f>
        <v>3442</v>
      </c>
      <c r="F751" s="6">
        <f t="shared" ref="F751" si="106">SUM(F749:F750)</f>
        <v>5567</v>
      </c>
      <c r="G751" t="b">
        <f t="shared" si="101"/>
        <v>1</v>
      </c>
      <c r="H751" t="b">
        <f t="shared" si="102"/>
        <v>1</v>
      </c>
      <c r="I751" t="b">
        <f t="shared" si="103"/>
        <v>0</v>
      </c>
      <c r="J751" t="b">
        <f t="shared" si="104"/>
        <v>0</v>
      </c>
    </row>
    <row r="752" spans="1:10">
      <c r="A752" s="1" t="s">
        <v>407</v>
      </c>
      <c r="B752" t="str">
        <f t="shared" si="98"/>
        <v xml:space="preserve"> mogileński </v>
      </c>
      <c r="C752" s="4" t="s">
        <v>131</v>
      </c>
      <c r="D752" s="6">
        <v>46181</v>
      </c>
      <c r="E752" s="6">
        <v>22615</v>
      </c>
      <c r="F752" s="6">
        <v>23566</v>
      </c>
      <c r="G752" t="b">
        <f t="shared" si="101"/>
        <v>1</v>
      </c>
      <c r="H752" t="b">
        <f t="shared" si="102"/>
        <v>1</v>
      </c>
      <c r="I752" t="b">
        <f t="shared" si="103"/>
        <v>1</v>
      </c>
      <c r="J752" t="b">
        <f t="shared" si="104"/>
        <v>1</v>
      </c>
    </row>
    <row r="753" spans="1:10">
      <c r="A753" s="1" t="s">
        <v>407</v>
      </c>
      <c r="B753" t="str">
        <f t="shared" si="98"/>
        <v xml:space="preserve"> mogileński </v>
      </c>
      <c r="C753" s="4" t="s">
        <v>6</v>
      </c>
      <c r="D753" s="6">
        <v>2156</v>
      </c>
      <c r="E753" s="6">
        <v>1092</v>
      </c>
      <c r="F753" s="6">
        <v>1064</v>
      </c>
      <c r="G753" t="b">
        <f t="shared" si="101"/>
        <v>0</v>
      </c>
      <c r="H753" t="b">
        <f t="shared" si="102"/>
        <v>1</v>
      </c>
      <c r="I753" t="b">
        <f t="shared" si="103"/>
        <v>1</v>
      </c>
      <c r="J753" t="b">
        <f t="shared" si="104"/>
        <v>0</v>
      </c>
    </row>
    <row r="754" spans="1:10">
      <c r="A754" s="1" t="s">
        <v>407</v>
      </c>
      <c r="B754" t="str">
        <f t="shared" si="98"/>
        <v xml:space="preserve"> mogileński </v>
      </c>
      <c r="C754" s="4" t="s">
        <v>7</v>
      </c>
      <c r="D754" s="6">
        <v>2483</v>
      </c>
      <c r="E754" s="6">
        <v>1262</v>
      </c>
      <c r="F754" s="6">
        <v>1221</v>
      </c>
      <c r="G754" t="b">
        <f t="shared" si="101"/>
        <v>0</v>
      </c>
      <c r="H754" t="b">
        <f t="shared" si="102"/>
        <v>1</v>
      </c>
      <c r="I754" t="b">
        <f t="shared" si="103"/>
        <v>1</v>
      </c>
      <c r="J754" t="b">
        <f t="shared" si="104"/>
        <v>0</v>
      </c>
    </row>
    <row r="755" spans="1:10">
      <c r="A755" s="1" t="s">
        <v>407</v>
      </c>
      <c r="B755" t="str">
        <f t="shared" si="98"/>
        <v xml:space="preserve"> mogileński </v>
      </c>
      <c r="C755" s="4" t="s">
        <v>8</v>
      </c>
      <c r="D755" s="6">
        <v>2200</v>
      </c>
      <c r="E755" s="6">
        <v>1099</v>
      </c>
      <c r="F755" s="6">
        <v>1101</v>
      </c>
      <c r="G755" t="b">
        <f t="shared" si="101"/>
        <v>0</v>
      </c>
      <c r="H755" t="b">
        <f t="shared" si="102"/>
        <v>1</v>
      </c>
      <c r="I755" t="b">
        <f t="shared" si="103"/>
        <v>1</v>
      </c>
      <c r="J755" t="b">
        <f t="shared" si="104"/>
        <v>0</v>
      </c>
    </row>
    <row r="756" spans="1:10">
      <c r="A756" s="1" t="s">
        <v>407</v>
      </c>
      <c r="B756" t="str">
        <f t="shared" si="98"/>
        <v xml:space="preserve"> mogileński </v>
      </c>
      <c r="C756" s="4" t="s">
        <v>9</v>
      </c>
      <c r="D756" s="6">
        <v>2729</v>
      </c>
      <c r="E756" s="6">
        <v>1418</v>
      </c>
      <c r="F756" s="6">
        <v>1311</v>
      </c>
      <c r="G756" t="b">
        <f t="shared" si="101"/>
        <v>0</v>
      </c>
      <c r="H756" t="b">
        <f t="shared" si="102"/>
        <v>1</v>
      </c>
      <c r="I756" t="b">
        <f t="shared" si="103"/>
        <v>1</v>
      </c>
      <c r="J756" t="b">
        <f t="shared" si="104"/>
        <v>0</v>
      </c>
    </row>
    <row r="757" spans="1:10">
      <c r="A757" s="1" t="s">
        <v>407</v>
      </c>
      <c r="B757" t="str">
        <f t="shared" si="98"/>
        <v xml:space="preserve"> mogileński </v>
      </c>
      <c r="C757" s="4" t="s">
        <v>10</v>
      </c>
      <c r="D757" s="6">
        <v>3114</v>
      </c>
      <c r="E757" s="6">
        <v>1571</v>
      </c>
      <c r="F757" s="6">
        <v>1543</v>
      </c>
      <c r="G757" t="b">
        <f t="shared" si="101"/>
        <v>0</v>
      </c>
      <c r="H757" t="b">
        <f t="shared" si="102"/>
        <v>1</v>
      </c>
      <c r="I757" t="b">
        <f t="shared" si="103"/>
        <v>1</v>
      </c>
      <c r="J757" t="b">
        <f t="shared" si="104"/>
        <v>0</v>
      </c>
    </row>
    <row r="758" spans="1:10">
      <c r="A758" s="1" t="s">
        <v>407</v>
      </c>
      <c r="B758" t="str">
        <f t="shared" si="98"/>
        <v xml:space="preserve"> mogileński </v>
      </c>
      <c r="C758" s="4" t="s">
        <v>11</v>
      </c>
      <c r="D758" s="6">
        <v>3523</v>
      </c>
      <c r="E758" s="6">
        <v>1813</v>
      </c>
      <c r="F758" s="6">
        <v>1710</v>
      </c>
      <c r="G758" t="b">
        <f t="shared" si="101"/>
        <v>0</v>
      </c>
      <c r="H758" t="b">
        <f t="shared" si="102"/>
        <v>1</v>
      </c>
      <c r="I758" t="b">
        <f t="shared" si="103"/>
        <v>1</v>
      </c>
      <c r="J758" t="b">
        <f t="shared" si="104"/>
        <v>0</v>
      </c>
    </row>
    <row r="759" spans="1:10">
      <c r="A759" s="1" t="s">
        <v>407</v>
      </c>
      <c r="B759" t="str">
        <f t="shared" si="98"/>
        <v xml:space="preserve"> mogileński </v>
      </c>
      <c r="C759" s="4" t="s">
        <v>12</v>
      </c>
      <c r="D759" s="6">
        <v>3735</v>
      </c>
      <c r="E759" s="6">
        <v>1923</v>
      </c>
      <c r="F759" s="6">
        <v>1812</v>
      </c>
      <c r="G759" t="b">
        <f t="shared" si="101"/>
        <v>0</v>
      </c>
      <c r="H759" t="b">
        <f t="shared" si="102"/>
        <v>1</v>
      </c>
      <c r="I759" t="b">
        <f t="shared" si="103"/>
        <v>1</v>
      </c>
      <c r="J759" t="b">
        <f t="shared" si="104"/>
        <v>0</v>
      </c>
    </row>
    <row r="760" spans="1:10">
      <c r="A760" s="1" t="s">
        <v>407</v>
      </c>
      <c r="B760" t="str">
        <f t="shared" ref="B760:B823" si="107">IF(C759="65+",C760,B759)</f>
        <v xml:space="preserve"> mogileński </v>
      </c>
      <c r="C760" s="4" t="s">
        <v>13</v>
      </c>
      <c r="D760" s="6">
        <v>3497</v>
      </c>
      <c r="E760" s="6">
        <v>1812</v>
      </c>
      <c r="F760" s="6">
        <v>1685</v>
      </c>
      <c r="G760" t="b">
        <f t="shared" si="101"/>
        <v>0</v>
      </c>
      <c r="H760" t="b">
        <f t="shared" si="102"/>
        <v>1</v>
      </c>
      <c r="I760" t="b">
        <f t="shared" si="103"/>
        <v>1</v>
      </c>
      <c r="J760" t="b">
        <f t="shared" si="104"/>
        <v>0</v>
      </c>
    </row>
    <row r="761" spans="1:10">
      <c r="A761" s="1" t="s">
        <v>407</v>
      </c>
      <c r="B761" t="str">
        <f t="shared" si="107"/>
        <v xml:space="preserve"> mogileński </v>
      </c>
      <c r="C761" s="4" t="s">
        <v>14</v>
      </c>
      <c r="D761" s="6">
        <v>3252</v>
      </c>
      <c r="E761" s="6">
        <v>1683</v>
      </c>
      <c r="F761" s="6">
        <v>1569</v>
      </c>
      <c r="G761" t="b">
        <f t="shared" si="101"/>
        <v>0</v>
      </c>
      <c r="H761" t="b">
        <f t="shared" si="102"/>
        <v>1</v>
      </c>
      <c r="I761" t="b">
        <f t="shared" si="103"/>
        <v>1</v>
      </c>
      <c r="J761" t="b">
        <f t="shared" si="104"/>
        <v>0</v>
      </c>
    </row>
    <row r="762" spans="1:10">
      <c r="A762" s="1" t="s">
        <v>407</v>
      </c>
      <c r="B762" t="str">
        <f t="shared" si="107"/>
        <v xml:space="preserve"> mogileński </v>
      </c>
      <c r="C762" s="4" t="s">
        <v>15</v>
      </c>
      <c r="D762" s="6">
        <v>2849</v>
      </c>
      <c r="E762" s="6">
        <v>1449</v>
      </c>
      <c r="F762" s="6">
        <v>1400</v>
      </c>
      <c r="G762" t="b">
        <f t="shared" si="101"/>
        <v>0</v>
      </c>
      <c r="H762" t="b">
        <f t="shared" si="102"/>
        <v>1</v>
      </c>
      <c r="I762" t="b">
        <f t="shared" si="103"/>
        <v>1</v>
      </c>
      <c r="J762" t="b">
        <f t="shared" si="104"/>
        <v>0</v>
      </c>
    </row>
    <row r="763" spans="1:10">
      <c r="A763" s="1" t="s">
        <v>407</v>
      </c>
      <c r="B763" t="str">
        <f t="shared" si="107"/>
        <v xml:space="preserve"> mogileński </v>
      </c>
      <c r="C763" s="4" t="s">
        <v>16</v>
      </c>
      <c r="D763" s="6">
        <v>3059</v>
      </c>
      <c r="E763" s="6">
        <v>1509</v>
      </c>
      <c r="F763" s="6">
        <v>1550</v>
      </c>
      <c r="G763" t="b">
        <f t="shared" si="101"/>
        <v>0</v>
      </c>
      <c r="H763" t="b">
        <f t="shared" si="102"/>
        <v>1</v>
      </c>
      <c r="I763" t="b">
        <f t="shared" si="103"/>
        <v>1</v>
      </c>
      <c r="J763" t="b">
        <f t="shared" si="104"/>
        <v>0</v>
      </c>
    </row>
    <row r="764" spans="1:10">
      <c r="A764" s="1" t="s">
        <v>407</v>
      </c>
      <c r="B764" t="str">
        <f t="shared" si="107"/>
        <v xml:space="preserve"> mogileński </v>
      </c>
      <c r="C764" s="4" t="s">
        <v>17</v>
      </c>
      <c r="D764" s="6">
        <v>3503</v>
      </c>
      <c r="E764" s="6">
        <v>1730</v>
      </c>
      <c r="F764" s="6">
        <v>1773</v>
      </c>
      <c r="G764" t="b">
        <f t="shared" si="101"/>
        <v>0</v>
      </c>
      <c r="H764" t="b">
        <f t="shared" si="102"/>
        <v>1</v>
      </c>
      <c r="I764" t="b">
        <f t="shared" si="103"/>
        <v>1</v>
      </c>
      <c r="J764" t="b">
        <f t="shared" si="104"/>
        <v>0</v>
      </c>
    </row>
    <row r="765" spans="1:10">
      <c r="A765" s="1" t="s">
        <v>407</v>
      </c>
      <c r="B765" t="str">
        <f t="shared" si="107"/>
        <v xml:space="preserve"> mogileński </v>
      </c>
      <c r="C765" s="4" t="s">
        <v>18</v>
      </c>
      <c r="D765" s="6">
        <v>3167</v>
      </c>
      <c r="E765" s="6">
        <v>1562</v>
      </c>
      <c r="F765" s="6">
        <v>1605</v>
      </c>
      <c r="G765" t="b">
        <f t="shared" si="101"/>
        <v>0</v>
      </c>
      <c r="H765" t="b">
        <f t="shared" si="102"/>
        <v>1</v>
      </c>
      <c r="I765" t="b">
        <f t="shared" si="103"/>
        <v>1</v>
      </c>
      <c r="J765" t="b">
        <f t="shared" si="104"/>
        <v>0</v>
      </c>
    </row>
    <row r="766" spans="1:10">
      <c r="A766" s="1" t="s">
        <v>407</v>
      </c>
      <c r="B766" t="str">
        <f t="shared" si="107"/>
        <v xml:space="preserve"> mogileński </v>
      </c>
      <c r="C766" s="4" t="s">
        <v>19</v>
      </c>
      <c r="D766" s="6">
        <v>2668</v>
      </c>
      <c r="E766" s="6">
        <v>1194</v>
      </c>
      <c r="F766" s="6">
        <v>1474</v>
      </c>
      <c r="G766" t="b">
        <f t="shared" si="101"/>
        <v>0</v>
      </c>
      <c r="H766" t="b">
        <f t="shared" si="102"/>
        <v>1</v>
      </c>
      <c r="I766" t="b">
        <f t="shared" si="103"/>
        <v>1</v>
      </c>
      <c r="J766" t="b">
        <f t="shared" si="104"/>
        <v>0</v>
      </c>
    </row>
    <row r="767" spans="1:10">
      <c r="A767" s="1" t="s">
        <v>407</v>
      </c>
      <c r="B767" t="str">
        <f t="shared" si="107"/>
        <v xml:space="preserve"> mogileński </v>
      </c>
      <c r="C767" s="4" t="s">
        <v>5</v>
      </c>
      <c r="D767" s="6">
        <v>4246</v>
      </c>
      <c r="E767" s="6">
        <v>1498</v>
      </c>
      <c r="F767" s="6">
        <v>2748</v>
      </c>
      <c r="G767" t="b">
        <f t="shared" si="101"/>
        <v>1</v>
      </c>
      <c r="H767" t="b">
        <f t="shared" si="102"/>
        <v>0</v>
      </c>
      <c r="I767" t="b">
        <f t="shared" si="103"/>
        <v>1</v>
      </c>
      <c r="J767" t="b">
        <f t="shared" si="104"/>
        <v>0</v>
      </c>
    </row>
    <row r="768" spans="1:10">
      <c r="A768" s="1" t="s">
        <v>407</v>
      </c>
      <c r="B768" t="str">
        <f t="shared" si="107"/>
        <v xml:space="preserve"> mogileński </v>
      </c>
      <c r="C768" s="4" t="s">
        <v>4</v>
      </c>
      <c r="D768" s="6">
        <f>SUM(D766:D767)</f>
        <v>6914</v>
      </c>
      <c r="E768" s="6">
        <f>SUM(E766:E767)</f>
        <v>2692</v>
      </c>
      <c r="F768" s="6">
        <f t="shared" ref="F768" si="108">SUM(F766:F767)</f>
        <v>4222</v>
      </c>
      <c r="G768" t="b">
        <f t="shared" si="101"/>
        <v>1</v>
      </c>
      <c r="H768" t="b">
        <f t="shared" si="102"/>
        <v>1</v>
      </c>
      <c r="I768" t="b">
        <f t="shared" si="103"/>
        <v>0</v>
      </c>
      <c r="J768" t="b">
        <f t="shared" si="104"/>
        <v>0</v>
      </c>
    </row>
    <row r="769" spans="1:10">
      <c r="A769" s="1" t="s">
        <v>407</v>
      </c>
      <c r="B769" t="str">
        <f t="shared" si="107"/>
        <v xml:space="preserve"> nakielski </v>
      </c>
      <c r="C769" s="4" t="s">
        <v>132</v>
      </c>
      <c r="D769" s="6">
        <v>86784</v>
      </c>
      <c r="E769" s="6">
        <v>43020</v>
      </c>
      <c r="F769" s="6">
        <v>43764</v>
      </c>
      <c r="G769" t="b">
        <f t="shared" si="101"/>
        <v>1</v>
      </c>
      <c r="H769" t="b">
        <f t="shared" si="102"/>
        <v>1</v>
      </c>
      <c r="I769" t="b">
        <f t="shared" si="103"/>
        <v>1</v>
      </c>
      <c r="J769" t="b">
        <f t="shared" si="104"/>
        <v>1</v>
      </c>
    </row>
    <row r="770" spans="1:10">
      <c r="A770" s="1" t="s">
        <v>407</v>
      </c>
      <c r="B770" t="str">
        <f t="shared" si="107"/>
        <v xml:space="preserve"> nakielski </v>
      </c>
      <c r="C770" s="4" t="s">
        <v>6</v>
      </c>
      <c r="D770" s="6">
        <v>4492</v>
      </c>
      <c r="E770" s="6">
        <v>2345</v>
      </c>
      <c r="F770" s="6">
        <v>2147</v>
      </c>
      <c r="G770" t="b">
        <f t="shared" si="101"/>
        <v>0</v>
      </c>
      <c r="H770" t="b">
        <f t="shared" si="102"/>
        <v>1</v>
      </c>
      <c r="I770" t="b">
        <f t="shared" si="103"/>
        <v>1</v>
      </c>
      <c r="J770" t="b">
        <f t="shared" si="104"/>
        <v>0</v>
      </c>
    </row>
    <row r="771" spans="1:10">
      <c r="A771" s="1" t="s">
        <v>407</v>
      </c>
      <c r="B771" t="str">
        <f t="shared" si="107"/>
        <v xml:space="preserve"> nakielski </v>
      </c>
      <c r="C771" s="4" t="s">
        <v>7</v>
      </c>
      <c r="D771" s="6">
        <v>5179</v>
      </c>
      <c r="E771" s="6">
        <v>2715</v>
      </c>
      <c r="F771" s="6">
        <v>2464</v>
      </c>
      <c r="G771" t="b">
        <f t="shared" si="101"/>
        <v>0</v>
      </c>
      <c r="H771" t="b">
        <f t="shared" si="102"/>
        <v>1</v>
      </c>
      <c r="I771" t="b">
        <f t="shared" si="103"/>
        <v>1</v>
      </c>
      <c r="J771" t="b">
        <f t="shared" si="104"/>
        <v>0</v>
      </c>
    </row>
    <row r="772" spans="1:10">
      <c r="A772" s="1" t="s">
        <v>407</v>
      </c>
      <c r="B772" t="str">
        <f t="shared" si="107"/>
        <v xml:space="preserve"> nakielski </v>
      </c>
      <c r="C772" s="4" t="s">
        <v>8</v>
      </c>
      <c r="D772" s="6">
        <v>4633</v>
      </c>
      <c r="E772" s="6">
        <v>2352</v>
      </c>
      <c r="F772" s="6">
        <v>2281</v>
      </c>
      <c r="G772" t="b">
        <f t="shared" si="101"/>
        <v>0</v>
      </c>
      <c r="H772" t="b">
        <f t="shared" si="102"/>
        <v>1</v>
      </c>
      <c r="I772" t="b">
        <f t="shared" si="103"/>
        <v>1</v>
      </c>
      <c r="J772" t="b">
        <f t="shared" si="104"/>
        <v>0</v>
      </c>
    </row>
    <row r="773" spans="1:10">
      <c r="A773" s="1" t="s">
        <v>407</v>
      </c>
      <c r="B773" t="str">
        <f t="shared" si="107"/>
        <v xml:space="preserve"> nakielski </v>
      </c>
      <c r="C773" s="4" t="s">
        <v>9</v>
      </c>
      <c r="D773" s="6">
        <v>5011</v>
      </c>
      <c r="E773" s="6">
        <v>2566</v>
      </c>
      <c r="F773" s="6">
        <v>2445</v>
      </c>
      <c r="G773" t="b">
        <f t="shared" si="101"/>
        <v>0</v>
      </c>
      <c r="H773" t="b">
        <f t="shared" si="102"/>
        <v>1</v>
      </c>
      <c r="I773" t="b">
        <f t="shared" si="103"/>
        <v>1</v>
      </c>
      <c r="J773" t="b">
        <f t="shared" si="104"/>
        <v>0</v>
      </c>
    </row>
    <row r="774" spans="1:10">
      <c r="A774" s="1" t="s">
        <v>407</v>
      </c>
      <c r="B774" t="str">
        <f t="shared" si="107"/>
        <v xml:space="preserve"> nakielski </v>
      </c>
      <c r="C774" s="4" t="s">
        <v>10</v>
      </c>
      <c r="D774" s="6">
        <v>6142</v>
      </c>
      <c r="E774" s="6">
        <v>3168</v>
      </c>
      <c r="F774" s="6">
        <v>2974</v>
      </c>
      <c r="G774" t="b">
        <f t="shared" si="101"/>
        <v>0</v>
      </c>
      <c r="H774" t="b">
        <f t="shared" si="102"/>
        <v>1</v>
      </c>
      <c r="I774" t="b">
        <f t="shared" si="103"/>
        <v>1</v>
      </c>
      <c r="J774" t="b">
        <f t="shared" si="104"/>
        <v>0</v>
      </c>
    </row>
    <row r="775" spans="1:10">
      <c r="A775" s="1" t="s">
        <v>407</v>
      </c>
      <c r="B775" t="str">
        <f t="shared" si="107"/>
        <v xml:space="preserve"> nakielski </v>
      </c>
      <c r="C775" s="4" t="s">
        <v>11</v>
      </c>
      <c r="D775" s="6">
        <v>6656</v>
      </c>
      <c r="E775" s="6">
        <v>3453</v>
      </c>
      <c r="F775" s="6">
        <v>3203</v>
      </c>
      <c r="G775" t="b">
        <f t="shared" si="101"/>
        <v>0</v>
      </c>
      <c r="H775" t="b">
        <f t="shared" si="102"/>
        <v>1</v>
      </c>
      <c r="I775" t="b">
        <f t="shared" si="103"/>
        <v>1</v>
      </c>
      <c r="J775" t="b">
        <f t="shared" si="104"/>
        <v>0</v>
      </c>
    </row>
    <row r="776" spans="1:10">
      <c r="A776" s="1" t="s">
        <v>407</v>
      </c>
      <c r="B776" t="str">
        <f t="shared" si="107"/>
        <v xml:space="preserve"> nakielski </v>
      </c>
      <c r="C776" s="4" t="s">
        <v>12</v>
      </c>
      <c r="D776" s="6">
        <v>7356</v>
      </c>
      <c r="E776" s="6">
        <v>3783</v>
      </c>
      <c r="F776" s="6">
        <v>3573</v>
      </c>
      <c r="G776" t="b">
        <f t="shared" si="101"/>
        <v>0</v>
      </c>
      <c r="H776" t="b">
        <f t="shared" si="102"/>
        <v>1</v>
      </c>
      <c r="I776" t="b">
        <f t="shared" si="103"/>
        <v>1</v>
      </c>
      <c r="J776" t="b">
        <f t="shared" si="104"/>
        <v>0</v>
      </c>
    </row>
    <row r="777" spans="1:10">
      <c r="A777" s="1" t="s">
        <v>407</v>
      </c>
      <c r="B777" t="str">
        <f t="shared" si="107"/>
        <v xml:space="preserve"> nakielski </v>
      </c>
      <c r="C777" s="4" t="s">
        <v>13</v>
      </c>
      <c r="D777" s="6">
        <v>6548</v>
      </c>
      <c r="E777" s="6">
        <v>3400</v>
      </c>
      <c r="F777" s="6">
        <v>3148</v>
      </c>
      <c r="G777" t="b">
        <f t="shared" si="101"/>
        <v>0</v>
      </c>
      <c r="H777" t="b">
        <f t="shared" si="102"/>
        <v>1</v>
      </c>
      <c r="I777" t="b">
        <f t="shared" si="103"/>
        <v>1</v>
      </c>
      <c r="J777" t="b">
        <f t="shared" si="104"/>
        <v>0</v>
      </c>
    </row>
    <row r="778" spans="1:10">
      <c r="A778" s="1" t="s">
        <v>407</v>
      </c>
      <c r="B778" t="str">
        <f t="shared" si="107"/>
        <v xml:space="preserve"> nakielski </v>
      </c>
      <c r="C778" s="4" t="s">
        <v>14</v>
      </c>
      <c r="D778" s="6">
        <v>6169</v>
      </c>
      <c r="E778" s="6">
        <v>3102</v>
      </c>
      <c r="F778" s="6">
        <v>3067</v>
      </c>
      <c r="G778" t="b">
        <f t="shared" si="101"/>
        <v>0</v>
      </c>
      <c r="H778" t="b">
        <f t="shared" si="102"/>
        <v>1</v>
      </c>
      <c r="I778" t="b">
        <f t="shared" si="103"/>
        <v>1</v>
      </c>
      <c r="J778" t="b">
        <f t="shared" si="104"/>
        <v>0</v>
      </c>
    </row>
    <row r="779" spans="1:10">
      <c r="A779" s="1" t="s">
        <v>407</v>
      </c>
      <c r="B779" t="str">
        <f t="shared" si="107"/>
        <v xml:space="preserve"> nakielski </v>
      </c>
      <c r="C779" s="4" t="s">
        <v>15</v>
      </c>
      <c r="D779" s="6">
        <v>5405</v>
      </c>
      <c r="E779" s="6">
        <v>2717</v>
      </c>
      <c r="F779" s="6">
        <v>2688</v>
      </c>
      <c r="G779" t="b">
        <f t="shared" si="101"/>
        <v>0</v>
      </c>
      <c r="H779" t="b">
        <f t="shared" si="102"/>
        <v>1</v>
      </c>
      <c r="I779" t="b">
        <f t="shared" si="103"/>
        <v>1</v>
      </c>
      <c r="J779" t="b">
        <f t="shared" si="104"/>
        <v>0</v>
      </c>
    </row>
    <row r="780" spans="1:10">
      <c r="A780" s="1" t="s">
        <v>407</v>
      </c>
      <c r="B780" t="str">
        <f t="shared" si="107"/>
        <v xml:space="preserve"> nakielski </v>
      </c>
      <c r="C780" s="4" t="s">
        <v>16</v>
      </c>
      <c r="D780" s="6">
        <v>5432</v>
      </c>
      <c r="E780" s="6">
        <v>2786</v>
      </c>
      <c r="F780" s="6">
        <v>2646</v>
      </c>
      <c r="G780" t="b">
        <f t="shared" si="101"/>
        <v>0</v>
      </c>
      <c r="H780" t="b">
        <f t="shared" si="102"/>
        <v>1</v>
      </c>
      <c r="I780" t="b">
        <f t="shared" si="103"/>
        <v>1</v>
      </c>
      <c r="J780" t="b">
        <f t="shared" si="104"/>
        <v>0</v>
      </c>
    </row>
    <row r="781" spans="1:10">
      <c r="A781" s="1" t="s">
        <v>407</v>
      </c>
      <c r="B781" t="str">
        <f t="shared" si="107"/>
        <v xml:space="preserve"> nakielski </v>
      </c>
      <c r="C781" s="4" t="s">
        <v>17</v>
      </c>
      <c r="D781" s="6">
        <v>6292</v>
      </c>
      <c r="E781" s="6">
        <v>3129</v>
      </c>
      <c r="F781" s="6">
        <v>3163</v>
      </c>
      <c r="G781" t="b">
        <f t="shared" si="101"/>
        <v>0</v>
      </c>
      <c r="H781" t="b">
        <f t="shared" si="102"/>
        <v>1</v>
      </c>
      <c r="I781" t="b">
        <f t="shared" si="103"/>
        <v>1</v>
      </c>
      <c r="J781" t="b">
        <f t="shared" si="104"/>
        <v>0</v>
      </c>
    </row>
    <row r="782" spans="1:10">
      <c r="A782" s="1" t="s">
        <v>407</v>
      </c>
      <c r="B782" t="str">
        <f t="shared" si="107"/>
        <v xml:space="preserve"> nakielski </v>
      </c>
      <c r="C782" s="4" t="s">
        <v>18</v>
      </c>
      <c r="D782" s="6">
        <v>5722</v>
      </c>
      <c r="E782" s="6">
        <v>2781</v>
      </c>
      <c r="F782" s="6">
        <v>2941</v>
      </c>
      <c r="G782" t="b">
        <f t="shared" si="101"/>
        <v>0</v>
      </c>
      <c r="H782" t="b">
        <f t="shared" si="102"/>
        <v>1</v>
      </c>
      <c r="I782" t="b">
        <f t="shared" si="103"/>
        <v>1</v>
      </c>
      <c r="J782" t="b">
        <f t="shared" si="104"/>
        <v>0</v>
      </c>
    </row>
    <row r="783" spans="1:10">
      <c r="A783" s="1" t="s">
        <v>407</v>
      </c>
      <c r="B783" t="str">
        <f t="shared" si="107"/>
        <v xml:space="preserve"> nakielski </v>
      </c>
      <c r="C783" s="4" t="s">
        <v>19</v>
      </c>
      <c r="D783" s="6">
        <v>4686</v>
      </c>
      <c r="E783" s="6">
        <v>2163</v>
      </c>
      <c r="F783" s="6">
        <v>2523</v>
      </c>
      <c r="G783" t="b">
        <f t="shared" si="101"/>
        <v>0</v>
      </c>
      <c r="H783" t="b">
        <f t="shared" si="102"/>
        <v>1</v>
      </c>
      <c r="I783" t="b">
        <f t="shared" si="103"/>
        <v>1</v>
      </c>
      <c r="J783" t="b">
        <f t="shared" si="104"/>
        <v>0</v>
      </c>
    </row>
    <row r="784" spans="1:10">
      <c r="A784" s="1" t="s">
        <v>407</v>
      </c>
      <c r="B784" t="str">
        <f t="shared" si="107"/>
        <v xml:space="preserve"> nakielski </v>
      </c>
      <c r="C784" s="4" t="s">
        <v>5</v>
      </c>
      <c r="D784" s="6">
        <v>7061</v>
      </c>
      <c r="E784" s="6">
        <v>2560</v>
      </c>
      <c r="F784" s="6">
        <v>4501</v>
      </c>
      <c r="G784" t="b">
        <f t="shared" si="101"/>
        <v>1</v>
      </c>
      <c r="H784" t="b">
        <f t="shared" si="102"/>
        <v>0</v>
      </c>
      <c r="I784" t="b">
        <f t="shared" si="103"/>
        <v>1</v>
      </c>
      <c r="J784" t="b">
        <f t="shared" si="104"/>
        <v>0</v>
      </c>
    </row>
    <row r="785" spans="1:10">
      <c r="A785" s="1" t="s">
        <v>407</v>
      </c>
      <c r="B785" t="str">
        <f t="shared" si="107"/>
        <v xml:space="preserve"> nakielski </v>
      </c>
      <c r="C785" s="4" t="s">
        <v>4</v>
      </c>
      <c r="D785" s="6">
        <f>SUM(D783:D784)</f>
        <v>11747</v>
      </c>
      <c r="E785" s="6">
        <f>SUM(E783:E784)</f>
        <v>4723</v>
      </c>
      <c r="F785" s="6">
        <f t="shared" ref="F785" si="109">SUM(F783:F784)</f>
        <v>7024</v>
      </c>
      <c r="G785" t="b">
        <f t="shared" si="101"/>
        <v>1</v>
      </c>
      <c r="H785" t="b">
        <f t="shared" si="102"/>
        <v>1</v>
      </c>
      <c r="I785" t="b">
        <f t="shared" si="103"/>
        <v>0</v>
      </c>
      <c r="J785" t="b">
        <f t="shared" si="104"/>
        <v>0</v>
      </c>
    </row>
    <row r="786" spans="1:10">
      <c r="A786" s="1" t="s">
        <v>407</v>
      </c>
      <c r="B786" t="str">
        <f t="shared" si="107"/>
        <v xml:space="preserve"> radziejowski </v>
      </c>
      <c r="C786" s="4" t="s">
        <v>38</v>
      </c>
      <c r="D786" s="6">
        <v>41242</v>
      </c>
      <c r="E786" s="6">
        <v>20418</v>
      </c>
      <c r="F786" s="6">
        <v>20824</v>
      </c>
      <c r="G786" t="b">
        <f t="shared" si="101"/>
        <v>1</v>
      </c>
      <c r="H786" t="b">
        <f t="shared" si="102"/>
        <v>1</v>
      </c>
      <c r="I786" t="b">
        <f t="shared" si="103"/>
        <v>1</v>
      </c>
      <c r="J786" t="b">
        <f t="shared" si="104"/>
        <v>1</v>
      </c>
    </row>
    <row r="787" spans="1:10">
      <c r="A787" s="1" t="s">
        <v>407</v>
      </c>
      <c r="B787" t="str">
        <f t="shared" si="107"/>
        <v xml:space="preserve"> radziejowski </v>
      </c>
      <c r="C787" s="4" t="s">
        <v>6</v>
      </c>
      <c r="D787" s="6">
        <v>1869</v>
      </c>
      <c r="E787" s="6">
        <v>965</v>
      </c>
      <c r="F787" s="6">
        <v>904</v>
      </c>
      <c r="G787" t="b">
        <f t="shared" si="101"/>
        <v>0</v>
      </c>
      <c r="H787" t="b">
        <f t="shared" si="102"/>
        <v>1</v>
      </c>
      <c r="I787" t="b">
        <f t="shared" si="103"/>
        <v>1</v>
      </c>
      <c r="J787" t="b">
        <f t="shared" si="104"/>
        <v>0</v>
      </c>
    </row>
    <row r="788" spans="1:10">
      <c r="A788" s="1" t="s">
        <v>407</v>
      </c>
      <c r="B788" t="str">
        <f t="shared" si="107"/>
        <v xml:space="preserve"> radziejowski </v>
      </c>
      <c r="C788" s="4" t="s">
        <v>7</v>
      </c>
      <c r="D788" s="6">
        <v>2063</v>
      </c>
      <c r="E788" s="6">
        <v>1001</v>
      </c>
      <c r="F788" s="6">
        <v>1062</v>
      </c>
      <c r="G788" t="b">
        <f t="shared" ref="G788:G851" si="110">IFERROR(IF(SEARCH(" - ",C788)&gt;0,FALSE,TRUE),TRUE)</f>
        <v>0</v>
      </c>
      <c r="H788" t="b">
        <f t="shared" ref="H788:H851" si="111">IFERROR(IF(SEARCH("70",C788)&gt;0,FALSE,TRUE),TRUE)</f>
        <v>1</v>
      </c>
      <c r="I788" t="b">
        <f t="shared" ref="I788:I851" si="112">IFERROR(IF(SEARCH("65+",C788)&gt;0,FALSE,TRUE),TRUE)</f>
        <v>1</v>
      </c>
      <c r="J788" t="b">
        <f t="shared" ref="J788:J851" si="113">AND(G788:I788)</f>
        <v>0</v>
      </c>
    </row>
    <row r="789" spans="1:10">
      <c r="A789" s="1" t="s">
        <v>407</v>
      </c>
      <c r="B789" t="str">
        <f t="shared" si="107"/>
        <v xml:space="preserve"> radziejowski </v>
      </c>
      <c r="C789" s="4" t="s">
        <v>8</v>
      </c>
      <c r="D789" s="6">
        <v>1912</v>
      </c>
      <c r="E789" s="6">
        <v>975</v>
      </c>
      <c r="F789" s="6">
        <v>937</v>
      </c>
      <c r="G789" t="b">
        <f t="shared" si="110"/>
        <v>0</v>
      </c>
      <c r="H789" t="b">
        <f t="shared" si="111"/>
        <v>1</v>
      </c>
      <c r="I789" t="b">
        <f t="shared" si="112"/>
        <v>1</v>
      </c>
      <c r="J789" t="b">
        <f t="shared" si="113"/>
        <v>0</v>
      </c>
    </row>
    <row r="790" spans="1:10">
      <c r="A790" s="1" t="s">
        <v>407</v>
      </c>
      <c r="B790" t="str">
        <f t="shared" si="107"/>
        <v xml:space="preserve"> radziejowski </v>
      </c>
      <c r="C790" s="4" t="s">
        <v>9</v>
      </c>
      <c r="D790" s="6">
        <v>2195</v>
      </c>
      <c r="E790" s="6">
        <v>1144</v>
      </c>
      <c r="F790" s="6">
        <v>1051</v>
      </c>
      <c r="G790" t="b">
        <f t="shared" si="110"/>
        <v>0</v>
      </c>
      <c r="H790" t="b">
        <f t="shared" si="111"/>
        <v>1</v>
      </c>
      <c r="I790" t="b">
        <f t="shared" si="112"/>
        <v>1</v>
      </c>
      <c r="J790" t="b">
        <f t="shared" si="113"/>
        <v>0</v>
      </c>
    </row>
    <row r="791" spans="1:10">
      <c r="A791" s="1" t="s">
        <v>407</v>
      </c>
      <c r="B791" t="str">
        <f t="shared" si="107"/>
        <v xml:space="preserve"> radziejowski </v>
      </c>
      <c r="C791" s="4" t="s">
        <v>10</v>
      </c>
      <c r="D791" s="6">
        <v>3128</v>
      </c>
      <c r="E791" s="6">
        <v>1590</v>
      </c>
      <c r="F791" s="6">
        <v>1538</v>
      </c>
      <c r="G791" t="b">
        <f t="shared" si="110"/>
        <v>0</v>
      </c>
      <c r="H791" t="b">
        <f t="shared" si="111"/>
        <v>1</v>
      </c>
      <c r="I791" t="b">
        <f t="shared" si="112"/>
        <v>1</v>
      </c>
      <c r="J791" t="b">
        <f t="shared" si="113"/>
        <v>0</v>
      </c>
    </row>
    <row r="792" spans="1:10">
      <c r="A792" s="1" t="s">
        <v>407</v>
      </c>
      <c r="B792" t="str">
        <f t="shared" si="107"/>
        <v xml:space="preserve"> radziejowski </v>
      </c>
      <c r="C792" s="4" t="s">
        <v>11</v>
      </c>
      <c r="D792" s="6">
        <v>3098</v>
      </c>
      <c r="E792" s="6">
        <v>1637</v>
      </c>
      <c r="F792" s="6">
        <v>1461</v>
      </c>
      <c r="G792" t="b">
        <f t="shared" si="110"/>
        <v>0</v>
      </c>
      <c r="H792" t="b">
        <f t="shared" si="111"/>
        <v>1</v>
      </c>
      <c r="I792" t="b">
        <f t="shared" si="112"/>
        <v>1</v>
      </c>
      <c r="J792" t="b">
        <f t="shared" si="113"/>
        <v>0</v>
      </c>
    </row>
    <row r="793" spans="1:10">
      <c r="A793" s="1" t="s">
        <v>407</v>
      </c>
      <c r="B793" t="str">
        <f t="shared" si="107"/>
        <v xml:space="preserve"> radziejowski </v>
      </c>
      <c r="C793" s="4" t="s">
        <v>12</v>
      </c>
      <c r="D793" s="6">
        <v>3072</v>
      </c>
      <c r="E793" s="6">
        <v>1639</v>
      </c>
      <c r="F793" s="6">
        <v>1433</v>
      </c>
      <c r="G793" t="b">
        <f t="shared" si="110"/>
        <v>0</v>
      </c>
      <c r="H793" t="b">
        <f t="shared" si="111"/>
        <v>1</v>
      </c>
      <c r="I793" t="b">
        <f t="shared" si="112"/>
        <v>1</v>
      </c>
      <c r="J793" t="b">
        <f t="shared" si="113"/>
        <v>0</v>
      </c>
    </row>
    <row r="794" spans="1:10">
      <c r="A794" s="1" t="s">
        <v>407</v>
      </c>
      <c r="B794" t="str">
        <f t="shared" si="107"/>
        <v xml:space="preserve"> radziejowski </v>
      </c>
      <c r="C794" s="4" t="s">
        <v>13</v>
      </c>
      <c r="D794" s="6">
        <v>2864</v>
      </c>
      <c r="E794" s="6">
        <v>1529</v>
      </c>
      <c r="F794" s="6">
        <v>1335</v>
      </c>
      <c r="G794" t="b">
        <f t="shared" si="110"/>
        <v>0</v>
      </c>
      <c r="H794" t="b">
        <f t="shared" si="111"/>
        <v>1</v>
      </c>
      <c r="I794" t="b">
        <f t="shared" si="112"/>
        <v>1</v>
      </c>
      <c r="J794" t="b">
        <f t="shared" si="113"/>
        <v>0</v>
      </c>
    </row>
    <row r="795" spans="1:10">
      <c r="A795" s="1" t="s">
        <v>407</v>
      </c>
      <c r="B795" t="str">
        <f t="shared" si="107"/>
        <v xml:space="preserve"> radziejowski </v>
      </c>
      <c r="C795" s="4" t="s">
        <v>14</v>
      </c>
      <c r="D795" s="6">
        <v>2907</v>
      </c>
      <c r="E795" s="6">
        <v>1479</v>
      </c>
      <c r="F795" s="6">
        <v>1428</v>
      </c>
      <c r="G795" t="b">
        <f t="shared" si="110"/>
        <v>0</v>
      </c>
      <c r="H795" t="b">
        <f t="shared" si="111"/>
        <v>1</v>
      </c>
      <c r="I795" t="b">
        <f t="shared" si="112"/>
        <v>1</v>
      </c>
      <c r="J795" t="b">
        <f t="shared" si="113"/>
        <v>0</v>
      </c>
    </row>
    <row r="796" spans="1:10">
      <c r="A796" s="1" t="s">
        <v>407</v>
      </c>
      <c r="B796" t="str">
        <f t="shared" si="107"/>
        <v xml:space="preserve"> radziejowski </v>
      </c>
      <c r="C796" s="4" t="s">
        <v>15</v>
      </c>
      <c r="D796" s="6">
        <v>2705</v>
      </c>
      <c r="E796" s="6">
        <v>1357</v>
      </c>
      <c r="F796" s="6">
        <v>1348</v>
      </c>
      <c r="G796" t="b">
        <f t="shared" si="110"/>
        <v>0</v>
      </c>
      <c r="H796" t="b">
        <f t="shared" si="111"/>
        <v>1</v>
      </c>
      <c r="I796" t="b">
        <f t="shared" si="112"/>
        <v>1</v>
      </c>
      <c r="J796" t="b">
        <f t="shared" si="113"/>
        <v>0</v>
      </c>
    </row>
    <row r="797" spans="1:10">
      <c r="A797" s="1" t="s">
        <v>407</v>
      </c>
      <c r="B797" t="str">
        <f t="shared" si="107"/>
        <v xml:space="preserve"> radziejowski </v>
      </c>
      <c r="C797" s="4" t="s">
        <v>16</v>
      </c>
      <c r="D797" s="6">
        <v>2835</v>
      </c>
      <c r="E797" s="6">
        <v>1461</v>
      </c>
      <c r="F797" s="6">
        <v>1374</v>
      </c>
      <c r="G797" t="b">
        <f t="shared" si="110"/>
        <v>0</v>
      </c>
      <c r="H797" t="b">
        <f t="shared" si="111"/>
        <v>1</v>
      </c>
      <c r="I797" t="b">
        <f t="shared" si="112"/>
        <v>1</v>
      </c>
      <c r="J797" t="b">
        <f t="shared" si="113"/>
        <v>0</v>
      </c>
    </row>
    <row r="798" spans="1:10">
      <c r="A798" s="1" t="s">
        <v>407</v>
      </c>
      <c r="B798" t="str">
        <f t="shared" si="107"/>
        <v xml:space="preserve"> radziejowski </v>
      </c>
      <c r="C798" s="4" t="s">
        <v>17</v>
      </c>
      <c r="D798" s="6">
        <v>3140</v>
      </c>
      <c r="E798" s="6">
        <v>1587</v>
      </c>
      <c r="F798" s="6">
        <v>1553</v>
      </c>
      <c r="G798" t="b">
        <f t="shared" si="110"/>
        <v>0</v>
      </c>
      <c r="H798" t="b">
        <f t="shared" si="111"/>
        <v>1</v>
      </c>
      <c r="I798" t="b">
        <f t="shared" si="112"/>
        <v>1</v>
      </c>
      <c r="J798" t="b">
        <f t="shared" si="113"/>
        <v>0</v>
      </c>
    </row>
    <row r="799" spans="1:10">
      <c r="A799" s="1" t="s">
        <v>407</v>
      </c>
      <c r="B799" t="str">
        <f t="shared" si="107"/>
        <v xml:space="preserve"> radziejowski </v>
      </c>
      <c r="C799" s="4" t="s">
        <v>18</v>
      </c>
      <c r="D799" s="6">
        <v>2794</v>
      </c>
      <c r="E799" s="6">
        <v>1412</v>
      </c>
      <c r="F799" s="6">
        <v>1382</v>
      </c>
      <c r="G799" t="b">
        <f t="shared" si="110"/>
        <v>0</v>
      </c>
      <c r="H799" t="b">
        <f t="shared" si="111"/>
        <v>1</v>
      </c>
      <c r="I799" t="b">
        <f t="shared" si="112"/>
        <v>1</v>
      </c>
      <c r="J799" t="b">
        <f t="shared" si="113"/>
        <v>0</v>
      </c>
    </row>
    <row r="800" spans="1:10">
      <c r="A800" s="1" t="s">
        <v>407</v>
      </c>
      <c r="B800" t="str">
        <f t="shared" si="107"/>
        <v xml:space="preserve"> radziejowski </v>
      </c>
      <c r="C800" s="4" t="s">
        <v>19</v>
      </c>
      <c r="D800" s="6">
        <v>2286</v>
      </c>
      <c r="E800" s="6">
        <v>1079</v>
      </c>
      <c r="F800" s="6">
        <v>1207</v>
      </c>
      <c r="G800" t="b">
        <f t="shared" si="110"/>
        <v>0</v>
      </c>
      <c r="H800" t="b">
        <f t="shared" si="111"/>
        <v>1</v>
      </c>
      <c r="I800" t="b">
        <f t="shared" si="112"/>
        <v>1</v>
      </c>
      <c r="J800" t="b">
        <f t="shared" si="113"/>
        <v>0</v>
      </c>
    </row>
    <row r="801" spans="1:10">
      <c r="A801" s="1" t="s">
        <v>407</v>
      </c>
      <c r="B801" t="str">
        <f t="shared" si="107"/>
        <v xml:space="preserve"> radziejowski </v>
      </c>
      <c r="C801" s="4" t="s">
        <v>5</v>
      </c>
      <c r="D801" s="6">
        <v>4374</v>
      </c>
      <c r="E801" s="6">
        <v>1563</v>
      </c>
      <c r="F801" s="6">
        <v>2811</v>
      </c>
      <c r="G801" t="b">
        <f t="shared" si="110"/>
        <v>1</v>
      </c>
      <c r="H801" t="b">
        <f t="shared" si="111"/>
        <v>0</v>
      </c>
      <c r="I801" t="b">
        <f t="shared" si="112"/>
        <v>1</v>
      </c>
      <c r="J801" t="b">
        <f t="shared" si="113"/>
        <v>0</v>
      </c>
    </row>
    <row r="802" spans="1:10">
      <c r="A802" s="1" t="s">
        <v>407</v>
      </c>
      <c r="B802" t="str">
        <f t="shared" si="107"/>
        <v xml:space="preserve"> radziejowski </v>
      </c>
      <c r="C802" s="4" t="s">
        <v>4</v>
      </c>
      <c r="D802" s="6">
        <f>SUM(D800:D801)</f>
        <v>6660</v>
      </c>
      <c r="E802" s="6">
        <f>SUM(E800:E801)</f>
        <v>2642</v>
      </c>
      <c r="F802" s="6">
        <f t="shared" ref="F802" si="114">SUM(F800:F801)</f>
        <v>4018</v>
      </c>
      <c r="G802" t="b">
        <f t="shared" si="110"/>
        <v>1</v>
      </c>
      <c r="H802" t="b">
        <f t="shared" si="111"/>
        <v>1</v>
      </c>
      <c r="I802" t="b">
        <f t="shared" si="112"/>
        <v>0</v>
      </c>
      <c r="J802" t="b">
        <f t="shared" si="113"/>
        <v>0</v>
      </c>
    </row>
    <row r="803" spans="1:10">
      <c r="A803" s="1" t="s">
        <v>407</v>
      </c>
      <c r="B803" t="str">
        <f t="shared" si="107"/>
        <v xml:space="preserve"> rypiński </v>
      </c>
      <c r="C803" s="4" t="s">
        <v>133</v>
      </c>
      <c r="D803" s="6">
        <v>44234</v>
      </c>
      <c r="E803" s="6">
        <v>21873</v>
      </c>
      <c r="F803" s="6">
        <v>22361</v>
      </c>
      <c r="G803" t="b">
        <f t="shared" si="110"/>
        <v>1</v>
      </c>
      <c r="H803" t="b">
        <f t="shared" si="111"/>
        <v>1</v>
      </c>
      <c r="I803" t="b">
        <f t="shared" si="112"/>
        <v>1</v>
      </c>
      <c r="J803" t="b">
        <f t="shared" si="113"/>
        <v>1</v>
      </c>
    </row>
    <row r="804" spans="1:10">
      <c r="A804" s="1" t="s">
        <v>407</v>
      </c>
      <c r="B804" t="str">
        <f t="shared" si="107"/>
        <v xml:space="preserve"> rypiński </v>
      </c>
      <c r="C804" s="4" t="s">
        <v>6</v>
      </c>
      <c r="D804" s="6">
        <v>2204</v>
      </c>
      <c r="E804" s="6">
        <v>1167</v>
      </c>
      <c r="F804" s="6">
        <v>1037</v>
      </c>
      <c r="G804" t="b">
        <f t="shared" si="110"/>
        <v>0</v>
      </c>
      <c r="H804" t="b">
        <f t="shared" si="111"/>
        <v>1</v>
      </c>
      <c r="I804" t="b">
        <f t="shared" si="112"/>
        <v>1</v>
      </c>
      <c r="J804" t="b">
        <f t="shared" si="113"/>
        <v>0</v>
      </c>
    </row>
    <row r="805" spans="1:10">
      <c r="A805" s="1" t="s">
        <v>407</v>
      </c>
      <c r="B805" t="str">
        <f t="shared" si="107"/>
        <v xml:space="preserve"> rypiński </v>
      </c>
      <c r="C805" s="4" t="s">
        <v>7</v>
      </c>
      <c r="D805" s="6">
        <v>2565</v>
      </c>
      <c r="E805" s="6">
        <v>1315</v>
      </c>
      <c r="F805" s="6">
        <v>1250</v>
      </c>
      <c r="G805" t="b">
        <f t="shared" si="110"/>
        <v>0</v>
      </c>
      <c r="H805" t="b">
        <f t="shared" si="111"/>
        <v>1</v>
      </c>
      <c r="I805" t="b">
        <f t="shared" si="112"/>
        <v>1</v>
      </c>
      <c r="J805" t="b">
        <f t="shared" si="113"/>
        <v>0</v>
      </c>
    </row>
    <row r="806" spans="1:10">
      <c r="A806" s="1" t="s">
        <v>407</v>
      </c>
      <c r="B806" t="str">
        <f t="shared" si="107"/>
        <v xml:space="preserve"> rypiński </v>
      </c>
      <c r="C806" s="4" t="s">
        <v>8</v>
      </c>
      <c r="D806" s="6">
        <v>2354</v>
      </c>
      <c r="E806" s="6">
        <v>1217</v>
      </c>
      <c r="F806" s="6">
        <v>1137</v>
      </c>
      <c r="G806" t="b">
        <f t="shared" si="110"/>
        <v>0</v>
      </c>
      <c r="H806" t="b">
        <f t="shared" si="111"/>
        <v>1</v>
      </c>
      <c r="I806" t="b">
        <f t="shared" si="112"/>
        <v>1</v>
      </c>
      <c r="J806" t="b">
        <f t="shared" si="113"/>
        <v>0</v>
      </c>
    </row>
    <row r="807" spans="1:10">
      <c r="A807" s="1" t="s">
        <v>407</v>
      </c>
      <c r="B807" t="str">
        <f t="shared" si="107"/>
        <v xml:space="preserve"> rypiński </v>
      </c>
      <c r="C807" s="4" t="s">
        <v>9</v>
      </c>
      <c r="D807" s="6">
        <v>2502</v>
      </c>
      <c r="E807" s="6">
        <v>1296</v>
      </c>
      <c r="F807" s="6">
        <v>1206</v>
      </c>
      <c r="G807" t="b">
        <f t="shared" si="110"/>
        <v>0</v>
      </c>
      <c r="H807" t="b">
        <f t="shared" si="111"/>
        <v>1</v>
      </c>
      <c r="I807" t="b">
        <f t="shared" si="112"/>
        <v>1</v>
      </c>
      <c r="J807" t="b">
        <f t="shared" si="113"/>
        <v>0</v>
      </c>
    </row>
    <row r="808" spans="1:10">
      <c r="A808" s="1" t="s">
        <v>407</v>
      </c>
      <c r="B808" t="str">
        <f t="shared" si="107"/>
        <v xml:space="preserve"> rypiński </v>
      </c>
      <c r="C808" s="4" t="s">
        <v>10</v>
      </c>
      <c r="D808" s="6">
        <v>3218</v>
      </c>
      <c r="E808" s="6">
        <v>1666</v>
      </c>
      <c r="F808" s="6">
        <v>1552</v>
      </c>
      <c r="G808" t="b">
        <f t="shared" si="110"/>
        <v>0</v>
      </c>
      <c r="H808" t="b">
        <f t="shared" si="111"/>
        <v>1</v>
      </c>
      <c r="I808" t="b">
        <f t="shared" si="112"/>
        <v>1</v>
      </c>
      <c r="J808" t="b">
        <f t="shared" si="113"/>
        <v>0</v>
      </c>
    </row>
    <row r="809" spans="1:10">
      <c r="A809" s="1" t="s">
        <v>407</v>
      </c>
      <c r="B809" t="str">
        <f t="shared" si="107"/>
        <v xml:space="preserve"> rypiński </v>
      </c>
      <c r="C809" s="4" t="s">
        <v>11</v>
      </c>
      <c r="D809" s="6">
        <v>3251</v>
      </c>
      <c r="E809" s="6">
        <v>1677</v>
      </c>
      <c r="F809" s="6">
        <v>1574</v>
      </c>
      <c r="G809" t="b">
        <f t="shared" si="110"/>
        <v>0</v>
      </c>
      <c r="H809" t="b">
        <f t="shared" si="111"/>
        <v>1</v>
      </c>
      <c r="I809" t="b">
        <f t="shared" si="112"/>
        <v>1</v>
      </c>
      <c r="J809" t="b">
        <f t="shared" si="113"/>
        <v>0</v>
      </c>
    </row>
    <row r="810" spans="1:10">
      <c r="A810" s="1" t="s">
        <v>407</v>
      </c>
      <c r="B810" t="str">
        <f t="shared" si="107"/>
        <v xml:space="preserve"> rypiński </v>
      </c>
      <c r="C810" s="4" t="s">
        <v>12</v>
      </c>
      <c r="D810" s="6">
        <v>3371</v>
      </c>
      <c r="E810" s="6">
        <v>1751</v>
      </c>
      <c r="F810" s="6">
        <v>1620</v>
      </c>
      <c r="G810" t="b">
        <f t="shared" si="110"/>
        <v>0</v>
      </c>
      <c r="H810" t="b">
        <f t="shared" si="111"/>
        <v>1</v>
      </c>
      <c r="I810" t="b">
        <f t="shared" si="112"/>
        <v>1</v>
      </c>
      <c r="J810" t="b">
        <f t="shared" si="113"/>
        <v>0</v>
      </c>
    </row>
    <row r="811" spans="1:10">
      <c r="A811" s="1" t="s">
        <v>407</v>
      </c>
      <c r="B811" t="str">
        <f t="shared" si="107"/>
        <v xml:space="preserve"> rypiński </v>
      </c>
      <c r="C811" s="4" t="s">
        <v>13</v>
      </c>
      <c r="D811" s="6">
        <v>3308</v>
      </c>
      <c r="E811" s="6">
        <v>1696</v>
      </c>
      <c r="F811" s="6">
        <v>1612</v>
      </c>
      <c r="G811" t="b">
        <f t="shared" si="110"/>
        <v>0</v>
      </c>
      <c r="H811" t="b">
        <f t="shared" si="111"/>
        <v>1</v>
      </c>
      <c r="I811" t="b">
        <f t="shared" si="112"/>
        <v>1</v>
      </c>
      <c r="J811" t="b">
        <f t="shared" si="113"/>
        <v>0</v>
      </c>
    </row>
    <row r="812" spans="1:10">
      <c r="A812" s="1" t="s">
        <v>407</v>
      </c>
      <c r="B812" t="str">
        <f t="shared" si="107"/>
        <v xml:space="preserve"> rypiński </v>
      </c>
      <c r="C812" s="4" t="s">
        <v>14</v>
      </c>
      <c r="D812" s="6">
        <v>2995</v>
      </c>
      <c r="E812" s="6">
        <v>1525</v>
      </c>
      <c r="F812" s="6">
        <v>1470</v>
      </c>
      <c r="G812" t="b">
        <f t="shared" si="110"/>
        <v>0</v>
      </c>
      <c r="H812" t="b">
        <f t="shared" si="111"/>
        <v>1</v>
      </c>
      <c r="I812" t="b">
        <f t="shared" si="112"/>
        <v>1</v>
      </c>
      <c r="J812" t="b">
        <f t="shared" si="113"/>
        <v>0</v>
      </c>
    </row>
    <row r="813" spans="1:10">
      <c r="A813" s="1" t="s">
        <v>407</v>
      </c>
      <c r="B813" t="str">
        <f t="shared" si="107"/>
        <v xml:space="preserve"> rypiński </v>
      </c>
      <c r="C813" s="4" t="s">
        <v>15</v>
      </c>
      <c r="D813" s="6">
        <v>2672</v>
      </c>
      <c r="E813" s="6">
        <v>1350</v>
      </c>
      <c r="F813" s="6">
        <v>1322</v>
      </c>
      <c r="G813" t="b">
        <f t="shared" si="110"/>
        <v>0</v>
      </c>
      <c r="H813" t="b">
        <f t="shared" si="111"/>
        <v>1</v>
      </c>
      <c r="I813" t="b">
        <f t="shared" si="112"/>
        <v>1</v>
      </c>
      <c r="J813" t="b">
        <f t="shared" si="113"/>
        <v>0</v>
      </c>
    </row>
    <row r="814" spans="1:10">
      <c r="A814" s="1" t="s">
        <v>407</v>
      </c>
      <c r="B814" t="str">
        <f t="shared" si="107"/>
        <v xml:space="preserve"> rypiński </v>
      </c>
      <c r="C814" s="4" t="s">
        <v>16</v>
      </c>
      <c r="D814" s="6">
        <v>2864</v>
      </c>
      <c r="E814" s="6">
        <v>1496</v>
      </c>
      <c r="F814" s="6">
        <v>1368</v>
      </c>
      <c r="G814" t="b">
        <f t="shared" si="110"/>
        <v>0</v>
      </c>
      <c r="H814" t="b">
        <f t="shared" si="111"/>
        <v>1</v>
      </c>
      <c r="I814" t="b">
        <f t="shared" si="112"/>
        <v>1</v>
      </c>
      <c r="J814" t="b">
        <f t="shared" si="113"/>
        <v>0</v>
      </c>
    </row>
    <row r="815" spans="1:10">
      <c r="A815" s="1" t="s">
        <v>407</v>
      </c>
      <c r="B815" t="str">
        <f t="shared" si="107"/>
        <v xml:space="preserve"> rypiński </v>
      </c>
      <c r="C815" s="4" t="s">
        <v>17</v>
      </c>
      <c r="D815" s="6">
        <v>3330</v>
      </c>
      <c r="E815" s="6">
        <v>1669</v>
      </c>
      <c r="F815" s="6">
        <v>1661</v>
      </c>
      <c r="G815" t="b">
        <f t="shared" si="110"/>
        <v>0</v>
      </c>
      <c r="H815" t="b">
        <f t="shared" si="111"/>
        <v>1</v>
      </c>
      <c r="I815" t="b">
        <f t="shared" si="112"/>
        <v>1</v>
      </c>
      <c r="J815" t="b">
        <f t="shared" si="113"/>
        <v>0</v>
      </c>
    </row>
    <row r="816" spans="1:10">
      <c r="A816" s="1" t="s">
        <v>407</v>
      </c>
      <c r="B816" t="str">
        <f t="shared" si="107"/>
        <v xml:space="preserve"> rypiński </v>
      </c>
      <c r="C816" s="4" t="s">
        <v>18</v>
      </c>
      <c r="D816" s="6">
        <v>2970</v>
      </c>
      <c r="E816" s="6">
        <v>1434</v>
      </c>
      <c r="F816" s="6">
        <v>1536</v>
      </c>
      <c r="G816" t="b">
        <f t="shared" si="110"/>
        <v>0</v>
      </c>
      <c r="H816" t="b">
        <f t="shared" si="111"/>
        <v>1</v>
      </c>
      <c r="I816" t="b">
        <f t="shared" si="112"/>
        <v>1</v>
      </c>
      <c r="J816" t="b">
        <f t="shared" si="113"/>
        <v>0</v>
      </c>
    </row>
    <row r="817" spans="1:10">
      <c r="A817" s="1" t="s">
        <v>407</v>
      </c>
      <c r="B817" t="str">
        <f t="shared" si="107"/>
        <v xml:space="preserve"> rypiński </v>
      </c>
      <c r="C817" s="4" t="s">
        <v>19</v>
      </c>
      <c r="D817" s="6">
        <v>2372</v>
      </c>
      <c r="E817" s="6">
        <v>1094</v>
      </c>
      <c r="F817" s="6">
        <v>1278</v>
      </c>
      <c r="G817" t="b">
        <f t="shared" si="110"/>
        <v>0</v>
      </c>
      <c r="H817" t="b">
        <f t="shared" si="111"/>
        <v>1</v>
      </c>
      <c r="I817" t="b">
        <f t="shared" si="112"/>
        <v>1</v>
      </c>
      <c r="J817" t="b">
        <f t="shared" si="113"/>
        <v>0</v>
      </c>
    </row>
    <row r="818" spans="1:10">
      <c r="A818" s="1" t="s">
        <v>407</v>
      </c>
      <c r="B818" t="str">
        <f t="shared" si="107"/>
        <v xml:space="preserve"> rypiński </v>
      </c>
      <c r="C818" s="4" t="s">
        <v>5</v>
      </c>
      <c r="D818" s="6">
        <v>4258</v>
      </c>
      <c r="E818" s="6">
        <v>1520</v>
      </c>
      <c r="F818" s="6">
        <v>2738</v>
      </c>
      <c r="G818" t="b">
        <f t="shared" si="110"/>
        <v>1</v>
      </c>
      <c r="H818" t="b">
        <f t="shared" si="111"/>
        <v>0</v>
      </c>
      <c r="I818" t="b">
        <f t="shared" si="112"/>
        <v>1</v>
      </c>
      <c r="J818" t="b">
        <f t="shared" si="113"/>
        <v>0</v>
      </c>
    </row>
    <row r="819" spans="1:10">
      <c r="A819" s="1" t="s">
        <v>407</v>
      </c>
      <c r="B819" t="str">
        <f t="shared" si="107"/>
        <v xml:space="preserve"> rypiński </v>
      </c>
      <c r="C819" s="4" t="s">
        <v>4</v>
      </c>
      <c r="D819" s="6">
        <f>SUM(D817:D818)</f>
        <v>6630</v>
      </c>
      <c r="E819" s="6">
        <f>SUM(E817:E818)</f>
        <v>2614</v>
      </c>
      <c r="F819" s="6">
        <f t="shared" ref="F819" si="115">SUM(F817:F818)</f>
        <v>4016</v>
      </c>
      <c r="G819" t="b">
        <f t="shared" si="110"/>
        <v>1</v>
      </c>
      <c r="H819" t="b">
        <f t="shared" si="111"/>
        <v>1</v>
      </c>
      <c r="I819" t="b">
        <f t="shared" si="112"/>
        <v>0</v>
      </c>
      <c r="J819" t="b">
        <f t="shared" si="113"/>
        <v>0</v>
      </c>
    </row>
    <row r="820" spans="1:10">
      <c r="A820" s="1" t="s">
        <v>407</v>
      </c>
      <c r="B820" t="str">
        <f t="shared" si="107"/>
        <v xml:space="preserve"> sępoleński </v>
      </c>
      <c r="C820" s="4" t="s">
        <v>134</v>
      </c>
      <c r="D820" s="6">
        <v>41446</v>
      </c>
      <c r="E820" s="6">
        <v>20651</v>
      </c>
      <c r="F820" s="6">
        <v>20795</v>
      </c>
      <c r="G820" t="b">
        <f t="shared" si="110"/>
        <v>1</v>
      </c>
      <c r="H820" t="b">
        <f t="shared" si="111"/>
        <v>1</v>
      </c>
      <c r="I820" t="b">
        <f t="shared" si="112"/>
        <v>1</v>
      </c>
      <c r="J820" t="b">
        <f t="shared" si="113"/>
        <v>1</v>
      </c>
    </row>
    <row r="821" spans="1:10">
      <c r="A821" s="1" t="s">
        <v>407</v>
      </c>
      <c r="B821" t="str">
        <f t="shared" si="107"/>
        <v xml:space="preserve"> sępoleński </v>
      </c>
      <c r="C821" s="4" t="s">
        <v>6</v>
      </c>
      <c r="D821" s="6">
        <v>2074</v>
      </c>
      <c r="E821" s="6">
        <v>1099</v>
      </c>
      <c r="F821" s="6">
        <v>975</v>
      </c>
      <c r="G821" t="b">
        <f t="shared" si="110"/>
        <v>0</v>
      </c>
      <c r="H821" t="b">
        <f t="shared" si="111"/>
        <v>1</v>
      </c>
      <c r="I821" t="b">
        <f t="shared" si="112"/>
        <v>1</v>
      </c>
      <c r="J821" t="b">
        <f t="shared" si="113"/>
        <v>0</v>
      </c>
    </row>
    <row r="822" spans="1:10">
      <c r="A822" s="1" t="s">
        <v>407</v>
      </c>
      <c r="B822" t="str">
        <f t="shared" si="107"/>
        <v xml:space="preserve"> sępoleński </v>
      </c>
      <c r="C822" s="4" t="s">
        <v>7</v>
      </c>
      <c r="D822" s="6">
        <v>2616</v>
      </c>
      <c r="E822" s="6">
        <v>1374</v>
      </c>
      <c r="F822" s="6">
        <v>1242</v>
      </c>
      <c r="G822" t="b">
        <f t="shared" si="110"/>
        <v>0</v>
      </c>
      <c r="H822" t="b">
        <f t="shared" si="111"/>
        <v>1</v>
      </c>
      <c r="I822" t="b">
        <f t="shared" si="112"/>
        <v>1</v>
      </c>
      <c r="J822" t="b">
        <f t="shared" si="113"/>
        <v>0</v>
      </c>
    </row>
    <row r="823" spans="1:10">
      <c r="A823" s="1" t="s">
        <v>407</v>
      </c>
      <c r="B823" t="str">
        <f t="shared" si="107"/>
        <v xml:space="preserve"> sępoleński </v>
      </c>
      <c r="C823" s="4" t="s">
        <v>8</v>
      </c>
      <c r="D823" s="6">
        <v>2179</v>
      </c>
      <c r="E823" s="6">
        <v>1107</v>
      </c>
      <c r="F823" s="6">
        <v>1072</v>
      </c>
      <c r="G823" t="b">
        <f t="shared" si="110"/>
        <v>0</v>
      </c>
      <c r="H823" t="b">
        <f t="shared" si="111"/>
        <v>1</v>
      </c>
      <c r="I823" t="b">
        <f t="shared" si="112"/>
        <v>1</v>
      </c>
      <c r="J823" t="b">
        <f t="shared" si="113"/>
        <v>0</v>
      </c>
    </row>
    <row r="824" spans="1:10">
      <c r="A824" s="1" t="s">
        <v>407</v>
      </c>
      <c r="B824" t="str">
        <f t="shared" ref="B824:B887" si="116">IF(C823="65+",C824,B823)</f>
        <v xml:space="preserve"> sępoleński </v>
      </c>
      <c r="C824" s="4" t="s">
        <v>9</v>
      </c>
      <c r="D824" s="6">
        <v>2371</v>
      </c>
      <c r="E824" s="6">
        <v>1216</v>
      </c>
      <c r="F824" s="6">
        <v>1155</v>
      </c>
      <c r="G824" t="b">
        <f t="shared" si="110"/>
        <v>0</v>
      </c>
      <c r="H824" t="b">
        <f t="shared" si="111"/>
        <v>1</v>
      </c>
      <c r="I824" t="b">
        <f t="shared" si="112"/>
        <v>1</v>
      </c>
      <c r="J824" t="b">
        <f t="shared" si="113"/>
        <v>0</v>
      </c>
    </row>
    <row r="825" spans="1:10">
      <c r="A825" s="1" t="s">
        <v>407</v>
      </c>
      <c r="B825" t="str">
        <f t="shared" si="116"/>
        <v xml:space="preserve"> sępoleński </v>
      </c>
      <c r="C825" s="4" t="s">
        <v>10</v>
      </c>
      <c r="D825" s="6">
        <v>2923</v>
      </c>
      <c r="E825" s="6">
        <v>1513</v>
      </c>
      <c r="F825" s="6">
        <v>1410</v>
      </c>
      <c r="G825" t="b">
        <f t="shared" si="110"/>
        <v>0</v>
      </c>
      <c r="H825" t="b">
        <f t="shared" si="111"/>
        <v>1</v>
      </c>
      <c r="I825" t="b">
        <f t="shared" si="112"/>
        <v>1</v>
      </c>
      <c r="J825" t="b">
        <f t="shared" si="113"/>
        <v>0</v>
      </c>
    </row>
    <row r="826" spans="1:10">
      <c r="A826" s="1" t="s">
        <v>407</v>
      </c>
      <c r="B826" t="str">
        <f t="shared" si="116"/>
        <v xml:space="preserve"> sępoleński </v>
      </c>
      <c r="C826" s="4" t="s">
        <v>11</v>
      </c>
      <c r="D826" s="6">
        <v>3289</v>
      </c>
      <c r="E826" s="6">
        <v>1716</v>
      </c>
      <c r="F826" s="6">
        <v>1573</v>
      </c>
      <c r="G826" t="b">
        <f t="shared" si="110"/>
        <v>0</v>
      </c>
      <c r="H826" t="b">
        <f t="shared" si="111"/>
        <v>1</v>
      </c>
      <c r="I826" t="b">
        <f t="shared" si="112"/>
        <v>1</v>
      </c>
      <c r="J826" t="b">
        <f t="shared" si="113"/>
        <v>0</v>
      </c>
    </row>
    <row r="827" spans="1:10">
      <c r="A827" s="1" t="s">
        <v>407</v>
      </c>
      <c r="B827" t="str">
        <f t="shared" si="116"/>
        <v xml:space="preserve"> sępoleński </v>
      </c>
      <c r="C827" s="4" t="s">
        <v>12</v>
      </c>
      <c r="D827" s="6">
        <v>3318</v>
      </c>
      <c r="E827" s="6">
        <v>1727</v>
      </c>
      <c r="F827" s="6">
        <v>1591</v>
      </c>
      <c r="G827" t="b">
        <f t="shared" si="110"/>
        <v>0</v>
      </c>
      <c r="H827" t="b">
        <f t="shared" si="111"/>
        <v>1</v>
      </c>
      <c r="I827" t="b">
        <f t="shared" si="112"/>
        <v>1</v>
      </c>
      <c r="J827" t="b">
        <f t="shared" si="113"/>
        <v>0</v>
      </c>
    </row>
    <row r="828" spans="1:10">
      <c r="A828" s="1" t="s">
        <v>407</v>
      </c>
      <c r="B828" t="str">
        <f t="shared" si="116"/>
        <v xml:space="preserve"> sępoleński </v>
      </c>
      <c r="C828" s="4" t="s">
        <v>13</v>
      </c>
      <c r="D828" s="6">
        <v>3080</v>
      </c>
      <c r="E828" s="6">
        <v>1570</v>
      </c>
      <c r="F828" s="6">
        <v>1510</v>
      </c>
      <c r="G828" t="b">
        <f t="shared" si="110"/>
        <v>0</v>
      </c>
      <c r="H828" t="b">
        <f t="shared" si="111"/>
        <v>1</v>
      </c>
      <c r="I828" t="b">
        <f t="shared" si="112"/>
        <v>1</v>
      </c>
      <c r="J828" t="b">
        <f t="shared" si="113"/>
        <v>0</v>
      </c>
    </row>
    <row r="829" spans="1:10">
      <c r="A829" s="1" t="s">
        <v>407</v>
      </c>
      <c r="B829" t="str">
        <f t="shared" si="116"/>
        <v xml:space="preserve"> sępoleński </v>
      </c>
      <c r="C829" s="4" t="s">
        <v>14</v>
      </c>
      <c r="D829" s="6">
        <v>2842</v>
      </c>
      <c r="E829" s="6">
        <v>1459</v>
      </c>
      <c r="F829" s="6">
        <v>1383</v>
      </c>
      <c r="G829" t="b">
        <f t="shared" si="110"/>
        <v>0</v>
      </c>
      <c r="H829" t="b">
        <f t="shared" si="111"/>
        <v>1</v>
      </c>
      <c r="I829" t="b">
        <f t="shared" si="112"/>
        <v>1</v>
      </c>
      <c r="J829" t="b">
        <f t="shared" si="113"/>
        <v>0</v>
      </c>
    </row>
    <row r="830" spans="1:10">
      <c r="A830" s="1" t="s">
        <v>407</v>
      </c>
      <c r="B830" t="str">
        <f t="shared" si="116"/>
        <v xml:space="preserve"> sępoleński </v>
      </c>
      <c r="C830" s="4" t="s">
        <v>15</v>
      </c>
      <c r="D830" s="6">
        <v>2416</v>
      </c>
      <c r="E830" s="6">
        <v>1227</v>
      </c>
      <c r="F830" s="6">
        <v>1189</v>
      </c>
      <c r="G830" t="b">
        <f t="shared" si="110"/>
        <v>0</v>
      </c>
      <c r="H830" t="b">
        <f t="shared" si="111"/>
        <v>1</v>
      </c>
      <c r="I830" t="b">
        <f t="shared" si="112"/>
        <v>1</v>
      </c>
      <c r="J830" t="b">
        <f t="shared" si="113"/>
        <v>0</v>
      </c>
    </row>
    <row r="831" spans="1:10">
      <c r="A831" s="1" t="s">
        <v>407</v>
      </c>
      <c r="B831" t="str">
        <f t="shared" si="116"/>
        <v xml:space="preserve"> sępoleński </v>
      </c>
      <c r="C831" s="4" t="s">
        <v>16</v>
      </c>
      <c r="D831" s="6">
        <v>2596</v>
      </c>
      <c r="E831" s="6">
        <v>1326</v>
      </c>
      <c r="F831" s="6">
        <v>1270</v>
      </c>
      <c r="G831" t="b">
        <f t="shared" si="110"/>
        <v>0</v>
      </c>
      <c r="H831" t="b">
        <f t="shared" si="111"/>
        <v>1</v>
      </c>
      <c r="I831" t="b">
        <f t="shared" si="112"/>
        <v>1</v>
      </c>
      <c r="J831" t="b">
        <f t="shared" si="113"/>
        <v>0</v>
      </c>
    </row>
    <row r="832" spans="1:10">
      <c r="A832" s="1" t="s">
        <v>407</v>
      </c>
      <c r="B832" t="str">
        <f t="shared" si="116"/>
        <v xml:space="preserve"> sępoleński </v>
      </c>
      <c r="C832" s="4" t="s">
        <v>17</v>
      </c>
      <c r="D832" s="6">
        <v>3078</v>
      </c>
      <c r="E832" s="6">
        <v>1563</v>
      </c>
      <c r="F832" s="6">
        <v>1515</v>
      </c>
      <c r="G832" t="b">
        <f t="shared" si="110"/>
        <v>0</v>
      </c>
      <c r="H832" t="b">
        <f t="shared" si="111"/>
        <v>1</v>
      </c>
      <c r="I832" t="b">
        <f t="shared" si="112"/>
        <v>1</v>
      </c>
      <c r="J832" t="b">
        <f t="shared" si="113"/>
        <v>0</v>
      </c>
    </row>
    <row r="833" spans="1:10">
      <c r="A833" s="1" t="s">
        <v>407</v>
      </c>
      <c r="B833" t="str">
        <f t="shared" si="116"/>
        <v xml:space="preserve"> sępoleński </v>
      </c>
      <c r="C833" s="4" t="s">
        <v>18</v>
      </c>
      <c r="D833" s="6">
        <v>2722</v>
      </c>
      <c r="E833" s="6">
        <v>1349</v>
      </c>
      <c r="F833" s="6">
        <v>1373</v>
      </c>
      <c r="G833" t="b">
        <f t="shared" si="110"/>
        <v>0</v>
      </c>
      <c r="H833" t="b">
        <f t="shared" si="111"/>
        <v>1</v>
      </c>
      <c r="I833" t="b">
        <f t="shared" si="112"/>
        <v>1</v>
      </c>
      <c r="J833" t="b">
        <f t="shared" si="113"/>
        <v>0</v>
      </c>
    </row>
    <row r="834" spans="1:10">
      <c r="A834" s="1" t="s">
        <v>407</v>
      </c>
      <c r="B834" t="str">
        <f t="shared" si="116"/>
        <v xml:space="preserve"> sępoleński </v>
      </c>
      <c r="C834" s="4" t="s">
        <v>19</v>
      </c>
      <c r="D834" s="6">
        <v>2185</v>
      </c>
      <c r="E834" s="6">
        <v>1018</v>
      </c>
      <c r="F834" s="6">
        <v>1167</v>
      </c>
      <c r="G834" t="b">
        <f t="shared" si="110"/>
        <v>0</v>
      </c>
      <c r="H834" t="b">
        <f t="shared" si="111"/>
        <v>1</v>
      </c>
      <c r="I834" t="b">
        <f t="shared" si="112"/>
        <v>1</v>
      </c>
      <c r="J834" t="b">
        <f t="shared" si="113"/>
        <v>0</v>
      </c>
    </row>
    <row r="835" spans="1:10">
      <c r="A835" s="1" t="s">
        <v>407</v>
      </c>
      <c r="B835" t="str">
        <f t="shared" si="116"/>
        <v xml:space="preserve"> sępoleński </v>
      </c>
      <c r="C835" s="4" t="s">
        <v>5</v>
      </c>
      <c r="D835" s="6">
        <v>3757</v>
      </c>
      <c r="E835" s="6">
        <v>1387</v>
      </c>
      <c r="F835" s="6">
        <v>2370</v>
      </c>
      <c r="G835" t="b">
        <f t="shared" si="110"/>
        <v>1</v>
      </c>
      <c r="H835" t="b">
        <f t="shared" si="111"/>
        <v>0</v>
      </c>
      <c r="I835" t="b">
        <f t="shared" si="112"/>
        <v>1</v>
      </c>
      <c r="J835" t="b">
        <f t="shared" si="113"/>
        <v>0</v>
      </c>
    </row>
    <row r="836" spans="1:10">
      <c r="A836" s="1" t="s">
        <v>407</v>
      </c>
      <c r="B836" t="str">
        <f t="shared" si="116"/>
        <v xml:space="preserve"> sępoleński </v>
      </c>
      <c r="C836" s="4" t="s">
        <v>4</v>
      </c>
      <c r="D836" s="6">
        <f>SUM(D834:D835)</f>
        <v>5942</v>
      </c>
      <c r="E836" s="6">
        <f>SUM(E834:E835)</f>
        <v>2405</v>
      </c>
      <c r="F836" s="6">
        <f t="shared" ref="F836" si="117">SUM(F834:F835)</f>
        <v>3537</v>
      </c>
      <c r="G836" t="b">
        <f t="shared" si="110"/>
        <v>1</v>
      </c>
      <c r="H836" t="b">
        <f t="shared" si="111"/>
        <v>1</v>
      </c>
      <c r="I836" t="b">
        <f t="shared" si="112"/>
        <v>0</v>
      </c>
      <c r="J836" t="b">
        <f t="shared" si="113"/>
        <v>0</v>
      </c>
    </row>
    <row r="837" spans="1:10">
      <c r="A837" s="1" t="s">
        <v>407</v>
      </c>
      <c r="B837" t="str">
        <f t="shared" si="116"/>
        <v xml:space="preserve"> świecki </v>
      </c>
      <c r="C837" s="4" t="s">
        <v>135</v>
      </c>
      <c r="D837" s="6">
        <v>99699</v>
      </c>
      <c r="E837" s="6">
        <v>49164</v>
      </c>
      <c r="F837" s="6">
        <v>50535</v>
      </c>
      <c r="G837" t="b">
        <f t="shared" si="110"/>
        <v>1</v>
      </c>
      <c r="H837" t="b">
        <f t="shared" si="111"/>
        <v>1</v>
      </c>
      <c r="I837" t="b">
        <f t="shared" si="112"/>
        <v>1</v>
      </c>
      <c r="J837" t="b">
        <f t="shared" si="113"/>
        <v>1</v>
      </c>
    </row>
    <row r="838" spans="1:10">
      <c r="A838" s="1" t="s">
        <v>407</v>
      </c>
      <c r="B838" t="str">
        <f t="shared" si="116"/>
        <v xml:space="preserve"> świecki </v>
      </c>
      <c r="C838" s="4" t="s">
        <v>6</v>
      </c>
      <c r="D838" s="6">
        <v>5080</v>
      </c>
      <c r="E838" s="6">
        <v>2614</v>
      </c>
      <c r="F838" s="6">
        <v>2466</v>
      </c>
      <c r="G838" t="b">
        <f t="shared" si="110"/>
        <v>0</v>
      </c>
      <c r="H838" t="b">
        <f t="shared" si="111"/>
        <v>1</v>
      </c>
      <c r="I838" t="b">
        <f t="shared" si="112"/>
        <v>1</v>
      </c>
      <c r="J838" t="b">
        <f t="shared" si="113"/>
        <v>0</v>
      </c>
    </row>
    <row r="839" spans="1:10">
      <c r="A839" s="1" t="s">
        <v>407</v>
      </c>
      <c r="B839" t="str">
        <f t="shared" si="116"/>
        <v xml:space="preserve"> świecki </v>
      </c>
      <c r="C839" s="4" t="s">
        <v>7</v>
      </c>
      <c r="D839" s="6">
        <v>5860</v>
      </c>
      <c r="E839" s="6">
        <v>3048</v>
      </c>
      <c r="F839" s="6">
        <v>2812</v>
      </c>
      <c r="G839" t="b">
        <f t="shared" si="110"/>
        <v>0</v>
      </c>
      <c r="H839" t="b">
        <f t="shared" si="111"/>
        <v>1</v>
      </c>
      <c r="I839" t="b">
        <f t="shared" si="112"/>
        <v>1</v>
      </c>
      <c r="J839" t="b">
        <f t="shared" si="113"/>
        <v>0</v>
      </c>
    </row>
    <row r="840" spans="1:10">
      <c r="A840" s="1" t="s">
        <v>407</v>
      </c>
      <c r="B840" t="str">
        <f t="shared" si="116"/>
        <v xml:space="preserve"> świecki </v>
      </c>
      <c r="C840" s="4" t="s">
        <v>8</v>
      </c>
      <c r="D840" s="6">
        <v>5181</v>
      </c>
      <c r="E840" s="6">
        <v>2595</v>
      </c>
      <c r="F840" s="6">
        <v>2586</v>
      </c>
      <c r="G840" t="b">
        <f t="shared" si="110"/>
        <v>0</v>
      </c>
      <c r="H840" t="b">
        <f t="shared" si="111"/>
        <v>1</v>
      </c>
      <c r="I840" t="b">
        <f t="shared" si="112"/>
        <v>1</v>
      </c>
      <c r="J840" t="b">
        <f t="shared" si="113"/>
        <v>0</v>
      </c>
    </row>
    <row r="841" spans="1:10">
      <c r="A841" s="1" t="s">
        <v>407</v>
      </c>
      <c r="B841" t="str">
        <f t="shared" si="116"/>
        <v xml:space="preserve"> świecki </v>
      </c>
      <c r="C841" s="4" t="s">
        <v>9</v>
      </c>
      <c r="D841" s="6">
        <v>5415</v>
      </c>
      <c r="E841" s="6">
        <v>2773</v>
      </c>
      <c r="F841" s="6">
        <v>2642</v>
      </c>
      <c r="G841" t="b">
        <f t="shared" si="110"/>
        <v>0</v>
      </c>
      <c r="H841" t="b">
        <f t="shared" si="111"/>
        <v>1</v>
      </c>
      <c r="I841" t="b">
        <f t="shared" si="112"/>
        <v>1</v>
      </c>
      <c r="J841" t="b">
        <f t="shared" si="113"/>
        <v>0</v>
      </c>
    </row>
    <row r="842" spans="1:10">
      <c r="A842" s="1" t="s">
        <v>407</v>
      </c>
      <c r="B842" t="str">
        <f t="shared" si="116"/>
        <v xml:space="preserve"> świecki </v>
      </c>
      <c r="C842" s="4" t="s">
        <v>10</v>
      </c>
      <c r="D842" s="6">
        <v>6828</v>
      </c>
      <c r="E842" s="6">
        <v>3470</v>
      </c>
      <c r="F842" s="6">
        <v>3358</v>
      </c>
      <c r="G842" t="b">
        <f t="shared" si="110"/>
        <v>0</v>
      </c>
      <c r="H842" t="b">
        <f t="shared" si="111"/>
        <v>1</v>
      </c>
      <c r="I842" t="b">
        <f t="shared" si="112"/>
        <v>1</v>
      </c>
      <c r="J842" t="b">
        <f t="shared" si="113"/>
        <v>0</v>
      </c>
    </row>
    <row r="843" spans="1:10">
      <c r="A843" s="1" t="s">
        <v>407</v>
      </c>
      <c r="B843" t="str">
        <f t="shared" si="116"/>
        <v xml:space="preserve"> świecki </v>
      </c>
      <c r="C843" s="4" t="s">
        <v>11</v>
      </c>
      <c r="D843" s="6">
        <v>7319</v>
      </c>
      <c r="E843" s="6">
        <v>3783</v>
      </c>
      <c r="F843" s="6">
        <v>3536</v>
      </c>
      <c r="G843" t="b">
        <f t="shared" si="110"/>
        <v>0</v>
      </c>
      <c r="H843" t="b">
        <f t="shared" si="111"/>
        <v>1</v>
      </c>
      <c r="I843" t="b">
        <f t="shared" si="112"/>
        <v>1</v>
      </c>
      <c r="J843" t="b">
        <f t="shared" si="113"/>
        <v>0</v>
      </c>
    </row>
    <row r="844" spans="1:10">
      <c r="A844" s="1" t="s">
        <v>407</v>
      </c>
      <c r="B844" t="str">
        <f t="shared" si="116"/>
        <v xml:space="preserve"> świecki </v>
      </c>
      <c r="C844" s="4" t="s">
        <v>12</v>
      </c>
      <c r="D844" s="6">
        <v>8298</v>
      </c>
      <c r="E844" s="6">
        <v>4207</v>
      </c>
      <c r="F844" s="6">
        <v>4091</v>
      </c>
      <c r="G844" t="b">
        <f t="shared" si="110"/>
        <v>0</v>
      </c>
      <c r="H844" t="b">
        <f t="shared" si="111"/>
        <v>1</v>
      </c>
      <c r="I844" t="b">
        <f t="shared" si="112"/>
        <v>1</v>
      </c>
      <c r="J844" t="b">
        <f t="shared" si="113"/>
        <v>0</v>
      </c>
    </row>
    <row r="845" spans="1:10">
      <c r="A845" s="1" t="s">
        <v>407</v>
      </c>
      <c r="B845" t="str">
        <f t="shared" si="116"/>
        <v xml:space="preserve"> świecki </v>
      </c>
      <c r="C845" s="4" t="s">
        <v>13</v>
      </c>
      <c r="D845" s="6">
        <v>7771</v>
      </c>
      <c r="E845" s="6">
        <v>3970</v>
      </c>
      <c r="F845" s="6">
        <v>3801</v>
      </c>
      <c r="G845" t="b">
        <f t="shared" si="110"/>
        <v>0</v>
      </c>
      <c r="H845" t="b">
        <f t="shared" si="111"/>
        <v>1</v>
      </c>
      <c r="I845" t="b">
        <f t="shared" si="112"/>
        <v>1</v>
      </c>
      <c r="J845" t="b">
        <f t="shared" si="113"/>
        <v>0</v>
      </c>
    </row>
    <row r="846" spans="1:10">
      <c r="A846" s="1" t="s">
        <v>407</v>
      </c>
      <c r="B846" t="str">
        <f t="shared" si="116"/>
        <v xml:space="preserve"> świecki </v>
      </c>
      <c r="C846" s="4" t="s">
        <v>14</v>
      </c>
      <c r="D846" s="6">
        <v>7147</v>
      </c>
      <c r="E846" s="6">
        <v>3678</v>
      </c>
      <c r="F846" s="6">
        <v>3469</v>
      </c>
      <c r="G846" t="b">
        <f t="shared" si="110"/>
        <v>0</v>
      </c>
      <c r="H846" t="b">
        <f t="shared" si="111"/>
        <v>1</v>
      </c>
      <c r="I846" t="b">
        <f t="shared" si="112"/>
        <v>1</v>
      </c>
      <c r="J846" t="b">
        <f t="shared" si="113"/>
        <v>0</v>
      </c>
    </row>
    <row r="847" spans="1:10">
      <c r="A847" s="1" t="s">
        <v>407</v>
      </c>
      <c r="B847" t="str">
        <f t="shared" si="116"/>
        <v xml:space="preserve"> świecki </v>
      </c>
      <c r="C847" s="4" t="s">
        <v>15</v>
      </c>
      <c r="D847" s="6">
        <v>6246</v>
      </c>
      <c r="E847" s="6">
        <v>3169</v>
      </c>
      <c r="F847" s="6">
        <v>3077</v>
      </c>
      <c r="G847" t="b">
        <f t="shared" si="110"/>
        <v>0</v>
      </c>
      <c r="H847" t="b">
        <f t="shared" si="111"/>
        <v>1</v>
      </c>
      <c r="I847" t="b">
        <f t="shared" si="112"/>
        <v>1</v>
      </c>
      <c r="J847" t="b">
        <f t="shared" si="113"/>
        <v>0</v>
      </c>
    </row>
    <row r="848" spans="1:10">
      <c r="A848" s="1" t="s">
        <v>407</v>
      </c>
      <c r="B848" t="str">
        <f t="shared" si="116"/>
        <v xml:space="preserve"> świecki </v>
      </c>
      <c r="C848" s="4" t="s">
        <v>16</v>
      </c>
      <c r="D848" s="6">
        <v>6257</v>
      </c>
      <c r="E848" s="6">
        <v>3129</v>
      </c>
      <c r="F848" s="6">
        <v>3128</v>
      </c>
      <c r="G848" t="b">
        <f t="shared" si="110"/>
        <v>0</v>
      </c>
      <c r="H848" t="b">
        <f t="shared" si="111"/>
        <v>1</v>
      </c>
      <c r="I848" t="b">
        <f t="shared" si="112"/>
        <v>1</v>
      </c>
      <c r="J848" t="b">
        <f t="shared" si="113"/>
        <v>0</v>
      </c>
    </row>
    <row r="849" spans="1:10">
      <c r="A849" s="1" t="s">
        <v>407</v>
      </c>
      <c r="B849" t="str">
        <f t="shared" si="116"/>
        <v xml:space="preserve"> świecki </v>
      </c>
      <c r="C849" s="4" t="s">
        <v>17</v>
      </c>
      <c r="D849" s="6">
        <v>7429</v>
      </c>
      <c r="E849" s="6">
        <v>3691</v>
      </c>
      <c r="F849" s="6">
        <v>3738</v>
      </c>
      <c r="G849" t="b">
        <f t="shared" si="110"/>
        <v>0</v>
      </c>
      <c r="H849" t="b">
        <f t="shared" si="111"/>
        <v>1</v>
      </c>
      <c r="I849" t="b">
        <f t="shared" si="112"/>
        <v>1</v>
      </c>
      <c r="J849" t="b">
        <f t="shared" si="113"/>
        <v>0</v>
      </c>
    </row>
    <row r="850" spans="1:10">
      <c r="A850" s="1" t="s">
        <v>407</v>
      </c>
      <c r="B850" t="str">
        <f t="shared" si="116"/>
        <v xml:space="preserve"> świecki </v>
      </c>
      <c r="C850" s="4" t="s">
        <v>18</v>
      </c>
      <c r="D850" s="6">
        <v>6962</v>
      </c>
      <c r="E850" s="6">
        <v>3361</v>
      </c>
      <c r="F850" s="6">
        <v>3601</v>
      </c>
      <c r="G850" t="b">
        <f t="shared" si="110"/>
        <v>0</v>
      </c>
      <c r="H850" t="b">
        <f t="shared" si="111"/>
        <v>1</v>
      </c>
      <c r="I850" t="b">
        <f t="shared" si="112"/>
        <v>1</v>
      </c>
      <c r="J850" t="b">
        <f t="shared" si="113"/>
        <v>0</v>
      </c>
    </row>
    <row r="851" spans="1:10">
      <c r="A851" s="1" t="s">
        <v>407</v>
      </c>
      <c r="B851" t="str">
        <f t="shared" si="116"/>
        <v xml:space="preserve"> świecki </v>
      </c>
      <c r="C851" s="4" t="s">
        <v>19</v>
      </c>
      <c r="D851" s="6">
        <v>5624</v>
      </c>
      <c r="E851" s="6">
        <v>2597</v>
      </c>
      <c r="F851" s="6">
        <v>3027</v>
      </c>
      <c r="G851" t="b">
        <f t="shared" si="110"/>
        <v>0</v>
      </c>
      <c r="H851" t="b">
        <f t="shared" si="111"/>
        <v>1</v>
      </c>
      <c r="I851" t="b">
        <f t="shared" si="112"/>
        <v>1</v>
      </c>
      <c r="J851" t="b">
        <f t="shared" si="113"/>
        <v>0</v>
      </c>
    </row>
    <row r="852" spans="1:10">
      <c r="A852" s="1" t="s">
        <v>407</v>
      </c>
      <c r="B852" t="str">
        <f t="shared" si="116"/>
        <v xml:space="preserve"> świecki </v>
      </c>
      <c r="C852" s="4" t="s">
        <v>5</v>
      </c>
      <c r="D852" s="6">
        <v>8282</v>
      </c>
      <c r="E852" s="6">
        <v>3079</v>
      </c>
      <c r="F852" s="6">
        <v>5203</v>
      </c>
      <c r="G852" t="b">
        <f t="shared" ref="G852:G915" si="118">IFERROR(IF(SEARCH(" - ",C852)&gt;0,FALSE,TRUE),TRUE)</f>
        <v>1</v>
      </c>
      <c r="H852" t="b">
        <f t="shared" ref="H852:H915" si="119">IFERROR(IF(SEARCH("70",C852)&gt;0,FALSE,TRUE),TRUE)</f>
        <v>0</v>
      </c>
      <c r="I852" t="b">
        <f t="shared" ref="I852:I915" si="120">IFERROR(IF(SEARCH("65+",C852)&gt;0,FALSE,TRUE),TRUE)</f>
        <v>1</v>
      </c>
      <c r="J852" t="b">
        <f t="shared" ref="J852:J915" si="121">AND(G852:I852)</f>
        <v>0</v>
      </c>
    </row>
    <row r="853" spans="1:10">
      <c r="A853" s="1" t="s">
        <v>407</v>
      </c>
      <c r="B853" t="str">
        <f t="shared" si="116"/>
        <v xml:space="preserve"> świecki </v>
      </c>
      <c r="C853" s="4" t="s">
        <v>4</v>
      </c>
      <c r="D853" s="6">
        <f>SUM(D851:D852)</f>
        <v>13906</v>
      </c>
      <c r="E853" s="6">
        <f>SUM(E851:E852)</f>
        <v>5676</v>
      </c>
      <c r="F853" s="6">
        <f t="shared" ref="F853" si="122">SUM(F851:F852)</f>
        <v>8230</v>
      </c>
      <c r="G853" t="b">
        <f t="shared" si="118"/>
        <v>1</v>
      </c>
      <c r="H853" t="b">
        <f t="shared" si="119"/>
        <v>1</v>
      </c>
      <c r="I853" t="b">
        <f t="shared" si="120"/>
        <v>0</v>
      </c>
      <c r="J853" t="b">
        <f t="shared" si="121"/>
        <v>0</v>
      </c>
    </row>
    <row r="854" spans="1:10">
      <c r="A854" s="1" t="s">
        <v>407</v>
      </c>
      <c r="B854" t="str">
        <f t="shared" si="116"/>
        <v xml:space="preserve"> toruński </v>
      </c>
      <c r="C854" s="4" t="s">
        <v>136</v>
      </c>
      <c r="D854" s="6">
        <v>103898</v>
      </c>
      <c r="E854" s="6">
        <v>51206</v>
      </c>
      <c r="F854" s="6">
        <v>52692</v>
      </c>
      <c r="G854" t="b">
        <f t="shared" si="118"/>
        <v>1</v>
      </c>
      <c r="H854" t="b">
        <f t="shared" si="119"/>
        <v>1</v>
      </c>
      <c r="I854" t="b">
        <f t="shared" si="120"/>
        <v>1</v>
      </c>
      <c r="J854" t="b">
        <f t="shared" si="121"/>
        <v>1</v>
      </c>
    </row>
    <row r="855" spans="1:10">
      <c r="A855" s="1" t="s">
        <v>407</v>
      </c>
      <c r="B855" t="str">
        <f t="shared" si="116"/>
        <v xml:space="preserve"> toruński </v>
      </c>
      <c r="C855" s="4" t="s">
        <v>6</v>
      </c>
      <c r="D855" s="6">
        <v>5622</v>
      </c>
      <c r="E855" s="6">
        <v>2922</v>
      </c>
      <c r="F855" s="6">
        <v>2700</v>
      </c>
      <c r="G855" t="b">
        <f t="shared" si="118"/>
        <v>0</v>
      </c>
      <c r="H855" t="b">
        <f t="shared" si="119"/>
        <v>1</v>
      </c>
      <c r="I855" t="b">
        <f t="shared" si="120"/>
        <v>1</v>
      </c>
      <c r="J855" t="b">
        <f t="shared" si="121"/>
        <v>0</v>
      </c>
    </row>
    <row r="856" spans="1:10">
      <c r="A856" s="1" t="s">
        <v>407</v>
      </c>
      <c r="B856" t="str">
        <f t="shared" si="116"/>
        <v xml:space="preserve"> toruński </v>
      </c>
      <c r="C856" s="4" t="s">
        <v>7</v>
      </c>
      <c r="D856" s="6">
        <v>6835</v>
      </c>
      <c r="E856" s="6">
        <v>3465</v>
      </c>
      <c r="F856" s="6">
        <v>3370</v>
      </c>
      <c r="G856" t="b">
        <f t="shared" si="118"/>
        <v>0</v>
      </c>
      <c r="H856" t="b">
        <f t="shared" si="119"/>
        <v>1</v>
      </c>
      <c r="I856" t="b">
        <f t="shared" si="120"/>
        <v>1</v>
      </c>
      <c r="J856" t="b">
        <f t="shared" si="121"/>
        <v>0</v>
      </c>
    </row>
    <row r="857" spans="1:10">
      <c r="A857" s="1" t="s">
        <v>407</v>
      </c>
      <c r="B857" t="str">
        <f t="shared" si="116"/>
        <v xml:space="preserve"> toruński </v>
      </c>
      <c r="C857" s="4" t="s">
        <v>8</v>
      </c>
      <c r="D857" s="6">
        <v>6290</v>
      </c>
      <c r="E857" s="6">
        <v>3270</v>
      </c>
      <c r="F857" s="6">
        <v>3020</v>
      </c>
      <c r="G857" t="b">
        <f t="shared" si="118"/>
        <v>0</v>
      </c>
      <c r="H857" t="b">
        <f t="shared" si="119"/>
        <v>1</v>
      </c>
      <c r="I857" t="b">
        <f t="shared" si="120"/>
        <v>1</v>
      </c>
      <c r="J857" t="b">
        <f t="shared" si="121"/>
        <v>0</v>
      </c>
    </row>
    <row r="858" spans="1:10">
      <c r="A858" s="1" t="s">
        <v>407</v>
      </c>
      <c r="B858" t="str">
        <f t="shared" si="116"/>
        <v xml:space="preserve"> toruński </v>
      </c>
      <c r="C858" s="4" t="s">
        <v>9</v>
      </c>
      <c r="D858" s="6">
        <v>6229</v>
      </c>
      <c r="E858" s="6">
        <v>3150</v>
      </c>
      <c r="F858" s="6">
        <v>3079</v>
      </c>
      <c r="G858" t="b">
        <f t="shared" si="118"/>
        <v>0</v>
      </c>
      <c r="H858" t="b">
        <f t="shared" si="119"/>
        <v>1</v>
      </c>
      <c r="I858" t="b">
        <f t="shared" si="120"/>
        <v>1</v>
      </c>
      <c r="J858" t="b">
        <f t="shared" si="121"/>
        <v>0</v>
      </c>
    </row>
    <row r="859" spans="1:10">
      <c r="A859" s="1" t="s">
        <v>407</v>
      </c>
      <c r="B859" t="str">
        <f t="shared" si="116"/>
        <v xml:space="preserve"> toruński </v>
      </c>
      <c r="C859" s="4" t="s">
        <v>10</v>
      </c>
      <c r="D859" s="6">
        <v>7108</v>
      </c>
      <c r="E859" s="6">
        <v>3593</v>
      </c>
      <c r="F859" s="6">
        <v>3515</v>
      </c>
      <c r="G859" t="b">
        <f t="shared" si="118"/>
        <v>0</v>
      </c>
      <c r="H859" t="b">
        <f t="shared" si="119"/>
        <v>1</v>
      </c>
      <c r="I859" t="b">
        <f t="shared" si="120"/>
        <v>1</v>
      </c>
      <c r="J859" t="b">
        <f t="shared" si="121"/>
        <v>0</v>
      </c>
    </row>
    <row r="860" spans="1:10">
      <c r="A860" s="1" t="s">
        <v>407</v>
      </c>
      <c r="B860" t="str">
        <f t="shared" si="116"/>
        <v xml:space="preserve"> toruński </v>
      </c>
      <c r="C860" s="4" t="s">
        <v>11</v>
      </c>
      <c r="D860" s="6">
        <v>7652</v>
      </c>
      <c r="E860" s="6">
        <v>3796</v>
      </c>
      <c r="F860" s="6">
        <v>3856</v>
      </c>
      <c r="G860" t="b">
        <f t="shared" si="118"/>
        <v>0</v>
      </c>
      <c r="H860" t="b">
        <f t="shared" si="119"/>
        <v>1</v>
      </c>
      <c r="I860" t="b">
        <f t="shared" si="120"/>
        <v>1</v>
      </c>
      <c r="J860" t="b">
        <f t="shared" si="121"/>
        <v>0</v>
      </c>
    </row>
    <row r="861" spans="1:10">
      <c r="A861" s="1" t="s">
        <v>407</v>
      </c>
      <c r="B861" t="str">
        <f t="shared" si="116"/>
        <v xml:space="preserve"> toruński </v>
      </c>
      <c r="C861" s="4" t="s">
        <v>12</v>
      </c>
      <c r="D861" s="6">
        <v>8679</v>
      </c>
      <c r="E861" s="6">
        <v>4286</v>
      </c>
      <c r="F861" s="6">
        <v>4393</v>
      </c>
      <c r="G861" t="b">
        <f t="shared" si="118"/>
        <v>0</v>
      </c>
      <c r="H861" t="b">
        <f t="shared" si="119"/>
        <v>1</v>
      </c>
      <c r="I861" t="b">
        <f t="shared" si="120"/>
        <v>1</v>
      </c>
      <c r="J861" t="b">
        <f t="shared" si="121"/>
        <v>0</v>
      </c>
    </row>
    <row r="862" spans="1:10">
      <c r="A862" s="1" t="s">
        <v>407</v>
      </c>
      <c r="B862" t="str">
        <f t="shared" si="116"/>
        <v xml:space="preserve"> toruński </v>
      </c>
      <c r="C862" s="4" t="s">
        <v>13</v>
      </c>
      <c r="D862" s="6">
        <v>8965</v>
      </c>
      <c r="E862" s="6">
        <v>4542</v>
      </c>
      <c r="F862" s="6">
        <v>4423</v>
      </c>
      <c r="G862" t="b">
        <f t="shared" si="118"/>
        <v>0</v>
      </c>
      <c r="H862" t="b">
        <f t="shared" si="119"/>
        <v>1</v>
      </c>
      <c r="I862" t="b">
        <f t="shared" si="120"/>
        <v>1</v>
      </c>
      <c r="J862" t="b">
        <f t="shared" si="121"/>
        <v>0</v>
      </c>
    </row>
    <row r="863" spans="1:10">
      <c r="A863" s="1" t="s">
        <v>407</v>
      </c>
      <c r="B863" t="str">
        <f t="shared" si="116"/>
        <v xml:space="preserve"> toruński </v>
      </c>
      <c r="C863" s="4" t="s">
        <v>14</v>
      </c>
      <c r="D863" s="6">
        <v>8427</v>
      </c>
      <c r="E863" s="6">
        <v>4217</v>
      </c>
      <c r="F863" s="6">
        <v>4210</v>
      </c>
      <c r="G863" t="b">
        <f t="shared" si="118"/>
        <v>0</v>
      </c>
      <c r="H863" t="b">
        <f t="shared" si="119"/>
        <v>1</v>
      </c>
      <c r="I863" t="b">
        <f t="shared" si="120"/>
        <v>1</v>
      </c>
      <c r="J863" t="b">
        <f t="shared" si="121"/>
        <v>0</v>
      </c>
    </row>
    <row r="864" spans="1:10">
      <c r="A864" s="1" t="s">
        <v>407</v>
      </c>
      <c r="B864" t="str">
        <f t="shared" si="116"/>
        <v xml:space="preserve"> toruński </v>
      </c>
      <c r="C864" s="4" t="s">
        <v>15</v>
      </c>
      <c r="D864" s="6">
        <v>6560</v>
      </c>
      <c r="E864" s="6">
        <v>3341</v>
      </c>
      <c r="F864" s="6">
        <v>3219</v>
      </c>
      <c r="G864" t="b">
        <f t="shared" si="118"/>
        <v>0</v>
      </c>
      <c r="H864" t="b">
        <f t="shared" si="119"/>
        <v>1</v>
      </c>
      <c r="I864" t="b">
        <f t="shared" si="120"/>
        <v>1</v>
      </c>
      <c r="J864" t="b">
        <f t="shared" si="121"/>
        <v>0</v>
      </c>
    </row>
    <row r="865" spans="1:10">
      <c r="A865" s="1" t="s">
        <v>407</v>
      </c>
      <c r="B865" t="str">
        <f t="shared" si="116"/>
        <v xml:space="preserve"> toruński </v>
      </c>
      <c r="C865" s="4" t="s">
        <v>16</v>
      </c>
      <c r="D865" s="6">
        <v>6305</v>
      </c>
      <c r="E865" s="6">
        <v>3178</v>
      </c>
      <c r="F865" s="6">
        <v>3127</v>
      </c>
      <c r="G865" t="b">
        <f t="shared" si="118"/>
        <v>0</v>
      </c>
      <c r="H865" t="b">
        <f t="shared" si="119"/>
        <v>1</v>
      </c>
      <c r="I865" t="b">
        <f t="shared" si="120"/>
        <v>1</v>
      </c>
      <c r="J865" t="b">
        <f t="shared" si="121"/>
        <v>0</v>
      </c>
    </row>
    <row r="866" spans="1:10">
      <c r="A866" s="1" t="s">
        <v>407</v>
      </c>
      <c r="B866" t="str">
        <f t="shared" si="116"/>
        <v xml:space="preserve"> toruński </v>
      </c>
      <c r="C866" s="4" t="s">
        <v>17</v>
      </c>
      <c r="D866" s="6">
        <v>6965</v>
      </c>
      <c r="E866" s="6">
        <v>3484</v>
      </c>
      <c r="F866" s="6">
        <v>3481</v>
      </c>
      <c r="G866" t="b">
        <f t="shared" si="118"/>
        <v>0</v>
      </c>
      <c r="H866" t="b">
        <f t="shared" si="119"/>
        <v>1</v>
      </c>
      <c r="I866" t="b">
        <f t="shared" si="120"/>
        <v>1</v>
      </c>
      <c r="J866" t="b">
        <f t="shared" si="121"/>
        <v>0</v>
      </c>
    </row>
    <row r="867" spans="1:10">
      <c r="A867" s="1" t="s">
        <v>407</v>
      </c>
      <c r="B867" t="str">
        <f t="shared" si="116"/>
        <v xml:space="preserve"> toruński </v>
      </c>
      <c r="C867" s="4" t="s">
        <v>18</v>
      </c>
      <c r="D867" s="6">
        <v>6322</v>
      </c>
      <c r="E867" s="6">
        <v>3111</v>
      </c>
      <c r="F867" s="6">
        <v>3211</v>
      </c>
      <c r="G867" t="b">
        <f t="shared" si="118"/>
        <v>0</v>
      </c>
      <c r="H867" t="b">
        <f t="shared" si="119"/>
        <v>1</v>
      </c>
      <c r="I867" t="b">
        <f t="shared" si="120"/>
        <v>1</v>
      </c>
      <c r="J867" t="b">
        <f t="shared" si="121"/>
        <v>0</v>
      </c>
    </row>
    <row r="868" spans="1:10">
      <c r="A868" s="1" t="s">
        <v>407</v>
      </c>
      <c r="B868" t="str">
        <f t="shared" si="116"/>
        <v xml:space="preserve"> toruński </v>
      </c>
      <c r="C868" s="4" t="s">
        <v>19</v>
      </c>
      <c r="D868" s="6">
        <v>4629</v>
      </c>
      <c r="E868" s="6">
        <v>2181</v>
      </c>
      <c r="F868" s="6">
        <v>2448</v>
      </c>
      <c r="G868" t="b">
        <f t="shared" si="118"/>
        <v>0</v>
      </c>
      <c r="H868" t="b">
        <f t="shared" si="119"/>
        <v>1</v>
      </c>
      <c r="I868" t="b">
        <f t="shared" si="120"/>
        <v>1</v>
      </c>
      <c r="J868" t="b">
        <f t="shared" si="121"/>
        <v>0</v>
      </c>
    </row>
    <row r="869" spans="1:10">
      <c r="A869" s="1" t="s">
        <v>407</v>
      </c>
      <c r="B869" t="str">
        <f t="shared" si="116"/>
        <v xml:space="preserve"> toruński </v>
      </c>
      <c r="C869" s="4" t="s">
        <v>5</v>
      </c>
      <c r="D869" s="6">
        <v>7310</v>
      </c>
      <c r="E869" s="6">
        <v>2670</v>
      </c>
      <c r="F869" s="6">
        <v>4640</v>
      </c>
      <c r="G869" t="b">
        <f t="shared" si="118"/>
        <v>1</v>
      </c>
      <c r="H869" t="b">
        <f t="shared" si="119"/>
        <v>0</v>
      </c>
      <c r="I869" t="b">
        <f t="shared" si="120"/>
        <v>1</v>
      </c>
      <c r="J869" t="b">
        <f t="shared" si="121"/>
        <v>0</v>
      </c>
    </row>
    <row r="870" spans="1:10">
      <c r="A870" s="1" t="s">
        <v>407</v>
      </c>
      <c r="B870" t="str">
        <f t="shared" si="116"/>
        <v xml:space="preserve"> toruński </v>
      </c>
      <c r="C870" s="4" t="s">
        <v>4</v>
      </c>
      <c r="D870" s="6">
        <f>SUM(D868:D869)</f>
        <v>11939</v>
      </c>
      <c r="E870" s="6">
        <f>SUM(E868:E869)</f>
        <v>4851</v>
      </c>
      <c r="F870" s="6">
        <f t="shared" ref="F870" si="123">SUM(F868:F869)</f>
        <v>7088</v>
      </c>
      <c r="G870" t="b">
        <f t="shared" si="118"/>
        <v>1</v>
      </c>
      <c r="H870" t="b">
        <f t="shared" si="119"/>
        <v>1</v>
      </c>
      <c r="I870" t="b">
        <f t="shared" si="120"/>
        <v>0</v>
      </c>
      <c r="J870" t="b">
        <f t="shared" si="121"/>
        <v>0</v>
      </c>
    </row>
    <row r="871" spans="1:10">
      <c r="A871" s="1" t="s">
        <v>407</v>
      </c>
      <c r="B871" t="str">
        <f t="shared" si="116"/>
        <v xml:space="preserve"> tucholski </v>
      </c>
      <c r="C871" s="4" t="s">
        <v>137</v>
      </c>
      <c r="D871" s="6">
        <v>48384</v>
      </c>
      <c r="E871" s="6">
        <v>24133</v>
      </c>
      <c r="F871" s="6">
        <v>24251</v>
      </c>
      <c r="G871" t="b">
        <f t="shared" si="118"/>
        <v>1</v>
      </c>
      <c r="H871" t="b">
        <f t="shared" si="119"/>
        <v>1</v>
      </c>
      <c r="I871" t="b">
        <f t="shared" si="120"/>
        <v>1</v>
      </c>
      <c r="J871" t="b">
        <f t="shared" si="121"/>
        <v>1</v>
      </c>
    </row>
    <row r="872" spans="1:10">
      <c r="A872" s="1" t="s">
        <v>407</v>
      </c>
      <c r="B872" t="str">
        <f t="shared" si="116"/>
        <v xml:space="preserve"> tucholski </v>
      </c>
      <c r="C872" s="4" t="s">
        <v>6</v>
      </c>
      <c r="D872" s="6">
        <v>2562</v>
      </c>
      <c r="E872" s="6">
        <v>1346</v>
      </c>
      <c r="F872" s="6">
        <v>1216</v>
      </c>
      <c r="G872" t="b">
        <f t="shared" si="118"/>
        <v>0</v>
      </c>
      <c r="H872" t="b">
        <f t="shared" si="119"/>
        <v>1</v>
      </c>
      <c r="I872" t="b">
        <f t="shared" si="120"/>
        <v>1</v>
      </c>
      <c r="J872" t="b">
        <f t="shared" si="121"/>
        <v>0</v>
      </c>
    </row>
    <row r="873" spans="1:10">
      <c r="A873" s="1" t="s">
        <v>407</v>
      </c>
      <c r="B873" t="str">
        <f t="shared" si="116"/>
        <v xml:space="preserve"> tucholski </v>
      </c>
      <c r="C873" s="4" t="s">
        <v>7</v>
      </c>
      <c r="D873" s="6">
        <v>2919</v>
      </c>
      <c r="E873" s="6">
        <v>1477</v>
      </c>
      <c r="F873" s="6">
        <v>1442</v>
      </c>
      <c r="G873" t="b">
        <f t="shared" si="118"/>
        <v>0</v>
      </c>
      <c r="H873" t="b">
        <f t="shared" si="119"/>
        <v>1</v>
      </c>
      <c r="I873" t="b">
        <f t="shared" si="120"/>
        <v>1</v>
      </c>
      <c r="J873" t="b">
        <f t="shared" si="121"/>
        <v>0</v>
      </c>
    </row>
    <row r="874" spans="1:10">
      <c r="A874" s="1" t="s">
        <v>407</v>
      </c>
      <c r="B874" t="str">
        <f t="shared" si="116"/>
        <v xml:space="preserve"> tucholski </v>
      </c>
      <c r="C874" s="4" t="s">
        <v>8</v>
      </c>
      <c r="D874" s="6">
        <v>2591</v>
      </c>
      <c r="E874" s="6">
        <v>1348</v>
      </c>
      <c r="F874" s="6">
        <v>1243</v>
      </c>
      <c r="G874" t="b">
        <f t="shared" si="118"/>
        <v>0</v>
      </c>
      <c r="H874" t="b">
        <f t="shared" si="119"/>
        <v>1</v>
      </c>
      <c r="I874" t="b">
        <f t="shared" si="120"/>
        <v>1</v>
      </c>
      <c r="J874" t="b">
        <f t="shared" si="121"/>
        <v>0</v>
      </c>
    </row>
    <row r="875" spans="1:10">
      <c r="A875" s="1" t="s">
        <v>407</v>
      </c>
      <c r="B875" t="str">
        <f t="shared" si="116"/>
        <v xml:space="preserve"> tucholski </v>
      </c>
      <c r="C875" s="4" t="s">
        <v>9</v>
      </c>
      <c r="D875" s="6">
        <v>3119</v>
      </c>
      <c r="E875" s="6">
        <v>1633</v>
      </c>
      <c r="F875" s="6">
        <v>1486</v>
      </c>
      <c r="G875" t="b">
        <f t="shared" si="118"/>
        <v>0</v>
      </c>
      <c r="H875" t="b">
        <f t="shared" si="119"/>
        <v>1</v>
      </c>
      <c r="I875" t="b">
        <f t="shared" si="120"/>
        <v>1</v>
      </c>
      <c r="J875" t="b">
        <f t="shared" si="121"/>
        <v>0</v>
      </c>
    </row>
    <row r="876" spans="1:10">
      <c r="A876" s="1" t="s">
        <v>407</v>
      </c>
      <c r="B876" t="str">
        <f t="shared" si="116"/>
        <v xml:space="preserve"> tucholski </v>
      </c>
      <c r="C876" s="4" t="s">
        <v>10</v>
      </c>
      <c r="D876" s="6">
        <v>3258</v>
      </c>
      <c r="E876" s="6">
        <v>1641</v>
      </c>
      <c r="F876" s="6">
        <v>1617</v>
      </c>
      <c r="G876" t="b">
        <f t="shared" si="118"/>
        <v>0</v>
      </c>
      <c r="H876" t="b">
        <f t="shared" si="119"/>
        <v>1</v>
      </c>
      <c r="I876" t="b">
        <f t="shared" si="120"/>
        <v>1</v>
      </c>
      <c r="J876" t="b">
        <f t="shared" si="121"/>
        <v>0</v>
      </c>
    </row>
    <row r="877" spans="1:10">
      <c r="A877" s="1" t="s">
        <v>407</v>
      </c>
      <c r="B877" t="str">
        <f t="shared" si="116"/>
        <v xml:space="preserve"> tucholski </v>
      </c>
      <c r="C877" s="4" t="s">
        <v>11</v>
      </c>
      <c r="D877" s="6">
        <v>3786</v>
      </c>
      <c r="E877" s="6">
        <v>1986</v>
      </c>
      <c r="F877" s="6">
        <v>1800</v>
      </c>
      <c r="G877" t="b">
        <f t="shared" si="118"/>
        <v>0</v>
      </c>
      <c r="H877" t="b">
        <f t="shared" si="119"/>
        <v>1</v>
      </c>
      <c r="I877" t="b">
        <f t="shared" si="120"/>
        <v>1</v>
      </c>
      <c r="J877" t="b">
        <f t="shared" si="121"/>
        <v>0</v>
      </c>
    </row>
    <row r="878" spans="1:10">
      <c r="A878" s="1" t="s">
        <v>407</v>
      </c>
      <c r="B878" t="str">
        <f t="shared" si="116"/>
        <v xml:space="preserve"> tucholski </v>
      </c>
      <c r="C878" s="4" t="s">
        <v>12</v>
      </c>
      <c r="D878" s="6">
        <v>3913</v>
      </c>
      <c r="E878" s="6">
        <v>2093</v>
      </c>
      <c r="F878" s="6">
        <v>1820</v>
      </c>
      <c r="G878" t="b">
        <f t="shared" si="118"/>
        <v>0</v>
      </c>
      <c r="H878" t="b">
        <f t="shared" si="119"/>
        <v>1</v>
      </c>
      <c r="I878" t="b">
        <f t="shared" si="120"/>
        <v>1</v>
      </c>
      <c r="J878" t="b">
        <f t="shared" si="121"/>
        <v>0</v>
      </c>
    </row>
    <row r="879" spans="1:10">
      <c r="A879" s="1" t="s">
        <v>407</v>
      </c>
      <c r="B879" t="str">
        <f t="shared" si="116"/>
        <v xml:space="preserve"> tucholski </v>
      </c>
      <c r="C879" s="4" t="s">
        <v>13</v>
      </c>
      <c r="D879" s="6">
        <v>3517</v>
      </c>
      <c r="E879" s="6">
        <v>1803</v>
      </c>
      <c r="F879" s="6">
        <v>1714</v>
      </c>
      <c r="G879" t="b">
        <f t="shared" si="118"/>
        <v>0</v>
      </c>
      <c r="H879" t="b">
        <f t="shared" si="119"/>
        <v>1</v>
      </c>
      <c r="I879" t="b">
        <f t="shared" si="120"/>
        <v>1</v>
      </c>
      <c r="J879" t="b">
        <f t="shared" si="121"/>
        <v>0</v>
      </c>
    </row>
    <row r="880" spans="1:10">
      <c r="A880" s="1" t="s">
        <v>407</v>
      </c>
      <c r="B880" t="str">
        <f t="shared" si="116"/>
        <v xml:space="preserve"> tucholski </v>
      </c>
      <c r="C880" s="4" t="s">
        <v>14</v>
      </c>
      <c r="D880" s="6">
        <v>3175</v>
      </c>
      <c r="E880" s="6">
        <v>1582</v>
      </c>
      <c r="F880" s="6">
        <v>1593</v>
      </c>
      <c r="G880" t="b">
        <f t="shared" si="118"/>
        <v>0</v>
      </c>
      <c r="H880" t="b">
        <f t="shared" si="119"/>
        <v>1</v>
      </c>
      <c r="I880" t="b">
        <f t="shared" si="120"/>
        <v>1</v>
      </c>
      <c r="J880" t="b">
        <f t="shared" si="121"/>
        <v>0</v>
      </c>
    </row>
    <row r="881" spans="1:10">
      <c r="A881" s="1" t="s">
        <v>407</v>
      </c>
      <c r="B881" t="str">
        <f t="shared" si="116"/>
        <v xml:space="preserve"> tucholski </v>
      </c>
      <c r="C881" s="4" t="s">
        <v>15</v>
      </c>
      <c r="D881" s="6">
        <v>2949</v>
      </c>
      <c r="E881" s="6">
        <v>1492</v>
      </c>
      <c r="F881" s="6">
        <v>1457</v>
      </c>
      <c r="G881" t="b">
        <f t="shared" si="118"/>
        <v>0</v>
      </c>
      <c r="H881" t="b">
        <f t="shared" si="119"/>
        <v>1</v>
      </c>
      <c r="I881" t="b">
        <f t="shared" si="120"/>
        <v>1</v>
      </c>
      <c r="J881" t="b">
        <f t="shared" si="121"/>
        <v>0</v>
      </c>
    </row>
    <row r="882" spans="1:10">
      <c r="A882" s="1" t="s">
        <v>407</v>
      </c>
      <c r="B882" t="str">
        <f t="shared" si="116"/>
        <v xml:space="preserve"> tucholski </v>
      </c>
      <c r="C882" s="4" t="s">
        <v>16</v>
      </c>
      <c r="D882" s="6">
        <v>3100</v>
      </c>
      <c r="E882" s="6">
        <v>1566</v>
      </c>
      <c r="F882" s="6">
        <v>1534</v>
      </c>
      <c r="G882" t="b">
        <f t="shared" si="118"/>
        <v>0</v>
      </c>
      <c r="H882" t="b">
        <f t="shared" si="119"/>
        <v>1</v>
      </c>
      <c r="I882" t="b">
        <f t="shared" si="120"/>
        <v>1</v>
      </c>
      <c r="J882" t="b">
        <f t="shared" si="121"/>
        <v>0</v>
      </c>
    </row>
    <row r="883" spans="1:10">
      <c r="A883" s="1" t="s">
        <v>407</v>
      </c>
      <c r="B883" t="str">
        <f t="shared" si="116"/>
        <v xml:space="preserve"> tucholski </v>
      </c>
      <c r="C883" s="4" t="s">
        <v>17</v>
      </c>
      <c r="D883" s="6">
        <v>3687</v>
      </c>
      <c r="E883" s="6">
        <v>1880</v>
      </c>
      <c r="F883" s="6">
        <v>1807</v>
      </c>
      <c r="G883" t="b">
        <f t="shared" si="118"/>
        <v>0</v>
      </c>
      <c r="H883" t="b">
        <f t="shared" si="119"/>
        <v>1</v>
      </c>
      <c r="I883" t="b">
        <f t="shared" si="120"/>
        <v>1</v>
      </c>
      <c r="J883" t="b">
        <f t="shared" si="121"/>
        <v>0</v>
      </c>
    </row>
    <row r="884" spans="1:10">
      <c r="A884" s="1" t="s">
        <v>407</v>
      </c>
      <c r="B884" t="str">
        <f t="shared" si="116"/>
        <v xml:space="preserve"> tucholski </v>
      </c>
      <c r="C884" s="4" t="s">
        <v>18</v>
      </c>
      <c r="D884" s="6">
        <v>3185</v>
      </c>
      <c r="E884" s="6">
        <v>1574</v>
      </c>
      <c r="F884" s="6">
        <v>1611</v>
      </c>
      <c r="G884" t="b">
        <f t="shared" si="118"/>
        <v>0</v>
      </c>
      <c r="H884" t="b">
        <f t="shared" si="119"/>
        <v>1</v>
      </c>
      <c r="I884" t="b">
        <f t="shared" si="120"/>
        <v>1</v>
      </c>
      <c r="J884" t="b">
        <f t="shared" si="121"/>
        <v>0</v>
      </c>
    </row>
    <row r="885" spans="1:10">
      <c r="A885" s="1" t="s">
        <v>407</v>
      </c>
      <c r="B885" t="str">
        <f t="shared" si="116"/>
        <v xml:space="preserve"> tucholski </v>
      </c>
      <c r="C885" s="4" t="s">
        <v>19</v>
      </c>
      <c r="D885" s="6">
        <v>2569</v>
      </c>
      <c r="E885" s="6">
        <v>1219</v>
      </c>
      <c r="F885" s="6">
        <v>1350</v>
      </c>
      <c r="G885" t="b">
        <f t="shared" si="118"/>
        <v>0</v>
      </c>
      <c r="H885" t="b">
        <f t="shared" si="119"/>
        <v>1</v>
      </c>
      <c r="I885" t="b">
        <f t="shared" si="120"/>
        <v>1</v>
      </c>
      <c r="J885" t="b">
        <f t="shared" si="121"/>
        <v>0</v>
      </c>
    </row>
    <row r="886" spans="1:10">
      <c r="A886" s="1" t="s">
        <v>407</v>
      </c>
      <c r="B886" t="str">
        <f t="shared" si="116"/>
        <v xml:space="preserve"> tucholski </v>
      </c>
      <c r="C886" s="4" t="s">
        <v>5</v>
      </c>
      <c r="D886" s="6">
        <v>4054</v>
      </c>
      <c r="E886" s="6">
        <v>1493</v>
      </c>
      <c r="F886" s="6">
        <v>2561</v>
      </c>
      <c r="G886" t="b">
        <f t="shared" si="118"/>
        <v>1</v>
      </c>
      <c r="H886" t="b">
        <f t="shared" si="119"/>
        <v>0</v>
      </c>
      <c r="I886" t="b">
        <f t="shared" si="120"/>
        <v>1</v>
      </c>
      <c r="J886" t="b">
        <f t="shared" si="121"/>
        <v>0</v>
      </c>
    </row>
    <row r="887" spans="1:10">
      <c r="A887" s="1" t="s">
        <v>407</v>
      </c>
      <c r="B887" t="str">
        <f t="shared" si="116"/>
        <v xml:space="preserve"> tucholski </v>
      </c>
      <c r="C887" s="4" t="s">
        <v>4</v>
      </c>
      <c r="D887" s="6">
        <f>SUM(D885:D886)</f>
        <v>6623</v>
      </c>
      <c r="E887" s="6">
        <f>SUM(E885:E886)</f>
        <v>2712</v>
      </c>
      <c r="F887" s="6">
        <f t="shared" ref="F887" si="124">SUM(F885:F886)</f>
        <v>3911</v>
      </c>
      <c r="G887" t="b">
        <f t="shared" si="118"/>
        <v>1</v>
      </c>
      <c r="H887" t="b">
        <f t="shared" si="119"/>
        <v>1</v>
      </c>
      <c r="I887" t="b">
        <f t="shared" si="120"/>
        <v>0</v>
      </c>
      <c r="J887" t="b">
        <f t="shared" si="121"/>
        <v>0</v>
      </c>
    </row>
    <row r="888" spans="1:10">
      <c r="A888" s="1" t="s">
        <v>407</v>
      </c>
      <c r="B888" t="str">
        <f t="shared" ref="B888:B951" si="125">IF(C887="65+",C888,B887)</f>
        <v xml:space="preserve"> wąbrzeski </v>
      </c>
      <c r="C888" s="4" t="s">
        <v>138</v>
      </c>
      <c r="D888" s="6">
        <v>34823</v>
      </c>
      <c r="E888" s="6">
        <v>17095</v>
      </c>
      <c r="F888" s="6">
        <v>17728</v>
      </c>
      <c r="G888" t="b">
        <f t="shared" si="118"/>
        <v>1</v>
      </c>
      <c r="H888" t="b">
        <f t="shared" si="119"/>
        <v>1</v>
      </c>
      <c r="I888" t="b">
        <f t="shared" si="120"/>
        <v>1</v>
      </c>
      <c r="J888" t="b">
        <f t="shared" si="121"/>
        <v>1</v>
      </c>
    </row>
    <row r="889" spans="1:10">
      <c r="A889" s="1" t="s">
        <v>407</v>
      </c>
      <c r="B889" t="str">
        <f t="shared" si="125"/>
        <v xml:space="preserve"> wąbrzeski </v>
      </c>
      <c r="C889" s="4" t="s">
        <v>6</v>
      </c>
      <c r="D889" s="6">
        <v>1757</v>
      </c>
      <c r="E889" s="6">
        <v>888</v>
      </c>
      <c r="F889" s="6">
        <v>869</v>
      </c>
      <c r="G889" t="b">
        <f t="shared" si="118"/>
        <v>0</v>
      </c>
      <c r="H889" t="b">
        <f t="shared" si="119"/>
        <v>1</v>
      </c>
      <c r="I889" t="b">
        <f t="shared" si="120"/>
        <v>1</v>
      </c>
      <c r="J889" t="b">
        <f t="shared" si="121"/>
        <v>0</v>
      </c>
    </row>
    <row r="890" spans="1:10">
      <c r="A890" s="1" t="s">
        <v>407</v>
      </c>
      <c r="B890" t="str">
        <f t="shared" si="125"/>
        <v xml:space="preserve"> wąbrzeski </v>
      </c>
      <c r="C890" s="4" t="s">
        <v>7</v>
      </c>
      <c r="D890" s="6">
        <v>1965</v>
      </c>
      <c r="E890" s="6">
        <v>983</v>
      </c>
      <c r="F890" s="6">
        <v>982</v>
      </c>
      <c r="G890" t="b">
        <f t="shared" si="118"/>
        <v>0</v>
      </c>
      <c r="H890" t="b">
        <f t="shared" si="119"/>
        <v>1</v>
      </c>
      <c r="I890" t="b">
        <f t="shared" si="120"/>
        <v>1</v>
      </c>
      <c r="J890" t="b">
        <f t="shared" si="121"/>
        <v>0</v>
      </c>
    </row>
    <row r="891" spans="1:10">
      <c r="A891" s="1" t="s">
        <v>407</v>
      </c>
      <c r="B891" t="str">
        <f t="shared" si="125"/>
        <v xml:space="preserve"> wąbrzeski </v>
      </c>
      <c r="C891" s="4" t="s">
        <v>8</v>
      </c>
      <c r="D891" s="6">
        <v>1780</v>
      </c>
      <c r="E891" s="6">
        <v>896</v>
      </c>
      <c r="F891" s="6">
        <v>884</v>
      </c>
      <c r="G891" t="b">
        <f t="shared" si="118"/>
        <v>0</v>
      </c>
      <c r="H891" t="b">
        <f t="shared" si="119"/>
        <v>1</v>
      </c>
      <c r="I891" t="b">
        <f t="shared" si="120"/>
        <v>1</v>
      </c>
      <c r="J891" t="b">
        <f t="shared" si="121"/>
        <v>0</v>
      </c>
    </row>
    <row r="892" spans="1:10">
      <c r="A892" s="1" t="s">
        <v>407</v>
      </c>
      <c r="B892" t="str">
        <f t="shared" si="125"/>
        <v xml:space="preserve"> wąbrzeski </v>
      </c>
      <c r="C892" s="4" t="s">
        <v>9</v>
      </c>
      <c r="D892" s="6">
        <v>1946</v>
      </c>
      <c r="E892" s="6">
        <v>1002</v>
      </c>
      <c r="F892" s="6">
        <v>944</v>
      </c>
      <c r="G892" t="b">
        <f t="shared" si="118"/>
        <v>0</v>
      </c>
      <c r="H892" t="b">
        <f t="shared" si="119"/>
        <v>1</v>
      </c>
      <c r="I892" t="b">
        <f t="shared" si="120"/>
        <v>1</v>
      </c>
      <c r="J892" t="b">
        <f t="shared" si="121"/>
        <v>0</v>
      </c>
    </row>
    <row r="893" spans="1:10">
      <c r="A893" s="1" t="s">
        <v>407</v>
      </c>
      <c r="B893" t="str">
        <f t="shared" si="125"/>
        <v xml:space="preserve"> wąbrzeski </v>
      </c>
      <c r="C893" s="4" t="s">
        <v>10</v>
      </c>
      <c r="D893" s="6">
        <v>2503</v>
      </c>
      <c r="E893" s="6">
        <v>1256</v>
      </c>
      <c r="F893" s="6">
        <v>1247</v>
      </c>
      <c r="G893" t="b">
        <f t="shared" si="118"/>
        <v>0</v>
      </c>
      <c r="H893" t="b">
        <f t="shared" si="119"/>
        <v>1</v>
      </c>
      <c r="I893" t="b">
        <f t="shared" si="120"/>
        <v>1</v>
      </c>
      <c r="J893" t="b">
        <f t="shared" si="121"/>
        <v>0</v>
      </c>
    </row>
    <row r="894" spans="1:10">
      <c r="A894" s="1" t="s">
        <v>407</v>
      </c>
      <c r="B894" t="str">
        <f t="shared" si="125"/>
        <v xml:space="preserve"> wąbrzeski </v>
      </c>
      <c r="C894" s="4" t="s">
        <v>11</v>
      </c>
      <c r="D894" s="6">
        <v>2571</v>
      </c>
      <c r="E894" s="6">
        <v>1302</v>
      </c>
      <c r="F894" s="6">
        <v>1269</v>
      </c>
      <c r="G894" t="b">
        <f t="shared" si="118"/>
        <v>0</v>
      </c>
      <c r="H894" t="b">
        <f t="shared" si="119"/>
        <v>1</v>
      </c>
      <c r="I894" t="b">
        <f t="shared" si="120"/>
        <v>1</v>
      </c>
      <c r="J894" t="b">
        <f t="shared" si="121"/>
        <v>0</v>
      </c>
    </row>
    <row r="895" spans="1:10">
      <c r="A895" s="1" t="s">
        <v>407</v>
      </c>
      <c r="B895" t="str">
        <f t="shared" si="125"/>
        <v xml:space="preserve"> wąbrzeski </v>
      </c>
      <c r="C895" s="4" t="s">
        <v>12</v>
      </c>
      <c r="D895" s="6">
        <v>2722</v>
      </c>
      <c r="E895" s="6">
        <v>1401</v>
      </c>
      <c r="F895" s="6">
        <v>1321</v>
      </c>
      <c r="G895" t="b">
        <f t="shared" si="118"/>
        <v>0</v>
      </c>
      <c r="H895" t="b">
        <f t="shared" si="119"/>
        <v>1</v>
      </c>
      <c r="I895" t="b">
        <f t="shared" si="120"/>
        <v>1</v>
      </c>
      <c r="J895" t="b">
        <f t="shared" si="121"/>
        <v>0</v>
      </c>
    </row>
    <row r="896" spans="1:10">
      <c r="A896" s="1" t="s">
        <v>407</v>
      </c>
      <c r="B896" t="str">
        <f t="shared" si="125"/>
        <v xml:space="preserve"> wąbrzeski </v>
      </c>
      <c r="C896" s="4" t="s">
        <v>13</v>
      </c>
      <c r="D896" s="6">
        <v>2609</v>
      </c>
      <c r="E896" s="6">
        <v>1371</v>
      </c>
      <c r="F896" s="6">
        <v>1238</v>
      </c>
      <c r="G896" t="b">
        <f t="shared" si="118"/>
        <v>0</v>
      </c>
      <c r="H896" t="b">
        <f t="shared" si="119"/>
        <v>1</v>
      </c>
      <c r="I896" t="b">
        <f t="shared" si="120"/>
        <v>1</v>
      </c>
      <c r="J896" t="b">
        <f t="shared" si="121"/>
        <v>0</v>
      </c>
    </row>
    <row r="897" spans="1:10">
      <c r="A897" s="1" t="s">
        <v>407</v>
      </c>
      <c r="B897" t="str">
        <f t="shared" si="125"/>
        <v xml:space="preserve"> wąbrzeski </v>
      </c>
      <c r="C897" s="4" t="s">
        <v>14</v>
      </c>
      <c r="D897" s="6">
        <v>2470</v>
      </c>
      <c r="E897" s="6">
        <v>1296</v>
      </c>
      <c r="F897" s="6">
        <v>1174</v>
      </c>
      <c r="G897" t="b">
        <f t="shared" si="118"/>
        <v>0</v>
      </c>
      <c r="H897" t="b">
        <f t="shared" si="119"/>
        <v>1</v>
      </c>
      <c r="I897" t="b">
        <f t="shared" si="120"/>
        <v>1</v>
      </c>
      <c r="J897" t="b">
        <f t="shared" si="121"/>
        <v>0</v>
      </c>
    </row>
    <row r="898" spans="1:10">
      <c r="A898" s="1" t="s">
        <v>407</v>
      </c>
      <c r="B898" t="str">
        <f t="shared" si="125"/>
        <v xml:space="preserve"> wąbrzeski </v>
      </c>
      <c r="C898" s="4" t="s">
        <v>15</v>
      </c>
      <c r="D898" s="6">
        <v>2221</v>
      </c>
      <c r="E898" s="6">
        <v>1140</v>
      </c>
      <c r="F898" s="6">
        <v>1081</v>
      </c>
      <c r="G898" t="b">
        <f t="shared" si="118"/>
        <v>0</v>
      </c>
      <c r="H898" t="b">
        <f t="shared" si="119"/>
        <v>1</v>
      </c>
      <c r="I898" t="b">
        <f t="shared" si="120"/>
        <v>1</v>
      </c>
      <c r="J898" t="b">
        <f t="shared" si="121"/>
        <v>0</v>
      </c>
    </row>
    <row r="899" spans="1:10">
      <c r="A899" s="1" t="s">
        <v>407</v>
      </c>
      <c r="B899" t="str">
        <f t="shared" si="125"/>
        <v xml:space="preserve"> wąbrzeski </v>
      </c>
      <c r="C899" s="4" t="s">
        <v>16</v>
      </c>
      <c r="D899" s="6">
        <v>2241</v>
      </c>
      <c r="E899" s="6">
        <v>1153</v>
      </c>
      <c r="F899" s="6">
        <v>1088</v>
      </c>
      <c r="G899" t="b">
        <f t="shared" si="118"/>
        <v>0</v>
      </c>
      <c r="H899" t="b">
        <f t="shared" si="119"/>
        <v>1</v>
      </c>
      <c r="I899" t="b">
        <f t="shared" si="120"/>
        <v>1</v>
      </c>
      <c r="J899" t="b">
        <f t="shared" si="121"/>
        <v>0</v>
      </c>
    </row>
    <row r="900" spans="1:10">
      <c r="A900" s="1" t="s">
        <v>407</v>
      </c>
      <c r="B900" t="str">
        <f t="shared" si="125"/>
        <v xml:space="preserve"> wąbrzeski </v>
      </c>
      <c r="C900" s="4" t="s">
        <v>17</v>
      </c>
      <c r="D900" s="6">
        <v>2467</v>
      </c>
      <c r="E900" s="6">
        <v>1197</v>
      </c>
      <c r="F900" s="6">
        <v>1270</v>
      </c>
      <c r="G900" t="b">
        <f t="shared" si="118"/>
        <v>0</v>
      </c>
      <c r="H900" t="b">
        <f t="shared" si="119"/>
        <v>1</v>
      </c>
      <c r="I900" t="b">
        <f t="shared" si="120"/>
        <v>1</v>
      </c>
      <c r="J900" t="b">
        <f t="shared" si="121"/>
        <v>0</v>
      </c>
    </row>
    <row r="901" spans="1:10">
      <c r="A901" s="1" t="s">
        <v>407</v>
      </c>
      <c r="B901" t="str">
        <f t="shared" si="125"/>
        <v xml:space="preserve"> wąbrzeski </v>
      </c>
      <c r="C901" s="4" t="s">
        <v>18</v>
      </c>
      <c r="D901" s="6">
        <v>2398</v>
      </c>
      <c r="E901" s="6">
        <v>1203</v>
      </c>
      <c r="F901" s="6">
        <v>1195</v>
      </c>
      <c r="G901" t="b">
        <f t="shared" si="118"/>
        <v>0</v>
      </c>
      <c r="H901" t="b">
        <f t="shared" si="119"/>
        <v>1</v>
      </c>
      <c r="I901" t="b">
        <f t="shared" si="120"/>
        <v>1</v>
      </c>
      <c r="J901" t="b">
        <f t="shared" si="121"/>
        <v>0</v>
      </c>
    </row>
    <row r="902" spans="1:10">
      <c r="A902" s="1" t="s">
        <v>407</v>
      </c>
      <c r="B902" t="str">
        <f t="shared" si="125"/>
        <v xml:space="preserve"> wąbrzeski </v>
      </c>
      <c r="C902" s="4" t="s">
        <v>19</v>
      </c>
      <c r="D902" s="6">
        <v>1917</v>
      </c>
      <c r="E902" s="6">
        <v>876</v>
      </c>
      <c r="F902" s="6">
        <v>1041</v>
      </c>
      <c r="G902" t="b">
        <f t="shared" si="118"/>
        <v>0</v>
      </c>
      <c r="H902" t="b">
        <f t="shared" si="119"/>
        <v>1</v>
      </c>
      <c r="I902" t="b">
        <f t="shared" si="120"/>
        <v>1</v>
      </c>
      <c r="J902" t="b">
        <f t="shared" si="121"/>
        <v>0</v>
      </c>
    </row>
    <row r="903" spans="1:10">
      <c r="A903" s="1" t="s">
        <v>407</v>
      </c>
      <c r="B903" t="str">
        <f t="shared" si="125"/>
        <v xml:space="preserve"> wąbrzeski </v>
      </c>
      <c r="C903" s="4" t="s">
        <v>5</v>
      </c>
      <c r="D903" s="6">
        <v>3256</v>
      </c>
      <c r="E903" s="6">
        <v>1131</v>
      </c>
      <c r="F903" s="6">
        <v>2125</v>
      </c>
      <c r="G903" t="b">
        <f t="shared" si="118"/>
        <v>1</v>
      </c>
      <c r="H903" t="b">
        <f t="shared" si="119"/>
        <v>0</v>
      </c>
      <c r="I903" t="b">
        <f t="shared" si="120"/>
        <v>1</v>
      </c>
      <c r="J903" t="b">
        <f t="shared" si="121"/>
        <v>0</v>
      </c>
    </row>
    <row r="904" spans="1:10">
      <c r="A904" s="1" t="s">
        <v>407</v>
      </c>
      <c r="B904" t="str">
        <f t="shared" si="125"/>
        <v xml:space="preserve"> wąbrzeski </v>
      </c>
      <c r="C904" s="4" t="s">
        <v>4</v>
      </c>
      <c r="D904" s="6">
        <f>SUM(D902:D903)</f>
        <v>5173</v>
      </c>
      <c r="E904" s="6">
        <f>SUM(E902:E903)</f>
        <v>2007</v>
      </c>
      <c r="F904" s="6">
        <f t="shared" ref="F904" si="126">SUM(F902:F903)</f>
        <v>3166</v>
      </c>
      <c r="G904" t="b">
        <f t="shared" si="118"/>
        <v>1</v>
      </c>
      <c r="H904" t="b">
        <f t="shared" si="119"/>
        <v>1</v>
      </c>
      <c r="I904" t="b">
        <f t="shared" si="120"/>
        <v>0</v>
      </c>
      <c r="J904" t="b">
        <f t="shared" si="121"/>
        <v>0</v>
      </c>
    </row>
    <row r="905" spans="1:10">
      <c r="A905" s="1" t="s">
        <v>407</v>
      </c>
      <c r="B905" t="str">
        <f t="shared" si="125"/>
        <v xml:space="preserve"> włocławski </v>
      </c>
      <c r="C905" s="4" t="s">
        <v>139</v>
      </c>
      <c r="D905" s="6">
        <v>86624</v>
      </c>
      <c r="E905" s="6">
        <v>42884</v>
      </c>
      <c r="F905" s="6">
        <v>43740</v>
      </c>
      <c r="G905" t="b">
        <f t="shared" si="118"/>
        <v>1</v>
      </c>
      <c r="H905" t="b">
        <f t="shared" si="119"/>
        <v>1</v>
      </c>
      <c r="I905" t="b">
        <f t="shared" si="120"/>
        <v>1</v>
      </c>
      <c r="J905" t="b">
        <f t="shared" si="121"/>
        <v>1</v>
      </c>
    </row>
    <row r="906" spans="1:10">
      <c r="A906" s="1" t="s">
        <v>407</v>
      </c>
      <c r="B906" t="str">
        <f t="shared" si="125"/>
        <v xml:space="preserve"> włocławski </v>
      </c>
      <c r="C906" s="4" t="s">
        <v>6</v>
      </c>
      <c r="D906" s="6">
        <v>3836</v>
      </c>
      <c r="E906" s="6">
        <v>1964</v>
      </c>
      <c r="F906" s="6">
        <v>1872</v>
      </c>
      <c r="G906" t="b">
        <f t="shared" si="118"/>
        <v>0</v>
      </c>
      <c r="H906" t="b">
        <f t="shared" si="119"/>
        <v>1</v>
      </c>
      <c r="I906" t="b">
        <f t="shared" si="120"/>
        <v>1</v>
      </c>
      <c r="J906" t="b">
        <f t="shared" si="121"/>
        <v>0</v>
      </c>
    </row>
    <row r="907" spans="1:10">
      <c r="A907" s="1" t="s">
        <v>407</v>
      </c>
      <c r="B907" t="str">
        <f t="shared" si="125"/>
        <v xml:space="preserve"> włocławski </v>
      </c>
      <c r="C907" s="4" t="s">
        <v>7</v>
      </c>
      <c r="D907" s="6">
        <v>4510</v>
      </c>
      <c r="E907" s="6">
        <v>2304</v>
      </c>
      <c r="F907" s="6">
        <v>2206</v>
      </c>
      <c r="G907" t="b">
        <f t="shared" si="118"/>
        <v>0</v>
      </c>
      <c r="H907" t="b">
        <f t="shared" si="119"/>
        <v>1</v>
      </c>
      <c r="I907" t="b">
        <f t="shared" si="120"/>
        <v>1</v>
      </c>
      <c r="J907" t="b">
        <f t="shared" si="121"/>
        <v>0</v>
      </c>
    </row>
    <row r="908" spans="1:10">
      <c r="A908" s="1" t="s">
        <v>407</v>
      </c>
      <c r="B908" t="str">
        <f t="shared" si="125"/>
        <v xml:space="preserve"> włocławski </v>
      </c>
      <c r="C908" s="4" t="s">
        <v>8</v>
      </c>
      <c r="D908" s="6">
        <v>4364</v>
      </c>
      <c r="E908" s="6">
        <v>2219</v>
      </c>
      <c r="F908" s="6">
        <v>2145</v>
      </c>
      <c r="G908" t="b">
        <f t="shared" si="118"/>
        <v>0</v>
      </c>
      <c r="H908" t="b">
        <f t="shared" si="119"/>
        <v>1</v>
      </c>
      <c r="I908" t="b">
        <f t="shared" si="120"/>
        <v>1</v>
      </c>
      <c r="J908" t="b">
        <f t="shared" si="121"/>
        <v>0</v>
      </c>
    </row>
    <row r="909" spans="1:10">
      <c r="A909" s="1" t="s">
        <v>407</v>
      </c>
      <c r="B909" t="str">
        <f t="shared" si="125"/>
        <v xml:space="preserve"> włocławski </v>
      </c>
      <c r="C909" s="4" t="s">
        <v>9</v>
      </c>
      <c r="D909" s="6">
        <v>5064</v>
      </c>
      <c r="E909" s="6">
        <v>2603</v>
      </c>
      <c r="F909" s="6">
        <v>2461</v>
      </c>
      <c r="G909" t="b">
        <f t="shared" si="118"/>
        <v>0</v>
      </c>
      <c r="H909" t="b">
        <f t="shared" si="119"/>
        <v>1</v>
      </c>
      <c r="I909" t="b">
        <f t="shared" si="120"/>
        <v>1</v>
      </c>
      <c r="J909" t="b">
        <f t="shared" si="121"/>
        <v>0</v>
      </c>
    </row>
    <row r="910" spans="1:10">
      <c r="A910" s="1" t="s">
        <v>407</v>
      </c>
      <c r="B910" t="str">
        <f t="shared" si="125"/>
        <v xml:space="preserve"> włocławski </v>
      </c>
      <c r="C910" s="4" t="s">
        <v>10</v>
      </c>
      <c r="D910" s="6">
        <v>6255</v>
      </c>
      <c r="E910" s="6">
        <v>3233</v>
      </c>
      <c r="F910" s="6">
        <v>3022</v>
      </c>
      <c r="G910" t="b">
        <f t="shared" si="118"/>
        <v>0</v>
      </c>
      <c r="H910" t="b">
        <f t="shared" si="119"/>
        <v>1</v>
      </c>
      <c r="I910" t="b">
        <f t="shared" si="120"/>
        <v>1</v>
      </c>
      <c r="J910" t="b">
        <f t="shared" si="121"/>
        <v>0</v>
      </c>
    </row>
    <row r="911" spans="1:10">
      <c r="A911" s="1" t="s">
        <v>407</v>
      </c>
      <c r="B911" t="str">
        <f t="shared" si="125"/>
        <v xml:space="preserve"> włocławski </v>
      </c>
      <c r="C911" s="4" t="s">
        <v>11</v>
      </c>
      <c r="D911" s="6">
        <v>6383</v>
      </c>
      <c r="E911" s="6">
        <v>3327</v>
      </c>
      <c r="F911" s="6">
        <v>3056</v>
      </c>
      <c r="G911" t="b">
        <f t="shared" si="118"/>
        <v>0</v>
      </c>
      <c r="H911" t="b">
        <f t="shared" si="119"/>
        <v>1</v>
      </c>
      <c r="I911" t="b">
        <f t="shared" si="120"/>
        <v>1</v>
      </c>
      <c r="J911" t="b">
        <f t="shared" si="121"/>
        <v>0</v>
      </c>
    </row>
    <row r="912" spans="1:10">
      <c r="A912" s="1" t="s">
        <v>407</v>
      </c>
      <c r="B912" t="str">
        <f t="shared" si="125"/>
        <v xml:space="preserve"> włocławski </v>
      </c>
      <c r="C912" s="4" t="s">
        <v>12</v>
      </c>
      <c r="D912" s="6">
        <v>6302</v>
      </c>
      <c r="E912" s="6">
        <v>3307</v>
      </c>
      <c r="F912" s="6">
        <v>2995</v>
      </c>
      <c r="G912" t="b">
        <f t="shared" si="118"/>
        <v>0</v>
      </c>
      <c r="H912" t="b">
        <f t="shared" si="119"/>
        <v>1</v>
      </c>
      <c r="I912" t="b">
        <f t="shared" si="120"/>
        <v>1</v>
      </c>
      <c r="J912" t="b">
        <f t="shared" si="121"/>
        <v>0</v>
      </c>
    </row>
    <row r="913" spans="1:10">
      <c r="A913" s="1" t="s">
        <v>407</v>
      </c>
      <c r="B913" t="str">
        <f t="shared" si="125"/>
        <v xml:space="preserve"> włocławski </v>
      </c>
      <c r="C913" s="4" t="s">
        <v>13</v>
      </c>
      <c r="D913" s="6">
        <v>6352</v>
      </c>
      <c r="E913" s="6">
        <v>3257</v>
      </c>
      <c r="F913" s="6">
        <v>3095</v>
      </c>
      <c r="G913" t="b">
        <f t="shared" si="118"/>
        <v>0</v>
      </c>
      <c r="H913" t="b">
        <f t="shared" si="119"/>
        <v>1</v>
      </c>
      <c r="I913" t="b">
        <f t="shared" si="120"/>
        <v>1</v>
      </c>
      <c r="J913" t="b">
        <f t="shared" si="121"/>
        <v>0</v>
      </c>
    </row>
    <row r="914" spans="1:10">
      <c r="A914" s="1" t="s">
        <v>407</v>
      </c>
      <c r="B914" t="str">
        <f t="shared" si="125"/>
        <v xml:space="preserve"> włocławski </v>
      </c>
      <c r="C914" s="4" t="s">
        <v>14</v>
      </c>
      <c r="D914" s="6">
        <v>6404</v>
      </c>
      <c r="E914" s="6">
        <v>3273</v>
      </c>
      <c r="F914" s="6">
        <v>3131</v>
      </c>
      <c r="G914" t="b">
        <f t="shared" si="118"/>
        <v>0</v>
      </c>
      <c r="H914" t="b">
        <f t="shared" si="119"/>
        <v>1</v>
      </c>
      <c r="I914" t="b">
        <f t="shared" si="120"/>
        <v>1</v>
      </c>
      <c r="J914" t="b">
        <f t="shared" si="121"/>
        <v>0</v>
      </c>
    </row>
    <row r="915" spans="1:10">
      <c r="A915" s="1" t="s">
        <v>407</v>
      </c>
      <c r="B915" t="str">
        <f t="shared" si="125"/>
        <v xml:space="preserve"> włocławski </v>
      </c>
      <c r="C915" s="4" t="s">
        <v>15</v>
      </c>
      <c r="D915" s="6">
        <v>5997</v>
      </c>
      <c r="E915" s="6">
        <v>3046</v>
      </c>
      <c r="F915" s="6">
        <v>2951</v>
      </c>
      <c r="G915" t="b">
        <f t="shared" si="118"/>
        <v>0</v>
      </c>
      <c r="H915" t="b">
        <f t="shared" si="119"/>
        <v>1</v>
      </c>
      <c r="I915" t="b">
        <f t="shared" si="120"/>
        <v>1</v>
      </c>
      <c r="J915" t="b">
        <f t="shared" si="121"/>
        <v>0</v>
      </c>
    </row>
    <row r="916" spans="1:10">
      <c r="A916" s="1" t="s">
        <v>407</v>
      </c>
      <c r="B916" t="str">
        <f t="shared" si="125"/>
        <v xml:space="preserve"> włocławski </v>
      </c>
      <c r="C916" s="4" t="s">
        <v>16</v>
      </c>
      <c r="D916" s="6">
        <v>5802</v>
      </c>
      <c r="E916" s="6">
        <v>2999</v>
      </c>
      <c r="F916" s="6">
        <v>2803</v>
      </c>
      <c r="G916" t="b">
        <f t="shared" ref="G916:G938" si="127">IFERROR(IF(SEARCH(" - ",C916)&gt;0,FALSE,TRUE),TRUE)</f>
        <v>0</v>
      </c>
      <c r="H916" t="b">
        <f t="shared" ref="H916:H938" si="128">IFERROR(IF(SEARCH("70",C916)&gt;0,FALSE,TRUE),TRUE)</f>
        <v>1</v>
      </c>
      <c r="I916" t="b">
        <f t="shared" ref="I916:I938" si="129">IFERROR(IF(SEARCH("65+",C916)&gt;0,FALSE,TRUE),TRUE)</f>
        <v>1</v>
      </c>
      <c r="J916" t="b">
        <f t="shared" ref="J916:J938" si="130">AND(G916:I916)</f>
        <v>0</v>
      </c>
    </row>
    <row r="917" spans="1:10">
      <c r="A917" s="1" t="s">
        <v>407</v>
      </c>
      <c r="B917" t="str">
        <f t="shared" si="125"/>
        <v xml:space="preserve"> włocławski </v>
      </c>
      <c r="C917" s="4" t="s">
        <v>17</v>
      </c>
      <c r="D917" s="6">
        <v>6557</v>
      </c>
      <c r="E917" s="6">
        <v>3370</v>
      </c>
      <c r="F917" s="6">
        <v>3187</v>
      </c>
      <c r="G917" t="b">
        <f t="shared" si="127"/>
        <v>0</v>
      </c>
      <c r="H917" t="b">
        <f t="shared" si="128"/>
        <v>1</v>
      </c>
      <c r="I917" t="b">
        <f t="shared" si="129"/>
        <v>1</v>
      </c>
      <c r="J917" t="b">
        <f t="shared" si="130"/>
        <v>0</v>
      </c>
    </row>
    <row r="918" spans="1:10">
      <c r="A918" s="1" t="s">
        <v>407</v>
      </c>
      <c r="B918" t="str">
        <f t="shared" si="125"/>
        <v xml:space="preserve"> włocławski </v>
      </c>
      <c r="C918" s="4" t="s">
        <v>18</v>
      </c>
      <c r="D918" s="6">
        <v>5727</v>
      </c>
      <c r="E918" s="6">
        <v>2882</v>
      </c>
      <c r="F918" s="6">
        <v>2845</v>
      </c>
      <c r="G918" t="b">
        <f t="shared" si="127"/>
        <v>0</v>
      </c>
      <c r="H918" t="b">
        <f t="shared" si="128"/>
        <v>1</v>
      </c>
      <c r="I918" t="b">
        <f t="shared" si="129"/>
        <v>1</v>
      </c>
      <c r="J918" t="b">
        <f t="shared" si="130"/>
        <v>0</v>
      </c>
    </row>
    <row r="919" spans="1:10">
      <c r="A919" s="1" t="s">
        <v>407</v>
      </c>
      <c r="B919" t="str">
        <f t="shared" si="125"/>
        <v xml:space="preserve"> włocławski </v>
      </c>
      <c r="C919" s="4" t="s">
        <v>19</v>
      </c>
      <c r="D919" s="6">
        <v>4692</v>
      </c>
      <c r="E919" s="6">
        <v>2150</v>
      </c>
      <c r="F919" s="6">
        <v>2542</v>
      </c>
      <c r="G919" t="b">
        <f t="shared" si="127"/>
        <v>0</v>
      </c>
      <c r="H919" t="b">
        <f t="shared" si="128"/>
        <v>1</v>
      </c>
      <c r="I919" t="b">
        <f t="shared" si="129"/>
        <v>1</v>
      </c>
      <c r="J919" t="b">
        <f t="shared" si="130"/>
        <v>0</v>
      </c>
    </row>
    <row r="920" spans="1:10">
      <c r="A920" s="1" t="s">
        <v>407</v>
      </c>
      <c r="B920" t="str">
        <f t="shared" si="125"/>
        <v xml:space="preserve"> włocławski </v>
      </c>
      <c r="C920" s="4" t="s">
        <v>5</v>
      </c>
      <c r="D920" s="6">
        <v>8379</v>
      </c>
      <c r="E920" s="6">
        <v>2950</v>
      </c>
      <c r="F920" s="6">
        <v>5429</v>
      </c>
      <c r="G920" t="b">
        <f t="shared" si="127"/>
        <v>1</v>
      </c>
      <c r="H920" t="b">
        <f t="shared" si="128"/>
        <v>0</v>
      </c>
      <c r="I920" t="b">
        <f t="shared" si="129"/>
        <v>1</v>
      </c>
      <c r="J920" t="b">
        <f t="shared" si="130"/>
        <v>0</v>
      </c>
    </row>
    <row r="921" spans="1:10">
      <c r="A921" s="1" t="s">
        <v>407</v>
      </c>
      <c r="B921" t="str">
        <f t="shared" si="125"/>
        <v xml:space="preserve"> włocławski </v>
      </c>
      <c r="C921" s="4" t="s">
        <v>4</v>
      </c>
      <c r="D921" s="6">
        <f>SUM(D919:D920)</f>
        <v>13071</v>
      </c>
      <c r="E921" s="6">
        <f>SUM(E919:E920)</f>
        <v>5100</v>
      </c>
      <c r="F921" s="6">
        <f t="shared" ref="F921" si="131">SUM(F919:F920)</f>
        <v>7971</v>
      </c>
      <c r="G921" t="b">
        <f t="shared" si="127"/>
        <v>1</v>
      </c>
      <c r="H921" t="b">
        <f t="shared" si="128"/>
        <v>1</v>
      </c>
      <c r="I921" t="b">
        <f t="shared" si="129"/>
        <v>0</v>
      </c>
      <c r="J921" t="b">
        <f t="shared" si="130"/>
        <v>0</v>
      </c>
    </row>
    <row r="922" spans="1:10">
      <c r="A922" s="1" t="s">
        <v>407</v>
      </c>
      <c r="B922" t="str">
        <f t="shared" si="125"/>
        <v xml:space="preserve"> żniński </v>
      </c>
      <c r="C922" s="4" t="s">
        <v>140</v>
      </c>
      <c r="D922" s="6">
        <v>70548</v>
      </c>
      <c r="E922" s="6">
        <v>34876</v>
      </c>
      <c r="F922" s="6">
        <v>35672</v>
      </c>
      <c r="G922" t="b">
        <f t="shared" si="127"/>
        <v>1</v>
      </c>
      <c r="H922" t="b">
        <f t="shared" si="128"/>
        <v>1</v>
      </c>
      <c r="I922" t="b">
        <f t="shared" si="129"/>
        <v>1</v>
      </c>
      <c r="J922" t="b">
        <f t="shared" si="130"/>
        <v>1</v>
      </c>
    </row>
    <row r="923" spans="1:10">
      <c r="A923" s="1" t="s">
        <v>407</v>
      </c>
      <c r="B923" t="str">
        <f t="shared" si="125"/>
        <v xml:space="preserve"> żniński </v>
      </c>
      <c r="C923" s="4" t="s">
        <v>6</v>
      </c>
      <c r="D923" s="6">
        <v>3493</v>
      </c>
      <c r="E923" s="6">
        <v>1801</v>
      </c>
      <c r="F923" s="6">
        <v>1692</v>
      </c>
      <c r="G923" t="b">
        <f t="shared" si="127"/>
        <v>0</v>
      </c>
      <c r="H923" t="b">
        <f t="shared" si="128"/>
        <v>1</v>
      </c>
      <c r="I923" t="b">
        <f t="shared" si="129"/>
        <v>1</v>
      </c>
      <c r="J923" t="b">
        <f t="shared" si="130"/>
        <v>0</v>
      </c>
    </row>
    <row r="924" spans="1:10">
      <c r="A924" s="1" t="s">
        <v>407</v>
      </c>
      <c r="B924" t="str">
        <f t="shared" si="125"/>
        <v xml:space="preserve"> żniński </v>
      </c>
      <c r="C924" s="4" t="s">
        <v>7</v>
      </c>
      <c r="D924" s="6">
        <v>4007</v>
      </c>
      <c r="E924" s="6">
        <v>2003</v>
      </c>
      <c r="F924" s="6">
        <v>2004</v>
      </c>
      <c r="G924" t="b">
        <f t="shared" si="127"/>
        <v>0</v>
      </c>
      <c r="H924" t="b">
        <f t="shared" si="128"/>
        <v>1</v>
      </c>
      <c r="I924" t="b">
        <f t="shared" si="129"/>
        <v>1</v>
      </c>
      <c r="J924" t="b">
        <f t="shared" si="130"/>
        <v>0</v>
      </c>
    </row>
    <row r="925" spans="1:10">
      <c r="A925" s="1" t="s">
        <v>407</v>
      </c>
      <c r="B925" t="str">
        <f t="shared" si="125"/>
        <v xml:space="preserve"> żniński </v>
      </c>
      <c r="C925" s="4" t="s">
        <v>8</v>
      </c>
      <c r="D925" s="6">
        <v>3557</v>
      </c>
      <c r="E925" s="6">
        <v>1831</v>
      </c>
      <c r="F925" s="6">
        <v>1726</v>
      </c>
      <c r="G925" t="b">
        <f t="shared" si="127"/>
        <v>0</v>
      </c>
      <c r="H925" t="b">
        <f t="shared" si="128"/>
        <v>1</v>
      </c>
      <c r="I925" t="b">
        <f t="shared" si="129"/>
        <v>1</v>
      </c>
      <c r="J925" t="b">
        <f t="shared" si="130"/>
        <v>0</v>
      </c>
    </row>
    <row r="926" spans="1:10">
      <c r="A926" s="1" t="s">
        <v>407</v>
      </c>
      <c r="B926" t="str">
        <f t="shared" si="125"/>
        <v xml:space="preserve"> żniński </v>
      </c>
      <c r="C926" s="4" t="s">
        <v>9</v>
      </c>
      <c r="D926" s="6">
        <v>3880</v>
      </c>
      <c r="E926" s="6">
        <v>2040</v>
      </c>
      <c r="F926" s="6">
        <v>1840</v>
      </c>
      <c r="G926" t="b">
        <f t="shared" si="127"/>
        <v>0</v>
      </c>
      <c r="H926" t="b">
        <f t="shared" si="128"/>
        <v>1</v>
      </c>
      <c r="I926" t="b">
        <f t="shared" si="129"/>
        <v>1</v>
      </c>
      <c r="J926" t="b">
        <f t="shared" si="130"/>
        <v>0</v>
      </c>
    </row>
    <row r="927" spans="1:10">
      <c r="A927" s="1" t="s">
        <v>407</v>
      </c>
      <c r="B927" t="str">
        <f t="shared" si="125"/>
        <v xml:space="preserve"> żniński </v>
      </c>
      <c r="C927" s="4" t="s">
        <v>10</v>
      </c>
      <c r="D927" s="6">
        <v>4807</v>
      </c>
      <c r="E927" s="6">
        <v>2458</v>
      </c>
      <c r="F927" s="6">
        <v>2349</v>
      </c>
      <c r="G927" t="b">
        <f t="shared" si="127"/>
        <v>0</v>
      </c>
      <c r="H927" t="b">
        <f t="shared" si="128"/>
        <v>1</v>
      </c>
      <c r="I927" t="b">
        <f t="shared" si="129"/>
        <v>1</v>
      </c>
      <c r="J927" t="b">
        <f t="shared" si="130"/>
        <v>0</v>
      </c>
    </row>
    <row r="928" spans="1:10">
      <c r="A928" s="1" t="s">
        <v>407</v>
      </c>
      <c r="B928" t="str">
        <f t="shared" si="125"/>
        <v xml:space="preserve"> żniński </v>
      </c>
      <c r="C928" s="4" t="s">
        <v>11</v>
      </c>
      <c r="D928" s="6">
        <v>5173</v>
      </c>
      <c r="E928" s="6">
        <v>2664</v>
      </c>
      <c r="F928" s="6">
        <v>2509</v>
      </c>
      <c r="G928" t="b">
        <f t="shared" si="127"/>
        <v>0</v>
      </c>
      <c r="H928" t="b">
        <f t="shared" si="128"/>
        <v>1</v>
      </c>
      <c r="I928" t="b">
        <f t="shared" si="129"/>
        <v>1</v>
      </c>
      <c r="J928" t="b">
        <f t="shared" si="130"/>
        <v>0</v>
      </c>
    </row>
    <row r="929" spans="1:10">
      <c r="A929" s="1" t="s">
        <v>407</v>
      </c>
      <c r="B929" t="str">
        <f t="shared" si="125"/>
        <v xml:space="preserve"> żniński </v>
      </c>
      <c r="C929" s="4" t="s">
        <v>12</v>
      </c>
      <c r="D929" s="6">
        <v>5682</v>
      </c>
      <c r="E929" s="6">
        <v>2961</v>
      </c>
      <c r="F929" s="6">
        <v>2721</v>
      </c>
      <c r="G929" t="b">
        <f t="shared" si="127"/>
        <v>0</v>
      </c>
      <c r="H929" t="b">
        <f t="shared" si="128"/>
        <v>1</v>
      </c>
      <c r="I929" t="b">
        <f t="shared" si="129"/>
        <v>1</v>
      </c>
      <c r="J929" t="b">
        <f t="shared" si="130"/>
        <v>0</v>
      </c>
    </row>
    <row r="930" spans="1:10">
      <c r="A930" s="1" t="s">
        <v>407</v>
      </c>
      <c r="B930" t="str">
        <f t="shared" si="125"/>
        <v xml:space="preserve"> żniński </v>
      </c>
      <c r="C930" s="4" t="s">
        <v>13</v>
      </c>
      <c r="D930" s="6">
        <v>5483</v>
      </c>
      <c r="E930" s="6">
        <v>2835</v>
      </c>
      <c r="F930" s="6">
        <v>2648</v>
      </c>
      <c r="G930" t="b">
        <f t="shared" si="127"/>
        <v>0</v>
      </c>
      <c r="H930" t="b">
        <f t="shared" si="128"/>
        <v>1</v>
      </c>
      <c r="I930" t="b">
        <f t="shared" si="129"/>
        <v>1</v>
      </c>
      <c r="J930" t="b">
        <f t="shared" si="130"/>
        <v>0</v>
      </c>
    </row>
    <row r="931" spans="1:10">
      <c r="A931" s="1" t="s">
        <v>407</v>
      </c>
      <c r="B931" t="str">
        <f t="shared" si="125"/>
        <v xml:space="preserve"> żniński </v>
      </c>
      <c r="C931" s="4" t="s">
        <v>14</v>
      </c>
      <c r="D931" s="6">
        <v>5096</v>
      </c>
      <c r="E931" s="6">
        <v>2635</v>
      </c>
      <c r="F931" s="6">
        <v>2461</v>
      </c>
      <c r="G931" t="b">
        <f t="shared" si="127"/>
        <v>0</v>
      </c>
      <c r="H931" t="b">
        <f t="shared" si="128"/>
        <v>1</v>
      </c>
      <c r="I931" t="b">
        <f t="shared" si="129"/>
        <v>1</v>
      </c>
      <c r="J931" t="b">
        <f t="shared" si="130"/>
        <v>0</v>
      </c>
    </row>
    <row r="932" spans="1:10">
      <c r="A932" s="1" t="s">
        <v>407</v>
      </c>
      <c r="B932" t="str">
        <f t="shared" si="125"/>
        <v xml:space="preserve"> żniński </v>
      </c>
      <c r="C932" s="4" t="s">
        <v>15</v>
      </c>
      <c r="D932" s="6">
        <v>4221</v>
      </c>
      <c r="E932" s="6">
        <v>2149</v>
      </c>
      <c r="F932" s="6">
        <v>2072</v>
      </c>
      <c r="G932" t="b">
        <f t="shared" si="127"/>
        <v>0</v>
      </c>
      <c r="H932" t="b">
        <f t="shared" si="128"/>
        <v>1</v>
      </c>
      <c r="I932" t="b">
        <f t="shared" si="129"/>
        <v>1</v>
      </c>
      <c r="J932" t="b">
        <f t="shared" si="130"/>
        <v>0</v>
      </c>
    </row>
    <row r="933" spans="1:10">
      <c r="A933" s="1" t="s">
        <v>407</v>
      </c>
      <c r="B933" t="str">
        <f t="shared" si="125"/>
        <v xml:space="preserve"> żniński </v>
      </c>
      <c r="C933" s="4" t="s">
        <v>16</v>
      </c>
      <c r="D933" s="6">
        <v>4377</v>
      </c>
      <c r="E933" s="6">
        <v>2187</v>
      </c>
      <c r="F933" s="6">
        <v>2190</v>
      </c>
      <c r="G933" t="b">
        <f t="shared" si="127"/>
        <v>0</v>
      </c>
      <c r="H933" t="b">
        <f t="shared" si="128"/>
        <v>1</v>
      </c>
      <c r="I933" t="b">
        <f t="shared" si="129"/>
        <v>1</v>
      </c>
      <c r="J933" t="b">
        <f t="shared" si="130"/>
        <v>0</v>
      </c>
    </row>
    <row r="934" spans="1:10">
      <c r="A934" s="1" t="s">
        <v>407</v>
      </c>
      <c r="B934" t="str">
        <f t="shared" si="125"/>
        <v xml:space="preserve"> żniński </v>
      </c>
      <c r="C934" s="4" t="s">
        <v>17</v>
      </c>
      <c r="D934" s="6">
        <v>5210</v>
      </c>
      <c r="E934" s="6">
        <v>2526</v>
      </c>
      <c r="F934" s="6">
        <v>2684</v>
      </c>
      <c r="G934" t="b">
        <f t="shared" si="127"/>
        <v>0</v>
      </c>
      <c r="H934" t="b">
        <f t="shared" si="128"/>
        <v>1</v>
      </c>
      <c r="I934" t="b">
        <f t="shared" si="129"/>
        <v>1</v>
      </c>
      <c r="J934" t="b">
        <f t="shared" si="130"/>
        <v>0</v>
      </c>
    </row>
    <row r="935" spans="1:10">
      <c r="A935" s="1" t="s">
        <v>407</v>
      </c>
      <c r="B935" t="str">
        <f t="shared" si="125"/>
        <v xml:space="preserve"> żniński </v>
      </c>
      <c r="C935" s="4" t="s">
        <v>18</v>
      </c>
      <c r="D935" s="6">
        <v>5128</v>
      </c>
      <c r="E935" s="6">
        <v>2451</v>
      </c>
      <c r="F935" s="6">
        <v>2677</v>
      </c>
      <c r="G935" t="b">
        <f t="shared" si="127"/>
        <v>0</v>
      </c>
      <c r="H935" t="b">
        <f t="shared" si="128"/>
        <v>1</v>
      </c>
      <c r="I935" t="b">
        <f t="shared" si="129"/>
        <v>1</v>
      </c>
      <c r="J935" t="b">
        <f t="shared" si="130"/>
        <v>0</v>
      </c>
    </row>
    <row r="936" spans="1:10">
      <c r="A936" s="1" t="s">
        <v>407</v>
      </c>
      <c r="B936" t="str">
        <f t="shared" si="125"/>
        <v xml:space="preserve"> żniński </v>
      </c>
      <c r="C936" s="4" t="s">
        <v>19</v>
      </c>
      <c r="D936" s="6">
        <v>4225</v>
      </c>
      <c r="E936" s="6">
        <v>1971</v>
      </c>
      <c r="F936" s="6">
        <v>2254</v>
      </c>
      <c r="G936" t="b">
        <f t="shared" si="127"/>
        <v>0</v>
      </c>
      <c r="H936" t="b">
        <f t="shared" si="128"/>
        <v>1</v>
      </c>
      <c r="I936" t="b">
        <f t="shared" si="129"/>
        <v>1</v>
      </c>
      <c r="J936" t="b">
        <f t="shared" si="130"/>
        <v>0</v>
      </c>
    </row>
    <row r="937" spans="1:10">
      <c r="A937" s="1" t="s">
        <v>407</v>
      </c>
      <c r="B937" t="str">
        <f t="shared" si="125"/>
        <v xml:space="preserve"> żniński </v>
      </c>
      <c r="C937" s="4" t="s">
        <v>5</v>
      </c>
      <c r="D937" s="6">
        <v>6209</v>
      </c>
      <c r="E937" s="6">
        <v>2364</v>
      </c>
      <c r="F937" s="6">
        <v>3845</v>
      </c>
      <c r="G937" t="b">
        <f t="shared" si="127"/>
        <v>1</v>
      </c>
      <c r="H937" t="b">
        <f t="shared" si="128"/>
        <v>0</v>
      </c>
      <c r="I937" t="b">
        <f t="shared" si="129"/>
        <v>1</v>
      </c>
      <c r="J937" t="b">
        <f t="shared" si="130"/>
        <v>0</v>
      </c>
    </row>
    <row r="938" spans="1:10">
      <c r="A938" s="1" t="s">
        <v>407</v>
      </c>
      <c r="B938" t="str">
        <f t="shared" si="125"/>
        <v xml:space="preserve"> żniński </v>
      </c>
      <c r="C938" s="4" t="s">
        <v>4</v>
      </c>
      <c r="D938" s="6">
        <f>SUM(D936:D937)</f>
        <v>10434</v>
      </c>
      <c r="E938" s="6">
        <f>SUM(E936:E937)</f>
        <v>4335</v>
      </c>
      <c r="F938" s="6">
        <f t="shared" ref="F938" si="132">SUM(F936:F937)</f>
        <v>6099</v>
      </c>
      <c r="G938" t="b">
        <f t="shared" si="127"/>
        <v>1</v>
      </c>
      <c r="H938" t="b">
        <f t="shared" si="128"/>
        <v>1</v>
      </c>
      <c r="I938" t="b">
        <f t="shared" si="129"/>
        <v>0</v>
      </c>
      <c r="J938" t="b">
        <f t="shared" si="130"/>
        <v>0</v>
      </c>
    </row>
    <row r="939" spans="1:10">
      <c r="A939" t="s">
        <v>408</v>
      </c>
      <c r="B939" t="s">
        <v>666</v>
      </c>
      <c r="C939" s="1" t="s">
        <v>39</v>
      </c>
      <c r="D939" s="2">
        <v>2135715</v>
      </c>
      <c r="E939" s="3">
        <v>1034911</v>
      </c>
      <c r="F939" s="3">
        <v>1100804</v>
      </c>
      <c r="G939" t="b">
        <f>IFERROR(IF(SEARCH(" - ",C939)&gt;0,FALSE,TRUE),TRUE)</f>
        <v>1</v>
      </c>
      <c r="H939" t="b">
        <f>IFERROR(IF(SEARCH(" 70 ",C939)&gt;0,FALSE,TRUE),TRUE)</f>
        <v>1</v>
      </c>
      <c r="I939" t="b">
        <f>IFERROR(IF(SEARCH("65+",C939)&gt;0,FALSE,TRUE),TRUE)</f>
        <v>1</v>
      </c>
      <c r="J939" t="b">
        <f>AND(G939:I939)</f>
        <v>1</v>
      </c>
    </row>
    <row r="940" spans="1:10">
      <c r="A940" t="s">
        <v>408</v>
      </c>
      <c r="B940" t="str">
        <f t="shared" si="125"/>
        <v>Wszystkie</v>
      </c>
      <c r="C940" s="4" t="s">
        <v>6</v>
      </c>
      <c r="D940" s="5">
        <v>98952</v>
      </c>
      <c r="E940" s="5">
        <v>50350</v>
      </c>
      <c r="F940" s="5">
        <v>48602</v>
      </c>
      <c r="G940" t="b">
        <f t="shared" ref="G940:G1003" si="133">IFERROR(IF(SEARCH(" - ",C940)&gt;0,FALSE,TRUE),TRUE)</f>
        <v>0</v>
      </c>
      <c r="H940" t="b">
        <f t="shared" ref="H940:H1003" si="134">IFERROR(IF(SEARCH(" 70 ",C940)&gt;0,FALSE,TRUE),TRUE)</f>
        <v>1</v>
      </c>
      <c r="I940" t="b">
        <f t="shared" ref="I940:I1003" si="135">IFERROR(IF(SEARCH(" 65+ ",C940)&gt;0,FALSE,TRUE),TRUE)</f>
        <v>1</v>
      </c>
      <c r="J940" t="b">
        <f t="shared" ref="J940:J1003" si="136">AND(G940:I940)</f>
        <v>0</v>
      </c>
    </row>
    <row r="941" spans="1:10">
      <c r="A941" t="s">
        <v>408</v>
      </c>
      <c r="B941" t="str">
        <f t="shared" si="125"/>
        <v>Wszystkie</v>
      </c>
      <c r="C941" s="4" t="s">
        <v>7</v>
      </c>
      <c r="D941" s="6">
        <v>111204</v>
      </c>
      <c r="E941" s="6">
        <v>56772</v>
      </c>
      <c r="F941" s="6">
        <v>54432</v>
      </c>
      <c r="G941" t="b">
        <f t="shared" si="133"/>
        <v>0</v>
      </c>
      <c r="H941" t="b">
        <f t="shared" si="134"/>
        <v>1</v>
      </c>
      <c r="I941" t="b">
        <f t="shared" si="135"/>
        <v>1</v>
      </c>
      <c r="J941" t="b">
        <f t="shared" si="136"/>
        <v>0</v>
      </c>
    </row>
    <row r="942" spans="1:10">
      <c r="A942" t="s">
        <v>408</v>
      </c>
      <c r="B942" t="str">
        <f t="shared" si="125"/>
        <v>Wszystkie</v>
      </c>
      <c r="C942" s="4" t="s">
        <v>8</v>
      </c>
      <c r="D942" s="6">
        <v>102783</v>
      </c>
      <c r="E942" s="6">
        <v>52759</v>
      </c>
      <c r="F942" s="6">
        <v>50024</v>
      </c>
      <c r="G942" t="b">
        <f t="shared" si="133"/>
        <v>0</v>
      </c>
      <c r="H942" t="b">
        <f t="shared" si="134"/>
        <v>1</v>
      </c>
      <c r="I942" t="b">
        <f t="shared" si="135"/>
        <v>1</v>
      </c>
      <c r="J942" t="b">
        <f t="shared" si="136"/>
        <v>0</v>
      </c>
    </row>
    <row r="943" spans="1:10">
      <c r="A943" t="s">
        <v>408</v>
      </c>
      <c r="B943" t="str">
        <f t="shared" si="125"/>
        <v>Wszystkie</v>
      </c>
      <c r="C943" s="4" t="s">
        <v>9</v>
      </c>
      <c r="D943" s="6">
        <v>116259</v>
      </c>
      <c r="E943" s="6">
        <v>59596</v>
      </c>
      <c r="F943" s="6">
        <v>56663</v>
      </c>
      <c r="G943" t="b">
        <f t="shared" si="133"/>
        <v>0</v>
      </c>
      <c r="H943" t="b">
        <f t="shared" si="134"/>
        <v>1</v>
      </c>
      <c r="I943" t="b">
        <f t="shared" si="135"/>
        <v>1</v>
      </c>
      <c r="J943" t="b">
        <f t="shared" si="136"/>
        <v>0</v>
      </c>
    </row>
    <row r="944" spans="1:10">
      <c r="A944" t="s">
        <v>408</v>
      </c>
      <c r="B944" t="str">
        <f t="shared" si="125"/>
        <v>Wszystkie</v>
      </c>
      <c r="C944" s="4" t="s">
        <v>10</v>
      </c>
      <c r="D944" s="6">
        <v>141054</v>
      </c>
      <c r="E944" s="6">
        <v>72041</v>
      </c>
      <c r="F944" s="6">
        <v>69013</v>
      </c>
      <c r="G944" t="b">
        <f t="shared" si="133"/>
        <v>0</v>
      </c>
      <c r="H944" t="b">
        <f t="shared" si="134"/>
        <v>1</v>
      </c>
      <c r="I944" t="b">
        <f t="shared" si="135"/>
        <v>1</v>
      </c>
      <c r="J944" t="b">
        <f t="shared" si="136"/>
        <v>0</v>
      </c>
    </row>
    <row r="945" spans="1:10">
      <c r="A945" t="s">
        <v>408</v>
      </c>
      <c r="B945" t="str">
        <f t="shared" si="125"/>
        <v>Wszystkie</v>
      </c>
      <c r="C945" s="4" t="s">
        <v>11</v>
      </c>
      <c r="D945" s="6">
        <v>159367</v>
      </c>
      <c r="E945" s="6">
        <v>82407</v>
      </c>
      <c r="F945" s="6">
        <v>76960</v>
      </c>
      <c r="G945" t="b">
        <f t="shared" si="133"/>
        <v>0</v>
      </c>
      <c r="H945" t="b">
        <f t="shared" si="134"/>
        <v>1</v>
      </c>
      <c r="I945" t="b">
        <f t="shared" si="135"/>
        <v>1</v>
      </c>
      <c r="J945" t="b">
        <f t="shared" si="136"/>
        <v>0</v>
      </c>
    </row>
    <row r="946" spans="1:10">
      <c r="A946" t="s">
        <v>408</v>
      </c>
      <c r="B946" t="str">
        <f t="shared" si="125"/>
        <v>Wszystkie</v>
      </c>
      <c r="C946" s="4" t="s">
        <v>12</v>
      </c>
      <c r="D946" s="6">
        <v>173253</v>
      </c>
      <c r="E946" s="6">
        <v>89846</v>
      </c>
      <c r="F946" s="6">
        <v>83407</v>
      </c>
      <c r="G946" t="b">
        <f t="shared" si="133"/>
        <v>0</v>
      </c>
      <c r="H946" t="b">
        <f t="shared" si="134"/>
        <v>1</v>
      </c>
      <c r="I946" t="b">
        <f t="shared" si="135"/>
        <v>1</v>
      </c>
      <c r="J946" t="b">
        <f t="shared" si="136"/>
        <v>0</v>
      </c>
    </row>
    <row r="947" spans="1:10">
      <c r="A947" t="s">
        <v>408</v>
      </c>
      <c r="B947" t="str">
        <f t="shared" si="125"/>
        <v>Wszystkie</v>
      </c>
      <c r="C947" s="4" t="s">
        <v>13</v>
      </c>
      <c r="D947" s="6">
        <v>163050</v>
      </c>
      <c r="E947" s="6">
        <v>84003</v>
      </c>
      <c r="F947" s="6">
        <v>79047</v>
      </c>
      <c r="G947" t="b">
        <f t="shared" si="133"/>
        <v>0</v>
      </c>
      <c r="H947" t="b">
        <f t="shared" si="134"/>
        <v>1</v>
      </c>
      <c r="I947" t="b">
        <f t="shared" si="135"/>
        <v>1</v>
      </c>
      <c r="J947" t="b">
        <f t="shared" si="136"/>
        <v>0</v>
      </c>
    </row>
    <row r="948" spans="1:10">
      <c r="A948" t="s">
        <v>408</v>
      </c>
      <c r="B948" t="str">
        <f t="shared" si="125"/>
        <v>Wszystkie</v>
      </c>
      <c r="C948" s="4" t="s">
        <v>14</v>
      </c>
      <c r="D948" s="6">
        <v>149100</v>
      </c>
      <c r="E948" s="6">
        <v>76112</v>
      </c>
      <c r="F948" s="6">
        <v>72988</v>
      </c>
      <c r="G948" t="b">
        <f t="shared" si="133"/>
        <v>0</v>
      </c>
      <c r="H948" t="b">
        <f t="shared" si="134"/>
        <v>1</v>
      </c>
      <c r="I948" t="b">
        <f t="shared" si="135"/>
        <v>1</v>
      </c>
      <c r="J948" t="b">
        <f t="shared" si="136"/>
        <v>0</v>
      </c>
    </row>
    <row r="949" spans="1:10">
      <c r="A949" t="s">
        <v>408</v>
      </c>
      <c r="B949" t="str">
        <f t="shared" si="125"/>
        <v>Wszystkie</v>
      </c>
      <c r="C949" s="4" t="s">
        <v>15</v>
      </c>
      <c r="D949" s="6">
        <v>131321</v>
      </c>
      <c r="E949" s="6">
        <v>66235</v>
      </c>
      <c r="F949" s="6">
        <v>65086</v>
      </c>
      <c r="G949" t="b">
        <f t="shared" si="133"/>
        <v>0</v>
      </c>
      <c r="H949" t="b">
        <f t="shared" si="134"/>
        <v>1</v>
      </c>
      <c r="I949" t="b">
        <f t="shared" si="135"/>
        <v>1</v>
      </c>
      <c r="J949" t="b">
        <f t="shared" si="136"/>
        <v>0</v>
      </c>
    </row>
    <row r="950" spans="1:10">
      <c r="A950" t="s">
        <v>408</v>
      </c>
      <c r="B950" t="str">
        <f t="shared" si="125"/>
        <v>Wszystkie</v>
      </c>
      <c r="C950" s="4" t="s">
        <v>16</v>
      </c>
      <c r="D950" s="6">
        <v>133476</v>
      </c>
      <c r="E950" s="6">
        <v>66383</v>
      </c>
      <c r="F950" s="6">
        <v>67093</v>
      </c>
      <c r="G950" t="b">
        <f t="shared" si="133"/>
        <v>0</v>
      </c>
      <c r="H950" t="b">
        <f t="shared" si="134"/>
        <v>1</v>
      </c>
      <c r="I950" t="b">
        <f t="shared" si="135"/>
        <v>1</v>
      </c>
      <c r="J950" t="b">
        <f t="shared" si="136"/>
        <v>0</v>
      </c>
    </row>
    <row r="951" spans="1:10">
      <c r="A951" t="s">
        <v>408</v>
      </c>
      <c r="B951" t="str">
        <f t="shared" si="125"/>
        <v>Wszystkie</v>
      </c>
      <c r="C951" s="4" t="s">
        <v>17</v>
      </c>
      <c r="D951" s="6">
        <v>152026</v>
      </c>
      <c r="E951" s="6">
        <v>73801</v>
      </c>
      <c r="F951" s="6">
        <v>78225</v>
      </c>
      <c r="G951" t="b">
        <f t="shared" si="133"/>
        <v>0</v>
      </c>
      <c r="H951" t="b">
        <f t="shared" si="134"/>
        <v>1</v>
      </c>
      <c r="I951" t="b">
        <f t="shared" si="135"/>
        <v>1</v>
      </c>
      <c r="J951" t="b">
        <f t="shared" si="136"/>
        <v>0</v>
      </c>
    </row>
    <row r="952" spans="1:10">
      <c r="A952" t="s">
        <v>408</v>
      </c>
      <c r="B952" t="str">
        <f t="shared" ref="B952:B1006" si="137">IF(C951="65+",C952,B951)</f>
        <v>Wszystkie</v>
      </c>
      <c r="C952" s="4" t="s">
        <v>18</v>
      </c>
      <c r="D952" s="6">
        <v>148679</v>
      </c>
      <c r="E952" s="6">
        <v>69529</v>
      </c>
      <c r="F952" s="6">
        <v>79150</v>
      </c>
      <c r="G952" t="b">
        <f t="shared" si="133"/>
        <v>0</v>
      </c>
      <c r="H952" t="b">
        <f t="shared" si="134"/>
        <v>1</v>
      </c>
      <c r="I952" t="b">
        <f t="shared" si="135"/>
        <v>1</v>
      </c>
      <c r="J952" t="b">
        <f t="shared" si="136"/>
        <v>0</v>
      </c>
    </row>
    <row r="953" spans="1:10">
      <c r="A953" t="s">
        <v>408</v>
      </c>
      <c r="B953" t="str">
        <f t="shared" si="137"/>
        <v>Wszystkie</v>
      </c>
      <c r="C953" s="4" t="s">
        <v>19</v>
      </c>
      <c r="D953" s="6">
        <v>119104</v>
      </c>
      <c r="E953" s="6">
        <v>51977</v>
      </c>
      <c r="F953" s="6">
        <v>67127</v>
      </c>
      <c r="G953" t="b">
        <f t="shared" si="133"/>
        <v>0</v>
      </c>
      <c r="H953" t="b">
        <f t="shared" si="134"/>
        <v>1</v>
      </c>
      <c r="I953" t="b">
        <f t="shared" si="135"/>
        <v>1</v>
      </c>
      <c r="J953" t="b">
        <f t="shared" si="136"/>
        <v>0</v>
      </c>
    </row>
    <row r="954" spans="1:10">
      <c r="A954" t="s">
        <v>408</v>
      </c>
      <c r="B954" t="str">
        <f t="shared" si="137"/>
        <v>Wszystkie</v>
      </c>
      <c r="C954" s="4" t="s">
        <v>5</v>
      </c>
      <c r="D954" s="6">
        <v>236087</v>
      </c>
      <c r="E954" s="6">
        <v>83100</v>
      </c>
      <c r="F954" s="6">
        <v>152987</v>
      </c>
      <c r="G954" t="b">
        <f t="shared" si="133"/>
        <v>1</v>
      </c>
      <c r="H954" t="b">
        <f t="shared" si="134"/>
        <v>0</v>
      </c>
      <c r="I954" t="b">
        <f t="shared" si="135"/>
        <v>1</v>
      </c>
      <c r="J954" t="b">
        <f t="shared" si="136"/>
        <v>0</v>
      </c>
    </row>
    <row r="955" spans="1:10">
      <c r="A955" t="s">
        <v>408</v>
      </c>
      <c r="B955" t="str">
        <f t="shared" si="137"/>
        <v>Wszystkie</v>
      </c>
      <c r="C955" s="4" t="s">
        <v>4</v>
      </c>
      <c r="D955" s="6">
        <f>SUM(D953:D954)</f>
        <v>355191</v>
      </c>
      <c r="E955" s="6">
        <f>SUM(E953:E954)</f>
        <v>135077</v>
      </c>
      <c r="F955" s="6">
        <f t="shared" ref="F955" si="138">SUM(F953:F954)</f>
        <v>220114</v>
      </c>
      <c r="G955" t="b">
        <f t="shared" si="133"/>
        <v>1</v>
      </c>
      <c r="H955" t="b">
        <f t="shared" si="134"/>
        <v>1</v>
      </c>
      <c r="I955" t="b">
        <f t="shared" ref="I955:I956" si="139">IFERROR(IF(SEARCH("65+",C955)&gt;0,FALSE,TRUE),TRUE)</f>
        <v>0</v>
      </c>
      <c r="J955" t="b">
        <f t="shared" si="136"/>
        <v>0</v>
      </c>
    </row>
    <row r="956" spans="1:10">
      <c r="A956" t="s">
        <v>408</v>
      </c>
      <c r="B956" t="str">
        <f t="shared" si="137"/>
        <v xml:space="preserve"> Biała Podlaska </v>
      </c>
      <c r="C956" s="4" t="s">
        <v>40</v>
      </c>
      <c r="D956" s="6">
        <v>57389</v>
      </c>
      <c r="E956" s="6">
        <v>27527</v>
      </c>
      <c r="F956" s="6">
        <v>29862</v>
      </c>
      <c r="G956" t="b">
        <f t="shared" si="133"/>
        <v>1</v>
      </c>
      <c r="H956" t="b">
        <f t="shared" si="134"/>
        <v>1</v>
      </c>
      <c r="I956" t="b">
        <f t="shared" si="139"/>
        <v>1</v>
      </c>
      <c r="J956" t="b">
        <f t="shared" si="136"/>
        <v>1</v>
      </c>
    </row>
    <row r="957" spans="1:10">
      <c r="A957" t="s">
        <v>408</v>
      </c>
      <c r="B957" t="str">
        <f t="shared" si="137"/>
        <v xml:space="preserve"> Biała Podlaska </v>
      </c>
      <c r="C957" s="4" t="s">
        <v>6</v>
      </c>
      <c r="D957" s="6">
        <v>2778</v>
      </c>
      <c r="E957" s="6">
        <v>1401</v>
      </c>
      <c r="F957" s="6">
        <v>1377</v>
      </c>
      <c r="G957" t="b">
        <f t="shared" si="133"/>
        <v>0</v>
      </c>
      <c r="H957" t="b">
        <f t="shared" si="134"/>
        <v>1</v>
      </c>
      <c r="I957" t="b">
        <f t="shared" si="135"/>
        <v>1</v>
      </c>
      <c r="J957" t="b">
        <f t="shared" si="136"/>
        <v>0</v>
      </c>
    </row>
    <row r="958" spans="1:10">
      <c r="A958" t="s">
        <v>408</v>
      </c>
      <c r="B958" t="str">
        <f t="shared" si="137"/>
        <v xml:space="preserve"> Biała Podlaska </v>
      </c>
      <c r="C958" s="4" t="s">
        <v>7</v>
      </c>
      <c r="D958" s="6">
        <v>3075</v>
      </c>
      <c r="E958" s="6">
        <v>1574</v>
      </c>
      <c r="F958" s="6">
        <v>1501</v>
      </c>
      <c r="G958" t="b">
        <f t="shared" si="133"/>
        <v>0</v>
      </c>
      <c r="H958" t="b">
        <f t="shared" si="134"/>
        <v>1</v>
      </c>
      <c r="I958" t="b">
        <f t="shared" si="135"/>
        <v>1</v>
      </c>
      <c r="J958" t="b">
        <f t="shared" si="136"/>
        <v>0</v>
      </c>
    </row>
    <row r="959" spans="1:10">
      <c r="A959" t="s">
        <v>408</v>
      </c>
      <c r="B959" t="str">
        <f t="shared" si="137"/>
        <v xml:space="preserve"> Biała Podlaska </v>
      </c>
      <c r="C959" s="4" t="s">
        <v>8</v>
      </c>
      <c r="D959" s="6">
        <v>2564</v>
      </c>
      <c r="E959" s="6">
        <v>1318</v>
      </c>
      <c r="F959" s="6">
        <v>1246</v>
      </c>
      <c r="G959" t="b">
        <f t="shared" si="133"/>
        <v>0</v>
      </c>
      <c r="H959" t="b">
        <f t="shared" si="134"/>
        <v>1</v>
      </c>
      <c r="I959" t="b">
        <f t="shared" si="135"/>
        <v>1</v>
      </c>
      <c r="J959" t="b">
        <f t="shared" si="136"/>
        <v>0</v>
      </c>
    </row>
    <row r="960" spans="1:10">
      <c r="A960" t="s">
        <v>408</v>
      </c>
      <c r="B960" t="str">
        <f t="shared" si="137"/>
        <v xml:space="preserve"> Biała Podlaska </v>
      </c>
      <c r="C960" s="4" t="s">
        <v>9</v>
      </c>
      <c r="D960" s="6">
        <v>3162</v>
      </c>
      <c r="E960" s="6">
        <v>1558</v>
      </c>
      <c r="F960" s="6">
        <v>1604</v>
      </c>
      <c r="G960" t="b">
        <f t="shared" si="133"/>
        <v>0</v>
      </c>
      <c r="H960" t="b">
        <f t="shared" si="134"/>
        <v>1</v>
      </c>
      <c r="I960" t="b">
        <f t="shared" si="135"/>
        <v>1</v>
      </c>
      <c r="J960" t="b">
        <f t="shared" si="136"/>
        <v>0</v>
      </c>
    </row>
    <row r="961" spans="1:10">
      <c r="A961" t="s">
        <v>408</v>
      </c>
      <c r="B961" t="str">
        <f t="shared" si="137"/>
        <v xml:space="preserve"> Biała Podlaska </v>
      </c>
      <c r="C961" s="4" t="s">
        <v>10</v>
      </c>
      <c r="D961" s="6">
        <v>3526</v>
      </c>
      <c r="E961" s="6">
        <v>1783</v>
      </c>
      <c r="F961" s="6">
        <v>1743</v>
      </c>
      <c r="G961" t="b">
        <f t="shared" si="133"/>
        <v>0</v>
      </c>
      <c r="H961" t="b">
        <f t="shared" si="134"/>
        <v>1</v>
      </c>
      <c r="I961" t="b">
        <f t="shared" si="135"/>
        <v>1</v>
      </c>
      <c r="J961" t="b">
        <f t="shared" si="136"/>
        <v>0</v>
      </c>
    </row>
    <row r="962" spans="1:10">
      <c r="A962" t="s">
        <v>408</v>
      </c>
      <c r="B962" t="str">
        <f t="shared" si="137"/>
        <v xml:space="preserve"> Biała Podlaska </v>
      </c>
      <c r="C962" s="4" t="s">
        <v>11</v>
      </c>
      <c r="D962" s="6">
        <v>4794</v>
      </c>
      <c r="E962" s="6">
        <v>2584</v>
      </c>
      <c r="F962" s="6">
        <v>2210</v>
      </c>
      <c r="G962" t="b">
        <f t="shared" si="133"/>
        <v>0</v>
      </c>
      <c r="H962" t="b">
        <f t="shared" si="134"/>
        <v>1</v>
      </c>
      <c r="I962" t="b">
        <f t="shared" si="135"/>
        <v>1</v>
      </c>
      <c r="J962" t="b">
        <f t="shared" si="136"/>
        <v>0</v>
      </c>
    </row>
    <row r="963" spans="1:10">
      <c r="A963" t="s">
        <v>408</v>
      </c>
      <c r="B963" t="str">
        <f t="shared" si="137"/>
        <v xml:space="preserve"> Biała Podlaska </v>
      </c>
      <c r="C963" s="4" t="s">
        <v>12</v>
      </c>
      <c r="D963" s="6">
        <v>4959</v>
      </c>
      <c r="E963" s="6">
        <v>2599</v>
      </c>
      <c r="F963" s="6">
        <v>2360</v>
      </c>
      <c r="G963" t="b">
        <f t="shared" si="133"/>
        <v>0</v>
      </c>
      <c r="H963" t="b">
        <f t="shared" si="134"/>
        <v>1</v>
      </c>
      <c r="I963" t="b">
        <f t="shared" si="135"/>
        <v>1</v>
      </c>
      <c r="J963" t="b">
        <f t="shared" si="136"/>
        <v>0</v>
      </c>
    </row>
    <row r="964" spans="1:10">
      <c r="A964" t="s">
        <v>408</v>
      </c>
      <c r="B964" t="str">
        <f t="shared" si="137"/>
        <v xml:space="preserve"> Biała Podlaska </v>
      </c>
      <c r="C964" s="4" t="s">
        <v>13</v>
      </c>
      <c r="D964" s="6">
        <v>4441</v>
      </c>
      <c r="E964" s="6">
        <v>2236</v>
      </c>
      <c r="F964" s="6">
        <v>2205</v>
      </c>
      <c r="G964" t="b">
        <f t="shared" si="133"/>
        <v>0</v>
      </c>
      <c r="H964" t="b">
        <f t="shared" si="134"/>
        <v>1</v>
      </c>
      <c r="I964" t="b">
        <f t="shared" si="135"/>
        <v>1</v>
      </c>
      <c r="J964" t="b">
        <f t="shared" si="136"/>
        <v>0</v>
      </c>
    </row>
    <row r="965" spans="1:10">
      <c r="A965" t="s">
        <v>408</v>
      </c>
      <c r="B965" t="str">
        <f t="shared" si="137"/>
        <v xml:space="preserve"> Biała Podlaska </v>
      </c>
      <c r="C965" s="4" t="s">
        <v>14</v>
      </c>
      <c r="D965" s="6">
        <v>4020</v>
      </c>
      <c r="E965" s="6">
        <v>2017</v>
      </c>
      <c r="F965" s="6">
        <v>2003</v>
      </c>
      <c r="G965" t="b">
        <f t="shared" si="133"/>
        <v>0</v>
      </c>
      <c r="H965" t="b">
        <f t="shared" si="134"/>
        <v>1</v>
      </c>
      <c r="I965" t="b">
        <f t="shared" si="135"/>
        <v>1</v>
      </c>
      <c r="J965" t="b">
        <f t="shared" si="136"/>
        <v>0</v>
      </c>
    </row>
    <row r="966" spans="1:10">
      <c r="A966" t="s">
        <v>408</v>
      </c>
      <c r="B966" t="str">
        <f t="shared" si="137"/>
        <v xml:space="preserve"> Biała Podlaska </v>
      </c>
      <c r="C966" s="4" t="s">
        <v>15</v>
      </c>
      <c r="D966" s="6">
        <v>3422</v>
      </c>
      <c r="E966" s="6">
        <v>1637</v>
      </c>
      <c r="F966" s="6">
        <v>1785</v>
      </c>
      <c r="G966" t="b">
        <f t="shared" si="133"/>
        <v>0</v>
      </c>
      <c r="H966" t="b">
        <f t="shared" si="134"/>
        <v>1</v>
      </c>
      <c r="I966" t="b">
        <f t="shared" si="135"/>
        <v>1</v>
      </c>
      <c r="J966" t="b">
        <f t="shared" si="136"/>
        <v>0</v>
      </c>
    </row>
    <row r="967" spans="1:10">
      <c r="A967" t="s">
        <v>408</v>
      </c>
      <c r="B967" t="str">
        <f t="shared" si="137"/>
        <v xml:space="preserve"> Biała Podlaska </v>
      </c>
      <c r="C967" s="4" t="s">
        <v>16</v>
      </c>
      <c r="D967" s="6">
        <v>3688</v>
      </c>
      <c r="E967" s="6">
        <v>1691</v>
      </c>
      <c r="F967" s="6">
        <v>1997</v>
      </c>
      <c r="G967" t="b">
        <f t="shared" si="133"/>
        <v>0</v>
      </c>
      <c r="H967" t="b">
        <f t="shared" si="134"/>
        <v>1</v>
      </c>
      <c r="I967" t="b">
        <f t="shared" si="135"/>
        <v>1</v>
      </c>
      <c r="J967" t="b">
        <f t="shared" si="136"/>
        <v>0</v>
      </c>
    </row>
    <row r="968" spans="1:10">
      <c r="A968" t="s">
        <v>408</v>
      </c>
      <c r="B968" t="str">
        <f t="shared" si="137"/>
        <v xml:space="preserve"> Biała Podlaska </v>
      </c>
      <c r="C968" s="4" t="s">
        <v>17</v>
      </c>
      <c r="D968" s="6">
        <v>4602</v>
      </c>
      <c r="E968" s="6">
        <v>2081</v>
      </c>
      <c r="F968" s="6">
        <v>2521</v>
      </c>
      <c r="G968" t="b">
        <f t="shared" si="133"/>
        <v>0</v>
      </c>
      <c r="H968" t="b">
        <f t="shared" si="134"/>
        <v>1</v>
      </c>
      <c r="I968" t="b">
        <f t="shared" si="135"/>
        <v>1</v>
      </c>
      <c r="J968" t="b">
        <f t="shared" si="136"/>
        <v>0</v>
      </c>
    </row>
    <row r="969" spans="1:10">
      <c r="A969" t="s">
        <v>408</v>
      </c>
      <c r="B969" t="str">
        <f t="shared" si="137"/>
        <v xml:space="preserve"> Biała Podlaska </v>
      </c>
      <c r="C969" s="4" t="s">
        <v>18</v>
      </c>
      <c r="D969" s="6">
        <v>4527</v>
      </c>
      <c r="E969" s="6">
        <v>1930</v>
      </c>
      <c r="F969" s="6">
        <v>2597</v>
      </c>
      <c r="G969" t="b">
        <f t="shared" si="133"/>
        <v>0</v>
      </c>
      <c r="H969" t="b">
        <f t="shared" si="134"/>
        <v>1</v>
      </c>
      <c r="I969" t="b">
        <f t="shared" si="135"/>
        <v>1</v>
      </c>
      <c r="J969" t="b">
        <f t="shared" si="136"/>
        <v>0</v>
      </c>
    </row>
    <row r="970" spans="1:10">
      <c r="A970" t="s">
        <v>408</v>
      </c>
      <c r="B970" t="str">
        <f t="shared" si="137"/>
        <v xml:space="preserve"> Biała Podlaska </v>
      </c>
      <c r="C970" s="4" t="s">
        <v>19</v>
      </c>
      <c r="D970" s="6">
        <v>3157</v>
      </c>
      <c r="E970" s="6">
        <v>1402</v>
      </c>
      <c r="F970" s="6">
        <v>1755</v>
      </c>
      <c r="G970" t="b">
        <f t="shared" si="133"/>
        <v>0</v>
      </c>
      <c r="H970" t="b">
        <f t="shared" si="134"/>
        <v>1</v>
      </c>
      <c r="I970" t="b">
        <f t="shared" si="135"/>
        <v>1</v>
      </c>
      <c r="J970" t="b">
        <f t="shared" si="136"/>
        <v>0</v>
      </c>
    </row>
    <row r="971" spans="1:10">
      <c r="A971" t="s">
        <v>408</v>
      </c>
      <c r="B971" t="str">
        <f t="shared" si="137"/>
        <v xml:space="preserve"> Biała Podlaska </v>
      </c>
      <c r="C971" s="4" t="s">
        <v>5</v>
      </c>
      <c r="D971" s="6">
        <v>4674</v>
      </c>
      <c r="E971" s="6">
        <v>1716</v>
      </c>
      <c r="F971" s="6">
        <v>2958</v>
      </c>
      <c r="G971" t="b">
        <f t="shared" si="133"/>
        <v>1</v>
      </c>
      <c r="H971" t="b">
        <f t="shared" si="134"/>
        <v>0</v>
      </c>
      <c r="I971" t="b">
        <f t="shared" si="135"/>
        <v>1</v>
      </c>
      <c r="J971" t="b">
        <f t="shared" si="136"/>
        <v>0</v>
      </c>
    </row>
    <row r="972" spans="1:10">
      <c r="A972" t="s">
        <v>408</v>
      </c>
      <c r="B972" t="str">
        <f t="shared" si="137"/>
        <v xml:space="preserve"> Biała Podlaska </v>
      </c>
      <c r="C972" s="4" t="s">
        <v>4</v>
      </c>
      <c r="D972" s="6">
        <f>SUM(D970:D971)</f>
        <v>7831</v>
      </c>
      <c r="E972" s="6">
        <f>SUM(E970:E971)</f>
        <v>3118</v>
      </c>
      <c r="F972" s="6">
        <f t="shared" ref="F972" si="140">SUM(F970:F971)</f>
        <v>4713</v>
      </c>
      <c r="G972" t="b">
        <f t="shared" si="133"/>
        <v>1</v>
      </c>
      <c r="H972" t="b">
        <f t="shared" si="134"/>
        <v>1</v>
      </c>
      <c r="I972" t="b">
        <f t="shared" ref="I972:I973" si="141">IFERROR(IF(SEARCH("65+",C972)&gt;0,FALSE,TRUE),TRUE)</f>
        <v>0</v>
      </c>
      <c r="J972" t="b">
        <f t="shared" si="136"/>
        <v>0</v>
      </c>
    </row>
    <row r="973" spans="1:10">
      <c r="A973" t="s">
        <v>408</v>
      </c>
      <c r="B973" t="str">
        <f t="shared" si="137"/>
        <v xml:space="preserve"> Chełm </v>
      </c>
      <c r="C973" s="4" t="s">
        <v>141</v>
      </c>
      <c r="D973" s="6">
        <v>63949</v>
      </c>
      <c r="E973" s="6">
        <v>30070</v>
      </c>
      <c r="F973" s="6">
        <v>33879</v>
      </c>
      <c r="G973" t="b">
        <f t="shared" si="133"/>
        <v>1</v>
      </c>
      <c r="H973" t="b">
        <f t="shared" si="134"/>
        <v>1</v>
      </c>
      <c r="I973" t="b">
        <f t="shared" si="141"/>
        <v>1</v>
      </c>
      <c r="J973" t="b">
        <f t="shared" si="136"/>
        <v>1</v>
      </c>
    </row>
    <row r="974" spans="1:10">
      <c r="A974" t="s">
        <v>408</v>
      </c>
      <c r="B974" t="str">
        <f t="shared" si="137"/>
        <v xml:space="preserve"> Chełm </v>
      </c>
      <c r="C974" s="4" t="s">
        <v>6</v>
      </c>
      <c r="D974" s="6">
        <v>2555</v>
      </c>
      <c r="E974" s="6">
        <v>1278</v>
      </c>
      <c r="F974" s="6">
        <v>1277</v>
      </c>
      <c r="G974" t="b">
        <f t="shared" si="133"/>
        <v>0</v>
      </c>
      <c r="H974" t="b">
        <f t="shared" si="134"/>
        <v>1</v>
      </c>
      <c r="I974" t="b">
        <f t="shared" si="135"/>
        <v>1</v>
      </c>
      <c r="J974" t="b">
        <f t="shared" si="136"/>
        <v>0</v>
      </c>
    </row>
    <row r="975" spans="1:10">
      <c r="A975" t="s">
        <v>408</v>
      </c>
      <c r="B975" t="str">
        <f t="shared" si="137"/>
        <v xml:space="preserve"> Chełm </v>
      </c>
      <c r="C975" s="4" t="s">
        <v>7</v>
      </c>
      <c r="D975" s="6">
        <v>3022</v>
      </c>
      <c r="E975" s="6">
        <v>1530</v>
      </c>
      <c r="F975" s="6">
        <v>1492</v>
      </c>
      <c r="G975" t="b">
        <f t="shared" si="133"/>
        <v>0</v>
      </c>
      <c r="H975" t="b">
        <f t="shared" si="134"/>
        <v>1</v>
      </c>
      <c r="I975" t="b">
        <f t="shared" si="135"/>
        <v>1</v>
      </c>
      <c r="J975" t="b">
        <f t="shared" si="136"/>
        <v>0</v>
      </c>
    </row>
    <row r="976" spans="1:10">
      <c r="A976" t="s">
        <v>408</v>
      </c>
      <c r="B976" t="str">
        <f t="shared" si="137"/>
        <v xml:space="preserve"> Chełm </v>
      </c>
      <c r="C976" s="4" t="s">
        <v>8</v>
      </c>
      <c r="D976" s="6">
        <v>2604</v>
      </c>
      <c r="E976" s="6">
        <v>1371</v>
      </c>
      <c r="F976" s="6">
        <v>1233</v>
      </c>
      <c r="G976" t="b">
        <f t="shared" si="133"/>
        <v>0</v>
      </c>
      <c r="H976" t="b">
        <f t="shared" si="134"/>
        <v>1</v>
      </c>
      <c r="I976" t="b">
        <f t="shared" si="135"/>
        <v>1</v>
      </c>
      <c r="J976" t="b">
        <f t="shared" si="136"/>
        <v>0</v>
      </c>
    </row>
    <row r="977" spans="1:10">
      <c r="A977" t="s">
        <v>408</v>
      </c>
      <c r="B977" t="str">
        <f t="shared" si="137"/>
        <v xml:space="preserve"> Chełm </v>
      </c>
      <c r="C977" s="4" t="s">
        <v>9</v>
      </c>
      <c r="D977" s="6">
        <v>2960</v>
      </c>
      <c r="E977" s="6">
        <v>1512</v>
      </c>
      <c r="F977" s="6">
        <v>1448</v>
      </c>
      <c r="G977" t="b">
        <f t="shared" si="133"/>
        <v>0</v>
      </c>
      <c r="H977" t="b">
        <f t="shared" si="134"/>
        <v>1</v>
      </c>
      <c r="I977" t="b">
        <f t="shared" si="135"/>
        <v>1</v>
      </c>
      <c r="J977" t="b">
        <f t="shared" si="136"/>
        <v>0</v>
      </c>
    </row>
    <row r="978" spans="1:10">
      <c r="A978" t="s">
        <v>408</v>
      </c>
      <c r="B978" t="str">
        <f t="shared" si="137"/>
        <v xml:space="preserve"> Chełm </v>
      </c>
      <c r="C978" s="4" t="s">
        <v>10</v>
      </c>
      <c r="D978" s="6">
        <v>3775</v>
      </c>
      <c r="E978" s="6">
        <v>1974</v>
      </c>
      <c r="F978" s="6">
        <v>1801</v>
      </c>
      <c r="G978" t="b">
        <f t="shared" si="133"/>
        <v>0</v>
      </c>
      <c r="H978" t="b">
        <f t="shared" si="134"/>
        <v>1</v>
      </c>
      <c r="I978" t="b">
        <f t="shared" si="135"/>
        <v>1</v>
      </c>
      <c r="J978" t="b">
        <f t="shared" si="136"/>
        <v>0</v>
      </c>
    </row>
    <row r="979" spans="1:10">
      <c r="A979" t="s">
        <v>408</v>
      </c>
      <c r="B979" t="str">
        <f t="shared" si="137"/>
        <v xml:space="preserve"> Chełm </v>
      </c>
      <c r="C979" s="4" t="s">
        <v>11</v>
      </c>
      <c r="D979" s="6">
        <v>4668</v>
      </c>
      <c r="E979" s="6">
        <v>2408</v>
      </c>
      <c r="F979" s="6">
        <v>2260</v>
      </c>
      <c r="G979" t="b">
        <f t="shared" si="133"/>
        <v>0</v>
      </c>
      <c r="H979" t="b">
        <f t="shared" si="134"/>
        <v>1</v>
      </c>
      <c r="I979" t="b">
        <f t="shared" si="135"/>
        <v>1</v>
      </c>
      <c r="J979" t="b">
        <f t="shared" si="136"/>
        <v>0</v>
      </c>
    </row>
    <row r="980" spans="1:10">
      <c r="A980" t="s">
        <v>408</v>
      </c>
      <c r="B980" t="str">
        <f t="shared" si="137"/>
        <v xml:space="preserve"> Chełm </v>
      </c>
      <c r="C980" s="4" t="s">
        <v>12</v>
      </c>
      <c r="D980" s="6">
        <v>5300</v>
      </c>
      <c r="E980" s="6">
        <v>2737</v>
      </c>
      <c r="F980" s="6">
        <v>2563</v>
      </c>
      <c r="G980" t="b">
        <f t="shared" si="133"/>
        <v>0</v>
      </c>
      <c r="H980" t="b">
        <f t="shared" si="134"/>
        <v>1</v>
      </c>
      <c r="I980" t="b">
        <f t="shared" si="135"/>
        <v>1</v>
      </c>
      <c r="J980" t="b">
        <f t="shared" si="136"/>
        <v>0</v>
      </c>
    </row>
    <row r="981" spans="1:10">
      <c r="A981" t="s">
        <v>408</v>
      </c>
      <c r="B981" t="str">
        <f t="shared" si="137"/>
        <v xml:space="preserve"> Chełm </v>
      </c>
      <c r="C981" s="4" t="s">
        <v>13</v>
      </c>
      <c r="D981" s="6">
        <v>5052</v>
      </c>
      <c r="E981" s="6">
        <v>2546</v>
      </c>
      <c r="F981" s="6">
        <v>2506</v>
      </c>
      <c r="G981" t="b">
        <f t="shared" si="133"/>
        <v>0</v>
      </c>
      <c r="H981" t="b">
        <f t="shared" si="134"/>
        <v>1</v>
      </c>
      <c r="I981" t="b">
        <f t="shared" si="135"/>
        <v>1</v>
      </c>
      <c r="J981" t="b">
        <f t="shared" si="136"/>
        <v>0</v>
      </c>
    </row>
    <row r="982" spans="1:10">
      <c r="A982" t="s">
        <v>408</v>
      </c>
      <c r="B982" t="str">
        <f t="shared" si="137"/>
        <v xml:space="preserve"> Chełm </v>
      </c>
      <c r="C982" s="4" t="s">
        <v>14</v>
      </c>
      <c r="D982" s="6">
        <v>4498</v>
      </c>
      <c r="E982" s="6">
        <v>2233</v>
      </c>
      <c r="F982" s="6">
        <v>2265</v>
      </c>
      <c r="G982" t="b">
        <f t="shared" si="133"/>
        <v>0</v>
      </c>
      <c r="H982" t="b">
        <f t="shared" si="134"/>
        <v>1</v>
      </c>
      <c r="I982" t="b">
        <f t="shared" si="135"/>
        <v>1</v>
      </c>
      <c r="J982" t="b">
        <f t="shared" si="136"/>
        <v>0</v>
      </c>
    </row>
    <row r="983" spans="1:10">
      <c r="A983" t="s">
        <v>408</v>
      </c>
      <c r="B983" t="str">
        <f t="shared" si="137"/>
        <v xml:space="preserve"> Chełm </v>
      </c>
      <c r="C983" s="4" t="s">
        <v>15</v>
      </c>
      <c r="D983" s="6">
        <v>3952</v>
      </c>
      <c r="E983" s="6">
        <v>1876</v>
      </c>
      <c r="F983" s="6">
        <v>2076</v>
      </c>
      <c r="G983" t="b">
        <f t="shared" si="133"/>
        <v>0</v>
      </c>
      <c r="H983" t="b">
        <f t="shared" si="134"/>
        <v>1</v>
      </c>
      <c r="I983" t="b">
        <f t="shared" si="135"/>
        <v>1</v>
      </c>
      <c r="J983" t="b">
        <f t="shared" si="136"/>
        <v>0</v>
      </c>
    </row>
    <row r="984" spans="1:10">
      <c r="A984" t="s">
        <v>408</v>
      </c>
      <c r="B984" t="str">
        <f t="shared" si="137"/>
        <v xml:space="preserve"> Chełm </v>
      </c>
      <c r="C984" s="4" t="s">
        <v>16</v>
      </c>
      <c r="D984" s="6">
        <v>4250</v>
      </c>
      <c r="E984" s="6">
        <v>1970</v>
      </c>
      <c r="F984" s="6">
        <v>2280</v>
      </c>
      <c r="G984" t="b">
        <f t="shared" si="133"/>
        <v>0</v>
      </c>
      <c r="H984" t="b">
        <f t="shared" si="134"/>
        <v>1</v>
      </c>
      <c r="I984" t="b">
        <f t="shared" si="135"/>
        <v>1</v>
      </c>
      <c r="J984" t="b">
        <f t="shared" si="136"/>
        <v>0</v>
      </c>
    </row>
    <row r="985" spans="1:10">
      <c r="A985" t="s">
        <v>408</v>
      </c>
      <c r="B985" t="str">
        <f t="shared" si="137"/>
        <v xml:space="preserve"> Chełm </v>
      </c>
      <c r="C985" s="4" t="s">
        <v>17</v>
      </c>
      <c r="D985" s="6">
        <v>5194</v>
      </c>
      <c r="E985" s="6">
        <v>2274</v>
      </c>
      <c r="F985" s="6">
        <v>2920</v>
      </c>
      <c r="G985" t="b">
        <f t="shared" si="133"/>
        <v>0</v>
      </c>
      <c r="H985" t="b">
        <f t="shared" si="134"/>
        <v>1</v>
      </c>
      <c r="I985" t="b">
        <f t="shared" si="135"/>
        <v>1</v>
      </c>
      <c r="J985" t="b">
        <f t="shared" si="136"/>
        <v>0</v>
      </c>
    </row>
    <row r="986" spans="1:10">
      <c r="A986" t="s">
        <v>408</v>
      </c>
      <c r="B986" t="str">
        <f t="shared" si="137"/>
        <v xml:space="preserve"> Chełm </v>
      </c>
      <c r="C986" s="4" t="s">
        <v>18</v>
      </c>
      <c r="D986" s="6">
        <v>5428</v>
      </c>
      <c r="E986" s="6">
        <v>2316</v>
      </c>
      <c r="F986" s="6">
        <v>3112</v>
      </c>
      <c r="G986" t="b">
        <f t="shared" si="133"/>
        <v>0</v>
      </c>
      <c r="H986" t="b">
        <f t="shared" si="134"/>
        <v>1</v>
      </c>
      <c r="I986" t="b">
        <f t="shared" si="135"/>
        <v>1</v>
      </c>
      <c r="J986" t="b">
        <f t="shared" si="136"/>
        <v>0</v>
      </c>
    </row>
    <row r="987" spans="1:10">
      <c r="A987" t="s">
        <v>408</v>
      </c>
      <c r="B987" t="str">
        <f t="shared" si="137"/>
        <v xml:space="preserve"> Chełm </v>
      </c>
      <c r="C987" s="4" t="s">
        <v>19</v>
      </c>
      <c r="D987" s="6">
        <v>4133</v>
      </c>
      <c r="E987" s="6">
        <v>1715</v>
      </c>
      <c r="F987" s="6">
        <v>2418</v>
      </c>
      <c r="G987" t="b">
        <f t="shared" si="133"/>
        <v>0</v>
      </c>
      <c r="H987" t="b">
        <f t="shared" si="134"/>
        <v>1</v>
      </c>
      <c r="I987" t="b">
        <f t="shared" si="135"/>
        <v>1</v>
      </c>
      <c r="J987" t="b">
        <f t="shared" si="136"/>
        <v>0</v>
      </c>
    </row>
    <row r="988" spans="1:10">
      <c r="A988" t="s">
        <v>408</v>
      </c>
      <c r="B988" t="str">
        <f t="shared" si="137"/>
        <v xml:space="preserve"> Chełm </v>
      </c>
      <c r="C988" s="4" t="s">
        <v>5</v>
      </c>
      <c r="D988" s="6">
        <v>6558</v>
      </c>
      <c r="E988" s="6">
        <v>2330</v>
      </c>
      <c r="F988" s="6">
        <v>4228</v>
      </c>
      <c r="G988" t="b">
        <f t="shared" si="133"/>
        <v>1</v>
      </c>
      <c r="H988" t="b">
        <f t="shared" si="134"/>
        <v>0</v>
      </c>
      <c r="I988" t="b">
        <f t="shared" si="135"/>
        <v>1</v>
      </c>
      <c r="J988" t="b">
        <f t="shared" si="136"/>
        <v>0</v>
      </c>
    </row>
    <row r="989" spans="1:10">
      <c r="A989" t="s">
        <v>408</v>
      </c>
      <c r="B989" t="str">
        <f t="shared" si="137"/>
        <v xml:space="preserve"> Chełm </v>
      </c>
      <c r="C989" s="4" t="s">
        <v>4</v>
      </c>
      <c r="D989" s="6">
        <f>SUM(D987:D988)</f>
        <v>10691</v>
      </c>
      <c r="E989" s="6">
        <f>SUM(E987:E988)</f>
        <v>4045</v>
      </c>
      <c r="F989" s="6">
        <f t="shared" ref="F989" si="142">SUM(F987:F988)</f>
        <v>6646</v>
      </c>
      <c r="G989" t="b">
        <f t="shared" si="133"/>
        <v>1</v>
      </c>
      <c r="H989" t="b">
        <f t="shared" si="134"/>
        <v>1</v>
      </c>
      <c r="I989" t="b">
        <f t="shared" ref="I989:I990" si="143">IFERROR(IF(SEARCH("65+",C989)&gt;0,FALSE,TRUE),TRUE)</f>
        <v>0</v>
      </c>
      <c r="J989" t="b">
        <f t="shared" si="136"/>
        <v>0</v>
      </c>
    </row>
    <row r="990" spans="1:10">
      <c r="A990" t="s">
        <v>408</v>
      </c>
      <c r="B990" t="str">
        <f t="shared" si="137"/>
        <v xml:space="preserve"> Lublin </v>
      </c>
      <c r="C990" s="4" t="s">
        <v>142</v>
      </c>
      <c r="D990" s="6">
        <v>340745</v>
      </c>
      <c r="E990" s="6">
        <v>156905</v>
      </c>
      <c r="F990" s="6">
        <v>183840</v>
      </c>
      <c r="G990" t="b">
        <f t="shared" si="133"/>
        <v>1</v>
      </c>
      <c r="H990" t="b">
        <f t="shared" si="134"/>
        <v>1</v>
      </c>
      <c r="I990" t="b">
        <f t="shared" si="143"/>
        <v>1</v>
      </c>
      <c r="J990" t="b">
        <f t="shared" si="136"/>
        <v>1</v>
      </c>
    </row>
    <row r="991" spans="1:10">
      <c r="A991" t="s">
        <v>408</v>
      </c>
      <c r="B991" t="str">
        <f t="shared" si="137"/>
        <v xml:space="preserve"> Lublin </v>
      </c>
      <c r="C991" s="4" t="s">
        <v>6</v>
      </c>
      <c r="D991" s="6">
        <v>16551</v>
      </c>
      <c r="E991" s="6">
        <v>8388</v>
      </c>
      <c r="F991" s="6">
        <v>8163</v>
      </c>
      <c r="G991" t="b">
        <f t="shared" si="133"/>
        <v>0</v>
      </c>
      <c r="H991" t="b">
        <f t="shared" si="134"/>
        <v>1</v>
      </c>
      <c r="I991" t="b">
        <f t="shared" si="135"/>
        <v>1</v>
      </c>
      <c r="J991" t="b">
        <f t="shared" si="136"/>
        <v>0</v>
      </c>
    </row>
    <row r="992" spans="1:10">
      <c r="A992" t="s">
        <v>408</v>
      </c>
      <c r="B992" t="str">
        <f t="shared" si="137"/>
        <v xml:space="preserve"> Lublin </v>
      </c>
      <c r="C992" s="4" t="s">
        <v>7</v>
      </c>
      <c r="D992" s="6">
        <v>16840</v>
      </c>
      <c r="E992" s="6">
        <v>8510</v>
      </c>
      <c r="F992" s="6">
        <v>8330</v>
      </c>
      <c r="G992" t="b">
        <f t="shared" si="133"/>
        <v>0</v>
      </c>
      <c r="H992" t="b">
        <f t="shared" si="134"/>
        <v>1</v>
      </c>
      <c r="I992" t="b">
        <f t="shared" si="135"/>
        <v>1</v>
      </c>
      <c r="J992" t="b">
        <f t="shared" si="136"/>
        <v>0</v>
      </c>
    </row>
    <row r="993" spans="1:10">
      <c r="A993" t="s">
        <v>408</v>
      </c>
      <c r="B993" t="str">
        <f t="shared" si="137"/>
        <v xml:space="preserve"> Lublin </v>
      </c>
      <c r="C993" s="4" t="s">
        <v>8</v>
      </c>
      <c r="D993" s="6">
        <v>14135</v>
      </c>
      <c r="E993" s="6">
        <v>7165</v>
      </c>
      <c r="F993" s="6">
        <v>6970</v>
      </c>
      <c r="G993" t="b">
        <f t="shared" si="133"/>
        <v>0</v>
      </c>
      <c r="H993" t="b">
        <f t="shared" si="134"/>
        <v>1</v>
      </c>
      <c r="I993" t="b">
        <f t="shared" si="135"/>
        <v>1</v>
      </c>
      <c r="J993" t="b">
        <f t="shared" si="136"/>
        <v>0</v>
      </c>
    </row>
    <row r="994" spans="1:10">
      <c r="A994" t="s">
        <v>408</v>
      </c>
      <c r="B994" t="str">
        <f t="shared" si="137"/>
        <v xml:space="preserve"> Lublin </v>
      </c>
      <c r="C994" s="4" t="s">
        <v>9</v>
      </c>
      <c r="D994" s="6">
        <v>14884</v>
      </c>
      <c r="E994" s="6">
        <v>7357</v>
      </c>
      <c r="F994" s="6">
        <v>7527</v>
      </c>
      <c r="G994" t="b">
        <f t="shared" si="133"/>
        <v>0</v>
      </c>
      <c r="H994" t="b">
        <f t="shared" si="134"/>
        <v>1</v>
      </c>
      <c r="I994" t="b">
        <f t="shared" si="135"/>
        <v>1</v>
      </c>
      <c r="J994" t="b">
        <f t="shared" si="136"/>
        <v>0</v>
      </c>
    </row>
    <row r="995" spans="1:10">
      <c r="A995" t="s">
        <v>408</v>
      </c>
      <c r="B995" t="str">
        <f t="shared" si="137"/>
        <v xml:space="preserve"> Lublin </v>
      </c>
      <c r="C995" s="4" t="s">
        <v>10</v>
      </c>
      <c r="D995" s="6">
        <v>16735</v>
      </c>
      <c r="E995" s="6">
        <v>8388</v>
      </c>
      <c r="F995" s="6">
        <v>8347</v>
      </c>
      <c r="G995" t="b">
        <f t="shared" si="133"/>
        <v>0</v>
      </c>
      <c r="H995" t="b">
        <f t="shared" si="134"/>
        <v>1</v>
      </c>
      <c r="I995" t="b">
        <f t="shared" si="135"/>
        <v>1</v>
      </c>
      <c r="J995" t="b">
        <f t="shared" si="136"/>
        <v>0</v>
      </c>
    </row>
    <row r="996" spans="1:10">
      <c r="A996" t="s">
        <v>408</v>
      </c>
      <c r="B996" t="str">
        <f t="shared" si="137"/>
        <v xml:space="preserve"> Lublin </v>
      </c>
      <c r="C996" s="4" t="s">
        <v>11</v>
      </c>
      <c r="D996" s="6">
        <v>26552</v>
      </c>
      <c r="E996" s="6">
        <v>12667</v>
      </c>
      <c r="F996" s="6">
        <v>13885</v>
      </c>
      <c r="G996" t="b">
        <f t="shared" si="133"/>
        <v>0</v>
      </c>
      <c r="H996" t="b">
        <f t="shared" si="134"/>
        <v>1</v>
      </c>
      <c r="I996" t="b">
        <f t="shared" si="135"/>
        <v>1</v>
      </c>
      <c r="J996" t="b">
        <f t="shared" si="136"/>
        <v>0</v>
      </c>
    </row>
    <row r="997" spans="1:10">
      <c r="A997" t="s">
        <v>408</v>
      </c>
      <c r="B997" t="str">
        <f t="shared" si="137"/>
        <v xml:space="preserve"> Lublin </v>
      </c>
      <c r="C997" s="4" t="s">
        <v>12</v>
      </c>
      <c r="D997" s="6">
        <v>31055</v>
      </c>
      <c r="E997" s="6">
        <v>15215</v>
      </c>
      <c r="F997" s="6">
        <v>15840</v>
      </c>
      <c r="G997" t="b">
        <f t="shared" si="133"/>
        <v>0</v>
      </c>
      <c r="H997" t="b">
        <f t="shared" si="134"/>
        <v>1</v>
      </c>
      <c r="I997" t="b">
        <f t="shared" si="135"/>
        <v>1</v>
      </c>
      <c r="J997" t="b">
        <f t="shared" si="136"/>
        <v>0</v>
      </c>
    </row>
    <row r="998" spans="1:10">
      <c r="A998" t="s">
        <v>408</v>
      </c>
      <c r="B998" t="str">
        <f t="shared" si="137"/>
        <v xml:space="preserve"> Lublin </v>
      </c>
      <c r="C998" s="4" t="s">
        <v>13</v>
      </c>
      <c r="D998" s="6">
        <v>27941</v>
      </c>
      <c r="E998" s="6">
        <v>13780</v>
      </c>
      <c r="F998" s="6">
        <v>14161</v>
      </c>
      <c r="G998" t="b">
        <f t="shared" si="133"/>
        <v>0</v>
      </c>
      <c r="H998" t="b">
        <f t="shared" si="134"/>
        <v>1</v>
      </c>
      <c r="I998" t="b">
        <f t="shared" si="135"/>
        <v>1</v>
      </c>
      <c r="J998" t="b">
        <f t="shared" si="136"/>
        <v>0</v>
      </c>
    </row>
    <row r="999" spans="1:10">
      <c r="A999" t="s">
        <v>408</v>
      </c>
      <c r="B999" t="str">
        <f t="shared" si="137"/>
        <v xml:space="preserve"> Lublin </v>
      </c>
      <c r="C999" s="4" t="s">
        <v>14</v>
      </c>
      <c r="D999" s="6">
        <v>24982</v>
      </c>
      <c r="E999" s="6">
        <v>12127</v>
      </c>
      <c r="F999" s="6">
        <v>12855</v>
      </c>
      <c r="G999" t="b">
        <f t="shared" si="133"/>
        <v>0</v>
      </c>
      <c r="H999" t="b">
        <f t="shared" si="134"/>
        <v>1</v>
      </c>
      <c r="I999" t="b">
        <f t="shared" si="135"/>
        <v>1</v>
      </c>
      <c r="J999" t="b">
        <f t="shared" si="136"/>
        <v>0</v>
      </c>
    </row>
    <row r="1000" spans="1:10">
      <c r="A1000" t="s">
        <v>408</v>
      </c>
      <c r="B1000" t="str">
        <f t="shared" si="137"/>
        <v xml:space="preserve"> Lublin </v>
      </c>
      <c r="C1000" s="4" t="s">
        <v>15</v>
      </c>
      <c r="D1000" s="6">
        <v>20340</v>
      </c>
      <c r="E1000" s="6">
        <v>9787</v>
      </c>
      <c r="F1000" s="6">
        <v>10553</v>
      </c>
      <c r="G1000" t="b">
        <f t="shared" si="133"/>
        <v>0</v>
      </c>
      <c r="H1000" t="b">
        <f t="shared" si="134"/>
        <v>1</v>
      </c>
      <c r="I1000" t="b">
        <f t="shared" si="135"/>
        <v>1</v>
      </c>
      <c r="J1000" t="b">
        <f t="shared" si="136"/>
        <v>0</v>
      </c>
    </row>
    <row r="1001" spans="1:10">
      <c r="A1001" t="s">
        <v>408</v>
      </c>
      <c r="B1001" t="str">
        <f t="shared" si="137"/>
        <v xml:space="preserve"> Lublin </v>
      </c>
      <c r="C1001" s="4" t="s">
        <v>16</v>
      </c>
      <c r="D1001" s="6">
        <v>20009</v>
      </c>
      <c r="E1001" s="6">
        <v>9323</v>
      </c>
      <c r="F1001" s="6">
        <v>10686</v>
      </c>
      <c r="G1001" t="b">
        <f t="shared" si="133"/>
        <v>0</v>
      </c>
      <c r="H1001" t="b">
        <f t="shared" si="134"/>
        <v>1</v>
      </c>
      <c r="I1001" t="b">
        <f t="shared" si="135"/>
        <v>1</v>
      </c>
      <c r="J1001" t="b">
        <f t="shared" si="136"/>
        <v>0</v>
      </c>
    </row>
    <row r="1002" spans="1:10">
      <c r="A1002" t="s">
        <v>408</v>
      </c>
      <c r="B1002" t="str">
        <f t="shared" si="137"/>
        <v xml:space="preserve"> Lublin </v>
      </c>
      <c r="C1002" s="4" t="s">
        <v>17</v>
      </c>
      <c r="D1002" s="6">
        <v>23803</v>
      </c>
      <c r="E1002" s="6">
        <v>10617</v>
      </c>
      <c r="F1002" s="6">
        <v>13186</v>
      </c>
      <c r="G1002" t="b">
        <f t="shared" si="133"/>
        <v>0</v>
      </c>
      <c r="H1002" t="b">
        <f t="shared" si="134"/>
        <v>1</v>
      </c>
      <c r="I1002" t="b">
        <f t="shared" si="135"/>
        <v>1</v>
      </c>
      <c r="J1002" t="b">
        <f t="shared" si="136"/>
        <v>0</v>
      </c>
    </row>
    <row r="1003" spans="1:10">
      <c r="A1003" t="s">
        <v>408</v>
      </c>
      <c r="B1003" t="str">
        <f t="shared" si="137"/>
        <v xml:space="preserve"> Lublin </v>
      </c>
      <c r="C1003" s="4" t="s">
        <v>18</v>
      </c>
      <c r="D1003" s="6">
        <v>25738</v>
      </c>
      <c r="E1003" s="6">
        <v>10944</v>
      </c>
      <c r="F1003" s="6">
        <v>14794</v>
      </c>
      <c r="G1003" t="b">
        <f t="shared" si="133"/>
        <v>0</v>
      </c>
      <c r="H1003" t="b">
        <f t="shared" si="134"/>
        <v>1</v>
      </c>
      <c r="I1003" t="b">
        <f t="shared" si="135"/>
        <v>1</v>
      </c>
      <c r="J1003" t="b">
        <f t="shared" si="136"/>
        <v>0</v>
      </c>
    </row>
    <row r="1004" spans="1:10">
      <c r="A1004" t="s">
        <v>408</v>
      </c>
      <c r="B1004" t="str">
        <f t="shared" si="137"/>
        <v xml:space="preserve"> Lublin </v>
      </c>
      <c r="C1004" s="4" t="s">
        <v>19</v>
      </c>
      <c r="D1004" s="6">
        <v>21161</v>
      </c>
      <c r="E1004" s="6">
        <v>8638</v>
      </c>
      <c r="F1004" s="6">
        <v>12523</v>
      </c>
      <c r="G1004" t="b">
        <f t="shared" ref="G1004:G1006" si="144">IFERROR(IF(SEARCH(" - ",C1004)&gt;0,FALSE,TRUE),TRUE)</f>
        <v>0</v>
      </c>
      <c r="H1004" t="b">
        <f t="shared" ref="H1004:H1006" si="145">IFERROR(IF(SEARCH(" 70 ",C1004)&gt;0,FALSE,TRUE),TRUE)</f>
        <v>1</v>
      </c>
      <c r="I1004" t="b">
        <f t="shared" ref="I1004:I1005" si="146">IFERROR(IF(SEARCH(" 65+ ",C1004)&gt;0,FALSE,TRUE),TRUE)</f>
        <v>1</v>
      </c>
      <c r="J1004" t="b">
        <f t="shared" ref="J1004:J1006" si="147">AND(G1004:I1004)</f>
        <v>0</v>
      </c>
    </row>
    <row r="1005" spans="1:10">
      <c r="A1005" t="s">
        <v>408</v>
      </c>
      <c r="B1005" t="str">
        <f t="shared" si="137"/>
        <v xml:space="preserve"> Lublin </v>
      </c>
      <c r="C1005" s="4" t="s">
        <v>5</v>
      </c>
      <c r="D1005" s="6">
        <v>40019</v>
      </c>
      <c r="E1005" s="6">
        <v>13999</v>
      </c>
      <c r="F1005" s="6">
        <v>26020</v>
      </c>
      <c r="G1005" t="b">
        <f t="shared" si="144"/>
        <v>1</v>
      </c>
      <c r="H1005" t="b">
        <f t="shared" si="145"/>
        <v>0</v>
      </c>
      <c r="I1005" t="b">
        <f t="shared" si="146"/>
        <v>1</v>
      </c>
      <c r="J1005" t="b">
        <f t="shared" si="147"/>
        <v>0</v>
      </c>
    </row>
    <row r="1006" spans="1:10">
      <c r="A1006" t="s">
        <v>408</v>
      </c>
      <c r="B1006" t="str">
        <f t="shared" si="137"/>
        <v xml:space="preserve"> Lublin </v>
      </c>
      <c r="C1006" s="4" t="s">
        <v>4</v>
      </c>
      <c r="D1006" s="6">
        <f>SUM(D1004:D1005)</f>
        <v>61180</v>
      </c>
      <c r="E1006" s="6">
        <f>SUM(E1004:E1005)</f>
        <v>22637</v>
      </c>
      <c r="F1006" s="6">
        <f t="shared" ref="F1006" si="148">SUM(F1004:F1005)</f>
        <v>38543</v>
      </c>
      <c r="G1006" t="b">
        <f t="shared" si="144"/>
        <v>1</v>
      </c>
      <c r="H1006" t="b">
        <f t="shared" si="145"/>
        <v>1</v>
      </c>
      <c r="I1006" t="b">
        <f t="shared" ref="I1006" si="149">IFERROR(IF(SEARCH("65+",C1006)&gt;0,FALSE,TRUE),TRUE)</f>
        <v>0</v>
      </c>
      <c r="J1006" t="b">
        <f t="shared" si="147"/>
        <v>0</v>
      </c>
    </row>
    <row r="1007" spans="1:10">
      <c r="A1007" t="s">
        <v>408</v>
      </c>
      <c r="B1007" t="str">
        <f t="shared" ref="B1007:B1070" si="150">IF(C1006="65+",C1007,B1006)</f>
        <v xml:space="preserve"> zamojski </v>
      </c>
      <c r="C1007" s="4" t="s">
        <v>160</v>
      </c>
      <c r="D1007" s="6">
        <v>108038</v>
      </c>
      <c r="E1007" s="6">
        <v>53177</v>
      </c>
      <c r="F1007" s="6">
        <v>54861</v>
      </c>
      <c r="G1007" t="b">
        <f t="shared" ref="G1007:G1070" si="151">IFERROR(IF(SEARCH(" - ",C1007)&gt;0,FALSE,TRUE),TRUE)</f>
        <v>1</v>
      </c>
      <c r="H1007" t="b">
        <f t="shared" ref="H1007:H1070" si="152">IFERROR(IF(SEARCH(" 70 ",C1007)&gt;0,FALSE,TRUE),TRUE)</f>
        <v>1</v>
      </c>
      <c r="I1007" t="b">
        <f>IFERROR(IF(SEARCH("65+",C1007)&gt;0,FALSE,TRUE),TRUE)</f>
        <v>1</v>
      </c>
      <c r="J1007" t="b">
        <f t="shared" ref="J1007:J1070" si="153">AND(G1007:I1007)</f>
        <v>1</v>
      </c>
    </row>
    <row r="1008" spans="1:10">
      <c r="A1008" t="s">
        <v>408</v>
      </c>
      <c r="B1008" t="str">
        <f t="shared" si="150"/>
        <v xml:space="preserve"> zamojski </v>
      </c>
      <c r="C1008" s="4" t="s">
        <v>6</v>
      </c>
      <c r="D1008" s="6">
        <v>4307</v>
      </c>
      <c r="E1008" s="6">
        <v>2190</v>
      </c>
      <c r="F1008" s="6">
        <v>2117</v>
      </c>
      <c r="G1008" t="b">
        <f t="shared" si="151"/>
        <v>0</v>
      </c>
      <c r="H1008" t="b">
        <f t="shared" si="152"/>
        <v>1</v>
      </c>
      <c r="I1008" t="b">
        <f t="shared" ref="I1008:I1022" si="154">IFERROR(IF(SEARCH(" 65+ ",C1008)&gt;0,FALSE,TRUE),TRUE)</f>
        <v>1</v>
      </c>
      <c r="J1008" t="b">
        <f t="shared" si="153"/>
        <v>0</v>
      </c>
    </row>
    <row r="1009" spans="1:10">
      <c r="A1009" t="s">
        <v>408</v>
      </c>
      <c r="B1009" t="str">
        <f t="shared" si="150"/>
        <v xml:space="preserve"> zamojski </v>
      </c>
      <c r="C1009" s="4" t="s">
        <v>7</v>
      </c>
      <c r="D1009" s="6">
        <v>5423</v>
      </c>
      <c r="E1009" s="6">
        <v>2781</v>
      </c>
      <c r="F1009" s="6">
        <v>2642</v>
      </c>
      <c r="G1009" t="b">
        <f t="shared" si="151"/>
        <v>0</v>
      </c>
      <c r="H1009" t="b">
        <f t="shared" si="152"/>
        <v>1</v>
      </c>
      <c r="I1009" t="b">
        <f t="shared" si="154"/>
        <v>1</v>
      </c>
      <c r="J1009" t="b">
        <f t="shared" si="153"/>
        <v>0</v>
      </c>
    </row>
    <row r="1010" spans="1:10">
      <c r="A1010" t="s">
        <v>408</v>
      </c>
      <c r="B1010" t="str">
        <f t="shared" si="150"/>
        <v xml:space="preserve"> zamojski </v>
      </c>
      <c r="C1010" s="4" t="s">
        <v>8</v>
      </c>
      <c r="D1010" s="6">
        <v>5403</v>
      </c>
      <c r="E1010" s="6">
        <v>2759</v>
      </c>
      <c r="F1010" s="6">
        <v>2644</v>
      </c>
      <c r="G1010" t="b">
        <f t="shared" si="151"/>
        <v>0</v>
      </c>
      <c r="H1010" t="b">
        <f t="shared" si="152"/>
        <v>1</v>
      </c>
      <c r="I1010" t="b">
        <f t="shared" si="154"/>
        <v>1</v>
      </c>
      <c r="J1010" t="b">
        <f t="shared" si="153"/>
        <v>0</v>
      </c>
    </row>
    <row r="1011" spans="1:10">
      <c r="A1011" t="s">
        <v>408</v>
      </c>
      <c r="B1011" t="str">
        <f t="shared" si="150"/>
        <v xml:space="preserve"> zamojski </v>
      </c>
      <c r="C1011" s="4" t="s">
        <v>9</v>
      </c>
      <c r="D1011" s="6">
        <v>6417</v>
      </c>
      <c r="E1011" s="6">
        <v>3269</v>
      </c>
      <c r="F1011" s="6">
        <v>3148</v>
      </c>
      <c r="G1011" t="b">
        <f t="shared" si="151"/>
        <v>0</v>
      </c>
      <c r="H1011" t="b">
        <f t="shared" si="152"/>
        <v>1</v>
      </c>
      <c r="I1011" t="b">
        <f t="shared" si="154"/>
        <v>1</v>
      </c>
      <c r="J1011" t="b">
        <f t="shared" si="153"/>
        <v>0</v>
      </c>
    </row>
    <row r="1012" spans="1:10">
      <c r="A1012" t="s">
        <v>408</v>
      </c>
      <c r="B1012" t="str">
        <f t="shared" si="150"/>
        <v xml:space="preserve"> zamojski </v>
      </c>
      <c r="C1012" s="4" t="s">
        <v>10</v>
      </c>
      <c r="D1012" s="6">
        <v>8059</v>
      </c>
      <c r="E1012" s="6">
        <v>4129</v>
      </c>
      <c r="F1012" s="6">
        <v>3930</v>
      </c>
      <c r="G1012" t="b">
        <f t="shared" si="151"/>
        <v>0</v>
      </c>
      <c r="H1012" t="b">
        <f t="shared" si="152"/>
        <v>1</v>
      </c>
      <c r="I1012" t="b">
        <f t="shared" si="154"/>
        <v>1</v>
      </c>
      <c r="J1012" t="b">
        <f t="shared" si="153"/>
        <v>0</v>
      </c>
    </row>
    <row r="1013" spans="1:10">
      <c r="A1013" t="s">
        <v>408</v>
      </c>
      <c r="B1013" t="str">
        <f t="shared" si="150"/>
        <v xml:space="preserve"> zamojski </v>
      </c>
      <c r="C1013" s="4" t="s">
        <v>11</v>
      </c>
      <c r="D1013" s="6">
        <v>7996</v>
      </c>
      <c r="E1013" s="6">
        <v>4181</v>
      </c>
      <c r="F1013" s="6">
        <v>3815</v>
      </c>
      <c r="G1013" t="b">
        <f t="shared" si="151"/>
        <v>0</v>
      </c>
      <c r="H1013" t="b">
        <f t="shared" si="152"/>
        <v>1</v>
      </c>
      <c r="I1013" t="b">
        <f t="shared" si="154"/>
        <v>1</v>
      </c>
      <c r="J1013" t="b">
        <f t="shared" si="153"/>
        <v>0</v>
      </c>
    </row>
    <row r="1014" spans="1:10">
      <c r="A1014" t="s">
        <v>408</v>
      </c>
      <c r="B1014" t="str">
        <f t="shared" si="150"/>
        <v xml:space="preserve"> zamojski </v>
      </c>
      <c r="C1014" s="4" t="s">
        <v>12</v>
      </c>
      <c r="D1014" s="6">
        <v>8128</v>
      </c>
      <c r="E1014" s="6">
        <v>4256</v>
      </c>
      <c r="F1014" s="6">
        <v>3872</v>
      </c>
      <c r="G1014" t="b">
        <f t="shared" si="151"/>
        <v>0</v>
      </c>
      <c r="H1014" t="b">
        <f t="shared" si="152"/>
        <v>1</v>
      </c>
      <c r="I1014" t="b">
        <f t="shared" si="154"/>
        <v>1</v>
      </c>
      <c r="J1014" t="b">
        <f t="shared" si="153"/>
        <v>0</v>
      </c>
    </row>
    <row r="1015" spans="1:10">
      <c r="A1015" t="s">
        <v>408</v>
      </c>
      <c r="B1015" t="str">
        <f t="shared" si="150"/>
        <v xml:space="preserve"> zamojski </v>
      </c>
      <c r="C1015" s="4" t="s">
        <v>13</v>
      </c>
      <c r="D1015" s="6">
        <v>7569</v>
      </c>
      <c r="E1015" s="6">
        <v>3959</v>
      </c>
      <c r="F1015" s="6">
        <v>3610</v>
      </c>
      <c r="G1015" t="b">
        <f t="shared" si="151"/>
        <v>0</v>
      </c>
      <c r="H1015" t="b">
        <f t="shared" si="152"/>
        <v>1</v>
      </c>
      <c r="I1015" t="b">
        <f t="shared" si="154"/>
        <v>1</v>
      </c>
      <c r="J1015" t="b">
        <f t="shared" si="153"/>
        <v>0</v>
      </c>
    </row>
    <row r="1016" spans="1:10">
      <c r="A1016" t="s">
        <v>408</v>
      </c>
      <c r="B1016" t="str">
        <f t="shared" si="150"/>
        <v xml:space="preserve"> zamojski </v>
      </c>
      <c r="C1016" s="4" t="s">
        <v>14</v>
      </c>
      <c r="D1016" s="6">
        <v>7395</v>
      </c>
      <c r="E1016" s="6">
        <v>3852</v>
      </c>
      <c r="F1016" s="6">
        <v>3543</v>
      </c>
      <c r="G1016" t="b">
        <f t="shared" si="151"/>
        <v>0</v>
      </c>
      <c r="H1016" t="b">
        <f t="shared" si="152"/>
        <v>1</v>
      </c>
      <c r="I1016" t="b">
        <f t="shared" si="154"/>
        <v>1</v>
      </c>
      <c r="J1016" t="b">
        <f t="shared" si="153"/>
        <v>0</v>
      </c>
    </row>
    <row r="1017" spans="1:10">
      <c r="A1017" t="s">
        <v>408</v>
      </c>
      <c r="B1017" t="str">
        <f t="shared" si="150"/>
        <v xml:space="preserve"> zamojski </v>
      </c>
      <c r="C1017" s="4" t="s">
        <v>15</v>
      </c>
      <c r="D1017" s="6">
        <v>6975</v>
      </c>
      <c r="E1017" s="6">
        <v>3595</v>
      </c>
      <c r="F1017" s="6">
        <v>3380</v>
      </c>
      <c r="G1017" t="b">
        <f t="shared" si="151"/>
        <v>0</v>
      </c>
      <c r="H1017" t="b">
        <f t="shared" si="152"/>
        <v>1</v>
      </c>
      <c r="I1017" t="b">
        <f t="shared" si="154"/>
        <v>1</v>
      </c>
      <c r="J1017" t="b">
        <f t="shared" si="153"/>
        <v>0</v>
      </c>
    </row>
    <row r="1018" spans="1:10">
      <c r="A1018" t="s">
        <v>408</v>
      </c>
      <c r="B1018" t="str">
        <f t="shared" si="150"/>
        <v xml:space="preserve"> zamojski </v>
      </c>
      <c r="C1018" s="4" t="s">
        <v>16</v>
      </c>
      <c r="D1018" s="6">
        <v>7123</v>
      </c>
      <c r="E1018" s="6">
        <v>3659</v>
      </c>
      <c r="F1018" s="6">
        <v>3464</v>
      </c>
      <c r="G1018" t="b">
        <f t="shared" si="151"/>
        <v>0</v>
      </c>
      <c r="H1018" t="b">
        <f t="shared" si="152"/>
        <v>1</v>
      </c>
      <c r="I1018" t="b">
        <f t="shared" si="154"/>
        <v>1</v>
      </c>
      <c r="J1018" t="b">
        <f t="shared" si="153"/>
        <v>0</v>
      </c>
    </row>
    <row r="1019" spans="1:10">
      <c r="A1019" t="s">
        <v>408</v>
      </c>
      <c r="B1019" t="str">
        <f t="shared" si="150"/>
        <v xml:space="preserve"> zamojski </v>
      </c>
      <c r="C1019" s="4" t="s">
        <v>17</v>
      </c>
      <c r="D1019" s="6">
        <v>7610</v>
      </c>
      <c r="E1019" s="6">
        <v>3986</v>
      </c>
      <c r="F1019" s="6">
        <v>3624</v>
      </c>
      <c r="G1019" t="b">
        <f t="shared" si="151"/>
        <v>0</v>
      </c>
      <c r="H1019" t="b">
        <f t="shared" si="152"/>
        <v>1</v>
      </c>
      <c r="I1019" t="b">
        <f t="shared" si="154"/>
        <v>1</v>
      </c>
      <c r="J1019" t="b">
        <f t="shared" si="153"/>
        <v>0</v>
      </c>
    </row>
    <row r="1020" spans="1:10">
      <c r="A1020" t="s">
        <v>408</v>
      </c>
      <c r="B1020" t="str">
        <f t="shared" si="150"/>
        <v xml:space="preserve"> zamojski </v>
      </c>
      <c r="C1020" s="4" t="s">
        <v>18</v>
      </c>
      <c r="D1020" s="6">
        <v>6846</v>
      </c>
      <c r="E1020" s="6">
        <v>3454</v>
      </c>
      <c r="F1020" s="6">
        <v>3392</v>
      </c>
      <c r="G1020" t="b">
        <f t="shared" si="151"/>
        <v>0</v>
      </c>
      <c r="H1020" t="b">
        <f t="shared" si="152"/>
        <v>1</v>
      </c>
      <c r="I1020" t="b">
        <f t="shared" si="154"/>
        <v>1</v>
      </c>
      <c r="J1020" t="b">
        <f t="shared" si="153"/>
        <v>0</v>
      </c>
    </row>
    <row r="1021" spans="1:10">
      <c r="A1021" t="s">
        <v>408</v>
      </c>
      <c r="B1021" t="str">
        <f t="shared" si="150"/>
        <v xml:space="preserve"> zamojski </v>
      </c>
      <c r="C1021" s="4" t="s">
        <v>19</v>
      </c>
      <c r="D1021" s="6">
        <v>5641</v>
      </c>
      <c r="E1021" s="6">
        <v>2511</v>
      </c>
      <c r="F1021" s="6">
        <v>3130</v>
      </c>
      <c r="G1021" t="b">
        <f t="shared" si="151"/>
        <v>0</v>
      </c>
      <c r="H1021" t="b">
        <f t="shared" si="152"/>
        <v>1</v>
      </c>
      <c r="I1021" t="b">
        <f t="shared" si="154"/>
        <v>1</v>
      </c>
      <c r="J1021" t="b">
        <f t="shared" si="153"/>
        <v>0</v>
      </c>
    </row>
    <row r="1022" spans="1:10">
      <c r="A1022" t="s">
        <v>408</v>
      </c>
      <c r="B1022" t="str">
        <f t="shared" si="150"/>
        <v xml:space="preserve"> zamojski </v>
      </c>
      <c r="C1022" s="4" t="s">
        <v>5</v>
      </c>
      <c r="D1022" s="6">
        <v>13146</v>
      </c>
      <c r="E1022" s="6">
        <v>4596</v>
      </c>
      <c r="F1022" s="6">
        <v>8550</v>
      </c>
      <c r="G1022" t="b">
        <f t="shared" si="151"/>
        <v>1</v>
      </c>
      <c r="H1022" t="b">
        <f t="shared" si="152"/>
        <v>0</v>
      </c>
      <c r="I1022" t="b">
        <f t="shared" si="154"/>
        <v>1</v>
      </c>
      <c r="J1022" t="b">
        <f t="shared" si="153"/>
        <v>0</v>
      </c>
    </row>
    <row r="1023" spans="1:10">
      <c r="A1023" t="s">
        <v>408</v>
      </c>
      <c r="B1023" t="str">
        <f t="shared" si="150"/>
        <v xml:space="preserve"> zamojski </v>
      </c>
      <c r="C1023" s="4" t="s">
        <v>4</v>
      </c>
      <c r="D1023" s="6">
        <f>SUM(D1021:D1022)</f>
        <v>18787</v>
      </c>
      <c r="E1023" s="6">
        <f>SUM(E1021:E1022)</f>
        <v>7107</v>
      </c>
      <c r="F1023" s="6">
        <f>SUM(F1021:F1022)</f>
        <v>11680</v>
      </c>
      <c r="G1023" t="b">
        <f t="shared" si="151"/>
        <v>1</v>
      </c>
      <c r="H1023" t="b">
        <f t="shared" si="152"/>
        <v>1</v>
      </c>
      <c r="I1023" t="b">
        <f>IFERROR(IF(SEARCH("65+",C1023)&gt;0,FALSE,TRUE),TRUE)</f>
        <v>0</v>
      </c>
      <c r="J1023" t="b">
        <f t="shared" si="153"/>
        <v>0</v>
      </c>
    </row>
    <row r="1024" spans="1:10">
      <c r="A1024" t="s">
        <v>408</v>
      </c>
      <c r="B1024" t="str">
        <f t="shared" si="150"/>
        <v xml:space="preserve"> bialski </v>
      </c>
      <c r="C1024" s="4" t="s">
        <v>144</v>
      </c>
      <c r="D1024" s="6">
        <v>112330</v>
      </c>
      <c r="E1024" s="6">
        <v>55703</v>
      </c>
      <c r="F1024" s="6">
        <v>56627</v>
      </c>
      <c r="G1024" t="b">
        <f t="shared" si="151"/>
        <v>1</v>
      </c>
      <c r="H1024" t="b">
        <f t="shared" si="152"/>
        <v>1</v>
      </c>
      <c r="I1024" t="b">
        <f>IFERROR(IF(SEARCH("65+",C1024)&gt;0,FALSE,TRUE),TRUE)</f>
        <v>1</v>
      </c>
      <c r="J1024" t="b">
        <f t="shared" si="153"/>
        <v>1</v>
      </c>
    </row>
    <row r="1025" spans="1:10">
      <c r="A1025" t="s">
        <v>408</v>
      </c>
      <c r="B1025" t="str">
        <f t="shared" si="150"/>
        <v xml:space="preserve"> bialski </v>
      </c>
      <c r="C1025" s="4" t="s">
        <v>6</v>
      </c>
      <c r="D1025" s="6">
        <v>5566</v>
      </c>
      <c r="E1025" s="6">
        <v>2882</v>
      </c>
      <c r="F1025" s="6">
        <v>2684</v>
      </c>
      <c r="G1025" t="b">
        <f t="shared" si="151"/>
        <v>0</v>
      </c>
      <c r="H1025" t="b">
        <f t="shared" si="152"/>
        <v>1</v>
      </c>
      <c r="I1025" t="b">
        <f t="shared" ref="I1025:I1039" si="155">IFERROR(IF(SEARCH(" 65+ ",C1025)&gt;0,FALSE,TRUE),TRUE)</f>
        <v>1</v>
      </c>
      <c r="J1025" t="b">
        <f t="shared" si="153"/>
        <v>0</v>
      </c>
    </row>
    <row r="1026" spans="1:10">
      <c r="A1026" t="s">
        <v>408</v>
      </c>
      <c r="B1026" t="str">
        <f t="shared" si="150"/>
        <v xml:space="preserve"> bialski </v>
      </c>
      <c r="C1026" s="4" t="s">
        <v>7</v>
      </c>
      <c r="D1026" s="6">
        <v>6217</v>
      </c>
      <c r="E1026" s="6">
        <v>3176</v>
      </c>
      <c r="F1026" s="6">
        <v>3041</v>
      </c>
      <c r="G1026" t="b">
        <f t="shared" si="151"/>
        <v>0</v>
      </c>
      <c r="H1026" t="b">
        <f t="shared" si="152"/>
        <v>1</v>
      </c>
      <c r="I1026" t="b">
        <f t="shared" si="155"/>
        <v>1</v>
      </c>
      <c r="J1026" t="b">
        <f t="shared" si="153"/>
        <v>0</v>
      </c>
    </row>
    <row r="1027" spans="1:10">
      <c r="A1027" t="s">
        <v>408</v>
      </c>
      <c r="B1027" t="str">
        <f t="shared" si="150"/>
        <v xml:space="preserve"> bialski </v>
      </c>
      <c r="C1027" s="4" t="s">
        <v>8</v>
      </c>
      <c r="D1027" s="6">
        <v>5929</v>
      </c>
      <c r="E1027" s="6">
        <v>3044</v>
      </c>
      <c r="F1027" s="6">
        <v>2885</v>
      </c>
      <c r="G1027" t="b">
        <f t="shared" si="151"/>
        <v>0</v>
      </c>
      <c r="H1027" t="b">
        <f t="shared" si="152"/>
        <v>1</v>
      </c>
      <c r="I1027" t="b">
        <f t="shared" si="155"/>
        <v>1</v>
      </c>
      <c r="J1027" t="b">
        <f t="shared" si="153"/>
        <v>0</v>
      </c>
    </row>
    <row r="1028" spans="1:10">
      <c r="A1028" t="s">
        <v>408</v>
      </c>
      <c r="B1028" t="str">
        <f t="shared" si="150"/>
        <v xml:space="preserve"> bialski </v>
      </c>
      <c r="C1028" s="4" t="s">
        <v>9</v>
      </c>
      <c r="D1028" s="6">
        <v>6946</v>
      </c>
      <c r="E1028" s="6">
        <v>3543</v>
      </c>
      <c r="F1028" s="6">
        <v>3403</v>
      </c>
      <c r="G1028" t="b">
        <f t="shared" si="151"/>
        <v>0</v>
      </c>
      <c r="H1028" t="b">
        <f t="shared" si="152"/>
        <v>1</v>
      </c>
      <c r="I1028" t="b">
        <f t="shared" si="155"/>
        <v>1</v>
      </c>
      <c r="J1028" t="b">
        <f t="shared" si="153"/>
        <v>0</v>
      </c>
    </row>
    <row r="1029" spans="1:10">
      <c r="A1029" t="s">
        <v>408</v>
      </c>
      <c r="B1029" t="str">
        <f t="shared" si="150"/>
        <v xml:space="preserve"> bialski </v>
      </c>
      <c r="C1029" s="4" t="s">
        <v>10</v>
      </c>
      <c r="D1029" s="6">
        <v>8665</v>
      </c>
      <c r="E1029" s="6">
        <v>4381</v>
      </c>
      <c r="F1029" s="6">
        <v>4284</v>
      </c>
      <c r="G1029" t="b">
        <f t="shared" si="151"/>
        <v>0</v>
      </c>
      <c r="H1029" t="b">
        <f t="shared" si="152"/>
        <v>1</v>
      </c>
      <c r="I1029" t="b">
        <f t="shared" si="155"/>
        <v>1</v>
      </c>
      <c r="J1029" t="b">
        <f t="shared" si="153"/>
        <v>0</v>
      </c>
    </row>
    <row r="1030" spans="1:10">
      <c r="A1030" t="s">
        <v>408</v>
      </c>
      <c r="B1030" t="str">
        <f t="shared" si="150"/>
        <v xml:space="preserve"> bialski </v>
      </c>
      <c r="C1030" s="4" t="s">
        <v>11</v>
      </c>
      <c r="D1030" s="6">
        <v>8535</v>
      </c>
      <c r="E1030" s="6">
        <v>4472</v>
      </c>
      <c r="F1030" s="6">
        <v>4063</v>
      </c>
      <c r="G1030" t="b">
        <f t="shared" si="151"/>
        <v>0</v>
      </c>
      <c r="H1030" t="b">
        <f t="shared" si="152"/>
        <v>1</v>
      </c>
      <c r="I1030" t="b">
        <f t="shared" si="155"/>
        <v>1</v>
      </c>
      <c r="J1030" t="b">
        <f t="shared" si="153"/>
        <v>0</v>
      </c>
    </row>
    <row r="1031" spans="1:10">
      <c r="A1031" t="s">
        <v>408</v>
      </c>
      <c r="B1031" t="str">
        <f t="shared" si="150"/>
        <v xml:space="preserve"> bialski </v>
      </c>
      <c r="C1031" s="4" t="s">
        <v>12</v>
      </c>
      <c r="D1031" s="6">
        <v>8483</v>
      </c>
      <c r="E1031" s="6">
        <v>4591</v>
      </c>
      <c r="F1031" s="6">
        <v>3892</v>
      </c>
      <c r="G1031" t="b">
        <f t="shared" si="151"/>
        <v>0</v>
      </c>
      <c r="H1031" t="b">
        <f t="shared" si="152"/>
        <v>1</v>
      </c>
      <c r="I1031" t="b">
        <f t="shared" si="155"/>
        <v>1</v>
      </c>
      <c r="J1031" t="b">
        <f t="shared" si="153"/>
        <v>0</v>
      </c>
    </row>
    <row r="1032" spans="1:10">
      <c r="A1032" t="s">
        <v>408</v>
      </c>
      <c r="B1032" t="str">
        <f t="shared" si="150"/>
        <v xml:space="preserve"> bialski </v>
      </c>
      <c r="C1032" s="4" t="s">
        <v>13</v>
      </c>
      <c r="D1032" s="6">
        <v>7933</v>
      </c>
      <c r="E1032" s="6">
        <v>4175</v>
      </c>
      <c r="F1032" s="6">
        <v>3758</v>
      </c>
      <c r="G1032" t="b">
        <f t="shared" si="151"/>
        <v>0</v>
      </c>
      <c r="H1032" t="b">
        <f t="shared" si="152"/>
        <v>1</v>
      </c>
      <c r="I1032" t="b">
        <f t="shared" si="155"/>
        <v>1</v>
      </c>
      <c r="J1032" t="b">
        <f t="shared" si="153"/>
        <v>0</v>
      </c>
    </row>
    <row r="1033" spans="1:10">
      <c r="A1033" t="s">
        <v>408</v>
      </c>
      <c r="B1033" t="str">
        <f t="shared" si="150"/>
        <v xml:space="preserve"> bialski </v>
      </c>
      <c r="C1033" s="4" t="s">
        <v>14</v>
      </c>
      <c r="D1033" s="6">
        <v>7624</v>
      </c>
      <c r="E1033" s="6">
        <v>4023</v>
      </c>
      <c r="F1033" s="6">
        <v>3601</v>
      </c>
      <c r="G1033" t="b">
        <f t="shared" si="151"/>
        <v>0</v>
      </c>
      <c r="H1033" t="b">
        <f t="shared" si="152"/>
        <v>1</v>
      </c>
      <c r="I1033" t="b">
        <f t="shared" si="155"/>
        <v>1</v>
      </c>
      <c r="J1033" t="b">
        <f t="shared" si="153"/>
        <v>0</v>
      </c>
    </row>
    <row r="1034" spans="1:10">
      <c r="A1034" t="s">
        <v>408</v>
      </c>
      <c r="B1034" t="str">
        <f t="shared" si="150"/>
        <v xml:space="preserve"> bialski </v>
      </c>
      <c r="C1034" s="4" t="s">
        <v>15</v>
      </c>
      <c r="D1034" s="6">
        <v>7151</v>
      </c>
      <c r="E1034" s="6">
        <v>3669</v>
      </c>
      <c r="F1034" s="6">
        <v>3482</v>
      </c>
      <c r="G1034" t="b">
        <f t="shared" si="151"/>
        <v>0</v>
      </c>
      <c r="H1034" t="b">
        <f t="shared" si="152"/>
        <v>1</v>
      </c>
      <c r="I1034" t="b">
        <f t="shared" si="155"/>
        <v>1</v>
      </c>
      <c r="J1034" t="b">
        <f t="shared" si="153"/>
        <v>0</v>
      </c>
    </row>
    <row r="1035" spans="1:10">
      <c r="A1035" t="s">
        <v>408</v>
      </c>
      <c r="B1035" t="str">
        <f t="shared" si="150"/>
        <v xml:space="preserve"> bialski </v>
      </c>
      <c r="C1035" s="4" t="s">
        <v>16</v>
      </c>
      <c r="D1035" s="6">
        <v>7078</v>
      </c>
      <c r="E1035" s="6">
        <v>3701</v>
      </c>
      <c r="F1035" s="6">
        <v>3377</v>
      </c>
      <c r="G1035" t="b">
        <f t="shared" si="151"/>
        <v>0</v>
      </c>
      <c r="H1035" t="b">
        <f t="shared" si="152"/>
        <v>1</v>
      </c>
      <c r="I1035" t="b">
        <f t="shared" si="155"/>
        <v>1</v>
      </c>
      <c r="J1035" t="b">
        <f t="shared" si="153"/>
        <v>0</v>
      </c>
    </row>
    <row r="1036" spans="1:10">
      <c r="A1036" t="s">
        <v>408</v>
      </c>
      <c r="B1036" t="str">
        <f t="shared" si="150"/>
        <v xml:space="preserve"> bialski </v>
      </c>
      <c r="C1036" s="4" t="s">
        <v>17</v>
      </c>
      <c r="D1036" s="6">
        <v>7578</v>
      </c>
      <c r="E1036" s="6">
        <v>3885</v>
      </c>
      <c r="F1036" s="6">
        <v>3693</v>
      </c>
      <c r="G1036" t="b">
        <f t="shared" si="151"/>
        <v>0</v>
      </c>
      <c r="H1036" t="b">
        <f t="shared" si="152"/>
        <v>1</v>
      </c>
      <c r="I1036" t="b">
        <f t="shared" si="155"/>
        <v>1</v>
      </c>
      <c r="J1036" t="b">
        <f t="shared" si="153"/>
        <v>0</v>
      </c>
    </row>
    <row r="1037" spans="1:10">
      <c r="A1037" t="s">
        <v>408</v>
      </c>
      <c r="B1037" t="str">
        <f t="shared" si="150"/>
        <v xml:space="preserve"> bialski </v>
      </c>
      <c r="C1037" s="4" t="s">
        <v>18</v>
      </c>
      <c r="D1037" s="6">
        <v>6754</v>
      </c>
      <c r="E1037" s="6">
        <v>3360</v>
      </c>
      <c r="F1037" s="6">
        <v>3394</v>
      </c>
      <c r="G1037" t="b">
        <f t="shared" si="151"/>
        <v>0</v>
      </c>
      <c r="H1037" t="b">
        <f t="shared" si="152"/>
        <v>1</v>
      </c>
      <c r="I1037" t="b">
        <f t="shared" si="155"/>
        <v>1</v>
      </c>
      <c r="J1037" t="b">
        <f t="shared" si="153"/>
        <v>0</v>
      </c>
    </row>
    <row r="1038" spans="1:10">
      <c r="A1038" t="s">
        <v>408</v>
      </c>
      <c r="B1038" t="str">
        <f t="shared" si="150"/>
        <v xml:space="preserve"> bialski </v>
      </c>
      <c r="C1038" s="4" t="s">
        <v>19</v>
      </c>
      <c r="D1038" s="6">
        <v>5502</v>
      </c>
      <c r="E1038" s="6">
        <v>2442</v>
      </c>
      <c r="F1038" s="6">
        <v>3060</v>
      </c>
      <c r="G1038" t="b">
        <f t="shared" si="151"/>
        <v>0</v>
      </c>
      <c r="H1038" t="b">
        <f t="shared" si="152"/>
        <v>1</v>
      </c>
      <c r="I1038" t="b">
        <f t="shared" si="155"/>
        <v>1</v>
      </c>
      <c r="J1038" t="b">
        <f t="shared" si="153"/>
        <v>0</v>
      </c>
    </row>
    <row r="1039" spans="1:10">
      <c r="A1039" t="s">
        <v>408</v>
      </c>
      <c r="B1039" t="str">
        <f t="shared" si="150"/>
        <v xml:space="preserve"> bialski </v>
      </c>
      <c r="C1039" s="4" t="s">
        <v>5</v>
      </c>
      <c r="D1039" s="6">
        <v>12369</v>
      </c>
      <c r="E1039" s="6">
        <v>4359</v>
      </c>
      <c r="F1039" s="6">
        <v>8010</v>
      </c>
      <c r="G1039" t="b">
        <f t="shared" si="151"/>
        <v>1</v>
      </c>
      <c r="H1039" t="b">
        <f t="shared" si="152"/>
        <v>0</v>
      </c>
      <c r="I1039" t="b">
        <f t="shared" si="155"/>
        <v>1</v>
      </c>
      <c r="J1039" t="b">
        <f t="shared" si="153"/>
        <v>0</v>
      </c>
    </row>
    <row r="1040" spans="1:10">
      <c r="A1040" t="s">
        <v>408</v>
      </c>
      <c r="B1040" t="str">
        <f t="shared" si="150"/>
        <v xml:space="preserve"> bialski </v>
      </c>
      <c r="C1040" s="4" t="s">
        <v>4</v>
      </c>
      <c r="D1040" s="6">
        <f>SUM(D1038:D1039)</f>
        <v>17871</v>
      </c>
      <c r="E1040" s="6">
        <f>SUM(E1038:E1039)</f>
        <v>6801</v>
      </c>
      <c r="F1040" s="6">
        <f>SUM(F1038:F1039)</f>
        <v>11070</v>
      </c>
      <c r="G1040" t="b">
        <f t="shared" si="151"/>
        <v>1</v>
      </c>
      <c r="H1040" t="b">
        <f t="shared" si="152"/>
        <v>1</v>
      </c>
      <c r="I1040" t="b">
        <f>IFERROR(IF(SEARCH("65+",C1040)&gt;0,FALSE,TRUE),TRUE)</f>
        <v>0</v>
      </c>
      <c r="J1040" t="b">
        <f t="shared" si="153"/>
        <v>0</v>
      </c>
    </row>
    <row r="1041" spans="1:10">
      <c r="A1041" t="s">
        <v>408</v>
      </c>
      <c r="B1041" t="str">
        <f t="shared" si="150"/>
        <v xml:space="preserve"> biłgorajski </v>
      </c>
      <c r="C1041" s="4" t="s">
        <v>145</v>
      </c>
      <c r="D1041" s="6">
        <v>102341</v>
      </c>
      <c r="E1041" s="6">
        <v>50440</v>
      </c>
      <c r="F1041" s="6">
        <v>51901</v>
      </c>
      <c r="G1041" t="b">
        <f t="shared" si="151"/>
        <v>1</v>
      </c>
      <c r="H1041" t="b">
        <f t="shared" si="152"/>
        <v>1</v>
      </c>
      <c r="I1041" t="b">
        <f>IFERROR(IF(SEARCH("65+",C1041)&gt;0,FALSE,TRUE),TRUE)</f>
        <v>1</v>
      </c>
      <c r="J1041" t="b">
        <f t="shared" si="153"/>
        <v>1</v>
      </c>
    </row>
    <row r="1042" spans="1:10">
      <c r="A1042" t="s">
        <v>408</v>
      </c>
      <c r="B1042" t="str">
        <f t="shared" si="150"/>
        <v xml:space="preserve"> biłgorajski </v>
      </c>
      <c r="C1042" s="4" t="s">
        <v>6</v>
      </c>
      <c r="D1042" s="6">
        <v>4619</v>
      </c>
      <c r="E1042" s="6">
        <v>2424</v>
      </c>
      <c r="F1042" s="6">
        <v>2195</v>
      </c>
      <c r="G1042" t="b">
        <f t="shared" si="151"/>
        <v>0</v>
      </c>
      <c r="H1042" t="b">
        <f t="shared" si="152"/>
        <v>1</v>
      </c>
      <c r="I1042" t="b">
        <f t="shared" ref="I1042:I1056" si="156">IFERROR(IF(SEARCH(" 65+ ",C1042)&gt;0,FALSE,TRUE),TRUE)</f>
        <v>1</v>
      </c>
      <c r="J1042" t="b">
        <f t="shared" si="153"/>
        <v>0</v>
      </c>
    </row>
    <row r="1043" spans="1:10">
      <c r="A1043" t="s">
        <v>408</v>
      </c>
      <c r="B1043" t="str">
        <f t="shared" si="150"/>
        <v xml:space="preserve"> biłgorajski </v>
      </c>
      <c r="C1043" s="4" t="s">
        <v>7</v>
      </c>
      <c r="D1043" s="6">
        <v>5350</v>
      </c>
      <c r="E1043" s="6">
        <v>2729</v>
      </c>
      <c r="F1043" s="6">
        <v>2621</v>
      </c>
      <c r="G1043" t="b">
        <f t="shared" si="151"/>
        <v>0</v>
      </c>
      <c r="H1043" t="b">
        <f t="shared" si="152"/>
        <v>1</v>
      </c>
      <c r="I1043" t="b">
        <f t="shared" si="156"/>
        <v>1</v>
      </c>
      <c r="J1043" t="b">
        <f t="shared" si="153"/>
        <v>0</v>
      </c>
    </row>
    <row r="1044" spans="1:10">
      <c r="A1044" t="s">
        <v>408</v>
      </c>
      <c r="B1044" t="str">
        <f t="shared" si="150"/>
        <v xml:space="preserve"> biłgorajski </v>
      </c>
      <c r="C1044" s="4" t="s">
        <v>8</v>
      </c>
      <c r="D1044" s="6">
        <v>5197</v>
      </c>
      <c r="E1044" s="6">
        <v>2652</v>
      </c>
      <c r="F1044" s="6">
        <v>2545</v>
      </c>
      <c r="G1044" t="b">
        <f t="shared" si="151"/>
        <v>0</v>
      </c>
      <c r="H1044" t="b">
        <f t="shared" si="152"/>
        <v>1</v>
      </c>
      <c r="I1044" t="b">
        <f t="shared" si="156"/>
        <v>1</v>
      </c>
      <c r="J1044" t="b">
        <f t="shared" si="153"/>
        <v>0</v>
      </c>
    </row>
    <row r="1045" spans="1:10">
      <c r="A1045" t="s">
        <v>408</v>
      </c>
      <c r="B1045" t="str">
        <f t="shared" si="150"/>
        <v xml:space="preserve"> biłgorajski </v>
      </c>
      <c r="C1045" s="4" t="s">
        <v>9</v>
      </c>
      <c r="D1045" s="6">
        <v>5988</v>
      </c>
      <c r="E1045" s="6">
        <v>3162</v>
      </c>
      <c r="F1045" s="6">
        <v>2826</v>
      </c>
      <c r="G1045" t="b">
        <f t="shared" si="151"/>
        <v>0</v>
      </c>
      <c r="H1045" t="b">
        <f t="shared" si="152"/>
        <v>1</v>
      </c>
      <c r="I1045" t="b">
        <f t="shared" si="156"/>
        <v>1</v>
      </c>
      <c r="J1045" t="b">
        <f t="shared" si="153"/>
        <v>0</v>
      </c>
    </row>
    <row r="1046" spans="1:10">
      <c r="A1046" t="s">
        <v>408</v>
      </c>
      <c r="B1046" t="str">
        <f t="shared" si="150"/>
        <v xml:space="preserve"> biłgorajski </v>
      </c>
      <c r="C1046" s="4" t="s">
        <v>10</v>
      </c>
      <c r="D1046" s="6">
        <v>6976</v>
      </c>
      <c r="E1046" s="6">
        <v>3521</v>
      </c>
      <c r="F1046" s="6">
        <v>3455</v>
      </c>
      <c r="G1046" t="b">
        <f t="shared" si="151"/>
        <v>0</v>
      </c>
      <c r="H1046" t="b">
        <f t="shared" si="152"/>
        <v>1</v>
      </c>
      <c r="I1046" t="b">
        <f t="shared" si="156"/>
        <v>1</v>
      </c>
      <c r="J1046" t="b">
        <f t="shared" si="153"/>
        <v>0</v>
      </c>
    </row>
    <row r="1047" spans="1:10">
      <c r="A1047" t="s">
        <v>408</v>
      </c>
      <c r="B1047" t="str">
        <f t="shared" si="150"/>
        <v xml:space="preserve"> biłgorajski </v>
      </c>
      <c r="C1047" s="4" t="s">
        <v>11</v>
      </c>
      <c r="D1047" s="6">
        <v>7634</v>
      </c>
      <c r="E1047" s="6">
        <v>4048</v>
      </c>
      <c r="F1047" s="6">
        <v>3586</v>
      </c>
      <c r="G1047" t="b">
        <f t="shared" si="151"/>
        <v>0</v>
      </c>
      <c r="H1047" t="b">
        <f t="shared" si="152"/>
        <v>1</v>
      </c>
      <c r="I1047" t="b">
        <f t="shared" si="156"/>
        <v>1</v>
      </c>
      <c r="J1047" t="b">
        <f t="shared" si="153"/>
        <v>0</v>
      </c>
    </row>
    <row r="1048" spans="1:10">
      <c r="A1048" t="s">
        <v>408</v>
      </c>
      <c r="B1048" t="str">
        <f t="shared" si="150"/>
        <v xml:space="preserve"> biłgorajski </v>
      </c>
      <c r="C1048" s="4" t="s">
        <v>12</v>
      </c>
      <c r="D1048" s="6">
        <v>8339</v>
      </c>
      <c r="E1048" s="6">
        <v>4421</v>
      </c>
      <c r="F1048" s="6">
        <v>3918</v>
      </c>
      <c r="G1048" t="b">
        <f t="shared" si="151"/>
        <v>0</v>
      </c>
      <c r="H1048" t="b">
        <f t="shared" si="152"/>
        <v>1</v>
      </c>
      <c r="I1048" t="b">
        <f t="shared" si="156"/>
        <v>1</v>
      </c>
      <c r="J1048" t="b">
        <f t="shared" si="153"/>
        <v>0</v>
      </c>
    </row>
    <row r="1049" spans="1:10">
      <c r="A1049" t="s">
        <v>408</v>
      </c>
      <c r="B1049" t="str">
        <f t="shared" si="150"/>
        <v xml:space="preserve"> biłgorajski </v>
      </c>
      <c r="C1049" s="4" t="s">
        <v>13</v>
      </c>
      <c r="D1049" s="6">
        <v>7917</v>
      </c>
      <c r="E1049" s="6">
        <v>4058</v>
      </c>
      <c r="F1049" s="6">
        <v>3859</v>
      </c>
      <c r="G1049" t="b">
        <f t="shared" si="151"/>
        <v>0</v>
      </c>
      <c r="H1049" t="b">
        <f t="shared" si="152"/>
        <v>1</v>
      </c>
      <c r="I1049" t="b">
        <f t="shared" si="156"/>
        <v>1</v>
      </c>
      <c r="J1049" t="b">
        <f t="shared" si="153"/>
        <v>0</v>
      </c>
    </row>
    <row r="1050" spans="1:10">
      <c r="A1050" t="s">
        <v>408</v>
      </c>
      <c r="B1050" t="str">
        <f t="shared" si="150"/>
        <v xml:space="preserve"> biłgorajski </v>
      </c>
      <c r="C1050" s="4" t="s">
        <v>14</v>
      </c>
      <c r="D1050" s="6">
        <v>7132</v>
      </c>
      <c r="E1050" s="6">
        <v>3742</v>
      </c>
      <c r="F1050" s="6">
        <v>3390</v>
      </c>
      <c r="G1050" t="b">
        <f t="shared" si="151"/>
        <v>0</v>
      </c>
      <c r="H1050" t="b">
        <f t="shared" si="152"/>
        <v>1</v>
      </c>
      <c r="I1050" t="b">
        <f t="shared" si="156"/>
        <v>1</v>
      </c>
      <c r="J1050" t="b">
        <f t="shared" si="153"/>
        <v>0</v>
      </c>
    </row>
    <row r="1051" spans="1:10">
      <c r="A1051" t="s">
        <v>408</v>
      </c>
      <c r="B1051" t="str">
        <f t="shared" si="150"/>
        <v xml:space="preserve"> biłgorajski </v>
      </c>
      <c r="C1051" s="4" t="s">
        <v>15</v>
      </c>
      <c r="D1051" s="6">
        <v>6133</v>
      </c>
      <c r="E1051" s="6">
        <v>3189</v>
      </c>
      <c r="F1051" s="6">
        <v>2944</v>
      </c>
      <c r="G1051" t="b">
        <f t="shared" si="151"/>
        <v>0</v>
      </c>
      <c r="H1051" t="b">
        <f t="shared" si="152"/>
        <v>1</v>
      </c>
      <c r="I1051" t="b">
        <f t="shared" si="156"/>
        <v>1</v>
      </c>
      <c r="J1051" t="b">
        <f t="shared" si="153"/>
        <v>0</v>
      </c>
    </row>
    <row r="1052" spans="1:10">
      <c r="A1052" t="s">
        <v>408</v>
      </c>
      <c r="B1052" t="str">
        <f t="shared" si="150"/>
        <v xml:space="preserve"> biłgorajski </v>
      </c>
      <c r="C1052" s="4" t="s">
        <v>16</v>
      </c>
      <c r="D1052" s="6">
        <v>6593</v>
      </c>
      <c r="E1052" s="6">
        <v>3369</v>
      </c>
      <c r="F1052" s="6">
        <v>3224</v>
      </c>
      <c r="G1052" t="b">
        <f t="shared" si="151"/>
        <v>0</v>
      </c>
      <c r="H1052" t="b">
        <f t="shared" si="152"/>
        <v>1</v>
      </c>
      <c r="I1052" t="b">
        <f t="shared" si="156"/>
        <v>1</v>
      </c>
      <c r="J1052" t="b">
        <f t="shared" si="153"/>
        <v>0</v>
      </c>
    </row>
    <row r="1053" spans="1:10">
      <c r="A1053" t="s">
        <v>408</v>
      </c>
      <c r="B1053" t="str">
        <f t="shared" si="150"/>
        <v xml:space="preserve"> biłgorajski </v>
      </c>
      <c r="C1053" s="4" t="s">
        <v>17</v>
      </c>
      <c r="D1053" s="6">
        <v>7222</v>
      </c>
      <c r="E1053" s="6">
        <v>3614</v>
      </c>
      <c r="F1053" s="6">
        <v>3608</v>
      </c>
      <c r="G1053" t="b">
        <f t="shared" si="151"/>
        <v>0</v>
      </c>
      <c r="H1053" t="b">
        <f t="shared" si="152"/>
        <v>1</v>
      </c>
      <c r="I1053" t="b">
        <f t="shared" si="156"/>
        <v>1</v>
      </c>
      <c r="J1053" t="b">
        <f t="shared" si="153"/>
        <v>0</v>
      </c>
    </row>
    <row r="1054" spans="1:10">
      <c r="A1054" t="s">
        <v>408</v>
      </c>
      <c r="B1054" t="str">
        <f t="shared" si="150"/>
        <v xml:space="preserve"> biłgorajski </v>
      </c>
      <c r="C1054" s="4" t="s">
        <v>18</v>
      </c>
      <c r="D1054" s="6">
        <v>6594</v>
      </c>
      <c r="E1054" s="6">
        <v>3127</v>
      </c>
      <c r="F1054" s="6">
        <v>3467</v>
      </c>
      <c r="G1054" t="b">
        <f t="shared" si="151"/>
        <v>0</v>
      </c>
      <c r="H1054" t="b">
        <f t="shared" si="152"/>
        <v>1</v>
      </c>
      <c r="I1054" t="b">
        <f t="shared" si="156"/>
        <v>1</v>
      </c>
      <c r="J1054" t="b">
        <f t="shared" si="153"/>
        <v>0</v>
      </c>
    </row>
    <row r="1055" spans="1:10">
      <c r="A1055" t="s">
        <v>408</v>
      </c>
      <c r="B1055" t="str">
        <f t="shared" si="150"/>
        <v xml:space="preserve"> biłgorajski </v>
      </c>
      <c r="C1055" s="4" t="s">
        <v>19</v>
      </c>
      <c r="D1055" s="6">
        <v>5521</v>
      </c>
      <c r="E1055" s="6">
        <v>2519</v>
      </c>
      <c r="F1055" s="6">
        <v>3002</v>
      </c>
      <c r="G1055" t="b">
        <f t="shared" si="151"/>
        <v>0</v>
      </c>
      <c r="H1055" t="b">
        <f t="shared" si="152"/>
        <v>1</v>
      </c>
      <c r="I1055" t="b">
        <f t="shared" si="156"/>
        <v>1</v>
      </c>
      <c r="J1055" t="b">
        <f t="shared" si="153"/>
        <v>0</v>
      </c>
    </row>
    <row r="1056" spans="1:10">
      <c r="A1056" t="s">
        <v>408</v>
      </c>
      <c r="B1056" t="str">
        <f t="shared" si="150"/>
        <v xml:space="preserve"> biłgorajski </v>
      </c>
      <c r="C1056" s="4" t="s">
        <v>5</v>
      </c>
      <c r="D1056" s="6">
        <v>11126</v>
      </c>
      <c r="E1056" s="6">
        <v>3865</v>
      </c>
      <c r="F1056" s="6">
        <v>7261</v>
      </c>
      <c r="G1056" t="b">
        <f t="shared" si="151"/>
        <v>1</v>
      </c>
      <c r="H1056" t="b">
        <f t="shared" si="152"/>
        <v>0</v>
      </c>
      <c r="I1056" t="b">
        <f t="shared" si="156"/>
        <v>1</v>
      </c>
      <c r="J1056" t="b">
        <f t="shared" si="153"/>
        <v>0</v>
      </c>
    </row>
    <row r="1057" spans="1:10">
      <c r="A1057" t="s">
        <v>408</v>
      </c>
      <c r="B1057" t="str">
        <f t="shared" si="150"/>
        <v xml:space="preserve"> biłgorajski </v>
      </c>
      <c r="C1057" s="4" t="s">
        <v>4</v>
      </c>
      <c r="D1057" s="6">
        <f>SUM(D1055:D1056)</f>
        <v>16647</v>
      </c>
      <c r="E1057" s="6">
        <f>SUM(E1055:E1056)</f>
        <v>6384</v>
      </c>
      <c r="F1057" s="6">
        <f>SUM(F1055:F1056)</f>
        <v>10263</v>
      </c>
      <c r="G1057" t="b">
        <f t="shared" si="151"/>
        <v>1</v>
      </c>
      <c r="H1057" t="b">
        <f t="shared" si="152"/>
        <v>1</v>
      </c>
      <c r="I1057" t="b">
        <f>IFERROR(IF(SEARCH("65+",C1057)&gt;0,FALSE,TRUE),TRUE)</f>
        <v>0</v>
      </c>
      <c r="J1057" t="b">
        <f t="shared" si="153"/>
        <v>0</v>
      </c>
    </row>
    <row r="1058" spans="1:10">
      <c r="A1058" t="s">
        <v>408</v>
      </c>
      <c r="B1058" t="str">
        <f t="shared" si="150"/>
        <v xml:space="preserve"> chełmski </v>
      </c>
      <c r="C1058" s="4" t="s">
        <v>146</v>
      </c>
      <c r="D1058" s="6">
        <v>79239</v>
      </c>
      <c r="E1058" s="6">
        <v>39045</v>
      </c>
      <c r="F1058" s="6">
        <v>40194</v>
      </c>
      <c r="G1058" t="b">
        <f t="shared" si="151"/>
        <v>1</v>
      </c>
      <c r="H1058" t="b">
        <f t="shared" si="152"/>
        <v>1</v>
      </c>
      <c r="I1058" t="b">
        <f>IFERROR(IF(SEARCH("65+",C1058)&gt;0,FALSE,TRUE),TRUE)</f>
        <v>1</v>
      </c>
      <c r="J1058" t="b">
        <f t="shared" si="153"/>
        <v>1</v>
      </c>
    </row>
    <row r="1059" spans="1:10">
      <c r="A1059" t="s">
        <v>408</v>
      </c>
      <c r="B1059" t="str">
        <f t="shared" si="150"/>
        <v xml:space="preserve"> chełmski </v>
      </c>
      <c r="C1059" s="4" t="s">
        <v>6</v>
      </c>
      <c r="D1059" s="6">
        <v>3627</v>
      </c>
      <c r="E1059" s="6">
        <v>1801</v>
      </c>
      <c r="F1059" s="6">
        <v>1826</v>
      </c>
      <c r="G1059" t="b">
        <f t="shared" si="151"/>
        <v>0</v>
      </c>
      <c r="H1059" t="b">
        <f t="shared" si="152"/>
        <v>1</v>
      </c>
      <c r="I1059" t="b">
        <f t="shared" ref="I1059:I1073" si="157">IFERROR(IF(SEARCH(" 65+ ",C1059)&gt;0,FALSE,TRUE),TRUE)</f>
        <v>1</v>
      </c>
      <c r="J1059" t="b">
        <f t="shared" si="153"/>
        <v>0</v>
      </c>
    </row>
    <row r="1060" spans="1:10">
      <c r="A1060" t="s">
        <v>408</v>
      </c>
      <c r="B1060" t="str">
        <f t="shared" si="150"/>
        <v xml:space="preserve"> chełmski </v>
      </c>
      <c r="C1060" s="4" t="s">
        <v>7</v>
      </c>
      <c r="D1060" s="6">
        <v>4300</v>
      </c>
      <c r="E1060" s="6">
        <v>2210</v>
      </c>
      <c r="F1060" s="6">
        <v>2090</v>
      </c>
      <c r="G1060" t="b">
        <f t="shared" si="151"/>
        <v>0</v>
      </c>
      <c r="H1060" t="b">
        <f t="shared" si="152"/>
        <v>1</v>
      </c>
      <c r="I1060" t="b">
        <f t="shared" si="157"/>
        <v>1</v>
      </c>
      <c r="J1060" t="b">
        <f t="shared" si="153"/>
        <v>0</v>
      </c>
    </row>
    <row r="1061" spans="1:10">
      <c r="A1061" t="s">
        <v>408</v>
      </c>
      <c r="B1061" t="str">
        <f t="shared" si="150"/>
        <v xml:space="preserve"> chełmski </v>
      </c>
      <c r="C1061" s="4" t="s">
        <v>8</v>
      </c>
      <c r="D1061" s="6">
        <v>3933</v>
      </c>
      <c r="E1061" s="6">
        <v>2009</v>
      </c>
      <c r="F1061" s="6">
        <v>1924</v>
      </c>
      <c r="G1061" t="b">
        <f t="shared" si="151"/>
        <v>0</v>
      </c>
      <c r="H1061" t="b">
        <f t="shared" si="152"/>
        <v>1</v>
      </c>
      <c r="I1061" t="b">
        <f t="shared" si="157"/>
        <v>1</v>
      </c>
      <c r="J1061" t="b">
        <f t="shared" si="153"/>
        <v>0</v>
      </c>
    </row>
    <row r="1062" spans="1:10">
      <c r="A1062" t="s">
        <v>408</v>
      </c>
      <c r="B1062" t="str">
        <f t="shared" si="150"/>
        <v xml:space="preserve"> chełmski </v>
      </c>
      <c r="C1062" s="4" t="s">
        <v>9</v>
      </c>
      <c r="D1062" s="6">
        <v>4620</v>
      </c>
      <c r="E1062" s="6">
        <v>2374</v>
      </c>
      <c r="F1062" s="6">
        <v>2246</v>
      </c>
      <c r="G1062" t="b">
        <f t="shared" si="151"/>
        <v>0</v>
      </c>
      <c r="H1062" t="b">
        <f t="shared" si="152"/>
        <v>1</v>
      </c>
      <c r="I1062" t="b">
        <f t="shared" si="157"/>
        <v>1</v>
      </c>
      <c r="J1062" t="b">
        <f t="shared" si="153"/>
        <v>0</v>
      </c>
    </row>
    <row r="1063" spans="1:10">
      <c r="A1063" t="s">
        <v>408</v>
      </c>
      <c r="B1063" t="str">
        <f t="shared" si="150"/>
        <v xml:space="preserve"> chełmski </v>
      </c>
      <c r="C1063" s="4" t="s">
        <v>10</v>
      </c>
      <c r="D1063" s="6">
        <v>5902</v>
      </c>
      <c r="E1063" s="6">
        <v>3024</v>
      </c>
      <c r="F1063" s="6">
        <v>2878</v>
      </c>
      <c r="G1063" t="b">
        <f t="shared" si="151"/>
        <v>0</v>
      </c>
      <c r="H1063" t="b">
        <f t="shared" si="152"/>
        <v>1</v>
      </c>
      <c r="I1063" t="b">
        <f t="shared" si="157"/>
        <v>1</v>
      </c>
      <c r="J1063" t="b">
        <f t="shared" si="153"/>
        <v>0</v>
      </c>
    </row>
    <row r="1064" spans="1:10">
      <c r="A1064" t="s">
        <v>408</v>
      </c>
      <c r="B1064" t="str">
        <f t="shared" si="150"/>
        <v xml:space="preserve"> chełmski </v>
      </c>
      <c r="C1064" s="4" t="s">
        <v>11</v>
      </c>
      <c r="D1064" s="6">
        <v>6128</v>
      </c>
      <c r="E1064" s="6">
        <v>3250</v>
      </c>
      <c r="F1064" s="6">
        <v>2878</v>
      </c>
      <c r="G1064" t="b">
        <f t="shared" si="151"/>
        <v>0</v>
      </c>
      <c r="H1064" t="b">
        <f t="shared" si="152"/>
        <v>1</v>
      </c>
      <c r="I1064" t="b">
        <f t="shared" si="157"/>
        <v>1</v>
      </c>
      <c r="J1064" t="b">
        <f t="shared" si="153"/>
        <v>0</v>
      </c>
    </row>
    <row r="1065" spans="1:10">
      <c r="A1065" t="s">
        <v>408</v>
      </c>
      <c r="B1065" t="str">
        <f t="shared" si="150"/>
        <v xml:space="preserve"> chełmski </v>
      </c>
      <c r="C1065" s="4" t="s">
        <v>12</v>
      </c>
      <c r="D1065" s="6">
        <v>6351</v>
      </c>
      <c r="E1065" s="6">
        <v>3349</v>
      </c>
      <c r="F1065" s="6">
        <v>3002</v>
      </c>
      <c r="G1065" t="b">
        <f t="shared" si="151"/>
        <v>0</v>
      </c>
      <c r="H1065" t="b">
        <f t="shared" si="152"/>
        <v>1</v>
      </c>
      <c r="I1065" t="b">
        <f t="shared" si="157"/>
        <v>1</v>
      </c>
      <c r="J1065" t="b">
        <f t="shared" si="153"/>
        <v>0</v>
      </c>
    </row>
    <row r="1066" spans="1:10">
      <c r="A1066" t="s">
        <v>408</v>
      </c>
      <c r="B1066" t="str">
        <f t="shared" si="150"/>
        <v xml:space="preserve"> chełmski </v>
      </c>
      <c r="C1066" s="4" t="s">
        <v>13</v>
      </c>
      <c r="D1066" s="6">
        <v>6006</v>
      </c>
      <c r="E1066" s="6">
        <v>3165</v>
      </c>
      <c r="F1066" s="6">
        <v>2841</v>
      </c>
      <c r="G1066" t="b">
        <f t="shared" si="151"/>
        <v>0</v>
      </c>
      <c r="H1066" t="b">
        <f t="shared" si="152"/>
        <v>1</v>
      </c>
      <c r="I1066" t="b">
        <f t="shared" si="157"/>
        <v>1</v>
      </c>
      <c r="J1066" t="b">
        <f t="shared" si="153"/>
        <v>0</v>
      </c>
    </row>
    <row r="1067" spans="1:10">
      <c r="A1067" t="s">
        <v>408</v>
      </c>
      <c r="B1067" t="str">
        <f t="shared" si="150"/>
        <v xml:space="preserve"> chełmski </v>
      </c>
      <c r="C1067" s="4" t="s">
        <v>14</v>
      </c>
      <c r="D1067" s="6">
        <v>5504</v>
      </c>
      <c r="E1067" s="6">
        <v>2874</v>
      </c>
      <c r="F1067" s="6">
        <v>2630</v>
      </c>
      <c r="G1067" t="b">
        <f t="shared" si="151"/>
        <v>0</v>
      </c>
      <c r="H1067" t="b">
        <f t="shared" si="152"/>
        <v>1</v>
      </c>
      <c r="I1067" t="b">
        <f t="shared" si="157"/>
        <v>1</v>
      </c>
      <c r="J1067" t="b">
        <f t="shared" si="153"/>
        <v>0</v>
      </c>
    </row>
    <row r="1068" spans="1:10">
      <c r="A1068" t="s">
        <v>408</v>
      </c>
      <c r="B1068" t="str">
        <f t="shared" si="150"/>
        <v xml:space="preserve"> chełmski </v>
      </c>
      <c r="C1068" s="4" t="s">
        <v>15</v>
      </c>
      <c r="D1068" s="6">
        <v>4876</v>
      </c>
      <c r="E1068" s="6">
        <v>2453</v>
      </c>
      <c r="F1068" s="6">
        <v>2423</v>
      </c>
      <c r="G1068" t="b">
        <f t="shared" si="151"/>
        <v>0</v>
      </c>
      <c r="H1068" t="b">
        <f t="shared" si="152"/>
        <v>1</v>
      </c>
      <c r="I1068" t="b">
        <f t="shared" si="157"/>
        <v>1</v>
      </c>
      <c r="J1068" t="b">
        <f t="shared" si="153"/>
        <v>0</v>
      </c>
    </row>
    <row r="1069" spans="1:10">
      <c r="A1069" t="s">
        <v>408</v>
      </c>
      <c r="B1069" t="str">
        <f t="shared" si="150"/>
        <v xml:space="preserve"> chełmski </v>
      </c>
      <c r="C1069" s="4" t="s">
        <v>16</v>
      </c>
      <c r="D1069" s="6">
        <v>5012</v>
      </c>
      <c r="E1069" s="6">
        <v>2620</v>
      </c>
      <c r="F1069" s="6">
        <v>2392</v>
      </c>
      <c r="G1069" t="b">
        <f t="shared" si="151"/>
        <v>0</v>
      </c>
      <c r="H1069" t="b">
        <f t="shared" si="152"/>
        <v>1</v>
      </c>
      <c r="I1069" t="b">
        <f t="shared" si="157"/>
        <v>1</v>
      </c>
      <c r="J1069" t="b">
        <f t="shared" si="153"/>
        <v>0</v>
      </c>
    </row>
    <row r="1070" spans="1:10">
      <c r="A1070" t="s">
        <v>408</v>
      </c>
      <c r="B1070" t="str">
        <f t="shared" si="150"/>
        <v xml:space="preserve"> chełmski </v>
      </c>
      <c r="C1070" s="4" t="s">
        <v>17</v>
      </c>
      <c r="D1070" s="6">
        <v>5664</v>
      </c>
      <c r="E1070" s="6">
        <v>2877</v>
      </c>
      <c r="F1070" s="6">
        <v>2787</v>
      </c>
      <c r="G1070" t="b">
        <f t="shared" si="151"/>
        <v>0</v>
      </c>
      <c r="H1070" t="b">
        <f t="shared" si="152"/>
        <v>1</v>
      </c>
      <c r="I1070" t="b">
        <f t="shared" si="157"/>
        <v>1</v>
      </c>
      <c r="J1070" t="b">
        <f t="shared" si="153"/>
        <v>0</v>
      </c>
    </row>
    <row r="1071" spans="1:10">
      <c r="A1071" t="s">
        <v>408</v>
      </c>
      <c r="B1071" t="str">
        <f t="shared" ref="B1071:B1134" si="158">IF(C1070="65+",C1071,B1070)</f>
        <v xml:space="preserve"> chełmski </v>
      </c>
      <c r="C1071" s="4" t="s">
        <v>18</v>
      </c>
      <c r="D1071" s="6">
        <v>5259</v>
      </c>
      <c r="E1071" s="6">
        <v>2662</v>
      </c>
      <c r="F1071" s="6">
        <v>2597</v>
      </c>
      <c r="G1071" t="b">
        <f t="shared" ref="G1071:G1134" si="159">IFERROR(IF(SEARCH(" - ",C1071)&gt;0,FALSE,TRUE),TRUE)</f>
        <v>0</v>
      </c>
      <c r="H1071" t="b">
        <f t="shared" ref="H1071:H1134" si="160">IFERROR(IF(SEARCH(" 70 ",C1071)&gt;0,FALSE,TRUE),TRUE)</f>
        <v>1</v>
      </c>
      <c r="I1071" t="b">
        <f t="shared" si="157"/>
        <v>1</v>
      </c>
      <c r="J1071" t="b">
        <f t="shared" ref="J1071:J1134" si="161">AND(G1071:I1071)</f>
        <v>0</v>
      </c>
    </row>
    <row r="1072" spans="1:10">
      <c r="A1072" t="s">
        <v>408</v>
      </c>
      <c r="B1072" t="str">
        <f t="shared" si="158"/>
        <v xml:space="preserve"> chełmski </v>
      </c>
      <c r="C1072" s="4" t="s">
        <v>19</v>
      </c>
      <c r="D1072" s="6">
        <v>3993</v>
      </c>
      <c r="E1072" s="6">
        <v>1814</v>
      </c>
      <c r="F1072" s="6">
        <v>2179</v>
      </c>
      <c r="G1072" t="b">
        <f t="shared" si="159"/>
        <v>0</v>
      </c>
      <c r="H1072" t="b">
        <f t="shared" si="160"/>
        <v>1</v>
      </c>
      <c r="I1072" t="b">
        <f t="shared" si="157"/>
        <v>1</v>
      </c>
      <c r="J1072" t="b">
        <f t="shared" si="161"/>
        <v>0</v>
      </c>
    </row>
    <row r="1073" spans="1:10">
      <c r="A1073" t="s">
        <v>408</v>
      </c>
      <c r="B1073" t="str">
        <f t="shared" si="158"/>
        <v xml:space="preserve"> chełmski </v>
      </c>
      <c r="C1073" s="4" t="s">
        <v>5</v>
      </c>
      <c r="D1073" s="6">
        <v>8064</v>
      </c>
      <c r="E1073" s="6">
        <v>2563</v>
      </c>
      <c r="F1073" s="6">
        <v>5501</v>
      </c>
      <c r="G1073" t="b">
        <f t="shared" si="159"/>
        <v>1</v>
      </c>
      <c r="H1073" t="b">
        <f t="shared" si="160"/>
        <v>0</v>
      </c>
      <c r="I1073" t="b">
        <f t="shared" si="157"/>
        <v>1</v>
      </c>
      <c r="J1073" t="b">
        <f t="shared" si="161"/>
        <v>0</v>
      </c>
    </row>
    <row r="1074" spans="1:10">
      <c r="A1074" t="s">
        <v>408</v>
      </c>
      <c r="B1074" t="str">
        <f t="shared" si="158"/>
        <v xml:space="preserve"> chełmski </v>
      </c>
      <c r="C1074" s="4" t="s">
        <v>4</v>
      </c>
      <c r="D1074" s="6">
        <f>SUM(D1072:D1073)</f>
        <v>12057</v>
      </c>
      <c r="E1074" s="6">
        <f>SUM(E1072:E1073)</f>
        <v>4377</v>
      </c>
      <c r="F1074" s="6">
        <f>SUM(F1072:F1073)</f>
        <v>7680</v>
      </c>
      <c r="G1074" t="b">
        <f t="shared" si="159"/>
        <v>1</v>
      </c>
      <c r="H1074" t="b">
        <f t="shared" si="160"/>
        <v>1</v>
      </c>
      <c r="I1074" t="b">
        <f>IFERROR(IF(SEARCH("65+",C1074)&gt;0,FALSE,TRUE),TRUE)</f>
        <v>0</v>
      </c>
      <c r="J1074" t="b">
        <f t="shared" si="161"/>
        <v>0</v>
      </c>
    </row>
    <row r="1075" spans="1:10">
      <c r="A1075" t="s">
        <v>408</v>
      </c>
      <c r="B1075" t="str">
        <f t="shared" si="158"/>
        <v xml:space="preserve"> hrubieszowski </v>
      </c>
      <c r="C1075" s="4" t="s">
        <v>41</v>
      </c>
      <c r="D1075" s="6">
        <v>65562</v>
      </c>
      <c r="E1075" s="6">
        <v>32140</v>
      </c>
      <c r="F1075" s="6">
        <v>33422</v>
      </c>
      <c r="G1075" t="b">
        <f t="shared" si="159"/>
        <v>1</v>
      </c>
      <c r="H1075" t="b">
        <f t="shared" si="160"/>
        <v>1</v>
      </c>
      <c r="I1075" t="b">
        <f>IFERROR(IF(SEARCH("65+",C1075)&gt;0,FALSE,TRUE),TRUE)</f>
        <v>1</v>
      </c>
      <c r="J1075" t="b">
        <f t="shared" si="161"/>
        <v>1</v>
      </c>
    </row>
    <row r="1076" spans="1:10">
      <c r="A1076" t="s">
        <v>408</v>
      </c>
      <c r="B1076" t="str">
        <f t="shared" si="158"/>
        <v xml:space="preserve"> hrubieszowski </v>
      </c>
      <c r="C1076" s="4" t="s">
        <v>6</v>
      </c>
      <c r="D1076" s="6">
        <v>2692</v>
      </c>
      <c r="E1076" s="6">
        <v>1369</v>
      </c>
      <c r="F1076" s="6">
        <v>1323</v>
      </c>
      <c r="G1076" t="b">
        <f t="shared" si="159"/>
        <v>0</v>
      </c>
      <c r="H1076" t="b">
        <f t="shared" si="160"/>
        <v>1</v>
      </c>
      <c r="I1076" t="b">
        <f t="shared" ref="I1076:I1090" si="162">IFERROR(IF(SEARCH(" 65+ ",C1076)&gt;0,FALSE,TRUE),TRUE)</f>
        <v>1</v>
      </c>
      <c r="J1076" t="b">
        <f t="shared" si="161"/>
        <v>0</v>
      </c>
    </row>
    <row r="1077" spans="1:10">
      <c r="A1077" t="s">
        <v>408</v>
      </c>
      <c r="B1077" t="str">
        <f t="shared" si="158"/>
        <v xml:space="preserve"> hrubieszowski </v>
      </c>
      <c r="C1077" s="4" t="s">
        <v>7</v>
      </c>
      <c r="D1077" s="6">
        <v>3139</v>
      </c>
      <c r="E1077" s="6">
        <v>1617</v>
      </c>
      <c r="F1077" s="6">
        <v>1522</v>
      </c>
      <c r="G1077" t="b">
        <f t="shared" si="159"/>
        <v>0</v>
      </c>
      <c r="H1077" t="b">
        <f t="shared" si="160"/>
        <v>1</v>
      </c>
      <c r="I1077" t="b">
        <f t="shared" si="162"/>
        <v>1</v>
      </c>
      <c r="J1077" t="b">
        <f t="shared" si="161"/>
        <v>0</v>
      </c>
    </row>
    <row r="1078" spans="1:10">
      <c r="A1078" t="s">
        <v>408</v>
      </c>
      <c r="B1078" t="str">
        <f t="shared" si="158"/>
        <v xml:space="preserve"> hrubieszowski </v>
      </c>
      <c r="C1078" s="4" t="s">
        <v>8</v>
      </c>
      <c r="D1078" s="6">
        <v>3038</v>
      </c>
      <c r="E1078" s="6">
        <v>1554</v>
      </c>
      <c r="F1078" s="6">
        <v>1484</v>
      </c>
      <c r="G1078" t="b">
        <f t="shared" si="159"/>
        <v>0</v>
      </c>
      <c r="H1078" t="b">
        <f t="shared" si="160"/>
        <v>1</v>
      </c>
      <c r="I1078" t="b">
        <f t="shared" si="162"/>
        <v>1</v>
      </c>
      <c r="J1078" t="b">
        <f t="shared" si="161"/>
        <v>0</v>
      </c>
    </row>
    <row r="1079" spans="1:10">
      <c r="A1079" t="s">
        <v>408</v>
      </c>
      <c r="B1079" t="str">
        <f t="shared" si="158"/>
        <v xml:space="preserve"> hrubieszowski </v>
      </c>
      <c r="C1079" s="4" t="s">
        <v>9</v>
      </c>
      <c r="D1079" s="6">
        <v>3569</v>
      </c>
      <c r="E1079" s="6">
        <v>1809</v>
      </c>
      <c r="F1079" s="6">
        <v>1760</v>
      </c>
      <c r="G1079" t="b">
        <f t="shared" si="159"/>
        <v>0</v>
      </c>
      <c r="H1079" t="b">
        <f t="shared" si="160"/>
        <v>1</v>
      </c>
      <c r="I1079" t="b">
        <f t="shared" si="162"/>
        <v>1</v>
      </c>
      <c r="J1079" t="b">
        <f t="shared" si="161"/>
        <v>0</v>
      </c>
    </row>
    <row r="1080" spans="1:10">
      <c r="A1080" t="s">
        <v>408</v>
      </c>
      <c r="B1080" t="str">
        <f t="shared" si="158"/>
        <v xml:space="preserve"> hrubieszowski </v>
      </c>
      <c r="C1080" s="4" t="s">
        <v>10</v>
      </c>
      <c r="D1080" s="6">
        <v>4616</v>
      </c>
      <c r="E1080" s="6">
        <v>2380</v>
      </c>
      <c r="F1080" s="6">
        <v>2236</v>
      </c>
      <c r="G1080" t="b">
        <f t="shared" si="159"/>
        <v>0</v>
      </c>
      <c r="H1080" t="b">
        <f t="shared" si="160"/>
        <v>1</v>
      </c>
      <c r="I1080" t="b">
        <f t="shared" si="162"/>
        <v>1</v>
      </c>
      <c r="J1080" t="b">
        <f t="shared" si="161"/>
        <v>0</v>
      </c>
    </row>
    <row r="1081" spans="1:10">
      <c r="A1081" t="s">
        <v>408</v>
      </c>
      <c r="B1081" t="str">
        <f t="shared" si="158"/>
        <v xml:space="preserve"> hrubieszowski </v>
      </c>
      <c r="C1081" s="4" t="s">
        <v>11</v>
      </c>
      <c r="D1081" s="6">
        <v>4633</v>
      </c>
      <c r="E1081" s="6">
        <v>2444</v>
      </c>
      <c r="F1081" s="6">
        <v>2189</v>
      </c>
      <c r="G1081" t="b">
        <f t="shared" si="159"/>
        <v>0</v>
      </c>
      <c r="H1081" t="b">
        <f t="shared" si="160"/>
        <v>1</v>
      </c>
      <c r="I1081" t="b">
        <f t="shared" si="162"/>
        <v>1</v>
      </c>
      <c r="J1081" t="b">
        <f t="shared" si="161"/>
        <v>0</v>
      </c>
    </row>
    <row r="1082" spans="1:10">
      <c r="A1082" t="s">
        <v>408</v>
      </c>
      <c r="B1082" t="str">
        <f t="shared" si="158"/>
        <v xml:space="preserve"> hrubieszowski </v>
      </c>
      <c r="C1082" s="4" t="s">
        <v>12</v>
      </c>
      <c r="D1082" s="6">
        <v>5060</v>
      </c>
      <c r="E1082" s="6">
        <v>2728</v>
      </c>
      <c r="F1082" s="6">
        <v>2332</v>
      </c>
      <c r="G1082" t="b">
        <f t="shared" si="159"/>
        <v>0</v>
      </c>
      <c r="H1082" t="b">
        <f t="shared" si="160"/>
        <v>1</v>
      </c>
      <c r="I1082" t="b">
        <f t="shared" si="162"/>
        <v>1</v>
      </c>
      <c r="J1082" t="b">
        <f t="shared" si="161"/>
        <v>0</v>
      </c>
    </row>
    <row r="1083" spans="1:10">
      <c r="A1083" t="s">
        <v>408</v>
      </c>
      <c r="B1083" t="str">
        <f t="shared" si="158"/>
        <v xml:space="preserve"> hrubieszowski </v>
      </c>
      <c r="C1083" s="4" t="s">
        <v>13</v>
      </c>
      <c r="D1083" s="6">
        <v>4728</v>
      </c>
      <c r="E1083" s="6">
        <v>2529</v>
      </c>
      <c r="F1083" s="6">
        <v>2199</v>
      </c>
      <c r="G1083" t="b">
        <f t="shared" si="159"/>
        <v>0</v>
      </c>
      <c r="H1083" t="b">
        <f t="shared" si="160"/>
        <v>1</v>
      </c>
      <c r="I1083" t="b">
        <f t="shared" si="162"/>
        <v>1</v>
      </c>
      <c r="J1083" t="b">
        <f t="shared" si="161"/>
        <v>0</v>
      </c>
    </row>
    <row r="1084" spans="1:10">
      <c r="A1084" t="s">
        <v>408</v>
      </c>
      <c r="B1084" t="str">
        <f t="shared" si="158"/>
        <v xml:space="preserve"> hrubieszowski </v>
      </c>
      <c r="C1084" s="4" t="s">
        <v>14</v>
      </c>
      <c r="D1084" s="6">
        <v>4370</v>
      </c>
      <c r="E1084" s="6">
        <v>2267</v>
      </c>
      <c r="F1084" s="6">
        <v>2103</v>
      </c>
      <c r="G1084" t="b">
        <f t="shared" si="159"/>
        <v>0</v>
      </c>
      <c r="H1084" t="b">
        <f t="shared" si="160"/>
        <v>1</v>
      </c>
      <c r="I1084" t="b">
        <f t="shared" si="162"/>
        <v>1</v>
      </c>
      <c r="J1084" t="b">
        <f t="shared" si="161"/>
        <v>0</v>
      </c>
    </row>
    <row r="1085" spans="1:10">
      <c r="A1085" t="s">
        <v>408</v>
      </c>
      <c r="B1085" t="str">
        <f t="shared" si="158"/>
        <v xml:space="preserve"> hrubieszowski </v>
      </c>
      <c r="C1085" s="4" t="s">
        <v>15</v>
      </c>
      <c r="D1085" s="6">
        <v>4022</v>
      </c>
      <c r="E1085" s="6">
        <v>2086</v>
      </c>
      <c r="F1085" s="6">
        <v>1936</v>
      </c>
      <c r="G1085" t="b">
        <f t="shared" si="159"/>
        <v>0</v>
      </c>
      <c r="H1085" t="b">
        <f t="shared" si="160"/>
        <v>1</v>
      </c>
      <c r="I1085" t="b">
        <f t="shared" si="162"/>
        <v>1</v>
      </c>
      <c r="J1085" t="b">
        <f t="shared" si="161"/>
        <v>0</v>
      </c>
    </row>
    <row r="1086" spans="1:10">
      <c r="A1086" t="s">
        <v>408</v>
      </c>
      <c r="B1086" t="str">
        <f t="shared" si="158"/>
        <v xml:space="preserve"> hrubieszowski </v>
      </c>
      <c r="C1086" s="4" t="s">
        <v>16</v>
      </c>
      <c r="D1086" s="6">
        <v>4228</v>
      </c>
      <c r="E1086" s="6">
        <v>2090</v>
      </c>
      <c r="F1086" s="6">
        <v>2138</v>
      </c>
      <c r="G1086" t="b">
        <f t="shared" si="159"/>
        <v>0</v>
      </c>
      <c r="H1086" t="b">
        <f t="shared" si="160"/>
        <v>1</v>
      </c>
      <c r="I1086" t="b">
        <f t="shared" si="162"/>
        <v>1</v>
      </c>
      <c r="J1086" t="b">
        <f t="shared" si="161"/>
        <v>0</v>
      </c>
    </row>
    <row r="1087" spans="1:10">
      <c r="A1087" t="s">
        <v>408</v>
      </c>
      <c r="B1087" t="str">
        <f t="shared" si="158"/>
        <v xml:space="preserve"> hrubieszowski </v>
      </c>
      <c r="C1087" s="4" t="s">
        <v>17</v>
      </c>
      <c r="D1087" s="6">
        <v>4928</v>
      </c>
      <c r="E1087" s="6">
        <v>2477</v>
      </c>
      <c r="F1087" s="6">
        <v>2451</v>
      </c>
      <c r="G1087" t="b">
        <f t="shared" si="159"/>
        <v>0</v>
      </c>
      <c r="H1087" t="b">
        <f t="shared" si="160"/>
        <v>1</v>
      </c>
      <c r="I1087" t="b">
        <f t="shared" si="162"/>
        <v>1</v>
      </c>
      <c r="J1087" t="b">
        <f t="shared" si="161"/>
        <v>0</v>
      </c>
    </row>
    <row r="1088" spans="1:10">
      <c r="A1088" t="s">
        <v>408</v>
      </c>
      <c r="B1088" t="str">
        <f t="shared" si="158"/>
        <v xml:space="preserve"> hrubieszowski </v>
      </c>
      <c r="C1088" s="4" t="s">
        <v>18</v>
      </c>
      <c r="D1088" s="6">
        <v>4702</v>
      </c>
      <c r="E1088" s="6">
        <v>2290</v>
      </c>
      <c r="F1088" s="6">
        <v>2412</v>
      </c>
      <c r="G1088" t="b">
        <f t="shared" si="159"/>
        <v>0</v>
      </c>
      <c r="H1088" t="b">
        <f t="shared" si="160"/>
        <v>1</v>
      </c>
      <c r="I1088" t="b">
        <f t="shared" si="162"/>
        <v>1</v>
      </c>
      <c r="J1088" t="b">
        <f t="shared" si="161"/>
        <v>0</v>
      </c>
    </row>
    <row r="1089" spans="1:10">
      <c r="A1089" t="s">
        <v>408</v>
      </c>
      <c r="B1089" t="str">
        <f t="shared" si="158"/>
        <v xml:space="preserve"> hrubieszowski </v>
      </c>
      <c r="C1089" s="4" t="s">
        <v>19</v>
      </c>
      <c r="D1089" s="6">
        <v>3875</v>
      </c>
      <c r="E1089" s="6">
        <v>1711</v>
      </c>
      <c r="F1089" s="6">
        <v>2164</v>
      </c>
      <c r="G1089" t="b">
        <f t="shared" si="159"/>
        <v>0</v>
      </c>
      <c r="H1089" t="b">
        <f t="shared" si="160"/>
        <v>1</v>
      </c>
      <c r="I1089" t="b">
        <f t="shared" si="162"/>
        <v>1</v>
      </c>
      <c r="J1089" t="b">
        <f t="shared" si="161"/>
        <v>0</v>
      </c>
    </row>
    <row r="1090" spans="1:10">
      <c r="A1090" t="s">
        <v>408</v>
      </c>
      <c r="B1090" t="str">
        <f t="shared" si="158"/>
        <v xml:space="preserve"> hrubieszowski </v>
      </c>
      <c r="C1090" s="4" t="s">
        <v>5</v>
      </c>
      <c r="D1090" s="6">
        <v>7962</v>
      </c>
      <c r="E1090" s="6">
        <v>2789</v>
      </c>
      <c r="F1090" s="6">
        <v>5173</v>
      </c>
      <c r="G1090" t="b">
        <f t="shared" si="159"/>
        <v>1</v>
      </c>
      <c r="H1090" t="b">
        <f t="shared" si="160"/>
        <v>0</v>
      </c>
      <c r="I1090" t="b">
        <f t="shared" si="162"/>
        <v>1</v>
      </c>
      <c r="J1090" t="b">
        <f t="shared" si="161"/>
        <v>0</v>
      </c>
    </row>
    <row r="1091" spans="1:10">
      <c r="A1091" t="s">
        <v>408</v>
      </c>
      <c r="B1091" t="str">
        <f t="shared" si="158"/>
        <v xml:space="preserve"> hrubieszowski </v>
      </c>
      <c r="C1091" s="4" t="s">
        <v>4</v>
      </c>
      <c r="D1091" s="6">
        <f>SUM(D1089:D1090)</f>
        <v>11837</v>
      </c>
      <c r="E1091" s="6">
        <f>SUM(E1089:E1090)</f>
        <v>4500</v>
      </c>
      <c r="F1091" s="6">
        <f>SUM(F1089:F1090)</f>
        <v>7337</v>
      </c>
      <c r="G1091" t="b">
        <f t="shared" si="159"/>
        <v>1</v>
      </c>
      <c r="H1091" t="b">
        <f t="shared" si="160"/>
        <v>1</v>
      </c>
      <c r="I1091" t="b">
        <f>IFERROR(IF(SEARCH("65+",C1091)&gt;0,FALSE,TRUE),TRUE)</f>
        <v>0</v>
      </c>
      <c r="J1091" t="b">
        <f t="shared" si="161"/>
        <v>0</v>
      </c>
    </row>
    <row r="1092" spans="1:10">
      <c r="A1092" t="s">
        <v>408</v>
      </c>
      <c r="B1092" t="str">
        <f t="shared" si="158"/>
        <v xml:space="preserve"> janowski </v>
      </c>
      <c r="C1092" s="4" t="s">
        <v>147</v>
      </c>
      <c r="D1092" s="6">
        <v>46742</v>
      </c>
      <c r="E1092" s="6">
        <v>23135</v>
      </c>
      <c r="F1092" s="6">
        <v>23607</v>
      </c>
      <c r="G1092" t="b">
        <f t="shared" si="159"/>
        <v>1</v>
      </c>
      <c r="H1092" t="b">
        <f t="shared" si="160"/>
        <v>1</v>
      </c>
      <c r="I1092" t="b">
        <f>IFERROR(IF(SEARCH("65+",C1092)&gt;0,FALSE,TRUE),TRUE)</f>
        <v>1</v>
      </c>
      <c r="J1092" t="b">
        <f t="shared" si="161"/>
        <v>1</v>
      </c>
    </row>
    <row r="1093" spans="1:10">
      <c r="A1093" t="s">
        <v>408</v>
      </c>
      <c r="B1093" t="str">
        <f t="shared" si="158"/>
        <v xml:space="preserve"> janowski </v>
      </c>
      <c r="C1093" s="4" t="s">
        <v>6</v>
      </c>
      <c r="D1093" s="6">
        <v>2042</v>
      </c>
      <c r="E1093" s="6">
        <v>996</v>
      </c>
      <c r="F1093" s="6">
        <v>1046</v>
      </c>
      <c r="G1093" t="b">
        <f t="shared" si="159"/>
        <v>0</v>
      </c>
      <c r="H1093" t="b">
        <f t="shared" si="160"/>
        <v>1</v>
      </c>
      <c r="I1093" t="b">
        <f t="shared" ref="I1093:I1107" si="163">IFERROR(IF(SEARCH(" 65+ ",C1093)&gt;0,FALSE,TRUE),TRUE)</f>
        <v>1</v>
      </c>
      <c r="J1093" t="b">
        <f t="shared" si="161"/>
        <v>0</v>
      </c>
    </row>
    <row r="1094" spans="1:10">
      <c r="A1094" t="s">
        <v>408</v>
      </c>
      <c r="B1094" t="str">
        <f t="shared" si="158"/>
        <v xml:space="preserve"> janowski </v>
      </c>
      <c r="C1094" s="4" t="s">
        <v>7</v>
      </c>
      <c r="D1094" s="6">
        <v>2348</v>
      </c>
      <c r="E1094" s="6">
        <v>1211</v>
      </c>
      <c r="F1094" s="6">
        <v>1137</v>
      </c>
      <c r="G1094" t="b">
        <f t="shared" si="159"/>
        <v>0</v>
      </c>
      <c r="H1094" t="b">
        <f t="shared" si="160"/>
        <v>1</v>
      </c>
      <c r="I1094" t="b">
        <f t="shared" si="163"/>
        <v>1</v>
      </c>
      <c r="J1094" t="b">
        <f t="shared" si="161"/>
        <v>0</v>
      </c>
    </row>
    <row r="1095" spans="1:10">
      <c r="A1095" t="s">
        <v>408</v>
      </c>
      <c r="B1095" t="str">
        <f t="shared" si="158"/>
        <v xml:space="preserve"> janowski </v>
      </c>
      <c r="C1095" s="4" t="s">
        <v>8</v>
      </c>
      <c r="D1095" s="6">
        <v>2407</v>
      </c>
      <c r="E1095" s="6">
        <v>1242</v>
      </c>
      <c r="F1095" s="6">
        <v>1165</v>
      </c>
      <c r="G1095" t="b">
        <f t="shared" si="159"/>
        <v>0</v>
      </c>
      <c r="H1095" t="b">
        <f t="shared" si="160"/>
        <v>1</v>
      </c>
      <c r="I1095" t="b">
        <f t="shared" si="163"/>
        <v>1</v>
      </c>
      <c r="J1095" t="b">
        <f t="shared" si="161"/>
        <v>0</v>
      </c>
    </row>
    <row r="1096" spans="1:10">
      <c r="A1096" t="s">
        <v>408</v>
      </c>
      <c r="B1096" t="str">
        <f t="shared" si="158"/>
        <v xml:space="preserve"> janowski </v>
      </c>
      <c r="C1096" s="4" t="s">
        <v>9</v>
      </c>
      <c r="D1096" s="6">
        <v>2756</v>
      </c>
      <c r="E1096" s="6">
        <v>1416</v>
      </c>
      <c r="F1096" s="6">
        <v>1340</v>
      </c>
      <c r="G1096" t="b">
        <f t="shared" si="159"/>
        <v>0</v>
      </c>
      <c r="H1096" t="b">
        <f t="shared" si="160"/>
        <v>1</v>
      </c>
      <c r="I1096" t="b">
        <f t="shared" si="163"/>
        <v>1</v>
      </c>
      <c r="J1096" t="b">
        <f t="shared" si="161"/>
        <v>0</v>
      </c>
    </row>
    <row r="1097" spans="1:10">
      <c r="A1097" t="s">
        <v>408</v>
      </c>
      <c r="B1097" t="str">
        <f t="shared" si="158"/>
        <v xml:space="preserve"> janowski </v>
      </c>
      <c r="C1097" s="4" t="s">
        <v>10</v>
      </c>
      <c r="D1097" s="6">
        <v>3529</v>
      </c>
      <c r="E1097" s="6">
        <v>1820</v>
      </c>
      <c r="F1097" s="6">
        <v>1709</v>
      </c>
      <c r="G1097" t="b">
        <f t="shared" si="159"/>
        <v>0</v>
      </c>
      <c r="H1097" t="b">
        <f t="shared" si="160"/>
        <v>1</v>
      </c>
      <c r="I1097" t="b">
        <f t="shared" si="163"/>
        <v>1</v>
      </c>
      <c r="J1097" t="b">
        <f t="shared" si="161"/>
        <v>0</v>
      </c>
    </row>
    <row r="1098" spans="1:10">
      <c r="A1098" t="s">
        <v>408</v>
      </c>
      <c r="B1098" t="str">
        <f t="shared" si="158"/>
        <v xml:space="preserve"> janowski </v>
      </c>
      <c r="C1098" s="4" t="s">
        <v>11</v>
      </c>
      <c r="D1098" s="6">
        <v>3315</v>
      </c>
      <c r="E1098" s="6">
        <v>1743</v>
      </c>
      <c r="F1098" s="6">
        <v>1572</v>
      </c>
      <c r="G1098" t="b">
        <f t="shared" si="159"/>
        <v>0</v>
      </c>
      <c r="H1098" t="b">
        <f t="shared" si="160"/>
        <v>1</v>
      </c>
      <c r="I1098" t="b">
        <f t="shared" si="163"/>
        <v>1</v>
      </c>
      <c r="J1098" t="b">
        <f t="shared" si="161"/>
        <v>0</v>
      </c>
    </row>
    <row r="1099" spans="1:10">
      <c r="A1099" t="s">
        <v>408</v>
      </c>
      <c r="B1099" t="str">
        <f t="shared" si="158"/>
        <v xml:space="preserve"> janowski </v>
      </c>
      <c r="C1099" s="4" t="s">
        <v>12</v>
      </c>
      <c r="D1099" s="6">
        <v>3414</v>
      </c>
      <c r="E1099" s="6">
        <v>1837</v>
      </c>
      <c r="F1099" s="6">
        <v>1577</v>
      </c>
      <c r="G1099" t="b">
        <f t="shared" si="159"/>
        <v>0</v>
      </c>
      <c r="H1099" t="b">
        <f t="shared" si="160"/>
        <v>1</v>
      </c>
      <c r="I1099" t="b">
        <f t="shared" si="163"/>
        <v>1</v>
      </c>
      <c r="J1099" t="b">
        <f t="shared" si="161"/>
        <v>0</v>
      </c>
    </row>
    <row r="1100" spans="1:10">
      <c r="A1100" t="s">
        <v>408</v>
      </c>
      <c r="B1100" t="str">
        <f t="shared" si="158"/>
        <v xml:space="preserve"> janowski </v>
      </c>
      <c r="C1100" s="4" t="s">
        <v>13</v>
      </c>
      <c r="D1100" s="6">
        <v>3444</v>
      </c>
      <c r="E1100" s="6">
        <v>1762</v>
      </c>
      <c r="F1100" s="6">
        <v>1682</v>
      </c>
      <c r="G1100" t="b">
        <f t="shared" si="159"/>
        <v>0</v>
      </c>
      <c r="H1100" t="b">
        <f t="shared" si="160"/>
        <v>1</v>
      </c>
      <c r="I1100" t="b">
        <f t="shared" si="163"/>
        <v>1</v>
      </c>
      <c r="J1100" t="b">
        <f t="shared" si="161"/>
        <v>0</v>
      </c>
    </row>
    <row r="1101" spans="1:10">
      <c r="A1101" t="s">
        <v>408</v>
      </c>
      <c r="B1101" t="str">
        <f t="shared" si="158"/>
        <v xml:space="preserve"> janowski </v>
      </c>
      <c r="C1101" s="4" t="s">
        <v>14</v>
      </c>
      <c r="D1101" s="6">
        <v>3322</v>
      </c>
      <c r="E1101" s="6">
        <v>1733</v>
      </c>
      <c r="F1101" s="6">
        <v>1589</v>
      </c>
      <c r="G1101" t="b">
        <f t="shared" si="159"/>
        <v>0</v>
      </c>
      <c r="H1101" t="b">
        <f t="shared" si="160"/>
        <v>1</v>
      </c>
      <c r="I1101" t="b">
        <f t="shared" si="163"/>
        <v>1</v>
      </c>
      <c r="J1101" t="b">
        <f t="shared" si="161"/>
        <v>0</v>
      </c>
    </row>
    <row r="1102" spans="1:10">
      <c r="A1102" t="s">
        <v>408</v>
      </c>
      <c r="B1102" t="str">
        <f t="shared" si="158"/>
        <v xml:space="preserve"> janowski </v>
      </c>
      <c r="C1102" s="4" t="s">
        <v>15</v>
      </c>
      <c r="D1102" s="6">
        <v>3017</v>
      </c>
      <c r="E1102" s="6">
        <v>1608</v>
      </c>
      <c r="F1102" s="6">
        <v>1409</v>
      </c>
      <c r="G1102" t="b">
        <f t="shared" si="159"/>
        <v>0</v>
      </c>
      <c r="H1102" t="b">
        <f t="shared" si="160"/>
        <v>1</v>
      </c>
      <c r="I1102" t="b">
        <f t="shared" si="163"/>
        <v>1</v>
      </c>
      <c r="J1102" t="b">
        <f t="shared" si="161"/>
        <v>0</v>
      </c>
    </row>
    <row r="1103" spans="1:10">
      <c r="A1103" t="s">
        <v>408</v>
      </c>
      <c r="B1103" t="str">
        <f t="shared" si="158"/>
        <v xml:space="preserve"> janowski </v>
      </c>
      <c r="C1103" s="4" t="s">
        <v>16</v>
      </c>
      <c r="D1103" s="6">
        <v>3065</v>
      </c>
      <c r="E1103" s="6">
        <v>1591</v>
      </c>
      <c r="F1103" s="6">
        <v>1474</v>
      </c>
      <c r="G1103" t="b">
        <f t="shared" si="159"/>
        <v>0</v>
      </c>
      <c r="H1103" t="b">
        <f t="shared" si="160"/>
        <v>1</v>
      </c>
      <c r="I1103" t="b">
        <f t="shared" si="163"/>
        <v>1</v>
      </c>
      <c r="J1103" t="b">
        <f t="shared" si="161"/>
        <v>0</v>
      </c>
    </row>
    <row r="1104" spans="1:10">
      <c r="A1104" t="s">
        <v>408</v>
      </c>
      <c r="B1104" t="str">
        <f t="shared" si="158"/>
        <v xml:space="preserve"> janowski </v>
      </c>
      <c r="C1104" s="4" t="s">
        <v>17</v>
      </c>
      <c r="D1104" s="6">
        <v>3164</v>
      </c>
      <c r="E1104" s="6">
        <v>1617</v>
      </c>
      <c r="F1104" s="6">
        <v>1547</v>
      </c>
      <c r="G1104" t="b">
        <f t="shared" si="159"/>
        <v>0</v>
      </c>
      <c r="H1104" t="b">
        <f t="shared" si="160"/>
        <v>1</v>
      </c>
      <c r="I1104" t="b">
        <f t="shared" si="163"/>
        <v>1</v>
      </c>
      <c r="J1104" t="b">
        <f t="shared" si="161"/>
        <v>0</v>
      </c>
    </row>
    <row r="1105" spans="1:10">
      <c r="A1105" t="s">
        <v>408</v>
      </c>
      <c r="B1105" t="str">
        <f t="shared" si="158"/>
        <v xml:space="preserve"> janowski </v>
      </c>
      <c r="C1105" s="4" t="s">
        <v>18</v>
      </c>
      <c r="D1105" s="6">
        <v>2874</v>
      </c>
      <c r="E1105" s="6">
        <v>1428</v>
      </c>
      <c r="F1105" s="6">
        <v>1446</v>
      </c>
      <c r="G1105" t="b">
        <f t="shared" si="159"/>
        <v>0</v>
      </c>
      <c r="H1105" t="b">
        <f t="shared" si="160"/>
        <v>1</v>
      </c>
      <c r="I1105" t="b">
        <f t="shared" si="163"/>
        <v>1</v>
      </c>
      <c r="J1105" t="b">
        <f t="shared" si="161"/>
        <v>0</v>
      </c>
    </row>
    <row r="1106" spans="1:10">
      <c r="A1106" t="s">
        <v>408</v>
      </c>
      <c r="B1106" t="str">
        <f t="shared" si="158"/>
        <v xml:space="preserve"> janowski </v>
      </c>
      <c r="C1106" s="4" t="s">
        <v>19</v>
      </c>
      <c r="D1106" s="6">
        <v>2537</v>
      </c>
      <c r="E1106" s="6">
        <v>1159</v>
      </c>
      <c r="F1106" s="6">
        <v>1378</v>
      </c>
      <c r="G1106" t="b">
        <f t="shared" si="159"/>
        <v>0</v>
      </c>
      <c r="H1106" t="b">
        <f t="shared" si="160"/>
        <v>1</v>
      </c>
      <c r="I1106" t="b">
        <f t="shared" si="163"/>
        <v>1</v>
      </c>
      <c r="J1106" t="b">
        <f t="shared" si="161"/>
        <v>0</v>
      </c>
    </row>
    <row r="1107" spans="1:10">
      <c r="A1107" t="s">
        <v>408</v>
      </c>
      <c r="B1107" t="str">
        <f t="shared" si="158"/>
        <v xml:space="preserve"> janowski </v>
      </c>
      <c r="C1107" s="4" t="s">
        <v>5</v>
      </c>
      <c r="D1107" s="6">
        <v>5508</v>
      </c>
      <c r="E1107" s="6">
        <v>1972</v>
      </c>
      <c r="F1107" s="6">
        <v>3536</v>
      </c>
      <c r="G1107" t="b">
        <f t="shared" si="159"/>
        <v>1</v>
      </c>
      <c r="H1107" t="b">
        <f t="shared" si="160"/>
        <v>0</v>
      </c>
      <c r="I1107" t="b">
        <f t="shared" si="163"/>
        <v>1</v>
      </c>
      <c r="J1107" t="b">
        <f t="shared" si="161"/>
        <v>0</v>
      </c>
    </row>
    <row r="1108" spans="1:10">
      <c r="A1108" t="s">
        <v>408</v>
      </c>
      <c r="B1108" t="str">
        <f t="shared" si="158"/>
        <v xml:space="preserve"> janowski </v>
      </c>
      <c r="C1108" s="4" t="s">
        <v>4</v>
      </c>
      <c r="D1108" s="6">
        <f>SUM(D1106:D1107)</f>
        <v>8045</v>
      </c>
      <c r="E1108" s="6">
        <f>SUM(E1106:E1107)</f>
        <v>3131</v>
      </c>
      <c r="F1108" s="6">
        <f>SUM(F1106:F1107)</f>
        <v>4914</v>
      </c>
      <c r="G1108" t="b">
        <f t="shared" si="159"/>
        <v>1</v>
      </c>
      <c r="H1108" t="b">
        <f t="shared" si="160"/>
        <v>1</v>
      </c>
      <c r="I1108" t="b">
        <f>IFERROR(IF(SEARCH("65+",C1108)&gt;0,FALSE,TRUE),TRUE)</f>
        <v>0</v>
      </c>
      <c r="J1108" t="b">
        <f t="shared" si="161"/>
        <v>0</v>
      </c>
    </row>
    <row r="1109" spans="1:10">
      <c r="A1109" t="s">
        <v>408</v>
      </c>
      <c r="B1109" t="str">
        <f t="shared" si="158"/>
        <v xml:space="preserve"> krasnostawski </v>
      </c>
      <c r="C1109" s="4" t="s">
        <v>42</v>
      </c>
      <c r="D1109" s="6">
        <v>65142</v>
      </c>
      <c r="E1109" s="6">
        <v>31696</v>
      </c>
      <c r="F1109" s="6">
        <v>33446</v>
      </c>
      <c r="G1109" t="b">
        <f t="shared" si="159"/>
        <v>1</v>
      </c>
      <c r="H1109" t="b">
        <f t="shared" si="160"/>
        <v>1</v>
      </c>
      <c r="I1109" t="b">
        <f>IFERROR(IF(SEARCH("65+",C1109)&gt;0,FALSE,TRUE),TRUE)</f>
        <v>1</v>
      </c>
      <c r="J1109" t="b">
        <f t="shared" si="161"/>
        <v>1</v>
      </c>
    </row>
    <row r="1110" spans="1:10">
      <c r="A1110" t="s">
        <v>408</v>
      </c>
      <c r="B1110" t="str">
        <f t="shared" si="158"/>
        <v xml:space="preserve"> krasnostawski </v>
      </c>
      <c r="C1110" s="4" t="s">
        <v>6</v>
      </c>
      <c r="D1110" s="6">
        <v>2572</v>
      </c>
      <c r="E1110" s="6">
        <v>1261</v>
      </c>
      <c r="F1110" s="6">
        <v>1311</v>
      </c>
      <c r="G1110" t="b">
        <f t="shared" si="159"/>
        <v>0</v>
      </c>
      <c r="H1110" t="b">
        <f t="shared" si="160"/>
        <v>1</v>
      </c>
      <c r="I1110" t="b">
        <f t="shared" ref="I1110:I1124" si="164">IFERROR(IF(SEARCH(" 65+ ",C1110)&gt;0,FALSE,TRUE),TRUE)</f>
        <v>1</v>
      </c>
      <c r="J1110" t="b">
        <f t="shared" si="161"/>
        <v>0</v>
      </c>
    </row>
    <row r="1111" spans="1:10">
      <c r="A1111" t="s">
        <v>408</v>
      </c>
      <c r="B1111" t="str">
        <f t="shared" si="158"/>
        <v xml:space="preserve"> krasnostawski </v>
      </c>
      <c r="C1111" s="4" t="s">
        <v>7</v>
      </c>
      <c r="D1111" s="6">
        <v>2903</v>
      </c>
      <c r="E1111" s="6">
        <v>1504</v>
      </c>
      <c r="F1111" s="6">
        <v>1399</v>
      </c>
      <c r="G1111" t="b">
        <f t="shared" si="159"/>
        <v>0</v>
      </c>
      <c r="H1111" t="b">
        <f t="shared" si="160"/>
        <v>1</v>
      </c>
      <c r="I1111" t="b">
        <f t="shared" si="164"/>
        <v>1</v>
      </c>
      <c r="J1111" t="b">
        <f t="shared" si="161"/>
        <v>0</v>
      </c>
    </row>
    <row r="1112" spans="1:10">
      <c r="A1112" t="s">
        <v>408</v>
      </c>
      <c r="B1112" t="str">
        <f t="shared" si="158"/>
        <v xml:space="preserve"> krasnostawski </v>
      </c>
      <c r="C1112" s="4" t="s">
        <v>8</v>
      </c>
      <c r="D1112" s="6">
        <v>2939</v>
      </c>
      <c r="E1112" s="6">
        <v>1553</v>
      </c>
      <c r="F1112" s="6">
        <v>1386</v>
      </c>
      <c r="G1112" t="b">
        <f t="shared" si="159"/>
        <v>0</v>
      </c>
      <c r="H1112" t="b">
        <f t="shared" si="160"/>
        <v>1</v>
      </c>
      <c r="I1112" t="b">
        <f t="shared" si="164"/>
        <v>1</v>
      </c>
      <c r="J1112" t="b">
        <f t="shared" si="161"/>
        <v>0</v>
      </c>
    </row>
    <row r="1113" spans="1:10">
      <c r="A1113" t="s">
        <v>408</v>
      </c>
      <c r="B1113" t="str">
        <f t="shared" si="158"/>
        <v xml:space="preserve"> krasnostawski </v>
      </c>
      <c r="C1113" s="4" t="s">
        <v>9</v>
      </c>
      <c r="D1113" s="6">
        <v>3369</v>
      </c>
      <c r="E1113" s="6">
        <v>1774</v>
      </c>
      <c r="F1113" s="6">
        <v>1595</v>
      </c>
      <c r="G1113" t="b">
        <f t="shared" si="159"/>
        <v>0</v>
      </c>
      <c r="H1113" t="b">
        <f t="shared" si="160"/>
        <v>1</v>
      </c>
      <c r="I1113" t="b">
        <f t="shared" si="164"/>
        <v>1</v>
      </c>
      <c r="J1113" t="b">
        <f t="shared" si="161"/>
        <v>0</v>
      </c>
    </row>
    <row r="1114" spans="1:10">
      <c r="A1114" t="s">
        <v>408</v>
      </c>
      <c r="B1114" t="str">
        <f t="shared" si="158"/>
        <v xml:space="preserve"> krasnostawski </v>
      </c>
      <c r="C1114" s="4" t="s">
        <v>10</v>
      </c>
      <c r="D1114" s="6">
        <v>4372</v>
      </c>
      <c r="E1114" s="6">
        <v>2237</v>
      </c>
      <c r="F1114" s="6">
        <v>2135</v>
      </c>
      <c r="G1114" t="b">
        <f t="shared" si="159"/>
        <v>0</v>
      </c>
      <c r="H1114" t="b">
        <f t="shared" si="160"/>
        <v>1</v>
      </c>
      <c r="I1114" t="b">
        <f t="shared" si="164"/>
        <v>1</v>
      </c>
      <c r="J1114" t="b">
        <f t="shared" si="161"/>
        <v>0</v>
      </c>
    </row>
    <row r="1115" spans="1:10">
      <c r="A1115" t="s">
        <v>408</v>
      </c>
      <c r="B1115" t="str">
        <f t="shared" si="158"/>
        <v xml:space="preserve"> krasnostawski </v>
      </c>
      <c r="C1115" s="4" t="s">
        <v>11</v>
      </c>
      <c r="D1115" s="6">
        <v>4416</v>
      </c>
      <c r="E1115" s="6">
        <v>2311</v>
      </c>
      <c r="F1115" s="6">
        <v>2105</v>
      </c>
      <c r="G1115" t="b">
        <f t="shared" si="159"/>
        <v>0</v>
      </c>
      <c r="H1115" t="b">
        <f t="shared" si="160"/>
        <v>1</v>
      </c>
      <c r="I1115" t="b">
        <f t="shared" si="164"/>
        <v>1</v>
      </c>
      <c r="J1115" t="b">
        <f t="shared" si="161"/>
        <v>0</v>
      </c>
    </row>
    <row r="1116" spans="1:10">
      <c r="A1116" t="s">
        <v>408</v>
      </c>
      <c r="B1116" t="str">
        <f t="shared" si="158"/>
        <v xml:space="preserve"> krasnostawski </v>
      </c>
      <c r="C1116" s="4" t="s">
        <v>12</v>
      </c>
      <c r="D1116" s="6">
        <v>4930</v>
      </c>
      <c r="E1116" s="6">
        <v>2583</v>
      </c>
      <c r="F1116" s="6">
        <v>2347</v>
      </c>
      <c r="G1116" t="b">
        <f t="shared" si="159"/>
        <v>0</v>
      </c>
      <c r="H1116" t="b">
        <f t="shared" si="160"/>
        <v>1</v>
      </c>
      <c r="I1116" t="b">
        <f t="shared" si="164"/>
        <v>1</v>
      </c>
      <c r="J1116" t="b">
        <f t="shared" si="161"/>
        <v>0</v>
      </c>
    </row>
    <row r="1117" spans="1:10">
      <c r="A1117" t="s">
        <v>408</v>
      </c>
      <c r="B1117" t="str">
        <f t="shared" si="158"/>
        <v xml:space="preserve"> krasnostawski </v>
      </c>
      <c r="C1117" s="4" t="s">
        <v>13</v>
      </c>
      <c r="D1117" s="6">
        <v>4938</v>
      </c>
      <c r="E1117" s="6">
        <v>2609</v>
      </c>
      <c r="F1117" s="6">
        <v>2329</v>
      </c>
      <c r="G1117" t="b">
        <f t="shared" si="159"/>
        <v>0</v>
      </c>
      <c r="H1117" t="b">
        <f t="shared" si="160"/>
        <v>1</v>
      </c>
      <c r="I1117" t="b">
        <f t="shared" si="164"/>
        <v>1</v>
      </c>
      <c r="J1117" t="b">
        <f t="shared" si="161"/>
        <v>0</v>
      </c>
    </row>
    <row r="1118" spans="1:10">
      <c r="A1118" t="s">
        <v>408</v>
      </c>
      <c r="B1118" t="str">
        <f t="shared" si="158"/>
        <v xml:space="preserve"> krasnostawski </v>
      </c>
      <c r="C1118" s="4" t="s">
        <v>14</v>
      </c>
      <c r="D1118" s="6">
        <v>4395</v>
      </c>
      <c r="E1118" s="6">
        <v>2339</v>
      </c>
      <c r="F1118" s="6">
        <v>2056</v>
      </c>
      <c r="G1118" t="b">
        <f t="shared" si="159"/>
        <v>0</v>
      </c>
      <c r="H1118" t="b">
        <f t="shared" si="160"/>
        <v>1</v>
      </c>
      <c r="I1118" t="b">
        <f t="shared" si="164"/>
        <v>1</v>
      </c>
      <c r="J1118" t="b">
        <f t="shared" si="161"/>
        <v>0</v>
      </c>
    </row>
    <row r="1119" spans="1:10">
      <c r="A1119" t="s">
        <v>408</v>
      </c>
      <c r="B1119" t="str">
        <f t="shared" si="158"/>
        <v xml:space="preserve"> krasnostawski </v>
      </c>
      <c r="C1119" s="4" t="s">
        <v>15</v>
      </c>
      <c r="D1119" s="6">
        <v>3782</v>
      </c>
      <c r="E1119" s="6">
        <v>1918</v>
      </c>
      <c r="F1119" s="6">
        <v>1864</v>
      </c>
      <c r="G1119" t="b">
        <f t="shared" si="159"/>
        <v>0</v>
      </c>
      <c r="H1119" t="b">
        <f t="shared" si="160"/>
        <v>1</v>
      </c>
      <c r="I1119" t="b">
        <f t="shared" si="164"/>
        <v>1</v>
      </c>
      <c r="J1119" t="b">
        <f t="shared" si="161"/>
        <v>0</v>
      </c>
    </row>
    <row r="1120" spans="1:10">
      <c r="A1120" t="s">
        <v>408</v>
      </c>
      <c r="B1120" t="str">
        <f t="shared" si="158"/>
        <v xml:space="preserve"> krasnostawski </v>
      </c>
      <c r="C1120" s="4" t="s">
        <v>16</v>
      </c>
      <c r="D1120" s="6">
        <v>3944</v>
      </c>
      <c r="E1120" s="6">
        <v>1974</v>
      </c>
      <c r="F1120" s="6">
        <v>1970</v>
      </c>
      <c r="G1120" t="b">
        <f t="shared" si="159"/>
        <v>0</v>
      </c>
      <c r="H1120" t="b">
        <f t="shared" si="160"/>
        <v>1</v>
      </c>
      <c r="I1120" t="b">
        <f t="shared" si="164"/>
        <v>1</v>
      </c>
      <c r="J1120" t="b">
        <f t="shared" si="161"/>
        <v>0</v>
      </c>
    </row>
    <row r="1121" spans="1:10">
      <c r="A1121" t="s">
        <v>408</v>
      </c>
      <c r="B1121" t="str">
        <f t="shared" si="158"/>
        <v xml:space="preserve"> krasnostawski </v>
      </c>
      <c r="C1121" s="4" t="s">
        <v>17</v>
      </c>
      <c r="D1121" s="6">
        <v>4901</v>
      </c>
      <c r="E1121" s="6">
        <v>2479</v>
      </c>
      <c r="F1121" s="6">
        <v>2422</v>
      </c>
      <c r="G1121" t="b">
        <f t="shared" si="159"/>
        <v>0</v>
      </c>
      <c r="H1121" t="b">
        <f t="shared" si="160"/>
        <v>1</v>
      </c>
      <c r="I1121" t="b">
        <f t="shared" si="164"/>
        <v>1</v>
      </c>
      <c r="J1121" t="b">
        <f t="shared" si="161"/>
        <v>0</v>
      </c>
    </row>
    <row r="1122" spans="1:10">
      <c r="A1122" t="s">
        <v>408</v>
      </c>
      <c r="B1122" t="str">
        <f t="shared" si="158"/>
        <v xml:space="preserve"> krasnostawski </v>
      </c>
      <c r="C1122" s="4" t="s">
        <v>18</v>
      </c>
      <c r="D1122" s="6">
        <v>4979</v>
      </c>
      <c r="E1122" s="6">
        <v>2365</v>
      </c>
      <c r="F1122" s="6">
        <v>2614</v>
      </c>
      <c r="G1122" t="b">
        <f t="shared" si="159"/>
        <v>0</v>
      </c>
      <c r="H1122" t="b">
        <f t="shared" si="160"/>
        <v>1</v>
      </c>
      <c r="I1122" t="b">
        <f t="shared" si="164"/>
        <v>1</v>
      </c>
      <c r="J1122" t="b">
        <f t="shared" si="161"/>
        <v>0</v>
      </c>
    </row>
    <row r="1123" spans="1:10">
      <c r="A1123" t="s">
        <v>408</v>
      </c>
      <c r="B1123" t="str">
        <f t="shared" si="158"/>
        <v xml:space="preserve"> krasnostawski </v>
      </c>
      <c r="C1123" s="4" t="s">
        <v>19</v>
      </c>
      <c r="D1123" s="6">
        <v>3967</v>
      </c>
      <c r="E1123" s="6">
        <v>1743</v>
      </c>
      <c r="F1123" s="6">
        <v>2224</v>
      </c>
      <c r="G1123" t="b">
        <f t="shared" si="159"/>
        <v>0</v>
      </c>
      <c r="H1123" t="b">
        <f t="shared" si="160"/>
        <v>1</v>
      </c>
      <c r="I1123" t="b">
        <f t="shared" si="164"/>
        <v>1</v>
      </c>
      <c r="J1123" t="b">
        <f t="shared" si="161"/>
        <v>0</v>
      </c>
    </row>
    <row r="1124" spans="1:10">
      <c r="A1124" t="s">
        <v>408</v>
      </c>
      <c r="B1124" t="str">
        <f t="shared" si="158"/>
        <v xml:space="preserve"> krasnostawski </v>
      </c>
      <c r="C1124" s="4" t="s">
        <v>5</v>
      </c>
      <c r="D1124" s="6">
        <v>8735</v>
      </c>
      <c r="E1124" s="6">
        <v>3046</v>
      </c>
      <c r="F1124" s="6">
        <v>5689</v>
      </c>
      <c r="G1124" t="b">
        <f t="shared" si="159"/>
        <v>1</v>
      </c>
      <c r="H1124" t="b">
        <f t="shared" si="160"/>
        <v>0</v>
      </c>
      <c r="I1124" t="b">
        <f t="shared" si="164"/>
        <v>1</v>
      </c>
      <c r="J1124" t="b">
        <f t="shared" si="161"/>
        <v>0</v>
      </c>
    </row>
    <row r="1125" spans="1:10">
      <c r="A1125" t="s">
        <v>408</v>
      </c>
      <c r="B1125" t="str">
        <f t="shared" si="158"/>
        <v xml:space="preserve"> krasnostawski </v>
      </c>
      <c r="C1125" s="4" t="s">
        <v>4</v>
      </c>
      <c r="D1125" s="6">
        <f>SUM(D1123:D1124)</f>
        <v>12702</v>
      </c>
      <c r="E1125" s="6">
        <f>SUM(E1123:E1124)</f>
        <v>4789</v>
      </c>
      <c r="F1125" s="6">
        <f>SUM(F1123:F1124)</f>
        <v>7913</v>
      </c>
      <c r="G1125" t="b">
        <f t="shared" si="159"/>
        <v>1</v>
      </c>
      <c r="H1125" t="b">
        <f t="shared" si="160"/>
        <v>1</v>
      </c>
      <c r="I1125" t="b">
        <f>IFERROR(IF(SEARCH("65+",C1125)&gt;0,FALSE,TRUE),TRUE)</f>
        <v>0</v>
      </c>
      <c r="J1125" t="b">
        <f t="shared" si="161"/>
        <v>0</v>
      </c>
    </row>
    <row r="1126" spans="1:10">
      <c r="A1126" t="s">
        <v>408</v>
      </c>
      <c r="B1126" t="str">
        <f t="shared" si="158"/>
        <v xml:space="preserve"> kraśnicki </v>
      </c>
      <c r="C1126" s="4" t="s">
        <v>148</v>
      </c>
      <c r="D1126" s="6">
        <v>97244</v>
      </c>
      <c r="E1126" s="6">
        <v>47321</v>
      </c>
      <c r="F1126" s="6">
        <v>49923</v>
      </c>
      <c r="G1126" t="b">
        <f t="shared" si="159"/>
        <v>1</v>
      </c>
      <c r="H1126" t="b">
        <f t="shared" si="160"/>
        <v>1</v>
      </c>
      <c r="I1126" t="b">
        <f>IFERROR(IF(SEARCH("65+",C1126)&gt;0,FALSE,TRUE),TRUE)</f>
        <v>1</v>
      </c>
      <c r="J1126" t="b">
        <f t="shared" si="161"/>
        <v>1</v>
      </c>
    </row>
    <row r="1127" spans="1:10">
      <c r="A1127" t="s">
        <v>408</v>
      </c>
      <c r="B1127" t="str">
        <f t="shared" si="158"/>
        <v xml:space="preserve"> kraśnicki </v>
      </c>
      <c r="C1127" s="4" t="s">
        <v>6</v>
      </c>
      <c r="D1127" s="6">
        <v>3977</v>
      </c>
      <c r="E1127" s="6">
        <v>2038</v>
      </c>
      <c r="F1127" s="6">
        <v>1939</v>
      </c>
      <c r="G1127" t="b">
        <f t="shared" si="159"/>
        <v>0</v>
      </c>
      <c r="H1127" t="b">
        <f t="shared" si="160"/>
        <v>1</v>
      </c>
      <c r="I1127" t="b">
        <f t="shared" ref="I1127:I1141" si="165">IFERROR(IF(SEARCH(" 65+ ",C1127)&gt;0,FALSE,TRUE),TRUE)</f>
        <v>1</v>
      </c>
      <c r="J1127" t="b">
        <f t="shared" si="161"/>
        <v>0</v>
      </c>
    </row>
    <row r="1128" spans="1:10">
      <c r="A1128" t="s">
        <v>408</v>
      </c>
      <c r="B1128" t="str">
        <f t="shared" si="158"/>
        <v xml:space="preserve"> kraśnicki </v>
      </c>
      <c r="C1128" s="4" t="s">
        <v>7</v>
      </c>
      <c r="D1128" s="6">
        <v>4845</v>
      </c>
      <c r="E1128" s="6">
        <v>2453</v>
      </c>
      <c r="F1128" s="6">
        <v>2392</v>
      </c>
      <c r="G1128" t="b">
        <f t="shared" si="159"/>
        <v>0</v>
      </c>
      <c r="H1128" t="b">
        <f t="shared" si="160"/>
        <v>1</v>
      </c>
      <c r="I1128" t="b">
        <f t="shared" si="165"/>
        <v>1</v>
      </c>
      <c r="J1128" t="b">
        <f t="shared" si="161"/>
        <v>0</v>
      </c>
    </row>
    <row r="1129" spans="1:10">
      <c r="A1129" t="s">
        <v>408</v>
      </c>
      <c r="B1129" t="str">
        <f t="shared" si="158"/>
        <v xml:space="preserve"> kraśnicki </v>
      </c>
      <c r="C1129" s="4" t="s">
        <v>8</v>
      </c>
      <c r="D1129" s="6">
        <v>4699</v>
      </c>
      <c r="E1129" s="6">
        <v>2425</v>
      </c>
      <c r="F1129" s="6">
        <v>2274</v>
      </c>
      <c r="G1129" t="b">
        <f t="shared" si="159"/>
        <v>0</v>
      </c>
      <c r="H1129" t="b">
        <f t="shared" si="160"/>
        <v>1</v>
      </c>
      <c r="I1129" t="b">
        <f t="shared" si="165"/>
        <v>1</v>
      </c>
      <c r="J1129" t="b">
        <f t="shared" si="161"/>
        <v>0</v>
      </c>
    </row>
    <row r="1130" spans="1:10">
      <c r="A1130" t="s">
        <v>408</v>
      </c>
      <c r="B1130" t="str">
        <f t="shared" si="158"/>
        <v xml:space="preserve"> kraśnicki </v>
      </c>
      <c r="C1130" s="4" t="s">
        <v>9</v>
      </c>
      <c r="D1130" s="6">
        <v>5261</v>
      </c>
      <c r="E1130" s="6">
        <v>2731</v>
      </c>
      <c r="F1130" s="6">
        <v>2530</v>
      </c>
      <c r="G1130" t="b">
        <f t="shared" si="159"/>
        <v>0</v>
      </c>
      <c r="H1130" t="b">
        <f t="shared" si="160"/>
        <v>1</v>
      </c>
      <c r="I1130" t="b">
        <f t="shared" si="165"/>
        <v>1</v>
      </c>
      <c r="J1130" t="b">
        <f t="shared" si="161"/>
        <v>0</v>
      </c>
    </row>
    <row r="1131" spans="1:10">
      <c r="A1131" t="s">
        <v>408</v>
      </c>
      <c r="B1131" t="str">
        <f t="shared" si="158"/>
        <v xml:space="preserve"> kraśnicki </v>
      </c>
      <c r="C1131" s="4" t="s">
        <v>10</v>
      </c>
      <c r="D1131" s="6">
        <v>6589</v>
      </c>
      <c r="E1131" s="6">
        <v>3443</v>
      </c>
      <c r="F1131" s="6">
        <v>3146</v>
      </c>
      <c r="G1131" t="b">
        <f t="shared" si="159"/>
        <v>0</v>
      </c>
      <c r="H1131" t="b">
        <f t="shared" si="160"/>
        <v>1</v>
      </c>
      <c r="I1131" t="b">
        <f t="shared" si="165"/>
        <v>1</v>
      </c>
      <c r="J1131" t="b">
        <f t="shared" si="161"/>
        <v>0</v>
      </c>
    </row>
    <row r="1132" spans="1:10">
      <c r="A1132" t="s">
        <v>408</v>
      </c>
      <c r="B1132" t="str">
        <f t="shared" si="158"/>
        <v xml:space="preserve"> kraśnicki </v>
      </c>
      <c r="C1132" s="4" t="s">
        <v>11</v>
      </c>
      <c r="D1132" s="6">
        <v>6868</v>
      </c>
      <c r="E1132" s="6">
        <v>3557</v>
      </c>
      <c r="F1132" s="6">
        <v>3311</v>
      </c>
      <c r="G1132" t="b">
        <f t="shared" si="159"/>
        <v>0</v>
      </c>
      <c r="H1132" t="b">
        <f t="shared" si="160"/>
        <v>1</v>
      </c>
      <c r="I1132" t="b">
        <f t="shared" si="165"/>
        <v>1</v>
      </c>
      <c r="J1132" t="b">
        <f t="shared" si="161"/>
        <v>0</v>
      </c>
    </row>
    <row r="1133" spans="1:10">
      <c r="A1133" t="s">
        <v>408</v>
      </c>
      <c r="B1133" t="str">
        <f t="shared" si="158"/>
        <v xml:space="preserve"> kraśnicki </v>
      </c>
      <c r="C1133" s="4" t="s">
        <v>12</v>
      </c>
      <c r="D1133" s="6">
        <v>7643</v>
      </c>
      <c r="E1133" s="6">
        <v>3920</v>
      </c>
      <c r="F1133" s="6">
        <v>3723</v>
      </c>
      <c r="G1133" t="b">
        <f t="shared" si="159"/>
        <v>0</v>
      </c>
      <c r="H1133" t="b">
        <f t="shared" si="160"/>
        <v>1</v>
      </c>
      <c r="I1133" t="b">
        <f t="shared" si="165"/>
        <v>1</v>
      </c>
      <c r="J1133" t="b">
        <f t="shared" si="161"/>
        <v>0</v>
      </c>
    </row>
    <row r="1134" spans="1:10">
      <c r="A1134" t="s">
        <v>408</v>
      </c>
      <c r="B1134" t="str">
        <f t="shared" si="158"/>
        <v xml:space="preserve"> kraśnicki </v>
      </c>
      <c r="C1134" s="4" t="s">
        <v>13</v>
      </c>
      <c r="D1134" s="6">
        <v>7526</v>
      </c>
      <c r="E1134" s="6">
        <v>3893</v>
      </c>
      <c r="F1134" s="6">
        <v>3633</v>
      </c>
      <c r="G1134" t="b">
        <f t="shared" si="159"/>
        <v>0</v>
      </c>
      <c r="H1134" t="b">
        <f t="shared" si="160"/>
        <v>1</v>
      </c>
      <c r="I1134" t="b">
        <f t="shared" si="165"/>
        <v>1</v>
      </c>
      <c r="J1134" t="b">
        <f t="shared" si="161"/>
        <v>0</v>
      </c>
    </row>
    <row r="1135" spans="1:10">
      <c r="A1135" t="s">
        <v>408</v>
      </c>
      <c r="B1135" t="str">
        <f t="shared" ref="B1135:B1198" si="166">IF(C1134="65+",C1135,B1134)</f>
        <v xml:space="preserve"> kraśnicki </v>
      </c>
      <c r="C1135" s="4" t="s">
        <v>14</v>
      </c>
      <c r="D1135" s="6">
        <v>6693</v>
      </c>
      <c r="E1135" s="6">
        <v>3389</v>
      </c>
      <c r="F1135" s="6">
        <v>3304</v>
      </c>
      <c r="G1135" t="b">
        <f t="shared" ref="G1135:G1198" si="167">IFERROR(IF(SEARCH(" - ",C1135)&gt;0,FALSE,TRUE),TRUE)</f>
        <v>0</v>
      </c>
      <c r="H1135" t="b">
        <f t="shared" ref="H1135:H1198" si="168">IFERROR(IF(SEARCH(" 70 ",C1135)&gt;0,FALSE,TRUE),TRUE)</f>
        <v>1</v>
      </c>
      <c r="I1135" t="b">
        <f t="shared" si="165"/>
        <v>1</v>
      </c>
      <c r="J1135" t="b">
        <f t="shared" ref="J1135:J1198" si="169">AND(G1135:I1135)</f>
        <v>0</v>
      </c>
    </row>
    <row r="1136" spans="1:10">
      <c r="A1136" t="s">
        <v>408</v>
      </c>
      <c r="B1136" t="str">
        <f t="shared" si="166"/>
        <v xml:space="preserve"> kraśnicki </v>
      </c>
      <c r="C1136" s="4" t="s">
        <v>15</v>
      </c>
      <c r="D1136" s="6">
        <v>5976</v>
      </c>
      <c r="E1136" s="6">
        <v>3041</v>
      </c>
      <c r="F1136" s="6">
        <v>2935</v>
      </c>
      <c r="G1136" t="b">
        <f t="shared" si="167"/>
        <v>0</v>
      </c>
      <c r="H1136" t="b">
        <f t="shared" si="168"/>
        <v>1</v>
      </c>
      <c r="I1136" t="b">
        <f t="shared" si="165"/>
        <v>1</v>
      </c>
      <c r="J1136" t="b">
        <f t="shared" si="169"/>
        <v>0</v>
      </c>
    </row>
    <row r="1137" spans="1:10">
      <c r="A1137" t="s">
        <v>408</v>
      </c>
      <c r="B1137" t="str">
        <f t="shared" si="166"/>
        <v xml:space="preserve"> kraśnicki </v>
      </c>
      <c r="C1137" s="4" t="s">
        <v>16</v>
      </c>
      <c r="D1137" s="6">
        <v>6031</v>
      </c>
      <c r="E1137" s="6">
        <v>3040</v>
      </c>
      <c r="F1137" s="6">
        <v>2991</v>
      </c>
      <c r="G1137" t="b">
        <f t="shared" si="167"/>
        <v>0</v>
      </c>
      <c r="H1137" t="b">
        <f t="shared" si="168"/>
        <v>1</v>
      </c>
      <c r="I1137" t="b">
        <f t="shared" si="165"/>
        <v>1</v>
      </c>
      <c r="J1137" t="b">
        <f t="shared" si="169"/>
        <v>0</v>
      </c>
    </row>
    <row r="1138" spans="1:10">
      <c r="A1138" t="s">
        <v>408</v>
      </c>
      <c r="B1138" t="str">
        <f t="shared" si="166"/>
        <v xml:space="preserve"> kraśnicki </v>
      </c>
      <c r="C1138" s="4" t="s">
        <v>17</v>
      </c>
      <c r="D1138" s="6">
        <v>6951</v>
      </c>
      <c r="E1138" s="6">
        <v>3451</v>
      </c>
      <c r="F1138" s="6">
        <v>3500</v>
      </c>
      <c r="G1138" t="b">
        <f t="shared" si="167"/>
        <v>0</v>
      </c>
      <c r="H1138" t="b">
        <f t="shared" si="168"/>
        <v>1</v>
      </c>
      <c r="I1138" t="b">
        <f t="shared" si="165"/>
        <v>1</v>
      </c>
      <c r="J1138" t="b">
        <f t="shared" si="169"/>
        <v>0</v>
      </c>
    </row>
    <row r="1139" spans="1:10">
      <c r="A1139" t="s">
        <v>408</v>
      </c>
      <c r="B1139" t="str">
        <f t="shared" si="166"/>
        <v xml:space="preserve"> kraśnicki </v>
      </c>
      <c r="C1139" s="4" t="s">
        <v>18</v>
      </c>
      <c r="D1139" s="6">
        <v>6932</v>
      </c>
      <c r="E1139" s="6">
        <v>3321</v>
      </c>
      <c r="F1139" s="6">
        <v>3611</v>
      </c>
      <c r="G1139" t="b">
        <f t="shared" si="167"/>
        <v>0</v>
      </c>
      <c r="H1139" t="b">
        <f t="shared" si="168"/>
        <v>1</v>
      </c>
      <c r="I1139" t="b">
        <f t="shared" si="165"/>
        <v>1</v>
      </c>
      <c r="J1139" t="b">
        <f t="shared" si="169"/>
        <v>0</v>
      </c>
    </row>
    <row r="1140" spans="1:10">
      <c r="A1140" t="s">
        <v>408</v>
      </c>
      <c r="B1140" t="str">
        <f t="shared" si="166"/>
        <v xml:space="preserve"> kraśnicki </v>
      </c>
      <c r="C1140" s="4" t="s">
        <v>19</v>
      </c>
      <c r="D1140" s="6">
        <v>5379</v>
      </c>
      <c r="E1140" s="6">
        <v>2396</v>
      </c>
      <c r="F1140" s="6">
        <v>2983</v>
      </c>
      <c r="G1140" t="b">
        <f t="shared" si="167"/>
        <v>0</v>
      </c>
      <c r="H1140" t="b">
        <f t="shared" si="168"/>
        <v>1</v>
      </c>
      <c r="I1140" t="b">
        <f t="shared" si="165"/>
        <v>1</v>
      </c>
      <c r="J1140" t="b">
        <f t="shared" si="169"/>
        <v>0</v>
      </c>
    </row>
    <row r="1141" spans="1:10">
      <c r="A1141" t="s">
        <v>408</v>
      </c>
      <c r="B1141" t="str">
        <f t="shared" si="166"/>
        <v xml:space="preserve"> kraśnicki </v>
      </c>
      <c r="C1141" s="4" t="s">
        <v>5</v>
      </c>
      <c r="D1141" s="6">
        <v>11874</v>
      </c>
      <c r="E1141" s="6">
        <v>4223</v>
      </c>
      <c r="F1141" s="6">
        <v>7651</v>
      </c>
      <c r="G1141" t="b">
        <f t="shared" si="167"/>
        <v>1</v>
      </c>
      <c r="H1141" t="b">
        <f t="shared" si="168"/>
        <v>0</v>
      </c>
      <c r="I1141" t="b">
        <f t="shared" si="165"/>
        <v>1</v>
      </c>
      <c r="J1141" t="b">
        <f t="shared" si="169"/>
        <v>0</v>
      </c>
    </row>
    <row r="1142" spans="1:10">
      <c r="A1142" t="s">
        <v>408</v>
      </c>
      <c r="B1142" t="str">
        <f t="shared" si="166"/>
        <v xml:space="preserve"> kraśnicki </v>
      </c>
      <c r="C1142" s="4" t="s">
        <v>4</v>
      </c>
      <c r="D1142" s="6">
        <f>SUM(D1140:D1141)</f>
        <v>17253</v>
      </c>
      <c r="E1142" s="6">
        <f>SUM(E1140:E1141)</f>
        <v>6619</v>
      </c>
      <c r="F1142" s="6">
        <f>SUM(F1140:F1141)</f>
        <v>10634</v>
      </c>
      <c r="G1142" t="b">
        <f t="shared" si="167"/>
        <v>1</v>
      </c>
      <c r="H1142" t="b">
        <f t="shared" si="168"/>
        <v>1</v>
      </c>
      <c r="I1142" t="b">
        <f>IFERROR(IF(SEARCH("65+",C1142)&gt;0,FALSE,TRUE),TRUE)</f>
        <v>0</v>
      </c>
      <c r="J1142" t="b">
        <f t="shared" si="169"/>
        <v>0</v>
      </c>
    </row>
    <row r="1143" spans="1:10">
      <c r="A1143" t="s">
        <v>408</v>
      </c>
      <c r="B1143" t="str">
        <f t="shared" si="166"/>
        <v xml:space="preserve"> lubartowski </v>
      </c>
      <c r="C1143" s="4" t="s">
        <v>149</v>
      </c>
      <c r="D1143" s="6">
        <v>89332</v>
      </c>
      <c r="E1143" s="6">
        <v>43675</v>
      </c>
      <c r="F1143" s="6">
        <v>45657</v>
      </c>
      <c r="G1143" t="b">
        <f t="shared" si="167"/>
        <v>1</v>
      </c>
      <c r="H1143" t="b">
        <f t="shared" si="168"/>
        <v>1</v>
      </c>
      <c r="I1143" t="b">
        <f>IFERROR(IF(SEARCH("65+",C1143)&gt;0,FALSE,TRUE),TRUE)</f>
        <v>1</v>
      </c>
      <c r="J1143" t="b">
        <f t="shared" si="169"/>
        <v>1</v>
      </c>
    </row>
    <row r="1144" spans="1:10">
      <c r="A1144" t="s">
        <v>408</v>
      </c>
      <c r="B1144" t="str">
        <f t="shared" si="166"/>
        <v xml:space="preserve"> lubartowski </v>
      </c>
      <c r="C1144" s="4" t="s">
        <v>6</v>
      </c>
      <c r="D1144" s="6">
        <v>4363</v>
      </c>
      <c r="E1144" s="6">
        <v>2223</v>
      </c>
      <c r="F1144" s="6">
        <v>2140</v>
      </c>
      <c r="G1144" t="b">
        <f t="shared" si="167"/>
        <v>0</v>
      </c>
      <c r="H1144" t="b">
        <f t="shared" si="168"/>
        <v>1</v>
      </c>
      <c r="I1144" t="b">
        <f t="shared" ref="I1144:I1158" si="170">IFERROR(IF(SEARCH(" 65+ ",C1144)&gt;0,FALSE,TRUE),TRUE)</f>
        <v>1</v>
      </c>
      <c r="J1144" t="b">
        <f t="shared" si="169"/>
        <v>0</v>
      </c>
    </row>
    <row r="1145" spans="1:10">
      <c r="A1145" t="s">
        <v>408</v>
      </c>
      <c r="B1145" t="str">
        <f t="shared" si="166"/>
        <v xml:space="preserve"> lubartowski </v>
      </c>
      <c r="C1145" s="4" t="s">
        <v>7</v>
      </c>
      <c r="D1145" s="6">
        <v>4989</v>
      </c>
      <c r="E1145" s="6">
        <v>2480</v>
      </c>
      <c r="F1145" s="6">
        <v>2509</v>
      </c>
      <c r="G1145" t="b">
        <f t="shared" si="167"/>
        <v>0</v>
      </c>
      <c r="H1145" t="b">
        <f t="shared" si="168"/>
        <v>1</v>
      </c>
      <c r="I1145" t="b">
        <f t="shared" si="170"/>
        <v>1</v>
      </c>
      <c r="J1145" t="b">
        <f t="shared" si="169"/>
        <v>0</v>
      </c>
    </row>
    <row r="1146" spans="1:10">
      <c r="A1146" t="s">
        <v>408</v>
      </c>
      <c r="B1146" t="str">
        <f t="shared" si="166"/>
        <v xml:space="preserve"> lubartowski </v>
      </c>
      <c r="C1146" s="4" t="s">
        <v>8</v>
      </c>
      <c r="D1146" s="6">
        <v>4637</v>
      </c>
      <c r="E1146" s="6">
        <v>2403</v>
      </c>
      <c r="F1146" s="6">
        <v>2234</v>
      </c>
      <c r="G1146" t="b">
        <f t="shared" si="167"/>
        <v>0</v>
      </c>
      <c r="H1146" t="b">
        <f t="shared" si="168"/>
        <v>1</v>
      </c>
      <c r="I1146" t="b">
        <f t="shared" si="170"/>
        <v>1</v>
      </c>
      <c r="J1146" t="b">
        <f t="shared" si="169"/>
        <v>0</v>
      </c>
    </row>
    <row r="1147" spans="1:10">
      <c r="A1147" t="s">
        <v>408</v>
      </c>
      <c r="B1147" t="str">
        <f t="shared" si="166"/>
        <v xml:space="preserve"> lubartowski </v>
      </c>
      <c r="C1147" s="4" t="s">
        <v>9</v>
      </c>
      <c r="D1147" s="6">
        <v>4901</v>
      </c>
      <c r="E1147" s="6">
        <v>2553</v>
      </c>
      <c r="F1147" s="6">
        <v>2348</v>
      </c>
      <c r="G1147" t="b">
        <f t="shared" si="167"/>
        <v>0</v>
      </c>
      <c r="H1147" t="b">
        <f t="shared" si="168"/>
        <v>1</v>
      </c>
      <c r="I1147" t="b">
        <f t="shared" si="170"/>
        <v>1</v>
      </c>
      <c r="J1147" t="b">
        <f t="shared" si="169"/>
        <v>0</v>
      </c>
    </row>
    <row r="1148" spans="1:10">
      <c r="A1148" t="s">
        <v>408</v>
      </c>
      <c r="B1148" t="str">
        <f t="shared" si="166"/>
        <v xml:space="preserve"> lubartowski </v>
      </c>
      <c r="C1148" s="4" t="s">
        <v>10</v>
      </c>
      <c r="D1148" s="6">
        <v>6276</v>
      </c>
      <c r="E1148" s="6">
        <v>3201</v>
      </c>
      <c r="F1148" s="6">
        <v>3075</v>
      </c>
      <c r="G1148" t="b">
        <f t="shared" si="167"/>
        <v>0</v>
      </c>
      <c r="H1148" t="b">
        <f t="shared" si="168"/>
        <v>1</v>
      </c>
      <c r="I1148" t="b">
        <f t="shared" si="170"/>
        <v>1</v>
      </c>
      <c r="J1148" t="b">
        <f t="shared" si="169"/>
        <v>0</v>
      </c>
    </row>
    <row r="1149" spans="1:10">
      <c r="A1149" t="s">
        <v>408</v>
      </c>
      <c r="B1149" t="str">
        <f t="shared" si="166"/>
        <v xml:space="preserve"> lubartowski </v>
      </c>
      <c r="C1149" s="4" t="s">
        <v>11</v>
      </c>
      <c r="D1149" s="6">
        <v>6618</v>
      </c>
      <c r="E1149" s="6">
        <v>3428</v>
      </c>
      <c r="F1149" s="6">
        <v>3190</v>
      </c>
      <c r="G1149" t="b">
        <f t="shared" si="167"/>
        <v>0</v>
      </c>
      <c r="H1149" t="b">
        <f t="shared" si="168"/>
        <v>1</v>
      </c>
      <c r="I1149" t="b">
        <f t="shared" si="170"/>
        <v>1</v>
      </c>
      <c r="J1149" t="b">
        <f t="shared" si="169"/>
        <v>0</v>
      </c>
    </row>
    <row r="1150" spans="1:10">
      <c r="A1150" t="s">
        <v>408</v>
      </c>
      <c r="B1150" t="str">
        <f t="shared" si="166"/>
        <v xml:space="preserve"> lubartowski </v>
      </c>
      <c r="C1150" s="4" t="s">
        <v>12</v>
      </c>
      <c r="D1150" s="6">
        <v>7214</v>
      </c>
      <c r="E1150" s="6">
        <v>3769</v>
      </c>
      <c r="F1150" s="6">
        <v>3445</v>
      </c>
      <c r="G1150" t="b">
        <f t="shared" si="167"/>
        <v>0</v>
      </c>
      <c r="H1150" t="b">
        <f t="shared" si="168"/>
        <v>1</v>
      </c>
      <c r="I1150" t="b">
        <f t="shared" si="170"/>
        <v>1</v>
      </c>
      <c r="J1150" t="b">
        <f t="shared" si="169"/>
        <v>0</v>
      </c>
    </row>
    <row r="1151" spans="1:10">
      <c r="A1151" t="s">
        <v>408</v>
      </c>
      <c r="B1151" t="str">
        <f t="shared" si="166"/>
        <v xml:space="preserve"> lubartowski </v>
      </c>
      <c r="C1151" s="4" t="s">
        <v>13</v>
      </c>
      <c r="D1151" s="6">
        <v>6901</v>
      </c>
      <c r="E1151" s="6">
        <v>3592</v>
      </c>
      <c r="F1151" s="6">
        <v>3309</v>
      </c>
      <c r="G1151" t="b">
        <f t="shared" si="167"/>
        <v>0</v>
      </c>
      <c r="H1151" t="b">
        <f t="shared" si="168"/>
        <v>1</v>
      </c>
      <c r="I1151" t="b">
        <f t="shared" si="170"/>
        <v>1</v>
      </c>
      <c r="J1151" t="b">
        <f t="shared" si="169"/>
        <v>0</v>
      </c>
    </row>
    <row r="1152" spans="1:10">
      <c r="A1152" t="s">
        <v>408</v>
      </c>
      <c r="B1152" t="str">
        <f t="shared" si="166"/>
        <v xml:space="preserve"> lubartowski </v>
      </c>
      <c r="C1152" s="4" t="s">
        <v>14</v>
      </c>
      <c r="D1152" s="6">
        <v>6265</v>
      </c>
      <c r="E1152" s="6">
        <v>3269</v>
      </c>
      <c r="F1152" s="6">
        <v>2996</v>
      </c>
      <c r="G1152" t="b">
        <f t="shared" si="167"/>
        <v>0</v>
      </c>
      <c r="H1152" t="b">
        <f t="shared" si="168"/>
        <v>1</v>
      </c>
      <c r="I1152" t="b">
        <f t="shared" si="170"/>
        <v>1</v>
      </c>
      <c r="J1152" t="b">
        <f t="shared" si="169"/>
        <v>0</v>
      </c>
    </row>
    <row r="1153" spans="1:10">
      <c r="A1153" t="s">
        <v>408</v>
      </c>
      <c r="B1153" t="str">
        <f t="shared" si="166"/>
        <v xml:space="preserve"> lubartowski </v>
      </c>
      <c r="C1153" s="4" t="s">
        <v>15</v>
      </c>
      <c r="D1153" s="6">
        <v>5576</v>
      </c>
      <c r="E1153" s="6">
        <v>2915</v>
      </c>
      <c r="F1153" s="6">
        <v>2661</v>
      </c>
      <c r="G1153" t="b">
        <f t="shared" si="167"/>
        <v>0</v>
      </c>
      <c r="H1153" t="b">
        <f t="shared" si="168"/>
        <v>1</v>
      </c>
      <c r="I1153" t="b">
        <f t="shared" si="170"/>
        <v>1</v>
      </c>
      <c r="J1153" t="b">
        <f t="shared" si="169"/>
        <v>0</v>
      </c>
    </row>
    <row r="1154" spans="1:10">
      <c r="A1154" t="s">
        <v>408</v>
      </c>
      <c r="B1154" t="str">
        <f t="shared" si="166"/>
        <v xml:space="preserve"> lubartowski </v>
      </c>
      <c r="C1154" s="4" t="s">
        <v>16</v>
      </c>
      <c r="D1154" s="6">
        <v>5415</v>
      </c>
      <c r="E1154" s="6">
        <v>2741</v>
      </c>
      <c r="F1154" s="6">
        <v>2674</v>
      </c>
      <c r="G1154" t="b">
        <f t="shared" si="167"/>
        <v>0</v>
      </c>
      <c r="H1154" t="b">
        <f t="shared" si="168"/>
        <v>1</v>
      </c>
      <c r="I1154" t="b">
        <f t="shared" si="170"/>
        <v>1</v>
      </c>
      <c r="J1154" t="b">
        <f t="shared" si="169"/>
        <v>0</v>
      </c>
    </row>
    <row r="1155" spans="1:10">
      <c r="A1155" t="s">
        <v>408</v>
      </c>
      <c r="B1155" t="str">
        <f t="shared" si="166"/>
        <v xml:space="preserve"> lubartowski </v>
      </c>
      <c r="C1155" s="4" t="s">
        <v>17</v>
      </c>
      <c r="D1155" s="6">
        <v>6024</v>
      </c>
      <c r="E1155" s="6">
        <v>2953</v>
      </c>
      <c r="F1155" s="6">
        <v>3071</v>
      </c>
      <c r="G1155" t="b">
        <f t="shared" si="167"/>
        <v>0</v>
      </c>
      <c r="H1155" t="b">
        <f t="shared" si="168"/>
        <v>1</v>
      </c>
      <c r="I1155" t="b">
        <f t="shared" si="170"/>
        <v>1</v>
      </c>
      <c r="J1155" t="b">
        <f t="shared" si="169"/>
        <v>0</v>
      </c>
    </row>
    <row r="1156" spans="1:10">
      <c r="A1156" t="s">
        <v>408</v>
      </c>
      <c r="B1156" t="str">
        <f t="shared" si="166"/>
        <v xml:space="preserve"> lubartowski </v>
      </c>
      <c r="C1156" s="4" t="s">
        <v>18</v>
      </c>
      <c r="D1156" s="6">
        <v>5972</v>
      </c>
      <c r="E1156" s="6">
        <v>2891</v>
      </c>
      <c r="F1156" s="6">
        <v>3081</v>
      </c>
      <c r="G1156" t="b">
        <f t="shared" si="167"/>
        <v>0</v>
      </c>
      <c r="H1156" t="b">
        <f t="shared" si="168"/>
        <v>1</v>
      </c>
      <c r="I1156" t="b">
        <f t="shared" si="170"/>
        <v>1</v>
      </c>
      <c r="J1156" t="b">
        <f t="shared" si="169"/>
        <v>0</v>
      </c>
    </row>
    <row r="1157" spans="1:10">
      <c r="A1157" t="s">
        <v>408</v>
      </c>
      <c r="B1157" t="str">
        <f t="shared" si="166"/>
        <v xml:space="preserve"> lubartowski </v>
      </c>
      <c r="C1157" s="4" t="s">
        <v>19</v>
      </c>
      <c r="D1157" s="6">
        <v>4747</v>
      </c>
      <c r="E1157" s="6">
        <v>2122</v>
      </c>
      <c r="F1157" s="6">
        <v>2625</v>
      </c>
      <c r="G1157" t="b">
        <f t="shared" si="167"/>
        <v>0</v>
      </c>
      <c r="H1157" t="b">
        <f t="shared" si="168"/>
        <v>1</v>
      </c>
      <c r="I1157" t="b">
        <f t="shared" si="170"/>
        <v>1</v>
      </c>
      <c r="J1157" t="b">
        <f t="shared" si="169"/>
        <v>0</v>
      </c>
    </row>
    <row r="1158" spans="1:10">
      <c r="A1158" t="s">
        <v>408</v>
      </c>
      <c r="B1158" t="str">
        <f t="shared" si="166"/>
        <v xml:space="preserve"> lubartowski </v>
      </c>
      <c r="C1158" s="4" t="s">
        <v>5</v>
      </c>
      <c r="D1158" s="6">
        <v>9434</v>
      </c>
      <c r="E1158" s="6">
        <v>3135</v>
      </c>
      <c r="F1158" s="6">
        <v>6299</v>
      </c>
      <c r="G1158" t="b">
        <f t="shared" si="167"/>
        <v>1</v>
      </c>
      <c r="H1158" t="b">
        <f t="shared" si="168"/>
        <v>0</v>
      </c>
      <c r="I1158" t="b">
        <f t="shared" si="170"/>
        <v>1</v>
      </c>
      <c r="J1158" t="b">
        <f t="shared" si="169"/>
        <v>0</v>
      </c>
    </row>
    <row r="1159" spans="1:10">
      <c r="A1159" t="s">
        <v>408</v>
      </c>
      <c r="B1159" t="str">
        <f t="shared" si="166"/>
        <v xml:space="preserve"> lubartowski </v>
      </c>
      <c r="C1159" s="4" t="s">
        <v>4</v>
      </c>
      <c r="D1159" s="6">
        <f>SUM(D1157:D1158)</f>
        <v>14181</v>
      </c>
      <c r="E1159" s="6">
        <f>SUM(E1157:E1158)</f>
        <v>5257</v>
      </c>
      <c r="F1159" s="6">
        <f>SUM(F1157:F1158)</f>
        <v>8924</v>
      </c>
      <c r="G1159" t="b">
        <f t="shared" si="167"/>
        <v>1</v>
      </c>
      <c r="H1159" t="b">
        <f t="shared" si="168"/>
        <v>1</v>
      </c>
      <c r="I1159" t="b">
        <f>IFERROR(IF(SEARCH("65+",C1159)&gt;0,FALSE,TRUE),TRUE)</f>
        <v>0</v>
      </c>
      <c r="J1159" t="b">
        <f t="shared" si="169"/>
        <v>0</v>
      </c>
    </row>
    <row r="1160" spans="1:10">
      <c r="A1160" t="s">
        <v>408</v>
      </c>
      <c r="B1160" t="str">
        <f t="shared" si="166"/>
        <v xml:space="preserve"> lubelski </v>
      </c>
      <c r="C1160" s="4" t="s">
        <v>150</v>
      </c>
      <c r="D1160" s="6">
        <v>151679</v>
      </c>
      <c r="E1160" s="6">
        <v>74250</v>
      </c>
      <c r="F1160" s="6">
        <v>77429</v>
      </c>
      <c r="G1160" t="b">
        <f t="shared" si="167"/>
        <v>1</v>
      </c>
      <c r="H1160" t="b">
        <f t="shared" si="168"/>
        <v>1</v>
      </c>
      <c r="I1160" t="b">
        <f>IFERROR(IF(SEARCH("65+",C1160)&gt;0,FALSE,TRUE),TRUE)</f>
        <v>1</v>
      </c>
      <c r="J1160" t="b">
        <f t="shared" si="169"/>
        <v>1</v>
      </c>
    </row>
    <row r="1161" spans="1:10">
      <c r="A1161" t="s">
        <v>408</v>
      </c>
      <c r="B1161" t="str">
        <f t="shared" si="166"/>
        <v xml:space="preserve"> lubelski </v>
      </c>
      <c r="C1161" s="4" t="s">
        <v>6</v>
      </c>
      <c r="D1161" s="6">
        <v>7476</v>
      </c>
      <c r="E1161" s="6">
        <v>3821</v>
      </c>
      <c r="F1161" s="6">
        <v>3655</v>
      </c>
      <c r="G1161" t="b">
        <f t="shared" si="167"/>
        <v>0</v>
      </c>
      <c r="H1161" t="b">
        <f t="shared" si="168"/>
        <v>1</v>
      </c>
      <c r="I1161" t="b">
        <f t="shared" ref="I1161:I1175" si="171">IFERROR(IF(SEARCH(" 65+ ",C1161)&gt;0,FALSE,TRUE),TRUE)</f>
        <v>1</v>
      </c>
      <c r="J1161" t="b">
        <f t="shared" si="169"/>
        <v>0</v>
      </c>
    </row>
    <row r="1162" spans="1:10">
      <c r="A1162" t="s">
        <v>408</v>
      </c>
      <c r="B1162" t="str">
        <f t="shared" si="166"/>
        <v xml:space="preserve"> lubelski </v>
      </c>
      <c r="C1162" s="4" t="s">
        <v>7</v>
      </c>
      <c r="D1162" s="6">
        <v>9048</v>
      </c>
      <c r="E1162" s="6">
        <v>4668</v>
      </c>
      <c r="F1162" s="6">
        <v>4380</v>
      </c>
      <c r="G1162" t="b">
        <f t="shared" si="167"/>
        <v>0</v>
      </c>
      <c r="H1162" t="b">
        <f t="shared" si="168"/>
        <v>1</v>
      </c>
      <c r="I1162" t="b">
        <f t="shared" si="171"/>
        <v>1</v>
      </c>
      <c r="J1162" t="b">
        <f t="shared" si="169"/>
        <v>0</v>
      </c>
    </row>
    <row r="1163" spans="1:10">
      <c r="A1163" t="s">
        <v>408</v>
      </c>
      <c r="B1163" t="str">
        <f t="shared" si="166"/>
        <v xml:space="preserve"> lubelski </v>
      </c>
      <c r="C1163" s="4" t="s">
        <v>8</v>
      </c>
      <c r="D1163" s="6">
        <v>8141</v>
      </c>
      <c r="E1163" s="6">
        <v>4213</v>
      </c>
      <c r="F1163" s="6">
        <v>3928</v>
      </c>
      <c r="G1163" t="b">
        <f t="shared" si="167"/>
        <v>0</v>
      </c>
      <c r="H1163" t="b">
        <f t="shared" si="168"/>
        <v>1</v>
      </c>
      <c r="I1163" t="b">
        <f t="shared" si="171"/>
        <v>1</v>
      </c>
      <c r="J1163" t="b">
        <f t="shared" si="169"/>
        <v>0</v>
      </c>
    </row>
    <row r="1164" spans="1:10">
      <c r="A1164" t="s">
        <v>408</v>
      </c>
      <c r="B1164" t="str">
        <f t="shared" si="166"/>
        <v xml:space="preserve"> lubelski </v>
      </c>
      <c r="C1164" s="4" t="s">
        <v>9</v>
      </c>
      <c r="D1164" s="6">
        <v>9099</v>
      </c>
      <c r="E1164" s="6">
        <v>4720</v>
      </c>
      <c r="F1164" s="6">
        <v>4379</v>
      </c>
      <c r="G1164" t="b">
        <f t="shared" si="167"/>
        <v>0</v>
      </c>
      <c r="H1164" t="b">
        <f t="shared" si="168"/>
        <v>1</v>
      </c>
      <c r="I1164" t="b">
        <f t="shared" si="171"/>
        <v>1</v>
      </c>
      <c r="J1164" t="b">
        <f t="shared" si="169"/>
        <v>0</v>
      </c>
    </row>
    <row r="1165" spans="1:10">
      <c r="A1165" t="s">
        <v>408</v>
      </c>
      <c r="B1165" t="str">
        <f t="shared" si="166"/>
        <v xml:space="preserve"> lubelski </v>
      </c>
      <c r="C1165" s="4" t="s">
        <v>10</v>
      </c>
      <c r="D1165" s="6">
        <v>10596</v>
      </c>
      <c r="E1165" s="6">
        <v>5340</v>
      </c>
      <c r="F1165" s="6">
        <v>5256</v>
      </c>
      <c r="G1165" t="b">
        <f t="shared" si="167"/>
        <v>0</v>
      </c>
      <c r="H1165" t="b">
        <f t="shared" si="168"/>
        <v>1</v>
      </c>
      <c r="I1165" t="b">
        <f t="shared" si="171"/>
        <v>1</v>
      </c>
      <c r="J1165" t="b">
        <f t="shared" si="169"/>
        <v>0</v>
      </c>
    </row>
    <row r="1166" spans="1:10">
      <c r="A1166" t="s">
        <v>408</v>
      </c>
      <c r="B1166" t="str">
        <f t="shared" si="166"/>
        <v xml:space="preserve"> lubelski </v>
      </c>
      <c r="C1166" s="4" t="s">
        <v>11</v>
      </c>
      <c r="D1166" s="6">
        <v>10871</v>
      </c>
      <c r="E1166" s="6">
        <v>5541</v>
      </c>
      <c r="F1166" s="6">
        <v>5330</v>
      </c>
      <c r="G1166" t="b">
        <f t="shared" si="167"/>
        <v>0</v>
      </c>
      <c r="H1166" t="b">
        <f t="shared" si="168"/>
        <v>1</v>
      </c>
      <c r="I1166" t="b">
        <f t="shared" si="171"/>
        <v>1</v>
      </c>
      <c r="J1166" t="b">
        <f t="shared" si="169"/>
        <v>0</v>
      </c>
    </row>
    <row r="1167" spans="1:10">
      <c r="A1167" t="s">
        <v>408</v>
      </c>
      <c r="B1167" t="str">
        <f t="shared" si="166"/>
        <v xml:space="preserve"> lubelski </v>
      </c>
      <c r="C1167" s="4" t="s">
        <v>12</v>
      </c>
      <c r="D1167" s="6">
        <v>11981</v>
      </c>
      <c r="E1167" s="6">
        <v>6119</v>
      </c>
      <c r="F1167" s="6">
        <v>5862</v>
      </c>
      <c r="G1167" t="b">
        <f t="shared" si="167"/>
        <v>0</v>
      </c>
      <c r="H1167" t="b">
        <f t="shared" si="168"/>
        <v>1</v>
      </c>
      <c r="I1167" t="b">
        <f t="shared" si="171"/>
        <v>1</v>
      </c>
      <c r="J1167" t="b">
        <f t="shared" si="169"/>
        <v>0</v>
      </c>
    </row>
    <row r="1168" spans="1:10">
      <c r="A1168" t="s">
        <v>408</v>
      </c>
      <c r="B1168" t="str">
        <f t="shared" si="166"/>
        <v xml:space="preserve"> lubelski </v>
      </c>
      <c r="C1168" s="4" t="s">
        <v>13</v>
      </c>
      <c r="D1168" s="6">
        <v>12126</v>
      </c>
      <c r="E1168" s="6">
        <v>6170</v>
      </c>
      <c r="F1168" s="6">
        <v>5956</v>
      </c>
      <c r="G1168" t="b">
        <f t="shared" si="167"/>
        <v>0</v>
      </c>
      <c r="H1168" t="b">
        <f t="shared" si="168"/>
        <v>1</v>
      </c>
      <c r="I1168" t="b">
        <f t="shared" si="171"/>
        <v>1</v>
      </c>
      <c r="J1168" t="b">
        <f t="shared" si="169"/>
        <v>0</v>
      </c>
    </row>
    <row r="1169" spans="1:10">
      <c r="A1169" t="s">
        <v>408</v>
      </c>
      <c r="B1169" t="str">
        <f t="shared" si="166"/>
        <v xml:space="preserve"> lubelski </v>
      </c>
      <c r="C1169" s="4" t="s">
        <v>14</v>
      </c>
      <c r="D1169" s="6">
        <v>11762</v>
      </c>
      <c r="E1169" s="6">
        <v>5903</v>
      </c>
      <c r="F1169" s="6">
        <v>5859</v>
      </c>
      <c r="G1169" t="b">
        <f t="shared" si="167"/>
        <v>0</v>
      </c>
      <c r="H1169" t="b">
        <f t="shared" si="168"/>
        <v>1</v>
      </c>
      <c r="I1169" t="b">
        <f t="shared" si="171"/>
        <v>1</v>
      </c>
      <c r="J1169" t="b">
        <f t="shared" si="169"/>
        <v>0</v>
      </c>
    </row>
    <row r="1170" spans="1:10">
      <c r="A1170" t="s">
        <v>408</v>
      </c>
      <c r="B1170" t="str">
        <f t="shared" si="166"/>
        <v xml:space="preserve"> lubelski </v>
      </c>
      <c r="C1170" s="4" t="s">
        <v>15</v>
      </c>
      <c r="D1170" s="6">
        <v>10031</v>
      </c>
      <c r="E1170" s="6">
        <v>5188</v>
      </c>
      <c r="F1170" s="6">
        <v>4843</v>
      </c>
      <c r="G1170" t="b">
        <f t="shared" si="167"/>
        <v>0</v>
      </c>
      <c r="H1170" t="b">
        <f t="shared" si="168"/>
        <v>1</v>
      </c>
      <c r="I1170" t="b">
        <f t="shared" si="171"/>
        <v>1</v>
      </c>
      <c r="J1170" t="b">
        <f t="shared" si="169"/>
        <v>0</v>
      </c>
    </row>
    <row r="1171" spans="1:10">
      <c r="A1171" t="s">
        <v>408</v>
      </c>
      <c r="B1171" t="str">
        <f t="shared" si="166"/>
        <v xml:space="preserve"> lubelski </v>
      </c>
      <c r="C1171" s="4" t="s">
        <v>16</v>
      </c>
      <c r="D1171" s="6">
        <v>9205</v>
      </c>
      <c r="E1171" s="6">
        <v>4649</v>
      </c>
      <c r="F1171" s="6">
        <v>4556</v>
      </c>
      <c r="G1171" t="b">
        <f t="shared" si="167"/>
        <v>0</v>
      </c>
      <c r="H1171" t="b">
        <f t="shared" si="168"/>
        <v>1</v>
      </c>
      <c r="I1171" t="b">
        <f t="shared" si="171"/>
        <v>1</v>
      </c>
      <c r="J1171" t="b">
        <f t="shared" si="169"/>
        <v>0</v>
      </c>
    </row>
    <row r="1172" spans="1:10">
      <c r="A1172" t="s">
        <v>408</v>
      </c>
      <c r="B1172" t="str">
        <f t="shared" si="166"/>
        <v xml:space="preserve"> lubelski </v>
      </c>
      <c r="C1172" s="4" t="s">
        <v>17</v>
      </c>
      <c r="D1172" s="6">
        <v>9893</v>
      </c>
      <c r="E1172" s="6">
        <v>4933</v>
      </c>
      <c r="F1172" s="6">
        <v>4960</v>
      </c>
      <c r="G1172" t="b">
        <f t="shared" si="167"/>
        <v>0</v>
      </c>
      <c r="H1172" t="b">
        <f t="shared" si="168"/>
        <v>1</v>
      </c>
      <c r="I1172" t="b">
        <f t="shared" si="171"/>
        <v>1</v>
      </c>
      <c r="J1172" t="b">
        <f t="shared" si="169"/>
        <v>0</v>
      </c>
    </row>
    <row r="1173" spans="1:10">
      <c r="A1173" t="s">
        <v>408</v>
      </c>
      <c r="B1173" t="str">
        <f t="shared" si="166"/>
        <v xml:space="preserve"> lubelski </v>
      </c>
      <c r="C1173" s="4" t="s">
        <v>18</v>
      </c>
      <c r="D1173" s="6">
        <v>9448</v>
      </c>
      <c r="E1173" s="6">
        <v>4563</v>
      </c>
      <c r="F1173" s="6">
        <v>4885</v>
      </c>
      <c r="G1173" t="b">
        <f t="shared" si="167"/>
        <v>0</v>
      </c>
      <c r="H1173" t="b">
        <f t="shared" si="168"/>
        <v>1</v>
      </c>
      <c r="I1173" t="b">
        <f t="shared" si="171"/>
        <v>1</v>
      </c>
      <c r="J1173" t="b">
        <f t="shared" si="169"/>
        <v>0</v>
      </c>
    </row>
    <row r="1174" spans="1:10">
      <c r="A1174" t="s">
        <v>408</v>
      </c>
      <c r="B1174" t="str">
        <f t="shared" si="166"/>
        <v xml:space="preserve"> lubelski </v>
      </c>
      <c r="C1174" s="4" t="s">
        <v>19</v>
      </c>
      <c r="D1174" s="6">
        <v>7318</v>
      </c>
      <c r="E1174" s="6">
        <v>3277</v>
      </c>
      <c r="F1174" s="6">
        <v>4041</v>
      </c>
      <c r="G1174" t="b">
        <f t="shared" si="167"/>
        <v>0</v>
      </c>
      <c r="H1174" t="b">
        <f t="shared" si="168"/>
        <v>1</v>
      </c>
      <c r="I1174" t="b">
        <f t="shared" si="171"/>
        <v>1</v>
      </c>
      <c r="J1174" t="b">
        <f t="shared" si="169"/>
        <v>0</v>
      </c>
    </row>
    <row r="1175" spans="1:10">
      <c r="A1175" t="s">
        <v>408</v>
      </c>
      <c r="B1175" t="str">
        <f t="shared" si="166"/>
        <v xml:space="preserve"> lubelski </v>
      </c>
      <c r="C1175" s="4" t="s">
        <v>5</v>
      </c>
      <c r="D1175" s="6">
        <v>14684</v>
      </c>
      <c r="E1175" s="6">
        <v>5145</v>
      </c>
      <c r="F1175" s="6">
        <v>9539</v>
      </c>
      <c r="G1175" t="b">
        <f t="shared" si="167"/>
        <v>1</v>
      </c>
      <c r="H1175" t="b">
        <f t="shared" si="168"/>
        <v>0</v>
      </c>
      <c r="I1175" t="b">
        <f t="shared" si="171"/>
        <v>1</v>
      </c>
      <c r="J1175" t="b">
        <f t="shared" si="169"/>
        <v>0</v>
      </c>
    </row>
    <row r="1176" spans="1:10">
      <c r="A1176" t="s">
        <v>408</v>
      </c>
      <c r="B1176" t="str">
        <f t="shared" si="166"/>
        <v xml:space="preserve"> lubelski </v>
      </c>
      <c r="C1176" s="4" t="s">
        <v>4</v>
      </c>
      <c r="D1176" s="6">
        <f>SUM(D1174:D1175)</f>
        <v>22002</v>
      </c>
      <c r="E1176" s="6">
        <f>SUM(E1174:E1175)</f>
        <v>8422</v>
      </c>
      <c r="F1176" s="6">
        <f>SUM(F1174:F1175)</f>
        <v>13580</v>
      </c>
      <c r="G1176" t="b">
        <f t="shared" si="167"/>
        <v>1</v>
      </c>
      <c r="H1176" t="b">
        <f t="shared" si="168"/>
        <v>1</v>
      </c>
      <c r="I1176" t="b">
        <f>IFERROR(IF(SEARCH("65+",C1176)&gt;0,FALSE,TRUE),TRUE)</f>
        <v>0</v>
      </c>
      <c r="J1176" t="b">
        <f t="shared" si="169"/>
        <v>0</v>
      </c>
    </row>
    <row r="1177" spans="1:10">
      <c r="A1177" t="s">
        <v>408</v>
      </c>
      <c r="B1177" t="str">
        <f t="shared" si="166"/>
        <v xml:space="preserve"> łęczyński </v>
      </c>
      <c r="C1177" s="4" t="s">
        <v>151</v>
      </c>
      <c r="D1177" s="6">
        <v>57367</v>
      </c>
      <c r="E1177" s="6">
        <v>28154</v>
      </c>
      <c r="F1177" s="6">
        <v>29213</v>
      </c>
      <c r="G1177" t="b">
        <f t="shared" si="167"/>
        <v>1</v>
      </c>
      <c r="H1177" t="b">
        <f t="shared" si="168"/>
        <v>1</v>
      </c>
      <c r="I1177" t="b">
        <f>IFERROR(IF(SEARCH("65+",C1177)&gt;0,FALSE,TRUE),TRUE)</f>
        <v>1</v>
      </c>
      <c r="J1177" t="b">
        <f t="shared" si="169"/>
        <v>1</v>
      </c>
    </row>
    <row r="1178" spans="1:10">
      <c r="A1178" t="s">
        <v>408</v>
      </c>
      <c r="B1178" t="str">
        <f t="shared" si="166"/>
        <v xml:space="preserve"> łęczyński </v>
      </c>
      <c r="C1178" s="4" t="s">
        <v>6</v>
      </c>
      <c r="D1178" s="6">
        <v>3118</v>
      </c>
      <c r="E1178" s="6">
        <v>1565</v>
      </c>
      <c r="F1178" s="6">
        <v>1553</v>
      </c>
      <c r="G1178" t="b">
        <f t="shared" si="167"/>
        <v>0</v>
      </c>
      <c r="H1178" t="b">
        <f t="shared" si="168"/>
        <v>1</v>
      </c>
      <c r="I1178" t="b">
        <f t="shared" ref="I1178:I1192" si="172">IFERROR(IF(SEARCH(" 65+ ",C1178)&gt;0,FALSE,TRUE),TRUE)</f>
        <v>1</v>
      </c>
      <c r="J1178" t="b">
        <f t="shared" si="169"/>
        <v>0</v>
      </c>
    </row>
    <row r="1179" spans="1:10">
      <c r="A1179" t="s">
        <v>408</v>
      </c>
      <c r="B1179" t="str">
        <f t="shared" si="166"/>
        <v xml:space="preserve"> łęczyński </v>
      </c>
      <c r="C1179" s="4" t="s">
        <v>7</v>
      </c>
      <c r="D1179" s="6">
        <v>3188</v>
      </c>
      <c r="E1179" s="6">
        <v>1600</v>
      </c>
      <c r="F1179" s="6">
        <v>1588</v>
      </c>
      <c r="G1179" t="b">
        <f t="shared" si="167"/>
        <v>0</v>
      </c>
      <c r="H1179" t="b">
        <f t="shared" si="168"/>
        <v>1</v>
      </c>
      <c r="I1179" t="b">
        <f t="shared" si="172"/>
        <v>1</v>
      </c>
      <c r="J1179" t="b">
        <f t="shared" si="169"/>
        <v>0</v>
      </c>
    </row>
    <row r="1180" spans="1:10">
      <c r="A1180" t="s">
        <v>408</v>
      </c>
      <c r="B1180" t="str">
        <f t="shared" si="166"/>
        <v xml:space="preserve"> łęczyński </v>
      </c>
      <c r="C1180" s="4" t="s">
        <v>8</v>
      </c>
      <c r="D1180" s="6">
        <v>2952</v>
      </c>
      <c r="E1180" s="6">
        <v>1463</v>
      </c>
      <c r="F1180" s="6">
        <v>1489</v>
      </c>
      <c r="G1180" t="b">
        <f t="shared" si="167"/>
        <v>0</v>
      </c>
      <c r="H1180" t="b">
        <f t="shared" si="168"/>
        <v>1</v>
      </c>
      <c r="I1180" t="b">
        <f t="shared" si="172"/>
        <v>1</v>
      </c>
      <c r="J1180" t="b">
        <f t="shared" si="169"/>
        <v>0</v>
      </c>
    </row>
    <row r="1181" spans="1:10">
      <c r="A1181" t="s">
        <v>408</v>
      </c>
      <c r="B1181" t="str">
        <f t="shared" si="166"/>
        <v xml:space="preserve"> łęczyński </v>
      </c>
      <c r="C1181" s="4" t="s">
        <v>9</v>
      </c>
      <c r="D1181" s="6">
        <v>3094</v>
      </c>
      <c r="E1181" s="6">
        <v>1551</v>
      </c>
      <c r="F1181" s="6">
        <v>1543</v>
      </c>
      <c r="G1181" t="b">
        <f t="shared" si="167"/>
        <v>0</v>
      </c>
      <c r="H1181" t="b">
        <f t="shared" si="168"/>
        <v>1</v>
      </c>
      <c r="I1181" t="b">
        <f t="shared" si="172"/>
        <v>1</v>
      </c>
      <c r="J1181" t="b">
        <f t="shared" si="169"/>
        <v>0</v>
      </c>
    </row>
    <row r="1182" spans="1:10">
      <c r="A1182" t="s">
        <v>408</v>
      </c>
      <c r="B1182" t="str">
        <f t="shared" si="166"/>
        <v xml:space="preserve"> łęczyński </v>
      </c>
      <c r="C1182" s="4" t="s">
        <v>10</v>
      </c>
      <c r="D1182" s="6">
        <v>4120</v>
      </c>
      <c r="E1182" s="6">
        <v>2147</v>
      </c>
      <c r="F1182" s="6">
        <v>1973</v>
      </c>
      <c r="G1182" t="b">
        <f t="shared" si="167"/>
        <v>0</v>
      </c>
      <c r="H1182" t="b">
        <f t="shared" si="168"/>
        <v>1</v>
      </c>
      <c r="I1182" t="b">
        <f t="shared" si="172"/>
        <v>1</v>
      </c>
      <c r="J1182" t="b">
        <f t="shared" si="169"/>
        <v>0</v>
      </c>
    </row>
    <row r="1183" spans="1:10">
      <c r="A1183" t="s">
        <v>408</v>
      </c>
      <c r="B1183" t="str">
        <f t="shared" si="166"/>
        <v xml:space="preserve"> łęczyński </v>
      </c>
      <c r="C1183" s="4" t="s">
        <v>11</v>
      </c>
      <c r="D1183" s="6">
        <v>4904</v>
      </c>
      <c r="E1183" s="6">
        <v>2591</v>
      </c>
      <c r="F1183" s="6">
        <v>2313</v>
      </c>
      <c r="G1183" t="b">
        <f t="shared" si="167"/>
        <v>0</v>
      </c>
      <c r="H1183" t="b">
        <f t="shared" si="168"/>
        <v>1</v>
      </c>
      <c r="I1183" t="b">
        <f t="shared" si="172"/>
        <v>1</v>
      </c>
      <c r="J1183" t="b">
        <f t="shared" si="169"/>
        <v>0</v>
      </c>
    </row>
    <row r="1184" spans="1:10">
      <c r="A1184" t="s">
        <v>408</v>
      </c>
      <c r="B1184" t="str">
        <f t="shared" si="166"/>
        <v xml:space="preserve"> łęczyński </v>
      </c>
      <c r="C1184" s="4" t="s">
        <v>12</v>
      </c>
      <c r="D1184" s="6">
        <v>5196</v>
      </c>
      <c r="E1184" s="6">
        <v>2713</v>
      </c>
      <c r="F1184" s="6">
        <v>2483</v>
      </c>
      <c r="G1184" t="b">
        <f t="shared" si="167"/>
        <v>0</v>
      </c>
      <c r="H1184" t="b">
        <f t="shared" si="168"/>
        <v>1</v>
      </c>
      <c r="I1184" t="b">
        <f t="shared" si="172"/>
        <v>1</v>
      </c>
      <c r="J1184" t="b">
        <f t="shared" si="169"/>
        <v>0</v>
      </c>
    </row>
    <row r="1185" spans="1:10">
      <c r="A1185" t="s">
        <v>408</v>
      </c>
      <c r="B1185" t="str">
        <f t="shared" si="166"/>
        <v xml:space="preserve"> łęczyński </v>
      </c>
      <c r="C1185" s="4" t="s">
        <v>13</v>
      </c>
      <c r="D1185" s="6">
        <v>4477</v>
      </c>
      <c r="E1185" s="6">
        <v>2315</v>
      </c>
      <c r="F1185" s="6">
        <v>2162</v>
      </c>
      <c r="G1185" t="b">
        <f t="shared" si="167"/>
        <v>0</v>
      </c>
      <c r="H1185" t="b">
        <f t="shared" si="168"/>
        <v>1</v>
      </c>
      <c r="I1185" t="b">
        <f t="shared" si="172"/>
        <v>1</v>
      </c>
      <c r="J1185" t="b">
        <f t="shared" si="169"/>
        <v>0</v>
      </c>
    </row>
    <row r="1186" spans="1:10">
      <c r="A1186" t="s">
        <v>408</v>
      </c>
      <c r="B1186" t="str">
        <f t="shared" si="166"/>
        <v xml:space="preserve"> łęczyński </v>
      </c>
      <c r="C1186" s="4" t="s">
        <v>14</v>
      </c>
      <c r="D1186" s="6">
        <v>3720</v>
      </c>
      <c r="E1186" s="6">
        <v>1907</v>
      </c>
      <c r="F1186" s="6">
        <v>1813</v>
      </c>
      <c r="G1186" t="b">
        <f t="shared" si="167"/>
        <v>0</v>
      </c>
      <c r="H1186" t="b">
        <f t="shared" si="168"/>
        <v>1</v>
      </c>
      <c r="I1186" t="b">
        <f t="shared" si="172"/>
        <v>1</v>
      </c>
      <c r="J1186" t="b">
        <f t="shared" si="169"/>
        <v>0</v>
      </c>
    </row>
    <row r="1187" spans="1:10">
      <c r="A1187" t="s">
        <v>408</v>
      </c>
      <c r="B1187" t="str">
        <f t="shared" si="166"/>
        <v xml:space="preserve"> łęczyński </v>
      </c>
      <c r="C1187" s="4" t="s">
        <v>15</v>
      </c>
      <c r="D1187" s="6">
        <v>3388</v>
      </c>
      <c r="E1187" s="6">
        <v>1673</v>
      </c>
      <c r="F1187" s="6">
        <v>1715</v>
      </c>
      <c r="G1187" t="b">
        <f t="shared" si="167"/>
        <v>0</v>
      </c>
      <c r="H1187" t="b">
        <f t="shared" si="168"/>
        <v>1</v>
      </c>
      <c r="I1187" t="b">
        <f t="shared" si="172"/>
        <v>1</v>
      </c>
      <c r="J1187" t="b">
        <f t="shared" si="169"/>
        <v>0</v>
      </c>
    </row>
    <row r="1188" spans="1:10">
      <c r="A1188" t="s">
        <v>408</v>
      </c>
      <c r="B1188" t="str">
        <f t="shared" si="166"/>
        <v xml:space="preserve"> łęczyński </v>
      </c>
      <c r="C1188" s="4" t="s">
        <v>16</v>
      </c>
      <c r="D1188" s="6">
        <v>3996</v>
      </c>
      <c r="E1188" s="6">
        <v>1911</v>
      </c>
      <c r="F1188" s="6">
        <v>2085</v>
      </c>
      <c r="G1188" t="b">
        <f t="shared" si="167"/>
        <v>0</v>
      </c>
      <c r="H1188" t="b">
        <f t="shared" si="168"/>
        <v>1</v>
      </c>
      <c r="I1188" t="b">
        <f t="shared" si="172"/>
        <v>1</v>
      </c>
      <c r="J1188" t="b">
        <f t="shared" si="169"/>
        <v>0</v>
      </c>
    </row>
    <row r="1189" spans="1:10">
      <c r="A1189" t="s">
        <v>408</v>
      </c>
      <c r="B1189" t="str">
        <f t="shared" si="166"/>
        <v xml:space="preserve"> łęczyński </v>
      </c>
      <c r="C1189" s="4" t="s">
        <v>17</v>
      </c>
      <c r="D1189" s="6">
        <v>4414</v>
      </c>
      <c r="E1189" s="6">
        <v>2171</v>
      </c>
      <c r="F1189" s="6">
        <v>2243</v>
      </c>
      <c r="G1189" t="b">
        <f t="shared" si="167"/>
        <v>0</v>
      </c>
      <c r="H1189" t="b">
        <f t="shared" si="168"/>
        <v>1</v>
      </c>
      <c r="I1189" t="b">
        <f t="shared" si="172"/>
        <v>1</v>
      </c>
      <c r="J1189" t="b">
        <f t="shared" si="169"/>
        <v>0</v>
      </c>
    </row>
    <row r="1190" spans="1:10">
      <c r="A1190" t="s">
        <v>408</v>
      </c>
      <c r="B1190" t="str">
        <f t="shared" si="166"/>
        <v xml:space="preserve"> łęczyński </v>
      </c>
      <c r="C1190" s="4" t="s">
        <v>18</v>
      </c>
      <c r="D1190" s="6">
        <v>3764</v>
      </c>
      <c r="E1190" s="6">
        <v>1830</v>
      </c>
      <c r="F1190" s="6">
        <v>1934</v>
      </c>
      <c r="G1190" t="b">
        <f t="shared" si="167"/>
        <v>0</v>
      </c>
      <c r="H1190" t="b">
        <f t="shared" si="168"/>
        <v>1</v>
      </c>
      <c r="I1190" t="b">
        <f t="shared" si="172"/>
        <v>1</v>
      </c>
      <c r="J1190" t="b">
        <f t="shared" si="169"/>
        <v>0</v>
      </c>
    </row>
    <row r="1191" spans="1:10">
      <c r="A1191" t="s">
        <v>408</v>
      </c>
      <c r="B1191" t="str">
        <f t="shared" si="166"/>
        <v xml:space="preserve"> łęczyński </v>
      </c>
      <c r="C1191" s="4" t="s">
        <v>19</v>
      </c>
      <c r="D1191" s="6">
        <v>2610</v>
      </c>
      <c r="E1191" s="6">
        <v>1220</v>
      </c>
      <c r="F1191" s="6">
        <v>1390</v>
      </c>
      <c r="G1191" t="b">
        <f t="shared" si="167"/>
        <v>0</v>
      </c>
      <c r="H1191" t="b">
        <f t="shared" si="168"/>
        <v>1</v>
      </c>
      <c r="I1191" t="b">
        <f t="shared" si="172"/>
        <v>1</v>
      </c>
      <c r="J1191" t="b">
        <f t="shared" si="169"/>
        <v>0</v>
      </c>
    </row>
    <row r="1192" spans="1:10">
      <c r="A1192" t="s">
        <v>408</v>
      </c>
      <c r="B1192" t="str">
        <f t="shared" si="166"/>
        <v xml:space="preserve"> łęczyński </v>
      </c>
      <c r="C1192" s="4" t="s">
        <v>5</v>
      </c>
      <c r="D1192" s="6">
        <v>4426</v>
      </c>
      <c r="E1192" s="6">
        <v>1497</v>
      </c>
      <c r="F1192" s="6">
        <v>2929</v>
      </c>
      <c r="G1192" t="b">
        <f t="shared" si="167"/>
        <v>1</v>
      </c>
      <c r="H1192" t="b">
        <f t="shared" si="168"/>
        <v>0</v>
      </c>
      <c r="I1192" t="b">
        <f t="shared" si="172"/>
        <v>1</v>
      </c>
      <c r="J1192" t="b">
        <f t="shared" si="169"/>
        <v>0</v>
      </c>
    </row>
    <row r="1193" spans="1:10">
      <c r="A1193" t="s">
        <v>408</v>
      </c>
      <c r="B1193" t="str">
        <f t="shared" si="166"/>
        <v xml:space="preserve"> łęczyński </v>
      </c>
      <c r="C1193" s="4" t="s">
        <v>4</v>
      </c>
      <c r="D1193" s="6">
        <f>SUM(D1191:D1192)</f>
        <v>7036</v>
      </c>
      <c r="E1193" s="6">
        <f>SUM(E1191:E1192)</f>
        <v>2717</v>
      </c>
      <c r="F1193" s="6">
        <f>SUM(F1191:F1192)</f>
        <v>4319</v>
      </c>
      <c r="G1193" t="b">
        <f t="shared" si="167"/>
        <v>1</v>
      </c>
      <c r="H1193" t="b">
        <f t="shared" si="168"/>
        <v>1</v>
      </c>
      <c r="I1193" t="b">
        <f>IFERROR(IF(SEARCH("65+",C1193)&gt;0,FALSE,TRUE),TRUE)</f>
        <v>0</v>
      </c>
      <c r="J1193" t="b">
        <f t="shared" si="169"/>
        <v>0</v>
      </c>
    </row>
    <row r="1194" spans="1:10">
      <c r="A1194" t="s">
        <v>408</v>
      </c>
      <c r="B1194" t="str">
        <f t="shared" si="166"/>
        <v xml:space="preserve"> łukowski </v>
      </c>
      <c r="C1194" s="4" t="s">
        <v>152</v>
      </c>
      <c r="D1194" s="6">
        <v>108382</v>
      </c>
      <c r="E1194" s="6">
        <v>53924</v>
      </c>
      <c r="F1194" s="6">
        <v>54458</v>
      </c>
      <c r="G1194" t="b">
        <f t="shared" si="167"/>
        <v>1</v>
      </c>
      <c r="H1194" t="b">
        <f t="shared" si="168"/>
        <v>1</v>
      </c>
      <c r="I1194" t="b">
        <f>IFERROR(IF(SEARCH("65+",C1194)&gt;0,FALSE,TRUE),TRUE)</f>
        <v>1</v>
      </c>
      <c r="J1194" t="b">
        <f t="shared" si="169"/>
        <v>1</v>
      </c>
    </row>
    <row r="1195" spans="1:10">
      <c r="A1195" t="s">
        <v>408</v>
      </c>
      <c r="B1195" t="str">
        <f t="shared" si="166"/>
        <v xml:space="preserve"> łukowski </v>
      </c>
      <c r="C1195" s="4" t="s">
        <v>6</v>
      </c>
      <c r="D1195" s="6">
        <v>6065</v>
      </c>
      <c r="E1195" s="6">
        <v>3109</v>
      </c>
      <c r="F1195" s="6">
        <v>2956</v>
      </c>
      <c r="G1195" t="b">
        <f t="shared" si="167"/>
        <v>0</v>
      </c>
      <c r="H1195" t="b">
        <f t="shared" si="168"/>
        <v>1</v>
      </c>
      <c r="I1195" t="b">
        <f t="shared" ref="I1195:I1209" si="173">IFERROR(IF(SEARCH(" 65+ ",C1195)&gt;0,FALSE,TRUE),TRUE)</f>
        <v>1</v>
      </c>
      <c r="J1195" t="b">
        <f t="shared" si="169"/>
        <v>0</v>
      </c>
    </row>
    <row r="1196" spans="1:10">
      <c r="A1196" t="s">
        <v>408</v>
      </c>
      <c r="B1196" t="str">
        <f t="shared" si="166"/>
        <v xml:space="preserve"> łukowski </v>
      </c>
      <c r="C1196" s="4" t="s">
        <v>7</v>
      </c>
      <c r="D1196" s="6">
        <v>6496</v>
      </c>
      <c r="E1196" s="6">
        <v>3310</v>
      </c>
      <c r="F1196" s="6">
        <v>3186</v>
      </c>
      <c r="G1196" t="b">
        <f t="shared" si="167"/>
        <v>0</v>
      </c>
      <c r="H1196" t="b">
        <f t="shared" si="168"/>
        <v>1</v>
      </c>
      <c r="I1196" t="b">
        <f t="shared" si="173"/>
        <v>1</v>
      </c>
      <c r="J1196" t="b">
        <f t="shared" si="169"/>
        <v>0</v>
      </c>
    </row>
    <row r="1197" spans="1:10">
      <c r="A1197" t="s">
        <v>408</v>
      </c>
      <c r="B1197" t="str">
        <f t="shared" si="166"/>
        <v xml:space="preserve"> łukowski </v>
      </c>
      <c r="C1197" s="4" t="s">
        <v>8</v>
      </c>
      <c r="D1197" s="6">
        <v>6038</v>
      </c>
      <c r="E1197" s="6">
        <v>3115</v>
      </c>
      <c r="F1197" s="6">
        <v>2923</v>
      </c>
      <c r="G1197" t="b">
        <f t="shared" si="167"/>
        <v>0</v>
      </c>
      <c r="H1197" t="b">
        <f t="shared" si="168"/>
        <v>1</v>
      </c>
      <c r="I1197" t="b">
        <f t="shared" si="173"/>
        <v>1</v>
      </c>
      <c r="J1197" t="b">
        <f t="shared" si="169"/>
        <v>0</v>
      </c>
    </row>
    <row r="1198" spans="1:10">
      <c r="A1198" t="s">
        <v>408</v>
      </c>
      <c r="B1198" t="str">
        <f t="shared" si="166"/>
        <v xml:space="preserve"> łukowski </v>
      </c>
      <c r="C1198" s="4" t="s">
        <v>9</v>
      </c>
      <c r="D1198" s="6">
        <v>6849</v>
      </c>
      <c r="E1198" s="6">
        <v>3509</v>
      </c>
      <c r="F1198" s="6">
        <v>3340</v>
      </c>
      <c r="G1198" t="b">
        <f t="shared" si="167"/>
        <v>0</v>
      </c>
      <c r="H1198" t="b">
        <f t="shared" si="168"/>
        <v>1</v>
      </c>
      <c r="I1198" t="b">
        <f t="shared" si="173"/>
        <v>1</v>
      </c>
      <c r="J1198" t="b">
        <f t="shared" si="169"/>
        <v>0</v>
      </c>
    </row>
    <row r="1199" spans="1:10">
      <c r="A1199" t="s">
        <v>408</v>
      </c>
      <c r="B1199" t="str">
        <f t="shared" ref="B1199:B1262" si="174">IF(C1198="65+",C1199,B1198)</f>
        <v xml:space="preserve"> łukowski </v>
      </c>
      <c r="C1199" s="4" t="s">
        <v>10</v>
      </c>
      <c r="D1199" s="6">
        <v>8171</v>
      </c>
      <c r="E1199" s="6">
        <v>4236</v>
      </c>
      <c r="F1199" s="6">
        <v>3935</v>
      </c>
      <c r="G1199" t="b">
        <f t="shared" ref="G1199:G1262" si="175">IFERROR(IF(SEARCH(" - ",C1199)&gt;0,FALSE,TRUE),TRUE)</f>
        <v>0</v>
      </c>
      <c r="H1199" t="b">
        <f t="shared" ref="H1199:H1262" si="176">IFERROR(IF(SEARCH(" 70 ",C1199)&gt;0,FALSE,TRUE),TRUE)</f>
        <v>1</v>
      </c>
      <c r="I1199" t="b">
        <f t="shared" si="173"/>
        <v>1</v>
      </c>
      <c r="J1199" t="b">
        <f t="shared" ref="J1199:J1262" si="177">AND(G1199:I1199)</f>
        <v>0</v>
      </c>
    </row>
    <row r="1200" spans="1:10">
      <c r="A1200" t="s">
        <v>408</v>
      </c>
      <c r="B1200" t="str">
        <f t="shared" si="174"/>
        <v xml:space="preserve"> łukowski </v>
      </c>
      <c r="C1200" s="4" t="s">
        <v>11</v>
      </c>
      <c r="D1200" s="6">
        <v>8711</v>
      </c>
      <c r="E1200" s="6">
        <v>4590</v>
      </c>
      <c r="F1200" s="6">
        <v>4121</v>
      </c>
      <c r="G1200" t="b">
        <f t="shared" si="175"/>
        <v>0</v>
      </c>
      <c r="H1200" t="b">
        <f t="shared" si="176"/>
        <v>1</v>
      </c>
      <c r="I1200" t="b">
        <f t="shared" si="173"/>
        <v>1</v>
      </c>
      <c r="J1200" t="b">
        <f t="shared" si="177"/>
        <v>0</v>
      </c>
    </row>
    <row r="1201" spans="1:10">
      <c r="A1201" t="s">
        <v>408</v>
      </c>
      <c r="B1201" t="str">
        <f t="shared" si="174"/>
        <v xml:space="preserve"> łukowski </v>
      </c>
      <c r="C1201" s="4" t="s">
        <v>12</v>
      </c>
      <c r="D1201" s="6">
        <v>8596</v>
      </c>
      <c r="E1201" s="6">
        <v>4596</v>
      </c>
      <c r="F1201" s="6">
        <v>4000</v>
      </c>
      <c r="G1201" t="b">
        <f t="shared" si="175"/>
        <v>0</v>
      </c>
      <c r="H1201" t="b">
        <f t="shared" si="176"/>
        <v>1</v>
      </c>
      <c r="I1201" t="b">
        <f t="shared" si="173"/>
        <v>1</v>
      </c>
      <c r="J1201" t="b">
        <f t="shared" si="177"/>
        <v>0</v>
      </c>
    </row>
    <row r="1202" spans="1:10">
      <c r="A1202" t="s">
        <v>408</v>
      </c>
      <c r="B1202" t="str">
        <f t="shared" si="174"/>
        <v xml:space="preserve"> łukowski </v>
      </c>
      <c r="C1202" s="4" t="s">
        <v>13</v>
      </c>
      <c r="D1202" s="6">
        <v>7899</v>
      </c>
      <c r="E1202" s="6">
        <v>4201</v>
      </c>
      <c r="F1202" s="6">
        <v>3698</v>
      </c>
      <c r="G1202" t="b">
        <f t="shared" si="175"/>
        <v>0</v>
      </c>
      <c r="H1202" t="b">
        <f t="shared" si="176"/>
        <v>1</v>
      </c>
      <c r="I1202" t="b">
        <f t="shared" si="173"/>
        <v>1</v>
      </c>
      <c r="J1202" t="b">
        <f t="shared" si="177"/>
        <v>0</v>
      </c>
    </row>
    <row r="1203" spans="1:10">
      <c r="A1203" t="s">
        <v>408</v>
      </c>
      <c r="B1203" t="str">
        <f t="shared" si="174"/>
        <v xml:space="preserve"> łukowski </v>
      </c>
      <c r="C1203" s="4" t="s">
        <v>14</v>
      </c>
      <c r="D1203" s="6">
        <v>7177</v>
      </c>
      <c r="E1203" s="6">
        <v>3730</v>
      </c>
      <c r="F1203" s="6">
        <v>3447</v>
      </c>
      <c r="G1203" t="b">
        <f t="shared" si="175"/>
        <v>0</v>
      </c>
      <c r="H1203" t="b">
        <f t="shared" si="176"/>
        <v>1</v>
      </c>
      <c r="I1203" t="b">
        <f t="shared" si="173"/>
        <v>1</v>
      </c>
      <c r="J1203" t="b">
        <f t="shared" si="177"/>
        <v>0</v>
      </c>
    </row>
    <row r="1204" spans="1:10">
      <c r="A1204" t="s">
        <v>408</v>
      </c>
      <c r="B1204" t="str">
        <f t="shared" si="174"/>
        <v xml:space="preserve"> łukowski </v>
      </c>
      <c r="C1204" s="4" t="s">
        <v>15</v>
      </c>
      <c r="D1204" s="6">
        <v>6311</v>
      </c>
      <c r="E1204" s="6">
        <v>3283</v>
      </c>
      <c r="F1204" s="6">
        <v>3028</v>
      </c>
      <c r="G1204" t="b">
        <f t="shared" si="175"/>
        <v>0</v>
      </c>
      <c r="H1204" t="b">
        <f t="shared" si="176"/>
        <v>1</v>
      </c>
      <c r="I1204" t="b">
        <f t="shared" si="173"/>
        <v>1</v>
      </c>
      <c r="J1204" t="b">
        <f t="shared" si="177"/>
        <v>0</v>
      </c>
    </row>
    <row r="1205" spans="1:10">
      <c r="A1205" t="s">
        <v>408</v>
      </c>
      <c r="B1205" t="str">
        <f t="shared" si="174"/>
        <v xml:space="preserve"> łukowski </v>
      </c>
      <c r="C1205" s="4" t="s">
        <v>16</v>
      </c>
      <c r="D1205" s="6">
        <v>6434</v>
      </c>
      <c r="E1205" s="6">
        <v>3353</v>
      </c>
      <c r="F1205" s="6">
        <v>3081</v>
      </c>
      <c r="G1205" t="b">
        <f t="shared" si="175"/>
        <v>0</v>
      </c>
      <c r="H1205" t="b">
        <f t="shared" si="176"/>
        <v>1</v>
      </c>
      <c r="I1205" t="b">
        <f t="shared" si="173"/>
        <v>1</v>
      </c>
      <c r="J1205" t="b">
        <f t="shared" si="177"/>
        <v>0</v>
      </c>
    </row>
    <row r="1206" spans="1:10">
      <c r="A1206" t="s">
        <v>408</v>
      </c>
      <c r="B1206" t="str">
        <f t="shared" si="174"/>
        <v xml:space="preserve"> łukowski </v>
      </c>
      <c r="C1206" s="4" t="s">
        <v>17</v>
      </c>
      <c r="D1206" s="6">
        <v>6903</v>
      </c>
      <c r="E1206" s="6">
        <v>3472</v>
      </c>
      <c r="F1206" s="6">
        <v>3431</v>
      </c>
      <c r="G1206" t="b">
        <f t="shared" si="175"/>
        <v>0</v>
      </c>
      <c r="H1206" t="b">
        <f t="shared" si="176"/>
        <v>1</v>
      </c>
      <c r="I1206" t="b">
        <f t="shared" si="173"/>
        <v>1</v>
      </c>
      <c r="J1206" t="b">
        <f t="shared" si="177"/>
        <v>0</v>
      </c>
    </row>
    <row r="1207" spans="1:10">
      <c r="A1207" t="s">
        <v>408</v>
      </c>
      <c r="B1207" t="str">
        <f t="shared" si="174"/>
        <v xml:space="preserve"> łukowski </v>
      </c>
      <c r="C1207" s="4" t="s">
        <v>18</v>
      </c>
      <c r="D1207" s="6">
        <v>6559</v>
      </c>
      <c r="E1207" s="6">
        <v>3118</v>
      </c>
      <c r="F1207" s="6">
        <v>3441</v>
      </c>
      <c r="G1207" t="b">
        <f t="shared" si="175"/>
        <v>0</v>
      </c>
      <c r="H1207" t="b">
        <f t="shared" si="176"/>
        <v>1</v>
      </c>
      <c r="I1207" t="b">
        <f t="shared" si="173"/>
        <v>1</v>
      </c>
      <c r="J1207" t="b">
        <f t="shared" si="177"/>
        <v>0</v>
      </c>
    </row>
    <row r="1208" spans="1:10">
      <c r="A1208" t="s">
        <v>408</v>
      </c>
      <c r="B1208" t="str">
        <f t="shared" si="174"/>
        <v xml:space="preserve"> łukowski </v>
      </c>
      <c r="C1208" s="4" t="s">
        <v>19</v>
      </c>
      <c r="D1208" s="6">
        <v>5342</v>
      </c>
      <c r="E1208" s="6">
        <v>2373</v>
      </c>
      <c r="F1208" s="6">
        <v>2969</v>
      </c>
      <c r="G1208" t="b">
        <f t="shared" si="175"/>
        <v>0</v>
      </c>
      <c r="H1208" t="b">
        <f t="shared" si="176"/>
        <v>1</v>
      </c>
      <c r="I1208" t="b">
        <f t="shared" si="173"/>
        <v>1</v>
      </c>
      <c r="J1208" t="b">
        <f t="shared" si="177"/>
        <v>0</v>
      </c>
    </row>
    <row r="1209" spans="1:10">
      <c r="A1209" t="s">
        <v>408</v>
      </c>
      <c r="B1209" t="str">
        <f t="shared" si="174"/>
        <v xml:space="preserve"> łukowski </v>
      </c>
      <c r="C1209" s="4" t="s">
        <v>5</v>
      </c>
      <c r="D1209" s="6">
        <v>10831</v>
      </c>
      <c r="E1209" s="6">
        <v>3929</v>
      </c>
      <c r="F1209" s="6">
        <v>6902</v>
      </c>
      <c r="G1209" t="b">
        <f t="shared" si="175"/>
        <v>1</v>
      </c>
      <c r="H1209" t="b">
        <f t="shared" si="176"/>
        <v>0</v>
      </c>
      <c r="I1209" t="b">
        <f t="shared" si="173"/>
        <v>1</v>
      </c>
      <c r="J1209" t="b">
        <f t="shared" si="177"/>
        <v>0</v>
      </c>
    </row>
    <row r="1210" spans="1:10">
      <c r="A1210" t="s">
        <v>408</v>
      </c>
      <c r="B1210" t="str">
        <f t="shared" si="174"/>
        <v xml:space="preserve"> łukowski </v>
      </c>
      <c r="C1210" s="4" t="s">
        <v>4</v>
      </c>
      <c r="D1210" s="6">
        <f>SUM(D1208:D1209)</f>
        <v>16173</v>
      </c>
      <c r="E1210" s="6">
        <f>SUM(E1208:E1209)</f>
        <v>6302</v>
      </c>
      <c r="F1210" s="6">
        <f>SUM(F1208:F1209)</f>
        <v>9871</v>
      </c>
      <c r="G1210" t="b">
        <f t="shared" si="175"/>
        <v>1</v>
      </c>
      <c r="H1210" t="b">
        <f t="shared" si="176"/>
        <v>1</v>
      </c>
      <c r="I1210" t="b">
        <f>IFERROR(IF(SEARCH("65+",C1210)&gt;0,FALSE,TRUE),TRUE)</f>
        <v>0</v>
      </c>
      <c r="J1210" t="b">
        <f t="shared" si="177"/>
        <v>0</v>
      </c>
    </row>
    <row r="1211" spans="1:10">
      <c r="A1211" t="s">
        <v>408</v>
      </c>
      <c r="B1211" t="str">
        <f t="shared" si="174"/>
        <v xml:space="preserve"> opolski </v>
      </c>
      <c r="C1211" s="4" t="s">
        <v>153</v>
      </c>
      <c r="D1211" s="6">
        <v>60764</v>
      </c>
      <c r="E1211" s="6">
        <v>29707</v>
      </c>
      <c r="F1211" s="6">
        <v>31057</v>
      </c>
      <c r="G1211" t="b">
        <f t="shared" si="175"/>
        <v>1</v>
      </c>
      <c r="H1211" t="b">
        <f t="shared" si="176"/>
        <v>1</v>
      </c>
      <c r="I1211" t="b">
        <f>IFERROR(IF(SEARCH("65+",C1211)&gt;0,FALSE,TRUE),TRUE)</f>
        <v>1</v>
      </c>
      <c r="J1211" t="b">
        <f t="shared" si="177"/>
        <v>1</v>
      </c>
    </row>
    <row r="1212" spans="1:10">
      <c r="A1212" t="s">
        <v>408</v>
      </c>
      <c r="B1212" t="str">
        <f t="shared" si="174"/>
        <v xml:space="preserve"> opolski </v>
      </c>
      <c r="C1212" s="4" t="s">
        <v>6</v>
      </c>
      <c r="D1212" s="6">
        <v>2762</v>
      </c>
      <c r="E1212" s="6">
        <v>1412</v>
      </c>
      <c r="F1212" s="6">
        <v>1350</v>
      </c>
      <c r="G1212" t="b">
        <f t="shared" si="175"/>
        <v>0</v>
      </c>
      <c r="H1212" t="b">
        <f t="shared" si="176"/>
        <v>1</v>
      </c>
      <c r="I1212" t="b">
        <f t="shared" ref="I1212:I1226" si="178">IFERROR(IF(SEARCH(" 65+ ",C1212)&gt;0,FALSE,TRUE),TRUE)</f>
        <v>1</v>
      </c>
      <c r="J1212" t="b">
        <f t="shared" si="177"/>
        <v>0</v>
      </c>
    </row>
    <row r="1213" spans="1:10">
      <c r="A1213" t="s">
        <v>408</v>
      </c>
      <c r="B1213" t="str">
        <f t="shared" si="174"/>
        <v xml:space="preserve"> opolski </v>
      </c>
      <c r="C1213" s="4" t="s">
        <v>7</v>
      </c>
      <c r="D1213" s="6">
        <v>3195</v>
      </c>
      <c r="E1213" s="6">
        <v>1630</v>
      </c>
      <c r="F1213" s="6">
        <v>1565</v>
      </c>
      <c r="G1213" t="b">
        <f t="shared" si="175"/>
        <v>0</v>
      </c>
      <c r="H1213" t="b">
        <f t="shared" si="176"/>
        <v>1</v>
      </c>
      <c r="I1213" t="b">
        <f t="shared" si="178"/>
        <v>1</v>
      </c>
      <c r="J1213" t="b">
        <f t="shared" si="177"/>
        <v>0</v>
      </c>
    </row>
    <row r="1214" spans="1:10">
      <c r="A1214" t="s">
        <v>408</v>
      </c>
      <c r="B1214" t="str">
        <f t="shared" si="174"/>
        <v xml:space="preserve"> opolski </v>
      </c>
      <c r="C1214" s="4" t="s">
        <v>8</v>
      </c>
      <c r="D1214" s="6">
        <v>2993</v>
      </c>
      <c r="E1214" s="6">
        <v>1494</v>
      </c>
      <c r="F1214" s="6">
        <v>1499</v>
      </c>
      <c r="G1214" t="b">
        <f t="shared" si="175"/>
        <v>0</v>
      </c>
      <c r="H1214" t="b">
        <f t="shared" si="176"/>
        <v>1</v>
      </c>
      <c r="I1214" t="b">
        <f t="shared" si="178"/>
        <v>1</v>
      </c>
      <c r="J1214" t="b">
        <f t="shared" si="177"/>
        <v>0</v>
      </c>
    </row>
    <row r="1215" spans="1:10">
      <c r="A1215" t="s">
        <v>408</v>
      </c>
      <c r="B1215" t="str">
        <f t="shared" si="174"/>
        <v xml:space="preserve"> opolski </v>
      </c>
      <c r="C1215" s="4" t="s">
        <v>9</v>
      </c>
      <c r="D1215" s="6">
        <v>2990</v>
      </c>
      <c r="E1215" s="6">
        <v>1542</v>
      </c>
      <c r="F1215" s="6">
        <v>1448</v>
      </c>
      <c r="G1215" t="b">
        <f t="shared" si="175"/>
        <v>0</v>
      </c>
      <c r="H1215" t="b">
        <f t="shared" si="176"/>
        <v>1</v>
      </c>
      <c r="I1215" t="b">
        <f t="shared" si="178"/>
        <v>1</v>
      </c>
      <c r="J1215" t="b">
        <f t="shared" si="177"/>
        <v>0</v>
      </c>
    </row>
    <row r="1216" spans="1:10">
      <c r="A1216" t="s">
        <v>408</v>
      </c>
      <c r="B1216" t="str">
        <f t="shared" si="174"/>
        <v xml:space="preserve"> opolski </v>
      </c>
      <c r="C1216" s="4" t="s">
        <v>10</v>
      </c>
      <c r="D1216" s="6">
        <v>4519</v>
      </c>
      <c r="E1216" s="6">
        <v>2314</v>
      </c>
      <c r="F1216" s="6">
        <v>2205</v>
      </c>
      <c r="G1216" t="b">
        <f t="shared" si="175"/>
        <v>0</v>
      </c>
      <c r="H1216" t="b">
        <f t="shared" si="176"/>
        <v>1</v>
      </c>
      <c r="I1216" t="b">
        <f t="shared" si="178"/>
        <v>1</v>
      </c>
      <c r="J1216" t="b">
        <f t="shared" si="177"/>
        <v>0</v>
      </c>
    </row>
    <row r="1217" spans="1:10">
      <c r="A1217" t="s">
        <v>408</v>
      </c>
      <c r="B1217" t="str">
        <f t="shared" si="174"/>
        <v xml:space="preserve"> opolski </v>
      </c>
      <c r="C1217" s="4" t="s">
        <v>11</v>
      </c>
      <c r="D1217" s="6">
        <v>4518</v>
      </c>
      <c r="E1217" s="6">
        <v>2381</v>
      </c>
      <c r="F1217" s="6">
        <v>2137</v>
      </c>
      <c r="G1217" t="b">
        <f t="shared" si="175"/>
        <v>0</v>
      </c>
      <c r="H1217" t="b">
        <f t="shared" si="176"/>
        <v>1</v>
      </c>
      <c r="I1217" t="b">
        <f t="shared" si="178"/>
        <v>1</v>
      </c>
      <c r="J1217" t="b">
        <f t="shared" si="177"/>
        <v>0</v>
      </c>
    </row>
    <row r="1218" spans="1:10">
      <c r="A1218" t="s">
        <v>408</v>
      </c>
      <c r="B1218" t="str">
        <f t="shared" si="174"/>
        <v xml:space="preserve"> opolski </v>
      </c>
      <c r="C1218" s="4" t="s">
        <v>12</v>
      </c>
      <c r="D1218" s="6">
        <v>4661</v>
      </c>
      <c r="E1218" s="6">
        <v>2419</v>
      </c>
      <c r="F1218" s="6">
        <v>2242</v>
      </c>
      <c r="G1218" t="b">
        <f t="shared" si="175"/>
        <v>0</v>
      </c>
      <c r="H1218" t="b">
        <f t="shared" si="176"/>
        <v>1</v>
      </c>
      <c r="I1218" t="b">
        <f t="shared" si="178"/>
        <v>1</v>
      </c>
      <c r="J1218" t="b">
        <f t="shared" si="177"/>
        <v>0</v>
      </c>
    </row>
    <row r="1219" spans="1:10">
      <c r="A1219" t="s">
        <v>408</v>
      </c>
      <c r="B1219" t="str">
        <f t="shared" si="174"/>
        <v xml:space="preserve"> opolski </v>
      </c>
      <c r="C1219" s="4" t="s">
        <v>13</v>
      </c>
      <c r="D1219" s="6">
        <v>4572</v>
      </c>
      <c r="E1219" s="6">
        <v>2379</v>
      </c>
      <c r="F1219" s="6">
        <v>2193</v>
      </c>
      <c r="G1219" t="b">
        <f t="shared" si="175"/>
        <v>0</v>
      </c>
      <c r="H1219" t="b">
        <f t="shared" si="176"/>
        <v>1</v>
      </c>
      <c r="I1219" t="b">
        <f t="shared" si="178"/>
        <v>1</v>
      </c>
      <c r="J1219" t="b">
        <f t="shared" si="177"/>
        <v>0</v>
      </c>
    </row>
    <row r="1220" spans="1:10">
      <c r="A1220" t="s">
        <v>408</v>
      </c>
      <c r="B1220" t="str">
        <f t="shared" si="174"/>
        <v xml:space="preserve"> opolski </v>
      </c>
      <c r="C1220" s="4" t="s">
        <v>14</v>
      </c>
      <c r="D1220" s="6">
        <v>4161</v>
      </c>
      <c r="E1220" s="6">
        <v>2135</v>
      </c>
      <c r="F1220" s="6">
        <v>2026</v>
      </c>
      <c r="G1220" t="b">
        <f t="shared" si="175"/>
        <v>0</v>
      </c>
      <c r="H1220" t="b">
        <f t="shared" si="176"/>
        <v>1</v>
      </c>
      <c r="I1220" t="b">
        <f t="shared" si="178"/>
        <v>1</v>
      </c>
      <c r="J1220" t="b">
        <f t="shared" si="177"/>
        <v>0</v>
      </c>
    </row>
    <row r="1221" spans="1:10">
      <c r="A1221" t="s">
        <v>408</v>
      </c>
      <c r="B1221" t="str">
        <f t="shared" si="174"/>
        <v xml:space="preserve"> opolski </v>
      </c>
      <c r="C1221" s="4" t="s">
        <v>15</v>
      </c>
      <c r="D1221" s="6">
        <v>3655</v>
      </c>
      <c r="E1221" s="6">
        <v>1889</v>
      </c>
      <c r="F1221" s="6">
        <v>1766</v>
      </c>
      <c r="G1221" t="b">
        <f t="shared" si="175"/>
        <v>0</v>
      </c>
      <c r="H1221" t="b">
        <f t="shared" si="176"/>
        <v>1</v>
      </c>
      <c r="I1221" t="b">
        <f t="shared" si="178"/>
        <v>1</v>
      </c>
      <c r="J1221" t="b">
        <f t="shared" si="177"/>
        <v>0</v>
      </c>
    </row>
    <row r="1222" spans="1:10">
      <c r="A1222" t="s">
        <v>408</v>
      </c>
      <c r="B1222" t="str">
        <f t="shared" si="174"/>
        <v xml:space="preserve"> opolski </v>
      </c>
      <c r="C1222" s="4" t="s">
        <v>16</v>
      </c>
      <c r="D1222" s="6">
        <v>3695</v>
      </c>
      <c r="E1222" s="6">
        <v>1877</v>
      </c>
      <c r="F1222" s="6">
        <v>1818</v>
      </c>
      <c r="G1222" t="b">
        <f t="shared" si="175"/>
        <v>0</v>
      </c>
      <c r="H1222" t="b">
        <f t="shared" si="176"/>
        <v>1</v>
      </c>
      <c r="I1222" t="b">
        <f t="shared" si="178"/>
        <v>1</v>
      </c>
      <c r="J1222" t="b">
        <f t="shared" si="177"/>
        <v>0</v>
      </c>
    </row>
    <row r="1223" spans="1:10">
      <c r="A1223" t="s">
        <v>408</v>
      </c>
      <c r="B1223" t="str">
        <f t="shared" si="174"/>
        <v xml:space="preserve"> opolski </v>
      </c>
      <c r="C1223" s="4" t="s">
        <v>17</v>
      </c>
      <c r="D1223" s="6">
        <v>4348</v>
      </c>
      <c r="E1223" s="6">
        <v>2137</v>
      </c>
      <c r="F1223" s="6">
        <v>2211</v>
      </c>
      <c r="G1223" t="b">
        <f t="shared" si="175"/>
        <v>0</v>
      </c>
      <c r="H1223" t="b">
        <f t="shared" si="176"/>
        <v>1</v>
      </c>
      <c r="I1223" t="b">
        <f t="shared" si="178"/>
        <v>1</v>
      </c>
      <c r="J1223" t="b">
        <f t="shared" si="177"/>
        <v>0</v>
      </c>
    </row>
    <row r="1224" spans="1:10">
      <c r="A1224" t="s">
        <v>408</v>
      </c>
      <c r="B1224" t="str">
        <f t="shared" si="174"/>
        <v xml:space="preserve"> opolski </v>
      </c>
      <c r="C1224" s="4" t="s">
        <v>18</v>
      </c>
      <c r="D1224" s="6">
        <v>4381</v>
      </c>
      <c r="E1224" s="6">
        <v>2136</v>
      </c>
      <c r="F1224" s="6">
        <v>2245</v>
      </c>
      <c r="G1224" t="b">
        <f t="shared" si="175"/>
        <v>0</v>
      </c>
      <c r="H1224" t="b">
        <f t="shared" si="176"/>
        <v>1</v>
      </c>
      <c r="I1224" t="b">
        <f t="shared" si="178"/>
        <v>1</v>
      </c>
      <c r="J1224" t="b">
        <f t="shared" si="177"/>
        <v>0</v>
      </c>
    </row>
    <row r="1225" spans="1:10">
      <c r="A1225" t="s">
        <v>408</v>
      </c>
      <c r="B1225" t="str">
        <f t="shared" si="174"/>
        <v xml:space="preserve"> opolski </v>
      </c>
      <c r="C1225" s="4" t="s">
        <v>19</v>
      </c>
      <c r="D1225" s="6">
        <v>3481</v>
      </c>
      <c r="E1225" s="6">
        <v>1567</v>
      </c>
      <c r="F1225" s="6">
        <v>1914</v>
      </c>
      <c r="G1225" t="b">
        <f t="shared" si="175"/>
        <v>0</v>
      </c>
      <c r="H1225" t="b">
        <f t="shared" si="176"/>
        <v>1</v>
      </c>
      <c r="I1225" t="b">
        <f t="shared" si="178"/>
        <v>1</v>
      </c>
      <c r="J1225" t="b">
        <f t="shared" si="177"/>
        <v>0</v>
      </c>
    </row>
    <row r="1226" spans="1:10">
      <c r="A1226" t="s">
        <v>408</v>
      </c>
      <c r="B1226" t="str">
        <f t="shared" si="174"/>
        <v xml:space="preserve"> opolski </v>
      </c>
      <c r="C1226" s="4" t="s">
        <v>5</v>
      </c>
      <c r="D1226" s="6">
        <v>6833</v>
      </c>
      <c r="E1226" s="6">
        <v>2395</v>
      </c>
      <c r="F1226" s="6">
        <v>4438</v>
      </c>
      <c r="G1226" t="b">
        <f t="shared" si="175"/>
        <v>1</v>
      </c>
      <c r="H1226" t="b">
        <f t="shared" si="176"/>
        <v>0</v>
      </c>
      <c r="I1226" t="b">
        <f t="shared" si="178"/>
        <v>1</v>
      </c>
      <c r="J1226" t="b">
        <f t="shared" si="177"/>
        <v>0</v>
      </c>
    </row>
    <row r="1227" spans="1:10">
      <c r="A1227" t="s">
        <v>408</v>
      </c>
      <c r="B1227" t="str">
        <f t="shared" si="174"/>
        <v xml:space="preserve"> opolski </v>
      </c>
      <c r="C1227" s="4" t="s">
        <v>4</v>
      </c>
      <c r="D1227" s="6">
        <f>SUM(D1225:D1226)</f>
        <v>10314</v>
      </c>
      <c r="E1227" s="6">
        <f>SUM(E1225:E1226)</f>
        <v>3962</v>
      </c>
      <c r="F1227" s="6">
        <f>SUM(F1225:F1226)</f>
        <v>6352</v>
      </c>
      <c r="G1227" t="b">
        <f t="shared" si="175"/>
        <v>1</v>
      </c>
      <c r="H1227" t="b">
        <f t="shared" si="176"/>
        <v>1</v>
      </c>
      <c r="I1227" t="b">
        <f>IFERROR(IF(SEARCH("65+",C1227)&gt;0,FALSE,TRUE),TRUE)</f>
        <v>0</v>
      </c>
      <c r="J1227" t="b">
        <f t="shared" si="177"/>
        <v>0</v>
      </c>
    </row>
    <row r="1228" spans="1:10">
      <c r="A1228" t="s">
        <v>408</v>
      </c>
      <c r="B1228" t="str">
        <f t="shared" si="174"/>
        <v xml:space="preserve"> parczewski </v>
      </c>
      <c r="C1228" s="4" t="s">
        <v>154</v>
      </c>
      <c r="D1228" s="6">
        <v>35500</v>
      </c>
      <c r="E1228" s="6">
        <v>17572</v>
      </c>
      <c r="F1228" s="6">
        <v>17928</v>
      </c>
      <c r="G1228" t="b">
        <f t="shared" si="175"/>
        <v>1</v>
      </c>
      <c r="H1228" t="b">
        <f t="shared" si="176"/>
        <v>1</v>
      </c>
      <c r="I1228" t="b">
        <f>IFERROR(IF(SEARCH("65+",C1228)&gt;0,FALSE,TRUE),TRUE)</f>
        <v>1</v>
      </c>
      <c r="J1228" t="b">
        <f t="shared" si="177"/>
        <v>1</v>
      </c>
    </row>
    <row r="1229" spans="1:10">
      <c r="A1229" t="s">
        <v>408</v>
      </c>
      <c r="B1229" t="str">
        <f t="shared" si="174"/>
        <v xml:space="preserve"> parczewski </v>
      </c>
      <c r="C1229" s="4" t="s">
        <v>6</v>
      </c>
      <c r="D1229" s="6">
        <v>1757</v>
      </c>
      <c r="E1229" s="6">
        <v>889</v>
      </c>
      <c r="F1229" s="6">
        <v>868</v>
      </c>
      <c r="G1229" t="b">
        <f t="shared" si="175"/>
        <v>0</v>
      </c>
      <c r="H1229" t="b">
        <f t="shared" si="176"/>
        <v>1</v>
      </c>
      <c r="I1229" t="b">
        <f t="shared" ref="I1229:I1243" si="179">IFERROR(IF(SEARCH(" 65+ ",C1229)&gt;0,FALSE,TRUE),TRUE)</f>
        <v>1</v>
      </c>
      <c r="J1229" t="b">
        <f t="shared" si="177"/>
        <v>0</v>
      </c>
    </row>
    <row r="1230" spans="1:10">
      <c r="A1230" t="s">
        <v>408</v>
      </c>
      <c r="B1230" t="str">
        <f t="shared" si="174"/>
        <v xml:space="preserve"> parczewski </v>
      </c>
      <c r="C1230" s="4" t="s">
        <v>7</v>
      </c>
      <c r="D1230" s="6">
        <v>1781</v>
      </c>
      <c r="E1230" s="6">
        <v>910</v>
      </c>
      <c r="F1230" s="6">
        <v>871</v>
      </c>
      <c r="G1230" t="b">
        <f t="shared" si="175"/>
        <v>0</v>
      </c>
      <c r="H1230" t="b">
        <f t="shared" si="176"/>
        <v>1</v>
      </c>
      <c r="I1230" t="b">
        <f t="shared" si="179"/>
        <v>1</v>
      </c>
      <c r="J1230" t="b">
        <f t="shared" si="177"/>
        <v>0</v>
      </c>
    </row>
    <row r="1231" spans="1:10">
      <c r="A1231" t="s">
        <v>408</v>
      </c>
      <c r="B1231" t="str">
        <f t="shared" si="174"/>
        <v xml:space="preserve"> parczewski </v>
      </c>
      <c r="C1231" s="4" t="s">
        <v>8</v>
      </c>
      <c r="D1231" s="6">
        <v>1738</v>
      </c>
      <c r="E1231" s="6">
        <v>886</v>
      </c>
      <c r="F1231" s="6">
        <v>852</v>
      </c>
      <c r="G1231" t="b">
        <f t="shared" si="175"/>
        <v>0</v>
      </c>
      <c r="H1231" t="b">
        <f t="shared" si="176"/>
        <v>1</v>
      </c>
      <c r="I1231" t="b">
        <f t="shared" si="179"/>
        <v>1</v>
      </c>
      <c r="J1231" t="b">
        <f t="shared" si="177"/>
        <v>0</v>
      </c>
    </row>
    <row r="1232" spans="1:10">
      <c r="A1232" t="s">
        <v>408</v>
      </c>
      <c r="B1232" t="str">
        <f t="shared" si="174"/>
        <v xml:space="preserve"> parczewski </v>
      </c>
      <c r="C1232" s="4" t="s">
        <v>9</v>
      </c>
      <c r="D1232" s="6">
        <v>1945</v>
      </c>
      <c r="E1232" s="6">
        <v>1027</v>
      </c>
      <c r="F1232" s="6">
        <v>918</v>
      </c>
      <c r="G1232" t="b">
        <f t="shared" si="175"/>
        <v>0</v>
      </c>
      <c r="H1232" t="b">
        <f t="shared" si="176"/>
        <v>1</v>
      </c>
      <c r="I1232" t="b">
        <f t="shared" si="179"/>
        <v>1</v>
      </c>
      <c r="J1232" t="b">
        <f t="shared" si="177"/>
        <v>0</v>
      </c>
    </row>
    <row r="1233" spans="1:10">
      <c r="A1233" t="s">
        <v>408</v>
      </c>
      <c r="B1233" t="str">
        <f t="shared" si="174"/>
        <v xml:space="preserve"> parczewski </v>
      </c>
      <c r="C1233" s="4" t="s">
        <v>10</v>
      </c>
      <c r="D1233" s="6">
        <v>2481</v>
      </c>
      <c r="E1233" s="6">
        <v>1264</v>
      </c>
      <c r="F1233" s="6">
        <v>1217</v>
      </c>
      <c r="G1233" t="b">
        <f t="shared" si="175"/>
        <v>0</v>
      </c>
      <c r="H1233" t="b">
        <f t="shared" si="176"/>
        <v>1</v>
      </c>
      <c r="I1233" t="b">
        <f t="shared" si="179"/>
        <v>1</v>
      </c>
      <c r="J1233" t="b">
        <f t="shared" si="177"/>
        <v>0</v>
      </c>
    </row>
    <row r="1234" spans="1:10">
      <c r="A1234" t="s">
        <v>408</v>
      </c>
      <c r="B1234" t="str">
        <f t="shared" si="174"/>
        <v xml:space="preserve"> parczewski </v>
      </c>
      <c r="C1234" s="4" t="s">
        <v>11</v>
      </c>
      <c r="D1234" s="6">
        <v>2633</v>
      </c>
      <c r="E1234" s="6">
        <v>1385</v>
      </c>
      <c r="F1234" s="6">
        <v>1248</v>
      </c>
      <c r="G1234" t="b">
        <f t="shared" si="175"/>
        <v>0</v>
      </c>
      <c r="H1234" t="b">
        <f t="shared" si="176"/>
        <v>1</v>
      </c>
      <c r="I1234" t="b">
        <f t="shared" si="179"/>
        <v>1</v>
      </c>
      <c r="J1234" t="b">
        <f t="shared" si="177"/>
        <v>0</v>
      </c>
    </row>
    <row r="1235" spans="1:10">
      <c r="A1235" t="s">
        <v>408</v>
      </c>
      <c r="B1235" t="str">
        <f t="shared" si="174"/>
        <v xml:space="preserve"> parczewski </v>
      </c>
      <c r="C1235" s="4" t="s">
        <v>12</v>
      </c>
      <c r="D1235" s="6">
        <v>2871</v>
      </c>
      <c r="E1235" s="6">
        <v>1592</v>
      </c>
      <c r="F1235" s="6">
        <v>1279</v>
      </c>
      <c r="G1235" t="b">
        <f t="shared" si="175"/>
        <v>0</v>
      </c>
      <c r="H1235" t="b">
        <f t="shared" si="176"/>
        <v>1</v>
      </c>
      <c r="I1235" t="b">
        <f t="shared" si="179"/>
        <v>1</v>
      </c>
      <c r="J1235" t="b">
        <f t="shared" si="177"/>
        <v>0</v>
      </c>
    </row>
    <row r="1236" spans="1:10">
      <c r="A1236" t="s">
        <v>408</v>
      </c>
      <c r="B1236" t="str">
        <f t="shared" si="174"/>
        <v xml:space="preserve"> parczewski </v>
      </c>
      <c r="C1236" s="4" t="s">
        <v>13</v>
      </c>
      <c r="D1236" s="6">
        <v>2531</v>
      </c>
      <c r="E1236" s="6">
        <v>1359</v>
      </c>
      <c r="F1236" s="6">
        <v>1172</v>
      </c>
      <c r="G1236" t="b">
        <f t="shared" si="175"/>
        <v>0</v>
      </c>
      <c r="H1236" t="b">
        <f t="shared" si="176"/>
        <v>1</v>
      </c>
      <c r="I1236" t="b">
        <f t="shared" si="179"/>
        <v>1</v>
      </c>
      <c r="J1236" t="b">
        <f t="shared" si="177"/>
        <v>0</v>
      </c>
    </row>
    <row r="1237" spans="1:10">
      <c r="A1237" t="s">
        <v>408</v>
      </c>
      <c r="B1237" t="str">
        <f t="shared" si="174"/>
        <v xml:space="preserve"> parczewski </v>
      </c>
      <c r="C1237" s="4" t="s">
        <v>14</v>
      </c>
      <c r="D1237" s="6">
        <v>2334</v>
      </c>
      <c r="E1237" s="6">
        <v>1249</v>
      </c>
      <c r="F1237" s="6">
        <v>1085</v>
      </c>
      <c r="G1237" t="b">
        <f t="shared" si="175"/>
        <v>0</v>
      </c>
      <c r="H1237" t="b">
        <f t="shared" si="176"/>
        <v>1</v>
      </c>
      <c r="I1237" t="b">
        <f t="shared" si="179"/>
        <v>1</v>
      </c>
      <c r="J1237" t="b">
        <f t="shared" si="177"/>
        <v>0</v>
      </c>
    </row>
    <row r="1238" spans="1:10">
      <c r="A1238" t="s">
        <v>408</v>
      </c>
      <c r="B1238" t="str">
        <f t="shared" si="174"/>
        <v xml:space="preserve"> parczewski </v>
      </c>
      <c r="C1238" s="4" t="s">
        <v>15</v>
      </c>
      <c r="D1238" s="6">
        <v>2154</v>
      </c>
      <c r="E1238" s="6">
        <v>1070</v>
      </c>
      <c r="F1238" s="6">
        <v>1084</v>
      </c>
      <c r="G1238" t="b">
        <f t="shared" si="175"/>
        <v>0</v>
      </c>
      <c r="H1238" t="b">
        <f t="shared" si="176"/>
        <v>1</v>
      </c>
      <c r="I1238" t="b">
        <f t="shared" si="179"/>
        <v>1</v>
      </c>
      <c r="J1238" t="b">
        <f t="shared" si="177"/>
        <v>0</v>
      </c>
    </row>
    <row r="1239" spans="1:10">
      <c r="A1239" t="s">
        <v>408</v>
      </c>
      <c r="B1239" t="str">
        <f t="shared" si="174"/>
        <v xml:space="preserve"> parczewski </v>
      </c>
      <c r="C1239" s="4" t="s">
        <v>16</v>
      </c>
      <c r="D1239" s="6">
        <v>2212</v>
      </c>
      <c r="E1239" s="6">
        <v>1161</v>
      </c>
      <c r="F1239" s="6">
        <v>1051</v>
      </c>
      <c r="G1239" t="b">
        <f t="shared" si="175"/>
        <v>0</v>
      </c>
      <c r="H1239" t="b">
        <f t="shared" si="176"/>
        <v>1</v>
      </c>
      <c r="I1239" t="b">
        <f t="shared" si="179"/>
        <v>1</v>
      </c>
      <c r="J1239" t="b">
        <f t="shared" si="177"/>
        <v>0</v>
      </c>
    </row>
    <row r="1240" spans="1:10">
      <c r="A1240" t="s">
        <v>408</v>
      </c>
      <c r="B1240" t="str">
        <f t="shared" si="174"/>
        <v xml:space="preserve"> parczewski </v>
      </c>
      <c r="C1240" s="4" t="s">
        <v>17</v>
      </c>
      <c r="D1240" s="6">
        <v>2581</v>
      </c>
      <c r="E1240" s="6">
        <v>1277</v>
      </c>
      <c r="F1240" s="6">
        <v>1304</v>
      </c>
      <c r="G1240" t="b">
        <f t="shared" si="175"/>
        <v>0</v>
      </c>
      <c r="H1240" t="b">
        <f t="shared" si="176"/>
        <v>1</v>
      </c>
      <c r="I1240" t="b">
        <f t="shared" si="179"/>
        <v>1</v>
      </c>
      <c r="J1240" t="b">
        <f t="shared" si="177"/>
        <v>0</v>
      </c>
    </row>
    <row r="1241" spans="1:10">
      <c r="A1241" t="s">
        <v>408</v>
      </c>
      <c r="B1241" t="str">
        <f t="shared" si="174"/>
        <v xml:space="preserve"> parczewski </v>
      </c>
      <c r="C1241" s="4" t="s">
        <v>18</v>
      </c>
      <c r="D1241" s="6">
        <v>2454</v>
      </c>
      <c r="E1241" s="6">
        <v>1202</v>
      </c>
      <c r="F1241" s="6">
        <v>1252</v>
      </c>
      <c r="G1241" t="b">
        <f t="shared" si="175"/>
        <v>0</v>
      </c>
      <c r="H1241" t="b">
        <f t="shared" si="176"/>
        <v>1</v>
      </c>
      <c r="I1241" t="b">
        <f t="shared" si="179"/>
        <v>1</v>
      </c>
      <c r="J1241" t="b">
        <f t="shared" si="177"/>
        <v>0</v>
      </c>
    </row>
    <row r="1242" spans="1:10">
      <c r="A1242" t="s">
        <v>408</v>
      </c>
      <c r="B1242" t="str">
        <f t="shared" si="174"/>
        <v xml:space="preserve"> parczewski </v>
      </c>
      <c r="C1242" s="4" t="s">
        <v>19</v>
      </c>
      <c r="D1242" s="6">
        <v>1962</v>
      </c>
      <c r="E1242" s="6">
        <v>882</v>
      </c>
      <c r="F1242" s="6">
        <v>1080</v>
      </c>
      <c r="G1242" t="b">
        <f t="shared" si="175"/>
        <v>0</v>
      </c>
      <c r="H1242" t="b">
        <f t="shared" si="176"/>
        <v>1</v>
      </c>
      <c r="I1242" t="b">
        <f t="shared" si="179"/>
        <v>1</v>
      </c>
      <c r="J1242" t="b">
        <f t="shared" si="177"/>
        <v>0</v>
      </c>
    </row>
    <row r="1243" spans="1:10">
      <c r="A1243" t="s">
        <v>408</v>
      </c>
      <c r="B1243" t="str">
        <f t="shared" si="174"/>
        <v xml:space="preserve"> parczewski </v>
      </c>
      <c r="C1243" s="4" t="s">
        <v>5</v>
      </c>
      <c r="D1243" s="6">
        <v>4066</v>
      </c>
      <c r="E1243" s="6">
        <v>1419</v>
      </c>
      <c r="F1243" s="6">
        <v>2647</v>
      </c>
      <c r="G1243" t="b">
        <f t="shared" si="175"/>
        <v>1</v>
      </c>
      <c r="H1243" t="b">
        <f t="shared" si="176"/>
        <v>0</v>
      </c>
      <c r="I1243" t="b">
        <f t="shared" si="179"/>
        <v>1</v>
      </c>
      <c r="J1243" t="b">
        <f t="shared" si="177"/>
        <v>0</v>
      </c>
    </row>
    <row r="1244" spans="1:10">
      <c r="A1244" t="s">
        <v>408</v>
      </c>
      <c r="B1244" t="str">
        <f t="shared" si="174"/>
        <v xml:space="preserve"> parczewski </v>
      </c>
      <c r="C1244" s="4" t="s">
        <v>4</v>
      </c>
      <c r="D1244" s="6">
        <f>SUM(D1242:D1243)</f>
        <v>6028</v>
      </c>
      <c r="E1244" s="6">
        <f>SUM(E1242:E1243)</f>
        <v>2301</v>
      </c>
      <c r="F1244" s="6">
        <f>SUM(F1242:F1243)</f>
        <v>3727</v>
      </c>
      <c r="G1244" t="b">
        <f t="shared" si="175"/>
        <v>1</v>
      </c>
      <c r="H1244" t="b">
        <f t="shared" si="176"/>
        <v>1</v>
      </c>
      <c r="I1244" t="b">
        <f>IFERROR(IF(SEARCH("65+",C1244)&gt;0,FALSE,TRUE),TRUE)</f>
        <v>0</v>
      </c>
      <c r="J1244" t="b">
        <f t="shared" si="177"/>
        <v>0</v>
      </c>
    </row>
    <row r="1245" spans="1:10">
      <c r="A1245" t="s">
        <v>408</v>
      </c>
      <c r="B1245" t="str">
        <f t="shared" si="174"/>
        <v xml:space="preserve"> puławski </v>
      </c>
      <c r="C1245" s="4" t="s">
        <v>155</v>
      </c>
      <c r="D1245" s="6">
        <v>114859</v>
      </c>
      <c r="E1245" s="6">
        <v>55112</v>
      </c>
      <c r="F1245" s="6">
        <v>59747</v>
      </c>
      <c r="G1245" t="b">
        <f t="shared" si="175"/>
        <v>1</v>
      </c>
      <c r="H1245" t="b">
        <f t="shared" si="176"/>
        <v>1</v>
      </c>
      <c r="I1245" t="b">
        <f>IFERROR(IF(SEARCH("65+",C1245)&gt;0,FALSE,TRUE),TRUE)</f>
        <v>1</v>
      </c>
      <c r="J1245" t="b">
        <f t="shared" si="177"/>
        <v>1</v>
      </c>
    </row>
    <row r="1246" spans="1:10">
      <c r="A1246" t="s">
        <v>408</v>
      </c>
      <c r="B1246" t="str">
        <f t="shared" si="174"/>
        <v xml:space="preserve"> puławski </v>
      </c>
      <c r="C1246" s="4" t="s">
        <v>6</v>
      </c>
      <c r="D1246" s="6">
        <v>4833</v>
      </c>
      <c r="E1246" s="6">
        <v>2477</v>
      </c>
      <c r="F1246" s="6">
        <v>2356</v>
      </c>
      <c r="G1246" t="b">
        <f t="shared" si="175"/>
        <v>0</v>
      </c>
      <c r="H1246" t="b">
        <f t="shared" si="176"/>
        <v>1</v>
      </c>
      <c r="I1246" t="b">
        <f t="shared" ref="I1246:I1260" si="180">IFERROR(IF(SEARCH(" 65+ ",C1246)&gt;0,FALSE,TRUE),TRUE)</f>
        <v>1</v>
      </c>
      <c r="J1246" t="b">
        <f t="shared" si="177"/>
        <v>0</v>
      </c>
    </row>
    <row r="1247" spans="1:10">
      <c r="A1247" t="s">
        <v>408</v>
      </c>
      <c r="B1247" t="str">
        <f t="shared" si="174"/>
        <v xml:space="preserve"> puławski </v>
      </c>
      <c r="C1247" s="4" t="s">
        <v>7</v>
      </c>
      <c r="D1247" s="6">
        <v>5588</v>
      </c>
      <c r="E1247" s="6">
        <v>2893</v>
      </c>
      <c r="F1247" s="6">
        <v>2695</v>
      </c>
      <c r="G1247" t="b">
        <f t="shared" si="175"/>
        <v>0</v>
      </c>
      <c r="H1247" t="b">
        <f t="shared" si="176"/>
        <v>1</v>
      </c>
      <c r="I1247" t="b">
        <f t="shared" si="180"/>
        <v>1</v>
      </c>
      <c r="J1247" t="b">
        <f t="shared" si="177"/>
        <v>0</v>
      </c>
    </row>
    <row r="1248" spans="1:10">
      <c r="A1248" t="s">
        <v>408</v>
      </c>
      <c r="B1248" t="str">
        <f t="shared" si="174"/>
        <v xml:space="preserve"> puławski </v>
      </c>
      <c r="C1248" s="4" t="s">
        <v>8</v>
      </c>
      <c r="D1248" s="6">
        <v>5341</v>
      </c>
      <c r="E1248" s="6">
        <v>2747</v>
      </c>
      <c r="F1248" s="6">
        <v>2594</v>
      </c>
      <c r="G1248" t="b">
        <f t="shared" si="175"/>
        <v>0</v>
      </c>
      <c r="H1248" t="b">
        <f t="shared" si="176"/>
        <v>1</v>
      </c>
      <c r="I1248" t="b">
        <f t="shared" si="180"/>
        <v>1</v>
      </c>
      <c r="J1248" t="b">
        <f t="shared" si="177"/>
        <v>0</v>
      </c>
    </row>
    <row r="1249" spans="1:10">
      <c r="A1249" t="s">
        <v>408</v>
      </c>
      <c r="B1249" t="str">
        <f t="shared" si="174"/>
        <v xml:space="preserve"> puławski </v>
      </c>
      <c r="C1249" s="4" t="s">
        <v>9</v>
      </c>
      <c r="D1249" s="6">
        <v>6603</v>
      </c>
      <c r="E1249" s="6">
        <v>3379</v>
      </c>
      <c r="F1249" s="6">
        <v>3224</v>
      </c>
      <c r="G1249" t="b">
        <f t="shared" si="175"/>
        <v>0</v>
      </c>
      <c r="H1249" t="b">
        <f t="shared" si="176"/>
        <v>1</v>
      </c>
      <c r="I1249" t="b">
        <f t="shared" si="180"/>
        <v>1</v>
      </c>
      <c r="J1249" t="b">
        <f t="shared" si="177"/>
        <v>0</v>
      </c>
    </row>
    <row r="1250" spans="1:10">
      <c r="A1250" t="s">
        <v>408</v>
      </c>
      <c r="B1250" t="str">
        <f t="shared" si="174"/>
        <v xml:space="preserve"> puławski </v>
      </c>
      <c r="C1250" s="4" t="s">
        <v>10</v>
      </c>
      <c r="D1250" s="6">
        <v>6944</v>
      </c>
      <c r="E1250" s="6">
        <v>3631</v>
      </c>
      <c r="F1250" s="6">
        <v>3313</v>
      </c>
      <c r="G1250" t="b">
        <f t="shared" si="175"/>
        <v>0</v>
      </c>
      <c r="H1250" t="b">
        <f t="shared" si="176"/>
        <v>1</v>
      </c>
      <c r="I1250" t="b">
        <f t="shared" si="180"/>
        <v>1</v>
      </c>
      <c r="J1250" t="b">
        <f t="shared" si="177"/>
        <v>0</v>
      </c>
    </row>
    <row r="1251" spans="1:10">
      <c r="A1251" t="s">
        <v>408</v>
      </c>
      <c r="B1251" t="str">
        <f t="shared" si="174"/>
        <v xml:space="preserve"> puławski </v>
      </c>
      <c r="C1251" s="4" t="s">
        <v>11</v>
      </c>
      <c r="D1251" s="6">
        <v>7652</v>
      </c>
      <c r="E1251" s="6">
        <v>3959</v>
      </c>
      <c r="F1251" s="6">
        <v>3693</v>
      </c>
      <c r="G1251" t="b">
        <f t="shared" si="175"/>
        <v>0</v>
      </c>
      <c r="H1251" t="b">
        <f t="shared" si="176"/>
        <v>1</v>
      </c>
      <c r="I1251" t="b">
        <f t="shared" si="180"/>
        <v>1</v>
      </c>
      <c r="J1251" t="b">
        <f t="shared" si="177"/>
        <v>0</v>
      </c>
    </row>
    <row r="1252" spans="1:10">
      <c r="A1252" t="s">
        <v>408</v>
      </c>
      <c r="B1252" t="str">
        <f t="shared" si="174"/>
        <v xml:space="preserve"> puławski </v>
      </c>
      <c r="C1252" s="4" t="s">
        <v>12</v>
      </c>
      <c r="D1252" s="6">
        <v>8384</v>
      </c>
      <c r="E1252" s="6">
        <v>4256</v>
      </c>
      <c r="F1252" s="6">
        <v>4128</v>
      </c>
      <c r="G1252" t="b">
        <f t="shared" si="175"/>
        <v>0</v>
      </c>
      <c r="H1252" t="b">
        <f t="shared" si="176"/>
        <v>1</v>
      </c>
      <c r="I1252" t="b">
        <f t="shared" si="180"/>
        <v>1</v>
      </c>
      <c r="J1252" t="b">
        <f t="shared" si="177"/>
        <v>0</v>
      </c>
    </row>
    <row r="1253" spans="1:10">
      <c r="A1253" t="s">
        <v>408</v>
      </c>
      <c r="B1253" t="str">
        <f t="shared" si="174"/>
        <v xml:space="preserve"> puławski </v>
      </c>
      <c r="C1253" s="4" t="s">
        <v>13</v>
      </c>
      <c r="D1253" s="6">
        <v>8364</v>
      </c>
      <c r="E1253" s="6">
        <v>4282</v>
      </c>
      <c r="F1253" s="6">
        <v>4082</v>
      </c>
      <c r="G1253" t="b">
        <f t="shared" si="175"/>
        <v>0</v>
      </c>
      <c r="H1253" t="b">
        <f t="shared" si="176"/>
        <v>1</v>
      </c>
      <c r="I1253" t="b">
        <f t="shared" si="180"/>
        <v>1</v>
      </c>
      <c r="J1253" t="b">
        <f t="shared" si="177"/>
        <v>0</v>
      </c>
    </row>
    <row r="1254" spans="1:10">
      <c r="A1254" t="s">
        <v>408</v>
      </c>
      <c r="B1254" t="str">
        <f t="shared" si="174"/>
        <v xml:space="preserve"> puławski </v>
      </c>
      <c r="C1254" s="4" t="s">
        <v>14</v>
      </c>
      <c r="D1254" s="6">
        <v>8072</v>
      </c>
      <c r="E1254" s="6">
        <v>4102</v>
      </c>
      <c r="F1254" s="6">
        <v>3970</v>
      </c>
      <c r="G1254" t="b">
        <f t="shared" si="175"/>
        <v>0</v>
      </c>
      <c r="H1254" t="b">
        <f t="shared" si="176"/>
        <v>1</v>
      </c>
      <c r="I1254" t="b">
        <f t="shared" si="180"/>
        <v>1</v>
      </c>
      <c r="J1254" t="b">
        <f t="shared" si="177"/>
        <v>0</v>
      </c>
    </row>
    <row r="1255" spans="1:10">
      <c r="A1255" t="s">
        <v>408</v>
      </c>
      <c r="B1255" t="str">
        <f t="shared" si="174"/>
        <v xml:space="preserve"> puławski </v>
      </c>
      <c r="C1255" s="4" t="s">
        <v>15</v>
      </c>
      <c r="D1255" s="6">
        <v>7637</v>
      </c>
      <c r="E1255" s="6">
        <v>3844</v>
      </c>
      <c r="F1255" s="6">
        <v>3793</v>
      </c>
      <c r="G1255" t="b">
        <f t="shared" si="175"/>
        <v>0</v>
      </c>
      <c r="H1255" t="b">
        <f t="shared" si="176"/>
        <v>1</v>
      </c>
      <c r="I1255" t="b">
        <f t="shared" si="180"/>
        <v>1</v>
      </c>
      <c r="J1255" t="b">
        <f t="shared" si="177"/>
        <v>0</v>
      </c>
    </row>
    <row r="1256" spans="1:10">
      <c r="A1256" t="s">
        <v>408</v>
      </c>
      <c r="B1256" t="str">
        <f t="shared" si="174"/>
        <v xml:space="preserve"> puławski </v>
      </c>
      <c r="C1256" s="4" t="s">
        <v>16</v>
      </c>
      <c r="D1256" s="6">
        <v>7367</v>
      </c>
      <c r="E1256" s="6">
        <v>3623</v>
      </c>
      <c r="F1256" s="6">
        <v>3744</v>
      </c>
      <c r="G1256" t="b">
        <f t="shared" si="175"/>
        <v>0</v>
      </c>
      <c r="H1256" t="b">
        <f t="shared" si="176"/>
        <v>1</v>
      </c>
      <c r="I1256" t="b">
        <f t="shared" si="180"/>
        <v>1</v>
      </c>
      <c r="J1256" t="b">
        <f t="shared" si="177"/>
        <v>0</v>
      </c>
    </row>
    <row r="1257" spans="1:10">
      <c r="A1257" t="s">
        <v>408</v>
      </c>
      <c r="B1257" t="str">
        <f t="shared" si="174"/>
        <v xml:space="preserve"> puławski </v>
      </c>
      <c r="C1257" s="4" t="s">
        <v>17</v>
      </c>
      <c r="D1257" s="6">
        <v>8100</v>
      </c>
      <c r="E1257" s="6">
        <v>3841</v>
      </c>
      <c r="F1257" s="6">
        <v>4259</v>
      </c>
      <c r="G1257" t="b">
        <f t="shared" si="175"/>
        <v>0</v>
      </c>
      <c r="H1257" t="b">
        <f t="shared" si="176"/>
        <v>1</v>
      </c>
      <c r="I1257" t="b">
        <f t="shared" si="180"/>
        <v>1</v>
      </c>
      <c r="J1257" t="b">
        <f t="shared" si="177"/>
        <v>0</v>
      </c>
    </row>
    <row r="1258" spans="1:10">
      <c r="A1258" t="s">
        <v>408</v>
      </c>
      <c r="B1258" t="str">
        <f t="shared" si="174"/>
        <v xml:space="preserve"> puławski </v>
      </c>
      <c r="C1258" s="4" t="s">
        <v>18</v>
      </c>
      <c r="D1258" s="6">
        <v>8224</v>
      </c>
      <c r="E1258" s="6">
        <v>3795</v>
      </c>
      <c r="F1258" s="6">
        <v>4429</v>
      </c>
      <c r="G1258" t="b">
        <f t="shared" si="175"/>
        <v>0</v>
      </c>
      <c r="H1258" t="b">
        <f t="shared" si="176"/>
        <v>1</v>
      </c>
      <c r="I1258" t="b">
        <f t="shared" si="180"/>
        <v>1</v>
      </c>
      <c r="J1258" t="b">
        <f t="shared" si="177"/>
        <v>0</v>
      </c>
    </row>
    <row r="1259" spans="1:10">
      <c r="A1259" t="s">
        <v>408</v>
      </c>
      <c r="B1259" t="str">
        <f t="shared" si="174"/>
        <v xml:space="preserve"> puławski </v>
      </c>
      <c r="C1259" s="4" t="s">
        <v>19</v>
      </c>
      <c r="D1259" s="6">
        <v>7231</v>
      </c>
      <c r="E1259" s="6">
        <v>2974</v>
      </c>
      <c r="F1259" s="6">
        <v>4257</v>
      </c>
      <c r="G1259" t="b">
        <f t="shared" si="175"/>
        <v>0</v>
      </c>
      <c r="H1259" t="b">
        <f t="shared" si="176"/>
        <v>1</v>
      </c>
      <c r="I1259" t="b">
        <f t="shared" si="180"/>
        <v>1</v>
      </c>
      <c r="J1259" t="b">
        <f t="shared" si="177"/>
        <v>0</v>
      </c>
    </row>
    <row r="1260" spans="1:10">
      <c r="A1260" t="s">
        <v>408</v>
      </c>
      <c r="B1260" t="str">
        <f t="shared" si="174"/>
        <v xml:space="preserve"> puławski </v>
      </c>
      <c r="C1260" s="4" t="s">
        <v>5</v>
      </c>
      <c r="D1260" s="6">
        <v>14519</v>
      </c>
      <c r="E1260" s="6">
        <v>5309</v>
      </c>
      <c r="F1260" s="6">
        <v>9210</v>
      </c>
      <c r="G1260" t="b">
        <f t="shared" si="175"/>
        <v>1</v>
      </c>
      <c r="H1260" t="b">
        <f t="shared" si="176"/>
        <v>0</v>
      </c>
      <c r="I1260" t="b">
        <f t="shared" si="180"/>
        <v>1</v>
      </c>
      <c r="J1260" t="b">
        <f t="shared" si="177"/>
        <v>0</v>
      </c>
    </row>
    <row r="1261" spans="1:10">
      <c r="A1261" t="s">
        <v>408</v>
      </c>
      <c r="B1261" t="str">
        <f t="shared" si="174"/>
        <v xml:space="preserve"> puławski </v>
      </c>
      <c r="C1261" s="4" t="s">
        <v>4</v>
      </c>
      <c r="D1261" s="6">
        <f>SUM(D1259:D1260)</f>
        <v>21750</v>
      </c>
      <c r="E1261" s="6">
        <f>SUM(E1259:E1260)</f>
        <v>8283</v>
      </c>
      <c r="F1261" s="6">
        <f>SUM(F1259:F1260)</f>
        <v>13467</v>
      </c>
      <c r="G1261" t="b">
        <f t="shared" si="175"/>
        <v>1</v>
      </c>
      <c r="H1261" t="b">
        <f t="shared" si="176"/>
        <v>1</v>
      </c>
      <c r="I1261" t="b">
        <f>IFERROR(IF(SEARCH("65+",C1261)&gt;0,FALSE,TRUE),TRUE)</f>
        <v>0</v>
      </c>
      <c r="J1261" t="b">
        <f t="shared" si="177"/>
        <v>0</v>
      </c>
    </row>
    <row r="1262" spans="1:10">
      <c r="A1262" t="s">
        <v>408</v>
      </c>
      <c r="B1262" t="str">
        <f t="shared" si="174"/>
        <v xml:space="preserve"> radzyński </v>
      </c>
      <c r="C1262" s="4" t="s">
        <v>156</v>
      </c>
      <c r="D1262" s="6">
        <v>60119</v>
      </c>
      <c r="E1262" s="6">
        <v>30003</v>
      </c>
      <c r="F1262" s="6">
        <v>30116</v>
      </c>
      <c r="G1262" t="b">
        <f t="shared" si="175"/>
        <v>1</v>
      </c>
      <c r="H1262" t="b">
        <f t="shared" si="176"/>
        <v>1</v>
      </c>
      <c r="I1262" t="b">
        <f>IFERROR(IF(SEARCH("65+",C1262)&gt;0,FALSE,TRUE),TRUE)</f>
        <v>1</v>
      </c>
      <c r="J1262" t="b">
        <f t="shared" si="177"/>
        <v>1</v>
      </c>
    </row>
    <row r="1263" spans="1:10">
      <c r="A1263" t="s">
        <v>408</v>
      </c>
      <c r="B1263" t="str">
        <f t="shared" ref="B1263:B1326" si="181">IF(C1262="65+",C1263,B1262)</f>
        <v xml:space="preserve"> radzyński </v>
      </c>
      <c r="C1263" s="4" t="s">
        <v>6</v>
      </c>
      <c r="D1263" s="6">
        <v>2965</v>
      </c>
      <c r="E1263" s="6">
        <v>1531</v>
      </c>
      <c r="F1263" s="6">
        <v>1434</v>
      </c>
      <c r="G1263" t="b">
        <f t="shared" ref="G1263:G1326" si="182">IFERROR(IF(SEARCH(" - ",C1263)&gt;0,FALSE,TRUE),TRUE)</f>
        <v>0</v>
      </c>
      <c r="H1263" t="b">
        <f t="shared" ref="H1263:H1326" si="183">IFERROR(IF(SEARCH(" 70 ",C1263)&gt;0,FALSE,TRUE),TRUE)</f>
        <v>1</v>
      </c>
      <c r="I1263" t="b">
        <f t="shared" ref="I1263:I1277" si="184">IFERROR(IF(SEARCH(" 65+ ",C1263)&gt;0,FALSE,TRUE),TRUE)</f>
        <v>1</v>
      </c>
      <c r="J1263" t="b">
        <f t="shared" ref="J1263:J1326" si="185">AND(G1263:I1263)</f>
        <v>0</v>
      </c>
    </row>
    <row r="1264" spans="1:10">
      <c r="A1264" t="s">
        <v>408</v>
      </c>
      <c r="B1264" t="str">
        <f t="shared" si="181"/>
        <v xml:space="preserve"> radzyński </v>
      </c>
      <c r="C1264" s="4" t="s">
        <v>7</v>
      </c>
      <c r="D1264" s="6">
        <v>3354</v>
      </c>
      <c r="E1264" s="6">
        <v>1740</v>
      </c>
      <c r="F1264" s="6">
        <v>1614</v>
      </c>
      <c r="G1264" t="b">
        <f t="shared" si="182"/>
        <v>0</v>
      </c>
      <c r="H1264" t="b">
        <f t="shared" si="183"/>
        <v>1</v>
      </c>
      <c r="I1264" t="b">
        <f t="shared" si="184"/>
        <v>1</v>
      </c>
      <c r="J1264" t="b">
        <f t="shared" si="185"/>
        <v>0</v>
      </c>
    </row>
    <row r="1265" spans="1:10">
      <c r="A1265" t="s">
        <v>408</v>
      </c>
      <c r="B1265" t="str">
        <f t="shared" si="181"/>
        <v xml:space="preserve"> radzyński </v>
      </c>
      <c r="C1265" s="4" t="s">
        <v>8</v>
      </c>
      <c r="D1265" s="6">
        <v>3304</v>
      </c>
      <c r="E1265" s="6">
        <v>1661</v>
      </c>
      <c r="F1265" s="6">
        <v>1643</v>
      </c>
      <c r="G1265" t="b">
        <f t="shared" si="182"/>
        <v>0</v>
      </c>
      <c r="H1265" t="b">
        <f t="shared" si="183"/>
        <v>1</v>
      </c>
      <c r="I1265" t="b">
        <f t="shared" si="184"/>
        <v>1</v>
      </c>
      <c r="J1265" t="b">
        <f t="shared" si="185"/>
        <v>0</v>
      </c>
    </row>
    <row r="1266" spans="1:10">
      <c r="A1266" t="s">
        <v>408</v>
      </c>
      <c r="B1266" t="str">
        <f t="shared" si="181"/>
        <v xml:space="preserve"> radzyński </v>
      </c>
      <c r="C1266" s="4" t="s">
        <v>9</v>
      </c>
      <c r="D1266" s="6">
        <v>3586</v>
      </c>
      <c r="E1266" s="6">
        <v>1852</v>
      </c>
      <c r="F1266" s="6">
        <v>1734</v>
      </c>
      <c r="G1266" t="b">
        <f t="shared" si="182"/>
        <v>0</v>
      </c>
      <c r="H1266" t="b">
        <f t="shared" si="183"/>
        <v>1</v>
      </c>
      <c r="I1266" t="b">
        <f t="shared" si="184"/>
        <v>1</v>
      </c>
      <c r="J1266" t="b">
        <f t="shared" si="185"/>
        <v>0</v>
      </c>
    </row>
    <row r="1267" spans="1:10">
      <c r="A1267" t="s">
        <v>408</v>
      </c>
      <c r="B1267" t="str">
        <f t="shared" si="181"/>
        <v xml:space="preserve"> radzyński </v>
      </c>
      <c r="C1267" s="4" t="s">
        <v>10</v>
      </c>
      <c r="D1267" s="6">
        <v>4457</v>
      </c>
      <c r="E1267" s="6">
        <v>2291</v>
      </c>
      <c r="F1267" s="6">
        <v>2166</v>
      </c>
      <c r="G1267" t="b">
        <f t="shared" si="182"/>
        <v>0</v>
      </c>
      <c r="H1267" t="b">
        <f t="shared" si="183"/>
        <v>1</v>
      </c>
      <c r="I1267" t="b">
        <f t="shared" si="184"/>
        <v>1</v>
      </c>
      <c r="J1267" t="b">
        <f t="shared" si="185"/>
        <v>0</v>
      </c>
    </row>
    <row r="1268" spans="1:10">
      <c r="A1268" t="s">
        <v>408</v>
      </c>
      <c r="B1268" t="str">
        <f t="shared" si="181"/>
        <v xml:space="preserve"> radzyński </v>
      </c>
      <c r="C1268" s="4" t="s">
        <v>11</v>
      </c>
      <c r="D1268" s="6">
        <v>4418</v>
      </c>
      <c r="E1268" s="6">
        <v>2424</v>
      </c>
      <c r="F1268" s="6">
        <v>1994</v>
      </c>
      <c r="G1268" t="b">
        <f t="shared" si="182"/>
        <v>0</v>
      </c>
      <c r="H1268" t="b">
        <f t="shared" si="183"/>
        <v>1</v>
      </c>
      <c r="I1268" t="b">
        <f t="shared" si="184"/>
        <v>1</v>
      </c>
      <c r="J1268" t="b">
        <f t="shared" si="185"/>
        <v>0</v>
      </c>
    </row>
    <row r="1269" spans="1:10">
      <c r="A1269" t="s">
        <v>408</v>
      </c>
      <c r="B1269" t="str">
        <f t="shared" si="181"/>
        <v xml:space="preserve"> radzyński </v>
      </c>
      <c r="C1269" s="4" t="s">
        <v>12</v>
      </c>
      <c r="D1269" s="6">
        <v>4696</v>
      </c>
      <c r="E1269" s="6">
        <v>2482</v>
      </c>
      <c r="F1269" s="6">
        <v>2214</v>
      </c>
      <c r="G1269" t="b">
        <f t="shared" si="182"/>
        <v>0</v>
      </c>
      <c r="H1269" t="b">
        <f t="shared" si="183"/>
        <v>1</v>
      </c>
      <c r="I1269" t="b">
        <f t="shared" si="184"/>
        <v>1</v>
      </c>
      <c r="J1269" t="b">
        <f t="shared" si="185"/>
        <v>0</v>
      </c>
    </row>
    <row r="1270" spans="1:10">
      <c r="A1270" t="s">
        <v>408</v>
      </c>
      <c r="B1270" t="str">
        <f t="shared" si="181"/>
        <v xml:space="preserve"> radzyński </v>
      </c>
      <c r="C1270" s="4" t="s">
        <v>13</v>
      </c>
      <c r="D1270" s="6">
        <v>4433</v>
      </c>
      <c r="E1270" s="6">
        <v>2387</v>
      </c>
      <c r="F1270" s="6">
        <v>2046</v>
      </c>
      <c r="G1270" t="b">
        <f t="shared" si="182"/>
        <v>0</v>
      </c>
      <c r="H1270" t="b">
        <f t="shared" si="183"/>
        <v>1</v>
      </c>
      <c r="I1270" t="b">
        <f t="shared" si="184"/>
        <v>1</v>
      </c>
      <c r="J1270" t="b">
        <f t="shared" si="185"/>
        <v>0</v>
      </c>
    </row>
    <row r="1271" spans="1:10">
      <c r="A1271" t="s">
        <v>408</v>
      </c>
      <c r="B1271" t="str">
        <f t="shared" si="181"/>
        <v xml:space="preserve"> radzyński </v>
      </c>
      <c r="C1271" s="4" t="s">
        <v>14</v>
      </c>
      <c r="D1271" s="6">
        <v>4017</v>
      </c>
      <c r="E1271" s="6">
        <v>2119</v>
      </c>
      <c r="F1271" s="6">
        <v>1898</v>
      </c>
      <c r="G1271" t="b">
        <f t="shared" si="182"/>
        <v>0</v>
      </c>
      <c r="H1271" t="b">
        <f t="shared" si="183"/>
        <v>1</v>
      </c>
      <c r="I1271" t="b">
        <f t="shared" si="184"/>
        <v>1</v>
      </c>
      <c r="J1271" t="b">
        <f t="shared" si="185"/>
        <v>0</v>
      </c>
    </row>
    <row r="1272" spans="1:10">
      <c r="A1272" t="s">
        <v>408</v>
      </c>
      <c r="B1272" t="str">
        <f t="shared" si="181"/>
        <v xml:space="preserve"> radzyński </v>
      </c>
      <c r="C1272" s="4" t="s">
        <v>15</v>
      </c>
      <c r="D1272" s="6">
        <v>3603</v>
      </c>
      <c r="E1272" s="6">
        <v>1915</v>
      </c>
      <c r="F1272" s="6">
        <v>1688</v>
      </c>
      <c r="G1272" t="b">
        <f t="shared" si="182"/>
        <v>0</v>
      </c>
      <c r="H1272" t="b">
        <f t="shared" si="183"/>
        <v>1</v>
      </c>
      <c r="I1272" t="b">
        <f t="shared" si="184"/>
        <v>1</v>
      </c>
      <c r="J1272" t="b">
        <f t="shared" si="185"/>
        <v>0</v>
      </c>
    </row>
    <row r="1273" spans="1:10">
      <c r="A1273" t="s">
        <v>408</v>
      </c>
      <c r="B1273" t="str">
        <f t="shared" si="181"/>
        <v xml:space="preserve"> radzyński </v>
      </c>
      <c r="C1273" s="4" t="s">
        <v>16</v>
      </c>
      <c r="D1273" s="6">
        <v>3853</v>
      </c>
      <c r="E1273" s="6">
        <v>1932</v>
      </c>
      <c r="F1273" s="6">
        <v>1921</v>
      </c>
      <c r="G1273" t="b">
        <f t="shared" si="182"/>
        <v>0</v>
      </c>
      <c r="H1273" t="b">
        <f t="shared" si="183"/>
        <v>1</v>
      </c>
      <c r="I1273" t="b">
        <f t="shared" si="184"/>
        <v>1</v>
      </c>
      <c r="J1273" t="b">
        <f t="shared" si="185"/>
        <v>0</v>
      </c>
    </row>
    <row r="1274" spans="1:10">
      <c r="A1274" t="s">
        <v>408</v>
      </c>
      <c r="B1274" t="str">
        <f t="shared" si="181"/>
        <v xml:space="preserve"> radzyński </v>
      </c>
      <c r="C1274" s="4" t="s">
        <v>17</v>
      </c>
      <c r="D1274" s="6">
        <v>4197</v>
      </c>
      <c r="E1274" s="6">
        <v>2134</v>
      </c>
      <c r="F1274" s="6">
        <v>2063</v>
      </c>
      <c r="G1274" t="b">
        <f t="shared" si="182"/>
        <v>0</v>
      </c>
      <c r="H1274" t="b">
        <f t="shared" si="183"/>
        <v>1</v>
      </c>
      <c r="I1274" t="b">
        <f t="shared" si="184"/>
        <v>1</v>
      </c>
      <c r="J1274" t="b">
        <f t="shared" si="185"/>
        <v>0</v>
      </c>
    </row>
    <row r="1275" spans="1:10">
      <c r="A1275" t="s">
        <v>408</v>
      </c>
      <c r="B1275" t="str">
        <f t="shared" si="181"/>
        <v xml:space="preserve"> radzyński </v>
      </c>
      <c r="C1275" s="4" t="s">
        <v>18</v>
      </c>
      <c r="D1275" s="6">
        <v>3844</v>
      </c>
      <c r="E1275" s="6">
        <v>1876</v>
      </c>
      <c r="F1275" s="6">
        <v>1968</v>
      </c>
      <c r="G1275" t="b">
        <f t="shared" si="182"/>
        <v>0</v>
      </c>
      <c r="H1275" t="b">
        <f t="shared" si="183"/>
        <v>1</v>
      </c>
      <c r="I1275" t="b">
        <f t="shared" si="184"/>
        <v>1</v>
      </c>
      <c r="J1275" t="b">
        <f t="shared" si="185"/>
        <v>0</v>
      </c>
    </row>
    <row r="1276" spans="1:10">
      <c r="A1276" t="s">
        <v>408</v>
      </c>
      <c r="B1276" t="str">
        <f t="shared" si="181"/>
        <v xml:space="preserve"> radzyński </v>
      </c>
      <c r="C1276" s="4" t="s">
        <v>19</v>
      </c>
      <c r="D1276" s="6">
        <v>3064</v>
      </c>
      <c r="E1276" s="6">
        <v>1376</v>
      </c>
      <c r="F1276" s="6">
        <v>1688</v>
      </c>
      <c r="G1276" t="b">
        <f t="shared" si="182"/>
        <v>0</v>
      </c>
      <c r="H1276" t="b">
        <f t="shared" si="183"/>
        <v>1</v>
      </c>
      <c r="I1276" t="b">
        <f t="shared" si="184"/>
        <v>1</v>
      </c>
      <c r="J1276" t="b">
        <f t="shared" si="185"/>
        <v>0</v>
      </c>
    </row>
    <row r="1277" spans="1:10">
      <c r="A1277" t="s">
        <v>408</v>
      </c>
      <c r="B1277" t="str">
        <f t="shared" si="181"/>
        <v xml:space="preserve"> radzyński </v>
      </c>
      <c r="C1277" s="4" t="s">
        <v>5</v>
      </c>
      <c r="D1277" s="6">
        <v>6328</v>
      </c>
      <c r="E1277" s="6">
        <v>2283</v>
      </c>
      <c r="F1277" s="6">
        <v>4045</v>
      </c>
      <c r="G1277" t="b">
        <f t="shared" si="182"/>
        <v>1</v>
      </c>
      <c r="H1277" t="b">
        <f t="shared" si="183"/>
        <v>0</v>
      </c>
      <c r="I1277" t="b">
        <f t="shared" si="184"/>
        <v>1</v>
      </c>
      <c r="J1277" t="b">
        <f t="shared" si="185"/>
        <v>0</v>
      </c>
    </row>
    <row r="1278" spans="1:10">
      <c r="A1278" t="s">
        <v>408</v>
      </c>
      <c r="B1278" t="str">
        <f t="shared" si="181"/>
        <v xml:space="preserve"> radzyński </v>
      </c>
      <c r="C1278" s="4" t="s">
        <v>4</v>
      </c>
      <c r="D1278" s="6">
        <f>SUM(D1276:D1277)</f>
        <v>9392</v>
      </c>
      <c r="E1278" s="6">
        <f>SUM(E1276:E1277)</f>
        <v>3659</v>
      </c>
      <c r="F1278" s="6">
        <f>SUM(F1276:F1277)</f>
        <v>5733</v>
      </c>
      <c r="G1278" t="b">
        <f t="shared" si="182"/>
        <v>1</v>
      </c>
      <c r="H1278" t="b">
        <f t="shared" si="183"/>
        <v>1</v>
      </c>
      <c r="I1278" t="b">
        <f>IFERROR(IF(SEARCH("65+",C1278)&gt;0,FALSE,TRUE),TRUE)</f>
        <v>0</v>
      </c>
      <c r="J1278" t="b">
        <f t="shared" si="185"/>
        <v>0</v>
      </c>
    </row>
    <row r="1279" spans="1:10">
      <c r="A1279" t="s">
        <v>408</v>
      </c>
      <c r="B1279" t="str">
        <f t="shared" si="181"/>
        <v xml:space="preserve"> rycki </v>
      </c>
      <c r="C1279" s="4" t="s">
        <v>157</v>
      </c>
      <c r="D1279" s="6">
        <v>57233</v>
      </c>
      <c r="E1279" s="6">
        <v>28552</v>
      </c>
      <c r="F1279" s="6">
        <v>28681</v>
      </c>
      <c r="G1279" t="b">
        <f t="shared" si="182"/>
        <v>1</v>
      </c>
      <c r="H1279" t="b">
        <f t="shared" si="183"/>
        <v>1</v>
      </c>
      <c r="I1279" t="b">
        <f>IFERROR(IF(SEARCH("65+",C1279)&gt;0,FALSE,TRUE),TRUE)</f>
        <v>1</v>
      </c>
      <c r="J1279" t="b">
        <f t="shared" si="185"/>
        <v>1</v>
      </c>
    </row>
    <row r="1280" spans="1:10">
      <c r="A1280" t="s">
        <v>408</v>
      </c>
      <c r="B1280" t="str">
        <f t="shared" si="181"/>
        <v xml:space="preserve"> rycki </v>
      </c>
      <c r="C1280" s="4" t="s">
        <v>6</v>
      </c>
      <c r="D1280" s="6">
        <v>2739</v>
      </c>
      <c r="E1280" s="6">
        <v>1411</v>
      </c>
      <c r="F1280" s="6">
        <v>1328</v>
      </c>
      <c r="G1280" t="b">
        <f t="shared" si="182"/>
        <v>0</v>
      </c>
      <c r="H1280" t="b">
        <f t="shared" si="183"/>
        <v>1</v>
      </c>
      <c r="I1280" t="b">
        <f t="shared" ref="I1280:I1294" si="186">IFERROR(IF(SEARCH(" 65+ ",C1280)&gt;0,FALSE,TRUE),TRUE)</f>
        <v>1</v>
      </c>
      <c r="J1280" t="b">
        <f t="shared" si="185"/>
        <v>0</v>
      </c>
    </row>
    <row r="1281" spans="1:10">
      <c r="A1281" t="s">
        <v>408</v>
      </c>
      <c r="B1281" t="str">
        <f t="shared" si="181"/>
        <v xml:space="preserve"> rycki </v>
      </c>
      <c r="C1281" s="4" t="s">
        <v>7</v>
      </c>
      <c r="D1281" s="6">
        <v>2912</v>
      </c>
      <c r="E1281" s="6">
        <v>1495</v>
      </c>
      <c r="F1281" s="6">
        <v>1417</v>
      </c>
      <c r="G1281" t="b">
        <f t="shared" si="182"/>
        <v>0</v>
      </c>
      <c r="H1281" t="b">
        <f t="shared" si="183"/>
        <v>1</v>
      </c>
      <c r="I1281" t="b">
        <f t="shared" si="186"/>
        <v>1</v>
      </c>
      <c r="J1281" t="b">
        <f t="shared" si="185"/>
        <v>0</v>
      </c>
    </row>
    <row r="1282" spans="1:10">
      <c r="A1282" t="s">
        <v>408</v>
      </c>
      <c r="B1282" t="str">
        <f t="shared" si="181"/>
        <v xml:space="preserve"> rycki </v>
      </c>
      <c r="C1282" s="4" t="s">
        <v>8</v>
      </c>
      <c r="D1282" s="6">
        <v>2762</v>
      </c>
      <c r="E1282" s="6">
        <v>1421</v>
      </c>
      <c r="F1282" s="6">
        <v>1341</v>
      </c>
      <c r="G1282" t="b">
        <f t="shared" si="182"/>
        <v>0</v>
      </c>
      <c r="H1282" t="b">
        <f t="shared" si="183"/>
        <v>1</v>
      </c>
      <c r="I1282" t="b">
        <f t="shared" si="186"/>
        <v>1</v>
      </c>
      <c r="J1282" t="b">
        <f t="shared" si="185"/>
        <v>0</v>
      </c>
    </row>
    <row r="1283" spans="1:10">
      <c r="A1283" t="s">
        <v>408</v>
      </c>
      <c r="B1283" t="str">
        <f t="shared" si="181"/>
        <v xml:space="preserve"> rycki </v>
      </c>
      <c r="C1283" s="4" t="s">
        <v>9</v>
      </c>
      <c r="D1283" s="6">
        <v>3307</v>
      </c>
      <c r="E1283" s="6">
        <v>1852</v>
      </c>
      <c r="F1283" s="6">
        <v>1455</v>
      </c>
      <c r="G1283" t="b">
        <f t="shared" si="182"/>
        <v>0</v>
      </c>
      <c r="H1283" t="b">
        <f t="shared" si="183"/>
        <v>1</v>
      </c>
      <c r="I1283" t="b">
        <f t="shared" si="186"/>
        <v>1</v>
      </c>
      <c r="J1283" t="b">
        <f t="shared" si="185"/>
        <v>0</v>
      </c>
    </row>
    <row r="1284" spans="1:10">
      <c r="A1284" t="s">
        <v>408</v>
      </c>
      <c r="B1284" t="str">
        <f t="shared" si="181"/>
        <v xml:space="preserve"> rycki </v>
      </c>
      <c r="C1284" s="4" t="s">
        <v>10</v>
      </c>
      <c r="D1284" s="6">
        <v>4039</v>
      </c>
      <c r="E1284" s="6">
        <v>2031</v>
      </c>
      <c r="F1284" s="6">
        <v>2008</v>
      </c>
      <c r="G1284" t="b">
        <f t="shared" si="182"/>
        <v>0</v>
      </c>
      <c r="H1284" t="b">
        <f t="shared" si="183"/>
        <v>1</v>
      </c>
      <c r="I1284" t="b">
        <f t="shared" si="186"/>
        <v>1</v>
      </c>
      <c r="J1284" t="b">
        <f t="shared" si="185"/>
        <v>0</v>
      </c>
    </row>
    <row r="1285" spans="1:10">
      <c r="A1285" t="s">
        <v>408</v>
      </c>
      <c r="B1285" t="str">
        <f t="shared" si="181"/>
        <v xml:space="preserve"> rycki </v>
      </c>
      <c r="C1285" s="4" t="s">
        <v>11</v>
      </c>
      <c r="D1285" s="6">
        <v>4460</v>
      </c>
      <c r="E1285" s="6">
        <v>2492</v>
      </c>
      <c r="F1285" s="6">
        <v>1968</v>
      </c>
      <c r="G1285" t="b">
        <f t="shared" si="182"/>
        <v>0</v>
      </c>
      <c r="H1285" t="b">
        <f t="shared" si="183"/>
        <v>1</v>
      </c>
      <c r="I1285" t="b">
        <f t="shared" si="186"/>
        <v>1</v>
      </c>
      <c r="J1285" t="b">
        <f t="shared" si="185"/>
        <v>0</v>
      </c>
    </row>
    <row r="1286" spans="1:10">
      <c r="A1286" t="s">
        <v>408</v>
      </c>
      <c r="B1286" t="str">
        <f t="shared" si="181"/>
        <v xml:space="preserve"> rycki </v>
      </c>
      <c r="C1286" s="4" t="s">
        <v>12</v>
      </c>
      <c r="D1286" s="6">
        <v>4453</v>
      </c>
      <c r="E1286" s="6">
        <v>2443</v>
      </c>
      <c r="F1286" s="6">
        <v>2010</v>
      </c>
      <c r="G1286" t="b">
        <f t="shared" si="182"/>
        <v>0</v>
      </c>
      <c r="H1286" t="b">
        <f t="shared" si="183"/>
        <v>1</v>
      </c>
      <c r="I1286" t="b">
        <f t="shared" si="186"/>
        <v>1</v>
      </c>
      <c r="J1286" t="b">
        <f t="shared" si="185"/>
        <v>0</v>
      </c>
    </row>
    <row r="1287" spans="1:10">
      <c r="A1287" t="s">
        <v>408</v>
      </c>
      <c r="B1287" t="str">
        <f t="shared" si="181"/>
        <v xml:space="preserve"> rycki </v>
      </c>
      <c r="C1287" s="4" t="s">
        <v>13</v>
      </c>
      <c r="D1287" s="6">
        <v>4139</v>
      </c>
      <c r="E1287" s="6">
        <v>2226</v>
      </c>
      <c r="F1287" s="6">
        <v>1913</v>
      </c>
      <c r="G1287" t="b">
        <f t="shared" si="182"/>
        <v>0</v>
      </c>
      <c r="H1287" t="b">
        <f t="shared" si="183"/>
        <v>1</v>
      </c>
      <c r="I1287" t="b">
        <f t="shared" si="186"/>
        <v>1</v>
      </c>
      <c r="J1287" t="b">
        <f t="shared" si="185"/>
        <v>0</v>
      </c>
    </row>
    <row r="1288" spans="1:10">
      <c r="A1288" t="s">
        <v>408</v>
      </c>
      <c r="B1288" t="str">
        <f t="shared" si="181"/>
        <v xml:space="preserve"> rycki </v>
      </c>
      <c r="C1288" s="4" t="s">
        <v>14</v>
      </c>
      <c r="D1288" s="6">
        <v>3666</v>
      </c>
      <c r="E1288" s="6">
        <v>1940</v>
      </c>
      <c r="F1288" s="6">
        <v>1726</v>
      </c>
      <c r="G1288" t="b">
        <f t="shared" si="182"/>
        <v>0</v>
      </c>
      <c r="H1288" t="b">
        <f t="shared" si="183"/>
        <v>1</v>
      </c>
      <c r="I1288" t="b">
        <f t="shared" si="186"/>
        <v>1</v>
      </c>
      <c r="J1288" t="b">
        <f t="shared" si="185"/>
        <v>0</v>
      </c>
    </row>
    <row r="1289" spans="1:10">
      <c r="A1289" t="s">
        <v>408</v>
      </c>
      <c r="B1289" t="str">
        <f t="shared" si="181"/>
        <v xml:space="preserve"> rycki </v>
      </c>
      <c r="C1289" s="4" t="s">
        <v>15</v>
      </c>
      <c r="D1289" s="6">
        <v>3385</v>
      </c>
      <c r="E1289" s="6">
        <v>1730</v>
      </c>
      <c r="F1289" s="6">
        <v>1655</v>
      </c>
      <c r="G1289" t="b">
        <f t="shared" si="182"/>
        <v>0</v>
      </c>
      <c r="H1289" t="b">
        <f t="shared" si="183"/>
        <v>1</v>
      </c>
      <c r="I1289" t="b">
        <f t="shared" si="186"/>
        <v>1</v>
      </c>
      <c r="J1289" t="b">
        <f t="shared" si="185"/>
        <v>0</v>
      </c>
    </row>
    <row r="1290" spans="1:10">
      <c r="A1290" t="s">
        <v>408</v>
      </c>
      <c r="B1290" t="str">
        <f t="shared" si="181"/>
        <v xml:space="preserve"> rycki </v>
      </c>
      <c r="C1290" s="4" t="s">
        <v>16</v>
      </c>
      <c r="D1290" s="6">
        <v>3521</v>
      </c>
      <c r="E1290" s="6">
        <v>1759</v>
      </c>
      <c r="F1290" s="6">
        <v>1762</v>
      </c>
      <c r="G1290" t="b">
        <f t="shared" si="182"/>
        <v>0</v>
      </c>
      <c r="H1290" t="b">
        <f t="shared" si="183"/>
        <v>1</v>
      </c>
      <c r="I1290" t="b">
        <f t="shared" si="186"/>
        <v>1</v>
      </c>
      <c r="J1290" t="b">
        <f t="shared" si="185"/>
        <v>0</v>
      </c>
    </row>
    <row r="1291" spans="1:10">
      <c r="A1291" t="s">
        <v>408</v>
      </c>
      <c r="B1291" t="str">
        <f t="shared" si="181"/>
        <v xml:space="preserve"> rycki </v>
      </c>
      <c r="C1291" s="4" t="s">
        <v>17</v>
      </c>
      <c r="D1291" s="6">
        <v>4250</v>
      </c>
      <c r="E1291" s="6">
        <v>2050</v>
      </c>
      <c r="F1291" s="6">
        <v>2200</v>
      </c>
      <c r="G1291" t="b">
        <f t="shared" si="182"/>
        <v>0</v>
      </c>
      <c r="H1291" t="b">
        <f t="shared" si="183"/>
        <v>1</v>
      </c>
      <c r="I1291" t="b">
        <f t="shared" si="186"/>
        <v>1</v>
      </c>
      <c r="J1291" t="b">
        <f t="shared" si="185"/>
        <v>0</v>
      </c>
    </row>
    <row r="1292" spans="1:10">
      <c r="A1292" t="s">
        <v>408</v>
      </c>
      <c r="B1292" t="str">
        <f t="shared" si="181"/>
        <v xml:space="preserve"> rycki </v>
      </c>
      <c r="C1292" s="4" t="s">
        <v>18</v>
      </c>
      <c r="D1292" s="6">
        <v>4116</v>
      </c>
      <c r="E1292" s="6">
        <v>1952</v>
      </c>
      <c r="F1292" s="6">
        <v>2164</v>
      </c>
      <c r="G1292" t="b">
        <f t="shared" si="182"/>
        <v>0</v>
      </c>
      <c r="H1292" t="b">
        <f t="shared" si="183"/>
        <v>1</v>
      </c>
      <c r="I1292" t="b">
        <f t="shared" si="186"/>
        <v>1</v>
      </c>
      <c r="J1292" t="b">
        <f t="shared" si="185"/>
        <v>0</v>
      </c>
    </row>
    <row r="1293" spans="1:10">
      <c r="A1293" t="s">
        <v>408</v>
      </c>
      <c r="B1293" t="str">
        <f t="shared" si="181"/>
        <v xml:space="preserve"> rycki </v>
      </c>
      <c r="C1293" s="4" t="s">
        <v>19</v>
      </c>
      <c r="D1293" s="6">
        <v>3308</v>
      </c>
      <c r="E1293" s="6">
        <v>1522</v>
      </c>
      <c r="F1293" s="6">
        <v>1786</v>
      </c>
      <c r="G1293" t="b">
        <f t="shared" si="182"/>
        <v>0</v>
      </c>
      <c r="H1293" t="b">
        <f t="shared" si="183"/>
        <v>1</v>
      </c>
      <c r="I1293" t="b">
        <f t="shared" si="186"/>
        <v>1</v>
      </c>
      <c r="J1293" t="b">
        <f t="shared" si="185"/>
        <v>0</v>
      </c>
    </row>
    <row r="1294" spans="1:10">
      <c r="A1294" t="s">
        <v>408</v>
      </c>
      <c r="B1294" t="str">
        <f t="shared" si="181"/>
        <v xml:space="preserve"> rycki </v>
      </c>
      <c r="C1294" s="4" t="s">
        <v>5</v>
      </c>
      <c r="D1294" s="6">
        <v>6176</v>
      </c>
      <c r="E1294" s="6">
        <v>2228</v>
      </c>
      <c r="F1294" s="6">
        <v>3948</v>
      </c>
      <c r="G1294" t="b">
        <f t="shared" si="182"/>
        <v>1</v>
      </c>
      <c r="H1294" t="b">
        <f t="shared" si="183"/>
        <v>0</v>
      </c>
      <c r="I1294" t="b">
        <f t="shared" si="186"/>
        <v>1</v>
      </c>
      <c r="J1294" t="b">
        <f t="shared" si="185"/>
        <v>0</v>
      </c>
    </row>
    <row r="1295" spans="1:10">
      <c r="A1295" t="s">
        <v>408</v>
      </c>
      <c r="B1295" t="str">
        <f t="shared" si="181"/>
        <v xml:space="preserve"> rycki </v>
      </c>
      <c r="C1295" s="4" t="s">
        <v>4</v>
      </c>
      <c r="D1295" s="6">
        <f>SUM(D1293:D1294)</f>
        <v>9484</v>
      </c>
      <c r="E1295" s="6">
        <f>SUM(E1293:E1294)</f>
        <v>3750</v>
      </c>
      <c r="F1295" s="6">
        <f>SUM(F1293:F1294)</f>
        <v>5734</v>
      </c>
      <c r="G1295" t="b">
        <f t="shared" si="182"/>
        <v>1</v>
      </c>
      <c r="H1295" t="b">
        <f t="shared" si="183"/>
        <v>1</v>
      </c>
      <c r="I1295" t="b">
        <f>IFERROR(IF(SEARCH("65+",C1295)&gt;0,FALSE,TRUE),TRUE)</f>
        <v>0</v>
      </c>
      <c r="J1295" t="b">
        <f t="shared" si="185"/>
        <v>0</v>
      </c>
    </row>
    <row r="1296" spans="1:10">
      <c r="A1296" t="s">
        <v>408</v>
      </c>
      <c r="B1296" t="str">
        <f t="shared" si="181"/>
        <v xml:space="preserve"> świdnicki </v>
      </c>
      <c r="C1296" s="4" t="s">
        <v>114</v>
      </c>
      <c r="D1296" s="6">
        <v>72509</v>
      </c>
      <c r="E1296" s="6">
        <v>34840</v>
      </c>
      <c r="F1296" s="6">
        <v>37669</v>
      </c>
      <c r="G1296" t="b">
        <f t="shared" si="182"/>
        <v>1</v>
      </c>
      <c r="H1296" t="b">
        <f t="shared" si="183"/>
        <v>1</v>
      </c>
      <c r="I1296" t="b">
        <f>IFERROR(IF(SEARCH("65+",C1296)&gt;0,FALSE,TRUE),TRUE)</f>
        <v>1</v>
      </c>
      <c r="J1296" t="b">
        <f t="shared" si="185"/>
        <v>1</v>
      </c>
    </row>
    <row r="1297" spans="1:10">
      <c r="A1297" t="s">
        <v>408</v>
      </c>
      <c r="B1297" t="str">
        <f t="shared" si="181"/>
        <v xml:space="preserve"> świdnicki </v>
      </c>
      <c r="C1297" s="4" t="s">
        <v>6</v>
      </c>
      <c r="D1297" s="6">
        <v>3254</v>
      </c>
      <c r="E1297" s="6">
        <v>1652</v>
      </c>
      <c r="F1297" s="6">
        <v>1602</v>
      </c>
      <c r="G1297" t="b">
        <f t="shared" si="182"/>
        <v>0</v>
      </c>
      <c r="H1297" t="b">
        <f t="shared" si="183"/>
        <v>1</v>
      </c>
      <c r="I1297" t="b">
        <f t="shared" ref="I1297:I1311" si="187">IFERROR(IF(SEARCH(" 65+ ",C1297)&gt;0,FALSE,TRUE),TRUE)</f>
        <v>1</v>
      </c>
      <c r="J1297" t="b">
        <f t="shared" si="185"/>
        <v>0</v>
      </c>
    </row>
    <row r="1298" spans="1:10">
      <c r="A1298" t="s">
        <v>408</v>
      </c>
      <c r="B1298" t="str">
        <f t="shared" si="181"/>
        <v xml:space="preserve"> świdnicki </v>
      </c>
      <c r="C1298" s="4" t="s">
        <v>7</v>
      </c>
      <c r="D1298" s="6">
        <v>3749</v>
      </c>
      <c r="E1298" s="6">
        <v>1905</v>
      </c>
      <c r="F1298" s="6">
        <v>1844</v>
      </c>
      <c r="G1298" t="b">
        <f t="shared" si="182"/>
        <v>0</v>
      </c>
      <c r="H1298" t="b">
        <f t="shared" si="183"/>
        <v>1</v>
      </c>
      <c r="I1298" t="b">
        <f t="shared" si="187"/>
        <v>1</v>
      </c>
      <c r="J1298" t="b">
        <f t="shared" si="185"/>
        <v>0</v>
      </c>
    </row>
    <row r="1299" spans="1:10">
      <c r="A1299" t="s">
        <v>408</v>
      </c>
      <c r="B1299" t="str">
        <f t="shared" si="181"/>
        <v xml:space="preserve"> świdnicki </v>
      </c>
      <c r="C1299" s="4" t="s">
        <v>8</v>
      </c>
      <c r="D1299" s="6">
        <v>3410</v>
      </c>
      <c r="E1299" s="6">
        <v>1794</v>
      </c>
      <c r="F1299" s="6">
        <v>1616</v>
      </c>
      <c r="G1299" t="b">
        <f t="shared" si="182"/>
        <v>0</v>
      </c>
      <c r="H1299" t="b">
        <f t="shared" si="183"/>
        <v>1</v>
      </c>
      <c r="I1299" t="b">
        <f t="shared" si="187"/>
        <v>1</v>
      </c>
      <c r="J1299" t="b">
        <f t="shared" si="185"/>
        <v>0</v>
      </c>
    </row>
    <row r="1300" spans="1:10">
      <c r="A1300" t="s">
        <v>408</v>
      </c>
      <c r="B1300" t="str">
        <f t="shared" si="181"/>
        <v xml:space="preserve"> świdnicki </v>
      </c>
      <c r="C1300" s="4" t="s">
        <v>9</v>
      </c>
      <c r="D1300" s="6">
        <v>3595</v>
      </c>
      <c r="E1300" s="6">
        <v>1829</v>
      </c>
      <c r="F1300" s="6">
        <v>1766</v>
      </c>
      <c r="G1300" t="b">
        <f t="shared" si="182"/>
        <v>0</v>
      </c>
      <c r="H1300" t="b">
        <f t="shared" si="183"/>
        <v>1</v>
      </c>
      <c r="I1300" t="b">
        <f t="shared" si="187"/>
        <v>1</v>
      </c>
      <c r="J1300" t="b">
        <f t="shared" si="185"/>
        <v>0</v>
      </c>
    </row>
    <row r="1301" spans="1:10">
      <c r="A1301" t="s">
        <v>408</v>
      </c>
      <c r="B1301" t="str">
        <f t="shared" si="181"/>
        <v xml:space="preserve"> świdnicki </v>
      </c>
      <c r="C1301" s="4" t="s">
        <v>10</v>
      </c>
      <c r="D1301" s="6">
        <v>4111</v>
      </c>
      <c r="E1301" s="6">
        <v>2053</v>
      </c>
      <c r="F1301" s="6">
        <v>2058</v>
      </c>
      <c r="G1301" t="b">
        <f t="shared" si="182"/>
        <v>0</v>
      </c>
      <c r="H1301" t="b">
        <f t="shared" si="183"/>
        <v>1</v>
      </c>
      <c r="I1301" t="b">
        <f t="shared" si="187"/>
        <v>1</v>
      </c>
      <c r="J1301" t="b">
        <f t="shared" si="185"/>
        <v>0</v>
      </c>
    </row>
    <row r="1302" spans="1:10">
      <c r="A1302" t="s">
        <v>408</v>
      </c>
      <c r="B1302" t="str">
        <f t="shared" si="181"/>
        <v xml:space="preserve"> świdnicki </v>
      </c>
      <c r="C1302" s="4" t="s">
        <v>11</v>
      </c>
      <c r="D1302" s="6">
        <v>5045</v>
      </c>
      <c r="E1302" s="6">
        <v>2625</v>
      </c>
      <c r="F1302" s="6">
        <v>2420</v>
      </c>
      <c r="G1302" t="b">
        <f t="shared" si="182"/>
        <v>0</v>
      </c>
      <c r="H1302" t="b">
        <f t="shared" si="183"/>
        <v>1</v>
      </c>
      <c r="I1302" t="b">
        <f t="shared" si="187"/>
        <v>1</v>
      </c>
      <c r="J1302" t="b">
        <f t="shared" si="185"/>
        <v>0</v>
      </c>
    </row>
    <row r="1303" spans="1:10">
      <c r="A1303" t="s">
        <v>408</v>
      </c>
      <c r="B1303" t="str">
        <f t="shared" si="181"/>
        <v xml:space="preserve"> świdnicki </v>
      </c>
      <c r="C1303" s="4" t="s">
        <v>12</v>
      </c>
      <c r="D1303" s="6">
        <v>5825</v>
      </c>
      <c r="E1303" s="6">
        <v>2943</v>
      </c>
      <c r="F1303" s="6">
        <v>2882</v>
      </c>
      <c r="G1303" t="b">
        <f t="shared" si="182"/>
        <v>0</v>
      </c>
      <c r="H1303" t="b">
        <f t="shared" si="183"/>
        <v>1</v>
      </c>
      <c r="I1303" t="b">
        <f t="shared" si="187"/>
        <v>1</v>
      </c>
      <c r="J1303" t="b">
        <f t="shared" si="185"/>
        <v>0</v>
      </c>
    </row>
    <row r="1304" spans="1:10">
      <c r="A1304" t="s">
        <v>408</v>
      </c>
      <c r="B1304" t="str">
        <f t="shared" si="181"/>
        <v xml:space="preserve"> świdnicki </v>
      </c>
      <c r="C1304" s="4" t="s">
        <v>13</v>
      </c>
      <c r="D1304" s="6">
        <v>5933</v>
      </c>
      <c r="E1304" s="6">
        <v>2989</v>
      </c>
      <c r="F1304" s="6">
        <v>2944</v>
      </c>
      <c r="G1304" t="b">
        <f t="shared" si="182"/>
        <v>0</v>
      </c>
      <c r="H1304" t="b">
        <f t="shared" si="183"/>
        <v>1</v>
      </c>
      <c r="I1304" t="b">
        <f t="shared" si="187"/>
        <v>1</v>
      </c>
      <c r="J1304" t="b">
        <f t="shared" si="185"/>
        <v>0</v>
      </c>
    </row>
    <row r="1305" spans="1:10">
      <c r="A1305" t="s">
        <v>408</v>
      </c>
      <c r="B1305" t="str">
        <f t="shared" si="181"/>
        <v xml:space="preserve"> świdnicki </v>
      </c>
      <c r="C1305" s="4" t="s">
        <v>14</v>
      </c>
      <c r="D1305" s="6">
        <v>5305</v>
      </c>
      <c r="E1305" s="6">
        <v>2695</v>
      </c>
      <c r="F1305" s="6">
        <v>2610</v>
      </c>
      <c r="G1305" t="b">
        <f t="shared" si="182"/>
        <v>0</v>
      </c>
      <c r="H1305" t="b">
        <f t="shared" si="183"/>
        <v>1</v>
      </c>
      <c r="I1305" t="b">
        <f t="shared" si="187"/>
        <v>1</v>
      </c>
      <c r="J1305" t="b">
        <f t="shared" si="185"/>
        <v>0</v>
      </c>
    </row>
    <row r="1306" spans="1:10">
      <c r="A1306" t="s">
        <v>408</v>
      </c>
      <c r="B1306" t="str">
        <f t="shared" si="181"/>
        <v xml:space="preserve"> świdnicki </v>
      </c>
      <c r="C1306" s="4" t="s">
        <v>15</v>
      </c>
      <c r="D1306" s="6">
        <v>4508</v>
      </c>
      <c r="E1306" s="6">
        <v>2265</v>
      </c>
      <c r="F1306" s="6">
        <v>2243</v>
      </c>
      <c r="G1306" t="b">
        <f t="shared" si="182"/>
        <v>0</v>
      </c>
      <c r="H1306" t="b">
        <f t="shared" si="183"/>
        <v>1</v>
      </c>
      <c r="I1306" t="b">
        <f t="shared" si="187"/>
        <v>1</v>
      </c>
      <c r="J1306" t="b">
        <f t="shared" si="185"/>
        <v>0</v>
      </c>
    </row>
    <row r="1307" spans="1:10">
      <c r="A1307" t="s">
        <v>408</v>
      </c>
      <c r="B1307" t="str">
        <f t="shared" si="181"/>
        <v xml:space="preserve"> świdnicki </v>
      </c>
      <c r="C1307" s="4" t="s">
        <v>16</v>
      </c>
      <c r="D1307" s="6">
        <v>4394</v>
      </c>
      <c r="E1307" s="6">
        <v>2191</v>
      </c>
      <c r="F1307" s="6">
        <v>2203</v>
      </c>
      <c r="G1307" t="b">
        <f t="shared" si="182"/>
        <v>0</v>
      </c>
      <c r="H1307" t="b">
        <f t="shared" si="183"/>
        <v>1</v>
      </c>
      <c r="I1307" t="b">
        <f t="shared" si="187"/>
        <v>1</v>
      </c>
      <c r="J1307" t="b">
        <f t="shared" si="185"/>
        <v>0</v>
      </c>
    </row>
    <row r="1308" spans="1:10">
      <c r="A1308" t="s">
        <v>408</v>
      </c>
      <c r="B1308" t="str">
        <f t="shared" si="181"/>
        <v xml:space="preserve"> świdnicki </v>
      </c>
      <c r="C1308" s="4" t="s">
        <v>17</v>
      </c>
      <c r="D1308" s="6">
        <v>5140</v>
      </c>
      <c r="E1308" s="6">
        <v>2445</v>
      </c>
      <c r="F1308" s="6">
        <v>2695</v>
      </c>
      <c r="G1308" t="b">
        <f t="shared" si="182"/>
        <v>0</v>
      </c>
      <c r="H1308" t="b">
        <f t="shared" si="183"/>
        <v>1</v>
      </c>
      <c r="I1308" t="b">
        <f t="shared" si="187"/>
        <v>1</v>
      </c>
      <c r="J1308" t="b">
        <f t="shared" si="185"/>
        <v>0</v>
      </c>
    </row>
    <row r="1309" spans="1:10">
      <c r="A1309" t="s">
        <v>408</v>
      </c>
      <c r="B1309" t="str">
        <f t="shared" si="181"/>
        <v xml:space="preserve"> świdnicki </v>
      </c>
      <c r="C1309" s="4" t="s">
        <v>18</v>
      </c>
      <c r="D1309" s="6">
        <v>5365</v>
      </c>
      <c r="E1309" s="6">
        <v>2436</v>
      </c>
      <c r="F1309" s="6">
        <v>2929</v>
      </c>
      <c r="G1309" t="b">
        <f t="shared" si="182"/>
        <v>0</v>
      </c>
      <c r="H1309" t="b">
        <f t="shared" si="183"/>
        <v>1</v>
      </c>
      <c r="I1309" t="b">
        <f t="shared" si="187"/>
        <v>1</v>
      </c>
      <c r="J1309" t="b">
        <f t="shared" si="185"/>
        <v>0</v>
      </c>
    </row>
    <row r="1310" spans="1:10">
      <c r="A1310" t="s">
        <v>408</v>
      </c>
      <c r="B1310" t="str">
        <f t="shared" si="181"/>
        <v xml:space="preserve"> świdnicki </v>
      </c>
      <c r="C1310" s="4" t="s">
        <v>19</v>
      </c>
      <c r="D1310" s="6">
        <v>4445</v>
      </c>
      <c r="E1310" s="6">
        <v>1903</v>
      </c>
      <c r="F1310" s="6">
        <v>2542</v>
      </c>
      <c r="G1310" t="b">
        <f t="shared" si="182"/>
        <v>0</v>
      </c>
      <c r="H1310" t="b">
        <f t="shared" si="183"/>
        <v>1</v>
      </c>
      <c r="I1310" t="b">
        <f t="shared" si="187"/>
        <v>1</v>
      </c>
      <c r="J1310" t="b">
        <f t="shared" si="185"/>
        <v>0</v>
      </c>
    </row>
    <row r="1311" spans="1:10">
      <c r="A1311" t="s">
        <v>408</v>
      </c>
      <c r="B1311" t="str">
        <f t="shared" si="181"/>
        <v xml:space="preserve"> świdnicki </v>
      </c>
      <c r="C1311" s="4" t="s">
        <v>5</v>
      </c>
      <c r="D1311" s="6">
        <v>8430</v>
      </c>
      <c r="E1311" s="6">
        <v>3115</v>
      </c>
      <c r="F1311" s="6">
        <v>5315</v>
      </c>
      <c r="G1311" t="b">
        <f t="shared" si="182"/>
        <v>1</v>
      </c>
      <c r="H1311" t="b">
        <f t="shared" si="183"/>
        <v>0</v>
      </c>
      <c r="I1311" t="b">
        <f t="shared" si="187"/>
        <v>1</v>
      </c>
      <c r="J1311" t="b">
        <f t="shared" si="185"/>
        <v>0</v>
      </c>
    </row>
    <row r="1312" spans="1:10">
      <c r="A1312" t="s">
        <v>408</v>
      </c>
      <c r="B1312" t="str">
        <f t="shared" si="181"/>
        <v xml:space="preserve"> świdnicki </v>
      </c>
      <c r="C1312" s="4" t="s">
        <v>4</v>
      </c>
      <c r="D1312" s="6">
        <f>SUM(D1310:D1311)</f>
        <v>12875</v>
      </c>
      <c r="E1312" s="6">
        <f>SUM(E1310:E1311)</f>
        <v>5018</v>
      </c>
      <c r="F1312" s="6">
        <f>SUM(F1310:F1311)</f>
        <v>7857</v>
      </c>
      <c r="G1312" t="b">
        <f t="shared" si="182"/>
        <v>1</v>
      </c>
      <c r="H1312" t="b">
        <f t="shared" si="183"/>
        <v>1</v>
      </c>
      <c r="I1312" t="b">
        <f>IFERROR(IF(SEARCH("65+",C1312)&gt;0,FALSE,TRUE),TRUE)</f>
        <v>0</v>
      </c>
      <c r="J1312" t="b">
        <f t="shared" si="185"/>
        <v>0</v>
      </c>
    </row>
    <row r="1313" spans="1:10">
      <c r="A1313" t="s">
        <v>408</v>
      </c>
      <c r="B1313" t="str">
        <f t="shared" si="181"/>
        <v xml:space="preserve"> tomaszowski </v>
      </c>
      <c r="C1313" s="4" t="s">
        <v>158</v>
      </c>
      <c r="D1313" s="6">
        <v>85356</v>
      </c>
      <c r="E1313" s="6">
        <v>42075</v>
      </c>
      <c r="F1313" s="6">
        <v>43281</v>
      </c>
      <c r="G1313" t="b">
        <f t="shared" si="182"/>
        <v>1</v>
      </c>
      <c r="H1313" t="b">
        <f t="shared" si="183"/>
        <v>1</v>
      </c>
      <c r="I1313" t="b">
        <f>IFERROR(IF(SEARCH("65+",C1313)&gt;0,FALSE,TRUE),TRUE)</f>
        <v>1</v>
      </c>
      <c r="J1313" t="b">
        <f t="shared" si="185"/>
        <v>1</v>
      </c>
    </row>
    <row r="1314" spans="1:10">
      <c r="A1314" t="s">
        <v>408</v>
      </c>
      <c r="B1314" t="str">
        <f t="shared" si="181"/>
        <v xml:space="preserve"> tomaszowski </v>
      </c>
      <c r="C1314" s="4" t="s">
        <v>6</v>
      </c>
      <c r="D1314" s="6">
        <v>3669</v>
      </c>
      <c r="E1314" s="6">
        <v>1831</v>
      </c>
      <c r="F1314" s="6">
        <v>1838</v>
      </c>
      <c r="G1314" t="b">
        <f t="shared" si="182"/>
        <v>0</v>
      </c>
      <c r="H1314" t="b">
        <f t="shared" si="183"/>
        <v>1</v>
      </c>
      <c r="I1314" t="b">
        <f t="shared" ref="I1314:I1328" si="188">IFERROR(IF(SEARCH(" 65+ ",C1314)&gt;0,FALSE,TRUE),TRUE)</f>
        <v>1</v>
      </c>
      <c r="J1314" t="b">
        <f t="shared" si="185"/>
        <v>0</v>
      </c>
    </row>
    <row r="1315" spans="1:10">
      <c r="A1315" t="s">
        <v>408</v>
      </c>
      <c r="B1315" t="str">
        <f t="shared" si="181"/>
        <v xml:space="preserve"> tomaszowski </v>
      </c>
      <c r="C1315" s="4" t="s">
        <v>7</v>
      </c>
      <c r="D1315" s="6">
        <v>4236</v>
      </c>
      <c r="E1315" s="6">
        <v>2179</v>
      </c>
      <c r="F1315" s="6">
        <v>2057</v>
      </c>
      <c r="G1315" t="b">
        <f t="shared" si="182"/>
        <v>0</v>
      </c>
      <c r="H1315" t="b">
        <f t="shared" si="183"/>
        <v>1</v>
      </c>
      <c r="I1315" t="b">
        <f t="shared" si="188"/>
        <v>1</v>
      </c>
      <c r="J1315" t="b">
        <f t="shared" si="185"/>
        <v>0</v>
      </c>
    </row>
    <row r="1316" spans="1:10">
      <c r="A1316" t="s">
        <v>408</v>
      </c>
      <c r="B1316" t="str">
        <f t="shared" si="181"/>
        <v xml:space="preserve"> tomaszowski </v>
      </c>
      <c r="C1316" s="4" t="s">
        <v>8</v>
      </c>
      <c r="D1316" s="6">
        <v>4104</v>
      </c>
      <c r="E1316" s="6">
        <v>2119</v>
      </c>
      <c r="F1316" s="6">
        <v>1985</v>
      </c>
      <c r="G1316" t="b">
        <f t="shared" si="182"/>
        <v>0</v>
      </c>
      <c r="H1316" t="b">
        <f t="shared" si="183"/>
        <v>1</v>
      </c>
      <c r="I1316" t="b">
        <f t="shared" si="188"/>
        <v>1</v>
      </c>
      <c r="J1316" t="b">
        <f t="shared" si="185"/>
        <v>0</v>
      </c>
    </row>
    <row r="1317" spans="1:10">
      <c r="A1317" t="s">
        <v>408</v>
      </c>
      <c r="B1317" t="str">
        <f t="shared" si="181"/>
        <v xml:space="preserve"> tomaszowski </v>
      </c>
      <c r="C1317" s="4" t="s">
        <v>9</v>
      </c>
      <c r="D1317" s="6">
        <v>4656</v>
      </c>
      <c r="E1317" s="6">
        <v>2380</v>
      </c>
      <c r="F1317" s="6">
        <v>2276</v>
      </c>
      <c r="G1317" t="b">
        <f t="shared" si="182"/>
        <v>0</v>
      </c>
      <c r="H1317" t="b">
        <f t="shared" si="183"/>
        <v>1</v>
      </c>
      <c r="I1317" t="b">
        <f t="shared" si="188"/>
        <v>1</v>
      </c>
      <c r="J1317" t="b">
        <f t="shared" si="185"/>
        <v>0</v>
      </c>
    </row>
    <row r="1318" spans="1:10">
      <c r="A1318" t="s">
        <v>408</v>
      </c>
      <c r="B1318" t="str">
        <f t="shared" si="181"/>
        <v xml:space="preserve"> tomaszowski </v>
      </c>
      <c r="C1318" s="4" t="s">
        <v>10</v>
      </c>
      <c r="D1318" s="6">
        <v>6128</v>
      </c>
      <c r="E1318" s="6">
        <v>3166</v>
      </c>
      <c r="F1318" s="6">
        <v>2962</v>
      </c>
      <c r="G1318" t="b">
        <f t="shared" si="182"/>
        <v>0</v>
      </c>
      <c r="H1318" t="b">
        <f t="shared" si="183"/>
        <v>1</v>
      </c>
      <c r="I1318" t="b">
        <f t="shared" si="188"/>
        <v>1</v>
      </c>
      <c r="J1318" t="b">
        <f t="shared" si="185"/>
        <v>0</v>
      </c>
    </row>
    <row r="1319" spans="1:10">
      <c r="A1319" t="s">
        <v>408</v>
      </c>
      <c r="B1319" t="str">
        <f t="shared" si="181"/>
        <v xml:space="preserve"> tomaszowski </v>
      </c>
      <c r="C1319" s="4" t="s">
        <v>11</v>
      </c>
      <c r="D1319" s="6">
        <v>6222</v>
      </c>
      <c r="E1319" s="6">
        <v>3324</v>
      </c>
      <c r="F1319" s="6">
        <v>2898</v>
      </c>
      <c r="G1319" t="b">
        <f t="shared" si="182"/>
        <v>0</v>
      </c>
      <c r="H1319" t="b">
        <f t="shared" si="183"/>
        <v>1</v>
      </c>
      <c r="I1319" t="b">
        <f t="shared" si="188"/>
        <v>1</v>
      </c>
      <c r="J1319" t="b">
        <f t="shared" si="185"/>
        <v>0</v>
      </c>
    </row>
    <row r="1320" spans="1:10">
      <c r="A1320" t="s">
        <v>408</v>
      </c>
      <c r="B1320" t="str">
        <f t="shared" si="181"/>
        <v xml:space="preserve"> tomaszowski </v>
      </c>
      <c r="C1320" s="4" t="s">
        <v>12</v>
      </c>
      <c r="D1320" s="6">
        <v>6785</v>
      </c>
      <c r="E1320" s="6">
        <v>3607</v>
      </c>
      <c r="F1320" s="6">
        <v>3178</v>
      </c>
      <c r="G1320" t="b">
        <f t="shared" si="182"/>
        <v>0</v>
      </c>
      <c r="H1320" t="b">
        <f t="shared" si="183"/>
        <v>1</v>
      </c>
      <c r="I1320" t="b">
        <f t="shared" si="188"/>
        <v>1</v>
      </c>
      <c r="J1320" t="b">
        <f t="shared" si="185"/>
        <v>0</v>
      </c>
    </row>
    <row r="1321" spans="1:10">
      <c r="A1321" t="s">
        <v>408</v>
      </c>
      <c r="B1321" t="str">
        <f t="shared" si="181"/>
        <v xml:space="preserve"> tomaszowski </v>
      </c>
      <c r="C1321" s="4" t="s">
        <v>13</v>
      </c>
      <c r="D1321" s="6">
        <v>6258</v>
      </c>
      <c r="E1321" s="6">
        <v>3296</v>
      </c>
      <c r="F1321" s="6">
        <v>2962</v>
      </c>
      <c r="G1321" t="b">
        <f t="shared" si="182"/>
        <v>0</v>
      </c>
      <c r="H1321" t="b">
        <f t="shared" si="183"/>
        <v>1</v>
      </c>
      <c r="I1321" t="b">
        <f t="shared" si="188"/>
        <v>1</v>
      </c>
      <c r="J1321" t="b">
        <f t="shared" si="185"/>
        <v>0</v>
      </c>
    </row>
    <row r="1322" spans="1:10">
      <c r="A1322" t="s">
        <v>408</v>
      </c>
      <c r="B1322" t="str">
        <f t="shared" si="181"/>
        <v xml:space="preserve"> tomaszowski </v>
      </c>
      <c r="C1322" s="4" t="s">
        <v>14</v>
      </c>
      <c r="D1322" s="6">
        <v>5778</v>
      </c>
      <c r="E1322" s="6">
        <v>2993</v>
      </c>
      <c r="F1322" s="6">
        <v>2785</v>
      </c>
      <c r="G1322" t="b">
        <f t="shared" si="182"/>
        <v>0</v>
      </c>
      <c r="H1322" t="b">
        <f t="shared" si="183"/>
        <v>1</v>
      </c>
      <c r="I1322" t="b">
        <f t="shared" si="188"/>
        <v>1</v>
      </c>
      <c r="J1322" t="b">
        <f t="shared" si="185"/>
        <v>0</v>
      </c>
    </row>
    <row r="1323" spans="1:10">
      <c r="A1323" t="s">
        <v>408</v>
      </c>
      <c r="B1323" t="str">
        <f t="shared" si="181"/>
        <v xml:space="preserve"> tomaszowski </v>
      </c>
      <c r="C1323" s="4" t="s">
        <v>15</v>
      </c>
      <c r="D1323" s="6">
        <v>5228</v>
      </c>
      <c r="E1323" s="6">
        <v>2640</v>
      </c>
      <c r="F1323" s="6">
        <v>2588</v>
      </c>
      <c r="G1323" t="b">
        <f t="shared" si="182"/>
        <v>0</v>
      </c>
      <c r="H1323" t="b">
        <f t="shared" si="183"/>
        <v>1</v>
      </c>
      <c r="I1323" t="b">
        <f t="shared" si="188"/>
        <v>1</v>
      </c>
      <c r="J1323" t="b">
        <f t="shared" si="185"/>
        <v>0</v>
      </c>
    </row>
    <row r="1324" spans="1:10">
      <c r="A1324" t="s">
        <v>408</v>
      </c>
      <c r="B1324" t="str">
        <f t="shared" si="181"/>
        <v xml:space="preserve"> tomaszowski </v>
      </c>
      <c r="C1324" s="4" t="s">
        <v>16</v>
      </c>
      <c r="D1324" s="6">
        <v>5695</v>
      </c>
      <c r="E1324" s="6">
        <v>2979</v>
      </c>
      <c r="F1324" s="6">
        <v>2716</v>
      </c>
      <c r="G1324" t="b">
        <f t="shared" si="182"/>
        <v>0</v>
      </c>
      <c r="H1324" t="b">
        <f t="shared" si="183"/>
        <v>1</v>
      </c>
      <c r="I1324" t="b">
        <f t="shared" si="188"/>
        <v>1</v>
      </c>
      <c r="J1324" t="b">
        <f t="shared" si="185"/>
        <v>0</v>
      </c>
    </row>
    <row r="1325" spans="1:10">
      <c r="A1325" t="s">
        <v>408</v>
      </c>
      <c r="B1325" t="str">
        <f t="shared" si="181"/>
        <v xml:space="preserve"> tomaszowski </v>
      </c>
      <c r="C1325" s="4" t="s">
        <v>17</v>
      </c>
      <c r="D1325" s="6">
        <v>6299</v>
      </c>
      <c r="E1325" s="6">
        <v>3226</v>
      </c>
      <c r="F1325" s="6">
        <v>3073</v>
      </c>
      <c r="G1325" t="b">
        <f t="shared" si="182"/>
        <v>0</v>
      </c>
      <c r="H1325" t="b">
        <f t="shared" si="183"/>
        <v>1</v>
      </c>
      <c r="I1325" t="b">
        <f t="shared" si="188"/>
        <v>1</v>
      </c>
      <c r="J1325" t="b">
        <f t="shared" si="185"/>
        <v>0</v>
      </c>
    </row>
    <row r="1326" spans="1:10">
      <c r="A1326" t="s">
        <v>408</v>
      </c>
      <c r="B1326" t="str">
        <f t="shared" si="181"/>
        <v xml:space="preserve"> tomaszowski </v>
      </c>
      <c r="C1326" s="4" t="s">
        <v>18</v>
      </c>
      <c r="D1326" s="6">
        <v>5729</v>
      </c>
      <c r="E1326" s="6">
        <v>2785</v>
      </c>
      <c r="F1326" s="6">
        <v>2944</v>
      </c>
      <c r="G1326" t="b">
        <f t="shared" si="182"/>
        <v>0</v>
      </c>
      <c r="H1326" t="b">
        <f t="shared" si="183"/>
        <v>1</v>
      </c>
      <c r="I1326" t="b">
        <f t="shared" si="188"/>
        <v>1</v>
      </c>
      <c r="J1326" t="b">
        <f t="shared" si="185"/>
        <v>0</v>
      </c>
    </row>
    <row r="1327" spans="1:10">
      <c r="A1327" t="s">
        <v>408</v>
      </c>
      <c r="B1327" t="str">
        <f t="shared" ref="B1327:B1363" si="189">IF(C1326="65+",C1327,B1326)</f>
        <v xml:space="preserve"> tomaszowski </v>
      </c>
      <c r="C1327" s="4" t="s">
        <v>19</v>
      </c>
      <c r="D1327" s="6">
        <v>4653</v>
      </c>
      <c r="E1327" s="6">
        <v>2078</v>
      </c>
      <c r="F1327" s="6">
        <v>2575</v>
      </c>
      <c r="G1327" t="b">
        <f t="shared" ref="G1327:G1364" si="190">IFERROR(IF(SEARCH(" - ",C1327)&gt;0,FALSE,TRUE),TRUE)</f>
        <v>0</v>
      </c>
      <c r="H1327" t="b">
        <f t="shared" ref="H1327:H1363" si="191">IFERROR(IF(SEARCH(" 70 ",C1327)&gt;0,FALSE,TRUE),TRUE)</f>
        <v>1</v>
      </c>
      <c r="I1327" t="b">
        <f t="shared" si="188"/>
        <v>1</v>
      </c>
      <c r="J1327" t="b">
        <f t="shared" ref="J1327:J1364" si="192">AND(G1327:I1327)</f>
        <v>0</v>
      </c>
    </row>
    <row r="1328" spans="1:10">
      <c r="A1328" t="s">
        <v>408</v>
      </c>
      <c r="B1328" t="str">
        <f t="shared" si="189"/>
        <v xml:space="preserve"> tomaszowski </v>
      </c>
      <c r="C1328" s="4" t="s">
        <v>5</v>
      </c>
      <c r="D1328" s="6">
        <v>9916</v>
      </c>
      <c r="E1328" s="6">
        <v>3472</v>
      </c>
      <c r="F1328" s="6">
        <v>6444</v>
      </c>
      <c r="G1328" t="b">
        <f t="shared" si="190"/>
        <v>1</v>
      </c>
      <c r="H1328" t="b">
        <f t="shared" si="191"/>
        <v>0</v>
      </c>
      <c r="I1328" t="b">
        <f t="shared" si="188"/>
        <v>1</v>
      </c>
      <c r="J1328" t="b">
        <f t="shared" si="192"/>
        <v>0</v>
      </c>
    </row>
    <row r="1329" spans="1:10">
      <c r="A1329" t="s">
        <v>408</v>
      </c>
      <c r="B1329" t="str">
        <f t="shared" si="189"/>
        <v xml:space="preserve"> tomaszowski </v>
      </c>
      <c r="C1329" s="4" t="s">
        <v>4</v>
      </c>
      <c r="D1329" s="6">
        <f>SUM(D1327:D1328)</f>
        <v>14569</v>
      </c>
      <c r="E1329" s="6">
        <f>SUM(E1327:E1328)</f>
        <v>5550</v>
      </c>
      <c r="F1329" s="6">
        <f>SUM(F1327:F1328)</f>
        <v>9019</v>
      </c>
      <c r="G1329" t="b">
        <f t="shared" si="190"/>
        <v>1</v>
      </c>
      <c r="H1329" t="b">
        <f t="shared" si="191"/>
        <v>1</v>
      </c>
      <c r="I1329" t="b">
        <f>IFERROR(IF(SEARCH("65+",C1329)&gt;0,FALSE,TRUE),TRUE)</f>
        <v>0</v>
      </c>
      <c r="J1329" t="b">
        <f t="shared" si="192"/>
        <v>0</v>
      </c>
    </row>
    <row r="1330" spans="1:10">
      <c r="A1330" t="s">
        <v>408</v>
      </c>
      <c r="B1330" t="str">
        <f t="shared" si="189"/>
        <v xml:space="preserve"> włodawski </v>
      </c>
      <c r="C1330" s="4" t="s">
        <v>159</v>
      </c>
      <c r="D1330" s="6">
        <v>39148</v>
      </c>
      <c r="E1330" s="6">
        <v>19344</v>
      </c>
      <c r="F1330" s="6">
        <v>19804</v>
      </c>
      <c r="G1330" t="b">
        <f t="shared" si="190"/>
        <v>1</v>
      </c>
      <c r="H1330" t="b">
        <f t="shared" si="191"/>
        <v>1</v>
      </c>
      <c r="I1330" t="b">
        <f>IFERROR(IF(SEARCH("65+",C1330)&gt;0,FALSE,TRUE),TRUE)</f>
        <v>1</v>
      </c>
      <c r="J1330" t="b">
        <f t="shared" si="192"/>
        <v>1</v>
      </c>
    </row>
    <row r="1331" spans="1:10">
      <c r="A1331" t="s">
        <v>408</v>
      </c>
      <c r="B1331" t="str">
        <f t="shared" si="189"/>
        <v xml:space="preserve"> włodawski </v>
      </c>
      <c r="C1331" s="4" t="s">
        <v>6</v>
      </c>
      <c r="D1331" s="6">
        <v>1817</v>
      </c>
      <c r="E1331" s="6">
        <v>975</v>
      </c>
      <c r="F1331" s="6">
        <v>842</v>
      </c>
      <c r="G1331" t="b">
        <f t="shared" si="190"/>
        <v>0</v>
      </c>
      <c r="H1331" t="b">
        <f t="shared" si="191"/>
        <v>1</v>
      </c>
      <c r="I1331" t="b">
        <f t="shared" ref="I1331:I1345" si="193">IFERROR(IF(SEARCH(" 65+ ",C1331)&gt;0,FALSE,TRUE),TRUE)</f>
        <v>1</v>
      </c>
      <c r="J1331" t="b">
        <f t="shared" si="192"/>
        <v>0</v>
      </c>
    </row>
    <row r="1332" spans="1:10">
      <c r="A1332" t="s">
        <v>408</v>
      </c>
      <c r="B1332" t="str">
        <f t="shared" si="189"/>
        <v xml:space="preserve"> włodawski </v>
      </c>
      <c r="C1332" s="4" t="s">
        <v>7</v>
      </c>
      <c r="D1332" s="6">
        <v>2036</v>
      </c>
      <c r="E1332" s="6">
        <v>1043</v>
      </c>
      <c r="F1332" s="6">
        <v>993</v>
      </c>
      <c r="G1332" t="b">
        <f t="shared" si="190"/>
        <v>0</v>
      </c>
      <c r="H1332" t="b">
        <f t="shared" si="191"/>
        <v>1</v>
      </c>
      <c r="I1332" t="b">
        <f t="shared" si="193"/>
        <v>1</v>
      </c>
      <c r="J1332" t="b">
        <f t="shared" si="192"/>
        <v>0</v>
      </c>
    </row>
    <row r="1333" spans="1:10">
      <c r="A1333" t="s">
        <v>408</v>
      </c>
      <c r="B1333" t="str">
        <f t="shared" si="189"/>
        <v xml:space="preserve"> włodawski </v>
      </c>
      <c r="C1333" s="4" t="s">
        <v>8</v>
      </c>
      <c r="D1333" s="6">
        <v>1831</v>
      </c>
      <c r="E1333" s="6">
        <v>971</v>
      </c>
      <c r="F1333" s="6">
        <v>860</v>
      </c>
      <c r="G1333" t="b">
        <f t="shared" si="190"/>
        <v>0</v>
      </c>
      <c r="H1333" t="b">
        <f t="shared" si="191"/>
        <v>1</v>
      </c>
      <c r="I1333" t="b">
        <f t="shared" si="193"/>
        <v>1</v>
      </c>
      <c r="J1333" t="b">
        <f t="shared" si="192"/>
        <v>0</v>
      </c>
    </row>
    <row r="1334" spans="1:10">
      <c r="A1334" t="s">
        <v>408</v>
      </c>
      <c r="B1334" t="str">
        <f t="shared" si="189"/>
        <v xml:space="preserve"> włodawski </v>
      </c>
      <c r="C1334" s="4" t="s">
        <v>9</v>
      </c>
      <c r="D1334" s="6">
        <v>2131</v>
      </c>
      <c r="E1334" s="6">
        <v>1082</v>
      </c>
      <c r="F1334" s="6">
        <v>1049</v>
      </c>
      <c r="G1334" t="b">
        <f t="shared" si="190"/>
        <v>0</v>
      </c>
      <c r="H1334" t="b">
        <f t="shared" si="191"/>
        <v>1</v>
      </c>
      <c r="I1334" t="b">
        <f t="shared" si="193"/>
        <v>1</v>
      </c>
      <c r="J1334" t="b">
        <f t="shared" si="192"/>
        <v>0</v>
      </c>
    </row>
    <row r="1335" spans="1:10">
      <c r="A1335" t="s">
        <v>408</v>
      </c>
      <c r="B1335" t="str">
        <f t="shared" si="189"/>
        <v xml:space="preserve"> włodawski </v>
      </c>
      <c r="C1335" s="4" t="s">
        <v>10</v>
      </c>
      <c r="D1335" s="6">
        <v>2689</v>
      </c>
      <c r="E1335" s="6">
        <v>1366</v>
      </c>
      <c r="F1335" s="6">
        <v>1323</v>
      </c>
      <c r="G1335" t="b">
        <f t="shared" si="190"/>
        <v>0</v>
      </c>
      <c r="H1335" t="b">
        <f t="shared" si="191"/>
        <v>1</v>
      </c>
      <c r="I1335" t="b">
        <f t="shared" si="193"/>
        <v>1</v>
      </c>
      <c r="J1335" t="b">
        <f t="shared" si="192"/>
        <v>0</v>
      </c>
    </row>
    <row r="1336" spans="1:10">
      <c r="A1336" t="s">
        <v>408</v>
      </c>
      <c r="B1336" t="str">
        <f t="shared" si="189"/>
        <v xml:space="preserve"> włodawski </v>
      </c>
      <c r="C1336" s="4" t="s">
        <v>11</v>
      </c>
      <c r="D1336" s="6">
        <v>2962</v>
      </c>
      <c r="E1336" s="6">
        <v>1583</v>
      </c>
      <c r="F1336" s="6">
        <v>1379</v>
      </c>
      <c r="G1336" t="b">
        <f t="shared" si="190"/>
        <v>0</v>
      </c>
      <c r="H1336" t="b">
        <f t="shared" si="191"/>
        <v>1</v>
      </c>
      <c r="I1336" t="b">
        <f t="shared" si="193"/>
        <v>1</v>
      </c>
      <c r="J1336" t="b">
        <f t="shared" si="192"/>
        <v>0</v>
      </c>
    </row>
    <row r="1337" spans="1:10">
      <c r="A1337" t="s">
        <v>408</v>
      </c>
      <c r="B1337" t="str">
        <f t="shared" si="189"/>
        <v xml:space="preserve"> włodawski </v>
      </c>
      <c r="C1337" s="4" t="s">
        <v>12</v>
      </c>
      <c r="D1337" s="6">
        <v>3139</v>
      </c>
      <c r="E1337" s="6">
        <v>1689</v>
      </c>
      <c r="F1337" s="6">
        <v>1450</v>
      </c>
      <c r="G1337" t="b">
        <f t="shared" si="190"/>
        <v>0</v>
      </c>
      <c r="H1337" t="b">
        <f t="shared" si="191"/>
        <v>1</v>
      </c>
      <c r="I1337" t="b">
        <f t="shared" si="193"/>
        <v>1</v>
      </c>
      <c r="J1337" t="b">
        <f t="shared" si="192"/>
        <v>0</v>
      </c>
    </row>
    <row r="1338" spans="1:10">
      <c r="A1338" t="s">
        <v>408</v>
      </c>
      <c r="B1338" t="str">
        <f t="shared" si="189"/>
        <v xml:space="preserve"> włodawski </v>
      </c>
      <c r="C1338" s="4" t="s">
        <v>13</v>
      </c>
      <c r="D1338" s="6">
        <v>2877</v>
      </c>
      <c r="E1338" s="6">
        <v>1515</v>
      </c>
      <c r="F1338" s="6">
        <v>1362</v>
      </c>
      <c r="G1338" t="b">
        <f t="shared" si="190"/>
        <v>0</v>
      </c>
      <c r="H1338" t="b">
        <f t="shared" si="191"/>
        <v>1</v>
      </c>
      <c r="I1338" t="b">
        <f t="shared" si="193"/>
        <v>1</v>
      </c>
      <c r="J1338" t="b">
        <f t="shared" si="192"/>
        <v>0</v>
      </c>
    </row>
    <row r="1339" spans="1:10">
      <c r="A1339" t="s">
        <v>408</v>
      </c>
      <c r="B1339" t="str">
        <f t="shared" si="189"/>
        <v xml:space="preserve"> włodawski </v>
      </c>
      <c r="C1339" s="4" t="s">
        <v>14</v>
      </c>
      <c r="D1339" s="6">
        <v>2662</v>
      </c>
      <c r="E1339" s="6">
        <v>1385</v>
      </c>
      <c r="F1339" s="6">
        <v>1277</v>
      </c>
      <c r="G1339" t="b">
        <f t="shared" si="190"/>
        <v>0</v>
      </c>
      <c r="H1339" t="b">
        <f t="shared" si="191"/>
        <v>1</v>
      </c>
      <c r="I1339" t="b">
        <f t="shared" si="193"/>
        <v>1</v>
      </c>
      <c r="J1339" t="b">
        <f t="shared" si="192"/>
        <v>0</v>
      </c>
    </row>
    <row r="1340" spans="1:10">
      <c r="A1340" t="s">
        <v>408</v>
      </c>
      <c r="B1340" t="str">
        <f t="shared" si="189"/>
        <v xml:space="preserve"> włodawski </v>
      </c>
      <c r="C1340" s="4" t="s">
        <v>15</v>
      </c>
      <c r="D1340" s="6">
        <v>2385</v>
      </c>
      <c r="E1340" s="6">
        <v>1211</v>
      </c>
      <c r="F1340" s="6">
        <v>1174</v>
      </c>
      <c r="G1340" t="b">
        <f t="shared" si="190"/>
        <v>0</v>
      </c>
      <c r="H1340" t="b">
        <f t="shared" si="191"/>
        <v>1</v>
      </c>
      <c r="I1340" t="b">
        <f t="shared" si="193"/>
        <v>1</v>
      </c>
      <c r="J1340" t="b">
        <f t="shared" si="192"/>
        <v>0</v>
      </c>
    </row>
    <row r="1341" spans="1:10">
      <c r="A1341" t="s">
        <v>408</v>
      </c>
      <c r="B1341" t="str">
        <f t="shared" si="189"/>
        <v xml:space="preserve"> włodawski </v>
      </c>
      <c r="C1341" s="4" t="s">
        <v>16</v>
      </c>
      <c r="D1341" s="6">
        <v>2549</v>
      </c>
      <c r="E1341" s="6">
        <v>1317</v>
      </c>
      <c r="F1341" s="6">
        <v>1232</v>
      </c>
      <c r="G1341" t="b">
        <f t="shared" si="190"/>
        <v>0</v>
      </c>
      <c r="H1341" t="b">
        <f t="shared" si="191"/>
        <v>1</v>
      </c>
      <c r="I1341" t="b">
        <f t="shared" si="193"/>
        <v>1</v>
      </c>
      <c r="J1341" t="b">
        <f t="shared" si="192"/>
        <v>0</v>
      </c>
    </row>
    <row r="1342" spans="1:10">
      <c r="A1342" t="s">
        <v>408</v>
      </c>
      <c r="B1342" t="str">
        <f t="shared" si="189"/>
        <v xml:space="preserve"> włodawski </v>
      </c>
      <c r="C1342" s="4" t="s">
        <v>17</v>
      </c>
      <c r="D1342" s="6">
        <v>2825</v>
      </c>
      <c r="E1342" s="6">
        <v>1403</v>
      </c>
      <c r="F1342" s="6">
        <v>1422</v>
      </c>
      <c r="G1342" t="b">
        <f t="shared" si="190"/>
        <v>0</v>
      </c>
      <c r="H1342" t="b">
        <f t="shared" si="191"/>
        <v>1</v>
      </c>
      <c r="I1342" t="b">
        <f t="shared" si="193"/>
        <v>1</v>
      </c>
      <c r="J1342" t="b">
        <f t="shared" si="192"/>
        <v>0</v>
      </c>
    </row>
    <row r="1343" spans="1:10">
      <c r="A1343" t="s">
        <v>408</v>
      </c>
      <c r="B1343" t="str">
        <f t="shared" si="189"/>
        <v xml:space="preserve"> włodawski </v>
      </c>
      <c r="C1343" s="4" t="s">
        <v>18</v>
      </c>
      <c r="D1343" s="6">
        <v>2892</v>
      </c>
      <c r="E1343" s="6">
        <v>1377</v>
      </c>
      <c r="F1343" s="6">
        <v>1515</v>
      </c>
      <c r="G1343" t="b">
        <f t="shared" si="190"/>
        <v>0</v>
      </c>
      <c r="H1343" t="b">
        <f t="shared" si="191"/>
        <v>1</v>
      </c>
      <c r="I1343" t="b">
        <f t="shared" si="193"/>
        <v>1</v>
      </c>
      <c r="J1343" t="b">
        <f t="shared" si="192"/>
        <v>0</v>
      </c>
    </row>
    <row r="1344" spans="1:10">
      <c r="A1344" t="s">
        <v>408</v>
      </c>
      <c r="B1344" t="str">
        <f t="shared" si="189"/>
        <v xml:space="preserve"> włodawski </v>
      </c>
      <c r="C1344" s="4" t="s">
        <v>19</v>
      </c>
      <c r="D1344" s="6">
        <v>2330</v>
      </c>
      <c r="E1344" s="6">
        <v>1040</v>
      </c>
      <c r="F1344" s="6">
        <v>1290</v>
      </c>
      <c r="G1344" t="b">
        <f t="shared" si="190"/>
        <v>0</v>
      </c>
      <c r="H1344" t="b">
        <f t="shared" si="191"/>
        <v>1</v>
      </c>
      <c r="I1344" t="b">
        <f t="shared" si="193"/>
        <v>1</v>
      </c>
      <c r="J1344" t="b">
        <f t="shared" si="192"/>
        <v>0</v>
      </c>
    </row>
    <row r="1345" spans="1:10">
      <c r="A1345" t="s">
        <v>408</v>
      </c>
      <c r="B1345" t="str">
        <f t="shared" si="189"/>
        <v xml:space="preserve"> włodawski </v>
      </c>
      <c r="C1345" s="4" t="s">
        <v>5</v>
      </c>
      <c r="D1345" s="6">
        <v>4023</v>
      </c>
      <c r="E1345" s="6">
        <v>1387</v>
      </c>
      <c r="F1345" s="6">
        <v>2636</v>
      </c>
      <c r="G1345" t="b">
        <f t="shared" si="190"/>
        <v>1</v>
      </c>
      <c r="H1345" t="b">
        <f t="shared" si="191"/>
        <v>0</v>
      </c>
      <c r="I1345" t="b">
        <f t="shared" si="193"/>
        <v>1</v>
      </c>
      <c r="J1345" t="b">
        <f t="shared" si="192"/>
        <v>0</v>
      </c>
    </row>
    <row r="1346" spans="1:10">
      <c r="A1346" t="s">
        <v>408</v>
      </c>
      <c r="B1346" t="str">
        <f t="shared" si="189"/>
        <v xml:space="preserve"> włodawski </v>
      </c>
      <c r="C1346" s="4" t="s">
        <v>4</v>
      </c>
      <c r="D1346" s="6">
        <f>SUM(D1344:D1345)</f>
        <v>6353</v>
      </c>
      <c r="E1346" s="6">
        <f>SUM(E1344:E1345)</f>
        <v>2427</v>
      </c>
      <c r="F1346" s="6">
        <f>SUM(F1344:F1345)</f>
        <v>3926</v>
      </c>
      <c r="G1346" t="b">
        <f t="shared" si="190"/>
        <v>1</v>
      </c>
      <c r="H1346" t="b">
        <f t="shared" si="191"/>
        <v>1</v>
      </c>
      <c r="I1346" t="b">
        <f>IFERROR(IF(SEARCH("65+",C1346)&gt;0,FALSE,TRUE),TRUE)</f>
        <v>0</v>
      </c>
      <c r="J1346" t="b">
        <f t="shared" si="192"/>
        <v>0</v>
      </c>
    </row>
    <row r="1347" spans="1:10">
      <c r="A1347" t="s">
        <v>408</v>
      </c>
      <c r="B1347" t="str">
        <f t="shared" si="189"/>
        <v xml:space="preserve"> Zamość </v>
      </c>
      <c r="C1347" s="4" t="s">
        <v>143</v>
      </c>
      <c r="D1347" s="6">
        <v>64746</v>
      </c>
      <c r="E1347" s="6">
        <v>30544</v>
      </c>
      <c r="F1347" s="6">
        <v>34202</v>
      </c>
      <c r="G1347" t="b">
        <f t="shared" si="190"/>
        <v>1</v>
      </c>
      <c r="H1347" t="b">
        <f t="shared" si="191"/>
        <v>1</v>
      </c>
      <c r="I1347" t="b">
        <f>IFERROR(IF(SEARCH("65+",C1347)&gt;0,FALSE,TRUE),TRUE)</f>
        <v>1</v>
      </c>
      <c r="J1347" t="b">
        <f t="shared" si="192"/>
        <v>1</v>
      </c>
    </row>
    <row r="1348" spans="1:10">
      <c r="A1348" t="s">
        <v>408</v>
      </c>
      <c r="B1348" t="str">
        <f t="shared" si="189"/>
        <v xml:space="preserve"> Zamość </v>
      </c>
      <c r="C1348" s="4" t="s">
        <v>6</v>
      </c>
      <c r="D1348" s="6">
        <v>2848</v>
      </c>
      <c r="E1348" s="6">
        <v>1426</v>
      </c>
      <c r="F1348" s="6">
        <v>1422</v>
      </c>
      <c r="G1348" t="b">
        <f t="shared" si="190"/>
        <v>0</v>
      </c>
      <c r="H1348" t="b">
        <f t="shared" si="191"/>
        <v>1</v>
      </c>
      <c r="I1348" t="b">
        <f t="shared" ref="I1348:I1362" si="194">IFERROR(IF(SEARCH(" 65+ ",C1348)&gt;0,FALSE,TRUE),TRUE)</f>
        <v>1</v>
      </c>
      <c r="J1348" t="b">
        <f t="shared" si="192"/>
        <v>0</v>
      </c>
    </row>
    <row r="1349" spans="1:10">
      <c r="A1349" t="s">
        <v>408</v>
      </c>
      <c r="B1349" t="str">
        <f t="shared" si="189"/>
        <v xml:space="preserve"> Zamość </v>
      </c>
      <c r="C1349" s="4" t="s">
        <v>7</v>
      </c>
      <c r="D1349" s="6">
        <v>3170</v>
      </c>
      <c r="E1349" s="6">
        <v>1624</v>
      </c>
      <c r="F1349" s="6">
        <v>1546</v>
      </c>
      <c r="G1349" t="b">
        <f t="shared" si="190"/>
        <v>0</v>
      </c>
      <c r="H1349" t="b">
        <f t="shared" si="191"/>
        <v>1</v>
      </c>
      <c r="I1349" t="b">
        <f t="shared" si="194"/>
        <v>1</v>
      </c>
      <c r="J1349" t="b">
        <f t="shared" si="192"/>
        <v>0</v>
      </c>
    </row>
    <row r="1350" spans="1:10">
      <c r="A1350" t="s">
        <v>408</v>
      </c>
      <c r="B1350" t="str">
        <f t="shared" si="189"/>
        <v xml:space="preserve"> Zamość </v>
      </c>
      <c r="C1350" s="4" t="s">
        <v>8</v>
      </c>
      <c r="D1350" s="6">
        <v>2684</v>
      </c>
      <c r="E1350" s="6">
        <v>1380</v>
      </c>
      <c r="F1350" s="6">
        <v>1304</v>
      </c>
      <c r="G1350" t="b">
        <f t="shared" si="190"/>
        <v>0</v>
      </c>
      <c r="H1350" t="b">
        <f t="shared" si="191"/>
        <v>1</v>
      </c>
      <c r="I1350" t="b">
        <f t="shared" si="194"/>
        <v>1</v>
      </c>
      <c r="J1350" t="b">
        <f t="shared" si="192"/>
        <v>0</v>
      </c>
    </row>
    <row r="1351" spans="1:10">
      <c r="A1351" t="s">
        <v>408</v>
      </c>
      <c r="B1351" t="str">
        <f t="shared" si="189"/>
        <v xml:space="preserve"> Zamość </v>
      </c>
      <c r="C1351" s="4" t="s">
        <v>9</v>
      </c>
      <c r="D1351" s="6">
        <v>3571</v>
      </c>
      <c r="E1351" s="6">
        <v>1815</v>
      </c>
      <c r="F1351" s="6">
        <v>1756</v>
      </c>
      <c r="G1351" t="b">
        <f t="shared" si="190"/>
        <v>0</v>
      </c>
      <c r="H1351" t="b">
        <f t="shared" si="191"/>
        <v>1</v>
      </c>
      <c r="I1351" t="b">
        <f t="shared" si="194"/>
        <v>1</v>
      </c>
      <c r="J1351" t="b">
        <f t="shared" si="192"/>
        <v>0</v>
      </c>
    </row>
    <row r="1352" spans="1:10">
      <c r="A1352" t="s">
        <v>408</v>
      </c>
      <c r="B1352" t="str">
        <f t="shared" si="189"/>
        <v xml:space="preserve"> Zamość </v>
      </c>
      <c r="C1352" s="4" t="s">
        <v>10</v>
      </c>
      <c r="D1352" s="6">
        <v>3779</v>
      </c>
      <c r="E1352" s="6">
        <v>1921</v>
      </c>
      <c r="F1352" s="6">
        <v>1858</v>
      </c>
      <c r="G1352" t="b">
        <f t="shared" si="190"/>
        <v>0</v>
      </c>
      <c r="H1352" t="b">
        <f t="shared" si="191"/>
        <v>1</v>
      </c>
      <c r="I1352" t="b">
        <f t="shared" si="194"/>
        <v>1</v>
      </c>
      <c r="J1352" t="b">
        <f t="shared" si="192"/>
        <v>0</v>
      </c>
    </row>
    <row r="1353" spans="1:10">
      <c r="A1353" t="s">
        <v>408</v>
      </c>
      <c r="B1353" t="str">
        <f t="shared" si="189"/>
        <v xml:space="preserve"> Zamość </v>
      </c>
      <c r="C1353" s="4" t="s">
        <v>11</v>
      </c>
      <c r="D1353" s="6">
        <v>4814</v>
      </c>
      <c r="E1353" s="6">
        <v>2419</v>
      </c>
      <c r="F1353" s="6">
        <v>2395</v>
      </c>
      <c r="G1353" t="b">
        <f t="shared" si="190"/>
        <v>0</v>
      </c>
      <c r="H1353" t="b">
        <f t="shared" si="191"/>
        <v>1</v>
      </c>
      <c r="I1353" t="b">
        <f t="shared" si="194"/>
        <v>1</v>
      </c>
      <c r="J1353" t="b">
        <f t="shared" si="192"/>
        <v>0</v>
      </c>
    </row>
    <row r="1354" spans="1:10">
      <c r="A1354" t="s">
        <v>408</v>
      </c>
      <c r="B1354" t="str">
        <f t="shared" si="189"/>
        <v xml:space="preserve"> Zamość </v>
      </c>
      <c r="C1354" s="4" t="s">
        <v>12</v>
      </c>
      <c r="D1354" s="6">
        <v>5790</v>
      </c>
      <c r="E1354" s="6">
        <v>2982</v>
      </c>
      <c r="F1354" s="6">
        <v>2808</v>
      </c>
      <c r="G1354" t="b">
        <f t="shared" si="190"/>
        <v>0</v>
      </c>
      <c r="H1354" t="b">
        <f t="shared" si="191"/>
        <v>1</v>
      </c>
      <c r="I1354" t="b">
        <f t="shared" si="194"/>
        <v>1</v>
      </c>
      <c r="J1354" t="b">
        <f t="shared" si="192"/>
        <v>0</v>
      </c>
    </row>
    <row r="1355" spans="1:10">
      <c r="A1355" t="s">
        <v>408</v>
      </c>
      <c r="B1355" t="str">
        <f t="shared" si="189"/>
        <v xml:space="preserve"> Zamość </v>
      </c>
      <c r="C1355" s="4" t="s">
        <v>13</v>
      </c>
      <c r="D1355" s="6">
        <v>5045</v>
      </c>
      <c r="E1355" s="6">
        <v>2580</v>
      </c>
      <c r="F1355" s="6">
        <v>2465</v>
      </c>
      <c r="G1355" t="b">
        <f t="shared" si="190"/>
        <v>0</v>
      </c>
      <c r="H1355" t="b">
        <f t="shared" si="191"/>
        <v>1</v>
      </c>
      <c r="I1355" t="b">
        <f t="shared" si="194"/>
        <v>1</v>
      </c>
      <c r="J1355" t="b">
        <f t="shared" si="192"/>
        <v>0</v>
      </c>
    </row>
    <row r="1356" spans="1:10">
      <c r="A1356" t="s">
        <v>408</v>
      </c>
      <c r="B1356" t="str">
        <f t="shared" si="189"/>
        <v xml:space="preserve"> Zamość </v>
      </c>
      <c r="C1356" s="4" t="s">
        <v>14</v>
      </c>
      <c r="D1356" s="6">
        <v>4246</v>
      </c>
      <c r="E1356" s="6">
        <v>2089</v>
      </c>
      <c r="F1356" s="6">
        <v>2157</v>
      </c>
      <c r="G1356" t="b">
        <f t="shared" si="190"/>
        <v>0</v>
      </c>
      <c r="H1356" t="b">
        <f t="shared" si="191"/>
        <v>1</v>
      </c>
      <c r="I1356" t="b">
        <f t="shared" si="194"/>
        <v>1</v>
      </c>
      <c r="J1356" t="b">
        <f t="shared" si="192"/>
        <v>0</v>
      </c>
    </row>
    <row r="1357" spans="1:10">
      <c r="A1357" t="s">
        <v>408</v>
      </c>
      <c r="B1357" t="str">
        <f t="shared" si="189"/>
        <v xml:space="preserve"> Zamość </v>
      </c>
      <c r="C1357" s="4" t="s">
        <v>15</v>
      </c>
      <c r="D1357" s="6">
        <v>3814</v>
      </c>
      <c r="E1357" s="6">
        <v>1753</v>
      </c>
      <c r="F1357" s="6">
        <v>2061</v>
      </c>
      <c r="G1357" t="b">
        <f t="shared" si="190"/>
        <v>0</v>
      </c>
      <c r="H1357" t="b">
        <f t="shared" si="191"/>
        <v>1</v>
      </c>
      <c r="I1357" t="b">
        <f t="shared" si="194"/>
        <v>1</v>
      </c>
      <c r="J1357" t="b">
        <f t="shared" si="192"/>
        <v>0</v>
      </c>
    </row>
    <row r="1358" spans="1:10">
      <c r="A1358" t="s">
        <v>408</v>
      </c>
      <c r="B1358" t="str">
        <f t="shared" si="189"/>
        <v xml:space="preserve"> Zamość </v>
      </c>
      <c r="C1358" s="4" t="s">
        <v>16</v>
      </c>
      <c r="D1358" s="6">
        <v>4119</v>
      </c>
      <c r="E1358" s="6">
        <v>1862</v>
      </c>
      <c r="F1358" s="6">
        <v>2257</v>
      </c>
      <c r="G1358" t="b">
        <f t="shared" si="190"/>
        <v>0</v>
      </c>
      <c r="H1358" t="b">
        <f t="shared" si="191"/>
        <v>1</v>
      </c>
      <c r="I1358" t="b">
        <f t="shared" si="194"/>
        <v>1</v>
      </c>
      <c r="J1358" t="b">
        <f t="shared" si="192"/>
        <v>0</v>
      </c>
    </row>
    <row r="1359" spans="1:10">
      <c r="A1359" t="s">
        <v>408</v>
      </c>
      <c r="B1359" t="str">
        <f t="shared" si="189"/>
        <v xml:space="preserve"> Zamość </v>
      </c>
      <c r="C1359" s="4" t="s">
        <v>17</v>
      </c>
      <c r="D1359" s="6">
        <v>5435</v>
      </c>
      <c r="E1359" s="6">
        <v>2401</v>
      </c>
      <c r="F1359" s="6">
        <v>3034</v>
      </c>
      <c r="G1359" t="b">
        <f t="shared" si="190"/>
        <v>0</v>
      </c>
      <c r="H1359" t="b">
        <f t="shared" si="191"/>
        <v>1</v>
      </c>
      <c r="I1359" t="b">
        <f t="shared" si="194"/>
        <v>1</v>
      </c>
      <c r="J1359" t="b">
        <f t="shared" si="192"/>
        <v>0</v>
      </c>
    </row>
    <row r="1360" spans="1:10">
      <c r="A1360" t="s">
        <v>408</v>
      </c>
      <c r="B1360" t="str">
        <f t="shared" si="189"/>
        <v xml:space="preserve"> Zamość </v>
      </c>
      <c r="C1360" s="4" t="s">
        <v>18</v>
      </c>
      <c r="D1360" s="6">
        <v>5298</v>
      </c>
      <c r="E1360" s="6">
        <v>2371</v>
      </c>
      <c r="F1360" s="6">
        <v>2927</v>
      </c>
      <c r="G1360" t="b">
        <f t="shared" si="190"/>
        <v>0</v>
      </c>
      <c r="H1360" t="b">
        <f t="shared" si="191"/>
        <v>1</v>
      </c>
      <c r="I1360" t="b">
        <f t="shared" si="194"/>
        <v>1</v>
      </c>
      <c r="J1360" t="b">
        <f t="shared" si="192"/>
        <v>0</v>
      </c>
    </row>
    <row r="1361" spans="1:10">
      <c r="A1361" t="s">
        <v>408</v>
      </c>
      <c r="B1361" t="str">
        <f t="shared" si="189"/>
        <v xml:space="preserve"> Zamość </v>
      </c>
      <c r="C1361" s="4" t="s">
        <v>19</v>
      </c>
      <c r="D1361" s="6">
        <v>3747</v>
      </c>
      <c r="E1361" s="6">
        <v>1593</v>
      </c>
      <c r="F1361" s="6">
        <v>2154</v>
      </c>
      <c r="G1361" t="b">
        <f t="shared" si="190"/>
        <v>0</v>
      </c>
      <c r="H1361" t="b">
        <f t="shared" si="191"/>
        <v>1</v>
      </c>
      <c r="I1361" t="b">
        <f t="shared" si="194"/>
        <v>1</v>
      </c>
      <c r="J1361" t="b">
        <f t="shared" si="192"/>
        <v>0</v>
      </c>
    </row>
    <row r="1362" spans="1:10">
      <c r="A1362" t="s">
        <v>408</v>
      </c>
      <c r="B1362" t="str">
        <f t="shared" si="189"/>
        <v xml:space="preserve"> Zamość </v>
      </c>
      <c r="C1362" s="4" t="s">
        <v>5</v>
      </c>
      <c r="D1362" s="6">
        <v>6386</v>
      </c>
      <c r="E1362" s="6">
        <v>2328</v>
      </c>
      <c r="F1362" s="6">
        <v>4058</v>
      </c>
      <c r="G1362" t="b">
        <f t="shared" si="190"/>
        <v>1</v>
      </c>
      <c r="H1362" t="b">
        <f t="shared" si="191"/>
        <v>0</v>
      </c>
      <c r="I1362" t="b">
        <f t="shared" si="194"/>
        <v>1</v>
      </c>
      <c r="J1362" t="b">
        <f t="shared" si="192"/>
        <v>0</v>
      </c>
    </row>
    <row r="1363" spans="1:10">
      <c r="A1363" t="s">
        <v>408</v>
      </c>
      <c r="B1363" t="str">
        <f t="shared" si="189"/>
        <v xml:space="preserve"> Zamość </v>
      </c>
      <c r="C1363" s="4" t="s">
        <v>4</v>
      </c>
      <c r="D1363" s="6">
        <f>SUM(D1361:D1362)</f>
        <v>10133</v>
      </c>
      <c r="E1363" s="6">
        <f>SUM(E1361:E1362)</f>
        <v>3921</v>
      </c>
      <c r="F1363" s="6">
        <f>SUM(F1361:F1362)</f>
        <v>6212</v>
      </c>
      <c r="G1363" t="b">
        <f t="shared" si="190"/>
        <v>1</v>
      </c>
      <c r="H1363" t="b">
        <f t="shared" si="191"/>
        <v>1</v>
      </c>
      <c r="I1363" t="b">
        <f>IFERROR(IF(SEARCH("65+",C1363)&gt;0,FALSE,TRUE),TRUE)</f>
        <v>0</v>
      </c>
      <c r="J1363" t="b">
        <f t="shared" si="192"/>
        <v>0</v>
      </c>
    </row>
    <row r="1364" spans="1:10">
      <c r="A1364" t="s">
        <v>409</v>
      </c>
      <c r="B1364" t="s">
        <v>666</v>
      </c>
      <c r="C1364" s="1" t="s">
        <v>43</v>
      </c>
      <c r="D1364" s="2">
        <v>1017450</v>
      </c>
      <c r="E1364" s="3">
        <v>495223</v>
      </c>
      <c r="F1364" s="3">
        <v>522227</v>
      </c>
      <c r="G1364" t="b">
        <f t="shared" si="190"/>
        <v>1</v>
      </c>
      <c r="H1364" t="b">
        <f>IFERROR(IF(SEARCH("65+",C1364)&gt;0,FALSE,TRUE),TRUE)</f>
        <v>1</v>
      </c>
      <c r="I1364" t="b">
        <f>IFERROR(IF(SEARCH("70",C1364)&gt;0,FALSE,TRUE),TRUE)</f>
        <v>1</v>
      </c>
      <c r="J1364" t="b">
        <f t="shared" si="192"/>
        <v>1</v>
      </c>
    </row>
    <row r="1365" spans="1:10">
      <c r="A1365" t="s">
        <v>409</v>
      </c>
      <c r="B1365" t="str">
        <f t="shared" ref="B1365:B1399" si="195">IF(C1364="65+",C1365,B1364)</f>
        <v>Wszystkie</v>
      </c>
      <c r="C1365" s="4" t="s">
        <v>6</v>
      </c>
      <c r="D1365" s="5">
        <v>49362</v>
      </c>
      <c r="E1365" s="5">
        <v>25234</v>
      </c>
      <c r="F1365" s="5">
        <v>24128</v>
      </c>
      <c r="G1365" t="b">
        <f t="shared" ref="G1365:G1428" si="196">IFERROR(IF(SEARCH(" - ",C1365)&gt;0,FALSE,TRUE),TRUE)</f>
        <v>0</v>
      </c>
      <c r="H1365" t="b">
        <f t="shared" ref="H1365:H1428" si="197">IFERROR(IF(SEARCH("65+",C1365)&gt;0,FALSE,TRUE),TRUE)</f>
        <v>1</v>
      </c>
      <c r="I1365" t="b">
        <f t="shared" ref="I1365:I1428" si="198">IFERROR(IF(SEARCH("70",C1365)&gt;0,FALSE,TRUE),TRUE)</f>
        <v>1</v>
      </c>
      <c r="J1365" t="b">
        <f t="shared" ref="J1365:J1428" si="199">AND(G1365:I1365)</f>
        <v>0</v>
      </c>
    </row>
    <row r="1366" spans="1:10">
      <c r="A1366" t="s">
        <v>409</v>
      </c>
      <c r="B1366" t="str">
        <f t="shared" si="195"/>
        <v>Wszystkie</v>
      </c>
      <c r="C1366" s="4" t="s">
        <v>7</v>
      </c>
      <c r="D1366" s="6">
        <v>56462</v>
      </c>
      <c r="E1366" s="6">
        <v>28894</v>
      </c>
      <c r="F1366" s="6">
        <v>27568</v>
      </c>
      <c r="G1366" t="b">
        <f t="shared" si="196"/>
        <v>0</v>
      </c>
      <c r="H1366" t="b">
        <f t="shared" si="197"/>
        <v>1</v>
      </c>
      <c r="I1366" t="b">
        <f t="shared" si="198"/>
        <v>1</v>
      </c>
      <c r="J1366" t="b">
        <f t="shared" si="199"/>
        <v>0</v>
      </c>
    </row>
    <row r="1367" spans="1:10">
      <c r="A1367" t="s">
        <v>409</v>
      </c>
      <c r="B1367" t="str">
        <f t="shared" si="195"/>
        <v>Wszystkie</v>
      </c>
      <c r="C1367" s="4" t="s">
        <v>8</v>
      </c>
      <c r="D1367" s="6">
        <v>48135</v>
      </c>
      <c r="E1367" s="6">
        <v>24658</v>
      </c>
      <c r="F1367" s="6">
        <v>23477</v>
      </c>
      <c r="G1367" t="b">
        <f t="shared" si="196"/>
        <v>0</v>
      </c>
      <c r="H1367" t="b">
        <f t="shared" si="197"/>
        <v>1</v>
      </c>
      <c r="I1367" t="b">
        <f t="shared" si="198"/>
        <v>1</v>
      </c>
      <c r="J1367" t="b">
        <f t="shared" si="199"/>
        <v>0</v>
      </c>
    </row>
    <row r="1368" spans="1:10">
      <c r="A1368" t="s">
        <v>409</v>
      </c>
      <c r="B1368" t="str">
        <f t="shared" si="195"/>
        <v>Wszystkie</v>
      </c>
      <c r="C1368" s="4" t="s">
        <v>9</v>
      </c>
      <c r="D1368" s="6">
        <v>51974</v>
      </c>
      <c r="E1368" s="6">
        <v>26759</v>
      </c>
      <c r="F1368" s="6">
        <v>25215</v>
      </c>
      <c r="G1368" t="b">
        <f t="shared" si="196"/>
        <v>0</v>
      </c>
      <c r="H1368" t="b">
        <f t="shared" si="197"/>
        <v>1</v>
      </c>
      <c r="I1368" t="b">
        <f t="shared" si="198"/>
        <v>1</v>
      </c>
      <c r="J1368" t="b">
        <f t="shared" si="199"/>
        <v>0</v>
      </c>
    </row>
    <row r="1369" spans="1:10">
      <c r="A1369" t="s">
        <v>409</v>
      </c>
      <c r="B1369" t="str">
        <f t="shared" si="195"/>
        <v>Wszystkie</v>
      </c>
      <c r="C1369" s="4" t="s">
        <v>10</v>
      </c>
      <c r="D1369" s="6">
        <v>62341</v>
      </c>
      <c r="E1369" s="6">
        <v>31657</v>
      </c>
      <c r="F1369" s="6">
        <v>30684</v>
      </c>
      <c r="G1369" t="b">
        <f t="shared" si="196"/>
        <v>0</v>
      </c>
      <c r="H1369" t="b">
        <f t="shared" si="197"/>
        <v>1</v>
      </c>
      <c r="I1369" t="b">
        <f t="shared" si="198"/>
        <v>1</v>
      </c>
      <c r="J1369" t="b">
        <f t="shared" si="199"/>
        <v>0</v>
      </c>
    </row>
    <row r="1370" spans="1:10">
      <c r="A1370" t="s">
        <v>409</v>
      </c>
      <c r="B1370" t="str">
        <f t="shared" si="195"/>
        <v>Wszystkie</v>
      </c>
      <c r="C1370" s="4" t="s">
        <v>11</v>
      </c>
      <c r="D1370" s="6">
        <v>73181</v>
      </c>
      <c r="E1370" s="6">
        <v>37404</v>
      </c>
      <c r="F1370" s="6">
        <v>35777</v>
      </c>
      <c r="G1370" t="b">
        <f t="shared" si="196"/>
        <v>0</v>
      </c>
      <c r="H1370" t="b">
        <f t="shared" si="197"/>
        <v>1</v>
      </c>
      <c r="I1370" t="b">
        <f t="shared" si="198"/>
        <v>1</v>
      </c>
      <c r="J1370" t="b">
        <f t="shared" si="199"/>
        <v>0</v>
      </c>
    </row>
    <row r="1371" spans="1:10">
      <c r="A1371" t="s">
        <v>409</v>
      </c>
      <c r="B1371" t="str">
        <f t="shared" si="195"/>
        <v>Wszystkie</v>
      </c>
      <c r="C1371" s="4" t="s">
        <v>12</v>
      </c>
      <c r="D1371" s="6">
        <v>87258</v>
      </c>
      <c r="E1371" s="6">
        <v>44488</v>
      </c>
      <c r="F1371" s="6">
        <v>42770</v>
      </c>
      <c r="G1371" t="b">
        <f t="shared" si="196"/>
        <v>0</v>
      </c>
      <c r="H1371" t="b">
        <f t="shared" si="197"/>
        <v>1</v>
      </c>
      <c r="I1371" t="b">
        <f t="shared" si="198"/>
        <v>1</v>
      </c>
      <c r="J1371" t="b">
        <f t="shared" si="199"/>
        <v>0</v>
      </c>
    </row>
    <row r="1372" spans="1:10">
      <c r="A1372" t="s">
        <v>409</v>
      </c>
      <c r="B1372" t="str">
        <f t="shared" si="195"/>
        <v>Wszystkie</v>
      </c>
      <c r="C1372" s="4" t="s">
        <v>13</v>
      </c>
      <c r="D1372" s="6">
        <v>84314</v>
      </c>
      <c r="E1372" s="6">
        <v>43133</v>
      </c>
      <c r="F1372" s="6">
        <v>41181</v>
      </c>
      <c r="G1372" t="b">
        <f t="shared" si="196"/>
        <v>0</v>
      </c>
      <c r="H1372" t="b">
        <f t="shared" si="197"/>
        <v>1</v>
      </c>
      <c r="I1372" t="b">
        <f t="shared" si="198"/>
        <v>1</v>
      </c>
      <c r="J1372" t="b">
        <f t="shared" si="199"/>
        <v>0</v>
      </c>
    </row>
    <row r="1373" spans="1:10">
      <c r="A1373" t="s">
        <v>409</v>
      </c>
      <c r="B1373" t="str">
        <f t="shared" si="195"/>
        <v>Wszystkie</v>
      </c>
      <c r="C1373" s="4" t="s">
        <v>14</v>
      </c>
      <c r="D1373" s="6">
        <v>74216</v>
      </c>
      <c r="E1373" s="6">
        <v>37941</v>
      </c>
      <c r="F1373" s="6">
        <v>36275</v>
      </c>
      <c r="G1373" t="b">
        <f t="shared" si="196"/>
        <v>0</v>
      </c>
      <c r="H1373" t="b">
        <f t="shared" si="197"/>
        <v>1</v>
      </c>
      <c r="I1373" t="b">
        <f t="shared" si="198"/>
        <v>1</v>
      </c>
      <c r="J1373" t="b">
        <f t="shared" si="199"/>
        <v>0</v>
      </c>
    </row>
    <row r="1374" spans="1:10">
      <c r="A1374" t="s">
        <v>409</v>
      </c>
      <c r="B1374" t="str">
        <f t="shared" si="195"/>
        <v>Wszystkie</v>
      </c>
      <c r="C1374" s="4" t="s">
        <v>15</v>
      </c>
      <c r="D1374" s="6">
        <v>59644</v>
      </c>
      <c r="E1374" s="6">
        <v>30061</v>
      </c>
      <c r="F1374" s="6">
        <v>29583</v>
      </c>
      <c r="G1374" t="b">
        <f t="shared" si="196"/>
        <v>0</v>
      </c>
      <c r="H1374" t="b">
        <f t="shared" si="197"/>
        <v>1</v>
      </c>
      <c r="I1374" t="b">
        <f t="shared" si="198"/>
        <v>1</v>
      </c>
      <c r="J1374" t="b">
        <f t="shared" si="199"/>
        <v>0</v>
      </c>
    </row>
    <row r="1375" spans="1:10">
      <c r="A1375" t="s">
        <v>409</v>
      </c>
      <c r="B1375" t="str">
        <f t="shared" si="195"/>
        <v>Wszystkie</v>
      </c>
      <c r="C1375" s="4" t="s">
        <v>16</v>
      </c>
      <c r="D1375" s="6">
        <v>62240</v>
      </c>
      <c r="E1375" s="6">
        <v>30941</v>
      </c>
      <c r="F1375" s="6">
        <v>31299</v>
      </c>
      <c r="G1375" t="b">
        <f t="shared" si="196"/>
        <v>0</v>
      </c>
      <c r="H1375" t="b">
        <f t="shared" si="197"/>
        <v>1</v>
      </c>
      <c r="I1375" t="b">
        <f t="shared" si="198"/>
        <v>1</v>
      </c>
      <c r="J1375" t="b">
        <f t="shared" si="199"/>
        <v>0</v>
      </c>
    </row>
    <row r="1376" spans="1:10">
      <c r="A1376" t="s">
        <v>409</v>
      </c>
      <c r="B1376" t="str">
        <f t="shared" si="195"/>
        <v>Wszystkie</v>
      </c>
      <c r="C1376" s="4" t="s">
        <v>17</v>
      </c>
      <c r="D1376" s="6">
        <v>77542</v>
      </c>
      <c r="E1376" s="6">
        <v>37662</v>
      </c>
      <c r="F1376" s="6">
        <v>39880</v>
      </c>
      <c r="G1376" t="b">
        <f t="shared" si="196"/>
        <v>0</v>
      </c>
      <c r="H1376" t="b">
        <f t="shared" si="197"/>
        <v>1</v>
      </c>
      <c r="I1376" t="b">
        <f t="shared" si="198"/>
        <v>1</v>
      </c>
      <c r="J1376" t="b">
        <f t="shared" si="199"/>
        <v>0</v>
      </c>
    </row>
    <row r="1377" spans="1:10">
      <c r="A1377" t="s">
        <v>409</v>
      </c>
      <c r="B1377" t="str">
        <f t="shared" si="195"/>
        <v>Wszystkie</v>
      </c>
      <c r="C1377" s="4" t="s">
        <v>18</v>
      </c>
      <c r="D1377" s="6">
        <v>76928</v>
      </c>
      <c r="E1377" s="6">
        <v>36130</v>
      </c>
      <c r="F1377" s="6">
        <v>40798</v>
      </c>
      <c r="G1377" t="b">
        <f t="shared" si="196"/>
        <v>0</v>
      </c>
      <c r="H1377" t="b">
        <f t="shared" si="197"/>
        <v>1</v>
      </c>
      <c r="I1377" t="b">
        <f t="shared" si="198"/>
        <v>1</v>
      </c>
      <c r="J1377" t="b">
        <f t="shared" si="199"/>
        <v>0</v>
      </c>
    </row>
    <row r="1378" spans="1:10">
      <c r="A1378" t="s">
        <v>409</v>
      </c>
      <c r="B1378" t="str">
        <f t="shared" si="195"/>
        <v>Wszystkie</v>
      </c>
      <c r="C1378" s="4" t="s">
        <v>19</v>
      </c>
      <c r="D1378" s="6">
        <v>62251</v>
      </c>
      <c r="E1378" s="6">
        <v>28379</v>
      </c>
      <c r="F1378" s="6">
        <v>33872</v>
      </c>
      <c r="G1378" t="b">
        <f t="shared" si="196"/>
        <v>0</v>
      </c>
      <c r="H1378" t="b">
        <f t="shared" si="197"/>
        <v>1</v>
      </c>
      <c r="I1378" t="b">
        <f t="shared" si="198"/>
        <v>1</v>
      </c>
      <c r="J1378" t="b">
        <f t="shared" si="199"/>
        <v>0</v>
      </c>
    </row>
    <row r="1379" spans="1:10">
      <c r="A1379" t="s">
        <v>409</v>
      </c>
      <c r="B1379" t="str">
        <f t="shared" si="195"/>
        <v>Wszystkie</v>
      </c>
      <c r="C1379" s="4" t="s">
        <v>5</v>
      </c>
      <c r="D1379" s="6">
        <v>91602</v>
      </c>
      <c r="E1379" s="6">
        <v>31882</v>
      </c>
      <c r="F1379" s="6">
        <v>59720</v>
      </c>
      <c r="G1379" t="b">
        <f t="shared" si="196"/>
        <v>1</v>
      </c>
      <c r="H1379" t="b">
        <f t="shared" si="197"/>
        <v>1</v>
      </c>
      <c r="I1379" t="b">
        <f t="shared" si="198"/>
        <v>0</v>
      </c>
      <c r="J1379" t="b">
        <f t="shared" si="199"/>
        <v>0</v>
      </c>
    </row>
    <row r="1380" spans="1:10">
      <c r="A1380" t="s">
        <v>409</v>
      </c>
      <c r="B1380" t="str">
        <f t="shared" si="195"/>
        <v>Wszystkie</v>
      </c>
      <c r="C1380" s="4" t="s">
        <v>4</v>
      </c>
      <c r="D1380" s="6">
        <f>SUM(D1378:D1379)</f>
        <v>153853</v>
      </c>
      <c r="E1380" s="6">
        <f>SUM(E1378:E1379)</f>
        <v>60261</v>
      </c>
      <c r="F1380" s="6">
        <f t="shared" ref="F1380" si="200">SUM(F1378:F1379)</f>
        <v>93592</v>
      </c>
      <c r="G1380" t="b">
        <f t="shared" si="196"/>
        <v>1</v>
      </c>
      <c r="H1380" t="b">
        <f t="shared" si="197"/>
        <v>0</v>
      </c>
      <c r="I1380" t="b">
        <f t="shared" si="198"/>
        <v>1</v>
      </c>
      <c r="J1380" t="b">
        <f t="shared" si="199"/>
        <v>0</v>
      </c>
    </row>
    <row r="1381" spans="1:10">
      <c r="A1381" t="s">
        <v>409</v>
      </c>
      <c r="B1381" t="str">
        <f t="shared" si="195"/>
        <v xml:space="preserve"> Gorzów Wielkopolski </v>
      </c>
      <c r="C1381" s="4" t="s">
        <v>44</v>
      </c>
      <c r="D1381" s="6">
        <v>123911</v>
      </c>
      <c r="E1381" s="6">
        <v>58980</v>
      </c>
      <c r="F1381" s="6">
        <v>64931</v>
      </c>
      <c r="G1381" t="b">
        <f t="shared" si="196"/>
        <v>1</v>
      </c>
      <c r="H1381" t="b">
        <f t="shared" si="197"/>
        <v>1</v>
      </c>
      <c r="I1381" t="b">
        <f t="shared" si="198"/>
        <v>1</v>
      </c>
      <c r="J1381" t="b">
        <f t="shared" si="199"/>
        <v>1</v>
      </c>
    </row>
    <row r="1382" spans="1:10">
      <c r="A1382" t="s">
        <v>409</v>
      </c>
      <c r="B1382" t="str">
        <f t="shared" si="195"/>
        <v xml:space="preserve"> Gorzów Wielkopolski </v>
      </c>
      <c r="C1382" s="4" t="s">
        <v>6</v>
      </c>
      <c r="D1382" s="6">
        <v>6038</v>
      </c>
      <c r="E1382" s="6">
        <v>3098</v>
      </c>
      <c r="F1382" s="6">
        <v>2940</v>
      </c>
      <c r="G1382" t="b">
        <f t="shared" si="196"/>
        <v>0</v>
      </c>
      <c r="H1382" t="b">
        <f t="shared" si="197"/>
        <v>1</v>
      </c>
      <c r="I1382" t="b">
        <f t="shared" si="198"/>
        <v>1</v>
      </c>
      <c r="J1382" t="b">
        <f t="shared" si="199"/>
        <v>0</v>
      </c>
    </row>
    <row r="1383" spans="1:10">
      <c r="A1383" t="s">
        <v>409</v>
      </c>
      <c r="B1383" t="str">
        <f t="shared" si="195"/>
        <v xml:space="preserve"> Gorzów Wielkopolski </v>
      </c>
      <c r="C1383" s="4" t="s">
        <v>7</v>
      </c>
      <c r="D1383" s="6">
        <v>6601</v>
      </c>
      <c r="E1383" s="6">
        <v>3403</v>
      </c>
      <c r="F1383" s="6">
        <v>3198</v>
      </c>
      <c r="G1383" t="b">
        <f t="shared" si="196"/>
        <v>0</v>
      </c>
      <c r="H1383" t="b">
        <f t="shared" si="197"/>
        <v>1</v>
      </c>
      <c r="I1383" t="b">
        <f t="shared" si="198"/>
        <v>1</v>
      </c>
      <c r="J1383" t="b">
        <f t="shared" si="199"/>
        <v>0</v>
      </c>
    </row>
    <row r="1384" spans="1:10">
      <c r="A1384" t="s">
        <v>409</v>
      </c>
      <c r="B1384" t="str">
        <f t="shared" si="195"/>
        <v xml:space="preserve"> Gorzów Wielkopolski </v>
      </c>
      <c r="C1384" s="4" t="s">
        <v>8</v>
      </c>
      <c r="D1384" s="6">
        <v>5272</v>
      </c>
      <c r="E1384" s="6">
        <v>2761</v>
      </c>
      <c r="F1384" s="6">
        <v>2511</v>
      </c>
      <c r="G1384" t="b">
        <f t="shared" si="196"/>
        <v>0</v>
      </c>
      <c r="H1384" t="b">
        <f t="shared" si="197"/>
        <v>1</v>
      </c>
      <c r="I1384" t="b">
        <f t="shared" si="198"/>
        <v>1</v>
      </c>
      <c r="J1384" t="b">
        <f t="shared" si="199"/>
        <v>0</v>
      </c>
    </row>
    <row r="1385" spans="1:10">
      <c r="A1385" t="s">
        <v>409</v>
      </c>
      <c r="B1385" t="str">
        <f t="shared" si="195"/>
        <v xml:space="preserve"> Gorzów Wielkopolski </v>
      </c>
      <c r="C1385" s="4" t="s">
        <v>9</v>
      </c>
      <c r="D1385" s="6">
        <v>5609</v>
      </c>
      <c r="E1385" s="6">
        <v>2879</v>
      </c>
      <c r="F1385" s="6">
        <v>2730</v>
      </c>
      <c r="G1385" t="b">
        <f t="shared" si="196"/>
        <v>0</v>
      </c>
      <c r="H1385" t="b">
        <f t="shared" si="197"/>
        <v>1</v>
      </c>
      <c r="I1385" t="b">
        <f t="shared" si="198"/>
        <v>1</v>
      </c>
      <c r="J1385" t="b">
        <f t="shared" si="199"/>
        <v>0</v>
      </c>
    </row>
    <row r="1386" spans="1:10">
      <c r="A1386" t="s">
        <v>409</v>
      </c>
      <c r="B1386" t="str">
        <f t="shared" si="195"/>
        <v xml:space="preserve"> Gorzów Wielkopolski </v>
      </c>
      <c r="C1386" s="4" t="s">
        <v>10</v>
      </c>
      <c r="D1386" s="6">
        <v>6033</v>
      </c>
      <c r="E1386" s="6">
        <v>3145</v>
      </c>
      <c r="F1386" s="6">
        <v>2888</v>
      </c>
      <c r="G1386" t="b">
        <f t="shared" si="196"/>
        <v>0</v>
      </c>
      <c r="H1386" t="b">
        <f t="shared" si="197"/>
        <v>1</v>
      </c>
      <c r="I1386" t="b">
        <f t="shared" si="198"/>
        <v>1</v>
      </c>
      <c r="J1386" t="b">
        <f t="shared" si="199"/>
        <v>0</v>
      </c>
    </row>
    <row r="1387" spans="1:10">
      <c r="A1387" t="s">
        <v>409</v>
      </c>
      <c r="B1387" t="str">
        <f t="shared" si="195"/>
        <v xml:space="preserve"> Gorzów Wielkopolski </v>
      </c>
      <c r="C1387" s="4" t="s">
        <v>11</v>
      </c>
      <c r="D1387" s="6">
        <v>8483</v>
      </c>
      <c r="E1387" s="6">
        <v>4234</v>
      </c>
      <c r="F1387" s="6">
        <v>4249</v>
      </c>
      <c r="G1387" t="b">
        <f t="shared" si="196"/>
        <v>0</v>
      </c>
      <c r="H1387" t="b">
        <f t="shared" si="197"/>
        <v>1</v>
      </c>
      <c r="I1387" t="b">
        <f t="shared" si="198"/>
        <v>1</v>
      </c>
      <c r="J1387" t="b">
        <f t="shared" si="199"/>
        <v>0</v>
      </c>
    </row>
    <row r="1388" spans="1:10">
      <c r="A1388" t="s">
        <v>409</v>
      </c>
      <c r="B1388" t="str">
        <f t="shared" si="195"/>
        <v xml:space="preserve"> Gorzów Wielkopolski </v>
      </c>
      <c r="C1388" s="4" t="s">
        <v>12</v>
      </c>
      <c r="D1388" s="6">
        <v>10929</v>
      </c>
      <c r="E1388" s="6">
        <v>5497</v>
      </c>
      <c r="F1388" s="6">
        <v>5432</v>
      </c>
      <c r="G1388" t="b">
        <f t="shared" si="196"/>
        <v>0</v>
      </c>
      <c r="H1388" t="b">
        <f t="shared" si="197"/>
        <v>1</v>
      </c>
      <c r="I1388" t="b">
        <f t="shared" si="198"/>
        <v>1</v>
      </c>
      <c r="J1388" t="b">
        <f t="shared" si="199"/>
        <v>0</v>
      </c>
    </row>
    <row r="1389" spans="1:10">
      <c r="A1389" t="s">
        <v>409</v>
      </c>
      <c r="B1389" t="str">
        <f t="shared" si="195"/>
        <v xml:space="preserve"> Gorzów Wielkopolski </v>
      </c>
      <c r="C1389" s="4" t="s">
        <v>13</v>
      </c>
      <c r="D1389" s="6">
        <v>10859</v>
      </c>
      <c r="E1389" s="6">
        <v>5353</v>
      </c>
      <c r="F1389" s="6">
        <v>5506</v>
      </c>
      <c r="G1389" t="b">
        <f t="shared" si="196"/>
        <v>0</v>
      </c>
      <c r="H1389" t="b">
        <f t="shared" si="197"/>
        <v>1</v>
      </c>
      <c r="I1389" t="b">
        <f t="shared" si="198"/>
        <v>1</v>
      </c>
      <c r="J1389" t="b">
        <f t="shared" si="199"/>
        <v>0</v>
      </c>
    </row>
    <row r="1390" spans="1:10">
      <c r="A1390" t="s">
        <v>409</v>
      </c>
      <c r="B1390" t="str">
        <f t="shared" si="195"/>
        <v xml:space="preserve"> Gorzów Wielkopolski </v>
      </c>
      <c r="C1390" s="4" t="s">
        <v>14</v>
      </c>
      <c r="D1390" s="6">
        <v>9042</v>
      </c>
      <c r="E1390" s="6">
        <v>4506</v>
      </c>
      <c r="F1390" s="6">
        <v>4536</v>
      </c>
      <c r="G1390" t="b">
        <f t="shared" si="196"/>
        <v>0</v>
      </c>
      <c r="H1390" t="b">
        <f t="shared" si="197"/>
        <v>1</v>
      </c>
      <c r="I1390" t="b">
        <f t="shared" si="198"/>
        <v>1</v>
      </c>
      <c r="J1390" t="b">
        <f t="shared" si="199"/>
        <v>0</v>
      </c>
    </row>
    <row r="1391" spans="1:10">
      <c r="A1391" t="s">
        <v>409</v>
      </c>
      <c r="B1391" t="str">
        <f t="shared" si="195"/>
        <v xml:space="preserve"> Gorzów Wielkopolski </v>
      </c>
      <c r="C1391" s="4" t="s">
        <v>15</v>
      </c>
      <c r="D1391" s="6">
        <v>7250</v>
      </c>
      <c r="E1391" s="6">
        <v>3620</v>
      </c>
      <c r="F1391" s="6">
        <v>3630</v>
      </c>
      <c r="G1391" t="b">
        <f t="shared" si="196"/>
        <v>0</v>
      </c>
      <c r="H1391" t="b">
        <f t="shared" si="197"/>
        <v>1</v>
      </c>
      <c r="I1391" t="b">
        <f t="shared" si="198"/>
        <v>1</v>
      </c>
      <c r="J1391" t="b">
        <f t="shared" si="199"/>
        <v>0</v>
      </c>
    </row>
    <row r="1392" spans="1:10">
      <c r="A1392" t="s">
        <v>409</v>
      </c>
      <c r="B1392" t="str">
        <f t="shared" si="195"/>
        <v xml:space="preserve"> Gorzów Wielkopolski </v>
      </c>
      <c r="C1392" s="4" t="s">
        <v>16</v>
      </c>
      <c r="D1392" s="6">
        <v>7091</v>
      </c>
      <c r="E1392" s="6">
        <v>3475</v>
      </c>
      <c r="F1392" s="6">
        <v>3616</v>
      </c>
      <c r="G1392" t="b">
        <f t="shared" si="196"/>
        <v>0</v>
      </c>
      <c r="H1392" t="b">
        <f t="shared" si="197"/>
        <v>1</v>
      </c>
      <c r="I1392" t="b">
        <f t="shared" si="198"/>
        <v>1</v>
      </c>
      <c r="J1392" t="b">
        <f t="shared" si="199"/>
        <v>0</v>
      </c>
    </row>
    <row r="1393" spans="1:10">
      <c r="A1393" t="s">
        <v>409</v>
      </c>
      <c r="B1393" t="str">
        <f t="shared" si="195"/>
        <v xml:space="preserve"> Gorzów Wielkopolski </v>
      </c>
      <c r="C1393" s="4" t="s">
        <v>17</v>
      </c>
      <c r="D1393" s="6">
        <v>9274</v>
      </c>
      <c r="E1393" s="6">
        <v>4280</v>
      </c>
      <c r="F1393" s="6">
        <v>4994</v>
      </c>
      <c r="G1393" t="b">
        <f t="shared" si="196"/>
        <v>0</v>
      </c>
      <c r="H1393" t="b">
        <f t="shared" si="197"/>
        <v>1</v>
      </c>
      <c r="I1393" t="b">
        <f t="shared" si="198"/>
        <v>1</v>
      </c>
      <c r="J1393" t="b">
        <f t="shared" si="199"/>
        <v>0</v>
      </c>
    </row>
    <row r="1394" spans="1:10">
      <c r="A1394" t="s">
        <v>409</v>
      </c>
      <c r="B1394" t="str">
        <f t="shared" si="195"/>
        <v xml:space="preserve"> Gorzów Wielkopolski </v>
      </c>
      <c r="C1394" s="4" t="s">
        <v>18</v>
      </c>
      <c r="D1394" s="6">
        <v>10366</v>
      </c>
      <c r="E1394" s="6">
        <v>4533</v>
      </c>
      <c r="F1394" s="6">
        <v>5833</v>
      </c>
      <c r="G1394" t="b">
        <f t="shared" si="196"/>
        <v>0</v>
      </c>
      <c r="H1394" t="b">
        <f t="shared" si="197"/>
        <v>1</v>
      </c>
      <c r="I1394" t="b">
        <f t="shared" si="198"/>
        <v>1</v>
      </c>
      <c r="J1394" t="b">
        <f t="shared" si="199"/>
        <v>0</v>
      </c>
    </row>
    <row r="1395" spans="1:10">
      <c r="A1395" t="s">
        <v>409</v>
      </c>
      <c r="B1395" t="str">
        <f t="shared" si="195"/>
        <v xml:space="preserve"> Gorzów Wielkopolski </v>
      </c>
      <c r="C1395" s="4" t="s">
        <v>19</v>
      </c>
      <c r="D1395" s="6">
        <v>8611</v>
      </c>
      <c r="E1395" s="6">
        <v>3779</v>
      </c>
      <c r="F1395" s="6">
        <v>4832</v>
      </c>
      <c r="G1395" t="b">
        <f t="shared" si="196"/>
        <v>0</v>
      </c>
      <c r="H1395" t="b">
        <f t="shared" si="197"/>
        <v>1</v>
      </c>
      <c r="I1395" t="b">
        <f t="shared" si="198"/>
        <v>1</v>
      </c>
      <c r="J1395" t="b">
        <f t="shared" si="199"/>
        <v>0</v>
      </c>
    </row>
    <row r="1396" spans="1:10">
      <c r="A1396" t="s">
        <v>409</v>
      </c>
      <c r="B1396" t="str">
        <f t="shared" si="195"/>
        <v xml:space="preserve"> Gorzów Wielkopolski </v>
      </c>
      <c r="C1396" s="4" t="s">
        <v>5</v>
      </c>
      <c r="D1396" s="6">
        <v>12453</v>
      </c>
      <c r="E1396" s="6">
        <v>4417</v>
      </c>
      <c r="F1396" s="6">
        <v>8036</v>
      </c>
      <c r="G1396" t="b">
        <f t="shared" si="196"/>
        <v>1</v>
      </c>
      <c r="H1396" t="b">
        <f t="shared" si="197"/>
        <v>1</v>
      </c>
      <c r="I1396" t="b">
        <f t="shared" si="198"/>
        <v>0</v>
      </c>
      <c r="J1396" t="b">
        <f t="shared" si="199"/>
        <v>0</v>
      </c>
    </row>
    <row r="1397" spans="1:10">
      <c r="A1397" t="s">
        <v>409</v>
      </c>
      <c r="B1397" t="str">
        <f t="shared" si="195"/>
        <v xml:space="preserve"> Gorzów Wielkopolski </v>
      </c>
      <c r="C1397" s="4" t="s">
        <v>4</v>
      </c>
      <c r="D1397" s="6">
        <f>SUM(D1395:D1396)</f>
        <v>21064</v>
      </c>
      <c r="E1397" s="6">
        <f>SUM(E1395:E1396)</f>
        <v>8196</v>
      </c>
      <c r="F1397" s="6">
        <f t="shared" ref="F1397" si="201">SUM(F1395:F1396)</f>
        <v>12868</v>
      </c>
      <c r="G1397" t="b">
        <f t="shared" si="196"/>
        <v>1</v>
      </c>
      <c r="H1397" t="b">
        <f t="shared" si="197"/>
        <v>0</v>
      </c>
      <c r="I1397" t="b">
        <f t="shared" si="198"/>
        <v>1</v>
      </c>
      <c r="J1397" t="b">
        <f t="shared" si="199"/>
        <v>0</v>
      </c>
    </row>
    <row r="1398" spans="1:10">
      <c r="A1398" t="s">
        <v>409</v>
      </c>
      <c r="B1398" t="str">
        <f t="shared" si="195"/>
        <v xml:space="preserve"> Zielona Góra </v>
      </c>
      <c r="C1398" s="4" t="s">
        <v>45</v>
      </c>
      <c r="D1398" s="6">
        <v>138898</v>
      </c>
      <c r="E1398" s="6">
        <v>65952</v>
      </c>
      <c r="F1398" s="6">
        <v>72946</v>
      </c>
      <c r="G1398" t="b">
        <f t="shared" si="196"/>
        <v>1</v>
      </c>
      <c r="H1398" t="b">
        <f t="shared" si="197"/>
        <v>1</v>
      </c>
      <c r="I1398" t="b">
        <f t="shared" si="198"/>
        <v>1</v>
      </c>
      <c r="J1398" t="b">
        <f t="shared" si="199"/>
        <v>1</v>
      </c>
    </row>
    <row r="1399" spans="1:10">
      <c r="A1399" t="s">
        <v>409</v>
      </c>
      <c r="B1399" t="str">
        <f t="shared" si="195"/>
        <v xml:space="preserve"> Zielona Góra </v>
      </c>
      <c r="C1399" s="4" t="s">
        <v>6</v>
      </c>
      <c r="D1399" s="6">
        <v>6960</v>
      </c>
      <c r="E1399" s="6">
        <v>3543</v>
      </c>
      <c r="F1399" s="6">
        <v>3417</v>
      </c>
      <c r="G1399" t="b">
        <f t="shared" si="196"/>
        <v>0</v>
      </c>
      <c r="H1399" t="b">
        <f t="shared" si="197"/>
        <v>1</v>
      </c>
      <c r="I1399" t="b">
        <f t="shared" si="198"/>
        <v>1</v>
      </c>
      <c r="J1399" t="b">
        <f t="shared" si="199"/>
        <v>0</v>
      </c>
    </row>
    <row r="1400" spans="1:10">
      <c r="A1400" t="s">
        <v>409</v>
      </c>
      <c r="B1400" t="str">
        <f t="shared" ref="B1400:B1463" si="202">IF(C1399="65+",C1400,B1399)</f>
        <v xml:space="preserve"> Zielona Góra </v>
      </c>
      <c r="C1400" s="4" t="s">
        <v>7</v>
      </c>
      <c r="D1400" s="6">
        <v>7398</v>
      </c>
      <c r="E1400" s="6">
        <v>3780</v>
      </c>
      <c r="F1400" s="6">
        <v>3618</v>
      </c>
      <c r="G1400" t="b">
        <f t="shared" si="196"/>
        <v>0</v>
      </c>
      <c r="H1400" t="b">
        <f t="shared" si="197"/>
        <v>1</v>
      </c>
      <c r="I1400" t="b">
        <f t="shared" si="198"/>
        <v>1</v>
      </c>
      <c r="J1400" t="b">
        <f t="shared" si="199"/>
        <v>0</v>
      </c>
    </row>
    <row r="1401" spans="1:10">
      <c r="A1401" t="s">
        <v>409</v>
      </c>
      <c r="B1401" t="str">
        <f t="shared" si="202"/>
        <v xml:space="preserve"> Zielona Góra </v>
      </c>
      <c r="C1401" s="4" t="s">
        <v>8</v>
      </c>
      <c r="D1401" s="6">
        <v>5880</v>
      </c>
      <c r="E1401" s="6">
        <v>2960</v>
      </c>
      <c r="F1401" s="6">
        <v>2920</v>
      </c>
      <c r="G1401" t="b">
        <f t="shared" si="196"/>
        <v>0</v>
      </c>
      <c r="H1401" t="b">
        <f t="shared" si="197"/>
        <v>1</v>
      </c>
      <c r="I1401" t="b">
        <f t="shared" si="198"/>
        <v>1</v>
      </c>
      <c r="J1401" t="b">
        <f t="shared" si="199"/>
        <v>0</v>
      </c>
    </row>
    <row r="1402" spans="1:10">
      <c r="A1402" t="s">
        <v>409</v>
      </c>
      <c r="B1402" t="str">
        <f t="shared" si="202"/>
        <v xml:space="preserve"> Zielona Góra </v>
      </c>
      <c r="C1402" s="4" t="s">
        <v>9</v>
      </c>
      <c r="D1402" s="6">
        <v>6435</v>
      </c>
      <c r="E1402" s="6">
        <v>3254</v>
      </c>
      <c r="F1402" s="6">
        <v>3181</v>
      </c>
      <c r="G1402" t="b">
        <f t="shared" si="196"/>
        <v>0</v>
      </c>
      <c r="H1402" t="b">
        <f t="shared" si="197"/>
        <v>1</v>
      </c>
      <c r="I1402" t="b">
        <f t="shared" si="198"/>
        <v>1</v>
      </c>
      <c r="J1402" t="b">
        <f t="shared" si="199"/>
        <v>0</v>
      </c>
    </row>
    <row r="1403" spans="1:10">
      <c r="A1403" t="s">
        <v>409</v>
      </c>
      <c r="B1403" t="str">
        <f t="shared" si="202"/>
        <v xml:space="preserve"> Zielona Góra </v>
      </c>
      <c r="C1403" s="4" t="s">
        <v>10</v>
      </c>
      <c r="D1403" s="6">
        <v>6743</v>
      </c>
      <c r="E1403" s="6">
        <v>3464</v>
      </c>
      <c r="F1403" s="6">
        <v>3279</v>
      </c>
      <c r="G1403" t="b">
        <f t="shared" si="196"/>
        <v>0</v>
      </c>
      <c r="H1403" t="b">
        <f t="shared" si="197"/>
        <v>1</v>
      </c>
      <c r="I1403" t="b">
        <f t="shared" si="198"/>
        <v>1</v>
      </c>
      <c r="J1403" t="b">
        <f t="shared" si="199"/>
        <v>0</v>
      </c>
    </row>
    <row r="1404" spans="1:10">
      <c r="A1404" t="s">
        <v>409</v>
      </c>
      <c r="B1404" t="str">
        <f t="shared" si="202"/>
        <v xml:space="preserve"> Zielona Góra </v>
      </c>
      <c r="C1404" s="4" t="s">
        <v>11</v>
      </c>
      <c r="D1404" s="6">
        <v>8896</v>
      </c>
      <c r="E1404" s="6">
        <v>4406</v>
      </c>
      <c r="F1404" s="6">
        <v>4490</v>
      </c>
      <c r="G1404" t="b">
        <f t="shared" si="196"/>
        <v>0</v>
      </c>
      <c r="H1404" t="b">
        <f t="shared" si="197"/>
        <v>1</v>
      </c>
      <c r="I1404" t="b">
        <f t="shared" si="198"/>
        <v>1</v>
      </c>
      <c r="J1404" t="b">
        <f t="shared" si="199"/>
        <v>0</v>
      </c>
    </row>
    <row r="1405" spans="1:10">
      <c r="A1405" t="s">
        <v>409</v>
      </c>
      <c r="B1405" t="str">
        <f t="shared" si="202"/>
        <v xml:space="preserve"> Zielona Góra </v>
      </c>
      <c r="C1405" s="4" t="s">
        <v>12</v>
      </c>
      <c r="D1405" s="6">
        <v>12790</v>
      </c>
      <c r="E1405" s="6">
        <v>6280</v>
      </c>
      <c r="F1405" s="6">
        <v>6510</v>
      </c>
      <c r="G1405" t="b">
        <f t="shared" si="196"/>
        <v>0</v>
      </c>
      <c r="H1405" t="b">
        <f t="shared" si="197"/>
        <v>1</v>
      </c>
      <c r="I1405" t="b">
        <f t="shared" si="198"/>
        <v>1</v>
      </c>
      <c r="J1405" t="b">
        <f t="shared" si="199"/>
        <v>0</v>
      </c>
    </row>
    <row r="1406" spans="1:10">
      <c r="A1406" t="s">
        <v>409</v>
      </c>
      <c r="B1406" t="str">
        <f t="shared" si="202"/>
        <v xml:space="preserve"> Zielona Góra </v>
      </c>
      <c r="C1406" s="4" t="s">
        <v>13</v>
      </c>
      <c r="D1406" s="6">
        <v>12710</v>
      </c>
      <c r="E1406" s="6">
        <v>6312</v>
      </c>
      <c r="F1406" s="6">
        <v>6398</v>
      </c>
      <c r="G1406" t="b">
        <f t="shared" si="196"/>
        <v>0</v>
      </c>
      <c r="H1406" t="b">
        <f t="shared" si="197"/>
        <v>1</v>
      </c>
      <c r="I1406" t="b">
        <f t="shared" si="198"/>
        <v>1</v>
      </c>
      <c r="J1406" t="b">
        <f t="shared" si="199"/>
        <v>0</v>
      </c>
    </row>
    <row r="1407" spans="1:10">
      <c r="A1407" t="s">
        <v>409</v>
      </c>
      <c r="B1407" t="str">
        <f t="shared" si="202"/>
        <v xml:space="preserve"> Zielona Góra </v>
      </c>
      <c r="C1407" s="4" t="s">
        <v>14</v>
      </c>
      <c r="D1407" s="6">
        <v>10658</v>
      </c>
      <c r="E1407" s="6">
        <v>5334</v>
      </c>
      <c r="F1407" s="6">
        <v>5324</v>
      </c>
      <c r="G1407" t="b">
        <f t="shared" si="196"/>
        <v>0</v>
      </c>
      <c r="H1407" t="b">
        <f t="shared" si="197"/>
        <v>1</v>
      </c>
      <c r="I1407" t="b">
        <f t="shared" si="198"/>
        <v>1</v>
      </c>
      <c r="J1407" t="b">
        <f t="shared" si="199"/>
        <v>0</v>
      </c>
    </row>
    <row r="1408" spans="1:10">
      <c r="A1408" t="s">
        <v>409</v>
      </c>
      <c r="B1408" t="str">
        <f t="shared" si="202"/>
        <v xml:space="preserve"> Zielona Góra </v>
      </c>
      <c r="C1408" s="4" t="s">
        <v>15</v>
      </c>
      <c r="D1408" s="6">
        <v>7758</v>
      </c>
      <c r="E1408" s="6">
        <v>3833</v>
      </c>
      <c r="F1408" s="6">
        <v>3925</v>
      </c>
      <c r="G1408" t="b">
        <f t="shared" si="196"/>
        <v>0</v>
      </c>
      <c r="H1408" t="b">
        <f t="shared" si="197"/>
        <v>1</v>
      </c>
      <c r="I1408" t="b">
        <f t="shared" si="198"/>
        <v>1</v>
      </c>
      <c r="J1408" t="b">
        <f t="shared" si="199"/>
        <v>0</v>
      </c>
    </row>
    <row r="1409" spans="1:10">
      <c r="A1409" t="s">
        <v>409</v>
      </c>
      <c r="B1409" t="str">
        <f t="shared" si="202"/>
        <v xml:space="preserve"> Zielona Góra </v>
      </c>
      <c r="C1409" s="4" t="s">
        <v>16</v>
      </c>
      <c r="D1409" s="6">
        <v>7906</v>
      </c>
      <c r="E1409" s="6">
        <v>3836</v>
      </c>
      <c r="F1409" s="6">
        <v>4070</v>
      </c>
      <c r="G1409" t="b">
        <f t="shared" si="196"/>
        <v>0</v>
      </c>
      <c r="H1409" t="b">
        <f t="shared" si="197"/>
        <v>1</v>
      </c>
      <c r="I1409" t="b">
        <f t="shared" si="198"/>
        <v>1</v>
      </c>
      <c r="J1409" t="b">
        <f t="shared" si="199"/>
        <v>0</v>
      </c>
    </row>
    <row r="1410" spans="1:10">
      <c r="A1410" t="s">
        <v>409</v>
      </c>
      <c r="B1410" t="str">
        <f t="shared" si="202"/>
        <v xml:space="preserve"> Zielona Góra </v>
      </c>
      <c r="C1410" s="4" t="s">
        <v>17</v>
      </c>
      <c r="D1410" s="6">
        <v>10202</v>
      </c>
      <c r="E1410" s="6">
        <v>4717</v>
      </c>
      <c r="F1410" s="6">
        <v>5485</v>
      </c>
      <c r="G1410" t="b">
        <f t="shared" si="196"/>
        <v>0</v>
      </c>
      <c r="H1410" t="b">
        <f t="shared" si="197"/>
        <v>1</v>
      </c>
      <c r="I1410" t="b">
        <f t="shared" si="198"/>
        <v>1</v>
      </c>
      <c r="J1410" t="b">
        <f t="shared" si="199"/>
        <v>0</v>
      </c>
    </row>
    <row r="1411" spans="1:10">
      <c r="A1411" t="s">
        <v>409</v>
      </c>
      <c r="B1411" t="str">
        <f t="shared" si="202"/>
        <v xml:space="preserve"> Zielona Góra </v>
      </c>
      <c r="C1411" s="4" t="s">
        <v>18</v>
      </c>
      <c r="D1411" s="6">
        <v>10856</v>
      </c>
      <c r="E1411" s="6">
        <v>4844</v>
      </c>
      <c r="F1411" s="6">
        <v>6012</v>
      </c>
      <c r="G1411" t="b">
        <f t="shared" si="196"/>
        <v>0</v>
      </c>
      <c r="H1411" t="b">
        <f t="shared" si="197"/>
        <v>1</v>
      </c>
      <c r="I1411" t="b">
        <f t="shared" si="198"/>
        <v>1</v>
      </c>
      <c r="J1411" t="b">
        <f t="shared" si="199"/>
        <v>0</v>
      </c>
    </row>
    <row r="1412" spans="1:10">
      <c r="A1412" t="s">
        <v>409</v>
      </c>
      <c r="B1412" t="str">
        <f t="shared" si="202"/>
        <v xml:space="preserve"> Zielona Góra </v>
      </c>
      <c r="C1412" s="4" t="s">
        <v>19</v>
      </c>
      <c r="D1412" s="6">
        <v>9220</v>
      </c>
      <c r="E1412" s="6">
        <v>4046</v>
      </c>
      <c r="F1412" s="6">
        <v>5174</v>
      </c>
      <c r="G1412" t="b">
        <f t="shared" si="196"/>
        <v>0</v>
      </c>
      <c r="H1412" t="b">
        <f t="shared" si="197"/>
        <v>1</v>
      </c>
      <c r="I1412" t="b">
        <f t="shared" si="198"/>
        <v>1</v>
      </c>
      <c r="J1412" t="b">
        <f t="shared" si="199"/>
        <v>0</v>
      </c>
    </row>
    <row r="1413" spans="1:10">
      <c r="A1413" t="s">
        <v>409</v>
      </c>
      <c r="B1413" t="str">
        <f t="shared" si="202"/>
        <v xml:space="preserve"> Zielona Góra </v>
      </c>
      <c r="C1413" s="4" t="s">
        <v>5</v>
      </c>
      <c r="D1413" s="6">
        <v>14486</v>
      </c>
      <c r="E1413" s="6">
        <v>5343</v>
      </c>
      <c r="F1413" s="6">
        <v>9143</v>
      </c>
      <c r="G1413" t="b">
        <f t="shared" si="196"/>
        <v>1</v>
      </c>
      <c r="H1413" t="b">
        <f t="shared" si="197"/>
        <v>1</v>
      </c>
      <c r="I1413" t="b">
        <f t="shared" si="198"/>
        <v>0</v>
      </c>
      <c r="J1413" t="b">
        <f t="shared" si="199"/>
        <v>0</v>
      </c>
    </row>
    <row r="1414" spans="1:10">
      <c r="A1414" t="s">
        <v>409</v>
      </c>
      <c r="B1414" t="str">
        <f t="shared" si="202"/>
        <v xml:space="preserve"> Zielona Góra </v>
      </c>
      <c r="C1414" s="4" t="s">
        <v>4</v>
      </c>
      <c r="D1414" s="6">
        <f>SUM(D1412:D1413)</f>
        <v>23706</v>
      </c>
      <c r="E1414" s="6">
        <f>SUM(E1412:E1413)</f>
        <v>9389</v>
      </c>
      <c r="F1414" s="6">
        <f t="shared" ref="F1414" si="203">SUM(F1412:F1413)</f>
        <v>14317</v>
      </c>
      <c r="G1414" t="b">
        <f t="shared" si="196"/>
        <v>1</v>
      </c>
      <c r="H1414" t="b">
        <f t="shared" si="197"/>
        <v>0</v>
      </c>
      <c r="I1414" t="b">
        <f t="shared" si="198"/>
        <v>1</v>
      </c>
      <c r="J1414" t="b">
        <f t="shared" si="199"/>
        <v>0</v>
      </c>
    </row>
    <row r="1415" spans="1:10">
      <c r="A1415" t="s">
        <v>409</v>
      </c>
      <c r="B1415" t="str">
        <f t="shared" si="202"/>
        <v xml:space="preserve"> gorzowski </v>
      </c>
      <c r="C1415" s="4" t="s">
        <v>161</v>
      </c>
      <c r="D1415" s="6">
        <v>70990</v>
      </c>
      <c r="E1415" s="6">
        <v>35193</v>
      </c>
      <c r="F1415" s="6">
        <v>35797</v>
      </c>
      <c r="G1415" t="b">
        <f t="shared" si="196"/>
        <v>1</v>
      </c>
      <c r="H1415" t="b">
        <f t="shared" si="197"/>
        <v>1</v>
      </c>
      <c r="I1415" t="b">
        <f t="shared" si="198"/>
        <v>1</v>
      </c>
      <c r="J1415" t="b">
        <f t="shared" si="199"/>
        <v>1</v>
      </c>
    </row>
    <row r="1416" spans="1:10">
      <c r="A1416" t="s">
        <v>409</v>
      </c>
      <c r="B1416" t="str">
        <f t="shared" si="202"/>
        <v xml:space="preserve"> gorzowski </v>
      </c>
      <c r="C1416" s="4" t="s">
        <v>6</v>
      </c>
      <c r="D1416" s="6">
        <v>3485</v>
      </c>
      <c r="E1416" s="6">
        <v>1804</v>
      </c>
      <c r="F1416" s="6">
        <v>1681</v>
      </c>
      <c r="G1416" t="b">
        <f t="shared" si="196"/>
        <v>0</v>
      </c>
      <c r="H1416" t="b">
        <f t="shared" si="197"/>
        <v>1</v>
      </c>
      <c r="I1416" t="b">
        <f t="shared" si="198"/>
        <v>1</v>
      </c>
      <c r="J1416" t="b">
        <f t="shared" si="199"/>
        <v>0</v>
      </c>
    </row>
    <row r="1417" spans="1:10">
      <c r="A1417" t="s">
        <v>409</v>
      </c>
      <c r="B1417" t="str">
        <f t="shared" si="202"/>
        <v xml:space="preserve"> gorzowski </v>
      </c>
      <c r="C1417" s="4" t="s">
        <v>7</v>
      </c>
      <c r="D1417" s="6">
        <v>4321</v>
      </c>
      <c r="E1417" s="6">
        <v>2219</v>
      </c>
      <c r="F1417" s="6">
        <v>2102</v>
      </c>
      <c r="G1417" t="b">
        <f t="shared" si="196"/>
        <v>0</v>
      </c>
      <c r="H1417" t="b">
        <f t="shared" si="197"/>
        <v>1</v>
      </c>
      <c r="I1417" t="b">
        <f t="shared" si="198"/>
        <v>1</v>
      </c>
      <c r="J1417" t="b">
        <f t="shared" si="199"/>
        <v>0</v>
      </c>
    </row>
    <row r="1418" spans="1:10">
      <c r="A1418" t="s">
        <v>409</v>
      </c>
      <c r="B1418" t="str">
        <f t="shared" si="202"/>
        <v xml:space="preserve"> gorzowski </v>
      </c>
      <c r="C1418" s="4" t="s">
        <v>8</v>
      </c>
      <c r="D1418" s="6">
        <v>3857</v>
      </c>
      <c r="E1418" s="6">
        <v>1984</v>
      </c>
      <c r="F1418" s="6">
        <v>1873</v>
      </c>
      <c r="G1418" t="b">
        <f t="shared" si="196"/>
        <v>0</v>
      </c>
      <c r="H1418" t="b">
        <f t="shared" si="197"/>
        <v>1</v>
      </c>
      <c r="I1418" t="b">
        <f t="shared" si="198"/>
        <v>1</v>
      </c>
      <c r="J1418" t="b">
        <f t="shared" si="199"/>
        <v>0</v>
      </c>
    </row>
    <row r="1419" spans="1:10">
      <c r="A1419" t="s">
        <v>409</v>
      </c>
      <c r="B1419" t="str">
        <f t="shared" si="202"/>
        <v xml:space="preserve"> gorzowski </v>
      </c>
      <c r="C1419" s="4" t="s">
        <v>9</v>
      </c>
      <c r="D1419" s="6">
        <v>3957</v>
      </c>
      <c r="E1419" s="6">
        <v>2024</v>
      </c>
      <c r="F1419" s="6">
        <v>1933</v>
      </c>
      <c r="G1419" t="b">
        <f t="shared" si="196"/>
        <v>0</v>
      </c>
      <c r="H1419" t="b">
        <f t="shared" si="197"/>
        <v>1</v>
      </c>
      <c r="I1419" t="b">
        <f t="shared" si="198"/>
        <v>1</v>
      </c>
      <c r="J1419" t="b">
        <f t="shared" si="199"/>
        <v>0</v>
      </c>
    </row>
    <row r="1420" spans="1:10">
      <c r="A1420" t="s">
        <v>409</v>
      </c>
      <c r="B1420" t="str">
        <f t="shared" si="202"/>
        <v xml:space="preserve"> gorzowski </v>
      </c>
      <c r="C1420" s="4" t="s">
        <v>10</v>
      </c>
      <c r="D1420" s="6">
        <v>4796</v>
      </c>
      <c r="E1420" s="6">
        <v>2428</v>
      </c>
      <c r="F1420" s="6">
        <v>2368</v>
      </c>
      <c r="G1420" t="b">
        <f t="shared" si="196"/>
        <v>0</v>
      </c>
      <c r="H1420" t="b">
        <f t="shared" si="197"/>
        <v>1</v>
      </c>
      <c r="I1420" t="b">
        <f t="shared" si="198"/>
        <v>1</v>
      </c>
      <c r="J1420" t="b">
        <f t="shared" si="199"/>
        <v>0</v>
      </c>
    </row>
    <row r="1421" spans="1:10">
      <c r="A1421" t="s">
        <v>409</v>
      </c>
      <c r="B1421" t="str">
        <f t="shared" si="202"/>
        <v xml:space="preserve"> gorzowski </v>
      </c>
      <c r="C1421" s="4" t="s">
        <v>11</v>
      </c>
      <c r="D1421" s="6">
        <v>5213</v>
      </c>
      <c r="E1421" s="6">
        <v>2682</v>
      </c>
      <c r="F1421" s="6">
        <v>2531</v>
      </c>
      <c r="G1421" t="b">
        <f t="shared" si="196"/>
        <v>0</v>
      </c>
      <c r="H1421" t="b">
        <f t="shared" si="197"/>
        <v>1</v>
      </c>
      <c r="I1421" t="b">
        <f t="shared" si="198"/>
        <v>1</v>
      </c>
      <c r="J1421" t="b">
        <f t="shared" si="199"/>
        <v>0</v>
      </c>
    </row>
    <row r="1422" spans="1:10">
      <c r="A1422" t="s">
        <v>409</v>
      </c>
      <c r="B1422" t="str">
        <f t="shared" si="202"/>
        <v xml:space="preserve"> gorzowski </v>
      </c>
      <c r="C1422" s="4" t="s">
        <v>12</v>
      </c>
      <c r="D1422" s="6">
        <v>5758</v>
      </c>
      <c r="E1422" s="6">
        <v>2927</v>
      </c>
      <c r="F1422" s="6">
        <v>2831</v>
      </c>
      <c r="G1422" t="b">
        <f t="shared" si="196"/>
        <v>0</v>
      </c>
      <c r="H1422" t="b">
        <f t="shared" si="197"/>
        <v>1</v>
      </c>
      <c r="I1422" t="b">
        <f t="shared" si="198"/>
        <v>1</v>
      </c>
      <c r="J1422" t="b">
        <f t="shared" si="199"/>
        <v>0</v>
      </c>
    </row>
    <row r="1423" spans="1:10">
      <c r="A1423" t="s">
        <v>409</v>
      </c>
      <c r="B1423" t="str">
        <f t="shared" si="202"/>
        <v xml:space="preserve"> gorzowski </v>
      </c>
      <c r="C1423" s="4" t="s">
        <v>13</v>
      </c>
      <c r="D1423" s="6">
        <v>5889</v>
      </c>
      <c r="E1423" s="6">
        <v>3012</v>
      </c>
      <c r="F1423" s="6">
        <v>2877</v>
      </c>
      <c r="G1423" t="b">
        <f t="shared" si="196"/>
        <v>0</v>
      </c>
      <c r="H1423" t="b">
        <f t="shared" si="197"/>
        <v>1</v>
      </c>
      <c r="I1423" t="b">
        <f t="shared" si="198"/>
        <v>1</v>
      </c>
      <c r="J1423" t="b">
        <f t="shared" si="199"/>
        <v>0</v>
      </c>
    </row>
    <row r="1424" spans="1:10">
      <c r="A1424" t="s">
        <v>409</v>
      </c>
      <c r="B1424" t="str">
        <f t="shared" si="202"/>
        <v xml:space="preserve"> gorzowski </v>
      </c>
      <c r="C1424" s="4" t="s">
        <v>14</v>
      </c>
      <c r="D1424" s="6">
        <v>5410</v>
      </c>
      <c r="E1424" s="6">
        <v>2764</v>
      </c>
      <c r="F1424" s="6">
        <v>2646</v>
      </c>
      <c r="G1424" t="b">
        <f t="shared" si="196"/>
        <v>0</v>
      </c>
      <c r="H1424" t="b">
        <f t="shared" si="197"/>
        <v>1</v>
      </c>
      <c r="I1424" t="b">
        <f t="shared" si="198"/>
        <v>1</v>
      </c>
      <c r="J1424" t="b">
        <f t="shared" si="199"/>
        <v>0</v>
      </c>
    </row>
    <row r="1425" spans="1:10">
      <c r="A1425" t="s">
        <v>409</v>
      </c>
      <c r="B1425" t="str">
        <f t="shared" si="202"/>
        <v xml:space="preserve"> gorzowski </v>
      </c>
      <c r="C1425" s="4" t="s">
        <v>15</v>
      </c>
      <c r="D1425" s="6">
        <v>4621</v>
      </c>
      <c r="E1425" s="6">
        <v>2368</v>
      </c>
      <c r="F1425" s="6">
        <v>2253</v>
      </c>
      <c r="G1425" t="b">
        <f t="shared" si="196"/>
        <v>0</v>
      </c>
      <c r="H1425" t="b">
        <f t="shared" si="197"/>
        <v>1</v>
      </c>
      <c r="I1425" t="b">
        <f t="shared" si="198"/>
        <v>1</v>
      </c>
      <c r="J1425" t="b">
        <f t="shared" si="199"/>
        <v>0</v>
      </c>
    </row>
    <row r="1426" spans="1:10">
      <c r="A1426" t="s">
        <v>409</v>
      </c>
      <c r="B1426" t="str">
        <f t="shared" si="202"/>
        <v xml:space="preserve"> gorzowski </v>
      </c>
      <c r="C1426" s="4" t="s">
        <v>16</v>
      </c>
      <c r="D1426" s="6">
        <v>4583</v>
      </c>
      <c r="E1426" s="6">
        <v>2331</v>
      </c>
      <c r="F1426" s="6">
        <v>2252</v>
      </c>
      <c r="G1426" t="b">
        <f t="shared" si="196"/>
        <v>0</v>
      </c>
      <c r="H1426" t="b">
        <f t="shared" si="197"/>
        <v>1</v>
      </c>
      <c r="I1426" t="b">
        <f t="shared" si="198"/>
        <v>1</v>
      </c>
      <c r="J1426" t="b">
        <f t="shared" si="199"/>
        <v>0</v>
      </c>
    </row>
    <row r="1427" spans="1:10">
      <c r="A1427" t="s">
        <v>409</v>
      </c>
      <c r="B1427" t="str">
        <f t="shared" si="202"/>
        <v xml:space="preserve"> gorzowski </v>
      </c>
      <c r="C1427" s="4" t="s">
        <v>17</v>
      </c>
      <c r="D1427" s="6">
        <v>5368</v>
      </c>
      <c r="E1427" s="6">
        <v>2700</v>
      </c>
      <c r="F1427" s="6">
        <v>2668</v>
      </c>
      <c r="G1427" t="b">
        <f t="shared" si="196"/>
        <v>0</v>
      </c>
      <c r="H1427" t="b">
        <f t="shared" si="197"/>
        <v>1</v>
      </c>
      <c r="I1427" t="b">
        <f t="shared" si="198"/>
        <v>1</v>
      </c>
      <c r="J1427" t="b">
        <f t="shared" si="199"/>
        <v>0</v>
      </c>
    </row>
    <row r="1428" spans="1:10">
      <c r="A1428" t="s">
        <v>409</v>
      </c>
      <c r="B1428" t="str">
        <f t="shared" si="202"/>
        <v xml:space="preserve"> gorzowski </v>
      </c>
      <c r="C1428" s="4" t="s">
        <v>18</v>
      </c>
      <c r="D1428" s="6">
        <v>4802</v>
      </c>
      <c r="E1428" s="6">
        <v>2373</v>
      </c>
      <c r="F1428" s="6">
        <v>2429</v>
      </c>
      <c r="G1428" t="b">
        <f t="shared" si="196"/>
        <v>0</v>
      </c>
      <c r="H1428" t="b">
        <f t="shared" si="197"/>
        <v>1</v>
      </c>
      <c r="I1428" t="b">
        <f t="shared" si="198"/>
        <v>1</v>
      </c>
      <c r="J1428" t="b">
        <f t="shared" si="199"/>
        <v>0</v>
      </c>
    </row>
    <row r="1429" spans="1:10">
      <c r="A1429" t="s">
        <v>409</v>
      </c>
      <c r="B1429" t="str">
        <f t="shared" si="202"/>
        <v xml:space="preserve"> gorzowski </v>
      </c>
      <c r="C1429" s="4" t="s">
        <v>19</v>
      </c>
      <c r="D1429" s="6">
        <v>3705</v>
      </c>
      <c r="E1429" s="6">
        <v>1751</v>
      </c>
      <c r="F1429" s="6">
        <v>1954</v>
      </c>
      <c r="G1429" t="b">
        <f t="shared" ref="G1429:G1492" si="204">IFERROR(IF(SEARCH(" - ",C1429)&gt;0,FALSE,TRUE),TRUE)</f>
        <v>0</v>
      </c>
      <c r="H1429" t="b">
        <f t="shared" ref="H1429:H1492" si="205">IFERROR(IF(SEARCH("65+",C1429)&gt;0,FALSE,TRUE),TRUE)</f>
        <v>1</v>
      </c>
      <c r="I1429" t="b">
        <f t="shared" ref="I1429:I1492" si="206">IFERROR(IF(SEARCH("70",C1429)&gt;0,FALSE,TRUE),TRUE)</f>
        <v>1</v>
      </c>
      <c r="J1429" t="b">
        <f t="shared" ref="J1429:J1492" si="207">AND(G1429:I1429)</f>
        <v>0</v>
      </c>
    </row>
    <row r="1430" spans="1:10">
      <c r="A1430" t="s">
        <v>409</v>
      </c>
      <c r="B1430" t="str">
        <f t="shared" si="202"/>
        <v xml:space="preserve"> gorzowski </v>
      </c>
      <c r="C1430" s="4" t="s">
        <v>5</v>
      </c>
      <c r="D1430" s="6">
        <v>5225</v>
      </c>
      <c r="E1430" s="6">
        <v>1826</v>
      </c>
      <c r="F1430" s="6">
        <v>3399</v>
      </c>
      <c r="G1430" t="b">
        <f t="shared" si="204"/>
        <v>1</v>
      </c>
      <c r="H1430" t="b">
        <f t="shared" si="205"/>
        <v>1</v>
      </c>
      <c r="I1430" t="b">
        <f t="shared" si="206"/>
        <v>0</v>
      </c>
      <c r="J1430" t="b">
        <f t="shared" si="207"/>
        <v>0</v>
      </c>
    </row>
    <row r="1431" spans="1:10">
      <c r="A1431" t="s">
        <v>409</v>
      </c>
      <c r="B1431" t="str">
        <f t="shared" si="202"/>
        <v xml:space="preserve"> gorzowski </v>
      </c>
      <c r="C1431" s="4" t="s">
        <v>4</v>
      </c>
      <c r="D1431" s="6">
        <f>SUM(D1429:D1430)</f>
        <v>8930</v>
      </c>
      <c r="E1431" s="6">
        <f>SUM(E1429:E1430)</f>
        <v>3577</v>
      </c>
      <c r="F1431" s="6">
        <f t="shared" ref="F1431" si="208">SUM(F1429:F1430)</f>
        <v>5353</v>
      </c>
      <c r="G1431" t="b">
        <f t="shared" si="204"/>
        <v>1</v>
      </c>
      <c r="H1431" t="b">
        <f t="shared" si="205"/>
        <v>0</v>
      </c>
      <c r="I1431" t="b">
        <f t="shared" si="206"/>
        <v>1</v>
      </c>
      <c r="J1431" t="b">
        <f t="shared" si="207"/>
        <v>0</v>
      </c>
    </row>
    <row r="1432" spans="1:10">
      <c r="A1432" t="s">
        <v>409</v>
      </c>
      <c r="B1432" t="str">
        <f t="shared" si="202"/>
        <v xml:space="preserve"> krośnieński </v>
      </c>
      <c r="C1432" s="4" t="s">
        <v>162</v>
      </c>
      <c r="D1432" s="6">
        <v>55855</v>
      </c>
      <c r="E1432" s="6">
        <v>27403</v>
      </c>
      <c r="F1432" s="6">
        <v>28452</v>
      </c>
      <c r="G1432" t="b">
        <f t="shared" si="204"/>
        <v>1</v>
      </c>
      <c r="H1432" t="b">
        <f t="shared" si="205"/>
        <v>1</v>
      </c>
      <c r="I1432" t="b">
        <f t="shared" si="206"/>
        <v>1</v>
      </c>
      <c r="J1432" t="b">
        <f t="shared" si="207"/>
        <v>1</v>
      </c>
    </row>
    <row r="1433" spans="1:10">
      <c r="A1433" t="s">
        <v>409</v>
      </c>
      <c r="B1433" t="str">
        <f t="shared" si="202"/>
        <v xml:space="preserve"> krośnieński </v>
      </c>
      <c r="C1433" s="4" t="s">
        <v>6</v>
      </c>
      <c r="D1433" s="6">
        <v>2593</v>
      </c>
      <c r="E1433" s="6">
        <v>1322</v>
      </c>
      <c r="F1433" s="6">
        <v>1271</v>
      </c>
      <c r="G1433" t="b">
        <f t="shared" si="204"/>
        <v>0</v>
      </c>
      <c r="H1433" t="b">
        <f t="shared" si="205"/>
        <v>1</v>
      </c>
      <c r="I1433" t="b">
        <f t="shared" si="206"/>
        <v>1</v>
      </c>
      <c r="J1433" t="b">
        <f t="shared" si="207"/>
        <v>0</v>
      </c>
    </row>
    <row r="1434" spans="1:10">
      <c r="A1434" t="s">
        <v>409</v>
      </c>
      <c r="B1434" t="str">
        <f t="shared" si="202"/>
        <v xml:space="preserve"> krośnieński </v>
      </c>
      <c r="C1434" s="4" t="s">
        <v>7</v>
      </c>
      <c r="D1434" s="6">
        <v>2992</v>
      </c>
      <c r="E1434" s="6">
        <v>1529</v>
      </c>
      <c r="F1434" s="6">
        <v>1463</v>
      </c>
      <c r="G1434" t="b">
        <f t="shared" si="204"/>
        <v>0</v>
      </c>
      <c r="H1434" t="b">
        <f t="shared" si="205"/>
        <v>1</v>
      </c>
      <c r="I1434" t="b">
        <f t="shared" si="206"/>
        <v>1</v>
      </c>
      <c r="J1434" t="b">
        <f t="shared" si="207"/>
        <v>0</v>
      </c>
    </row>
    <row r="1435" spans="1:10">
      <c r="A1435" t="s">
        <v>409</v>
      </c>
      <c r="B1435" t="str">
        <f t="shared" si="202"/>
        <v xml:space="preserve"> krośnieński </v>
      </c>
      <c r="C1435" s="4" t="s">
        <v>8</v>
      </c>
      <c r="D1435" s="6">
        <v>2565</v>
      </c>
      <c r="E1435" s="6">
        <v>1308</v>
      </c>
      <c r="F1435" s="6">
        <v>1257</v>
      </c>
      <c r="G1435" t="b">
        <f t="shared" si="204"/>
        <v>0</v>
      </c>
      <c r="H1435" t="b">
        <f t="shared" si="205"/>
        <v>1</v>
      </c>
      <c r="I1435" t="b">
        <f t="shared" si="206"/>
        <v>1</v>
      </c>
      <c r="J1435" t="b">
        <f t="shared" si="207"/>
        <v>0</v>
      </c>
    </row>
    <row r="1436" spans="1:10">
      <c r="A1436" t="s">
        <v>409</v>
      </c>
      <c r="B1436" t="str">
        <f t="shared" si="202"/>
        <v xml:space="preserve"> krośnieński </v>
      </c>
      <c r="C1436" s="4" t="s">
        <v>9</v>
      </c>
      <c r="D1436" s="6">
        <v>2995</v>
      </c>
      <c r="E1436" s="6">
        <v>1544</v>
      </c>
      <c r="F1436" s="6">
        <v>1451</v>
      </c>
      <c r="G1436" t="b">
        <f t="shared" si="204"/>
        <v>0</v>
      </c>
      <c r="H1436" t="b">
        <f t="shared" si="205"/>
        <v>1</v>
      </c>
      <c r="I1436" t="b">
        <f t="shared" si="206"/>
        <v>1</v>
      </c>
      <c r="J1436" t="b">
        <f t="shared" si="207"/>
        <v>0</v>
      </c>
    </row>
    <row r="1437" spans="1:10">
      <c r="A1437" t="s">
        <v>409</v>
      </c>
      <c r="B1437" t="str">
        <f t="shared" si="202"/>
        <v xml:space="preserve"> krośnieński </v>
      </c>
      <c r="C1437" s="4" t="s">
        <v>10</v>
      </c>
      <c r="D1437" s="6">
        <v>3704</v>
      </c>
      <c r="E1437" s="6">
        <v>1847</v>
      </c>
      <c r="F1437" s="6">
        <v>1857</v>
      </c>
      <c r="G1437" t="b">
        <f t="shared" si="204"/>
        <v>0</v>
      </c>
      <c r="H1437" t="b">
        <f t="shared" si="205"/>
        <v>1</v>
      </c>
      <c r="I1437" t="b">
        <f t="shared" si="206"/>
        <v>1</v>
      </c>
      <c r="J1437" t="b">
        <f t="shared" si="207"/>
        <v>0</v>
      </c>
    </row>
    <row r="1438" spans="1:10">
      <c r="A1438" t="s">
        <v>409</v>
      </c>
      <c r="B1438" t="str">
        <f t="shared" si="202"/>
        <v xml:space="preserve"> krośnieński </v>
      </c>
      <c r="C1438" s="4" t="s">
        <v>11</v>
      </c>
      <c r="D1438" s="6">
        <v>4013</v>
      </c>
      <c r="E1438" s="6">
        <v>2100</v>
      </c>
      <c r="F1438" s="6">
        <v>1913</v>
      </c>
      <c r="G1438" t="b">
        <f t="shared" si="204"/>
        <v>0</v>
      </c>
      <c r="H1438" t="b">
        <f t="shared" si="205"/>
        <v>1</v>
      </c>
      <c r="I1438" t="b">
        <f t="shared" si="206"/>
        <v>1</v>
      </c>
      <c r="J1438" t="b">
        <f t="shared" si="207"/>
        <v>0</v>
      </c>
    </row>
    <row r="1439" spans="1:10">
      <c r="A1439" t="s">
        <v>409</v>
      </c>
      <c r="B1439" t="str">
        <f t="shared" si="202"/>
        <v xml:space="preserve"> krośnieński </v>
      </c>
      <c r="C1439" s="4" t="s">
        <v>12</v>
      </c>
      <c r="D1439" s="6">
        <v>4743</v>
      </c>
      <c r="E1439" s="6">
        <v>2434</v>
      </c>
      <c r="F1439" s="6">
        <v>2309</v>
      </c>
      <c r="G1439" t="b">
        <f t="shared" si="204"/>
        <v>0</v>
      </c>
      <c r="H1439" t="b">
        <f t="shared" si="205"/>
        <v>1</v>
      </c>
      <c r="I1439" t="b">
        <f t="shared" si="206"/>
        <v>1</v>
      </c>
      <c r="J1439" t="b">
        <f t="shared" si="207"/>
        <v>0</v>
      </c>
    </row>
    <row r="1440" spans="1:10">
      <c r="A1440" t="s">
        <v>409</v>
      </c>
      <c r="B1440" t="str">
        <f t="shared" si="202"/>
        <v xml:space="preserve"> krośnieński </v>
      </c>
      <c r="C1440" s="4" t="s">
        <v>13</v>
      </c>
      <c r="D1440" s="6">
        <v>4561</v>
      </c>
      <c r="E1440" s="6">
        <v>2355</v>
      </c>
      <c r="F1440" s="6">
        <v>2206</v>
      </c>
      <c r="G1440" t="b">
        <f t="shared" si="204"/>
        <v>0</v>
      </c>
      <c r="H1440" t="b">
        <f t="shared" si="205"/>
        <v>1</v>
      </c>
      <c r="I1440" t="b">
        <f t="shared" si="206"/>
        <v>1</v>
      </c>
      <c r="J1440" t="b">
        <f t="shared" si="207"/>
        <v>0</v>
      </c>
    </row>
    <row r="1441" spans="1:10">
      <c r="A1441" t="s">
        <v>409</v>
      </c>
      <c r="B1441" t="str">
        <f t="shared" si="202"/>
        <v xml:space="preserve"> krośnieński </v>
      </c>
      <c r="C1441" s="4" t="s">
        <v>14</v>
      </c>
      <c r="D1441" s="6">
        <v>4081</v>
      </c>
      <c r="E1441" s="6">
        <v>2120</v>
      </c>
      <c r="F1441" s="6">
        <v>1961</v>
      </c>
      <c r="G1441" t="b">
        <f t="shared" si="204"/>
        <v>0</v>
      </c>
      <c r="H1441" t="b">
        <f t="shared" si="205"/>
        <v>1</v>
      </c>
      <c r="I1441" t="b">
        <f t="shared" si="206"/>
        <v>1</v>
      </c>
      <c r="J1441" t="b">
        <f t="shared" si="207"/>
        <v>0</v>
      </c>
    </row>
    <row r="1442" spans="1:10">
      <c r="A1442" t="s">
        <v>409</v>
      </c>
      <c r="B1442" t="str">
        <f t="shared" si="202"/>
        <v xml:space="preserve"> krośnieński </v>
      </c>
      <c r="C1442" s="4" t="s">
        <v>15</v>
      </c>
      <c r="D1442" s="6">
        <v>3333</v>
      </c>
      <c r="E1442" s="6">
        <v>1700</v>
      </c>
      <c r="F1442" s="6">
        <v>1633</v>
      </c>
      <c r="G1442" t="b">
        <f t="shared" si="204"/>
        <v>0</v>
      </c>
      <c r="H1442" t="b">
        <f t="shared" si="205"/>
        <v>1</v>
      </c>
      <c r="I1442" t="b">
        <f t="shared" si="206"/>
        <v>1</v>
      </c>
      <c r="J1442" t="b">
        <f t="shared" si="207"/>
        <v>0</v>
      </c>
    </row>
    <row r="1443" spans="1:10">
      <c r="A1443" t="s">
        <v>409</v>
      </c>
      <c r="B1443" t="str">
        <f t="shared" si="202"/>
        <v xml:space="preserve"> krośnieński </v>
      </c>
      <c r="C1443" s="4" t="s">
        <v>16</v>
      </c>
      <c r="D1443" s="6">
        <v>3505</v>
      </c>
      <c r="E1443" s="6">
        <v>1778</v>
      </c>
      <c r="F1443" s="6">
        <v>1727</v>
      </c>
      <c r="G1443" t="b">
        <f t="shared" si="204"/>
        <v>0</v>
      </c>
      <c r="H1443" t="b">
        <f t="shared" si="205"/>
        <v>1</v>
      </c>
      <c r="I1443" t="b">
        <f t="shared" si="206"/>
        <v>1</v>
      </c>
      <c r="J1443" t="b">
        <f t="shared" si="207"/>
        <v>0</v>
      </c>
    </row>
    <row r="1444" spans="1:10">
      <c r="A1444" t="s">
        <v>409</v>
      </c>
      <c r="B1444" t="str">
        <f t="shared" si="202"/>
        <v xml:space="preserve"> krośnieński </v>
      </c>
      <c r="C1444" s="4" t="s">
        <v>17</v>
      </c>
      <c r="D1444" s="6">
        <v>4333</v>
      </c>
      <c r="E1444" s="6">
        <v>2102</v>
      </c>
      <c r="F1444" s="6">
        <v>2231</v>
      </c>
      <c r="G1444" t="b">
        <f t="shared" si="204"/>
        <v>0</v>
      </c>
      <c r="H1444" t="b">
        <f t="shared" si="205"/>
        <v>1</v>
      </c>
      <c r="I1444" t="b">
        <f t="shared" si="206"/>
        <v>1</v>
      </c>
      <c r="J1444" t="b">
        <f t="shared" si="207"/>
        <v>0</v>
      </c>
    </row>
    <row r="1445" spans="1:10">
      <c r="A1445" t="s">
        <v>409</v>
      </c>
      <c r="B1445" t="str">
        <f t="shared" si="202"/>
        <v xml:space="preserve"> krośnieński </v>
      </c>
      <c r="C1445" s="4" t="s">
        <v>18</v>
      </c>
      <c r="D1445" s="6">
        <v>4369</v>
      </c>
      <c r="E1445" s="6">
        <v>2104</v>
      </c>
      <c r="F1445" s="6">
        <v>2265</v>
      </c>
      <c r="G1445" t="b">
        <f t="shared" si="204"/>
        <v>0</v>
      </c>
      <c r="H1445" t="b">
        <f t="shared" si="205"/>
        <v>1</v>
      </c>
      <c r="I1445" t="b">
        <f t="shared" si="206"/>
        <v>1</v>
      </c>
      <c r="J1445" t="b">
        <f t="shared" si="207"/>
        <v>0</v>
      </c>
    </row>
    <row r="1446" spans="1:10">
      <c r="A1446" t="s">
        <v>409</v>
      </c>
      <c r="B1446" t="str">
        <f t="shared" si="202"/>
        <v xml:space="preserve"> krośnieński </v>
      </c>
      <c r="C1446" s="4" t="s">
        <v>19</v>
      </c>
      <c r="D1446" s="6">
        <v>3410</v>
      </c>
      <c r="E1446" s="6">
        <v>1594</v>
      </c>
      <c r="F1446" s="6">
        <v>1816</v>
      </c>
      <c r="G1446" t="b">
        <f t="shared" si="204"/>
        <v>0</v>
      </c>
      <c r="H1446" t="b">
        <f t="shared" si="205"/>
        <v>1</v>
      </c>
      <c r="I1446" t="b">
        <f t="shared" si="206"/>
        <v>1</v>
      </c>
      <c r="J1446" t="b">
        <f t="shared" si="207"/>
        <v>0</v>
      </c>
    </row>
    <row r="1447" spans="1:10">
      <c r="A1447" t="s">
        <v>409</v>
      </c>
      <c r="B1447" t="str">
        <f t="shared" si="202"/>
        <v xml:space="preserve"> krośnieński </v>
      </c>
      <c r="C1447" s="4" t="s">
        <v>5</v>
      </c>
      <c r="D1447" s="6">
        <v>4658</v>
      </c>
      <c r="E1447" s="6">
        <v>1566</v>
      </c>
      <c r="F1447" s="6">
        <v>3092</v>
      </c>
      <c r="G1447" t="b">
        <f t="shared" si="204"/>
        <v>1</v>
      </c>
      <c r="H1447" t="b">
        <f t="shared" si="205"/>
        <v>1</v>
      </c>
      <c r="I1447" t="b">
        <f t="shared" si="206"/>
        <v>0</v>
      </c>
      <c r="J1447" t="b">
        <f t="shared" si="207"/>
        <v>0</v>
      </c>
    </row>
    <row r="1448" spans="1:10">
      <c r="A1448" t="s">
        <v>409</v>
      </c>
      <c r="B1448" t="str">
        <f t="shared" si="202"/>
        <v xml:space="preserve"> krośnieński </v>
      </c>
      <c r="C1448" s="4" t="s">
        <v>4</v>
      </c>
      <c r="D1448" s="6">
        <f>SUM(D1446:D1447)</f>
        <v>8068</v>
      </c>
      <c r="E1448" s="6">
        <f>SUM(E1446:E1447)</f>
        <v>3160</v>
      </c>
      <c r="F1448" s="6">
        <f t="shared" ref="F1448" si="209">SUM(F1446:F1447)</f>
        <v>4908</v>
      </c>
      <c r="G1448" t="b">
        <f t="shared" si="204"/>
        <v>1</v>
      </c>
      <c r="H1448" t="b">
        <f t="shared" si="205"/>
        <v>0</v>
      </c>
      <c r="I1448" t="b">
        <f t="shared" si="206"/>
        <v>1</v>
      </c>
      <c r="J1448" t="b">
        <f t="shared" si="207"/>
        <v>0</v>
      </c>
    </row>
    <row r="1449" spans="1:10">
      <c r="A1449" t="s">
        <v>409</v>
      </c>
      <c r="B1449" t="str">
        <f t="shared" si="202"/>
        <v xml:space="preserve"> międzyrzecki </v>
      </c>
      <c r="C1449" s="4" t="s">
        <v>46</v>
      </c>
      <c r="D1449" s="6">
        <v>58375</v>
      </c>
      <c r="E1449" s="6">
        <v>28832</v>
      </c>
      <c r="F1449" s="6">
        <v>29543</v>
      </c>
      <c r="G1449" t="b">
        <f t="shared" si="204"/>
        <v>1</v>
      </c>
      <c r="H1449" t="b">
        <f t="shared" si="205"/>
        <v>1</v>
      </c>
      <c r="I1449" t="b">
        <f t="shared" si="206"/>
        <v>1</v>
      </c>
      <c r="J1449" t="b">
        <f t="shared" si="207"/>
        <v>1</v>
      </c>
    </row>
    <row r="1450" spans="1:10">
      <c r="A1450" t="s">
        <v>409</v>
      </c>
      <c r="B1450" t="str">
        <f t="shared" si="202"/>
        <v xml:space="preserve"> międzyrzecki </v>
      </c>
      <c r="C1450" s="4" t="s">
        <v>6</v>
      </c>
      <c r="D1450" s="6">
        <v>2833</v>
      </c>
      <c r="E1450" s="6">
        <v>1441</v>
      </c>
      <c r="F1450" s="6">
        <v>1392</v>
      </c>
      <c r="G1450" t="b">
        <f t="shared" si="204"/>
        <v>0</v>
      </c>
      <c r="H1450" t="b">
        <f t="shared" si="205"/>
        <v>1</v>
      </c>
      <c r="I1450" t="b">
        <f t="shared" si="206"/>
        <v>1</v>
      </c>
      <c r="J1450" t="b">
        <f t="shared" si="207"/>
        <v>0</v>
      </c>
    </row>
    <row r="1451" spans="1:10">
      <c r="A1451" t="s">
        <v>409</v>
      </c>
      <c r="B1451" t="str">
        <f t="shared" si="202"/>
        <v xml:space="preserve"> międzyrzecki </v>
      </c>
      <c r="C1451" s="4" t="s">
        <v>7</v>
      </c>
      <c r="D1451" s="6">
        <v>3209</v>
      </c>
      <c r="E1451" s="6">
        <v>1626</v>
      </c>
      <c r="F1451" s="6">
        <v>1583</v>
      </c>
      <c r="G1451" t="b">
        <f t="shared" si="204"/>
        <v>0</v>
      </c>
      <c r="H1451" t="b">
        <f t="shared" si="205"/>
        <v>1</v>
      </c>
      <c r="I1451" t="b">
        <f t="shared" si="206"/>
        <v>1</v>
      </c>
      <c r="J1451" t="b">
        <f t="shared" si="207"/>
        <v>0</v>
      </c>
    </row>
    <row r="1452" spans="1:10">
      <c r="A1452" t="s">
        <v>409</v>
      </c>
      <c r="B1452" t="str">
        <f t="shared" si="202"/>
        <v xml:space="preserve"> międzyrzecki </v>
      </c>
      <c r="C1452" s="4" t="s">
        <v>8</v>
      </c>
      <c r="D1452" s="6">
        <v>2679</v>
      </c>
      <c r="E1452" s="6">
        <v>1431</v>
      </c>
      <c r="F1452" s="6">
        <v>1248</v>
      </c>
      <c r="G1452" t="b">
        <f t="shared" si="204"/>
        <v>0</v>
      </c>
      <c r="H1452" t="b">
        <f t="shared" si="205"/>
        <v>1</v>
      </c>
      <c r="I1452" t="b">
        <f t="shared" si="206"/>
        <v>1</v>
      </c>
      <c r="J1452" t="b">
        <f t="shared" si="207"/>
        <v>0</v>
      </c>
    </row>
    <row r="1453" spans="1:10">
      <c r="A1453" t="s">
        <v>409</v>
      </c>
      <c r="B1453" t="str">
        <f t="shared" si="202"/>
        <v xml:space="preserve"> międzyrzecki </v>
      </c>
      <c r="C1453" s="4" t="s">
        <v>9</v>
      </c>
      <c r="D1453" s="6">
        <v>2812</v>
      </c>
      <c r="E1453" s="6">
        <v>1446</v>
      </c>
      <c r="F1453" s="6">
        <v>1366</v>
      </c>
      <c r="G1453" t="b">
        <f t="shared" si="204"/>
        <v>0</v>
      </c>
      <c r="H1453" t="b">
        <f t="shared" si="205"/>
        <v>1</v>
      </c>
      <c r="I1453" t="b">
        <f t="shared" si="206"/>
        <v>1</v>
      </c>
      <c r="J1453" t="b">
        <f t="shared" si="207"/>
        <v>0</v>
      </c>
    </row>
    <row r="1454" spans="1:10">
      <c r="A1454" t="s">
        <v>409</v>
      </c>
      <c r="B1454" t="str">
        <f t="shared" si="202"/>
        <v xml:space="preserve"> międzyrzecki </v>
      </c>
      <c r="C1454" s="4" t="s">
        <v>10</v>
      </c>
      <c r="D1454" s="6">
        <v>3716</v>
      </c>
      <c r="E1454" s="6">
        <v>1905</v>
      </c>
      <c r="F1454" s="6">
        <v>1811</v>
      </c>
      <c r="G1454" t="b">
        <f t="shared" si="204"/>
        <v>0</v>
      </c>
      <c r="H1454" t="b">
        <f t="shared" si="205"/>
        <v>1</v>
      </c>
      <c r="I1454" t="b">
        <f t="shared" si="206"/>
        <v>1</v>
      </c>
      <c r="J1454" t="b">
        <f t="shared" si="207"/>
        <v>0</v>
      </c>
    </row>
    <row r="1455" spans="1:10">
      <c r="A1455" t="s">
        <v>409</v>
      </c>
      <c r="B1455" t="str">
        <f t="shared" si="202"/>
        <v xml:space="preserve"> międzyrzecki </v>
      </c>
      <c r="C1455" s="4" t="s">
        <v>11</v>
      </c>
      <c r="D1455" s="6">
        <v>4480</v>
      </c>
      <c r="E1455" s="6">
        <v>2295</v>
      </c>
      <c r="F1455" s="6">
        <v>2185</v>
      </c>
      <c r="G1455" t="b">
        <f t="shared" si="204"/>
        <v>0</v>
      </c>
      <c r="H1455" t="b">
        <f t="shared" si="205"/>
        <v>1</v>
      </c>
      <c r="I1455" t="b">
        <f t="shared" si="206"/>
        <v>1</v>
      </c>
      <c r="J1455" t="b">
        <f t="shared" si="207"/>
        <v>0</v>
      </c>
    </row>
    <row r="1456" spans="1:10">
      <c r="A1456" t="s">
        <v>409</v>
      </c>
      <c r="B1456" t="str">
        <f t="shared" si="202"/>
        <v xml:space="preserve"> międzyrzecki </v>
      </c>
      <c r="C1456" s="4" t="s">
        <v>12</v>
      </c>
      <c r="D1456" s="6">
        <v>5032</v>
      </c>
      <c r="E1456" s="6">
        <v>2569</v>
      </c>
      <c r="F1456" s="6">
        <v>2463</v>
      </c>
      <c r="G1456" t="b">
        <f t="shared" si="204"/>
        <v>0</v>
      </c>
      <c r="H1456" t="b">
        <f t="shared" si="205"/>
        <v>1</v>
      </c>
      <c r="I1456" t="b">
        <f t="shared" si="206"/>
        <v>1</v>
      </c>
      <c r="J1456" t="b">
        <f t="shared" si="207"/>
        <v>0</v>
      </c>
    </row>
    <row r="1457" spans="1:10">
      <c r="A1457" t="s">
        <v>409</v>
      </c>
      <c r="B1457" t="str">
        <f t="shared" si="202"/>
        <v xml:space="preserve"> międzyrzecki </v>
      </c>
      <c r="C1457" s="4" t="s">
        <v>13</v>
      </c>
      <c r="D1457" s="6">
        <v>4636</v>
      </c>
      <c r="E1457" s="6">
        <v>2408</v>
      </c>
      <c r="F1457" s="6">
        <v>2228</v>
      </c>
      <c r="G1457" t="b">
        <f t="shared" si="204"/>
        <v>0</v>
      </c>
      <c r="H1457" t="b">
        <f t="shared" si="205"/>
        <v>1</v>
      </c>
      <c r="I1457" t="b">
        <f t="shared" si="206"/>
        <v>1</v>
      </c>
      <c r="J1457" t="b">
        <f t="shared" si="207"/>
        <v>0</v>
      </c>
    </row>
    <row r="1458" spans="1:10">
      <c r="A1458" t="s">
        <v>409</v>
      </c>
      <c r="B1458" t="str">
        <f t="shared" si="202"/>
        <v xml:space="preserve"> międzyrzecki </v>
      </c>
      <c r="C1458" s="4" t="s">
        <v>14</v>
      </c>
      <c r="D1458" s="6">
        <v>4154</v>
      </c>
      <c r="E1458" s="6">
        <v>2191</v>
      </c>
      <c r="F1458" s="6">
        <v>1963</v>
      </c>
      <c r="G1458" t="b">
        <f t="shared" si="204"/>
        <v>0</v>
      </c>
      <c r="H1458" t="b">
        <f t="shared" si="205"/>
        <v>1</v>
      </c>
      <c r="I1458" t="b">
        <f t="shared" si="206"/>
        <v>1</v>
      </c>
      <c r="J1458" t="b">
        <f t="shared" si="207"/>
        <v>0</v>
      </c>
    </row>
    <row r="1459" spans="1:10">
      <c r="A1459" t="s">
        <v>409</v>
      </c>
      <c r="B1459" t="str">
        <f t="shared" si="202"/>
        <v xml:space="preserve"> międzyrzecki </v>
      </c>
      <c r="C1459" s="4" t="s">
        <v>15</v>
      </c>
      <c r="D1459" s="6">
        <v>3443</v>
      </c>
      <c r="E1459" s="6">
        <v>1742</v>
      </c>
      <c r="F1459" s="6">
        <v>1701</v>
      </c>
      <c r="G1459" t="b">
        <f t="shared" si="204"/>
        <v>0</v>
      </c>
      <c r="H1459" t="b">
        <f t="shared" si="205"/>
        <v>1</v>
      </c>
      <c r="I1459" t="b">
        <f t="shared" si="206"/>
        <v>1</v>
      </c>
      <c r="J1459" t="b">
        <f t="shared" si="207"/>
        <v>0</v>
      </c>
    </row>
    <row r="1460" spans="1:10">
      <c r="A1460" t="s">
        <v>409</v>
      </c>
      <c r="B1460" t="str">
        <f t="shared" si="202"/>
        <v xml:space="preserve"> międzyrzecki </v>
      </c>
      <c r="C1460" s="4" t="s">
        <v>16</v>
      </c>
      <c r="D1460" s="6">
        <v>3788</v>
      </c>
      <c r="E1460" s="6">
        <v>1917</v>
      </c>
      <c r="F1460" s="6">
        <v>1871</v>
      </c>
      <c r="G1460" t="b">
        <f t="shared" si="204"/>
        <v>0</v>
      </c>
      <c r="H1460" t="b">
        <f t="shared" si="205"/>
        <v>1</v>
      </c>
      <c r="I1460" t="b">
        <f t="shared" si="206"/>
        <v>1</v>
      </c>
      <c r="J1460" t="b">
        <f t="shared" si="207"/>
        <v>0</v>
      </c>
    </row>
    <row r="1461" spans="1:10">
      <c r="A1461" t="s">
        <v>409</v>
      </c>
      <c r="B1461" t="str">
        <f t="shared" si="202"/>
        <v xml:space="preserve"> międzyrzecki </v>
      </c>
      <c r="C1461" s="4" t="s">
        <v>17</v>
      </c>
      <c r="D1461" s="6">
        <v>4552</v>
      </c>
      <c r="E1461" s="6">
        <v>2272</v>
      </c>
      <c r="F1461" s="6">
        <v>2280</v>
      </c>
      <c r="G1461" t="b">
        <f t="shared" si="204"/>
        <v>0</v>
      </c>
      <c r="H1461" t="b">
        <f t="shared" si="205"/>
        <v>1</v>
      </c>
      <c r="I1461" t="b">
        <f t="shared" si="206"/>
        <v>1</v>
      </c>
      <c r="J1461" t="b">
        <f t="shared" si="207"/>
        <v>0</v>
      </c>
    </row>
    <row r="1462" spans="1:10">
      <c r="A1462" t="s">
        <v>409</v>
      </c>
      <c r="B1462" t="str">
        <f t="shared" si="202"/>
        <v xml:space="preserve"> międzyrzecki </v>
      </c>
      <c r="C1462" s="4" t="s">
        <v>18</v>
      </c>
      <c r="D1462" s="6">
        <v>4340</v>
      </c>
      <c r="E1462" s="6">
        <v>2086</v>
      </c>
      <c r="F1462" s="6">
        <v>2254</v>
      </c>
      <c r="G1462" t="b">
        <f t="shared" si="204"/>
        <v>0</v>
      </c>
      <c r="H1462" t="b">
        <f t="shared" si="205"/>
        <v>1</v>
      </c>
      <c r="I1462" t="b">
        <f t="shared" si="206"/>
        <v>1</v>
      </c>
      <c r="J1462" t="b">
        <f t="shared" si="207"/>
        <v>0</v>
      </c>
    </row>
    <row r="1463" spans="1:10">
      <c r="A1463" t="s">
        <v>409</v>
      </c>
      <c r="B1463" t="str">
        <f t="shared" si="202"/>
        <v xml:space="preserve"> międzyrzecki </v>
      </c>
      <c r="C1463" s="4" t="s">
        <v>19</v>
      </c>
      <c r="D1463" s="6">
        <v>3603</v>
      </c>
      <c r="E1463" s="6">
        <v>1671</v>
      </c>
      <c r="F1463" s="6">
        <v>1932</v>
      </c>
      <c r="G1463" t="b">
        <f t="shared" si="204"/>
        <v>0</v>
      </c>
      <c r="H1463" t="b">
        <f t="shared" si="205"/>
        <v>1</v>
      </c>
      <c r="I1463" t="b">
        <f t="shared" si="206"/>
        <v>1</v>
      </c>
      <c r="J1463" t="b">
        <f t="shared" si="207"/>
        <v>0</v>
      </c>
    </row>
    <row r="1464" spans="1:10">
      <c r="A1464" t="s">
        <v>409</v>
      </c>
      <c r="B1464" t="str">
        <f t="shared" ref="B1464:B1527" si="210">IF(C1463="65+",C1464,B1463)</f>
        <v xml:space="preserve"> międzyrzecki </v>
      </c>
      <c r="C1464" s="4" t="s">
        <v>5</v>
      </c>
      <c r="D1464" s="6">
        <v>5098</v>
      </c>
      <c r="E1464" s="6">
        <v>1832</v>
      </c>
      <c r="F1464" s="6">
        <v>3266</v>
      </c>
      <c r="G1464" t="b">
        <f t="shared" si="204"/>
        <v>1</v>
      </c>
      <c r="H1464" t="b">
        <f t="shared" si="205"/>
        <v>1</v>
      </c>
      <c r="I1464" t="b">
        <f t="shared" si="206"/>
        <v>0</v>
      </c>
      <c r="J1464" t="b">
        <f t="shared" si="207"/>
        <v>0</v>
      </c>
    </row>
    <row r="1465" spans="1:10">
      <c r="A1465" t="s">
        <v>409</v>
      </c>
      <c r="B1465" t="str">
        <f t="shared" si="210"/>
        <v xml:space="preserve"> międzyrzecki </v>
      </c>
      <c r="C1465" s="4" t="s">
        <v>4</v>
      </c>
      <c r="D1465" s="6">
        <f>SUM(D1463:D1464)</f>
        <v>8701</v>
      </c>
      <c r="E1465" s="6">
        <f>SUM(E1463:E1464)</f>
        <v>3503</v>
      </c>
      <c r="F1465" s="6">
        <f t="shared" ref="F1465" si="211">SUM(F1463:F1464)</f>
        <v>5198</v>
      </c>
      <c r="G1465" t="b">
        <f t="shared" si="204"/>
        <v>1</v>
      </c>
      <c r="H1465" t="b">
        <f t="shared" si="205"/>
        <v>0</v>
      </c>
      <c r="I1465" t="b">
        <f t="shared" si="206"/>
        <v>1</v>
      </c>
      <c r="J1465" t="b">
        <f t="shared" si="207"/>
        <v>0</v>
      </c>
    </row>
    <row r="1466" spans="1:10">
      <c r="A1466" t="s">
        <v>409</v>
      </c>
      <c r="B1466" t="str">
        <f t="shared" si="210"/>
        <v xml:space="preserve"> nowosolski </v>
      </c>
      <c r="C1466" s="4" t="s">
        <v>163</v>
      </c>
      <c r="D1466" s="6">
        <v>87213</v>
      </c>
      <c r="E1466" s="6">
        <v>42444</v>
      </c>
      <c r="F1466" s="6">
        <v>44769</v>
      </c>
      <c r="G1466" t="b">
        <f t="shared" si="204"/>
        <v>1</v>
      </c>
      <c r="H1466" t="b">
        <f t="shared" si="205"/>
        <v>1</v>
      </c>
      <c r="I1466" t="b">
        <f t="shared" si="206"/>
        <v>1</v>
      </c>
      <c r="J1466" t="b">
        <f t="shared" si="207"/>
        <v>1</v>
      </c>
    </row>
    <row r="1467" spans="1:10">
      <c r="A1467" t="s">
        <v>409</v>
      </c>
      <c r="B1467" t="str">
        <f t="shared" si="210"/>
        <v xml:space="preserve"> nowosolski </v>
      </c>
      <c r="C1467" s="4" t="s">
        <v>6</v>
      </c>
      <c r="D1467" s="6">
        <v>4188</v>
      </c>
      <c r="E1467" s="6">
        <v>2182</v>
      </c>
      <c r="F1467" s="6">
        <v>2006</v>
      </c>
      <c r="G1467" t="b">
        <f t="shared" si="204"/>
        <v>0</v>
      </c>
      <c r="H1467" t="b">
        <f t="shared" si="205"/>
        <v>1</v>
      </c>
      <c r="I1467" t="b">
        <f t="shared" si="206"/>
        <v>1</v>
      </c>
      <c r="J1467" t="b">
        <f t="shared" si="207"/>
        <v>0</v>
      </c>
    </row>
    <row r="1468" spans="1:10">
      <c r="A1468" t="s">
        <v>409</v>
      </c>
      <c r="B1468" t="str">
        <f t="shared" si="210"/>
        <v xml:space="preserve"> nowosolski </v>
      </c>
      <c r="C1468" s="4" t="s">
        <v>7</v>
      </c>
      <c r="D1468" s="6">
        <v>4971</v>
      </c>
      <c r="E1468" s="6">
        <v>2523</v>
      </c>
      <c r="F1468" s="6">
        <v>2448</v>
      </c>
      <c r="G1468" t="b">
        <f t="shared" si="204"/>
        <v>0</v>
      </c>
      <c r="H1468" t="b">
        <f t="shared" si="205"/>
        <v>1</v>
      </c>
      <c r="I1468" t="b">
        <f t="shared" si="206"/>
        <v>1</v>
      </c>
      <c r="J1468" t="b">
        <f t="shared" si="207"/>
        <v>0</v>
      </c>
    </row>
    <row r="1469" spans="1:10">
      <c r="A1469" t="s">
        <v>409</v>
      </c>
      <c r="B1469" t="str">
        <f t="shared" si="210"/>
        <v xml:space="preserve"> nowosolski </v>
      </c>
      <c r="C1469" s="4" t="s">
        <v>8</v>
      </c>
      <c r="D1469" s="6">
        <v>4258</v>
      </c>
      <c r="E1469" s="6">
        <v>2173</v>
      </c>
      <c r="F1469" s="6">
        <v>2085</v>
      </c>
      <c r="G1469" t="b">
        <f t="shared" si="204"/>
        <v>0</v>
      </c>
      <c r="H1469" t="b">
        <f t="shared" si="205"/>
        <v>1</v>
      </c>
      <c r="I1469" t="b">
        <f t="shared" si="206"/>
        <v>1</v>
      </c>
      <c r="J1469" t="b">
        <f t="shared" si="207"/>
        <v>0</v>
      </c>
    </row>
    <row r="1470" spans="1:10">
      <c r="A1470" t="s">
        <v>409</v>
      </c>
      <c r="B1470" t="str">
        <f t="shared" si="210"/>
        <v xml:space="preserve"> nowosolski </v>
      </c>
      <c r="C1470" s="4" t="s">
        <v>9</v>
      </c>
      <c r="D1470" s="6">
        <v>4520</v>
      </c>
      <c r="E1470" s="6">
        <v>2362</v>
      </c>
      <c r="F1470" s="6">
        <v>2158</v>
      </c>
      <c r="G1470" t="b">
        <f t="shared" si="204"/>
        <v>0</v>
      </c>
      <c r="H1470" t="b">
        <f t="shared" si="205"/>
        <v>1</v>
      </c>
      <c r="I1470" t="b">
        <f t="shared" si="206"/>
        <v>1</v>
      </c>
      <c r="J1470" t="b">
        <f t="shared" si="207"/>
        <v>0</v>
      </c>
    </row>
    <row r="1471" spans="1:10">
      <c r="A1471" t="s">
        <v>409</v>
      </c>
      <c r="B1471" t="str">
        <f t="shared" si="210"/>
        <v xml:space="preserve"> nowosolski </v>
      </c>
      <c r="C1471" s="4" t="s">
        <v>10</v>
      </c>
      <c r="D1471" s="6">
        <v>5584</v>
      </c>
      <c r="E1471" s="6">
        <v>2807</v>
      </c>
      <c r="F1471" s="6">
        <v>2777</v>
      </c>
      <c r="G1471" t="b">
        <f t="shared" si="204"/>
        <v>0</v>
      </c>
      <c r="H1471" t="b">
        <f t="shared" si="205"/>
        <v>1</v>
      </c>
      <c r="I1471" t="b">
        <f t="shared" si="206"/>
        <v>1</v>
      </c>
      <c r="J1471" t="b">
        <f t="shared" si="207"/>
        <v>0</v>
      </c>
    </row>
    <row r="1472" spans="1:10">
      <c r="A1472" t="s">
        <v>409</v>
      </c>
      <c r="B1472" t="str">
        <f t="shared" si="210"/>
        <v xml:space="preserve"> nowosolski </v>
      </c>
      <c r="C1472" s="4" t="s">
        <v>11</v>
      </c>
      <c r="D1472" s="6">
        <v>6077</v>
      </c>
      <c r="E1472" s="6">
        <v>3111</v>
      </c>
      <c r="F1472" s="6">
        <v>2966</v>
      </c>
      <c r="G1472" t="b">
        <f t="shared" si="204"/>
        <v>0</v>
      </c>
      <c r="H1472" t="b">
        <f t="shared" si="205"/>
        <v>1</v>
      </c>
      <c r="I1472" t="b">
        <f t="shared" si="206"/>
        <v>1</v>
      </c>
      <c r="J1472" t="b">
        <f t="shared" si="207"/>
        <v>0</v>
      </c>
    </row>
    <row r="1473" spans="1:10">
      <c r="A1473" t="s">
        <v>409</v>
      </c>
      <c r="B1473" t="str">
        <f t="shared" si="210"/>
        <v xml:space="preserve"> nowosolski </v>
      </c>
      <c r="C1473" s="4" t="s">
        <v>12</v>
      </c>
      <c r="D1473" s="6">
        <v>7259</v>
      </c>
      <c r="E1473" s="6">
        <v>3715</v>
      </c>
      <c r="F1473" s="6">
        <v>3544</v>
      </c>
      <c r="G1473" t="b">
        <f t="shared" si="204"/>
        <v>0</v>
      </c>
      <c r="H1473" t="b">
        <f t="shared" si="205"/>
        <v>1</v>
      </c>
      <c r="I1473" t="b">
        <f t="shared" si="206"/>
        <v>1</v>
      </c>
      <c r="J1473" t="b">
        <f t="shared" si="207"/>
        <v>0</v>
      </c>
    </row>
    <row r="1474" spans="1:10">
      <c r="A1474" t="s">
        <v>409</v>
      </c>
      <c r="B1474" t="str">
        <f t="shared" si="210"/>
        <v xml:space="preserve"> nowosolski </v>
      </c>
      <c r="C1474" s="4" t="s">
        <v>13</v>
      </c>
      <c r="D1474" s="6">
        <v>7069</v>
      </c>
      <c r="E1474" s="6">
        <v>3660</v>
      </c>
      <c r="F1474" s="6">
        <v>3409</v>
      </c>
      <c r="G1474" t="b">
        <f t="shared" si="204"/>
        <v>0</v>
      </c>
      <c r="H1474" t="b">
        <f t="shared" si="205"/>
        <v>1</v>
      </c>
      <c r="I1474" t="b">
        <f t="shared" si="206"/>
        <v>1</v>
      </c>
      <c r="J1474" t="b">
        <f t="shared" si="207"/>
        <v>0</v>
      </c>
    </row>
    <row r="1475" spans="1:10">
      <c r="A1475" t="s">
        <v>409</v>
      </c>
      <c r="B1475" t="str">
        <f t="shared" si="210"/>
        <v xml:space="preserve"> nowosolski </v>
      </c>
      <c r="C1475" s="4" t="s">
        <v>14</v>
      </c>
      <c r="D1475" s="6">
        <v>6112</v>
      </c>
      <c r="E1475" s="6">
        <v>3172</v>
      </c>
      <c r="F1475" s="6">
        <v>2940</v>
      </c>
      <c r="G1475" t="b">
        <f t="shared" si="204"/>
        <v>0</v>
      </c>
      <c r="H1475" t="b">
        <f t="shared" si="205"/>
        <v>1</v>
      </c>
      <c r="I1475" t="b">
        <f t="shared" si="206"/>
        <v>1</v>
      </c>
      <c r="J1475" t="b">
        <f t="shared" si="207"/>
        <v>0</v>
      </c>
    </row>
    <row r="1476" spans="1:10">
      <c r="A1476" t="s">
        <v>409</v>
      </c>
      <c r="B1476" t="str">
        <f t="shared" si="210"/>
        <v xml:space="preserve"> nowosolski </v>
      </c>
      <c r="C1476" s="4" t="s">
        <v>15</v>
      </c>
      <c r="D1476" s="6">
        <v>4992</v>
      </c>
      <c r="E1476" s="6">
        <v>2511</v>
      </c>
      <c r="F1476" s="6">
        <v>2481</v>
      </c>
      <c r="G1476" t="b">
        <f t="shared" si="204"/>
        <v>0</v>
      </c>
      <c r="H1476" t="b">
        <f t="shared" si="205"/>
        <v>1</v>
      </c>
      <c r="I1476" t="b">
        <f t="shared" si="206"/>
        <v>1</v>
      </c>
      <c r="J1476" t="b">
        <f t="shared" si="207"/>
        <v>0</v>
      </c>
    </row>
    <row r="1477" spans="1:10">
      <c r="A1477" t="s">
        <v>409</v>
      </c>
      <c r="B1477" t="str">
        <f t="shared" si="210"/>
        <v xml:space="preserve"> nowosolski </v>
      </c>
      <c r="C1477" s="4" t="s">
        <v>16</v>
      </c>
      <c r="D1477" s="6">
        <v>5125</v>
      </c>
      <c r="E1477" s="6">
        <v>2580</v>
      </c>
      <c r="F1477" s="6">
        <v>2545</v>
      </c>
      <c r="G1477" t="b">
        <f t="shared" si="204"/>
        <v>0</v>
      </c>
      <c r="H1477" t="b">
        <f t="shared" si="205"/>
        <v>1</v>
      </c>
      <c r="I1477" t="b">
        <f t="shared" si="206"/>
        <v>1</v>
      </c>
      <c r="J1477" t="b">
        <f t="shared" si="207"/>
        <v>0</v>
      </c>
    </row>
    <row r="1478" spans="1:10">
      <c r="A1478" t="s">
        <v>409</v>
      </c>
      <c r="B1478" t="str">
        <f t="shared" si="210"/>
        <v xml:space="preserve"> nowosolski </v>
      </c>
      <c r="C1478" s="4" t="s">
        <v>17</v>
      </c>
      <c r="D1478" s="6">
        <v>6557</v>
      </c>
      <c r="E1478" s="6">
        <v>3139</v>
      </c>
      <c r="F1478" s="6">
        <v>3418</v>
      </c>
      <c r="G1478" t="b">
        <f t="shared" si="204"/>
        <v>0</v>
      </c>
      <c r="H1478" t="b">
        <f t="shared" si="205"/>
        <v>1</v>
      </c>
      <c r="I1478" t="b">
        <f t="shared" si="206"/>
        <v>1</v>
      </c>
      <c r="J1478" t="b">
        <f t="shared" si="207"/>
        <v>0</v>
      </c>
    </row>
    <row r="1479" spans="1:10">
      <c r="A1479" t="s">
        <v>409</v>
      </c>
      <c r="B1479" t="str">
        <f t="shared" si="210"/>
        <v xml:space="preserve"> nowosolski </v>
      </c>
      <c r="C1479" s="4" t="s">
        <v>18</v>
      </c>
      <c r="D1479" s="6">
        <v>6699</v>
      </c>
      <c r="E1479" s="6">
        <v>3090</v>
      </c>
      <c r="F1479" s="6">
        <v>3609</v>
      </c>
      <c r="G1479" t="b">
        <f t="shared" si="204"/>
        <v>0</v>
      </c>
      <c r="H1479" t="b">
        <f t="shared" si="205"/>
        <v>1</v>
      </c>
      <c r="I1479" t="b">
        <f t="shared" si="206"/>
        <v>1</v>
      </c>
      <c r="J1479" t="b">
        <f t="shared" si="207"/>
        <v>0</v>
      </c>
    </row>
    <row r="1480" spans="1:10">
      <c r="A1480" t="s">
        <v>409</v>
      </c>
      <c r="B1480" t="str">
        <f t="shared" si="210"/>
        <v xml:space="preserve"> nowosolski </v>
      </c>
      <c r="C1480" s="4" t="s">
        <v>19</v>
      </c>
      <c r="D1480" s="6">
        <v>5587</v>
      </c>
      <c r="E1480" s="6">
        <v>2579</v>
      </c>
      <c r="F1480" s="6">
        <v>3008</v>
      </c>
      <c r="G1480" t="b">
        <f t="shared" si="204"/>
        <v>0</v>
      </c>
      <c r="H1480" t="b">
        <f t="shared" si="205"/>
        <v>1</v>
      </c>
      <c r="I1480" t="b">
        <f t="shared" si="206"/>
        <v>1</v>
      </c>
      <c r="J1480" t="b">
        <f t="shared" si="207"/>
        <v>0</v>
      </c>
    </row>
    <row r="1481" spans="1:10">
      <c r="A1481" t="s">
        <v>409</v>
      </c>
      <c r="B1481" t="str">
        <f t="shared" si="210"/>
        <v xml:space="preserve"> nowosolski </v>
      </c>
      <c r="C1481" s="4" t="s">
        <v>5</v>
      </c>
      <c r="D1481" s="6">
        <v>8215</v>
      </c>
      <c r="E1481" s="6">
        <v>2840</v>
      </c>
      <c r="F1481" s="6">
        <v>5375</v>
      </c>
      <c r="G1481" t="b">
        <f t="shared" si="204"/>
        <v>1</v>
      </c>
      <c r="H1481" t="b">
        <f t="shared" si="205"/>
        <v>1</v>
      </c>
      <c r="I1481" t="b">
        <f t="shared" si="206"/>
        <v>0</v>
      </c>
      <c r="J1481" t="b">
        <f t="shared" si="207"/>
        <v>0</v>
      </c>
    </row>
    <row r="1482" spans="1:10">
      <c r="A1482" t="s">
        <v>409</v>
      </c>
      <c r="B1482" t="str">
        <f t="shared" si="210"/>
        <v xml:space="preserve"> nowosolski </v>
      </c>
      <c r="C1482" s="4" t="s">
        <v>4</v>
      </c>
      <c r="D1482" s="6">
        <f>SUM(D1480:D1481)</f>
        <v>13802</v>
      </c>
      <c r="E1482" s="6">
        <f>SUM(E1480:E1481)</f>
        <v>5419</v>
      </c>
      <c r="F1482" s="6">
        <f t="shared" ref="F1482" si="212">SUM(F1480:F1481)</f>
        <v>8383</v>
      </c>
      <c r="G1482" t="b">
        <f t="shared" si="204"/>
        <v>1</v>
      </c>
      <c r="H1482" t="b">
        <f t="shared" si="205"/>
        <v>0</v>
      </c>
      <c r="I1482" t="b">
        <f t="shared" si="206"/>
        <v>1</v>
      </c>
      <c r="J1482" t="b">
        <f t="shared" si="207"/>
        <v>0</v>
      </c>
    </row>
    <row r="1483" spans="1:10">
      <c r="A1483" t="s">
        <v>409</v>
      </c>
      <c r="B1483" t="str">
        <f t="shared" si="210"/>
        <v xml:space="preserve"> słubicki </v>
      </c>
      <c r="C1483" s="4" t="s">
        <v>164</v>
      </c>
      <c r="D1483" s="6">
        <v>47247</v>
      </c>
      <c r="E1483" s="6">
        <v>23202</v>
      </c>
      <c r="F1483" s="6">
        <v>24045</v>
      </c>
      <c r="G1483" t="b">
        <f t="shared" si="204"/>
        <v>1</v>
      </c>
      <c r="H1483" t="b">
        <f t="shared" si="205"/>
        <v>1</v>
      </c>
      <c r="I1483" t="b">
        <f t="shared" si="206"/>
        <v>1</v>
      </c>
      <c r="J1483" t="b">
        <f t="shared" si="207"/>
        <v>1</v>
      </c>
    </row>
    <row r="1484" spans="1:10">
      <c r="A1484" t="s">
        <v>409</v>
      </c>
      <c r="B1484" t="str">
        <f t="shared" si="210"/>
        <v xml:space="preserve"> słubicki </v>
      </c>
      <c r="C1484" s="4" t="s">
        <v>6</v>
      </c>
      <c r="D1484" s="6">
        <v>2292</v>
      </c>
      <c r="E1484" s="6">
        <v>1158</v>
      </c>
      <c r="F1484" s="6">
        <v>1134</v>
      </c>
      <c r="G1484" t="b">
        <f t="shared" si="204"/>
        <v>0</v>
      </c>
      <c r="H1484" t="b">
        <f t="shared" si="205"/>
        <v>1</v>
      </c>
      <c r="I1484" t="b">
        <f t="shared" si="206"/>
        <v>1</v>
      </c>
      <c r="J1484" t="b">
        <f t="shared" si="207"/>
        <v>0</v>
      </c>
    </row>
    <row r="1485" spans="1:10">
      <c r="A1485" t="s">
        <v>409</v>
      </c>
      <c r="B1485" t="str">
        <f t="shared" si="210"/>
        <v xml:space="preserve"> słubicki </v>
      </c>
      <c r="C1485" s="4" t="s">
        <v>7</v>
      </c>
      <c r="D1485" s="6">
        <v>2728</v>
      </c>
      <c r="E1485" s="6">
        <v>1342</v>
      </c>
      <c r="F1485" s="6">
        <v>1386</v>
      </c>
      <c r="G1485" t="b">
        <f t="shared" si="204"/>
        <v>0</v>
      </c>
      <c r="H1485" t="b">
        <f t="shared" si="205"/>
        <v>1</v>
      </c>
      <c r="I1485" t="b">
        <f t="shared" si="206"/>
        <v>1</v>
      </c>
      <c r="J1485" t="b">
        <f t="shared" si="207"/>
        <v>0</v>
      </c>
    </row>
    <row r="1486" spans="1:10">
      <c r="A1486" t="s">
        <v>409</v>
      </c>
      <c r="B1486" t="str">
        <f t="shared" si="210"/>
        <v xml:space="preserve"> słubicki </v>
      </c>
      <c r="C1486" s="4" t="s">
        <v>8</v>
      </c>
      <c r="D1486" s="6">
        <v>2438</v>
      </c>
      <c r="E1486" s="6">
        <v>1280</v>
      </c>
      <c r="F1486" s="6">
        <v>1158</v>
      </c>
      <c r="G1486" t="b">
        <f t="shared" si="204"/>
        <v>0</v>
      </c>
      <c r="H1486" t="b">
        <f t="shared" si="205"/>
        <v>1</v>
      </c>
      <c r="I1486" t="b">
        <f t="shared" si="206"/>
        <v>1</v>
      </c>
      <c r="J1486" t="b">
        <f t="shared" si="207"/>
        <v>0</v>
      </c>
    </row>
    <row r="1487" spans="1:10">
      <c r="A1487" t="s">
        <v>409</v>
      </c>
      <c r="B1487" t="str">
        <f t="shared" si="210"/>
        <v xml:space="preserve"> słubicki </v>
      </c>
      <c r="C1487" s="4" t="s">
        <v>9</v>
      </c>
      <c r="D1487" s="6">
        <v>2590</v>
      </c>
      <c r="E1487" s="6">
        <v>1347</v>
      </c>
      <c r="F1487" s="6">
        <v>1243</v>
      </c>
      <c r="G1487" t="b">
        <f t="shared" si="204"/>
        <v>0</v>
      </c>
      <c r="H1487" t="b">
        <f t="shared" si="205"/>
        <v>1</v>
      </c>
      <c r="I1487" t="b">
        <f t="shared" si="206"/>
        <v>1</v>
      </c>
      <c r="J1487" t="b">
        <f t="shared" si="207"/>
        <v>0</v>
      </c>
    </row>
    <row r="1488" spans="1:10">
      <c r="A1488" t="s">
        <v>409</v>
      </c>
      <c r="B1488" t="str">
        <f t="shared" si="210"/>
        <v xml:space="preserve"> słubicki </v>
      </c>
      <c r="C1488" s="4" t="s">
        <v>10</v>
      </c>
      <c r="D1488" s="6">
        <v>3042</v>
      </c>
      <c r="E1488" s="6">
        <v>1606</v>
      </c>
      <c r="F1488" s="6">
        <v>1436</v>
      </c>
      <c r="G1488" t="b">
        <f t="shared" si="204"/>
        <v>0</v>
      </c>
      <c r="H1488" t="b">
        <f t="shared" si="205"/>
        <v>1</v>
      </c>
      <c r="I1488" t="b">
        <f t="shared" si="206"/>
        <v>1</v>
      </c>
      <c r="J1488" t="b">
        <f t="shared" si="207"/>
        <v>0</v>
      </c>
    </row>
    <row r="1489" spans="1:10">
      <c r="A1489" t="s">
        <v>409</v>
      </c>
      <c r="B1489" t="str">
        <f t="shared" si="210"/>
        <v xml:space="preserve"> słubicki </v>
      </c>
      <c r="C1489" s="4" t="s">
        <v>11</v>
      </c>
      <c r="D1489" s="6">
        <v>3571</v>
      </c>
      <c r="E1489" s="6">
        <v>1823</v>
      </c>
      <c r="F1489" s="6">
        <v>1748</v>
      </c>
      <c r="G1489" t="b">
        <f t="shared" si="204"/>
        <v>0</v>
      </c>
      <c r="H1489" t="b">
        <f t="shared" si="205"/>
        <v>1</v>
      </c>
      <c r="I1489" t="b">
        <f t="shared" si="206"/>
        <v>1</v>
      </c>
      <c r="J1489" t="b">
        <f t="shared" si="207"/>
        <v>0</v>
      </c>
    </row>
    <row r="1490" spans="1:10">
      <c r="A1490" t="s">
        <v>409</v>
      </c>
      <c r="B1490" t="str">
        <f t="shared" si="210"/>
        <v xml:space="preserve"> słubicki </v>
      </c>
      <c r="C1490" s="4" t="s">
        <v>12</v>
      </c>
      <c r="D1490" s="6">
        <v>4086</v>
      </c>
      <c r="E1490" s="6">
        <v>2081</v>
      </c>
      <c r="F1490" s="6">
        <v>2005</v>
      </c>
      <c r="G1490" t="b">
        <f t="shared" si="204"/>
        <v>0</v>
      </c>
      <c r="H1490" t="b">
        <f t="shared" si="205"/>
        <v>1</v>
      </c>
      <c r="I1490" t="b">
        <f t="shared" si="206"/>
        <v>1</v>
      </c>
      <c r="J1490" t="b">
        <f t="shared" si="207"/>
        <v>0</v>
      </c>
    </row>
    <row r="1491" spans="1:10">
      <c r="A1491" t="s">
        <v>409</v>
      </c>
      <c r="B1491" t="str">
        <f t="shared" si="210"/>
        <v xml:space="preserve"> słubicki </v>
      </c>
      <c r="C1491" s="4" t="s">
        <v>13</v>
      </c>
      <c r="D1491" s="6">
        <v>3808</v>
      </c>
      <c r="E1491" s="6">
        <v>1956</v>
      </c>
      <c r="F1491" s="6">
        <v>1852</v>
      </c>
      <c r="G1491" t="b">
        <f t="shared" si="204"/>
        <v>0</v>
      </c>
      <c r="H1491" t="b">
        <f t="shared" si="205"/>
        <v>1</v>
      </c>
      <c r="I1491" t="b">
        <f t="shared" si="206"/>
        <v>1</v>
      </c>
      <c r="J1491" t="b">
        <f t="shared" si="207"/>
        <v>0</v>
      </c>
    </row>
    <row r="1492" spans="1:10">
      <c r="A1492" t="s">
        <v>409</v>
      </c>
      <c r="B1492" t="str">
        <f t="shared" si="210"/>
        <v xml:space="preserve"> słubicki </v>
      </c>
      <c r="C1492" s="4" t="s">
        <v>14</v>
      </c>
      <c r="D1492" s="6">
        <v>3487</v>
      </c>
      <c r="E1492" s="6">
        <v>1768</v>
      </c>
      <c r="F1492" s="6">
        <v>1719</v>
      </c>
      <c r="G1492" t="b">
        <f t="shared" si="204"/>
        <v>0</v>
      </c>
      <c r="H1492" t="b">
        <f t="shared" si="205"/>
        <v>1</v>
      </c>
      <c r="I1492" t="b">
        <f t="shared" si="206"/>
        <v>1</v>
      </c>
      <c r="J1492" t="b">
        <f t="shared" si="207"/>
        <v>0</v>
      </c>
    </row>
    <row r="1493" spans="1:10">
      <c r="A1493" t="s">
        <v>409</v>
      </c>
      <c r="B1493" t="str">
        <f t="shared" si="210"/>
        <v xml:space="preserve"> słubicki </v>
      </c>
      <c r="C1493" s="4" t="s">
        <v>15</v>
      </c>
      <c r="D1493" s="6">
        <v>2981</v>
      </c>
      <c r="E1493" s="6">
        <v>1515</v>
      </c>
      <c r="F1493" s="6">
        <v>1466</v>
      </c>
      <c r="G1493" t="b">
        <f t="shared" ref="G1493:G1556" si="213">IFERROR(IF(SEARCH(" - ",C1493)&gt;0,FALSE,TRUE),TRUE)</f>
        <v>0</v>
      </c>
      <c r="H1493" t="b">
        <f t="shared" ref="H1493:H1556" si="214">IFERROR(IF(SEARCH("65+",C1493)&gt;0,FALSE,TRUE),TRUE)</f>
        <v>1</v>
      </c>
      <c r="I1493" t="b">
        <f t="shared" ref="I1493:I1556" si="215">IFERROR(IF(SEARCH("70",C1493)&gt;0,FALSE,TRUE),TRUE)</f>
        <v>1</v>
      </c>
      <c r="J1493" t="b">
        <f t="shared" ref="J1493:J1556" si="216">AND(G1493:I1493)</f>
        <v>0</v>
      </c>
    </row>
    <row r="1494" spans="1:10">
      <c r="A1494" t="s">
        <v>409</v>
      </c>
      <c r="B1494" t="str">
        <f t="shared" si="210"/>
        <v xml:space="preserve"> słubicki </v>
      </c>
      <c r="C1494" s="4" t="s">
        <v>16</v>
      </c>
      <c r="D1494" s="6">
        <v>3114</v>
      </c>
      <c r="E1494" s="6">
        <v>1546</v>
      </c>
      <c r="F1494" s="6">
        <v>1568</v>
      </c>
      <c r="G1494" t="b">
        <f t="shared" si="213"/>
        <v>0</v>
      </c>
      <c r="H1494" t="b">
        <f t="shared" si="214"/>
        <v>1</v>
      </c>
      <c r="I1494" t="b">
        <f t="shared" si="215"/>
        <v>1</v>
      </c>
      <c r="J1494" t="b">
        <f t="shared" si="216"/>
        <v>0</v>
      </c>
    </row>
    <row r="1495" spans="1:10">
      <c r="A1495" t="s">
        <v>409</v>
      </c>
      <c r="B1495" t="str">
        <f t="shared" si="210"/>
        <v xml:space="preserve"> słubicki </v>
      </c>
      <c r="C1495" s="4" t="s">
        <v>17</v>
      </c>
      <c r="D1495" s="6">
        <v>3700</v>
      </c>
      <c r="E1495" s="6">
        <v>1854</v>
      </c>
      <c r="F1495" s="6">
        <v>1846</v>
      </c>
      <c r="G1495" t="b">
        <f t="shared" si="213"/>
        <v>0</v>
      </c>
      <c r="H1495" t="b">
        <f t="shared" si="214"/>
        <v>1</v>
      </c>
      <c r="I1495" t="b">
        <f t="shared" si="215"/>
        <v>1</v>
      </c>
      <c r="J1495" t="b">
        <f t="shared" si="216"/>
        <v>0</v>
      </c>
    </row>
    <row r="1496" spans="1:10">
      <c r="A1496" t="s">
        <v>409</v>
      </c>
      <c r="B1496" t="str">
        <f t="shared" si="210"/>
        <v xml:space="preserve"> słubicki </v>
      </c>
      <c r="C1496" s="4" t="s">
        <v>18</v>
      </c>
      <c r="D1496" s="6">
        <v>3176</v>
      </c>
      <c r="E1496" s="6">
        <v>1529</v>
      </c>
      <c r="F1496" s="6">
        <v>1647</v>
      </c>
      <c r="G1496" t="b">
        <f t="shared" si="213"/>
        <v>0</v>
      </c>
      <c r="H1496" t="b">
        <f t="shared" si="214"/>
        <v>1</v>
      </c>
      <c r="I1496" t="b">
        <f t="shared" si="215"/>
        <v>1</v>
      </c>
      <c r="J1496" t="b">
        <f t="shared" si="216"/>
        <v>0</v>
      </c>
    </row>
    <row r="1497" spans="1:10">
      <c r="A1497" t="s">
        <v>409</v>
      </c>
      <c r="B1497" t="str">
        <f t="shared" si="210"/>
        <v xml:space="preserve"> słubicki </v>
      </c>
      <c r="C1497" s="4" t="s">
        <v>19</v>
      </c>
      <c r="D1497" s="6">
        <v>2475</v>
      </c>
      <c r="E1497" s="6">
        <v>1121</v>
      </c>
      <c r="F1497" s="6">
        <v>1354</v>
      </c>
      <c r="G1497" t="b">
        <f t="shared" si="213"/>
        <v>0</v>
      </c>
      <c r="H1497" t="b">
        <f t="shared" si="214"/>
        <v>1</v>
      </c>
      <c r="I1497" t="b">
        <f t="shared" si="215"/>
        <v>1</v>
      </c>
      <c r="J1497" t="b">
        <f t="shared" si="216"/>
        <v>0</v>
      </c>
    </row>
    <row r="1498" spans="1:10">
      <c r="A1498" t="s">
        <v>409</v>
      </c>
      <c r="B1498" t="str">
        <f t="shared" si="210"/>
        <v xml:space="preserve"> słubicki </v>
      </c>
      <c r="C1498" s="4" t="s">
        <v>5</v>
      </c>
      <c r="D1498" s="6">
        <v>3759</v>
      </c>
      <c r="E1498" s="6">
        <v>1276</v>
      </c>
      <c r="F1498" s="6">
        <v>2483</v>
      </c>
      <c r="G1498" t="b">
        <f t="shared" si="213"/>
        <v>1</v>
      </c>
      <c r="H1498" t="b">
        <f t="shared" si="214"/>
        <v>1</v>
      </c>
      <c r="I1498" t="b">
        <f t="shared" si="215"/>
        <v>0</v>
      </c>
      <c r="J1498" t="b">
        <f t="shared" si="216"/>
        <v>0</v>
      </c>
    </row>
    <row r="1499" spans="1:10">
      <c r="A1499" t="s">
        <v>409</v>
      </c>
      <c r="B1499" t="str">
        <f t="shared" si="210"/>
        <v xml:space="preserve"> słubicki </v>
      </c>
      <c r="C1499" s="4" t="s">
        <v>4</v>
      </c>
      <c r="D1499" s="6">
        <f>SUM(D1497:D1498)</f>
        <v>6234</v>
      </c>
      <c r="E1499" s="6">
        <f>SUM(E1497:E1498)</f>
        <v>2397</v>
      </c>
      <c r="F1499" s="6">
        <f t="shared" ref="F1499" si="217">SUM(F1497:F1498)</f>
        <v>3837</v>
      </c>
      <c r="G1499" t="b">
        <f t="shared" si="213"/>
        <v>1</v>
      </c>
      <c r="H1499" t="b">
        <f t="shared" si="214"/>
        <v>0</v>
      </c>
      <c r="I1499" t="b">
        <f t="shared" si="215"/>
        <v>1</v>
      </c>
      <c r="J1499" t="b">
        <f t="shared" si="216"/>
        <v>0</v>
      </c>
    </row>
    <row r="1500" spans="1:10">
      <c r="A1500" t="s">
        <v>409</v>
      </c>
      <c r="B1500" t="str">
        <f t="shared" si="210"/>
        <v xml:space="preserve"> strzelecko-drezdenecki </v>
      </c>
      <c r="C1500" s="4" t="s">
        <v>21</v>
      </c>
      <c r="D1500" s="6">
        <v>49936</v>
      </c>
      <c r="E1500" s="6">
        <v>24589</v>
      </c>
      <c r="F1500" s="6">
        <v>25347</v>
      </c>
      <c r="G1500" t="b">
        <f t="shared" si="213"/>
        <v>1</v>
      </c>
      <c r="H1500" t="b">
        <f t="shared" si="214"/>
        <v>1</v>
      </c>
      <c r="I1500" t="b">
        <f t="shared" si="215"/>
        <v>1</v>
      </c>
      <c r="J1500" t="b">
        <f t="shared" si="216"/>
        <v>1</v>
      </c>
    </row>
    <row r="1501" spans="1:10">
      <c r="A1501" t="s">
        <v>409</v>
      </c>
      <c r="B1501" t="str">
        <f t="shared" si="210"/>
        <v xml:space="preserve"> strzelecko-drezdenecki </v>
      </c>
      <c r="C1501" s="4" t="s">
        <v>6</v>
      </c>
      <c r="D1501" s="6">
        <v>2506</v>
      </c>
      <c r="E1501" s="6">
        <v>1287</v>
      </c>
      <c r="F1501" s="6">
        <v>1219</v>
      </c>
      <c r="G1501" t="b">
        <f t="shared" si="213"/>
        <v>0</v>
      </c>
      <c r="H1501" t="b">
        <f t="shared" si="214"/>
        <v>1</v>
      </c>
      <c r="I1501" t="b">
        <f t="shared" si="215"/>
        <v>1</v>
      </c>
      <c r="J1501" t="b">
        <f t="shared" si="216"/>
        <v>0</v>
      </c>
    </row>
    <row r="1502" spans="1:10">
      <c r="A1502" t="s">
        <v>409</v>
      </c>
      <c r="B1502" t="str">
        <f t="shared" si="210"/>
        <v xml:space="preserve"> strzelecko-drezdenecki </v>
      </c>
      <c r="C1502" s="4" t="s">
        <v>7</v>
      </c>
      <c r="D1502" s="6">
        <v>2853</v>
      </c>
      <c r="E1502" s="6">
        <v>1428</v>
      </c>
      <c r="F1502" s="6">
        <v>1425</v>
      </c>
      <c r="G1502" t="b">
        <f t="shared" si="213"/>
        <v>0</v>
      </c>
      <c r="H1502" t="b">
        <f t="shared" si="214"/>
        <v>1</v>
      </c>
      <c r="I1502" t="b">
        <f t="shared" si="215"/>
        <v>1</v>
      </c>
      <c r="J1502" t="b">
        <f t="shared" si="216"/>
        <v>0</v>
      </c>
    </row>
    <row r="1503" spans="1:10">
      <c r="A1503" t="s">
        <v>409</v>
      </c>
      <c r="B1503" t="str">
        <f t="shared" si="210"/>
        <v xml:space="preserve"> strzelecko-drezdenecki </v>
      </c>
      <c r="C1503" s="4" t="s">
        <v>8</v>
      </c>
      <c r="D1503" s="6">
        <v>2502</v>
      </c>
      <c r="E1503" s="6">
        <v>1264</v>
      </c>
      <c r="F1503" s="6">
        <v>1238</v>
      </c>
      <c r="G1503" t="b">
        <f t="shared" si="213"/>
        <v>0</v>
      </c>
      <c r="H1503" t="b">
        <f t="shared" si="214"/>
        <v>1</v>
      </c>
      <c r="I1503" t="b">
        <f t="shared" si="215"/>
        <v>1</v>
      </c>
      <c r="J1503" t="b">
        <f t="shared" si="216"/>
        <v>0</v>
      </c>
    </row>
    <row r="1504" spans="1:10">
      <c r="A1504" t="s">
        <v>409</v>
      </c>
      <c r="B1504" t="str">
        <f t="shared" si="210"/>
        <v xml:space="preserve"> strzelecko-drezdenecki </v>
      </c>
      <c r="C1504" s="4" t="s">
        <v>9</v>
      </c>
      <c r="D1504" s="6">
        <v>2605</v>
      </c>
      <c r="E1504" s="6">
        <v>1343</v>
      </c>
      <c r="F1504" s="6">
        <v>1262</v>
      </c>
      <c r="G1504" t="b">
        <f t="shared" si="213"/>
        <v>0</v>
      </c>
      <c r="H1504" t="b">
        <f t="shared" si="214"/>
        <v>1</v>
      </c>
      <c r="I1504" t="b">
        <f t="shared" si="215"/>
        <v>1</v>
      </c>
      <c r="J1504" t="b">
        <f t="shared" si="216"/>
        <v>0</v>
      </c>
    </row>
    <row r="1505" spans="1:10">
      <c r="A1505" t="s">
        <v>409</v>
      </c>
      <c r="B1505" t="str">
        <f t="shared" si="210"/>
        <v xml:space="preserve"> strzelecko-drezdenecki </v>
      </c>
      <c r="C1505" s="4" t="s">
        <v>10</v>
      </c>
      <c r="D1505" s="6">
        <v>3335</v>
      </c>
      <c r="E1505" s="6">
        <v>1628</v>
      </c>
      <c r="F1505" s="6">
        <v>1707</v>
      </c>
      <c r="G1505" t="b">
        <f t="shared" si="213"/>
        <v>0</v>
      </c>
      <c r="H1505" t="b">
        <f t="shared" si="214"/>
        <v>1</v>
      </c>
      <c r="I1505" t="b">
        <f t="shared" si="215"/>
        <v>1</v>
      </c>
      <c r="J1505" t="b">
        <f t="shared" si="216"/>
        <v>0</v>
      </c>
    </row>
    <row r="1506" spans="1:10">
      <c r="A1506" t="s">
        <v>409</v>
      </c>
      <c r="B1506" t="str">
        <f t="shared" si="210"/>
        <v xml:space="preserve"> strzelecko-drezdenecki </v>
      </c>
      <c r="C1506" s="4" t="s">
        <v>11</v>
      </c>
      <c r="D1506" s="6">
        <v>3698</v>
      </c>
      <c r="E1506" s="6">
        <v>1905</v>
      </c>
      <c r="F1506" s="6">
        <v>1793</v>
      </c>
      <c r="G1506" t="b">
        <f t="shared" si="213"/>
        <v>0</v>
      </c>
      <c r="H1506" t="b">
        <f t="shared" si="214"/>
        <v>1</v>
      </c>
      <c r="I1506" t="b">
        <f t="shared" si="215"/>
        <v>1</v>
      </c>
      <c r="J1506" t="b">
        <f t="shared" si="216"/>
        <v>0</v>
      </c>
    </row>
    <row r="1507" spans="1:10">
      <c r="A1507" t="s">
        <v>409</v>
      </c>
      <c r="B1507" t="str">
        <f t="shared" si="210"/>
        <v xml:space="preserve"> strzelecko-drezdenecki </v>
      </c>
      <c r="C1507" s="4" t="s">
        <v>12</v>
      </c>
      <c r="D1507" s="6">
        <v>4054</v>
      </c>
      <c r="E1507" s="6">
        <v>2136</v>
      </c>
      <c r="F1507" s="6">
        <v>1918</v>
      </c>
      <c r="G1507" t="b">
        <f t="shared" si="213"/>
        <v>0</v>
      </c>
      <c r="H1507" t="b">
        <f t="shared" si="214"/>
        <v>1</v>
      </c>
      <c r="I1507" t="b">
        <f t="shared" si="215"/>
        <v>1</v>
      </c>
      <c r="J1507" t="b">
        <f t="shared" si="216"/>
        <v>0</v>
      </c>
    </row>
    <row r="1508" spans="1:10">
      <c r="A1508" t="s">
        <v>409</v>
      </c>
      <c r="B1508" t="str">
        <f t="shared" si="210"/>
        <v xml:space="preserve"> strzelecko-drezdenecki </v>
      </c>
      <c r="C1508" s="4" t="s">
        <v>13</v>
      </c>
      <c r="D1508" s="6">
        <v>3864</v>
      </c>
      <c r="E1508" s="6">
        <v>2028</v>
      </c>
      <c r="F1508" s="6">
        <v>1836</v>
      </c>
      <c r="G1508" t="b">
        <f t="shared" si="213"/>
        <v>0</v>
      </c>
      <c r="H1508" t="b">
        <f t="shared" si="214"/>
        <v>1</v>
      </c>
      <c r="I1508" t="b">
        <f t="shared" si="215"/>
        <v>1</v>
      </c>
      <c r="J1508" t="b">
        <f t="shared" si="216"/>
        <v>0</v>
      </c>
    </row>
    <row r="1509" spans="1:10">
      <c r="A1509" t="s">
        <v>409</v>
      </c>
      <c r="B1509" t="str">
        <f t="shared" si="210"/>
        <v xml:space="preserve"> strzelecko-drezdenecki </v>
      </c>
      <c r="C1509" s="4" t="s">
        <v>14</v>
      </c>
      <c r="D1509" s="6">
        <v>3460</v>
      </c>
      <c r="E1509" s="6">
        <v>1760</v>
      </c>
      <c r="F1509" s="6">
        <v>1700</v>
      </c>
      <c r="G1509" t="b">
        <f t="shared" si="213"/>
        <v>0</v>
      </c>
      <c r="H1509" t="b">
        <f t="shared" si="214"/>
        <v>1</v>
      </c>
      <c r="I1509" t="b">
        <f t="shared" si="215"/>
        <v>1</v>
      </c>
      <c r="J1509" t="b">
        <f t="shared" si="216"/>
        <v>0</v>
      </c>
    </row>
    <row r="1510" spans="1:10">
      <c r="A1510" t="s">
        <v>409</v>
      </c>
      <c r="B1510" t="str">
        <f t="shared" si="210"/>
        <v xml:space="preserve"> strzelecko-drezdenecki </v>
      </c>
      <c r="C1510" s="4" t="s">
        <v>15</v>
      </c>
      <c r="D1510" s="6">
        <v>2972</v>
      </c>
      <c r="E1510" s="6">
        <v>1514</v>
      </c>
      <c r="F1510" s="6">
        <v>1458</v>
      </c>
      <c r="G1510" t="b">
        <f t="shared" si="213"/>
        <v>0</v>
      </c>
      <c r="H1510" t="b">
        <f t="shared" si="214"/>
        <v>1</v>
      </c>
      <c r="I1510" t="b">
        <f t="shared" si="215"/>
        <v>1</v>
      </c>
      <c r="J1510" t="b">
        <f t="shared" si="216"/>
        <v>0</v>
      </c>
    </row>
    <row r="1511" spans="1:10">
      <c r="A1511" t="s">
        <v>409</v>
      </c>
      <c r="B1511" t="str">
        <f t="shared" si="210"/>
        <v xml:space="preserve"> strzelecko-drezdenecki </v>
      </c>
      <c r="C1511" s="4" t="s">
        <v>16</v>
      </c>
      <c r="D1511" s="6">
        <v>3088</v>
      </c>
      <c r="E1511" s="6">
        <v>1569</v>
      </c>
      <c r="F1511" s="6">
        <v>1519</v>
      </c>
      <c r="G1511" t="b">
        <f t="shared" si="213"/>
        <v>0</v>
      </c>
      <c r="H1511" t="b">
        <f t="shared" si="214"/>
        <v>1</v>
      </c>
      <c r="I1511" t="b">
        <f t="shared" si="215"/>
        <v>1</v>
      </c>
      <c r="J1511" t="b">
        <f t="shared" si="216"/>
        <v>0</v>
      </c>
    </row>
    <row r="1512" spans="1:10">
      <c r="A1512" t="s">
        <v>409</v>
      </c>
      <c r="B1512" t="str">
        <f t="shared" si="210"/>
        <v xml:space="preserve"> strzelecko-drezdenecki </v>
      </c>
      <c r="C1512" s="4" t="s">
        <v>17</v>
      </c>
      <c r="D1512" s="6">
        <v>3796</v>
      </c>
      <c r="E1512" s="6">
        <v>1940</v>
      </c>
      <c r="F1512" s="6">
        <v>1856</v>
      </c>
      <c r="G1512" t="b">
        <f t="shared" si="213"/>
        <v>0</v>
      </c>
      <c r="H1512" t="b">
        <f t="shared" si="214"/>
        <v>1</v>
      </c>
      <c r="I1512" t="b">
        <f t="shared" si="215"/>
        <v>1</v>
      </c>
      <c r="J1512" t="b">
        <f t="shared" si="216"/>
        <v>0</v>
      </c>
    </row>
    <row r="1513" spans="1:10">
      <c r="A1513" t="s">
        <v>409</v>
      </c>
      <c r="B1513" t="str">
        <f t="shared" si="210"/>
        <v xml:space="preserve"> strzelecko-drezdenecki </v>
      </c>
      <c r="C1513" s="4" t="s">
        <v>18</v>
      </c>
      <c r="D1513" s="6">
        <v>3679</v>
      </c>
      <c r="E1513" s="6">
        <v>1790</v>
      </c>
      <c r="F1513" s="6">
        <v>1889</v>
      </c>
      <c r="G1513" t="b">
        <f t="shared" si="213"/>
        <v>0</v>
      </c>
      <c r="H1513" t="b">
        <f t="shared" si="214"/>
        <v>1</v>
      </c>
      <c r="I1513" t="b">
        <f t="shared" si="215"/>
        <v>1</v>
      </c>
      <c r="J1513" t="b">
        <f t="shared" si="216"/>
        <v>0</v>
      </c>
    </row>
    <row r="1514" spans="1:10">
      <c r="A1514" t="s">
        <v>409</v>
      </c>
      <c r="B1514" t="str">
        <f t="shared" si="210"/>
        <v xml:space="preserve"> strzelecko-drezdenecki </v>
      </c>
      <c r="C1514" s="4" t="s">
        <v>19</v>
      </c>
      <c r="D1514" s="6">
        <v>3048</v>
      </c>
      <c r="E1514" s="6">
        <v>1457</v>
      </c>
      <c r="F1514" s="6">
        <v>1591</v>
      </c>
      <c r="G1514" t="b">
        <f t="shared" si="213"/>
        <v>0</v>
      </c>
      <c r="H1514" t="b">
        <f t="shared" si="214"/>
        <v>1</v>
      </c>
      <c r="I1514" t="b">
        <f t="shared" si="215"/>
        <v>1</v>
      </c>
      <c r="J1514" t="b">
        <f t="shared" si="216"/>
        <v>0</v>
      </c>
    </row>
    <row r="1515" spans="1:10">
      <c r="A1515" t="s">
        <v>409</v>
      </c>
      <c r="B1515" t="str">
        <f t="shared" si="210"/>
        <v xml:space="preserve"> strzelecko-drezdenecki </v>
      </c>
      <c r="C1515" s="4" t="s">
        <v>5</v>
      </c>
      <c r="D1515" s="6">
        <v>4476</v>
      </c>
      <c r="E1515" s="6">
        <v>1540</v>
      </c>
      <c r="F1515" s="6">
        <v>2936</v>
      </c>
      <c r="G1515" t="b">
        <f t="shared" si="213"/>
        <v>1</v>
      </c>
      <c r="H1515" t="b">
        <f t="shared" si="214"/>
        <v>1</v>
      </c>
      <c r="I1515" t="b">
        <f t="shared" si="215"/>
        <v>0</v>
      </c>
      <c r="J1515" t="b">
        <f t="shared" si="216"/>
        <v>0</v>
      </c>
    </row>
    <row r="1516" spans="1:10">
      <c r="A1516" t="s">
        <v>409</v>
      </c>
      <c r="B1516" t="str">
        <f t="shared" si="210"/>
        <v xml:space="preserve"> strzelecko-drezdenecki </v>
      </c>
      <c r="C1516" s="4" t="s">
        <v>4</v>
      </c>
      <c r="D1516" s="6">
        <f>SUM(D1514:D1515)</f>
        <v>7524</v>
      </c>
      <c r="E1516" s="6">
        <f>SUM(E1514:E1515)</f>
        <v>2997</v>
      </c>
      <c r="F1516" s="6">
        <f t="shared" ref="F1516" si="218">SUM(F1514:F1515)</f>
        <v>4527</v>
      </c>
      <c r="G1516" t="b">
        <f t="shared" si="213"/>
        <v>1</v>
      </c>
      <c r="H1516" t="b">
        <f t="shared" si="214"/>
        <v>0</v>
      </c>
      <c r="I1516" t="b">
        <f t="shared" si="215"/>
        <v>1</v>
      </c>
      <c r="J1516" t="b">
        <f t="shared" si="216"/>
        <v>0</v>
      </c>
    </row>
    <row r="1517" spans="1:10">
      <c r="A1517" t="s">
        <v>409</v>
      </c>
      <c r="B1517" t="str">
        <f t="shared" si="210"/>
        <v xml:space="preserve"> sulęciński </v>
      </c>
      <c r="C1517" s="4" t="s">
        <v>165</v>
      </c>
      <c r="D1517" s="6">
        <v>35457</v>
      </c>
      <c r="E1517" s="6">
        <v>17620</v>
      </c>
      <c r="F1517" s="6">
        <v>17837</v>
      </c>
      <c r="G1517" t="b">
        <f t="shared" si="213"/>
        <v>1</v>
      </c>
      <c r="H1517" t="b">
        <f t="shared" si="214"/>
        <v>1</v>
      </c>
      <c r="I1517" t="b">
        <f t="shared" si="215"/>
        <v>1</v>
      </c>
      <c r="J1517" t="b">
        <f t="shared" si="216"/>
        <v>1</v>
      </c>
    </row>
    <row r="1518" spans="1:10">
      <c r="A1518" t="s">
        <v>409</v>
      </c>
      <c r="B1518" t="str">
        <f t="shared" si="210"/>
        <v xml:space="preserve"> sulęciński </v>
      </c>
      <c r="C1518" s="4" t="s">
        <v>6</v>
      </c>
      <c r="D1518" s="6">
        <v>1796</v>
      </c>
      <c r="E1518" s="6">
        <v>931</v>
      </c>
      <c r="F1518" s="6">
        <v>865</v>
      </c>
      <c r="G1518" t="b">
        <f t="shared" si="213"/>
        <v>0</v>
      </c>
      <c r="H1518" t="b">
        <f t="shared" si="214"/>
        <v>1</v>
      </c>
      <c r="I1518" t="b">
        <f t="shared" si="215"/>
        <v>1</v>
      </c>
      <c r="J1518" t="b">
        <f t="shared" si="216"/>
        <v>0</v>
      </c>
    </row>
    <row r="1519" spans="1:10">
      <c r="A1519" t="s">
        <v>409</v>
      </c>
      <c r="B1519" t="str">
        <f t="shared" si="210"/>
        <v xml:space="preserve"> sulęciński </v>
      </c>
      <c r="C1519" s="4" t="s">
        <v>7</v>
      </c>
      <c r="D1519" s="6">
        <v>2116</v>
      </c>
      <c r="E1519" s="6">
        <v>1078</v>
      </c>
      <c r="F1519" s="6">
        <v>1038</v>
      </c>
      <c r="G1519" t="b">
        <f t="shared" si="213"/>
        <v>0</v>
      </c>
      <c r="H1519" t="b">
        <f t="shared" si="214"/>
        <v>1</v>
      </c>
      <c r="I1519" t="b">
        <f t="shared" si="215"/>
        <v>1</v>
      </c>
      <c r="J1519" t="b">
        <f t="shared" si="216"/>
        <v>0</v>
      </c>
    </row>
    <row r="1520" spans="1:10">
      <c r="A1520" t="s">
        <v>409</v>
      </c>
      <c r="B1520" t="str">
        <f t="shared" si="210"/>
        <v xml:space="preserve"> sulęciński </v>
      </c>
      <c r="C1520" s="4" t="s">
        <v>8</v>
      </c>
      <c r="D1520" s="6">
        <v>1741</v>
      </c>
      <c r="E1520" s="6">
        <v>874</v>
      </c>
      <c r="F1520" s="6">
        <v>867</v>
      </c>
      <c r="G1520" t="b">
        <f t="shared" si="213"/>
        <v>0</v>
      </c>
      <c r="H1520" t="b">
        <f t="shared" si="214"/>
        <v>1</v>
      </c>
      <c r="I1520" t="b">
        <f t="shared" si="215"/>
        <v>1</v>
      </c>
      <c r="J1520" t="b">
        <f t="shared" si="216"/>
        <v>0</v>
      </c>
    </row>
    <row r="1521" spans="1:10">
      <c r="A1521" t="s">
        <v>409</v>
      </c>
      <c r="B1521" t="str">
        <f t="shared" si="210"/>
        <v xml:space="preserve"> sulęciński </v>
      </c>
      <c r="C1521" s="4" t="s">
        <v>9</v>
      </c>
      <c r="D1521" s="6">
        <v>1758</v>
      </c>
      <c r="E1521" s="6">
        <v>896</v>
      </c>
      <c r="F1521" s="6">
        <v>862</v>
      </c>
      <c r="G1521" t="b">
        <f t="shared" si="213"/>
        <v>0</v>
      </c>
      <c r="H1521" t="b">
        <f t="shared" si="214"/>
        <v>1</v>
      </c>
      <c r="I1521" t="b">
        <f t="shared" si="215"/>
        <v>1</v>
      </c>
      <c r="J1521" t="b">
        <f t="shared" si="216"/>
        <v>0</v>
      </c>
    </row>
    <row r="1522" spans="1:10">
      <c r="A1522" t="s">
        <v>409</v>
      </c>
      <c r="B1522" t="str">
        <f t="shared" si="210"/>
        <v xml:space="preserve"> sulęciński </v>
      </c>
      <c r="C1522" s="4" t="s">
        <v>10</v>
      </c>
      <c r="D1522" s="6">
        <v>2399</v>
      </c>
      <c r="E1522" s="6">
        <v>1248</v>
      </c>
      <c r="F1522" s="6">
        <v>1151</v>
      </c>
      <c r="G1522" t="b">
        <f t="shared" si="213"/>
        <v>0</v>
      </c>
      <c r="H1522" t="b">
        <f t="shared" si="214"/>
        <v>1</v>
      </c>
      <c r="I1522" t="b">
        <f t="shared" si="215"/>
        <v>1</v>
      </c>
      <c r="J1522" t="b">
        <f t="shared" si="216"/>
        <v>0</v>
      </c>
    </row>
    <row r="1523" spans="1:10">
      <c r="A1523" t="s">
        <v>409</v>
      </c>
      <c r="B1523" t="str">
        <f t="shared" si="210"/>
        <v xml:space="preserve"> sulęciński </v>
      </c>
      <c r="C1523" s="4" t="s">
        <v>11</v>
      </c>
      <c r="D1523" s="6">
        <v>2834</v>
      </c>
      <c r="E1523" s="6">
        <v>1481</v>
      </c>
      <c r="F1523" s="6">
        <v>1353</v>
      </c>
      <c r="G1523" t="b">
        <f t="shared" si="213"/>
        <v>0</v>
      </c>
      <c r="H1523" t="b">
        <f t="shared" si="214"/>
        <v>1</v>
      </c>
      <c r="I1523" t="b">
        <f t="shared" si="215"/>
        <v>1</v>
      </c>
      <c r="J1523" t="b">
        <f t="shared" si="216"/>
        <v>0</v>
      </c>
    </row>
    <row r="1524" spans="1:10">
      <c r="A1524" t="s">
        <v>409</v>
      </c>
      <c r="B1524" t="str">
        <f t="shared" si="210"/>
        <v xml:space="preserve"> sulęciński </v>
      </c>
      <c r="C1524" s="4" t="s">
        <v>12</v>
      </c>
      <c r="D1524" s="6">
        <v>3123</v>
      </c>
      <c r="E1524" s="6">
        <v>1669</v>
      </c>
      <c r="F1524" s="6">
        <v>1454</v>
      </c>
      <c r="G1524" t="b">
        <f t="shared" si="213"/>
        <v>0</v>
      </c>
      <c r="H1524" t="b">
        <f t="shared" si="214"/>
        <v>1</v>
      </c>
      <c r="I1524" t="b">
        <f t="shared" si="215"/>
        <v>1</v>
      </c>
      <c r="J1524" t="b">
        <f t="shared" si="216"/>
        <v>0</v>
      </c>
    </row>
    <row r="1525" spans="1:10">
      <c r="A1525" t="s">
        <v>409</v>
      </c>
      <c r="B1525" t="str">
        <f t="shared" si="210"/>
        <v xml:space="preserve"> sulęciński </v>
      </c>
      <c r="C1525" s="4" t="s">
        <v>13</v>
      </c>
      <c r="D1525" s="6">
        <v>2706</v>
      </c>
      <c r="E1525" s="6">
        <v>1421</v>
      </c>
      <c r="F1525" s="6">
        <v>1285</v>
      </c>
      <c r="G1525" t="b">
        <f t="shared" si="213"/>
        <v>0</v>
      </c>
      <c r="H1525" t="b">
        <f t="shared" si="214"/>
        <v>1</v>
      </c>
      <c r="I1525" t="b">
        <f t="shared" si="215"/>
        <v>1</v>
      </c>
      <c r="J1525" t="b">
        <f t="shared" si="216"/>
        <v>0</v>
      </c>
    </row>
    <row r="1526" spans="1:10">
      <c r="A1526" t="s">
        <v>409</v>
      </c>
      <c r="B1526" t="str">
        <f t="shared" si="210"/>
        <v xml:space="preserve"> sulęciński </v>
      </c>
      <c r="C1526" s="4" t="s">
        <v>14</v>
      </c>
      <c r="D1526" s="6">
        <v>2483</v>
      </c>
      <c r="E1526" s="6">
        <v>1311</v>
      </c>
      <c r="F1526" s="6">
        <v>1172</v>
      </c>
      <c r="G1526" t="b">
        <f t="shared" si="213"/>
        <v>0</v>
      </c>
      <c r="H1526" t="b">
        <f t="shared" si="214"/>
        <v>1</v>
      </c>
      <c r="I1526" t="b">
        <f t="shared" si="215"/>
        <v>1</v>
      </c>
      <c r="J1526" t="b">
        <f t="shared" si="216"/>
        <v>0</v>
      </c>
    </row>
    <row r="1527" spans="1:10">
      <c r="A1527" t="s">
        <v>409</v>
      </c>
      <c r="B1527" t="str">
        <f t="shared" si="210"/>
        <v xml:space="preserve"> sulęciński </v>
      </c>
      <c r="C1527" s="4" t="s">
        <v>15</v>
      </c>
      <c r="D1527" s="6">
        <v>2027</v>
      </c>
      <c r="E1527" s="6">
        <v>1013</v>
      </c>
      <c r="F1527" s="6">
        <v>1014</v>
      </c>
      <c r="G1527" t="b">
        <f t="shared" si="213"/>
        <v>0</v>
      </c>
      <c r="H1527" t="b">
        <f t="shared" si="214"/>
        <v>1</v>
      </c>
      <c r="I1527" t="b">
        <f t="shared" si="215"/>
        <v>1</v>
      </c>
      <c r="J1527" t="b">
        <f t="shared" si="216"/>
        <v>0</v>
      </c>
    </row>
    <row r="1528" spans="1:10">
      <c r="A1528" t="s">
        <v>409</v>
      </c>
      <c r="B1528" t="str">
        <f t="shared" ref="B1528:B1591" si="219">IF(C1527="65+",C1528,B1527)</f>
        <v xml:space="preserve"> sulęciński </v>
      </c>
      <c r="C1528" s="4" t="s">
        <v>16</v>
      </c>
      <c r="D1528" s="6">
        <v>2255</v>
      </c>
      <c r="E1528" s="6">
        <v>1157</v>
      </c>
      <c r="F1528" s="6">
        <v>1098</v>
      </c>
      <c r="G1528" t="b">
        <f t="shared" si="213"/>
        <v>0</v>
      </c>
      <c r="H1528" t="b">
        <f t="shared" si="214"/>
        <v>1</v>
      </c>
      <c r="I1528" t="b">
        <f t="shared" si="215"/>
        <v>1</v>
      </c>
      <c r="J1528" t="b">
        <f t="shared" si="216"/>
        <v>0</v>
      </c>
    </row>
    <row r="1529" spans="1:10">
      <c r="A1529" t="s">
        <v>409</v>
      </c>
      <c r="B1529" t="str">
        <f t="shared" si="219"/>
        <v xml:space="preserve"> sulęciński </v>
      </c>
      <c r="C1529" s="4" t="s">
        <v>17</v>
      </c>
      <c r="D1529" s="6">
        <v>2721</v>
      </c>
      <c r="E1529" s="6">
        <v>1362</v>
      </c>
      <c r="F1529" s="6">
        <v>1359</v>
      </c>
      <c r="G1529" t="b">
        <f t="shared" si="213"/>
        <v>0</v>
      </c>
      <c r="H1529" t="b">
        <f t="shared" si="214"/>
        <v>1</v>
      </c>
      <c r="I1529" t="b">
        <f t="shared" si="215"/>
        <v>1</v>
      </c>
      <c r="J1529" t="b">
        <f t="shared" si="216"/>
        <v>0</v>
      </c>
    </row>
    <row r="1530" spans="1:10">
      <c r="A1530" t="s">
        <v>409</v>
      </c>
      <c r="B1530" t="str">
        <f t="shared" si="219"/>
        <v xml:space="preserve"> sulęciński </v>
      </c>
      <c r="C1530" s="4" t="s">
        <v>18</v>
      </c>
      <c r="D1530" s="6">
        <v>2553</v>
      </c>
      <c r="E1530" s="6">
        <v>1273</v>
      </c>
      <c r="F1530" s="6">
        <v>1280</v>
      </c>
      <c r="G1530" t="b">
        <f t="shared" si="213"/>
        <v>0</v>
      </c>
      <c r="H1530" t="b">
        <f t="shared" si="214"/>
        <v>1</v>
      </c>
      <c r="I1530" t="b">
        <f t="shared" si="215"/>
        <v>1</v>
      </c>
      <c r="J1530" t="b">
        <f t="shared" si="216"/>
        <v>0</v>
      </c>
    </row>
    <row r="1531" spans="1:10">
      <c r="A1531" t="s">
        <v>409</v>
      </c>
      <c r="B1531" t="str">
        <f t="shared" si="219"/>
        <v xml:space="preserve"> sulęciński </v>
      </c>
      <c r="C1531" s="4" t="s">
        <v>19</v>
      </c>
      <c r="D1531" s="6">
        <v>1908</v>
      </c>
      <c r="E1531" s="6">
        <v>919</v>
      </c>
      <c r="F1531" s="6">
        <v>989</v>
      </c>
      <c r="G1531" t="b">
        <f t="shared" si="213"/>
        <v>0</v>
      </c>
      <c r="H1531" t="b">
        <f t="shared" si="214"/>
        <v>1</v>
      </c>
      <c r="I1531" t="b">
        <f t="shared" si="215"/>
        <v>1</v>
      </c>
      <c r="J1531" t="b">
        <f t="shared" si="216"/>
        <v>0</v>
      </c>
    </row>
    <row r="1532" spans="1:10">
      <c r="A1532" t="s">
        <v>409</v>
      </c>
      <c r="B1532" t="str">
        <f t="shared" si="219"/>
        <v xml:space="preserve"> sulęciński </v>
      </c>
      <c r="C1532" s="4" t="s">
        <v>5</v>
      </c>
      <c r="D1532" s="6">
        <v>3037</v>
      </c>
      <c r="E1532" s="6">
        <v>987</v>
      </c>
      <c r="F1532" s="6">
        <v>2050</v>
      </c>
      <c r="G1532" t="b">
        <f t="shared" si="213"/>
        <v>1</v>
      </c>
      <c r="H1532" t="b">
        <f t="shared" si="214"/>
        <v>1</v>
      </c>
      <c r="I1532" t="b">
        <f t="shared" si="215"/>
        <v>0</v>
      </c>
      <c r="J1532" t="b">
        <f t="shared" si="216"/>
        <v>0</v>
      </c>
    </row>
    <row r="1533" spans="1:10">
      <c r="A1533" t="s">
        <v>409</v>
      </c>
      <c r="B1533" t="str">
        <f t="shared" si="219"/>
        <v xml:space="preserve"> sulęciński </v>
      </c>
      <c r="C1533" s="4" t="s">
        <v>4</v>
      </c>
      <c r="D1533" s="6">
        <f>SUM(D1531:D1532)</f>
        <v>4945</v>
      </c>
      <c r="E1533" s="6">
        <f>SUM(E1531:E1532)</f>
        <v>1906</v>
      </c>
      <c r="F1533" s="6">
        <f t="shared" ref="F1533" si="220">SUM(F1531:F1532)</f>
        <v>3039</v>
      </c>
      <c r="G1533" t="b">
        <f t="shared" si="213"/>
        <v>1</v>
      </c>
      <c r="H1533" t="b">
        <f t="shared" si="214"/>
        <v>0</v>
      </c>
      <c r="I1533" t="b">
        <f t="shared" si="215"/>
        <v>1</v>
      </c>
      <c r="J1533" t="b">
        <f t="shared" si="216"/>
        <v>0</v>
      </c>
    </row>
    <row r="1534" spans="1:10">
      <c r="A1534" t="s">
        <v>409</v>
      </c>
      <c r="B1534" t="str">
        <f t="shared" si="219"/>
        <v xml:space="preserve"> świebodziński </v>
      </c>
      <c r="C1534" s="4" t="s">
        <v>47</v>
      </c>
      <c r="D1534" s="6">
        <v>56232</v>
      </c>
      <c r="E1534" s="6">
        <v>27533</v>
      </c>
      <c r="F1534" s="6">
        <v>28699</v>
      </c>
      <c r="G1534" t="b">
        <f t="shared" si="213"/>
        <v>1</v>
      </c>
      <c r="H1534" t="b">
        <f t="shared" si="214"/>
        <v>1</v>
      </c>
      <c r="I1534" t="b">
        <f t="shared" si="215"/>
        <v>1</v>
      </c>
      <c r="J1534" t="b">
        <f t="shared" si="216"/>
        <v>1</v>
      </c>
    </row>
    <row r="1535" spans="1:10">
      <c r="A1535" t="s">
        <v>409</v>
      </c>
      <c r="B1535" t="str">
        <f t="shared" si="219"/>
        <v xml:space="preserve"> świebodziński </v>
      </c>
      <c r="C1535" s="4" t="s">
        <v>6</v>
      </c>
      <c r="D1535" s="6">
        <v>2909</v>
      </c>
      <c r="E1535" s="6">
        <v>1456</v>
      </c>
      <c r="F1535" s="6">
        <v>1453</v>
      </c>
      <c r="G1535" t="b">
        <f t="shared" si="213"/>
        <v>0</v>
      </c>
      <c r="H1535" t="b">
        <f t="shared" si="214"/>
        <v>1</v>
      </c>
      <c r="I1535" t="b">
        <f t="shared" si="215"/>
        <v>1</v>
      </c>
      <c r="J1535" t="b">
        <f t="shared" si="216"/>
        <v>0</v>
      </c>
    </row>
    <row r="1536" spans="1:10">
      <c r="A1536" t="s">
        <v>409</v>
      </c>
      <c r="B1536" t="str">
        <f t="shared" si="219"/>
        <v xml:space="preserve"> świebodziński </v>
      </c>
      <c r="C1536" s="4" t="s">
        <v>7</v>
      </c>
      <c r="D1536" s="6">
        <v>3126</v>
      </c>
      <c r="E1536" s="6">
        <v>1640</v>
      </c>
      <c r="F1536" s="6">
        <v>1486</v>
      </c>
      <c r="G1536" t="b">
        <f t="shared" si="213"/>
        <v>0</v>
      </c>
      <c r="H1536" t="b">
        <f t="shared" si="214"/>
        <v>1</v>
      </c>
      <c r="I1536" t="b">
        <f t="shared" si="215"/>
        <v>1</v>
      </c>
      <c r="J1536" t="b">
        <f t="shared" si="216"/>
        <v>0</v>
      </c>
    </row>
    <row r="1537" spans="1:10">
      <c r="A1537" t="s">
        <v>409</v>
      </c>
      <c r="B1537" t="str">
        <f t="shared" si="219"/>
        <v xml:space="preserve"> świebodziński </v>
      </c>
      <c r="C1537" s="4" t="s">
        <v>8</v>
      </c>
      <c r="D1537" s="6">
        <v>2715</v>
      </c>
      <c r="E1537" s="6">
        <v>1363</v>
      </c>
      <c r="F1537" s="6">
        <v>1352</v>
      </c>
      <c r="G1537" t="b">
        <f t="shared" si="213"/>
        <v>0</v>
      </c>
      <c r="H1537" t="b">
        <f t="shared" si="214"/>
        <v>1</v>
      </c>
      <c r="I1537" t="b">
        <f t="shared" si="215"/>
        <v>1</v>
      </c>
      <c r="J1537" t="b">
        <f t="shared" si="216"/>
        <v>0</v>
      </c>
    </row>
    <row r="1538" spans="1:10">
      <c r="A1538" t="s">
        <v>409</v>
      </c>
      <c r="B1538" t="str">
        <f t="shared" si="219"/>
        <v xml:space="preserve"> świebodziński </v>
      </c>
      <c r="C1538" s="4" t="s">
        <v>9</v>
      </c>
      <c r="D1538" s="6">
        <v>3013</v>
      </c>
      <c r="E1538" s="6">
        <v>1542</v>
      </c>
      <c r="F1538" s="6">
        <v>1471</v>
      </c>
      <c r="G1538" t="b">
        <f t="shared" si="213"/>
        <v>0</v>
      </c>
      <c r="H1538" t="b">
        <f t="shared" si="214"/>
        <v>1</v>
      </c>
      <c r="I1538" t="b">
        <f t="shared" si="215"/>
        <v>1</v>
      </c>
      <c r="J1538" t="b">
        <f t="shared" si="216"/>
        <v>0</v>
      </c>
    </row>
    <row r="1539" spans="1:10">
      <c r="A1539" t="s">
        <v>409</v>
      </c>
      <c r="B1539" t="str">
        <f t="shared" si="219"/>
        <v xml:space="preserve"> świebodziński </v>
      </c>
      <c r="C1539" s="4" t="s">
        <v>10</v>
      </c>
      <c r="D1539" s="6">
        <v>3650</v>
      </c>
      <c r="E1539" s="6">
        <v>1817</v>
      </c>
      <c r="F1539" s="6">
        <v>1833</v>
      </c>
      <c r="G1539" t="b">
        <f t="shared" si="213"/>
        <v>0</v>
      </c>
      <c r="H1539" t="b">
        <f t="shared" si="214"/>
        <v>1</v>
      </c>
      <c r="I1539" t="b">
        <f t="shared" si="215"/>
        <v>1</v>
      </c>
      <c r="J1539" t="b">
        <f t="shared" si="216"/>
        <v>0</v>
      </c>
    </row>
    <row r="1540" spans="1:10">
      <c r="A1540" t="s">
        <v>409</v>
      </c>
      <c r="B1540" t="str">
        <f t="shared" si="219"/>
        <v xml:space="preserve"> świebodziński </v>
      </c>
      <c r="C1540" s="4" t="s">
        <v>11</v>
      </c>
      <c r="D1540" s="6">
        <v>4176</v>
      </c>
      <c r="E1540" s="6">
        <v>2159</v>
      </c>
      <c r="F1540" s="6">
        <v>2017</v>
      </c>
      <c r="G1540" t="b">
        <f t="shared" si="213"/>
        <v>0</v>
      </c>
      <c r="H1540" t="b">
        <f t="shared" si="214"/>
        <v>1</v>
      </c>
      <c r="I1540" t="b">
        <f t="shared" si="215"/>
        <v>1</v>
      </c>
      <c r="J1540" t="b">
        <f t="shared" si="216"/>
        <v>0</v>
      </c>
    </row>
    <row r="1541" spans="1:10">
      <c r="A1541" t="s">
        <v>409</v>
      </c>
      <c r="B1541" t="str">
        <f t="shared" si="219"/>
        <v xml:space="preserve"> świebodziński </v>
      </c>
      <c r="C1541" s="4" t="s">
        <v>12</v>
      </c>
      <c r="D1541" s="6">
        <v>4817</v>
      </c>
      <c r="E1541" s="6">
        <v>2474</v>
      </c>
      <c r="F1541" s="6">
        <v>2343</v>
      </c>
      <c r="G1541" t="b">
        <f t="shared" si="213"/>
        <v>0</v>
      </c>
      <c r="H1541" t="b">
        <f t="shared" si="214"/>
        <v>1</v>
      </c>
      <c r="I1541" t="b">
        <f t="shared" si="215"/>
        <v>1</v>
      </c>
      <c r="J1541" t="b">
        <f t="shared" si="216"/>
        <v>0</v>
      </c>
    </row>
    <row r="1542" spans="1:10">
      <c r="A1542" t="s">
        <v>409</v>
      </c>
      <c r="B1542" t="str">
        <f t="shared" si="219"/>
        <v xml:space="preserve"> świebodziński </v>
      </c>
      <c r="C1542" s="4" t="s">
        <v>13</v>
      </c>
      <c r="D1542" s="6">
        <v>4477</v>
      </c>
      <c r="E1542" s="6">
        <v>2353</v>
      </c>
      <c r="F1542" s="6">
        <v>2124</v>
      </c>
      <c r="G1542" t="b">
        <f t="shared" si="213"/>
        <v>0</v>
      </c>
      <c r="H1542" t="b">
        <f t="shared" si="214"/>
        <v>1</v>
      </c>
      <c r="I1542" t="b">
        <f t="shared" si="215"/>
        <v>1</v>
      </c>
      <c r="J1542" t="b">
        <f t="shared" si="216"/>
        <v>0</v>
      </c>
    </row>
    <row r="1543" spans="1:10">
      <c r="A1543" t="s">
        <v>409</v>
      </c>
      <c r="B1543" t="str">
        <f t="shared" si="219"/>
        <v xml:space="preserve"> świebodziński </v>
      </c>
      <c r="C1543" s="4" t="s">
        <v>14</v>
      </c>
      <c r="D1543" s="6">
        <v>3943</v>
      </c>
      <c r="E1543" s="6">
        <v>2024</v>
      </c>
      <c r="F1543" s="6">
        <v>1919</v>
      </c>
      <c r="G1543" t="b">
        <f t="shared" si="213"/>
        <v>0</v>
      </c>
      <c r="H1543" t="b">
        <f t="shared" si="214"/>
        <v>1</v>
      </c>
      <c r="I1543" t="b">
        <f t="shared" si="215"/>
        <v>1</v>
      </c>
      <c r="J1543" t="b">
        <f t="shared" si="216"/>
        <v>0</v>
      </c>
    </row>
    <row r="1544" spans="1:10">
      <c r="A1544" t="s">
        <v>409</v>
      </c>
      <c r="B1544" t="str">
        <f t="shared" si="219"/>
        <v xml:space="preserve"> świebodziński </v>
      </c>
      <c r="C1544" s="4" t="s">
        <v>15</v>
      </c>
      <c r="D1544" s="6">
        <v>3240</v>
      </c>
      <c r="E1544" s="6">
        <v>1662</v>
      </c>
      <c r="F1544" s="6">
        <v>1578</v>
      </c>
      <c r="G1544" t="b">
        <f t="shared" si="213"/>
        <v>0</v>
      </c>
      <c r="H1544" t="b">
        <f t="shared" si="214"/>
        <v>1</v>
      </c>
      <c r="I1544" t="b">
        <f t="shared" si="215"/>
        <v>1</v>
      </c>
      <c r="J1544" t="b">
        <f t="shared" si="216"/>
        <v>0</v>
      </c>
    </row>
    <row r="1545" spans="1:10">
      <c r="A1545" t="s">
        <v>409</v>
      </c>
      <c r="B1545" t="str">
        <f t="shared" si="219"/>
        <v xml:space="preserve"> świebodziński </v>
      </c>
      <c r="C1545" s="4" t="s">
        <v>16</v>
      </c>
      <c r="D1545" s="6">
        <v>3568</v>
      </c>
      <c r="E1545" s="6">
        <v>1759</v>
      </c>
      <c r="F1545" s="6">
        <v>1809</v>
      </c>
      <c r="G1545" t="b">
        <f t="shared" si="213"/>
        <v>0</v>
      </c>
      <c r="H1545" t="b">
        <f t="shared" si="214"/>
        <v>1</v>
      </c>
      <c r="I1545" t="b">
        <f t="shared" si="215"/>
        <v>1</v>
      </c>
      <c r="J1545" t="b">
        <f t="shared" si="216"/>
        <v>0</v>
      </c>
    </row>
    <row r="1546" spans="1:10">
      <c r="A1546" t="s">
        <v>409</v>
      </c>
      <c r="B1546" t="str">
        <f t="shared" si="219"/>
        <v xml:space="preserve"> świebodziński </v>
      </c>
      <c r="C1546" s="4" t="s">
        <v>17</v>
      </c>
      <c r="D1546" s="6">
        <v>4316</v>
      </c>
      <c r="E1546" s="6">
        <v>2154</v>
      </c>
      <c r="F1546" s="6">
        <v>2162</v>
      </c>
      <c r="G1546" t="b">
        <f t="shared" si="213"/>
        <v>0</v>
      </c>
      <c r="H1546" t="b">
        <f t="shared" si="214"/>
        <v>1</v>
      </c>
      <c r="I1546" t="b">
        <f t="shared" si="215"/>
        <v>1</v>
      </c>
      <c r="J1546" t="b">
        <f t="shared" si="216"/>
        <v>0</v>
      </c>
    </row>
    <row r="1547" spans="1:10">
      <c r="A1547" t="s">
        <v>409</v>
      </c>
      <c r="B1547" t="str">
        <f t="shared" si="219"/>
        <v xml:space="preserve"> świebodziński </v>
      </c>
      <c r="C1547" s="4" t="s">
        <v>18</v>
      </c>
      <c r="D1547" s="6">
        <v>4073</v>
      </c>
      <c r="E1547" s="6">
        <v>1932</v>
      </c>
      <c r="F1547" s="6">
        <v>2141</v>
      </c>
      <c r="G1547" t="b">
        <f t="shared" si="213"/>
        <v>0</v>
      </c>
      <c r="H1547" t="b">
        <f t="shared" si="214"/>
        <v>1</v>
      </c>
      <c r="I1547" t="b">
        <f t="shared" si="215"/>
        <v>1</v>
      </c>
      <c r="J1547" t="b">
        <f t="shared" si="216"/>
        <v>0</v>
      </c>
    </row>
    <row r="1548" spans="1:10">
      <c r="A1548" t="s">
        <v>409</v>
      </c>
      <c r="B1548" t="str">
        <f t="shared" si="219"/>
        <v xml:space="preserve"> świebodziński </v>
      </c>
      <c r="C1548" s="4" t="s">
        <v>19</v>
      </c>
      <c r="D1548" s="6">
        <v>3372</v>
      </c>
      <c r="E1548" s="6">
        <v>1530</v>
      </c>
      <c r="F1548" s="6">
        <v>1842</v>
      </c>
      <c r="G1548" t="b">
        <f t="shared" si="213"/>
        <v>0</v>
      </c>
      <c r="H1548" t="b">
        <f t="shared" si="214"/>
        <v>1</v>
      </c>
      <c r="I1548" t="b">
        <f t="shared" si="215"/>
        <v>1</v>
      </c>
      <c r="J1548" t="b">
        <f t="shared" si="216"/>
        <v>0</v>
      </c>
    </row>
    <row r="1549" spans="1:10">
      <c r="A1549" t="s">
        <v>409</v>
      </c>
      <c r="B1549" t="str">
        <f t="shared" si="219"/>
        <v xml:space="preserve"> świebodziński </v>
      </c>
      <c r="C1549" s="4" t="s">
        <v>5</v>
      </c>
      <c r="D1549" s="6">
        <v>4837</v>
      </c>
      <c r="E1549" s="6">
        <v>1668</v>
      </c>
      <c r="F1549" s="6">
        <v>3169</v>
      </c>
      <c r="G1549" t="b">
        <f t="shared" si="213"/>
        <v>1</v>
      </c>
      <c r="H1549" t="b">
        <f t="shared" si="214"/>
        <v>1</v>
      </c>
      <c r="I1549" t="b">
        <f t="shared" si="215"/>
        <v>0</v>
      </c>
      <c r="J1549" t="b">
        <f t="shared" si="216"/>
        <v>0</v>
      </c>
    </row>
    <row r="1550" spans="1:10">
      <c r="A1550" t="s">
        <v>409</v>
      </c>
      <c r="B1550" t="str">
        <f t="shared" si="219"/>
        <v xml:space="preserve"> świebodziński </v>
      </c>
      <c r="C1550" s="4" t="s">
        <v>4</v>
      </c>
      <c r="D1550" s="6">
        <f>SUM(D1548:D1549)</f>
        <v>8209</v>
      </c>
      <c r="E1550" s="6">
        <f>SUM(E1548:E1549)</f>
        <v>3198</v>
      </c>
      <c r="F1550" s="6">
        <f t="shared" ref="F1550" si="221">SUM(F1548:F1549)</f>
        <v>5011</v>
      </c>
      <c r="G1550" t="b">
        <f t="shared" si="213"/>
        <v>1</v>
      </c>
      <c r="H1550" t="b">
        <f t="shared" si="214"/>
        <v>0</v>
      </c>
      <c r="I1550" t="b">
        <f t="shared" si="215"/>
        <v>1</v>
      </c>
      <c r="J1550" t="b">
        <f t="shared" si="216"/>
        <v>0</v>
      </c>
    </row>
    <row r="1551" spans="1:10">
      <c r="A1551" t="s">
        <v>409</v>
      </c>
      <c r="B1551" t="str">
        <f t="shared" si="219"/>
        <v xml:space="preserve"> zielonogórski </v>
      </c>
      <c r="C1551" s="4" t="s">
        <v>48</v>
      </c>
      <c r="D1551" s="6">
        <v>75283</v>
      </c>
      <c r="E1551" s="6">
        <v>37145</v>
      </c>
      <c r="F1551" s="6">
        <v>38138</v>
      </c>
      <c r="G1551" t="b">
        <f t="shared" si="213"/>
        <v>1</v>
      </c>
      <c r="H1551" t="b">
        <f t="shared" si="214"/>
        <v>1</v>
      </c>
      <c r="I1551" t="b">
        <f t="shared" si="215"/>
        <v>1</v>
      </c>
      <c r="J1551" t="b">
        <f t="shared" si="216"/>
        <v>1</v>
      </c>
    </row>
    <row r="1552" spans="1:10">
      <c r="A1552" t="s">
        <v>409</v>
      </c>
      <c r="B1552" t="str">
        <f t="shared" si="219"/>
        <v xml:space="preserve"> zielonogórski </v>
      </c>
      <c r="C1552" s="4" t="s">
        <v>6</v>
      </c>
      <c r="D1552" s="6">
        <v>3710</v>
      </c>
      <c r="E1552" s="6">
        <v>1914</v>
      </c>
      <c r="F1552" s="6">
        <v>1796</v>
      </c>
      <c r="G1552" t="b">
        <f t="shared" si="213"/>
        <v>0</v>
      </c>
      <c r="H1552" t="b">
        <f t="shared" si="214"/>
        <v>1</v>
      </c>
      <c r="I1552" t="b">
        <f t="shared" si="215"/>
        <v>1</v>
      </c>
      <c r="J1552" t="b">
        <f t="shared" si="216"/>
        <v>0</v>
      </c>
    </row>
    <row r="1553" spans="1:10">
      <c r="A1553" t="s">
        <v>409</v>
      </c>
      <c r="B1553" t="str">
        <f t="shared" si="219"/>
        <v xml:space="preserve"> zielonogórski </v>
      </c>
      <c r="C1553" s="4" t="s">
        <v>7</v>
      </c>
      <c r="D1553" s="6">
        <v>4169</v>
      </c>
      <c r="E1553" s="6">
        <v>2123</v>
      </c>
      <c r="F1553" s="6">
        <v>2046</v>
      </c>
      <c r="G1553" t="b">
        <f t="shared" si="213"/>
        <v>0</v>
      </c>
      <c r="H1553" t="b">
        <f t="shared" si="214"/>
        <v>1</v>
      </c>
      <c r="I1553" t="b">
        <f t="shared" si="215"/>
        <v>1</v>
      </c>
      <c r="J1553" t="b">
        <f t="shared" si="216"/>
        <v>0</v>
      </c>
    </row>
    <row r="1554" spans="1:10">
      <c r="A1554" t="s">
        <v>409</v>
      </c>
      <c r="B1554" t="str">
        <f t="shared" si="219"/>
        <v xml:space="preserve"> zielonogórski </v>
      </c>
      <c r="C1554" s="4" t="s">
        <v>8</v>
      </c>
      <c r="D1554" s="6">
        <v>3571</v>
      </c>
      <c r="E1554" s="6">
        <v>1777</v>
      </c>
      <c r="F1554" s="6">
        <v>1794</v>
      </c>
      <c r="G1554" t="b">
        <f t="shared" si="213"/>
        <v>0</v>
      </c>
      <c r="H1554" t="b">
        <f t="shared" si="214"/>
        <v>1</v>
      </c>
      <c r="I1554" t="b">
        <f t="shared" si="215"/>
        <v>1</v>
      </c>
      <c r="J1554" t="b">
        <f t="shared" si="216"/>
        <v>0</v>
      </c>
    </row>
    <row r="1555" spans="1:10">
      <c r="A1555" t="s">
        <v>409</v>
      </c>
      <c r="B1555" t="str">
        <f t="shared" si="219"/>
        <v xml:space="preserve"> zielonogórski </v>
      </c>
      <c r="C1555" s="4" t="s">
        <v>9</v>
      </c>
      <c r="D1555" s="6">
        <v>4110</v>
      </c>
      <c r="E1555" s="6">
        <v>2142</v>
      </c>
      <c r="F1555" s="6">
        <v>1968</v>
      </c>
      <c r="G1555" t="b">
        <f t="shared" si="213"/>
        <v>0</v>
      </c>
      <c r="H1555" t="b">
        <f t="shared" si="214"/>
        <v>1</v>
      </c>
      <c r="I1555" t="b">
        <f t="shared" si="215"/>
        <v>1</v>
      </c>
      <c r="J1555" t="b">
        <f t="shared" si="216"/>
        <v>0</v>
      </c>
    </row>
    <row r="1556" spans="1:10">
      <c r="A1556" t="s">
        <v>409</v>
      </c>
      <c r="B1556" t="str">
        <f t="shared" si="219"/>
        <v xml:space="preserve"> zielonogórski </v>
      </c>
      <c r="C1556" s="4" t="s">
        <v>10</v>
      </c>
      <c r="D1556" s="6">
        <v>5061</v>
      </c>
      <c r="E1556" s="6">
        <v>2532</v>
      </c>
      <c r="F1556" s="6">
        <v>2529</v>
      </c>
      <c r="G1556" t="b">
        <f t="shared" si="213"/>
        <v>0</v>
      </c>
      <c r="H1556" t="b">
        <f t="shared" si="214"/>
        <v>1</v>
      </c>
      <c r="I1556" t="b">
        <f t="shared" si="215"/>
        <v>1</v>
      </c>
      <c r="J1556" t="b">
        <f t="shared" si="216"/>
        <v>0</v>
      </c>
    </row>
    <row r="1557" spans="1:10">
      <c r="A1557" t="s">
        <v>409</v>
      </c>
      <c r="B1557" t="str">
        <f t="shared" si="219"/>
        <v xml:space="preserve"> zielonogórski </v>
      </c>
      <c r="C1557" s="4" t="s">
        <v>11</v>
      </c>
      <c r="D1557" s="6">
        <v>5844</v>
      </c>
      <c r="E1557" s="6">
        <v>3033</v>
      </c>
      <c r="F1557" s="6">
        <v>2811</v>
      </c>
      <c r="G1557" t="b">
        <f t="shared" ref="G1557:G1618" si="222">IFERROR(IF(SEARCH(" - ",C1557)&gt;0,FALSE,TRUE),TRUE)</f>
        <v>0</v>
      </c>
      <c r="H1557" t="b">
        <f t="shared" ref="H1557:H1618" si="223">IFERROR(IF(SEARCH("65+",C1557)&gt;0,FALSE,TRUE),TRUE)</f>
        <v>1</v>
      </c>
      <c r="I1557" t="b">
        <f t="shared" ref="I1557:I1618" si="224">IFERROR(IF(SEARCH("70",C1557)&gt;0,FALSE,TRUE),TRUE)</f>
        <v>1</v>
      </c>
      <c r="J1557" t="b">
        <f t="shared" ref="J1557:J1618" si="225">AND(G1557:I1557)</f>
        <v>0</v>
      </c>
    </row>
    <row r="1558" spans="1:10">
      <c r="A1558" t="s">
        <v>409</v>
      </c>
      <c r="B1558" t="str">
        <f t="shared" si="219"/>
        <v xml:space="preserve"> zielonogórski </v>
      </c>
      <c r="C1558" s="4" t="s">
        <v>12</v>
      </c>
      <c r="D1558" s="6">
        <v>6432</v>
      </c>
      <c r="E1558" s="6">
        <v>3301</v>
      </c>
      <c r="F1558" s="6">
        <v>3131</v>
      </c>
      <c r="G1558" t="b">
        <f t="shared" si="222"/>
        <v>0</v>
      </c>
      <c r="H1558" t="b">
        <f t="shared" si="223"/>
        <v>1</v>
      </c>
      <c r="I1558" t="b">
        <f t="shared" si="224"/>
        <v>1</v>
      </c>
      <c r="J1558" t="b">
        <f t="shared" si="225"/>
        <v>0</v>
      </c>
    </row>
    <row r="1559" spans="1:10">
      <c r="A1559" t="s">
        <v>409</v>
      </c>
      <c r="B1559" t="str">
        <f t="shared" si="219"/>
        <v xml:space="preserve"> zielonogórski </v>
      </c>
      <c r="C1559" s="4" t="s">
        <v>13</v>
      </c>
      <c r="D1559" s="6">
        <v>6209</v>
      </c>
      <c r="E1559" s="6">
        <v>3249</v>
      </c>
      <c r="F1559" s="6">
        <v>2960</v>
      </c>
      <c r="G1559" t="b">
        <f t="shared" si="222"/>
        <v>0</v>
      </c>
      <c r="H1559" t="b">
        <f t="shared" si="223"/>
        <v>1</v>
      </c>
      <c r="I1559" t="b">
        <f t="shared" si="224"/>
        <v>1</v>
      </c>
      <c r="J1559" t="b">
        <f t="shared" si="225"/>
        <v>0</v>
      </c>
    </row>
    <row r="1560" spans="1:10">
      <c r="A1560" t="s">
        <v>409</v>
      </c>
      <c r="B1560" t="str">
        <f t="shared" si="219"/>
        <v xml:space="preserve"> zielonogórski </v>
      </c>
      <c r="C1560" s="4" t="s">
        <v>14</v>
      </c>
      <c r="D1560" s="6">
        <v>5513</v>
      </c>
      <c r="E1560" s="6">
        <v>2806</v>
      </c>
      <c r="F1560" s="6">
        <v>2707</v>
      </c>
      <c r="G1560" t="b">
        <f t="shared" si="222"/>
        <v>0</v>
      </c>
      <c r="H1560" t="b">
        <f t="shared" si="223"/>
        <v>1</v>
      </c>
      <c r="I1560" t="b">
        <f t="shared" si="224"/>
        <v>1</v>
      </c>
      <c r="J1560" t="b">
        <f t="shared" si="225"/>
        <v>0</v>
      </c>
    </row>
    <row r="1561" spans="1:10">
      <c r="A1561" t="s">
        <v>409</v>
      </c>
      <c r="B1561" t="str">
        <f t="shared" si="219"/>
        <v xml:space="preserve"> zielonogórski </v>
      </c>
      <c r="C1561" s="4" t="s">
        <v>15</v>
      </c>
      <c r="D1561" s="6">
        <v>4422</v>
      </c>
      <c r="E1561" s="6">
        <v>2244</v>
      </c>
      <c r="F1561" s="6">
        <v>2178</v>
      </c>
      <c r="G1561" t="b">
        <f t="shared" si="222"/>
        <v>0</v>
      </c>
      <c r="H1561" t="b">
        <f t="shared" si="223"/>
        <v>1</v>
      </c>
      <c r="I1561" t="b">
        <f t="shared" si="224"/>
        <v>1</v>
      </c>
      <c r="J1561" t="b">
        <f t="shared" si="225"/>
        <v>0</v>
      </c>
    </row>
    <row r="1562" spans="1:10">
      <c r="A1562" t="s">
        <v>409</v>
      </c>
      <c r="B1562" t="str">
        <f t="shared" si="219"/>
        <v xml:space="preserve"> zielonogórski </v>
      </c>
      <c r="C1562" s="4" t="s">
        <v>16</v>
      </c>
      <c r="D1562" s="6">
        <v>4631</v>
      </c>
      <c r="E1562" s="6">
        <v>2298</v>
      </c>
      <c r="F1562" s="6">
        <v>2333</v>
      </c>
      <c r="G1562" t="b">
        <f t="shared" si="222"/>
        <v>0</v>
      </c>
      <c r="H1562" t="b">
        <f t="shared" si="223"/>
        <v>1</v>
      </c>
      <c r="I1562" t="b">
        <f t="shared" si="224"/>
        <v>1</v>
      </c>
      <c r="J1562" t="b">
        <f t="shared" si="225"/>
        <v>0</v>
      </c>
    </row>
    <row r="1563" spans="1:10">
      <c r="A1563" t="s">
        <v>409</v>
      </c>
      <c r="B1563" t="str">
        <f t="shared" si="219"/>
        <v xml:space="preserve"> zielonogórski </v>
      </c>
      <c r="C1563" s="4" t="s">
        <v>17</v>
      </c>
      <c r="D1563" s="6">
        <v>5658</v>
      </c>
      <c r="E1563" s="6">
        <v>2818</v>
      </c>
      <c r="F1563" s="6">
        <v>2840</v>
      </c>
      <c r="G1563" t="b">
        <f t="shared" si="222"/>
        <v>0</v>
      </c>
      <c r="H1563" t="b">
        <f t="shared" si="223"/>
        <v>1</v>
      </c>
      <c r="I1563" t="b">
        <f t="shared" si="224"/>
        <v>1</v>
      </c>
      <c r="J1563" t="b">
        <f t="shared" si="225"/>
        <v>0</v>
      </c>
    </row>
    <row r="1564" spans="1:10">
      <c r="A1564" t="s">
        <v>409</v>
      </c>
      <c r="B1564" t="str">
        <f t="shared" si="219"/>
        <v xml:space="preserve"> zielonogórski </v>
      </c>
      <c r="C1564" s="4" t="s">
        <v>18</v>
      </c>
      <c r="D1564" s="6">
        <v>5607</v>
      </c>
      <c r="E1564" s="6">
        <v>2727</v>
      </c>
      <c r="F1564" s="6">
        <v>2880</v>
      </c>
      <c r="G1564" t="b">
        <f t="shared" si="222"/>
        <v>0</v>
      </c>
      <c r="H1564" t="b">
        <f t="shared" si="223"/>
        <v>1</v>
      </c>
      <c r="I1564" t="b">
        <f t="shared" si="224"/>
        <v>1</v>
      </c>
      <c r="J1564" t="b">
        <f t="shared" si="225"/>
        <v>0</v>
      </c>
    </row>
    <row r="1565" spans="1:10">
      <c r="A1565" t="s">
        <v>409</v>
      </c>
      <c r="B1565" t="str">
        <f t="shared" si="219"/>
        <v xml:space="preserve"> zielonogórski </v>
      </c>
      <c r="C1565" s="4" t="s">
        <v>19</v>
      </c>
      <c r="D1565" s="6">
        <v>4323</v>
      </c>
      <c r="E1565" s="6">
        <v>2051</v>
      </c>
      <c r="F1565" s="6">
        <v>2272</v>
      </c>
      <c r="G1565" t="b">
        <f t="shared" si="222"/>
        <v>0</v>
      </c>
      <c r="H1565" t="b">
        <f t="shared" si="223"/>
        <v>1</v>
      </c>
      <c r="I1565" t="b">
        <f t="shared" si="224"/>
        <v>1</v>
      </c>
      <c r="J1565" t="b">
        <f t="shared" si="225"/>
        <v>0</v>
      </c>
    </row>
    <row r="1566" spans="1:10">
      <c r="A1566" t="s">
        <v>409</v>
      </c>
      <c r="B1566" t="str">
        <f t="shared" si="219"/>
        <v xml:space="preserve"> zielonogórski </v>
      </c>
      <c r="C1566" s="4" t="s">
        <v>5</v>
      </c>
      <c r="D1566" s="6">
        <v>6023</v>
      </c>
      <c r="E1566" s="6">
        <v>2130</v>
      </c>
      <c r="F1566" s="6">
        <v>3893</v>
      </c>
      <c r="G1566" t="b">
        <f t="shared" si="222"/>
        <v>1</v>
      </c>
      <c r="H1566" t="b">
        <f t="shared" si="223"/>
        <v>1</v>
      </c>
      <c r="I1566" t="b">
        <f t="shared" si="224"/>
        <v>0</v>
      </c>
      <c r="J1566" t="b">
        <f t="shared" si="225"/>
        <v>0</v>
      </c>
    </row>
    <row r="1567" spans="1:10">
      <c r="A1567" t="s">
        <v>409</v>
      </c>
      <c r="B1567" t="str">
        <f t="shared" si="219"/>
        <v xml:space="preserve"> zielonogórski </v>
      </c>
      <c r="C1567" s="4" t="s">
        <v>4</v>
      </c>
      <c r="D1567" s="6">
        <f>SUM(D1565:D1566)</f>
        <v>10346</v>
      </c>
      <c r="E1567" s="6">
        <f>SUM(E1565:E1566)</f>
        <v>4181</v>
      </c>
      <c r="F1567" s="6">
        <f t="shared" ref="F1567" si="226">SUM(F1565:F1566)</f>
        <v>6165</v>
      </c>
      <c r="G1567" t="b">
        <f t="shared" si="222"/>
        <v>1</v>
      </c>
      <c r="H1567" t="b">
        <f t="shared" si="223"/>
        <v>0</v>
      </c>
      <c r="I1567" t="b">
        <f t="shared" si="224"/>
        <v>1</v>
      </c>
      <c r="J1567" t="b">
        <f t="shared" si="225"/>
        <v>0</v>
      </c>
    </row>
    <row r="1568" spans="1:10">
      <c r="A1568" t="s">
        <v>409</v>
      </c>
      <c r="B1568" t="str">
        <f t="shared" si="219"/>
        <v xml:space="preserve"> żagański </v>
      </c>
      <c r="C1568" s="4" t="s">
        <v>166</v>
      </c>
      <c r="D1568" s="6">
        <v>80834</v>
      </c>
      <c r="E1568" s="6">
        <v>39384</v>
      </c>
      <c r="F1568" s="6">
        <v>41450</v>
      </c>
      <c r="G1568" t="b">
        <f t="shared" si="222"/>
        <v>1</v>
      </c>
      <c r="H1568" t="b">
        <f t="shared" si="223"/>
        <v>1</v>
      </c>
      <c r="I1568" t="b">
        <f t="shared" si="224"/>
        <v>1</v>
      </c>
      <c r="J1568" t="b">
        <f t="shared" si="225"/>
        <v>1</v>
      </c>
    </row>
    <row r="1569" spans="1:10">
      <c r="A1569" t="s">
        <v>409</v>
      </c>
      <c r="B1569" t="str">
        <f t="shared" si="219"/>
        <v xml:space="preserve"> żagański </v>
      </c>
      <c r="C1569" s="4" t="s">
        <v>6</v>
      </c>
      <c r="D1569" s="6">
        <v>3616</v>
      </c>
      <c r="E1569" s="6">
        <v>1832</v>
      </c>
      <c r="F1569" s="6">
        <v>1784</v>
      </c>
      <c r="G1569" t="b">
        <f t="shared" si="222"/>
        <v>0</v>
      </c>
      <c r="H1569" t="b">
        <f t="shared" si="223"/>
        <v>1</v>
      </c>
      <c r="I1569" t="b">
        <f t="shared" si="224"/>
        <v>1</v>
      </c>
      <c r="J1569" t="b">
        <f t="shared" si="225"/>
        <v>0</v>
      </c>
    </row>
    <row r="1570" spans="1:10">
      <c r="A1570" t="s">
        <v>409</v>
      </c>
      <c r="B1570" t="str">
        <f t="shared" si="219"/>
        <v xml:space="preserve"> żagański </v>
      </c>
      <c r="C1570" s="4" t="s">
        <v>7</v>
      </c>
      <c r="D1570" s="6">
        <v>4368</v>
      </c>
      <c r="E1570" s="6">
        <v>2280</v>
      </c>
      <c r="F1570" s="6">
        <v>2088</v>
      </c>
      <c r="G1570" t="b">
        <f t="shared" si="222"/>
        <v>0</v>
      </c>
      <c r="H1570" t="b">
        <f t="shared" si="223"/>
        <v>1</v>
      </c>
      <c r="I1570" t="b">
        <f t="shared" si="224"/>
        <v>1</v>
      </c>
      <c r="J1570" t="b">
        <f t="shared" si="225"/>
        <v>0</v>
      </c>
    </row>
    <row r="1571" spans="1:10">
      <c r="A1571" t="s">
        <v>409</v>
      </c>
      <c r="B1571" t="str">
        <f t="shared" si="219"/>
        <v xml:space="preserve"> żagański </v>
      </c>
      <c r="C1571" s="4" t="s">
        <v>8</v>
      </c>
      <c r="D1571" s="6">
        <v>3789</v>
      </c>
      <c r="E1571" s="6">
        <v>1959</v>
      </c>
      <c r="F1571" s="6">
        <v>1830</v>
      </c>
      <c r="G1571" t="b">
        <f t="shared" si="222"/>
        <v>0</v>
      </c>
      <c r="H1571" t="b">
        <f t="shared" si="223"/>
        <v>1</v>
      </c>
      <c r="I1571" t="b">
        <f t="shared" si="224"/>
        <v>1</v>
      </c>
      <c r="J1571" t="b">
        <f t="shared" si="225"/>
        <v>0</v>
      </c>
    </row>
    <row r="1572" spans="1:10">
      <c r="A1572" t="s">
        <v>409</v>
      </c>
      <c r="B1572" t="str">
        <f t="shared" si="219"/>
        <v xml:space="preserve"> żagański </v>
      </c>
      <c r="C1572" s="4" t="s">
        <v>9</v>
      </c>
      <c r="D1572" s="6">
        <v>4240</v>
      </c>
      <c r="E1572" s="6">
        <v>2216</v>
      </c>
      <c r="F1572" s="6">
        <v>2024</v>
      </c>
      <c r="G1572" t="b">
        <f t="shared" si="222"/>
        <v>0</v>
      </c>
      <c r="H1572" t="b">
        <f t="shared" si="223"/>
        <v>1</v>
      </c>
      <c r="I1572" t="b">
        <f t="shared" si="224"/>
        <v>1</v>
      </c>
      <c r="J1572" t="b">
        <f t="shared" si="225"/>
        <v>0</v>
      </c>
    </row>
    <row r="1573" spans="1:10">
      <c r="A1573" t="s">
        <v>409</v>
      </c>
      <c r="B1573" t="str">
        <f t="shared" si="219"/>
        <v xml:space="preserve"> żagański </v>
      </c>
      <c r="C1573" s="4" t="s">
        <v>10</v>
      </c>
      <c r="D1573" s="6">
        <v>5114</v>
      </c>
      <c r="E1573" s="6">
        <v>2547</v>
      </c>
      <c r="F1573" s="6">
        <v>2567</v>
      </c>
      <c r="G1573" t="b">
        <f t="shared" si="222"/>
        <v>0</v>
      </c>
      <c r="H1573" t="b">
        <f t="shared" si="223"/>
        <v>1</v>
      </c>
      <c r="I1573" t="b">
        <f t="shared" si="224"/>
        <v>1</v>
      </c>
      <c r="J1573" t="b">
        <f t="shared" si="225"/>
        <v>0</v>
      </c>
    </row>
    <row r="1574" spans="1:10">
      <c r="A1574" t="s">
        <v>409</v>
      </c>
      <c r="B1574" t="str">
        <f t="shared" si="219"/>
        <v xml:space="preserve"> żagański </v>
      </c>
      <c r="C1574" s="4" t="s">
        <v>11</v>
      </c>
      <c r="D1574" s="6">
        <v>5736</v>
      </c>
      <c r="E1574" s="6">
        <v>2929</v>
      </c>
      <c r="F1574" s="6">
        <v>2807</v>
      </c>
      <c r="G1574" t="b">
        <f t="shared" si="222"/>
        <v>0</v>
      </c>
      <c r="H1574" t="b">
        <f t="shared" si="223"/>
        <v>1</v>
      </c>
      <c r="I1574" t="b">
        <f t="shared" si="224"/>
        <v>1</v>
      </c>
      <c r="J1574" t="b">
        <f t="shared" si="225"/>
        <v>0</v>
      </c>
    </row>
    <row r="1575" spans="1:10">
      <c r="A1575" t="s">
        <v>409</v>
      </c>
      <c r="B1575" t="str">
        <f t="shared" si="219"/>
        <v xml:space="preserve"> żagański </v>
      </c>
      <c r="C1575" s="4" t="s">
        <v>12</v>
      </c>
      <c r="D1575" s="6">
        <v>6901</v>
      </c>
      <c r="E1575" s="6">
        <v>3548</v>
      </c>
      <c r="F1575" s="6">
        <v>3353</v>
      </c>
      <c r="G1575" t="b">
        <f t="shared" si="222"/>
        <v>0</v>
      </c>
      <c r="H1575" t="b">
        <f t="shared" si="223"/>
        <v>1</v>
      </c>
      <c r="I1575" t="b">
        <f t="shared" si="224"/>
        <v>1</v>
      </c>
      <c r="J1575" t="b">
        <f t="shared" si="225"/>
        <v>0</v>
      </c>
    </row>
    <row r="1576" spans="1:10">
      <c r="A1576" t="s">
        <v>409</v>
      </c>
      <c r="B1576" t="str">
        <f t="shared" si="219"/>
        <v xml:space="preserve"> żagański </v>
      </c>
      <c r="C1576" s="4" t="s">
        <v>13</v>
      </c>
      <c r="D1576" s="6">
        <v>6466</v>
      </c>
      <c r="E1576" s="6">
        <v>3388</v>
      </c>
      <c r="F1576" s="6">
        <v>3078</v>
      </c>
      <c r="G1576" t="b">
        <f t="shared" si="222"/>
        <v>0</v>
      </c>
      <c r="H1576" t="b">
        <f t="shared" si="223"/>
        <v>1</v>
      </c>
      <c r="I1576" t="b">
        <f t="shared" si="224"/>
        <v>1</v>
      </c>
      <c r="J1576" t="b">
        <f t="shared" si="225"/>
        <v>0</v>
      </c>
    </row>
    <row r="1577" spans="1:10">
      <c r="A1577" t="s">
        <v>409</v>
      </c>
      <c r="B1577" t="str">
        <f t="shared" si="219"/>
        <v xml:space="preserve"> żagański </v>
      </c>
      <c r="C1577" s="4" t="s">
        <v>14</v>
      </c>
      <c r="D1577" s="6">
        <v>5848</v>
      </c>
      <c r="E1577" s="6">
        <v>3026</v>
      </c>
      <c r="F1577" s="6">
        <v>2822</v>
      </c>
      <c r="G1577" t="b">
        <f t="shared" si="222"/>
        <v>0</v>
      </c>
      <c r="H1577" t="b">
        <f t="shared" si="223"/>
        <v>1</v>
      </c>
      <c r="I1577" t="b">
        <f t="shared" si="224"/>
        <v>1</v>
      </c>
      <c r="J1577" t="b">
        <f t="shared" si="225"/>
        <v>0</v>
      </c>
    </row>
    <row r="1578" spans="1:10">
      <c r="A1578" t="s">
        <v>409</v>
      </c>
      <c r="B1578" t="str">
        <f t="shared" si="219"/>
        <v xml:space="preserve"> żagański </v>
      </c>
      <c r="C1578" s="4" t="s">
        <v>15</v>
      </c>
      <c r="D1578" s="6">
        <v>4694</v>
      </c>
      <c r="E1578" s="6">
        <v>2382</v>
      </c>
      <c r="F1578" s="6">
        <v>2312</v>
      </c>
      <c r="G1578" t="b">
        <f t="shared" si="222"/>
        <v>0</v>
      </c>
      <c r="H1578" t="b">
        <f t="shared" si="223"/>
        <v>1</v>
      </c>
      <c r="I1578" t="b">
        <f t="shared" si="224"/>
        <v>1</v>
      </c>
      <c r="J1578" t="b">
        <f t="shared" si="225"/>
        <v>0</v>
      </c>
    </row>
    <row r="1579" spans="1:10">
      <c r="A1579" t="s">
        <v>409</v>
      </c>
      <c r="B1579" t="str">
        <f t="shared" si="219"/>
        <v xml:space="preserve"> żagański </v>
      </c>
      <c r="C1579" s="4" t="s">
        <v>16</v>
      </c>
      <c r="D1579" s="6">
        <v>5094</v>
      </c>
      <c r="E1579" s="6">
        <v>2555</v>
      </c>
      <c r="F1579" s="6">
        <v>2539</v>
      </c>
      <c r="G1579" t="b">
        <f t="shared" si="222"/>
        <v>0</v>
      </c>
      <c r="H1579" t="b">
        <f t="shared" si="223"/>
        <v>1</v>
      </c>
      <c r="I1579" t="b">
        <f t="shared" si="224"/>
        <v>1</v>
      </c>
      <c r="J1579" t="b">
        <f t="shared" si="225"/>
        <v>0</v>
      </c>
    </row>
    <row r="1580" spans="1:10">
      <c r="A1580" t="s">
        <v>409</v>
      </c>
      <c r="B1580" t="str">
        <f t="shared" si="219"/>
        <v xml:space="preserve"> żagański </v>
      </c>
      <c r="C1580" s="4" t="s">
        <v>17</v>
      </c>
      <c r="D1580" s="6">
        <v>6452</v>
      </c>
      <c r="E1580" s="6">
        <v>3109</v>
      </c>
      <c r="F1580" s="6">
        <v>3343</v>
      </c>
      <c r="G1580" t="b">
        <f t="shared" si="222"/>
        <v>0</v>
      </c>
      <c r="H1580" t="b">
        <f t="shared" si="223"/>
        <v>1</v>
      </c>
      <c r="I1580" t="b">
        <f t="shared" si="224"/>
        <v>1</v>
      </c>
      <c r="J1580" t="b">
        <f t="shared" si="225"/>
        <v>0</v>
      </c>
    </row>
    <row r="1581" spans="1:10">
      <c r="A1581" t="s">
        <v>409</v>
      </c>
      <c r="B1581" t="str">
        <f t="shared" si="219"/>
        <v xml:space="preserve"> żagański </v>
      </c>
      <c r="C1581" s="4" t="s">
        <v>18</v>
      </c>
      <c r="D1581" s="6">
        <v>6185</v>
      </c>
      <c r="E1581" s="6">
        <v>2960</v>
      </c>
      <c r="F1581" s="6">
        <v>3225</v>
      </c>
      <c r="G1581" t="b">
        <f t="shared" si="222"/>
        <v>0</v>
      </c>
      <c r="H1581" t="b">
        <f t="shared" si="223"/>
        <v>1</v>
      </c>
      <c r="I1581" t="b">
        <f t="shared" si="224"/>
        <v>1</v>
      </c>
      <c r="J1581" t="b">
        <f t="shared" si="225"/>
        <v>0</v>
      </c>
    </row>
    <row r="1582" spans="1:10">
      <c r="A1582" t="s">
        <v>409</v>
      </c>
      <c r="B1582" t="str">
        <f t="shared" si="219"/>
        <v xml:space="preserve"> żagański </v>
      </c>
      <c r="C1582" s="4" t="s">
        <v>19</v>
      </c>
      <c r="D1582" s="6">
        <v>4910</v>
      </c>
      <c r="E1582" s="6">
        <v>2263</v>
      </c>
      <c r="F1582" s="6">
        <v>2647</v>
      </c>
      <c r="G1582" t="b">
        <f t="shared" si="222"/>
        <v>0</v>
      </c>
      <c r="H1582" t="b">
        <f t="shared" si="223"/>
        <v>1</v>
      </c>
      <c r="I1582" t="b">
        <f t="shared" si="224"/>
        <v>1</v>
      </c>
      <c r="J1582" t="b">
        <f t="shared" si="225"/>
        <v>0</v>
      </c>
    </row>
    <row r="1583" spans="1:10">
      <c r="A1583" t="s">
        <v>409</v>
      </c>
      <c r="B1583" t="str">
        <f t="shared" si="219"/>
        <v xml:space="preserve"> żagański </v>
      </c>
      <c r="C1583" s="4" t="s">
        <v>5</v>
      </c>
      <c r="D1583" s="6">
        <v>7421</v>
      </c>
      <c r="E1583" s="6">
        <v>2390</v>
      </c>
      <c r="F1583" s="6">
        <v>5031</v>
      </c>
      <c r="G1583" t="b">
        <f t="shared" si="222"/>
        <v>1</v>
      </c>
      <c r="H1583" t="b">
        <f t="shared" si="223"/>
        <v>1</v>
      </c>
      <c r="I1583" t="b">
        <f t="shared" si="224"/>
        <v>0</v>
      </c>
      <c r="J1583" t="b">
        <f t="shared" si="225"/>
        <v>0</v>
      </c>
    </row>
    <row r="1584" spans="1:10">
      <c r="A1584" t="s">
        <v>409</v>
      </c>
      <c r="B1584" t="str">
        <f t="shared" si="219"/>
        <v xml:space="preserve"> żagański </v>
      </c>
      <c r="C1584" s="4" t="s">
        <v>4</v>
      </c>
      <c r="D1584" s="6">
        <f>SUM(D1582:D1583)</f>
        <v>12331</v>
      </c>
      <c r="E1584" s="6">
        <f>SUM(E1582:E1583)</f>
        <v>4653</v>
      </c>
      <c r="F1584" s="6">
        <f t="shared" ref="F1584" si="227">SUM(F1582:F1583)</f>
        <v>7678</v>
      </c>
      <c r="G1584" t="b">
        <f t="shared" si="222"/>
        <v>1</v>
      </c>
      <c r="H1584" t="b">
        <f t="shared" si="223"/>
        <v>0</v>
      </c>
      <c r="I1584" t="b">
        <f t="shared" si="224"/>
        <v>1</v>
      </c>
      <c r="J1584" t="b">
        <f t="shared" si="225"/>
        <v>0</v>
      </c>
    </row>
    <row r="1585" spans="1:10">
      <c r="A1585" t="s">
        <v>409</v>
      </c>
      <c r="B1585" t="str">
        <f t="shared" si="219"/>
        <v xml:space="preserve"> żarski </v>
      </c>
      <c r="C1585" s="4" t="s">
        <v>167</v>
      </c>
      <c r="D1585" s="6">
        <v>97942</v>
      </c>
      <c r="E1585" s="6">
        <v>47542</v>
      </c>
      <c r="F1585" s="6">
        <v>50400</v>
      </c>
      <c r="G1585" t="b">
        <f t="shared" si="222"/>
        <v>1</v>
      </c>
      <c r="H1585" t="b">
        <f t="shared" si="223"/>
        <v>1</v>
      </c>
      <c r="I1585" t="b">
        <f t="shared" si="224"/>
        <v>1</v>
      </c>
      <c r="J1585" t="b">
        <f t="shared" si="225"/>
        <v>1</v>
      </c>
    </row>
    <row r="1586" spans="1:10">
      <c r="A1586" t="s">
        <v>409</v>
      </c>
      <c r="B1586" t="str">
        <f t="shared" si="219"/>
        <v xml:space="preserve"> żarski </v>
      </c>
      <c r="C1586" s="4" t="s">
        <v>6</v>
      </c>
      <c r="D1586" s="6">
        <v>4432</v>
      </c>
      <c r="E1586" s="6">
        <v>2249</v>
      </c>
      <c r="F1586" s="6">
        <v>2183</v>
      </c>
      <c r="G1586" t="b">
        <f t="shared" si="222"/>
        <v>0</v>
      </c>
      <c r="H1586" t="b">
        <f t="shared" si="223"/>
        <v>1</v>
      </c>
      <c r="I1586" t="b">
        <f t="shared" si="224"/>
        <v>1</v>
      </c>
      <c r="J1586" t="b">
        <f t="shared" si="225"/>
        <v>0</v>
      </c>
    </row>
    <row r="1587" spans="1:10">
      <c r="A1587" t="s">
        <v>409</v>
      </c>
      <c r="B1587" t="str">
        <f t="shared" si="219"/>
        <v xml:space="preserve"> żarski </v>
      </c>
      <c r="C1587" s="4" t="s">
        <v>7</v>
      </c>
      <c r="D1587" s="6">
        <v>5325</v>
      </c>
      <c r="E1587" s="6">
        <v>2729</v>
      </c>
      <c r="F1587" s="6">
        <v>2596</v>
      </c>
      <c r="G1587" t="b">
        <f t="shared" si="222"/>
        <v>0</v>
      </c>
      <c r="H1587" t="b">
        <f t="shared" si="223"/>
        <v>1</v>
      </c>
      <c r="I1587" t="b">
        <f t="shared" si="224"/>
        <v>1</v>
      </c>
      <c r="J1587" t="b">
        <f t="shared" si="225"/>
        <v>0</v>
      </c>
    </row>
    <row r="1588" spans="1:10">
      <c r="A1588" t="s">
        <v>409</v>
      </c>
      <c r="B1588" t="str">
        <f t="shared" si="219"/>
        <v xml:space="preserve"> żarski </v>
      </c>
      <c r="C1588" s="4" t="s">
        <v>8</v>
      </c>
      <c r="D1588" s="6">
        <v>4727</v>
      </c>
      <c r="E1588" s="6">
        <v>2425</v>
      </c>
      <c r="F1588" s="6">
        <v>2302</v>
      </c>
      <c r="G1588" t="b">
        <f t="shared" si="222"/>
        <v>0</v>
      </c>
      <c r="H1588" t="b">
        <f t="shared" si="223"/>
        <v>1</v>
      </c>
      <c r="I1588" t="b">
        <f t="shared" si="224"/>
        <v>1</v>
      </c>
      <c r="J1588" t="b">
        <f t="shared" si="225"/>
        <v>0</v>
      </c>
    </row>
    <row r="1589" spans="1:10">
      <c r="A1589" t="s">
        <v>409</v>
      </c>
      <c r="B1589" t="str">
        <f t="shared" si="219"/>
        <v xml:space="preserve"> żarski </v>
      </c>
      <c r="C1589" s="4" t="s">
        <v>9</v>
      </c>
      <c r="D1589" s="6">
        <v>5137</v>
      </c>
      <c r="E1589" s="6">
        <v>2623</v>
      </c>
      <c r="F1589" s="6">
        <v>2514</v>
      </c>
      <c r="G1589" t="b">
        <f t="shared" si="222"/>
        <v>0</v>
      </c>
      <c r="H1589" t="b">
        <f t="shared" si="223"/>
        <v>1</v>
      </c>
      <c r="I1589" t="b">
        <f t="shared" si="224"/>
        <v>1</v>
      </c>
      <c r="J1589" t="b">
        <f t="shared" si="225"/>
        <v>0</v>
      </c>
    </row>
    <row r="1590" spans="1:10">
      <c r="A1590" t="s">
        <v>409</v>
      </c>
      <c r="B1590" t="str">
        <f t="shared" si="219"/>
        <v xml:space="preserve"> żarski </v>
      </c>
      <c r="C1590" s="4" t="s">
        <v>10</v>
      </c>
      <c r="D1590" s="6">
        <v>6437</v>
      </c>
      <c r="E1590" s="6">
        <v>3274</v>
      </c>
      <c r="F1590" s="6">
        <v>3163</v>
      </c>
      <c r="G1590" t="b">
        <f t="shared" si="222"/>
        <v>0</v>
      </c>
      <c r="H1590" t="b">
        <f t="shared" si="223"/>
        <v>1</v>
      </c>
      <c r="I1590" t="b">
        <f t="shared" si="224"/>
        <v>1</v>
      </c>
      <c r="J1590" t="b">
        <f t="shared" si="225"/>
        <v>0</v>
      </c>
    </row>
    <row r="1591" spans="1:10">
      <c r="A1591" t="s">
        <v>409</v>
      </c>
      <c r="B1591" t="str">
        <f t="shared" si="219"/>
        <v xml:space="preserve"> żarski </v>
      </c>
      <c r="C1591" s="4" t="s">
        <v>11</v>
      </c>
      <c r="D1591" s="6">
        <v>7146</v>
      </c>
      <c r="E1591" s="6">
        <v>3715</v>
      </c>
      <c r="F1591" s="6">
        <v>3431</v>
      </c>
      <c r="G1591" t="b">
        <f t="shared" si="222"/>
        <v>0</v>
      </c>
      <c r="H1591" t="b">
        <f t="shared" si="223"/>
        <v>1</v>
      </c>
      <c r="I1591" t="b">
        <f t="shared" si="224"/>
        <v>1</v>
      </c>
      <c r="J1591" t="b">
        <f t="shared" si="225"/>
        <v>0</v>
      </c>
    </row>
    <row r="1592" spans="1:10">
      <c r="A1592" t="s">
        <v>409</v>
      </c>
      <c r="B1592" t="str">
        <f t="shared" ref="B1592:B1655" si="228">IF(C1591="65+",C1592,B1591)</f>
        <v xml:space="preserve"> żarski </v>
      </c>
      <c r="C1592" s="4" t="s">
        <v>12</v>
      </c>
      <c r="D1592" s="6">
        <v>8058</v>
      </c>
      <c r="E1592" s="6">
        <v>4164</v>
      </c>
      <c r="F1592" s="6">
        <v>3894</v>
      </c>
      <c r="G1592" t="b">
        <f t="shared" si="222"/>
        <v>0</v>
      </c>
      <c r="H1592" t="b">
        <f t="shared" si="223"/>
        <v>1</v>
      </c>
      <c r="I1592" t="b">
        <f t="shared" si="224"/>
        <v>1</v>
      </c>
      <c r="J1592" t="b">
        <f t="shared" si="225"/>
        <v>0</v>
      </c>
    </row>
    <row r="1593" spans="1:10">
      <c r="A1593" t="s">
        <v>409</v>
      </c>
      <c r="B1593" t="str">
        <f t="shared" si="228"/>
        <v xml:space="preserve"> żarski </v>
      </c>
      <c r="C1593" s="4" t="s">
        <v>13</v>
      </c>
      <c r="D1593" s="6">
        <v>8010</v>
      </c>
      <c r="E1593" s="6">
        <v>4047</v>
      </c>
      <c r="F1593" s="6">
        <v>3963</v>
      </c>
      <c r="G1593" t="b">
        <f t="shared" si="222"/>
        <v>0</v>
      </c>
      <c r="H1593" t="b">
        <f t="shared" si="223"/>
        <v>1</v>
      </c>
      <c r="I1593" t="b">
        <f t="shared" si="224"/>
        <v>1</v>
      </c>
      <c r="J1593" t="b">
        <f t="shared" si="225"/>
        <v>0</v>
      </c>
    </row>
    <row r="1594" spans="1:10">
      <c r="A1594" t="s">
        <v>409</v>
      </c>
      <c r="B1594" t="str">
        <f t="shared" si="228"/>
        <v xml:space="preserve"> żarski </v>
      </c>
      <c r="C1594" s="4" t="s">
        <v>14</v>
      </c>
      <c r="D1594" s="6">
        <v>7246</v>
      </c>
      <c r="E1594" s="6">
        <v>3725</v>
      </c>
      <c r="F1594" s="6">
        <v>3521</v>
      </c>
      <c r="G1594" t="b">
        <f t="shared" si="222"/>
        <v>0</v>
      </c>
      <c r="H1594" t="b">
        <f t="shared" si="223"/>
        <v>1</v>
      </c>
      <c r="I1594" t="b">
        <f t="shared" si="224"/>
        <v>1</v>
      </c>
      <c r="J1594" t="b">
        <f t="shared" si="225"/>
        <v>0</v>
      </c>
    </row>
    <row r="1595" spans="1:10">
      <c r="A1595" t="s">
        <v>409</v>
      </c>
      <c r="B1595" t="str">
        <f t="shared" si="228"/>
        <v xml:space="preserve"> żarski </v>
      </c>
      <c r="C1595" s="4" t="s">
        <v>15</v>
      </c>
      <c r="D1595" s="6">
        <v>5635</v>
      </c>
      <c r="E1595" s="6">
        <v>2807</v>
      </c>
      <c r="F1595" s="6">
        <v>2828</v>
      </c>
      <c r="G1595" t="b">
        <f t="shared" si="222"/>
        <v>0</v>
      </c>
      <c r="H1595" t="b">
        <f t="shared" si="223"/>
        <v>1</v>
      </c>
      <c r="I1595" t="b">
        <f t="shared" si="224"/>
        <v>1</v>
      </c>
      <c r="J1595" t="b">
        <f t="shared" si="225"/>
        <v>0</v>
      </c>
    </row>
    <row r="1596" spans="1:10">
      <c r="A1596" t="s">
        <v>409</v>
      </c>
      <c r="B1596" t="str">
        <f t="shared" si="228"/>
        <v xml:space="preserve"> żarski </v>
      </c>
      <c r="C1596" s="4" t="s">
        <v>16</v>
      </c>
      <c r="D1596" s="6">
        <v>6114</v>
      </c>
      <c r="E1596" s="6">
        <v>2960</v>
      </c>
      <c r="F1596" s="6">
        <v>3154</v>
      </c>
      <c r="G1596" t="b">
        <f t="shared" si="222"/>
        <v>0</v>
      </c>
      <c r="H1596" t="b">
        <f t="shared" si="223"/>
        <v>1</v>
      </c>
      <c r="I1596" t="b">
        <f t="shared" si="224"/>
        <v>1</v>
      </c>
      <c r="J1596" t="b">
        <f t="shared" si="225"/>
        <v>0</v>
      </c>
    </row>
    <row r="1597" spans="1:10">
      <c r="A1597" t="s">
        <v>409</v>
      </c>
      <c r="B1597" t="str">
        <f t="shared" si="228"/>
        <v xml:space="preserve"> żarski </v>
      </c>
      <c r="C1597" s="4" t="s">
        <v>17</v>
      </c>
      <c r="D1597" s="6">
        <v>7684</v>
      </c>
      <c r="E1597" s="6">
        <v>3769</v>
      </c>
      <c r="F1597" s="6">
        <v>3915</v>
      </c>
      <c r="G1597" t="b">
        <f t="shared" si="222"/>
        <v>0</v>
      </c>
      <c r="H1597" t="b">
        <f t="shared" si="223"/>
        <v>1</v>
      </c>
      <c r="I1597" t="b">
        <f t="shared" si="224"/>
        <v>1</v>
      </c>
      <c r="J1597" t="b">
        <f t="shared" si="225"/>
        <v>0</v>
      </c>
    </row>
    <row r="1598" spans="1:10">
      <c r="A1598" t="s">
        <v>409</v>
      </c>
      <c r="B1598" t="str">
        <f t="shared" si="228"/>
        <v xml:space="preserve"> żarski </v>
      </c>
      <c r="C1598" s="4" t="s">
        <v>18</v>
      </c>
      <c r="D1598" s="6">
        <v>7502</v>
      </c>
      <c r="E1598" s="6">
        <v>3588</v>
      </c>
      <c r="F1598" s="6">
        <v>3914</v>
      </c>
      <c r="G1598" t="b">
        <f t="shared" si="222"/>
        <v>0</v>
      </c>
      <c r="H1598" t="b">
        <f t="shared" si="223"/>
        <v>1</v>
      </c>
      <c r="I1598" t="b">
        <f t="shared" si="224"/>
        <v>1</v>
      </c>
      <c r="J1598" t="b">
        <f t="shared" si="225"/>
        <v>0</v>
      </c>
    </row>
    <row r="1599" spans="1:10">
      <c r="A1599" t="s">
        <v>409</v>
      </c>
      <c r="B1599" t="str">
        <f t="shared" si="228"/>
        <v xml:space="preserve"> żarski </v>
      </c>
      <c r="C1599" s="4" t="s">
        <v>19</v>
      </c>
      <c r="D1599" s="6">
        <v>5787</v>
      </c>
      <c r="E1599" s="6">
        <v>2589</v>
      </c>
      <c r="F1599" s="6">
        <v>3198</v>
      </c>
      <c r="G1599" t="b">
        <f t="shared" si="222"/>
        <v>0</v>
      </c>
      <c r="H1599" t="b">
        <f t="shared" si="223"/>
        <v>1</v>
      </c>
      <c r="I1599" t="b">
        <f t="shared" si="224"/>
        <v>1</v>
      </c>
      <c r="J1599" t="b">
        <f t="shared" si="225"/>
        <v>0</v>
      </c>
    </row>
    <row r="1600" spans="1:10">
      <c r="A1600" t="s">
        <v>409</v>
      </c>
      <c r="B1600" t="str">
        <f t="shared" si="228"/>
        <v xml:space="preserve"> żarski </v>
      </c>
      <c r="C1600" s="4" t="s">
        <v>5</v>
      </c>
      <c r="D1600" s="6">
        <v>8702</v>
      </c>
      <c r="E1600" s="6">
        <v>2878</v>
      </c>
      <c r="F1600" s="6">
        <v>5824</v>
      </c>
      <c r="G1600" t="b">
        <f t="shared" si="222"/>
        <v>1</v>
      </c>
      <c r="H1600" t="b">
        <f t="shared" si="223"/>
        <v>1</v>
      </c>
      <c r="I1600" t="b">
        <f t="shared" si="224"/>
        <v>0</v>
      </c>
      <c r="J1600" t="b">
        <f t="shared" si="225"/>
        <v>0</v>
      </c>
    </row>
    <row r="1601" spans="1:10">
      <c r="A1601" t="s">
        <v>409</v>
      </c>
      <c r="B1601" t="str">
        <f t="shared" si="228"/>
        <v xml:space="preserve"> żarski </v>
      </c>
      <c r="C1601" s="4" t="s">
        <v>4</v>
      </c>
      <c r="D1601" s="6">
        <f>SUM(D1599:D1600)</f>
        <v>14489</v>
      </c>
      <c r="E1601" s="6">
        <f>SUM(E1599:E1600)</f>
        <v>5467</v>
      </c>
      <c r="F1601" s="6">
        <f t="shared" ref="F1601" si="229">SUM(F1599:F1600)</f>
        <v>9022</v>
      </c>
      <c r="G1601" t="b">
        <f t="shared" si="222"/>
        <v>1</v>
      </c>
      <c r="H1601" t="b">
        <f t="shared" si="223"/>
        <v>0</v>
      </c>
      <c r="I1601" t="b">
        <f t="shared" si="224"/>
        <v>1</v>
      </c>
      <c r="J1601" t="b">
        <f t="shared" si="225"/>
        <v>0</v>
      </c>
    </row>
    <row r="1602" spans="1:10">
      <c r="A1602" t="s">
        <v>409</v>
      </c>
      <c r="B1602" t="str">
        <f t="shared" si="228"/>
        <v xml:space="preserve"> wschowski </v>
      </c>
      <c r="C1602" s="4" t="s">
        <v>168</v>
      </c>
      <c r="D1602" s="6">
        <v>39277</v>
      </c>
      <c r="E1602" s="6">
        <v>19404</v>
      </c>
      <c r="F1602" s="6">
        <v>19873</v>
      </c>
      <c r="G1602" t="b">
        <f t="shared" si="222"/>
        <v>1</v>
      </c>
      <c r="H1602" t="b">
        <f t="shared" si="223"/>
        <v>1</v>
      </c>
      <c r="I1602" t="b">
        <f t="shared" si="224"/>
        <v>1</v>
      </c>
      <c r="J1602" t="b">
        <f t="shared" si="225"/>
        <v>1</v>
      </c>
    </row>
    <row r="1603" spans="1:10">
      <c r="A1603" t="s">
        <v>409</v>
      </c>
      <c r="B1603" t="str">
        <f t="shared" si="228"/>
        <v xml:space="preserve"> wschowski </v>
      </c>
      <c r="C1603" s="4" t="s">
        <v>6</v>
      </c>
      <c r="D1603" s="6">
        <v>2004</v>
      </c>
      <c r="E1603" s="6">
        <v>1017</v>
      </c>
      <c r="F1603" s="6">
        <v>987</v>
      </c>
      <c r="G1603" t="b">
        <f t="shared" si="222"/>
        <v>0</v>
      </c>
      <c r="H1603" t="b">
        <f t="shared" si="223"/>
        <v>1</v>
      </c>
      <c r="I1603" t="b">
        <f t="shared" si="224"/>
        <v>1</v>
      </c>
      <c r="J1603" t="b">
        <f t="shared" si="225"/>
        <v>0</v>
      </c>
    </row>
    <row r="1604" spans="1:10">
      <c r="A1604" t="s">
        <v>409</v>
      </c>
      <c r="B1604" t="str">
        <f t="shared" si="228"/>
        <v xml:space="preserve"> wschowski </v>
      </c>
      <c r="C1604" s="4" t="s">
        <v>7</v>
      </c>
      <c r="D1604" s="6">
        <v>2285</v>
      </c>
      <c r="E1604" s="6">
        <v>1194</v>
      </c>
      <c r="F1604" s="6">
        <v>1091</v>
      </c>
      <c r="G1604" t="b">
        <f t="shared" si="222"/>
        <v>0</v>
      </c>
      <c r="H1604" t="b">
        <f t="shared" si="223"/>
        <v>1</v>
      </c>
      <c r="I1604" t="b">
        <f t="shared" si="224"/>
        <v>1</v>
      </c>
      <c r="J1604" t="b">
        <f t="shared" si="225"/>
        <v>0</v>
      </c>
    </row>
    <row r="1605" spans="1:10">
      <c r="A1605" t="s">
        <v>409</v>
      </c>
      <c r="B1605" t="str">
        <f t="shared" si="228"/>
        <v xml:space="preserve"> wschowski </v>
      </c>
      <c r="C1605" s="4" t="s">
        <v>8</v>
      </c>
      <c r="D1605" s="6">
        <v>2141</v>
      </c>
      <c r="E1605" s="6">
        <v>1099</v>
      </c>
      <c r="F1605" s="6">
        <v>1042</v>
      </c>
      <c r="G1605" t="b">
        <f t="shared" si="222"/>
        <v>0</v>
      </c>
      <c r="H1605" t="b">
        <f t="shared" si="223"/>
        <v>1</v>
      </c>
      <c r="I1605" t="b">
        <f t="shared" si="224"/>
        <v>1</v>
      </c>
      <c r="J1605" t="b">
        <f t="shared" si="225"/>
        <v>0</v>
      </c>
    </row>
    <row r="1606" spans="1:10">
      <c r="A1606" t="s">
        <v>409</v>
      </c>
      <c r="B1606" t="str">
        <f t="shared" si="228"/>
        <v xml:space="preserve"> wschowski </v>
      </c>
      <c r="C1606" s="4" t="s">
        <v>9</v>
      </c>
      <c r="D1606" s="6">
        <v>2193</v>
      </c>
      <c r="E1606" s="6">
        <v>1141</v>
      </c>
      <c r="F1606" s="6">
        <v>1052</v>
      </c>
      <c r="G1606" t="b">
        <f t="shared" si="222"/>
        <v>0</v>
      </c>
      <c r="H1606" t="b">
        <f t="shared" si="223"/>
        <v>1</v>
      </c>
      <c r="I1606" t="b">
        <f t="shared" si="224"/>
        <v>1</v>
      </c>
      <c r="J1606" t="b">
        <f t="shared" si="225"/>
        <v>0</v>
      </c>
    </row>
    <row r="1607" spans="1:10">
      <c r="A1607" t="s">
        <v>409</v>
      </c>
      <c r="B1607" t="str">
        <f t="shared" si="228"/>
        <v xml:space="preserve"> wschowski </v>
      </c>
      <c r="C1607" s="4" t="s">
        <v>10</v>
      </c>
      <c r="D1607" s="6">
        <v>2727</v>
      </c>
      <c r="E1607" s="6">
        <v>1409</v>
      </c>
      <c r="F1607" s="6">
        <v>1318</v>
      </c>
      <c r="G1607" t="b">
        <f t="shared" si="222"/>
        <v>0</v>
      </c>
      <c r="H1607" t="b">
        <f t="shared" si="223"/>
        <v>1</v>
      </c>
      <c r="I1607" t="b">
        <f t="shared" si="224"/>
        <v>1</v>
      </c>
      <c r="J1607" t="b">
        <f t="shared" si="225"/>
        <v>0</v>
      </c>
    </row>
    <row r="1608" spans="1:10">
      <c r="A1608" t="s">
        <v>409</v>
      </c>
      <c r="B1608" t="str">
        <f t="shared" si="228"/>
        <v xml:space="preserve"> wschowski </v>
      </c>
      <c r="C1608" s="4" t="s">
        <v>11</v>
      </c>
      <c r="D1608" s="6">
        <v>3014</v>
      </c>
      <c r="E1608" s="6">
        <v>1531</v>
      </c>
      <c r="F1608" s="6">
        <v>1483</v>
      </c>
      <c r="G1608" t="b">
        <f t="shared" si="222"/>
        <v>0</v>
      </c>
      <c r="H1608" t="b">
        <f t="shared" si="223"/>
        <v>1</v>
      </c>
      <c r="I1608" t="b">
        <f t="shared" si="224"/>
        <v>1</v>
      </c>
      <c r="J1608" t="b">
        <f t="shared" si="225"/>
        <v>0</v>
      </c>
    </row>
    <row r="1609" spans="1:10">
      <c r="A1609" t="s">
        <v>409</v>
      </c>
      <c r="B1609" t="str">
        <f t="shared" si="228"/>
        <v xml:space="preserve"> wschowski </v>
      </c>
      <c r="C1609" s="4" t="s">
        <v>12</v>
      </c>
      <c r="D1609" s="6">
        <v>3276</v>
      </c>
      <c r="E1609" s="6">
        <v>1693</v>
      </c>
      <c r="F1609" s="6">
        <v>1583</v>
      </c>
      <c r="G1609" t="b">
        <f t="shared" si="222"/>
        <v>0</v>
      </c>
      <c r="H1609" t="b">
        <f t="shared" si="223"/>
        <v>1</v>
      </c>
      <c r="I1609" t="b">
        <f t="shared" si="224"/>
        <v>1</v>
      </c>
      <c r="J1609" t="b">
        <f t="shared" si="225"/>
        <v>0</v>
      </c>
    </row>
    <row r="1610" spans="1:10">
      <c r="A1610" t="s">
        <v>409</v>
      </c>
      <c r="B1610" t="str">
        <f t="shared" si="228"/>
        <v xml:space="preserve"> wschowski </v>
      </c>
      <c r="C1610" s="4" t="s">
        <v>13</v>
      </c>
      <c r="D1610" s="6">
        <v>3050</v>
      </c>
      <c r="E1610" s="6">
        <v>1591</v>
      </c>
      <c r="F1610" s="6">
        <v>1459</v>
      </c>
      <c r="G1610" t="b">
        <f t="shared" si="222"/>
        <v>0</v>
      </c>
      <c r="H1610" t="b">
        <f t="shared" si="223"/>
        <v>1</v>
      </c>
      <c r="I1610" t="b">
        <f t="shared" si="224"/>
        <v>1</v>
      </c>
      <c r="J1610" t="b">
        <f t="shared" si="225"/>
        <v>0</v>
      </c>
    </row>
    <row r="1611" spans="1:10">
      <c r="A1611" t="s">
        <v>409</v>
      </c>
      <c r="B1611" t="str">
        <f t="shared" si="228"/>
        <v xml:space="preserve"> wschowski </v>
      </c>
      <c r="C1611" s="4" t="s">
        <v>14</v>
      </c>
      <c r="D1611" s="6">
        <v>2779</v>
      </c>
      <c r="E1611" s="6">
        <v>1434</v>
      </c>
      <c r="F1611" s="6">
        <v>1345</v>
      </c>
      <c r="G1611" t="b">
        <f t="shared" si="222"/>
        <v>0</v>
      </c>
      <c r="H1611" t="b">
        <f t="shared" si="223"/>
        <v>1</v>
      </c>
      <c r="I1611" t="b">
        <f t="shared" si="224"/>
        <v>1</v>
      </c>
      <c r="J1611" t="b">
        <f t="shared" si="225"/>
        <v>0</v>
      </c>
    </row>
    <row r="1612" spans="1:10">
      <c r="A1612" t="s">
        <v>409</v>
      </c>
      <c r="B1612" t="str">
        <f t="shared" si="228"/>
        <v xml:space="preserve"> wschowski </v>
      </c>
      <c r="C1612" s="4" t="s">
        <v>15</v>
      </c>
      <c r="D1612" s="6">
        <v>2276</v>
      </c>
      <c r="E1612" s="6">
        <v>1150</v>
      </c>
      <c r="F1612" s="6">
        <v>1126</v>
      </c>
      <c r="G1612" t="b">
        <f t="shared" si="222"/>
        <v>0</v>
      </c>
      <c r="H1612" t="b">
        <f t="shared" si="223"/>
        <v>1</v>
      </c>
      <c r="I1612" t="b">
        <f t="shared" si="224"/>
        <v>1</v>
      </c>
      <c r="J1612" t="b">
        <f t="shared" si="225"/>
        <v>0</v>
      </c>
    </row>
    <row r="1613" spans="1:10">
      <c r="A1613" t="s">
        <v>409</v>
      </c>
      <c r="B1613" t="str">
        <f t="shared" si="228"/>
        <v xml:space="preserve"> wschowski </v>
      </c>
      <c r="C1613" s="4" t="s">
        <v>16</v>
      </c>
      <c r="D1613" s="6">
        <v>2378</v>
      </c>
      <c r="E1613" s="6">
        <v>1180</v>
      </c>
      <c r="F1613" s="6">
        <v>1198</v>
      </c>
      <c r="G1613" t="b">
        <f t="shared" si="222"/>
        <v>0</v>
      </c>
      <c r="H1613" t="b">
        <f t="shared" si="223"/>
        <v>1</v>
      </c>
      <c r="I1613" t="b">
        <f t="shared" si="224"/>
        <v>1</v>
      </c>
      <c r="J1613" t="b">
        <f t="shared" si="225"/>
        <v>0</v>
      </c>
    </row>
    <row r="1614" spans="1:10">
      <c r="A1614" t="s">
        <v>409</v>
      </c>
      <c r="B1614" t="str">
        <f t="shared" si="228"/>
        <v xml:space="preserve"> wschowski </v>
      </c>
      <c r="C1614" s="4" t="s">
        <v>17</v>
      </c>
      <c r="D1614" s="6">
        <v>2929</v>
      </c>
      <c r="E1614" s="6">
        <v>1446</v>
      </c>
      <c r="F1614" s="6">
        <v>1483</v>
      </c>
      <c r="G1614" t="b">
        <f t="shared" si="222"/>
        <v>0</v>
      </c>
      <c r="H1614" t="b">
        <f t="shared" si="223"/>
        <v>1</v>
      </c>
      <c r="I1614" t="b">
        <f t="shared" si="224"/>
        <v>1</v>
      </c>
      <c r="J1614" t="b">
        <f t="shared" si="225"/>
        <v>0</v>
      </c>
    </row>
    <row r="1615" spans="1:10">
      <c r="A1615" t="s">
        <v>409</v>
      </c>
      <c r="B1615" t="str">
        <f t="shared" si="228"/>
        <v xml:space="preserve"> wschowski </v>
      </c>
      <c r="C1615" s="4" t="s">
        <v>18</v>
      </c>
      <c r="D1615" s="6">
        <v>2721</v>
      </c>
      <c r="E1615" s="6">
        <v>1301</v>
      </c>
      <c r="F1615" s="6">
        <v>1420</v>
      </c>
      <c r="G1615" t="b">
        <f t="shared" si="222"/>
        <v>0</v>
      </c>
      <c r="H1615" t="b">
        <f t="shared" si="223"/>
        <v>1</v>
      </c>
      <c r="I1615" t="b">
        <f t="shared" si="224"/>
        <v>1</v>
      </c>
      <c r="J1615" t="b">
        <f t="shared" si="225"/>
        <v>0</v>
      </c>
    </row>
    <row r="1616" spans="1:10">
      <c r="A1616" t="s">
        <v>409</v>
      </c>
      <c r="B1616" t="str">
        <f t="shared" si="228"/>
        <v xml:space="preserve"> wschowski </v>
      </c>
      <c r="C1616" s="4" t="s">
        <v>19</v>
      </c>
      <c r="D1616" s="6">
        <v>2292</v>
      </c>
      <c r="E1616" s="6">
        <v>1029</v>
      </c>
      <c r="F1616" s="6">
        <v>1263</v>
      </c>
      <c r="G1616" t="b">
        <f t="shared" si="222"/>
        <v>0</v>
      </c>
      <c r="H1616" t="b">
        <f t="shared" si="223"/>
        <v>1</v>
      </c>
      <c r="I1616" t="b">
        <f t="shared" si="224"/>
        <v>1</v>
      </c>
      <c r="J1616" t="b">
        <f t="shared" si="225"/>
        <v>0</v>
      </c>
    </row>
    <row r="1617" spans="1:10">
      <c r="A1617" t="s">
        <v>409</v>
      </c>
      <c r="B1617" t="str">
        <f t="shared" si="228"/>
        <v xml:space="preserve"> wschowski </v>
      </c>
      <c r="C1617" s="4" t="s">
        <v>5</v>
      </c>
      <c r="D1617" s="6">
        <v>3212</v>
      </c>
      <c r="E1617" s="6">
        <v>1189</v>
      </c>
      <c r="F1617" s="6">
        <v>2023</v>
      </c>
      <c r="G1617" t="b">
        <f t="shared" si="222"/>
        <v>1</v>
      </c>
      <c r="H1617" t="b">
        <f t="shared" si="223"/>
        <v>1</v>
      </c>
      <c r="I1617" t="b">
        <f t="shared" si="224"/>
        <v>0</v>
      </c>
      <c r="J1617" t="b">
        <f t="shared" si="225"/>
        <v>0</v>
      </c>
    </row>
    <row r="1618" spans="1:10">
      <c r="A1618" t="s">
        <v>409</v>
      </c>
      <c r="B1618" t="str">
        <f t="shared" si="228"/>
        <v xml:space="preserve"> wschowski </v>
      </c>
      <c r="C1618" s="4" t="s">
        <v>4</v>
      </c>
      <c r="D1618" s="6">
        <f>SUM(D1616:D1617)</f>
        <v>5504</v>
      </c>
      <c r="E1618" s="6">
        <f>SUM(E1616:E1617)</f>
        <v>2218</v>
      </c>
      <c r="F1618" s="6">
        <f t="shared" ref="F1618" si="230">SUM(F1616:F1617)</f>
        <v>3286</v>
      </c>
      <c r="G1618" t="b">
        <f t="shared" si="222"/>
        <v>1</v>
      </c>
      <c r="H1618" t="b">
        <f t="shared" si="223"/>
        <v>0</v>
      </c>
      <c r="I1618" t="b">
        <f t="shared" si="224"/>
        <v>1</v>
      </c>
      <c r="J1618" t="b">
        <f t="shared" si="225"/>
        <v>0</v>
      </c>
    </row>
    <row r="1619" spans="1:10">
      <c r="A1619" t="s">
        <v>410</v>
      </c>
      <c r="B1619" t="s">
        <v>666</v>
      </c>
      <c r="C1619" s="1" t="s">
        <v>169</v>
      </c>
      <c r="D1619" s="2">
        <v>2488417</v>
      </c>
      <c r="E1619" s="3">
        <v>1185645</v>
      </c>
      <c r="F1619" s="3">
        <v>1302772</v>
      </c>
      <c r="G1619" t="b">
        <f>IFERROR(IF(SEARCH(" - ",C1619)&gt;0,FALSE,TRUE),TRUE)</f>
        <v>1</v>
      </c>
      <c r="H1619" t="b">
        <f>IFERROR(IF(SEARCH("65+",C1619)&gt;0,FALSE,TRUE),TRUE)</f>
        <v>1</v>
      </c>
      <c r="I1619" t="b">
        <f>IFERROR(IF(SEARCH("70",C1619)&gt;0,FALSE,TRUE),TRUE)</f>
        <v>1</v>
      </c>
      <c r="J1619" t="b">
        <f>AND(G1619:I1619)</f>
        <v>1</v>
      </c>
    </row>
    <row r="1620" spans="1:10">
      <c r="A1620" t="s">
        <v>410</v>
      </c>
      <c r="B1620" t="str">
        <f t="shared" si="228"/>
        <v>Wszystkie</v>
      </c>
      <c r="C1620" s="4" t="s">
        <v>6</v>
      </c>
      <c r="D1620" s="5">
        <v>113494</v>
      </c>
      <c r="E1620" s="5">
        <v>58489</v>
      </c>
      <c r="F1620" s="5">
        <v>55005</v>
      </c>
      <c r="G1620" t="b">
        <f t="shared" ref="G1620:G1683" si="231">IFERROR(IF(SEARCH(" - ",C1620)&gt;0,FALSE,TRUE),TRUE)</f>
        <v>0</v>
      </c>
      <c r="H1620" t="b">
        <f t="shared" ref="H1620:H1683" si="232">IFERROR(IF(SEARCH("65+",C1620)&gt;0,FALSE,TRUE),TRUE)</f>
        <v>1</v>
      </c>
      <c r="I1620" t="b">
        <f t="shared" ref="I1620:I1683" si="233">IFERROR(IF(SEARCH("70",C1620)&gt;0,FALSE,TRUE),TRUE)</f>
        <v>1</v>
      </c>
      <c r="J1620" t="b">
        <f t="shared" ref="J1620:J1683" si="234">AND(G1620:I1620)</f>
        <v>0</v>
      </c>
    </row>
    <row r="1621" spans="1:10">
      <c r="A1621" t="s">
        <v>410</v>
      </c>
      <c r="B1621" t="str">
        <f t="shared" si="228"/>
        <v>Wszystkie</v>
      </c>
      <c r="C1621" s="4" t="s">
        <v>7</v>
      </c>
      <c r="D1621" s="6">
        <v>125557</v>
      </c>
      <c r="E1621" s="6">
        <v>64470</v>
      </c>
      <c r="F1621" s="6">
        <v>61087</v>
      </c>
      <c r="G1621" t="b">
        <f t="shared" si="231"/>
        <v>0</v>
      </c>
      <c r="H1621" t="b">
        <f t="shared" si="232"/>
        <v>1</v>
      </c>
      <c r="I1621" t="b">
        <f t="shared" si="233"/>
        <v>1</v>
      </c>
      <c r="J1621" t="b">
        <f t="shared" si="234"/>
        <v>0</v>
      </c>
    </row>
    <row r="1622" spans="1:10">
      <c r="A1622" t="s">
        <v>410</v>
      </c>
      <c r="B1622" t="str">
        <f t="shared" si="228"/>
        <v>Wszystkie</v>
      </c>
      <c r="C1622" s="4" t="s">
        <v>8</v>
      </c>
      <c r="D1622" s="6">
        <v>110034</v>
      </c>
      <c r="E1622" s="6">
        <v>56539</v>
      </c>
      <c r="F1622" s="6">
        <v>53495</v>
      </c>
      <c r="G1622" t="b">
        <f t="shared" si="231"/>
        <v>0</v>
      </c>
      <c r="H1622" t="b">
        <f t="shared" si="232"/>
        <v>1</v>
      </c>
      <c r="I1622" t="b">
        <f t="shared" si="233"/>
        <v>1</v>
      </c>
      <c r="J1622" t="b">
        <f t="shared" si="234"/>
        <v>0</v>
      </c>
    </row>
    <row r="1623" spans="1:10">
      <c r="A1623" t="s">
        <v>410</v>
      </c>
      <c r="B1623" t="str">
        <f t="shared" si="228"/>
        <v>Wszystkie</v>
      </c>
      <c r="C1623" s="4" t="s">
        <v>9</v>
      </c>
      <c r="D1623" s="6">
        <v>118793</v>
      </c>
      <c r="E1623" s="6">
        <v>61012</v>
      </c>
      <c r="F1623" s="6">
        <v>57781</v>
      </c>
      <c r="G1623" t="b">
        <f t="shared" si="231"/>
        <v>0</v>
      </c>
      <c r="H1623" t="b">
        <f t="shared" si="232"/>
        <v>1</v>
      </c>
      <c r="I1623" t="b">
        <f t="shared" si="233"/>
        <v>1</v>
      </c>
      <c r="J1623" t="b">
        <f t="shared" si="234"/>
        <v>0</v>
      </c>
    </row>
    <row r="1624" spans="1:10">
      <c r="A1624" t="s">
        <v>410</v>
      </c>
      <c r="B1624" t="str">
        <f t="shared" si="228"/>
        <v>Wszystkie</v>
      </c>
      <c r="C1624" s="4" t="s">
        <v>10</v>
      </c>
      <c r="D1624" s="6">
        <v>147447</v>
      </c>
      <c r="E1624" s="6">
        <v>75192</v>
      </c>
      <c r="F1624" s="6">
        <v>72255</v>
      </c>
      <c r="G1624" t="b">
        <f t="shared" si="231"/>
        <v>0</v>
      </c>
      <c r="H1624" t="b">
        <f t="shared" si="232"/>
        <v>1</v>
      </c>
      <c r="I1624" t="b">
        <f t="shared" si="233"/>
        <v>1</v>
      </c>
      <c r="J1624" t="b">
        <f t="shared" si="234"/>
        <v>0</v>
      </c>
    </row>
    <row r="1625" spans="1:10">
      <c r="A1625" t="s">
        <v>410</v>
      </c>
      <c r="B1625" t="str">
        <f t="shared" si="228"/>
        <v>Wszystkie</v>
      </c>
      <c r="C1625" s="4" t="s">
        <v>11</v>
      </c>
      <c r="D1625" s="6">
        <v>168890</v>
      </c>
      <c r="E1625" s="6">
        <v>86245</v>
      </c>
      <c r="F1625" s="6">
        <v>82645</v>
      </c>
      <c r="G1625" t="b">
        <f t="shared" si="231"/>
        <v>0</v>
      </c>
      <c r="H1625" t="b">
        <f t="shared" si="232"/>
        <v>1</v>
      </c>
      <c r="I1625" t="b">
        <f t="shared" si="233"/>
        <v>1</v>
      </c>
      <c r="J1625" t="b">
        <f t="shared" si="234"/>
        <v>0</v>
      </c>
    </row>
    <row r="1626" spans="1:10">
      <c r="A1626" t="s">
        <v>410</v>
      </c>
      <c r="B1626" t="str">
        <f t="shared" si="228"/>
        <v>Wszystkie</v>
      </c>
      <c r="C1626" s="4" t="s">
        <v>12</v>
      </c>
      <c r="D1626" s="6">
        <v>197422</v>
      </c>
      <c r="E1626" s="6">
        <v>101148</v>
      </c>
      <c r="F1626" s="6">
        <v>96274</v>
      </c>
      <c r="G1626" t="b">
        <f t="shared" si="231"/>
        <v>0</v>
      </c>
      <c r="H1626" t="b">
        <f t="shared" si="232"/>
        <v>1</v>
      </c>
      <c r="I1626" t="b">
        <f t="shared" si="233"/>
        <v>1</v>
      </c>
      <c r="J1626" t="b">
        <f t="shared" si="234"/>
        <v>0</v>
      </c>
    </row>
    <row r="1627" spans="1:10">
      <c r="A1627" t="s">
        <v>410</v>
      </c>
      <c r="B1627" t="str">
        <f t="shared" si="228"/>
        <v>Wszystkie</v>
      </c>
      <c r="C1627" s="4" t="s">
        <v>13</v>
      </c>
      <c r="D1627" s="6">
        <v>196029</v>
      </c>
      <c r="E1627" s="6">
        <v>99453</v>
      </c>
      <c r="F1627" s="6">
        <v>96576</v>
      </c>
      <c r="G1627" t="b">
        <f t="shared" si="231"/>
        <v>0</v>
      </c>
      <c r="H1627" t="b">
        <f t="shared" si="232"/>
        <v>1</v>
      </c>
      <c r="I1627" t="b">
        <f t="shared" si="233"/>
        <v>1</v>
      </c>
      <c r="J1627" t="b">
        <f t="shared" si="234"/>
        <v>0</v>
      </c>
    </row>
    <row r="1628" spans="1:10">
      <c r="A1628" t="s">
        <v>410</v>
      </c>
      <c r="B1628" t="str">
        <f t="shared" si="228"/>
        <v>Wszystkie</v>
      </c>
      <c r="C1628" s="4" t="s">
        <v>14</v>
      </c>
      <c r="D1628" s="6">
        <v>178790</v>
      </c>
      <c r="E1628" s="6">
        <v>89935</v>
      </c>
      <c r="F1628" s="6">
        <v>88855</v>
      </c>
      <c r="G1628" t="b">
        <f t="shared" si="231"/>
        <v>0</v>
      </c>
      <c r="H1628" t="b">
        <f t="shared" si="232"/>
        <v>1</v>
      </c>
      <c r="I1628" t="b">
        <f t="shared" si="233"/>
        <v>1</v>
      </c>
      <c r="J1628" t="b">
        <f t="shared" si="234"/>
        <v>0</v>
      </c>
    </row>
    <row r="1629" spans="1:10">
      <c r="A1629" t="s">
        <v>410</v>
      </c>
      <c r="B1629" t="str">
        <f t="shared" si="228"/>
        <v>Wszystkie</v>
      </c>
      <c r="C1629" s="4" t="s">
        <v>15</v>
      </c>
      <c r="D1629" s="6">
        <v>153358</v>
      </c>
      <c r="E1629" s="6">
        <v>76056</v>
      </c>
      <c r="F1629" s="6">
        <v>77302</v>
      </c>
      <c r="G1629" t="b">
        <f t="shared" si="231"/>
        <v>0</v>
      </c>
      <c r="H1629" t="b">
        <f t="shared" si="232"/>
        <v>1</v>
      </c>
      <c r="I1629" t="b">
        <f t="shared" si="233"/>
        <v>1</v>
      </c>
      <c r="J1629" t="b">
        <f t="shared" si="234"/>
        <v>0</v>
      </c>
    </row>
    <row r="1630" spans="1:10">
      <c r="A1630" t="s">
        <v>410</v>
      </c>
      <c r="B1630" t="str">
        <f t="shared" si="228"/>
        <v>Wszystkie</v>
      </c>
      <c r="C1630" s="4" t="s">
        <v>16</v>
      </c>
      <c r="D1630" s="6">
        <v>152629</v>
      </c>
      <c r="E1630" s="6">
        <v>74259</v>
      </c>
      <c r="F1630" s="6">
        <v>78370</v>
      </c>
      <c r="G1630" t="b">
        <f t="shared" si="231"/>
        <v>0</v>
      </c>
      <c r="H1630" t="b">
        <f t="shared" si="232"/>
        <v>1</v>
      </c>
      <c r="I1630" t="b">
        <f t="shared" si="233"/>
        <v>1</v>
      </c>
      <c r="J1630" t="b">
        <f t="shared" si="234"/>
        <v>0</v>
      </c>
    </row>
    <row r="1631" spans="1:10">
      <c r="A1631" t="s">
        <v>410</v>
      </c>
      <c r="B1631" t="str">
        <f t="shared" si="228"/>
        <v>Wszystkie</v>
      </c>
      <c r="C1631" s="4" t="s">
        <v>17</v>
      </c>
      <c r="D1631" s="6">
        <v>187082</v>
      </c>
      <c r="E1631" s="6">
        <v>88011</v>
      </c>
      <c r="F1631" s="6">
        <v>99071</v>
      </c>
      <c r="G1631" t="b">
        <f t="shared" si="231"/>
        <v>0</v>
      </c>
      <c r="H1631" t="b">
        <f t="shared" si="232"/>
        <v>1</v>
      </c>
      <c r="I1631" t="b">
        <f t="shared" si="233"/>
        <v>1</v>
      </c>
      <c r="J1631" t="b">
        <f t="shared" si="234"/>
        <v>0</v>
      </c>
    </row>
    <row r="1632" spans="1:10">
      <c r="A1632" t="s">
        <v>410</v>
      </c>
      <c r="B1632" t="str">
        <f t="shared" si="228"/>
        <v>Wszystkie</v>
      </c>
      <c r="C1632" s="4" t="s">
        <v>18</v>
      </c>
      <c r="D1632" s="6">
        <v>191861</v>
      </c>
      <c r="E1632" s="6">
        <v>87592</v>
      </c>
      <c r="F1632" s="6">
        <v>104269</v>
      </c>
      <c r="G1632" t="b">
        <f t="shared" si="231"/>
        <v>0</v>
      </c>
      <c r="H1632" t="b">
        <f t="shared" si="232"/>
        <v>1</v>
      </c>
      <c r="I1632" t="b">
        <f t="shared" si="233"/>
        <v>1</v>
      </c>
      <c r="J1632" t="b">
        <f t="shared" si="234"/>
        <v>0</v>
      </c>
    </row>
    <row r="1633" spans="1:10">
      <c r="A1633" t="s">
        <v>410</v>
      </c>
      <c r="B1633" t="str">
        <f t="shared" si="228"/>
        <v>Wszystkie</v>
      </c>
      <c r="C1633" s="4" t="s">
        <v>19</v>
      </c>
      <c r="D1633" s="6">
        <v>162273</v>
      </c>
      <c r="E1633" s="6">
        <v>69634</v>
      </c>
      <c r="F1633" s="6">
        <v>92639</v>
      </c>
      <c r="G1633" t="b">
        <f t="shared" si="231"/>
        <v>0</v>
      </c>
      <c r="H1633" t="b">
        <f t="shared" si="232"/>
        <v>1</v>
      </c>
      <c r="I1633" t="b">
        <f t="shared" si="233"/>
        <v>1</v>
      </c>
      <c r="J1633" t="b">
        <f t="shared" si="234"/>
        <v>0</v>
      </c>
    </row>
    <row r="1634" spans="1:10">
      <c r="A1634" t="s">
        <v>410</v>
      </c>
      <c r="B1634" t="str">
        <f t="shared" si="228"/>
        <v>Wszystkie</v>
      </c>
      <c r="C1634" s="4" t="s">
        <v>5</v>
      </c>
      <c r="D1634" s="6">
        <v>284758</v>
      </c>
      <c r="E1634" s="6">
        <v>97610</v>
      </c>
      <c r="F1634" s="6">
        <v>187148</v>
      </c>
      <c r="G1634" t="b">
        <f t="shared" si="231"/>
        <v>1</v>
      </c>
      <c r="H1634" t="b">
        <f t="shared" si="232"/>
        <v>1</v>
      </c>
      <c r="I1634" t="b">
        <f t="shared" si="233"/>
        <v>0</v>
      </c>
      <c r="J1634" t="b">
        <f t="shared" si="234"/>
        <v>0</v>
      </c>
    </row>
    <row r="1635" spans="1:10">
      <c r="A1635" t="s">
        <v>410</v>
      </c>
      <c r="B1635" t="str">
        <f t="shared" si="228"/>
        <v>Wszystkie</v>
      </c>
      <c r="C1635" s="4" t="s">
        <v>4</v>
      </c>
      <c r="D1635" s="6">
        <f>SUM(D1633:D1634)</f>
        <v>447031</v>
      </c>
      <c r="E1635" s="6">
        <f>SUM(E1633:E1634)</f>
        <v>167244</v>
      </c>
      <c r="F1635" s="6">
        <f t="shared" ref="F1635" si="235">SUM(F1633:F1634)</f>
        <v>279787</v>
      </c>
      <c r="G1635" t="b">
        <f t="shared" si="231"/>
        <v>1</v>
      </c>
      <c r="H1635" t="b">
        <f t="shared" si="232"/>
        <v>0</v>
      </c>
      <c r="I1635" t="b">
        <f t="shared" si="233"/>
        <v>1</v>
      </c>
      <c r="J1635" t="b">
        <f t="shared" si="234"/>
        <v>0</v>
      </c>
    </row>
    <row r="1636" spans="1:10">
      <c r="A1636" t="s">
        <v>410</v>
      </c>
      <c r="B1636" t="str">
        <f t="shared" si="228"/>
        <v xml:space="preserve"> Łódź </v>
      </c>
      <c r="C1636" s="4" t="s">
        <v>170</v>
      </c>
      <c r="D1636" s="6">
        <v>698688</v>
      </c>
      <c r="E1636" s="6">
        <v>318043</v>
      </c>
      <c r="F1636" s="6">
        <v>380645</v>
      </c>
      <c r="G1636" t="b">
        <f t="shared" si="231"/>
        <v>1</v>
      </c>
      <c r="H1636" t="b">
        <f t="shared" si="232"/>
        <v>1</v>
      </c>
      <c r="I1636" t="b">
        <f t="shared" si="233"/>
        <v>1</v>
      </c>
      <c r="J1636" t="b">
        <f t="shared" si="234"/>
        <v>1</v>
      </c>
    </row>
    <row r="1637" spans="1:10">
      <c r="A1637" t="s">
        <v>410</v>
      </c>
      <c r="B1637" t="str">
        <f t="shared" si="228"/>
        <v xml:space="preserve"> Łódź </v>
      </c>
      <c r="C1637" s="4" t="s">
        <v>6</v>
      </c>
      <c r="D1637" s="6">
        <v>28973</v>
      </c>
      <c r="E1637" s="6">
        <v>14938</v>
      </c>
      <c r="F1637" s="6">
        <v>14035</v>
      </c>
      <c r="G1637" t="b">
        <f t="shared" si="231"/>
        <v>0</v>
      </c>
      <c r="H1637" t="b">
        <f t="shared" si="232"/>
        <v>1</v>
      </c>
      <c r="I1637" t="b">
        <f t="shared" si="233"/>
        <v>1</v>
      </c>
      <c r="J1637" t="b">
        <f t="shared" si="234"/>
        <v>0</v>
      </c>
    </row>
    <row r="1638" spans="1:10">
      <c r="A1638" t="s">
        <v>410</v>
      </c>
      <c r="B1638" t="str">
        <f t="shared" si="228"/>
        <v xml:space="preserve"> Łódź </v>
      </c>
      <c r="C1638" s="4" t="s">
        <v>7</v>
      </c>
      <c r="D1638" s="6">
        <v>30589</v>
      </c>
      <c r="E1638" s="6">
        <v>15705</v>
      </c>
      <c r="F1638" s="6">
        <v>14884</v>
      </c>
      <c r="G1638" t="b">
        <f t="shared" si="231"/>
        <v>0</v>
      </c>
      <c r="H1638" t="b">
        <f t="shared" si="232"/>
        <v>1</v>
      </c>
      <c r="I1638" t="b">
        <f t="shared" si="233"/>
        <v>1</v>
      </c>
      <c r="J1638" t="b">
        <f t="shared" si="234"/>
        <v>0</v>
      </c>
    </row>
    <row r="1639" spans="1:10">
      <c r="A1639" t="s">
        <v>410</v>
      </c>
      <c r="B1639" t="str">
        <f t="shared" si="228"/>
        <v xml:space="preserve"> Łódź </v>
      </c>
      <c r="C1639" s="4" t="s">
        <v>8</v>
      </c>
      <c r="D1639" s="6">
        <v>25652</v>
      </c>
      <c r="E1639" s="6">
        <v>13246</v>
      </c>
      <c r="F1639" s="6">
        <v>12406</v>
      </c>
      <c r="G1639" t="b">
        <f t="shared" si="231"/>
        <v>0</v>
      </c>
      <c r="H1639" t="b">
        <f t="shared" si="232"/>
        <v>1</v>
      </c>
      <c r="I1639" t="b">
        <f t="shared" si="233"/>
        <v>1</v>
      </c>
      <c r="J1639" t="b">
        <f t="shared" si="234"/>
        <v>0</v>
      </c>
    </row>
    <row r="1640" spans="1:10">
      <c r="A1640" t="s">
        <v>410</v>
      </c>
      <c r="B1640" t="str">
        <f t="shared" si="228"/>
        <v xml:space="preserve"> Łódź </v>
      </c>
      <c r="C1640" s="4" t="s">
        <v>9</v>
      </c>
      <c r="D1640" s="6">
        <v>26216</v>
      </c>
      <c r="E1640" s="6">
        <v>13334</v>
      </c>
      <c r="F1640" s="6">
        <v>12882</v>
      </c>
      <c r="G1640" t="b">
        <f t="shared" si="231"/>
        <v>0</v>
      </c>
      <c r="H1640" t="b">
        <f t="shared" si="232"/>
        <v>1</v>
      </c>
      <c r="I1640" t="b">
        <f t="shared" si="233"/>
        <v>1</v>
      </c>
      <c r="J1640" t="b">
        <f t="shared" si="234"/>
        <v>0</v>
      </c>
    </row>
    <row r="1641" spans="1:10">
      <c r="A1641" t="s">
        <v>410</v>
      </c>
      <c r="B1641" t="str">
        <f t="shared" si="228"/>
        <v xml:space="preserve"> Łódź </v>
      </c>
      <c r="C1641" s="4" t="s">
        <v>10</v>
      </c>
      <c r="D1641" s="6">
        <v>34262</v>
      </c>
      <c r="E1641" s="6">
        <v>17089</v>
      </c>
      <c r="F1641" s="6">
        <v>17173</v>
      </c>
      <c r="G1641" t="b">
        <f t="shared" si="231"/>
        <v>0</v>
      </c>
      <c r="H1641" t="b">
        <f t="shared" si="232"/>
        <v>1</v>
      </c>
      <c r="I1641" t="b">
        <f t="shared" si="233"/>
        <v>1</v>
      </c>
      <c r="J1641" t="b">
        <f t="shared" si="234"/>
        <v>0</v>
      </c>
    </row>
    <row r="1642" spans="1:10">
      <c r="A1642" t="s">
        <v>410</v>
      </c>
      <c r="B1642" t="str">
        <f t="shared" si="228"/>
        <v xml:space="preserve"> Łódź </v>
      </c>
      <c r="C1642" s="4" t="s">
        <v>11</v>
      </c>
      <c r="D1642" s="6">
        <v>43930</v>
      </c>
      <c r="E1642" s="6">
        <v>21742</v>
      </c>
      <c r="F1642" s="6">
        <v>22188</v>
      </c>
      <c r="G1642" t="b">
        <f t="shared" si="231"/>
        <v>0</v>
      </c>
      <c r="H1642" t="b">
        <f t="shared" si="232"/>
        <v>1</v>
      </c>
      <c r="I1642" t="b">
        <f t="shared" si="233"/>
        <v>1</v>
      </c>
      <c r="J1642" t="b">
        <f t="shared" si="234"/>
        <v>0</v>
      </c>
    </row>
    <row r="1643" spans="1:10">
      <c r="A1643" t="s">
        <v>410</v>
      </c>
      <c r="B1643" t="str">
        <f t="shared" si="228"/>
        <v xml:space="preserve"> Łódź </v>
      </c>
      <c r="C1643" s="4" t="s">
        <v>12</v>
      </c>
      <c r="D1643" s="6">
        <v>58085</v>
      </c>
      <c r="E1643" s="6">
        <v>28930</v>
      </c>
      <c r="F1643" s="6">
        <v>29155</v>
      </c>
      <c r="G1643" t="b">
        <f t="shared" si="231"/>
        <v>0</v>
      </c>
      <c r="H1643" t="b">
        <f t="shared" si="232"/>
        <v>1</v>
      </c>
      <c r="I1643" t="b">
        <f t="shared" si="233"/>
        <v>1</v>
      </c>
      <c r="J1643" t="b">
        <f t="shared" si="234"/>
        <v>0</v>
      </c>
    </row>
    <row r="1644" spans="1:10">
      <c r="A1644" t="s">
        <v>410</v>
      </c>
      <c r="B1644" t="str">
        <f t="shared" si="228"/>
        <v xml:space="preserve"> Łódź </v>
      </c>
      <c r="C1644" s="4" t="s">
        <v>13</v>
      </c>
      <c r="D1644" s="6">
        <v>57607</v>
      </c>
      <c r="E1644" s="6">
        <v>28504</v>
      </c>
      <c r="F1644" s="6">
        <v>29103</v>
      </c>
      <c r="G1644" t="b">
        <f t="shared" si="231"/>
        <v>0</v>
      </c>
      <c r="H1644" t="b">
        <f t="shared" si="232"/>
        <v>1</v>
      </c>
      <c r="I1644" t="b">
        <f t="shared" si="233"/>
        <v>1</v>
      </c>
      <c r="J1644" t="b">
        <f t="shared" si="234"/>
        <v>0</v>
      </c>
    </row>
    <row r="1645" spans="1:10">
      <c r="A1645" t="s">
        <v>410</v>
      </c>
      <c r="B1645" t="str">
        <f t="shared" si="228"/>
        <v xml:space="preserve"> Łódź </v>
      </c>
      <c r="C1645" s="4" t="s">
        <v>14</v>
      </c>
      <c r="D1645" s="6">
        <v>49965</v>
      </c>
      <c r="E1645" s="6">
        <v>24621</v>
      </c>
      <c r="F1645" s="6">
        <v>25344</v>
      </c>
      <c r="G1645" t="b">
        <f t="shared" si="231"/>
        <v>0</v>
      </c>
      <c r="H1645" t="b">
        <f t="shared" si="232"/>
        <v>1</v>
      </c>
      <c r="I1645" t="b">
        <f t="shared" si="233"/>
        <v>1</v>
      </c>
      <c r="J1645" t="b">
        <f t="shared" si="234"/>
        <v>0</v>
      </c>
    </row>
    <row r="1646" spans="1:10">
      <c r="A1646" t="s">
        <v>410</v>
      </c>
      <c r="B1646" t="str">
        <f t="shared" si="228"/>
        <v xml:space="preserve"> Łódź </v>
      </c>
      <c r="C1646" s="4" t="s">
        <v>15</v>
      </c>
      <c r="D1646" s="6">
        <v>40062</v>
      </c>
      <c r="E1646" s="6">
        <v>19222</v>
      </c>
      <c r="F1646" s="6">
        <v>20840</v>
      </c>
      <c r="G1646" t="b">
        <f t="shared" si="231"/>
        <v>0</v>
      </c>
      <c r="H1646" t="b">
        <f t="shared" si="232"/>
        <v>1</v>
      </c>
      <c r="I1646" t="b">
        <f t="shared" si="233"/>
        <v>1</v>
      </c>
      <c r="J1646" t="b">
        <f t="shared" si="234"/>
        <v>0</v>
      </c>
    </row>
    <row r="1647" spans="1:10">
      <c r="A1647" t="s">
        <v>410</v>
      </c>
      <c r="B1647" t="str">
        <f t="shared" si="228"/>
        <v xml:space="preserve"> Łódź </v>
      </c>
      <c r="C1647" s="4" t="s">
        <v>16</v>
      </c>
      <c r="D1647" s="6">
        <v>39976</v>
      </c>
      <c r="E1647" s="6">
        <v>18479</v>
      </c>
      <c r="F1647" s="6">
        <v>21497</v>
      </c>
      <c r="G1647" t="b">
        <f t="shared" si="231"/>
        <v>0</v>
      </c>
      <c r="H1647" t="b">
        <f t="shared" si="232"/>
        <v>1</v>
      </c>
      <c r="I1647" t="b">
        <f t="shared" si="233"/>
        <v>1</v>
      </c>
      <c r="J1647" t="b">
        <f t="shared" si="234"/>
        <v>0</v>
      </c>
    </row>
    <row r="1648" spans="1:10">
      <c r="A1648" t="s">
        <v>410</v>
      </c>
      <c r="B1648" t="str">
        <f t="shared" si="228"/>
        <v xml:space="preserve"> Łódź </v>
      </c>
      <c r="C1648" s="4" t="s">
        <v>17</v>
      </c>
      <c r="D1648" s="6">
        <v>54098</v>
      </c>
      <c r="E1648" s="6">
        <v>23654</v>
      </c>
      <c r="F1648" s="6">
        <v>30444</v>
      </c>
      <c r="G1648" t="b">
        <f t="shared" si="231"/>
        <v>0</v>
      </c>
      <c r="H1648" t="b">
        <f t="shared" si="232"/>
        <v>1</v>
      </c>
      <c r="I1648" t="b">
        <f t="shared" si="233"/>
        <v>1</v>
      </c>
      <c r="J1648" t="b">
        <f t="shared" si="234"/>
        <v>0</v>
      </c>
    </row>
    <row r="1649" spans="1:10">
      <c r="A1649" t="s">
        <v>410</v>
      </c>
      <c r="B1649" t="str">
        <f t="shared" si="228"/>
        <v xml:space="preserve"> Łódź </v>
      </c>
      <c r="C1649" s="4" t="s">
        <v>18</v>
      </c>
      <c r="D1649" s="6">
        <v>61735</v>
      </c>
      <c r="E1649" s="6">
        <v>26206</v>
      </c>
      <c r="F1649" s="6">
        <v>35529</v>
      </c>
      <c r="G1649" t="b">
        <f t="shared" si="231"/>
        <v>0</v>
      </c>
      <c r="H1649" t="b">
        <f t="shared" si="232"/>
        <v>1</v>
      </c>
      <c r="I1649" t="b">
        <f t="shared" si="233"/>
        <v>1</v>
      </c>
      <c r="J1649" t="b">
        <f t="shared" si="234"/>
        <v>0</v>
      </c>
    </row>
    <row r="1650" spans="1:10">
      <c r="A1650" t="s">
        <v>410</v>
      </c>
      <c r="B1650" t="str">
        <f t="shared" si="228"/>
        <v xml:space="preserve"> Łódź </v>
      </c>
      <c r="C1650" s="4" t="s">
        <v>19</v>
      </c>
      <c r="D1650" s="6">
        <v>54048</v>
      </c>
      <c r="E1650" s="6">
        <v>22091</v>
      </c>
      <c r="F1650" s="6">
        <v>31957</v>
      </c>
      <c r="G1650" t="b">
        <f t="shared" si="231"/>
        <v>0</v>
      </c>
      <c r="H1650" t="b">
        <f t="shared" si="232"/>
        <v>1</v>
      </c>
      <c r="I1650" t="b">
        <f t="shared" si="233"/>
        <v>1</v>
      </c>
      <c r="J1650" t="b">
        <f t="shared" si="234"/>
        <v>0</v>
      </c>
    </row>
    <row r="1651" spans="1:10">
      <c r="A1651" t="s">
        <v>410</v>
      </c>
      <c r="B1651" t="str">
        <f t="shared" si="228"/>
        <v xml:space="preserve"> Łódź </v>
      </c>
      <c r="C1651" s="4" t="s">
        <v>5</v>
      </c>
      <c r="D1651" s="6">
        <v>93490</v>
      </c>
      <c r="E1651" s="6">
        <v>30282</v>
      </c>
      <c r="F1651" s="6">
        <v>63208</v>
      </c>
      <c r="G1651" t="b">
        <f t="shared" si="231"/>
        <v>1</v>
      </c>
      <c r="H1651" t="b">
        <f t="shared" si="232"/>
        <v>1</v>
      </c>
      <c r="I1651" t="b">
        <f t="shared" si="233"/>
        <v>0</v>
      </c>
      <c r="J1651" t="b">
        <f t="shared" si="234"/>
        <v>0</v>
      </c>
    </row>
    <row r="1652" spans="1:10">
      <c r="A1652" t="s">
        <v>410</v>
      </c>
      <c r="B1652" t="str">
        <f t="shared" si="228"/>
        <v xml:space="preserve"> Łódź </v>
      </c>
      <c r="C1652" s="4" t="s">
        <v>4</v>
      </c>
      <c r="D1652" s="6">
        <f>SUM(D1650:D1651)</f>
        <v>147538</v>
      </c>
      <c r="E1652" s="6">
        <f>SUM(E1650:E1651)</f>
        <v>52373</v>
      </c>
      <c r="F1652" s="6">
        <f t="shared" ref="F1652" si="236">SUM(F1650:F1651)</f>
        <v>95165</v>
      </c>
      <c r="G1652" t="b">
        <f t="shared" si="231"/>
        <v>1</v>
      </c>
      <c r="H1652" t="b">
        <f t="shared" si="232"/>
        <v>0</v>
      </c>
      <c r="I1652" t="b">
        <f t="shared" si="233"/>
        <v>1</v>
      </c>
      <c r="J1652" t="b">
        <f t="shared" si="234"/>
        <v>0</v>
      </c>
    </row>
    <row r="1653" spans="1:10">
      <c r="A1653" t="s">
        <v>410</v>
      </c>
      <c r="B1653" t="str">
        <f t="shared" si="228"/>
        <v xml:space="preserve"> Piotrków Trybunalski </v>
      </c>
      <c r="C1653" s="4" t="s">
        <v>22</v>
      </c>
      <c r="D1653" s="6">
        <v>74905</v>
      </c>
      <c r="E1653" s="6">
        <v>35171</v>
      </c>
      <c r="F1653" s="6">
        <v>39734</v>
      </c>
      <c r="G1653" t="b">
        <f t="shared" si="231"/>
        <v>1</v>
      </c>
      <c r="H1653" t="b">
        <f t="shared" si="232"/>
        <v>1</v>
      </c>
      <c r="I1653" t="b">
        <f t="shared" si="233"/>
        <v>1</v>
      </c>
      <c r="J1653" t="b">
        <f t="shared" si="234"/>
        <v>1</v>
      </c>
    </row>
    <row r="1654" spans="1:10">
      <c r="A1654" t="s">
        <v>410</v>
      </c>
      <c r="B1654" t="str">
        <f t="shared" si="228"/>
        <v xml:space="preserve"> Piotrków Trybunalski </v>
      </c>
      <c r="C1654" s="4" t="s">
        <v>6</v>
      </c>
      <c r="D1654" s="6">
        <v>3518</v>
      </c>
      <c r="E1654" s="6">
        <v>1821</v>
      </c>
      <c r="F1654" s="6">
        <v>1697</v>
      </c>
      <c r="G1654" t="b">
        <f t="shared" si="231"/>
        <v>0</v>
      </c>
      <c r="H1654" t="b">
        <f t="shared" si="232"/>
        <v>1</v>
      </c>
      <c r="I1654" t="b">
        <f t="shared" si="233"/>
        <v>1</v>
      </c>
      <c r="J1654" t="b">
        <f t="shared" si="234"/>
        <v>0</v>
      </c>
    </row>
    <row r="1655" spans="1:10">
      <c r="A1655" t="s">
        <v>410</v>
      </c>
      <c r="B1655" t="str">
        <f t="shared" si="228"/>
        <v xml:space="preserve"> Piotrków Trybunalski </v>
      </c>
      <c r="C1655" s="4" t="s">
        <v>7</v>
      </c>
      <c r="D1655" s="6">
        <v>3945</v>
      </c>
      <c r="E1655" s="6">
        <v>2020</v>
      </c>
      <c r="F1655" s="6">
        <v>1925</v>
      </c>
      <c r="G1655" t="b">
        <f t="shared" si="231"/>
        <v>0</v>
      </c>
      <c r="H1655" t="b">
        <f t="shared" si="232"/>
        <v>1</v>
      </c>
      <c r="I1655" t="b">
        <f t="shared" si="233"/>
        <v>1</v>
      </c>
      <c r="J1655" t="b">
        <f t="shared" si="234"/>
        <v>0</v>
      </c>
    </row>
    <row r="1656" spans="1:10">
      <c r="A1656" t="s">
        <v>410</v>
      </c>
      <c r="B1656" t="str">
        <f t="shared" ref="B1656:B1719" si="237">IF(C1655="65+",C1656,B1655)</f>
        <v xml:space="preserve"> Piotrków Trybunalski </v>
      </c>
      <c r="C1656" s="4" t="s">
        <v>8</v>
      </c>
      <c r="D1656" s="6">
        <v>3510</v>
      </c>
      <c r="E1656" s="6">
        <v>1734</v>
      </c>
      <c r="F1656" s="6">
        <v>1776</v>
      </c>
      <c r="G1656" t="b">
        <f t="shared" si="231"/>
        <v>0</v>
      </c>
      <c r="H1656" t="b">
        <f t="shared" si="232"/>
        <v>1</v>
      </c>
      <c r="I1656" t="b">
        <f t="shared" si="233"/>
        <v>1</v>
      </c>
      <c r="J1656" t="b">
        <f t="shared" si="234"/>
        <v>0</v>
      </c>
    </row>
    <row r="1657" spans="1:10">
      <c r="A1657" t="s">
        <v>410</v>
      </c>
      <c r="B1657" t="str">
        <f t="shared" si="237"/>
        <v xml:space="preserve"> Piotrków Trybunalski </v>
      </c>
      <c r="C1657" s="4" t="s">
        <v>9</v>
      </c>
      <c r="D1657" s="6">
        <v>3586</v>
      </c>
      <c r="E1657" s="6">
        <v>1828</v>
      </c>
      <c r="F1657" s="6">
        <v>1758</v>
      </c>
      <c r="G1657" t="b">
        <f t="shared" si="231"/>
        <v>0</v>
      </c>
      <c r="H1657" t="b">
        <f t="shared" si="232"/>
        <v>1</v>
      </c>
      <c r="I1657" t="b">
        <f t="shared" si="233"/>
        <v>1</v>
      </c>
      <c r="J1657" t="b">
        <f t="shared" si="234"/>
        <v>0</v>
      </c>
    </row>
    <row r="1658" spans="1:10">
      <c r="A1658" t="s">
        <v>410</v>
      </c>
      <c r="B1658" t="str">
        <f t="shared" si="237"/>
        <v xml:space="preserve"> Piotrków Trybunalski </v>
      </c>
      <c r="C1658" s="4" t="s">
        <v>10</v>
      </c>
      <c r="D1658" s="6">
        <v>4043</v>
      </c>
      <c r="E1658" s="6">
        <v>2093</v>
      </c>
      <c r="F1658" s="6">
        <v>1950</v>
      </c>
      <c r="G1658" t="b">
        <f t="shared" si="231"/>
        <v>0</v>
      </c>
      <c r="H1658" t="b">
        <f t="shared" si="232"/>
        <v>1</v>
      </c>
      <c r="I1658" t="b">
        <f t="shared" si="233"/>
        <v>1</v>
      </c>
      <c r="J1658" t="b">
        <f t="shared" si="234"/>
        <v>0</v>
      </c>
    </row>
    <row r="1659" spans="1:10">
      <c r="A1659" t="s">
        <v>410</v>
      </c>
      <c r="B1659" t="str">
        <f t="shared" si="237"/>
        <v xml:space="preserve"> Piotrków Trybunalski </v>
      </c>
      <c r="C1659" s="4" t="s">
        <v>11</v>
      </c>
      <c r="D1659" s="6">
        <v>4875</v>
      </c>
      <c r="E1659" s="6">
        <v>2435</v>
      </c>
      <c r="F1659" s="6">
        <v>2440</v>
      </c>
      <c r="G1659" t="b">
        <f t="shared" si="231"/>
        <v>0</v>
      </c>
      <c r="H1659" t="b">
        <f t="shared" si="232"/>
        <v>1</v>
      </c>
      <c r="I1659" t="b">
        <f t="shared" si="233"/>
        <v>1</v>
      </c>
      <c r="J1659" t="b">
        <f t="shared" si="234"/>
        <v>0</v>
      </c>
    </row>
    <row r="1660" spans="1:10">
      <c r="A1660" t="s">
        <v>410</v>
      </c>
      <c r="B1660" t="str">
        <f t="shared" si="237"/>
        <v xml:space="preserve"> Piotrków Trybunalski </v>
      </c>
      <c r="C1660" s="4" t="s">
        <v>12</v>
      </c>
      <c r="D1660" s="6">
        <v>5891</v>
      </c>
      <c r="E1660" s="6">
        <v>3000</v>
      </c>
      <c r="F1660" s="6">
        <v>2891</v>
      </c>
      <c r="G1660" t="b">
        <f t="shared" si="231"/>
        <v>0</v>
      </c>
      <c r="H1660" t="b">
        <f t="shared" si="232"/>
        <v>1</v>
      </c>
      <c r="I1660" t="b">
        <f t="shared" si="233"/>
        <v>1</v>
      </c>
      <c r="J1660" t="b">
        <f t="shared" si="234"/>
        <v>0</v>
      </c>
    </row>
    <row r="1661" spans="1:10">
      <c r="A1661" t="s">
        <v>410</v>
      </c>
      <c r="B1661" t="str">
        <f t="shared" si="237"/>
        <v xml:space="preserve"> Piotrków Trybunalski </v>
      </c>
      <c r="C1661" s="4" t="s">
        <v>13</v>
      </c>
      <c r="D1661" s="6">
        <v>6220</v>
      </c>
      <c r="E1661" s="6">
        <v>3128</v>
      </c>
      <c r="F1661" s="6">
        <v>3092</v>
      </c>
      <c r="G1661" t="b">
        <f t="shared" si="231"/>
        <v>0</v>
      </c>
      <c r="H1661" t="b">
        <f t="shared" si="232"/>
        <v>1</v>
      </c>
      <c r="I1661" t="b">
        <f t="shared" si="233"/>
        <v>1</v>
      </c>
      <c r="J1661" t="b">
        <f t="shared" si="234"/>
        <v>0</v>
      </c>
    </row>
    <row r="1662" spans="1:10">
      <c r="A1662" t="s">
        <v>410</v>
      </c>
      <c r="B1662" t="str">
        <f t="shared" si="237"/>
        <v xml:space="preserve"> Piotrków Trybunalski </v>
      </c>
      <c r="C1662" s="4" t="s">
        <v>14</v>
      </c>
      <c r="D1662" s="6">
        <v>5498</v>
      </c>
      <c r="E1662" s="6">
        <v>2788</v>
      </c>
      <c r="F1662" s="6">
        <v>2710</v>
      </c>
      <c r="G1662" t="b">
        <f t="shared" si="231"/>
        <v>0</v>
      </c>
      <c r="H1662" t="b">
        <f t="shared" si="232"/>
        <v>1</v>
      </c>
      <c r="I1662" t="b">
        <f t="shared" si="233"/>
        <v>1</v>
      </c>
      <c r="J1662" t="b">
        <f t="shared" si="234"/>
        <v>0</v>
      </c>
    </row>
    <row r="1663" spans="1:10">
      <c r="A1663" t="s">
        <v>410</v>
      </c>
      <c r="B1663" t="str">
        <f t="shared" si="237"/>
        <v xml:space="preserve"> Piotrków Trybunalski </v>
      </c>
      <c r="C1663" s="4" t="s">
        <v>15</v>
      </c>
      <c r="D1663" s="6">
        <v>4548</v>
      </c>
      <c r="E1663" s="6">
        <v>2188</v>
      </c>
      <c r="F1663" s="6">
        <v>2360</v>
      </c>
      <c r="G1663" t="b">
        <f t="shared" si="231"/>
        <v>0</v>
      </c>
      <c r="H1663" t="b">
        <f t="shared" si="232"/>
        <v>1</v>
      </c>
      <c r="I1663" t="b">
        <f t="shared" si="233"/>
        <v>1</v>
      </c>
      <c r="J1663" t="b">
        <f t="shared" si="234"/>
        <v>0</v>
      </c>
    </row>
    <row r="1664" spans="1:10">
      <c r="A1664" t="s">
        <v>410</v>
      </c>
      <c r="B1664" t="str">
        <f t="shared" si="237"/>
        <v xml:space="preserve"> Piotrków Trybunalski </v>
      </c>
      <c r="C1664" s="4" t="s">
        <v>16</v>
      </c>
      <c r="D1664" s="6">
        <v>4387</v>
      </c>
      <c r="E1664" s="6">
        <v>2092</v>
      </c>
      <c r="F1664" s="6">
        <v>2295</v>
      </c>
      <c r="G1664" t="b">
        <f t="shared" si="231"/>
        <v>0</v>
      </c>
      <c r="H1664" t="b">
        <f t="shared" si="232"/>
        <v>1</v>
      </c>
      <c r="I1664" t="b">
        <f t="shared" si="233"/>
        <v>1</v>
      </c>
      <c r="J1664" t="b">
        <f t="shared" si="234"/>
        <v>0</v>
      </c>
    </row>
    <row r="1665" spans="1:10">
      <c r="A1665" t="s">
        <v>410</v>
      </c>
      <c r="B1665" t="str">
        <f t="shared" si="237"/>
        <v xml:space="preserve"> Piotrków Trybunalski </v>
      </c>
      <c r="C1665" s="4" t="s">
        <v>17</v>
      </c>
      <c r="D1665" s="6">
        <v>5459</v>
      </c>
      <c r="E1665" s="6">
        <v>2401</v>
      </c>
      <c r="F1665" s="6">
        <v>3058</v>
      </c>
      <c r="G1665" t="b">
        <f t="shared" si="231"/>
        <v>0</v>
      </c>
      <c r="H1665" t="b">
        <f t="shared" si="232"/>
        <v>1</v>
      </c>
      <c r="I1665" t="b">
        <f t="shared" si="233"/>
        <v>1</v>
      </c>
      <c r="J1665" t="b">
        <f t="shared" si="234"/>
        <v>0</v>
      </c>
    </row>
    <row r="1666" spans="1:10">
      <c r="A1666" t="s">
        <v>410</v>
      </c>
      <c r="B1666" t="str">
        <f t="shared" si="237"/>
        <v xml:space="preserve"> Piotrków Trybunalski </v>
      </c>
      <c r="C1666" s="4" t="s">
        <v>18</v>
      </c>
      <c r="D1666" s="6">
        <v>6170</v>
      </c>
      <c r="E1666" s="6">
        <v>2653</v>
      </c>
      <c r="F1666" s="6">
        <v>3517</v>
      </c>
      <c r="G1666" t="b">
        <f t="shared" si="231"/>
        <v>0</v>
      </c>
      <c r="H1666" t="b">
        <f t="shared" si="232"/>
        <v>1</v>
      </c>
      <c r="I1666" t="b">
        <f t="shared" si="233"/>
        <v>1</v>
      </c>
      <c r="J1666" t="b">
        <f t="shared" si="234"/>
        <v>0</v>
      </c>
    </row>
    <row r="1667" spans="1:10">
      <c r="A1667" t="s">
        <v>410</v>
      </c>
      <c r="B1667" t="str">
        <f t="shared" si="237"/>
        <v xml:space="preserve"> Piotrków Trybunalski </v>
      </c>
      <c r="C1667" s="4" t="s">
        <v>19</v>
      </c>
      <c r="D1667" s="6">
        <v>5114</v>
      </c>
      <c r="E1667" s="6">
        <v>2124</v>
      </c>
      <c r="F1667" s="6">
        <v>2990</v>
      </c>
      <c r="G1667" t="b">
        <f t="shared" si="231"/>
        <v>0</v>
      </c>
      <c r="H1667" t="b">
        <f t="shared" si="232"/>
        <v>1</v>
      </c>
      <c r="I1667" t="b">
        <f t="shared" si="233"/>
        <v>1</v>
      </c>
      <c r="J1667" t="b">
        <f t="shared" si="234"/>
        <v>0</v>
      </c>
    </row>
    <row r="1668" spans="1:10">
      <c r="A1668" t="s">
        <v>410</v>
      </c>
      <c r="B1668" t="str">
        <f t="shared" si="237"/>
        <v xml:space="preserve"> Piotrków Trybunalski </v>
      </c>
      <c r="C1668" s="4" t="s">
        <v>5</v>
      </c>
      <c r="D1668" s="6">
        <v>8141</v>
      </c>
      <c r="E1668" s="6">
        <v>2866</v>
      </c>
      <c r="F1668" s="6">
        <v>5275</v>
      </c>
      <c r="G1668" t="b">
        <f t="shared" si="231"/>
        <v>1</v>
      </c>
      <c r="H1668" t="b">
        <f t="shared" si="232"/>
        <v>1</v>
      </c>
      <c r="I1668" t="b">
        <f t="shared" si="233"/>
        <v>0</v>
      </c>
      <c r="J1668" t="b">
        <f t="shared" si="234"/>
        <v>0</v>
      </c>
    </row>
    <row r="1669" spans="1:10">
      <c r="A1669" t="s">
        <v>410</v>
      </c>
      <c r="B1669" t="str">
        <f t="shared" si="237"/>
        <v xml:space="preserve"> Piotrków Trybunalski </v>
      </c>
      <c r="C1669" s="4" t="s">
        <v>4</v>
      </c>
      <c r="D1669" s="6">
        <f>SUM(D1667:D1668)</f>
        <v>13255</v>
      </c>
      <c r="E1669" s="6">
        <f>SUM(E1667:E1668)</f>
        <v>4990</v>
      </c>
      <c r="F1669" s="6">
        <f t="shared" ref="F1669" si="238">SUM(F1667:F1668)</f>
        <v>8265</v>
      </c>
      <c r="G1669" t="b">
        <f t="shared" si="231"/>
        <v>1</v>
      </c>
      <c r="H1669" t="b">
        <f t="shared" si="232"/>
        <v>0</v>
      </c>
      <c r="I1669" t="b">
        <f t="shared" si="233"/>
        <v>1</v>
      </c>
      <c r="J1669" t="b">
        <f t="shared" si="234"/>
        <v>0</v>
      </c>
    </row>
    <row r="1670" spans="1:10">
      <c r="A1670" t="s">
        <v>410</v>
      </c>
      <c r="B1670" t="str">
        <f t="shared" si="237"/>
        <v xml:space="preserve"> Skierniewice </v>
      </c>
      <c r="C1670" s="4" t="s">
        <v>49</v>
      </c>
      <c r="D1670" s="6">
        <v>48304</v>
      </c>
      <c r="E1670" s="6">
        <v>23073</v>
      </c>
      <c r="F1670" s="6">
        <v>25231</v>
      </c>
      <c r="G1670" t="b">
        <f t="shared" si="231"/>
        <v>1</v>
      </c>
      <c r="H1670" t="b">
        <f t="shared" si="232"/>
        <v>1</v>
      </c>
      <c r="I1670" t="b">
        <f t="shared" si="233"/>
        <v>1</v>
      </c>
      <c r="J1670" t="b">
        <f t="shared" si="234"/>
        <v>1</v>
      </c>
    </row>
    <row r="1671" spans="1:10">
      <c r="A1671" t="s">
        <v>410</v>
      </c>
      <c r="B1671" t="str">
        <f t="shared" si="237"/>
        <v xml:space="preserve"> Skierniewice </v>
      </c>
      <c r="C1671" s="4" t="s">
        <v>6</v>
      </c>
      <c r="D1671" s="6">
        <v>2541</v>
      </c>
      <c r="E1671" s="6">
        <v>1336</v>
      </c>
      <c r="F1671" s="6">
        <v>1205</v>
      </c>
      <c r="G1671" t="b">
        <f t="shared" si="231"/>
        <v>0</v>
      </c>
      <c r="H1671" t="b">
        <f t="shared" si="232"/>
        <v>1</v>
      </c>
      <c r="I1671" t="b">
        <f t="shared" si="233"/>
        <v>1</v>
      </c>
      <c r="J1671" t="b">
        <f t="shared" si="234"/>
        <v>0</v>
      </c>
    </row>
    <row r="1672" spans="1:10">
      <c r="A1672" t="s">
        <v>410</v>
      </c>
      <c r="B1672" t="str">
        <f t="shared" si="237"/>
        <v xml:space="preserve"> Skierniewice </v>
      </c>
      <c r="C1672" s="4" t="s">
        <v>7</v>
      </c>
      <c r="D1672" s="6">
        <v>2712</v>
      </c>
      <c r="E1672" s="6">
        <v>1392</v>
      </c>
      <c r="F1672" s="6">
        <v>1320</v>
      </c>
      <c r="G1672" t="b">
        <f t="shared" si="231"/>
        <v>0</v>
      </c>
      <c r="H1672" t="b">
        <f t="shared" si="232"/>
        <v>1</v>
      </c>
      <c r="I1672" t="b">
        <f t="shared" si="233"/>
        <v>1</v>
      </c>
      <c r="J1672" t="b">
        <f t="shared" si="234"/>
        <v>0</v>
      </c>
    </row>
    <row r="1673" spans="1:10">
      <c r="A1673" t="s">
        <v>410</v>
      </c>
      <c r="B1673" t="str">
        <f t="shared" si="237"/>
        <v xml:space="preserve"> Skierniewice </v>
      </c>
      <c r="C1673" s="4" t="s">
        <v>8</v>
      </c>
      <c r="D1673" s="6">
        <v>2198</v>
      </c>
      <c r="E1673" s="6">
        <v>1141</v>
      </c>
      <c r="F1673" s="6">
        <v>1057</v>
      </c>
      <c r="G1673" t="b">
        <f t="shared" si="231"/>
        <v>0</v>
      </c>
      <c r="H1673" t="b">
        <f t="shared" si="232"/>
        <v>1</v>
      </c>
      <c r="I1673" t="b">
        <f t="shared" si="233"/>
        <v>1</v>
      </c>
      <c r="J1673" t="b">
        <f t="shared" si="234"/>
        <v>0</v>
      </c>
    </row>
    <row r="1674" spans="1:10">
      <c r="A1674" t="s">
        <v>410</v>
      </c>
      <c r="B1674" t="str">
        <f t="shared" si="237"/>
        <v xml:space="preserve"> Skierniewice </v>
      </c>
      <c r="C1674" s="4" t="s">
        <v>9</v>
      </c>
      <c r="D1674" s="6">
        <v>2197</v>
      </c>
      <c r="E1674" s="6">
        <v>1192</v>
      </c>
      <c r="F1674" s="6">
        <v>1005</v>
      </c>
      <c r="G1674" t="b">
        <f t="shared" si="231"/>
        <v>0</v>
      </c>
      <c r="H1674" t="b">
        <f t="shared" si="232"/>
        <v>1</v>
      </c>
      <c r="I1674" t="b">
        <f t="shared" si="233"/>
        <v>1</v>
      </c>
      <c r="J1674" t="b">
        <f t="shared" si="234"/>
        <v>0</v>
      </c>
    </row>
    <row r="1675" spans="1:10">
      <c r="A1675" t="s">
        <v>410</v>
      </c>
      <c r="B1675" t="str">
        <f t="shared" si="237"/>
        <v xml:space="preserve"> Skierniewice </v>
      </c>
      <c r="C1675" s="4" t="s">
        <v>10</v>
      </c>
      <c r="D1675" s="6">
        <v>2659</v>
      </c>
      <c r="E1675" s="6">
        <v>1378</v>
      </c>
      <c r="F1675" s="6">
        <v>1281</v>
      </c>
      <c r="G1675" t="b">
        <f t="shared" si="231"/>
        <v>0</v>
      </c>
      <c r="H1675" t="b">
        <f t="shared" si="232"/>
        <v>1</v>
      </c>
      <c r="I1675" t="b">
        <f t="shared" si="233"/>
        <v>1</v>
      </c>
      <c r="J1675" t="b">
        <f t="shared" si="234"/>
        <v>0</v>
      </c>
    </row>
    <row r="1676" spans="1:10">
      <c r="A1676" t="s">
        <v>410</v>
      </c>
      <c r="B1676" t="str">
        <f t="shared" si="237"/>
        <v xml:space="preserve"> Skierniewice </v>
      </c>
      <c r="C1676" s="4" t="s">
        <v>11</v>
      </c>
      <c r="D1676" s="6">
        <v>3253</v>
      </c>
      <c r="E1676" s="6">
        <v>1647</v>
      </c>
      <c r="F1676" s="6">
        <v>1606</v>
      </c>
      <c r="G1676" t="b">
        <f t="shared" si="231"/>
        <v>0</v>
      </c>
      <c r="H1676" t="b">
        <f t="shared" si="232"/>
        <v>1</v>
      </c>
      <c r="I1676" t="b">
        <f t="shared" si="233"/>
        <v>1</v>
      </c>
      <c r="J1676" t="b">
        <f t="shared" si="234"/>
        <v>0</v>
      </c>
    </row>
    <row r="1677" spans="1:10">
      <c r="A1677" t="s">
        <v>410</v>
      </c>
      <c r="B1677" t="str">
        <f t="shared" si="237"/>
        <v xml:space="preserve"> Skierniewice </v>
      </c>
      <c r="C1677" s="4" t="s">
        <v>12</v>
      </c>
      <c r="D1677" s="6">
        <v>4073</v>
      </c>
      <c r="E1677" s="6">
        <v>2060</v>
      </c>
      <c r="F1677" s="6">
        <v>2013</v>
      </c>
      <c r="G1677" t="b">
        <f t="shared" si="231"/>
        <v>0</v>
      </c>
      <c r="H1677" t="b">
        <f t="shared" si="232"/>
        <v>1</v>
      </c>
      <c r="I1677" t="b">
        <f t="shared" si="233"/>
        <v>1</v>
      </c>
      <c r="J1677" t="b">
        <f t="shared" si="234"/>
        <v>0</v>
      </c>
    </row>
    <row r="1678" spans="1:10">
      <c r="A1678" t="s">
        <v>410</v>
      </c>
      <c r="B1678" t="str">
        <f t="shared" si="237"/>
        <v xml:space="preserve"> Skierniewice </v>
      </c>
      <c r="C1678" s="4" t="s">
        <v>13</v>
      </c>
      <c r="D1678" s="6">
        <v>3953</v>
      </c>
      <c r="E1678" s="6">
        <v>1965</v>
      </c>
      <c r="F1678" s="6">
        <v>1988</v>
      </c>
      <c r="G1678" t="b">
        <f t="shared" si="231"/>
        <v>0</v>
      </c>
      <c r="H1678" t="b">
        <f t="shared" si="232"/>
        <v>1</v>
      </c>
      <c r="I1678" t="b">
        <f t="shared" si="233"/>
        <v>1</v>
      </c>
      <c r="J1678" t="b">
        <f t="shared" si="234"/>
        <v>0</v>
      </c>
    </row>
    <row r="1679" spans="1:10">
      <c r="A1679" t="s">
        <v>410</v>
      </c>
      <c r="B1679" t="str">
        <f t="shared" si="237"/>
        <v xml:space="preserve"> Skierniewice </v>
      </c>
      <c r="C1679" s="4" t="s">
        <v>14</v>
      </c>
      <c r="D1679" s="6">
        <v>3327</v>
      </c>
      <c r="E1679" s="6">
        <v>1677</v>
      </c>
      <c r="F1679" s="6">
        <v>1650</v>
      </c>
      <c r="G1679" t="b">
        <f t="shared" si="231"/>
        <v>0</v>
      </c>
      <c r="H1679" t="b">
        <f t="shared" si="232"/>
        <v>1</v>
      </c>
      <c r="I1679" t="b">
        <f t="shared" si="233"/>
        <v>1</v>
      </c>
      <c r="J1679" t="b">
        <f t="shared" si="234"/>
        <v>0</v>
      </c>
    </row>
    <row r="1680" spans="1:10">
      <c r="A1680" t="s">
        <v>410</v>
      </c>
      <c r="B1680" t="str">
        <f t="shared" si="237"/>
        <v xml:space="preserve"> Skierniewice </v>
      </c>
      <c r="C1680" s="4" t="s">
        <v>15</v>
      </c>
      <c r="D1680" s="6">
        <v>2865</v>
      </c>
      <c r="E1680" s="6">
        <v>1378</v>
      </c>
      <c r="F1680" s="6">
        <v>1487</v>
      </c>
      <c r="G1680" t="b">
        <f t="shared" si="231"/>
        <v>0</v>
      </c>
      <c r="H1680" t="b">
        <f t="shared" si="232"/>
        <v>1</v>
      </c>
      <c r="I1680" t="b">
        <f t="shared" si="233"/>
        <v>1</v>
      </c>
      <c r="J1680" t="b">
        <f t="shared" si="234"/>
        <v>0</v>
      </c>
    </row>
    <row r="1681" spans="1:10">
      <c r="A1681" t="s">
        <v>410</v>
      </c>
      <c r="B1681" t="str">
        <f t="shared" si="237"/>
        <v xml:space="preserve"> Skierniewice </v>
      </c>
      <c r="C1681" s="4" t="s">
        <v>16</v>
      </c>
      <c r="D1681" s="6">
        <v>2987</v>
      </c>
      <c r="E1681" s="6">
        <v>1386</v>
      </c>
      <c r="F1681" s="6">
        <v>1601</v>
      </c>
      <c r="G1681" t="b">
        <f t="shared" si="231"/>
        <v>0</v>
      </c>
      <c r="H1681" t="b">
        <f t="shared" si="232"/>
        <v>1</v>
      </c>
      <c r="I1681" t="b">
        <f t="shared" si="233"/>
        <v>1</v>
      </c>
      <c r="J1681" t="b">
        <f t="shared" si="234"/>
        <v>0</v>
      </c>
    </row>
    <row r="1682" spans="1:10">
      <c r="A1682" t="s">
        <v>410</v>
      </c>
      <c r="B1682" t="str">
        <f t="shared" si="237"/>
        <v xml:space="preserve"> Skierniewice </v>
      </c>
      <c r="C1682" s="4" t="s">
        <v>17</v>
      </c>
      <c r="D1682" s="6">
        <v>3814</v>
      </c>
      <c r="E1682" s="6">
        <v>1734</v>
      </c>
      <c r="F1682" s="6">
        <v>2080</v>
      </c>
      <c r="G1682" t="b">
        <f t="shared" si="231"/>
        <v>0</v>
      </c>
      <c r="H1682" t="b">
        <f t="shared" si="232"/>
        <v>1</v>
      </c>
      <c r="I1682" t="b">
        <f t="shared" si="233"/>
        <v>1</v>
      </c>
      <c r="J1682" t="b">
        <f t="shared" si="234"/>
        <v>0</v>
      </c>
    </row>
    <row r="1683" spans="1:10">
      <c r="A1683" t="s">
        <v>410</v>
      </c>
      <c r="B1683" t="str">
        <f t="shared" si="237"/>
        <v xml:space="preserve"> Skierniewice </v>
      </c>
      <c r="C1683" s="4" t="s">
        <v>18</v>
      </c>
      <c r="D1683" s="6">
        <v>3980</v>
      </c>
      <c r="E1683" s="6">
        <v>1766</v>
      </c>
      <c r="F1683" s="6">
        <v>2214</v>
      </c>
      <c r="G1683" t="b">
        <f t="shared" si="231"/>
        <v>0</v>
      </c>
      <c r="H1683" t="b">
        <f t="shared" si="232"/>
        <v>1</v>
      </c>
      <c r="I1683" t="b">
        <f t="shared" si="233"/>
        <v>1</v>
      </c>
      <c r="J1683" t="b">
        <f t="shared" si="234"/>
        <v>0</v>
      </c>
    </row>
    <row r="1684" spans="1:10">
      <c r="A1684" t="s">
        <v>410</v>
      </c>
      <c r="B1684" t="str">
        <f t="shared" si="237"/>
        <v xml:space="preserve"> Skierniewice </v>
      </c>
      <c r="C1684" s="4" t="s">
        <v>19</v>
      </c>
      <c r="D1684" s="6">
        <v>3105</v>
      </c>
      <c r="E1684" s="6">
        <v>1350</v>
      </c>
      <c r="F1684" s="6">
        <v>1755</v>
      </c>
      <c r="G1684" t="b">
        <f t="shared" ref="G1684:G1747" si="239">IFERROR(IF(SEARCH(" - ",C1684)&gt;0,FALSE,TRUE),TRUE)</f>
        <v>0</v>
      </c>
      <c r="H1684" t="b">
        <f t="shared" ref="H1684:H1747" si="240">IFERROR(IF(SEARCH("65+",C1684)&gt;0,FALSE,TRUE),TRUE)</f>
        <v>1</v>
      </c>
      <c r="I1684" t="b">
        <f t="shared" ref="I1684:I1747" si="241">IFERROR(IF(SEARCH("70",C1684)&gt;0,FALSE,TRUE),TRUE)</f>
        <v>1</v>
      </c>
      <c r="J1684" t="b">
        <f t="shared" ref="J1684:J1747" si="242">AND(G1684:I1684)</f>
        <v>0</v>
      </c>
    </row>
    <row r="1685" spans="1:10">
      <c r="A1685" t="s">
        <v>410</v>
      </c>
      <c r="B1685" t="str">
        <f t="shared" si="237"/>
        <v xml:space="preserve"> Skierniewice </v>
      </c>
      <c r="C1685" s="4" t="s">
        <v>5</v>
      </c>
      <c r="D1685" s="6">
        <v>4640</v>
      </c>
      <c r="E1685" s="6">
        <v>1671</v>
      </c>
      <c r="F1685" s="6">
        <v>2969</v>
      </c>
      <c r="G1685" t="b">
        <f t="shared" si="239"/>
        <v>1</v>
      </c>
      <c r="H1685" t="b">
        <f t="shared" si="240"/>
        <v>1</v>
      </c>
      <c r="I1685" t="b">
        <f t="shared" si="241"/>
        <v>0</v>
      </c>
      <c r="J1685" t="b">
        <f t="shared" si="242"/>
        <v>0</v>
      </c>
    </row>
    <row r="1686" spans="1:10">
      <c r="A1686" t="s">
        <v>410</v>
      </c>
      <c r="B1686" t="str">
        <f t="shared" si="237"/>
        <v xml:space="preserve"> Skierniewice </v>
      </c>
      <c r="C1686" s="4" t="s">
        <v>4</v>
      </c>
      <c r="D1686" s="6">
        <f>SUM(D1684:D1685)</f>
        <v>7745</v>
      </c>
      <c r="E1686" s="6">
        <f>SUM(E1684:E1685)</f>
        <v>3021</v>
      </c>
      <c r="F1686" s="6">
        <f t="shared" ref="F1686" si="243">SUM(F1684:F1685)</f>
        <v>4724</v>
      </c>
      <c r="G1686" t="b">
        <f t="shared" si="239"/>
        <v>1</v>
      </c>
      <c r="H1686" t="b">
        <f t="shared" si="240"/>
        <v>0</v>
      </c>
      <c r="I1686" t="b">
        <f t="shared" si="241"/>
        <v>1</v>
      </c>
      <c r="J1686" t="b">
        <f t="shared" si="242"/>
        <v>0</v>
      </c>
    </row>
    <row r="1687" spans="1:10">
      <c r="A1687" t="s">
        <v>410</v>
      </c>
      <c r="B1687" t="str">
        <f t="shared" si="237"/>
        <v xml:space="preserve"> bełchatowski </v>
      </c>
      <c r="C1687" s="4" t="s">
        <v>50</v>
      </c>
      <c r="D1687" s="6">
        <v>112853</v>
      </c>
      <c r="E1687" s="6">
        <v>55410</v>
      </c>
      <c r="F1687" s="6">
        <v>57443</v>
      </c>
      <c r="G1687" t="b">
        <f t="shared" si="239"/>
        <v>1</v>
      </c>
      <c r="H1687" t="b">
        <f t="shared" si="240"/>
        <v>1</v>
      </c>
      <c r="I1687" t="b">
        <f t="shared" si="241"/>
        <v>1</v>
      </c>
      <c r="J1687" t="b">
        <f t="shared" si="242"/>
        <v>1</v>
      </c>
    </row>
    <row r="1688" spans="1:10">
      <c r="A1688" t="s">
        <v>410</v>
      </c>
      <c r="B1688" t="str">
        <f t="shared" si="237"/>
        <v xml:space="preserve"> bełchatowski </v>
      </c>
      <c r="C1688" s="4" t="s">
        <v>6</v>
      </c>
      <c r="D1688" s="6">
        <v>5914</v>
      </c>
      <c r="E1688" s="6">
        <v>3076</v>
      </c>
      <c r="F1688" s="6">
        <v>2838</v>
      </c>
      <c r="G1688" t="b">
        <f t="shared" si="239"/>
        <v>0</v>
      </c>
      <c r="H1688" t="b">
        <f t="shared" si="240"/>
        <v>1</v>
      </c>
      <c r="I1688" t="b">
        <f t="shared" si="241"/>
        <v>1</v>
      </c>
      <c r="J1688" t="b">
        <f t="shared" si="242"/>
        <v>0</v>
      </c>
    </row>
    <row r="1689" spans="1:10">
      <c r="A1689" t="s">
        <v>410</v>
      </c>
      <c r="B1689" t="str">
        <f t="shared" si="237"/>
        <v xml:space="preserve"> bełchatowski </v>
      </c>
      <c r="C1689" s="4" t="s">
        <v>7</v>
      </c>
      <c r="D1689" s="6">
        <v>6417</v>
      </c>
      <c r="E1689" s="6">
        <v>3310</v>
      </c>
      <c r="F1689" s="6">
        <v>3107</v>
      </c>
      <c r="G1689" t="b">
        <f t="shared" si="239"/>
        <v>0</v>
      </c>
      <c r="H1689" t="b">
        <f t="shared" si="240"/>
        <v>1</v>
      </c>
      <c r="I1689" t="b">
        <f t="shared" si="241"/>
        <v>1</v>
      </c>
      <c r="J1689" t="b">
        <f t="shared" si="242"/>
        <v>0</v>
      </c>
    </row>
    <row r="1690" spans="1:10">
      <c r="A1690" t="s">
        <v>410</v>
      </c>
      <c r="B1690" t="str">
        <f t="shared" si="237"/>
        <v xml:space="preserve"> bełchatowski </v>
      </c>
      <c r="C1690" s="4" t="s">
        <v>8</v>
      </c>
      <c r="D1690" s="6">
        <v>5110</v>
      </c>
      <c r="E1690" s="6">
        <v>2610</v>
      </c>
      <c r="F1690" s="6">
        <v>2500</v>
      </c>
      <c r="G1690" t="b">
        <f t="shared" si="239"/>
        <v>0</v>
      </c>
      <c r="H1690" t="b">
        <f t="shared" si="240"/>
        <v>1</v>
      </c>
      <c r="I1690" t="b">
        <f t="shared" si="241"/>
        <v>1</v>
      </c>
      <c r="J1690" t="b">
        <f t="shared" si="242"/>
        <v>0</v>
      </c>
    </row>
    <row r="1691" spans="1:10">
      <c r="A1691" t="s">
        <v>410</v>
      </c>
      <c r="B1691" t="str">
        <f t="shared" si="237"/>
        <v xml:space="preserve"> bełchatowski </v>
      </c>
      <c r="C1691" s="4" t="s">
        <v>9</v>
      </c>
      <c r="D1691" s="6">
        <v>5668</v>
      </c>
      <c r="E1691" s="6">
        <v>2899</v>
      </c>
      <c r="F1691" s="6">
        <v>2769</v>
      </c>
      <c r="G1691" t="b">
        <f t="shared" si="239"/>
        <v>0</v>
      </c>
      <c r="H1691" t="b">
        <f t="shared" si="240"/>
        <v>1</v>
      </c>
      <c r="I1691" t="b">
        <f t="shared" si="241"/>
        <v>1</v>
      </c>
      <c r="J1691" t="b">
        <f t="shared" si="242"/>
        <v>0</v>
      </c>
    </row>
    <row r="1692" spans="1:10">
      <c r="A1692" t="s">
        <v>410</v>
      </c>
      <c r="B1692" t="str">
        <f t="shared" si="237"/>
        <v xml:space="preserve"> bełchatowski </v>
      </c>
      <c r="C1692" s="4" t="s">
        <v>10</v>
      </c>
      <c r="D1692" s="6">
        <v>7162</v>
      </c>
      <c r="E1692" s="6">
        <v>3642</v>
      </c>
      <c r="F1692" s="6">
        <v>3520</v>
      </c>
      <c r="G1692" t="b">
        <f t="shared" si="239"/>
        <v>0</v>
      </c>
      <c r="H1692" t="b">
        <f t="shared" si="240"/>
        <v>1</v>
      </c>
      <c r="I1692" t="b">
        <f t="shared" si="241"/>
        <v>1</v>
      </c>
      <c r="J1692" t="b">
        <f t="shared" si="242"/>
        <v>0</v>
      </c>
    </row>
    <row r="1693" spans="1:10">
      <c r="A1693" t="s">
        <v>410</v>
      </c>
      <c r="B1693" t="str">
        <f t="shared" si="237"/>
        <v xml:space="preserve"> bełchatowski </v>
      </c>
      <c r="C1693" s="4" t="s">
        <v>11</v>
      </c>
      <c r="D1693" s="6">
        <v>8657</v>
      </c>
      <c r="E1693" s="6">
        <v>4445</v>
      </c>
      <c r="F1693" s="6">
        <v>4212</v>
      </c>
      <c r="G1693" t="b">
        <f t="shared" si="239"/>
        <v>0</v>
      </c>
      <c r="H1693" t="b">
        <f t="shared" si="240"/>
        <v>1</v>
      </c>
      <c r="I1693" t="b">
        <f t="shared" si="241"/>
        <v>1</v>
      </c>
      <c r="J1693" t="b">
        <f t="shared" si="242"/>
        <v>0</v>
      </c>
    </row>
    <row r="1694" spans="1:10">
      <c r="A1694" t="s">
        <v>410</v>
      </c>
      <c r="B1694" t="str">
        <f t="shared" si="237"/>
        <v xml:space="preserve"> bełchatowski </v>
      </c>
      <c r="C1694" s="4" t="s">
        <v>12</v>
      </c>
      <c r="D1694" s="6">
        <v>10277</v>
      </c>
      <c r="E1694" s="6">
        <v>5334</v>
      </c>
      <c r="F1694" s="6">
        <v>4943</v>
      </c>
      <c r="G1694" t="b">
        <f t="shared" si="239"/>
        <v>0</v>
      </c>
      <c r="H1694" t="b">
        <f t="shared" si="240"/>
        <v>1</v>
      </c>
      <c r="I1694" t="b">
        <f t="shared" si="241"/>
        <v>1</v>
      </c>
      <c r="J1694" t="b">
        <f t="shared" si="242"/>
        <v>0</v>
      </c>
    </row>
    <row r="1695" spans="1:10">
      <c r="A1695" t="s">
        <v>410</v>
      </c>
      <c r="B1695" t="str">
        <f t="shared" si="237"/>
        <v xml:space="preserve"> bełchatowski </v>
      </c>
      <c r="C1695" s="4" t="s">
        <v>13</v>
      </c>
      <c r="D1695" s="6">
        <v>9437</v>
      </c>
      <c r="E1695" s="6">
        <v>4811</v>
      </c>
      <c r="F1695" s="6">
        <v>4626</v>
      </c>
      <c r="G1695" t="b">
        <f t="shared" si="239"/>
        <v>0</v>
      </c>
      <c r="H1695" t="b">
        <f t="shared" si="240"/>
        <v>1</v>
      </c>
      <c r="I1695" t="b">
        <f t="shared" si="241"/>
        <v>1</v>
      </c>
      <c r="J1695" t="b">
        <f t="shared" si="242"/>
        <v>0</v>
      </c>
    </row>
    <row r="1696" spans="1:10">
      <c r="A1696" t="s">
        <v>410</v>
      </c>
      <c r="B1696" t="str">
        <f t="shared" si="237"/>
        <v xml:space="preserve"> bełchatowski </v>
      </c>
      <c r="C1696" s="4" t="s">
        <v>14</v>
      </c>
      <c r="D1696" s="6">
        <v>7501</v>
      </c>
      <c r="E1696" s="6">
        <v>3793</v>
      </c>
      <c r="F1696" s="6">
        <v>3708</v>
      </c>
      <c r="G1696" t="b">
        <f t="shared" si="239"/>
        <v>0</v>
      </c>
      <c r="H1696" t="b">
        <f t="shared" si="240"/>
        <v>1</v>
      </c>
      <c r="I1696" t="b">
        <f t="shared" si="241"/>
        <v>1</v>
      </c>
      <c r="J1696" t="b">
        <f t="shared" si="242"/>
        <v>0</v>
      </c>
    </row>
    <row r="1697" spans="1:10">
      <c r="A1697" t="s">
        <v>410</v>
      </c>
      <c r="B1697" t="str">
        <f t="shared" si="237"/>
        <v xml:space="preserve"> bełchatowski </v>
      </c>
      <c r="C1697" s="4" t="s">
        <v>15</v>
      </c>
      <c r="D1697" s="6">
        <v>6371</v>
      </c>
      <c r="E1697" s="6">
        <v>3093</v>
      </c>
      <c r="F1697" s="6">
        <v>3278</v>
      </c>
      <c r="G1697" t="b">
        <f t="shared" si="239"/>
        <v>0</v>
      </c>
      <c r="H1697" t="b">
        <f t="shared" si="240"/>
        <v>1</v>
      </c>
      <c r="I1697" t="b">
        <f t="shared" si="241"/>
        <v>1</v>
      </c>
      <c r="J1697" t="b">
        <f t="shared" si="242"/>
        <v>0</v>
      </c>
    </row>
    <row r="1698" spans="1:10">
      <c r="A1698" t="s">
        <v>410</v>
      </c>
      <c r="B1698" t="str">
        <f t="shared" si="237"/>
        <v xml:space="preserve"> bełchatowski </v>
      </c>
      <c r="C1698" s="4" t="s">
        <v>16</v>
      </c>
      <c r="D1698" s="6">
        <v>7559</v>
      </c>
      <c r="E1698" s="6">
        <v>3547</v>
      </c>
      <c r="F1698" s="6">
        <v>4012</v>
      </c>
      <c r="G1698" t="b">
        <f t="shared" si="239"/>
        <v>0</v>
      </c>
      <c r="H1698" t="b">
        <f t="shared" si="240"/>
        <v>1</v>
      </c>
      <c r="I1698" t="b">
        <f t="shared" si="241"/>
        <v>1</v>
      </c>
      <c r="J1698" t="b">
        <f t="shared" si="242"/>
        <v>0</v>
      </c>
    </row>
    <row r="1699" spans="1:10">
      <c r="A1699" t="s">
        <v>410</v>
      </c>
      <c r="B1699" t="str">
        <f t="shared" si="237"/>
        <v xml:space="preserve"> bełchatowski </v>
      </c>
      <c r="C1699" s="4" t="s">
        <v>17</v>
      </c>
      <c r="D1699" s="6">
        <v>9796</v>
      </c>
      <c r="E1699" s="6">
        <v>4748</v>
      </c>
      <c r="F1699" s="6">
        <v>5048</v>
      </c>
      <c r="G1699" t="b">
        <f t="shared" si="239"/>
        <v>0</v>
      </c>
      <c r="H1699" t="b">
        <f t="shared" si="240"/>
        <v>1</v>
      </c>
      <c r="I1699" t="b">
        <f t="shared" si="241"/>
        <v>1</v>
      </c>
      <c r="J1699" t="b">
        <f t="shared" si="242"/>
        <v>0</v>
      </c>
    </row>
    <row r="1700" spans="1:10">
      <c r="A1700" t="s">
        <v>410</v>
      </c>
      <c r="B1700" t="str">
        <f t="shared" si="237"/>
        <v xml:space="preserve"> bełchatowski </v>
      </c>
      <c r="C1700" s="4" t="s">
        <v>18</v>
      </c>
      <c r="D1700" s="6">
        <v>8583</v>
      </c>
      <c r="E1700" s="6">
        <v>4211</v>
      </c>
      <c r="F1700" s="6">
        <v>4372</v>
      </c>
      <c r="G1700" t="b">
        <f t="shared" si="239"/>
        <v>0</v>
      </c>
      <c r="H1700" t="b">
        <f t="shared" si="240"/>
        <v>1</v>
      </c>
      <c r="I1700" t="b">
        <f t="shared" si="241"/>
        <v>1</v>
      </c>
      <c r="J1700" t="b">
        <f t="shared" si="242"/>
        <v>0</v>
      </c>
    </row>
    <row r="1701" spans="1:10">
      <c r="A1701" t="s">
        <v>410</v>
      </c>
      <c r="B1701" t="str">
        <f t="shared" si="237"/>
        <v xml:space="preserve"> bełchatowski </v>
      </c>
      <c r="C1701" s="4" t="s">
        <v>19</v>
      </c>
      <c r="D1701" s="6">
        <v>5855</v>
      </c>
      <c r="E1701" s="6">
        <v>2801</v>
      </c>
      <c r="F1701" s="6">
        <v>3054</v>
      </c>
      <c r="G1701" t="b">
        <f t="shared" si="239"/>
        <v>0</v>
      </c>
      <c r="H1701" t="b">
        <f t="shared" si="240"/>
        <v>1</v>
      </c>
      <c r="I1701" t="b">
        <f t="shared" si="241"/>
        <v>1</v>
      </c>
      <c r="J1701" t="b">
        <f t="shared" si="242"/>
        <v>0</v>
      </c>
    </row>
    <row r="1702" spans="1:10">
      <c r="A1702" t="s">
        <v>410</v>
      </c>
      <c r="B1702" t="str">
        <f t="shared" si="237"/>
        <v xml:space="preserve"> bełchatowski </v>
      </c>
      <c r="C1702" s="4" t="s">
        <v>5</v>
      </c>
      <c r="D1702" s="6">
        <v>8546</v>
      </c>
      <c r="E1702" s="6">
        <v>3090</v>
      </c>
      <c r="F1702" s="6">
        <v>5456</v>
      </c>
      <c r="G1702" t="b">
        <f t="shared" si="239"/>
        <v>1</v>
      </c>
      <c r="H1702" t="b">
        <f t="shared" si="240"/>
        <v>1</v>
      </c>
      <c r="I1702" t="b">
        <f t="shared" si="241"/>
        <v>0</v>
      </c>
      <c r="J1702" t="b">
        <f t="shared" si="242"/>
        <v>0</v>
      </c>
    </row>
    <row r="1703" spans="1:10">
      <c r="A1703" t="s">
        <v>410</v>
      </c>
      <c r="B1703" t="str">
        <f t="shared" si="237"/>
        <v xml:space="preserve"> bełchatowski </v>
      </c>
      <c r="C1703" s="4" t="s">
        <v>4</v>
      </c>
      <c r="D1703" s="6">
        <f>SUM(D1701:D1702)</f>
        <v>14401</v>
      </c>
      <c r="E1703" s="6">
        <f>SUM(E1701:E1702)</f>
        <v>5891</v>
      </c>
      <c r="F1703" s="6">
        <f t="shared" ref="F1703" si="244">SUM(F1701:F1702)</f>
        <v>8510</v>
      </c>
      <c r="G1703" t="b">
        <f t="shared" si="239"/>
        <v>1</v>
      </c>
      <c r="H1703" t="b">
        <f t="shared" si="240"/>
        <v>0</v>
      </c>
      <c r="I1703" t="b">
        <f t="shared" si="241"/>
        <v>1</v>
      </c>
      <c r="J1703" t="b">
        <f t="shared" si="242"/>
        <v>0</v>
      </c>
    </row>
    <row r="1704" spans="1:10">
      <c r="A1704" t="s">
        <v>410</v>
      </c>
      <c r="B1704" t="str">
        <f t="shared" si="237"/>
        <v xml:space="preserve"> kutnowski </v>
      </c>
      <c r="C1704" s="4" t="s">
        <v>171</v>
      </c>
      <c r="D1704" s="6">
        <v>98825</v>
      </c>
      <c r="E1704" s="6">
        <v>47496</v>
      </c>
      <c r="F1704" s="6">
        <v>51329</v>
      </c>
      <c r="G1704" t="b">
        <f t="shared" si="239"/>
        <v>1</v>
      </c>
      <c r="H1704" t="b">
        <f t="shared" si="240"/>
        <v>1</v>
      </c>
      <c r="I1704" t="b">
        <f t="shared" si="241"/>
        <v>1</v>
      </c>
      <c r="J1704" t="b">
        <f t="shared" si="242"/>
        <v>1</v>
      </c>
    </row>
    <row r="1705" spans="1:10">
      <c r="A1705" t="s">
        <v>410</v>
      </c>
      <c r="B1705" t="str">
        <f t="shared" si="237"/>
        <v xml:space="preserve"> kutnowski </v>
      </c>
      <c r="C1705" s="4" t="s">
        <v>6</v>
      </c>
      <c r="D1705" s="6">
        <v>4232</v>
      </c>
      <c r="E1705" s="6">
        <v>2123</v>
      </c>
      <c r="F1705" s="6">
        <v>2109</v>
      </c>
      <c r="G1705" t="b">
        <f t="shared" si="239"/>
        <v>0</v>
      </c>
      <c r="H1705" t="b">
        <f t="shared" si="240"/>
        <v>1</v>
      </c>
      <c r="I1705" t="b">
        <f t="shared" si="241"/>
        <v>1</v>
      </c>
      <c r="J1705" t="b">
        <f t="shared" si="242"/>
        <v>0</v>
      </c>
    </row>
    <row r="1706" spans="1:10">
      <c r="A1706" t="s">
        <v>410</v>
      </c>
      <c r="B1706" t="str">
        <f t="shared" si="237"/>
        <v xml:space="preserve"> kutnowski </v>
      </c>
      <c r="C1706" s="4" t="s">
        <v>7</v>
      </c>
      <c r="D1706" s="6">
        <v>4545</v>
      </c>
      <c r="E1706" s="6">
        <v>2352</v>
      </c>
      <c r="F1706" s="6">
        <v>2193</v>
      </c>
      <c r="G1706" t="b">
        <f t="shared" si="239"/>
        <v>0</v>
      </c>
      <c r="H1706" t="b">
        <f t="shared" si="240"/>
        <v>1</v>
      </c>
      <c r="I1706" t="b">
        <f t="shared" si="241"/>
        <v>1</v>
      </c>
      <c r="J1706" t="b">
        <f t="shared" si="242"/>
        <v>0</v>
      </c>
    </row>
    <row r="1707" spans="1:10">
      <c r="A1707" t="s">
        <v>410</v>
      </c>
      <c r="B1707" t="str">
        <f t="shared" si="237"/>
        <v xml:space="preserve"> kutnowski </v>
      </c>
      <c r="C1707" s="4" t="s">
        <v>8</v>
      </c>
      <c r="D1707" s="6">
        <v>4062</v>
      </c>
      <c r="E1707" s="6">
        <v>2108</v>
      </c>
      <c r="F1707" s="6">
        <v>1954</v>
      </c>
      <c r="G1707" t="b">
        <f t="shared" si="239"/>
        <v>0</v>
      </c>
      <c r="H1707" t="b">
        <f t="shared" si="240"/>
        <v>1</v>
      </c>
      <c r="I1707" t="b">
        <f t="shared" si="241"/>
        <v>1</v>
      </c>
      <c r="J1707" t="b">
        <f t="shared" si="242"/>
        <v>0</v>
      </c>
    </row>
    <row r="1708" spans="1:10">
      <c r="A1708" t="s">
        <v>410</v>
      </c>
      <c r="B1708" t="str">
        <f t="shared" si="237"/>
        <v xml:space="preserve"> kutnowski </v>
      </c>
      <c r="C1708" s="4" t="s">
        <v>9</v>
      </c>
      <c r="D1708" s="6">
        <v>4702</v>
      </c>
      <c r="E1708" s="6">
        <v>2418</v>
      </c>
      <c r="F1708" s="6">
        <v>2284</v>
      </c>
      <c r="G1708" t="b">
        <f t="shared" si="239"/>
        <v>0</v>
      </c>
      <c r="H1708" t="b">
        <f t="shared" si="240"/>
        <v>1</v>
      </c>
      <c r="I1708" t="b">
        <f t="shared" si="241"/>
        <v>1</v>
      </c>
      <c r="J1708" t="b">
        <f t="shared" si="242"/>
        <v>0</v>
      </c>
    </row>
    <row r="1709" spans="1:10">
      <c r="A1709" t="s">
        <v>410</v>
      </c>
      <c r="B1709" t="str">
        <f t="shared" si="237"/>
        <v xml:space="preserve"> kutnowski </v>
      </c>
      <c r="C1709" s="4" t="s">
        <v>10</v>
      </c>
      <c r="D1709" s="6">
        <v>6153</v>
      </c>
      <c r="E1709" s="6">
        <v>3171</v>
      </c>
      <c r="F1709" s="6">
        <v>2982</v>
      </c>
      <c r="G1709" t="b">
        <f t="shared" si="239"/>
        <v>0</v>
      </c>
      <c r="H1709" t="b">
        <f t="shared" si="240"/>
        <v>1</v>
      </c>
      <c r="I1709" t="b">
        <f t="shared" si="241"/>
        <v>1</v>
      </c>
      <c r="J1709" t="b">
        <f t="shared" si="242"/>
        <v>0</v>
      </c>
    </row>
    <row r="1710" spans="1:10">
      <c r="A1710" t="s">
        <v>410</v>
      </c>
      <c r="B1710" t="str">
        <f t="shared" si="237"/>
        <v xml:space="preserve"> kutnowski </v>
      </c>
      <c r="C1710" s="4" t="s">
        <v>11</v>
      </c>
      <c r="D1710" s="6">
        <v>6731</v>
      </c>
      <c r="E1710" s="6">
        <v>3573</v>
      </c>
      <c r="F1710" s="6">
        <v>3158</v>
      </c>
      <c r="G1710" t="b">
        <f t="shared" si="239"/>
        <v>0</v>
      </c>
      <c r="H1710" t="b">
        <f t="shared" si="240"/>
        <v>1</v>
      </c>
      <c r="I1710" t="b">
        <f t="shared" si="241"/>
        <v>1</v>
      </c>
      <c r="J1710" t="b">
        <f t="shared" si="242"/>
        <v>0</v>
      </c>
    </row>
    <row r="1711" spans="1:10">
      <c r="A1711" t="s">
        <v>410</v>
      </c>
      <c r="B1711" t="str">
        <f t="shared" si="237"/>
        <v xml:space="preserve"> kutnowski </v>
      </c>
      <c r="C1711" s="4" t="s">
        <v>12</v>
      </c>
      <c r="D1711" s="6">
        <v>7330</v>
      </c>
      <c r="E1711" s="6">
        <v>3847</v>
      </c>
      <c r="F1711" s="6">
        <v>3483</v>
      </c>
      <c r="G1711" t="b">
        <f t="shared" si="239"/>
        <v>0</v>
      </c>
      <c r="H1711" t="b">
        <f t="shared" si="240"/>
        <v>1</v>
      </c>
      <c r="I1711" t="b">
        <f t="shared" si="241"/>
        <v>1</v>
      </c>
      <c r="J1711" t="b">
        <f t="shared" si="242"/>
        <v>0</v>
      </c>
    </row>
    <row r="1712" spans="1:10">
      <c r="A1712" t="s">
        <v>410</v>
      </c>
      <c r="B1712" t="str">
        <f t="shared" si="237"/>
        <v xml:space="preserve"> kutnowski </v>
      </c>
      <c r="C1712" s="4" t="s">
        <v>13</v>
      </c>
      <c r="D1712" s="6">
        <v>7385</v>
      </c>
      <c r="E1712" s="6">
        <v>3880</v>
      </c>
      <c r="F1712" s="6">
        <v>3505</v>
      </c>
      <c r="G1712" t="b">
        <f t="shared" si="239"/>
        <v>0</v>
      </c>
      <c r="H1712" t="b">
        <f t="shared" si="240"/>
        <v>1</v>
      </c>
      <c r="I1712" t="b">
        <f t="shared" si="241"/>
        <v>1</v>
      </c>
      <c r="J1712" t="b">
        <f t="shared" si="242"/>
        <v>0</v>
      </c>
    </row>
    <row r="1713" spans="1:10">
      <c r="A1713" t="s">
        <v>410</v>
      </c>
      <c r="B1713" t="str">
        <f t="shared" si="237"/>
        <v xml:space="preserve"> kutnowski </v>
      </c>
      <c r="C1713" s="4" t="s">
        <v>14</v>
      </c>
      <c r="D1713" s="6">
        <v>6759</v>
      </c>
      <c r="E1713" s="6">
        <v>3461</v>
      </c>
      <c r="F1713" s="6">
        <v>3298</v>
      </c>
      <c r="G1713" t="b">
        <f t="shared" si="239"/>
        <v>0</v>
      </c>
      <c r="H1713" t="b">
        <f t="shared" si="240"/>
        <v>1</v>
      </c>
      <c r="I1713" t="b">
        <f t="shared" si="241"/>
        <v>1</v>
      </c>
      <c r="J1713" t="b">
        <f t="shared" si="242"/>
        <v>0</v>
      </c>
    </row>
    <row r="1714" spans="1:10">
      <c r="A1714" t="s">
        <v>410</v>
      </c>
      <c r="B1714" t="str">
        <f t="shared" si="237"/>
        <v xml:space="preserve"> kutnowski </v>
      </c>
      <c r="C1714" s="4" t="s">
        <v>15</v>
      </c>
      <c r="D1714" s="6">
        <v>6432</v>
      </c>
      <c r="E1714" s="6">
        <v>3150</v>
      </c>
      <c r="F1714" s="6">
        <v>3282</v>
      </c>
      <c r="G1714" t="b">
        <f t="shared" si="239"/>
        <v>0</v>
      </c>
      <c r="H1714" t="b">
        <f t="shared" si="240"/>
        <v>1</v>
      </c>
      <c r="I1714" t="b">
        <f t="shared" si="241"/>
        <v>1</v>
      </c>
      <c r="J1714" t="b">
        <f t="shared" si="242"/>
        <v>0</v>
      </c>
    </row>
    <row r="1715" spans="1:10">
      <c r="A1715" t="s">
        <v>410</v>
      </c>
      <c r="B1715" t="str">
        <f t="shared" si="237"/>
        <v xml:space="preserve"> kutnowski </v>
      </c>
      <c r="C1715" s="4" t="s">
        <v>16</v>
      </c>
      <c r="D1715" s="6">
        <v>6748</v>
      </c>
      <c r="E1715" s="6">
        <v>3279</v>
      </c>
      <c r="F1715" s="6">
        <v>3469</v>
      </c>
      <c r="G1715" t="b">
        <f t="shared" si="239"/>
        <v>0</v>
      </c>
      <c r="H1715" t="b">
        <f t="shared" si="240"/>
        <v>1</v>
      </c>
      <c r="I1715" t="b">
        <f t="shared" si="241"/>
        <v>1</v>
      </c>
      <c r="J1715" t="b">
        <f t="shared" si="242"/>
        <v>0</v>
      </c>
    </row>
    <row r="1716" spans="1:10">
      <c r="A1716" t="s">
        <v>410</v>
      </c>
      <c r="B1716" t="str">
        <f t="shared" si="237"/>
        <v xml:space="preserve"> kutnowski </v>
      </c>
      <c r="C1716" s="4" t="s">
        <v>17</v>
      </c>
      <c r="D1716" s="6">
        <v>7957</v>
      </c>
      <c r="E1716" s="6">
        <v>3840</v>
      </c>
      <c r="F1716" s="6">
        <v>4117</v>
      </c>
      <c r="G1716" t="b">
        <f t="shared" si="239"/>
        <v>0</v>
      </c>
      <c r="H1716" t="b">
        <f t="shared" si="240"/>
        <v>1</v>
      </c>
      <c r="I1716" t="b">
        <f t="shared" si="241"/>
        <v>1</v>
      </c>
      <c r="J1716" t="b">
        <f t="shared" si="242"/>
        <v>0</v>
      </c>
    </row>
    <row r="1717" spans="1:10">
      <c r="A1717" t="s">
        <v>410</v>
      </c>
      <c r="B1717" t="str">
        <f t="shared" si="237"/>
        <v xml:space="preserve"> kutnowski </v>
      </c>
      <c r="C1717" s="4" t="s">
        <v>18</v>
      </c>
      <c r="D1717" s="6">
        <v>7856</v>
      </c>
      <c r="E1717" s="6">
        <v>3581</v>
      </c>
      <c r="F1717" s="6">
        <v>4275</v>
      </c>
      <c r="G1717" t="b">
        <f t="shared" si="239"/>
        <v>0</v>
      </c>
      <c r="H1717" t="b">
        <f t="shared" si="240"/>
        <v>1</v>
      </c>
      <c r="I1717" t="b">
        <f t="shared" si="241"/>
        <v>1</v>
      </c>
      <c r="J1717" t="b">
        <f t="shared" si="242"/>
        <v>0</v>
      </c>
    </row>
    <row r="1718" spans="1:10">
      <c r="A1718" t="s">
        <v>410</v>
      </c>
      <c r="B1718" t="str">
        <f t="shared" si="237"/>
        <v xml:space="preserve"> kutnowski </v>
      </c>
      <c r="C1718" s="4" t="s">
        <v>19</v>
      </c>
      <c r="D1718" s="6">
        <v>6528</v>
      </c>
      <c r="E1718" s="6">
        <v>2818</v>
      </c>
      <c r="F1718" s="6">
        <v>3710</v>
      </c>
      <c r="G1718" t="b">
        <f t="shared" si="239"/>
        <v>0</v>
      </c>
      <c r="H1718" t="b">
        <f t="shared" si="240"/>
        <v>1</v>
      </c>
      <c r="I1718" t="b">
        <f t="shared" si="241"/>
        <v>1</v>
      </c>
      <c r="J1718" t="b">
        <f t="shared" si="242"/>
        <v>0</v>
      </c>
    </row>
    <row r="1719" spans="1:10">
      <c r="A1719" t="s">
        <v>410</v>
      </c>
      <c r="B1719" t="str">
        <f t="shared" si="237"/>
        <v xml:space="preserve"> kutnowski </v>
      </c>
      <c r="C1719" s="4" t="s">
        <v>5</v>
      </c>
      <c r="D1719" s="6">
        <v>11405</v>
      </c>
      <c r="E1719" s="6">
        <v>3895</v>
      </c>
      <c r="F1719" s="6">
        <v>7510</v>
      </c>
      <c r="G1719" t="b">
        <f t="shared" si="239"/>
        <v>1</v>
      </c>
      <c r="H1719" t="b">
        <f t="shared" si="240"/>
        <v>1</v>
      </c>
      <c r="I1719" t="b">
        <f t="shared" si="241"/>
        <v>0</v>
      </c>
      <c r="J1719" t="b">
        <f t="shared" si="242"/>
        <v>0</v>
      </c>
    </row>
    <row r="1720" spans="1:10">
      <c r="A1720" t="s">
        <v>410</v>
      </c>
      <c r="B1720" t="str">
        <f t="shared" ref="B1720:B1783" si="245">IF(C1719="65+",C1720,B1719)</f>
        <v xml:space="preserve"> kutnowski </v>
      </c>
      <c r="C1720" s="4" t="s">
        <v>4</v>
      </c>
      <c r="D1720" s="6">
        <f>SUM(D1718:D1719)</f>
        <v>17933</v>
      </c>
      <c r="E1720" s="6">
        <f>SUM(E1718:E1719)</f>
        <v>6713</v>
      </c>
      <c r="F1720" s="6">
        <f t="shared" ref="F1720" si="246">SUM(F1718:F1719)</f>
        <v>11220</v>
      </c>
      <c r="G1720" t="b">
        <f t="shared" si="239"/>
        <v>1</v>
      </c>
      <c r="H1720" t="b">
        <f t="shared" si="240"/>
        <v>0</v>
      </c>
      <c r="I1720" t="b">
        <f t="shared" si="241"/>
        <v>1</v>
      </c>
      <c r="J1720" t="b">
        <f t="shared" si="242"/>
        <v>0</v>
      </c>
    </row>
    <row r="1721" spans="1:10">
      <c r="A1721" t="s">
        <v>410</v>
      </c>
      <c r="B1721" t="str">
        <f t="shared" si="245"/>
        <v xml:space="preserve"> łaski </v>
      </c>
      <c r="C1721" s="4" t="s">
        <v>172</v>
      </c>
      <c r="D1721" s="6">
        <v>50232</v>
      </c>
      <c r="E1721" s="6">
        <v>24458</v>
      </c>
      <c r="F1721" s="6">
        <v>25774</v>
      </c>
      <c r="G1721" t="b">
        <f t="shared" si="239"/>
        <v>1</v>
      </c>
      <c r="H1721" t="b">
        <f t="shared" si="240"/>
        <v>1</v>
      </c>
      <c r="I1721" t="b">
        <f t="shared" si="241"/>
        <v>1</v>
      </c>
      <c r="J1721" t="b">
        <f t="shared" si="242"/>
        <v>1</v>
      </c>
    </row>
    <row r="1722" spans="1:10">
      <c r="A1722" t="s">
        <v>410</v>
      </c>
      <c r="B1722" t="str">
        <f t="shared" si="245"/>
        <v xml:space="preserve"> łaski </v>
      </c>
      <c r="C1722" s="4" t="s">
        <v>6</v>
      </c>
      <c r="D1722" s="6">
        <v>2314</v>
      </c>
      <c r="E1722" s="6">
        <v>1232</v>
      </c>
      <c r="F1722" s="6">
        <v>1082</v>
      </c>
      <c r="G1722" t="b">
        <f t="shared" si="239"/>
        <v>0</v>
      </c>
      <c r="H1722" t="b">
        <f t="shared" si="240"/>
        <v>1</v>
      </c>
      <c r="I1722" t="b">
        <f t="shared" si="241"/>
        <v>1</v>
      </c>
      <c r="J1722" t="b">
        <f t="shared" si="242"/>
        <v>0</v>
      </c>
    </row>
    <row r="1723" spans="1:10">
      <c r="A1723" t="s">
        <v>410</v>
      </c>
      <c r="B1723" t="str">
        <f t="shared" si="245"/>
        <v xml:space="preserve"> łaski </v>
      </c>
      <c r="C1723" s="4" t="s">
        <v>7</v>
      </c>
      <c r="D1723" s="6">
        <v>2500</v>
      </c>
      <c r="E1723" s="6">
        <v>1250</v>
      </c>
      <c r="F1723" s="6">
        <v>1250</v>
      </c>
      <c r="G1723" t="b">
        <f t="shared" si="239"/>
        <v>0</v>
      </c>
      <c r="H1723" t="b">
        <f t="shared" si="240"/>
        <v>1</v>
      </c>
      <c r="I1723" t="b">
        <f t="shared" si="241"/>
        <v>1</v>
      </c>
      <c r="J1723" t="b">
        <f t="shared" si="242"/>
        <v>0</v>
      </c>
    </row>
    <row r="1724" spans="1:10">
      <c r="A1724" t="s">
        <v>410</v>
      </c>
      <c r="B1724" t="str">
        <f t="shared" si="245"/>
        <v xml:space="preserve"> łaski </v>
      </c>
      <c r="C1724" s="4" t="s">
        <v>8</v>
      </c>
      <c r="D1724" s="6">
        <v>2274</v>
      </c>
      <c r="E1724" s="6">
        <v>1188</v>
      </c>
      <c r="F1724" s="6">
        <v>1086</v>
      </c>
      <c r="G1724" t="b">
        <f t="shared" si="239"/>
        <v>0</v>
      </c>
      <c r="H1724" t="b">
        <f t="shared" si="240"/>
        <v>1</v>
      </c>
      <c r="I1724" t="b">
        <f t="shared" si="241"/>
        <v>1</v>
      </c>
      <c r="J1724" t="b">
        <f t="shared" si="242"/>
        <v>0</v>
      </c>
    </row>
    <row r="1725" spans="1:10">
      <c r="A1725" t="s">
        <v>410</v>
      </c>
      <c r="B1725" t="str">
        <f t="shared" si="245"/>
        <v xml:space="preserve"> łaski </v>
      </c>
      <c r="C1725" s="4" t="s">
        <v>9</v>
      </c>
      <c r="D1725" s="6">
        <v>2555</v>
      </c>
      <c r="E1725" s="6">
        <v>1310</v>
      </c>
      <c r="F1725" s="6">
        <v>1245</v>
      </c>
      <c r="G1725" t="b">
        <f t="shared" si="239"/>
        <v>0</v>
      </c>
      <c r="H1725" t="b">
        <f t="shared" si="240"/>
        <v>1</v>
      </c>
      <c r="I1725" t="b">
        <f t="shared" si="241"/>
        <v>1</v>
      </c>
      <c r="J1725" t="b">
        <f t="shared" si="242"/>
        <v>0</v>
      </c>
    </row>
    <row r="1726" spans="1:10">
      <c r="A1726" t="s">
        <v>410</v>
      </c>
      <c r="B1726" t="str">
        <f t="shared" si="245"/>
        <v xml:space="preserve"> łaski </v>
      </c>
      <c r="C1726" s="4" t="s">
        <v>10</v>
      </c>
      <c r="D1726" s="6">
        <v>3257</v>
      </c>
      <c r="E1726" s="6">
        <v>1679</v>
      </c>
      <c r="F1726" s="6">
        <v>1578</v>
      </c>
      <c r="G1726" t="b">
        <f t="shared" si="239"/>
        <v>0</v>
      </c>
      <c r="H1726" t="b">
        <f t="shared" si="240"/>
        <v>1</v>
      </c>
      <c r="I1726" t="b">
        <f t="shared" si="241"/>
        <v>1</v>
      </c>
      <c r="J1726" t="b">
        <f t="shared" si="242"/>
        <v>0</v>
      </c>
    </row>
    <row r="1727" spans="1:10">
      <c r="A1727" t="s">
        <v>410</v>
      </c>
      <c r="B1727" t="str">
        <f t="shared" si="245"/>
        <v xml:space="preserve"> łaski </v>
      </c>
      <c r="C1727" s="4" t="s">
        <v>11</v>
      </c>
      <c r="D1727" s="6">
        <v>3559</v>
      </c>
      <c r="E1727" s="6">
        <v>1822</v>
      </c>
      <c r="F1727" s="6">
        <v>1737</v>
      </c>
      <c r="G1727" t="b">
        <f t="shared" si="239"/>
        <v>0</v>
      </c>
      <c r="H1727" t="b">
        <f t="shared" si="240"/>
        <v>1</v>
      </c>
      <c r="I1727" t="b">
        <f t="shared" si="241"/>
        <v>1</v>
      </c>
      <c r="J1727" t="b">
        <f t="shared" si="242"/>
        <v>0</v>
      </c>
    </row>
    <row r="1728" spans="1:10">
      <c r="A1728" t="s">
        <v>410</v>
      </c>
      <c r="B1728" t="str">
        <f t="shared" si="245"/>
        <v xml:space="preserve"> łaski </v>
      </c>
      <c r="C1728" s="4" t="s">
        <v>12</v>
      </c>
      <c r="D1728" s="6">
        <v>4072</v>
      </c>
      <c r="E1728" s="6">
        <v>2148</v>
      </c>
      <c r="F1728" s="6">
        <v>1924</v>
      </c>
      <c r="G1728" t="b">
        <f t="shared" si="239"/>
        <v>0</v>
      </c>
      <c r="H1728" t="b">
        <f t="shared" si="240"/>
        <v>1</v>
      </c>
      <c r="I1728" t="b">
        <f t="shared" si="241"/>
        <v>1</v>
      </c>
      <c r="J1728" t="b">
        <f t="shared" si="242"/>
        <v>0</v>
      </c>
    </row>
    <row r="1729" spans="1:10">
      <c r="A1729" t="s">
        <v>410</v>
      </c>
      <c r="B1729" t="str">
        <f t="shared" si="245"/>
        <v xml:space="preserve"> łaski </v>
      </c>
      <c r="C1729" s="4" t="s">
        <v>13</v>
      </c>
      <c r="D1729" s="6">
        <v>3822</v>
      </c>
      <c r="E1729" s="6">
        <v>1975</v>
      </c>
      <c r="F1729" s="6">
        <v>1847</v>
      </c>
      <c r="G1729" t="b">
        <f t="shared" si="239"/>
        <v>0</v>
      </c>
      <c r="H1729" t="b">
        <f t="shared" si="240"/>
        <v>1</v>
      </c>
      <c r="I1729" t="b">
        <f t="shared" si="241"/>
        <v>1</v>
      </c>
      <c r="J1729" t="b">
        <f t="shared" si="242"/>
        <v>0</v>
      </c>
    </row>
    <row r="1730" spans="1:10">
      <c r="A1730" t="s">
        <v>410</v>
      </c>
      <c r="B1730" t="str">
        <f t="shared" si="245"/>
        <v xml:space="preserve"> łaski </v>
      </c>
      <c r="C1730" s="4" t="s">
        <v>14</v>
      </c>
      <c r="D1730" s="6">
        <v>3620</v>
      </c>
      <c r="E1730" s="6">
        <v>1897</v>
      </c>
      <c r="F1730" s="6">
        <v>1723</v>
      </c>
      <c r="G1730" t="b">
        <f t="shared" si="239"/>
        <v>0</v>
      </c>
      <c r="H1730" t="b">
        <f t="shared" si="240"/>
        <v>1</v>
      </c>
      <c r="I1730" t="b">
        <f t="shared" si="241"/>
        <v>1</v>
      </c>
      <c r="J1730" t="b">
        <f t="shared" si="242"/>
        <v>0</v>
      </c>
    </row>
    <row r="1731" spans="1:10">
      <c r="A1731" t="s">
        <v>410</v>
      </c>
      <c r="B1731" t="str">
        <f t="shared" si="245"/>
        <v xml:space="preserve"> łaski </v>
      </c>
      <c r="C1731" s="4" t="s">
        <v>15</v>
      </c>
      <c r="D1731" s="6">
        <v>3215</v>
      </c>
      <c r="E1731" s="6">
        <v>1591</v>
      </c>
      <c r="F1731" s="6">
        <v>1624</v>
      </c>
      <c r="G1731" t="b">
        <f t="shared" si="239"/>
        <v>0</v>
      </c>
      <c r="H1731" t="b">
        <f t="shared" si="240"/>
        <v>1</v>
      </c>
      <c r="I1731" t="b">
        <f t="shared" si="241"/>
        <v>1</v>
      </c>
      <c r="J1731" t="b">
        <f t="shared" si="242"/>
        <v>0</v>
      </c>
    </row>
    <row r="1732" spans="1:10">
      <c r="A1732" t="s">
        <v>410</v>
      </c>
      <c r="B1732" t="str">
        <f t="shared" si="245"/>
        <v xml:space="preserve"> łaski </v>
      </c>
      <c r="C1732" s="4" t="s">
        <v>16</v>
      </c>
      <c r="D1732" s="6">
        <v>3164</v>
      </c>
      <c r="E1732" s="6">
        <v>1577</v>
      </c>
      <c r="F1732" s="6">
        <v>1587</v>
      </c>
      <c r="G1732" t="b">
        <f t="shared" si="239"/>
        <v>0</v>
      </c>
      <c r="H1732" t="b">
        <f t="shared" si="240"/>
        <v>1</v>
      </c>
      <c r="I1732" t="b">
        <f t="shared" si="241"/>
        <v>1</v>
      </c>
      <c r="J1732" t="b">
        <f t="shared" si="242"/>
        <v>0</v>
      </c>
    </row>
    <row r="1733" spans="1:10">
      <c r="A1733" t="s">
        <v>410</v>
      </c>
      <c r="B1733" t="str">
        <f t="shared" si="245"/>
        <v xml:space="preserve"> łaski </v>
      </c>
      <c r="C1733" s="4" t="s">
        <v>17</v>
      </c>
      <c r="D1733" s="6">
        <v>3766</v>
      </c>
      <c r="E1733" s="6">
        <v>1839</v>
      </c>
      <c r="F1733" s="6">
        <v>1927</v>
      </c>
      <c r="G1733" t="b">
        <f t="shared" si="239"/>
        <v>0</v>
      </c>
      <c r="H1733" t="b">
        <f t="shared" si="240"/>
        <v>1</v>
      </c>
      <c r="I1733" t="b">
        <f t="shared" si="241"/>
        <v>1</v>
      </c>
      <c r="J1733" t="b">
        <f t="shared" si="242"/>
        <v>0</v>
      </c>
    </row>
    <row r="1734" spans="1:10">
      <c r="A1734" t="s">
        <v>410</v>
      </c>
      <c r="B1734" t="str">
        <f t="shared" si="245"/>
        <v xml:space="preserve"> łaski </v>
      </c>
      <c r="C1734" s="4" t="s">
        <v>18</v>
      </c>
      <c r="D1734" s="6">
        <v>3619</v>
      </c>
      <c r="E1734" s="6">
        <v>1710</v>
      </c>
      <c r="F1734" s="6">
        <v>1909</v>
      </c>
      <c r="G1734" t="b">
        <f t="shared" si="239"/>
        <v>0</v>
      </c>
      <c r="H1734" t="b">
        <f t="shared" si="240"/>
        <v>1</v>
      </c>
      <c r="I1734" t="b">
        <f t="shared" si="241"/>
        <v>1</v>
      </c>
      <c r="J1734" t="b">
        <f t="shared" si="242"/>
        <v>0</v>
      </c>
    </row>
    <row r="1735" spans="1:10">
      <c r="A1735" t="s">
        <v>410</v>
      </c>
      <c r="B1735" t="str">
        <f t="shared" si="245"/>
        <v xml:space="preserve"> łaski </v>
      </c>
      <c r="C1735" s="4" t="s">
        <v>19</v>
      </c>
      <c r="D1735" s="6">
        <v>3059</v>
      </c>
      <c r="E1735" s="6">
        <v>1344</v>
      </c>
      <c r="F1735" s="6">
        <v>1715</v>
      </c>
      <c r="G1735" t="b">
        <f t="shared" si="239"/>
        <v>0</v>
      </c>
      <c r="H1735" t="b">
        <f t="shared" si="240"/>
        <v>1</v>
      </c>
      <c r="I1735" t="b">
        <f t="shared" si="241"/>
        <v>1</v>
      </c>
      <c r="J1735" t="b">
        <f t="shared" si="242"/>
        <v>0</v>
      </c>
    </row>
    <row r="1736" spans="1:10">
      <c r="A1736" t="s">
        <v>410</v>
      </c>
      <c r="B1736" t="str">
        <f t="shared" si="245"/>
        <v xml:space="preserve"> łaski </v>
      </c>
      <c r="C1736" s="4" t="s">
        <v>5</v>
      </c>
      <c r="D1736" s="6">
        <v>5436</v>
      </c>
      <c r="E1736" s="6">
        <v>1896</v>
      </c>
      <c r="F1736" s="6">
        <v>3540</v>
      </c>
      <c r="G1736" t="b">
        <f t="shared" si="239"/>
        <v>1</v>
      </c>
      <c r="H1736" t="b">
        <f t="shared" si="240"/>
        <v>1</v>
      </c>
      <c r="I1736" t="b">
        <f t="shared" si="241"/>
        <v>0</v>
      </c>
      <c r="J1736" t="b">
        <f t="shared" si="242"/>
        <v>0</v>
      </c>
    </row>
    <row r="1737" spans="1:10">
      <c r="A1737" t="s">
        <v>410</v>
      </c>
      <c r="B1737" t="str">
        <f t="shared" si="245"/>
        <v xml:space="preserve"> łaski </v>
      </c>
      <c r="C1737" s="4" t="s">
        <v>4</v>
      </c>
      <c r="D1737" s="6">
        <f>SUM(D1735:D1736)</f>
        <v>8495</v>
      </c>
      <c r="E1737" s="6">
        <f>SUM(E1735:E1736)</f>
        <v>3240</v>
      </c>
      <c r="F1737" s="6">
        <f t="shared" ref="F1737" si="247">SUM(F1735:F1736)</f>
        <v>5255</v>
      </c>
      <c r="G1737" t="b">
        <f t="shared" si="239"/>
        <v>1</v>
      </c>
      <c r="H1737" t="b">
        <f t="shared" si="240"/>
        <v>0</v>
      </c>
      <c r="I1737" t="b">
        <f t="shared" si="241"/>
        <v>1</v>
      </c>
      <c r="J1737" t="b">
        <f t="shared" si="242"/>
        <v>0</v>
      </c>
    </row>
    <row r="1738" spans="1:10">
      <c r="A1738" t="s">
        <v>410</v>
      </c>
      <c r="B1738" t="str">
        <f t="shared" si="245"/>
        <v xml:space="preserve"> łęczycki </v>
      </c>
      <c r="C1738" s="4" t="s">
        <v>173</v>
      </c>
      <c r="D1738" s="6">
        <v>50888</v>
      </c>
      <c r="E1738" s="6">
        <v>24783</v>
      </c>
      <c r="F1738" s="6">
        <v>26105</v>
      </c>
      <c r="G1738" t="b">
        <f t="shared" si="239"/>
        <v>1</v>
      </c>
      <c r="H1738" t="b">
        <f t="shared" si="240"/>
        <v>1</v>
      </c>
      <c r="I1738" t="b">
        <f t="shared" si="241"/>
        <v>1</v>
      </c>
      <c r="J1738" t="b">
        <f t="shared" si="242"/>
        <v>1</v>
      </c>
    </row>
    <row r="1739" spans="1:10">
      <c r="A1739" t="s">
        <v>410</v>
      </c>
      <c r="B1739" t="str">
        <f t="shared" si="245"/>
        <v xml:space="preserve"> łęczycki </v>
      </c>
      <c r="C1739" s="4" t="s">
        <v>6</v>
      </c>
      <c r="D1739" s="6">
        <v>2304</v>
      </c>
      <c r="E1739" s="6">
        <v>1187</v>
      </c>
      <c r="F1739" s="6">
        <v>1117</v>
      </c>
      <c r="G1739" t="b">
        <f t="shared" si="239"/>
        <v>0</v>
      </c>
      <c r="H1739" t="b">
        <f t="shared" si="240"/>
        <v>1</v>
      </c>
      <c r="I1739" t="b">
        <f t="shared" si="241"/>
        <v>1</v>
      </c>
      <c r="J1739" t="b">
        <f t="shared" si="242"/>
        <v>0</v>
      </c>
    </row>
    <row r="1740" spans="1:10">
      <c r="A1740" t="s">
        <v>410</v>
      </c>
      <c r="B1740" t="str">
        <f t="shared" si="245"/>
        <v xml:space="preserve"> łęczycki </v>
      </c>
      <c r="C1740" s="4" t="s">
        <v>7</v>
      </c>
      <c r="D1740" s="6">
        <v>2525</v>
      </c>
      <c r="E1740" s="6">
        <v>1301</v>
      </c>
      <c r="F1740" s="6">
        <v>1224</v>
      </c>
      <c r="G1740" t="b">
        <f t="shared" si="239"/>
        <v>0</v>
      </c>
      <c r="H1740" t="b">
        <f t="shared" si="240"/>
        <v>1</v>
      </c>
      <c r="I1740" t="b">
        <f t="shared" si="241"/>
        <v>1</v>
      </c>
      <c r="J1740" t="b">
        <f t="shared" si="242"/>
        <v>0</v>
      </c>
    </row>
    <row r="1741" spans="1:10">
      <c r="A1741" t="s">
        <v>410</v>
      </c>
      <c r="B1741" t="str">
        <f t="shared" si="245"/>
        <v xml:space="preserve"> łęczycki </v>
      </c>
      <c r="C1741" s="4" t="s">
        <v>8</v>
      </c>
      <c r="D1741" s="6">
        <v>2309</v>
      </c>
      <c r="E1741" s="6">
        <v>1170</v>
      </c>
      <c r="F1741" s="6">
        <v>1139</v>
      </c>
      <c r="G1741" t="b">
        <f t="shared" si="239"/>
        <v>0</v>
      </c>
      <c r="H1741" t="b">
        <f t="shared" si="240"/>
        <v>1</v>
      </c>
      <c r="I1741" t="b">
        <f t="shared" si="241"/>
        <v>1</v>
      </c>
      <c r="J1741" t="b">
        <f t="shared" si="242"/>
        <v>0</v>
      </c>
    </row>
    <row r="1742" spans="1:10">
      <c r="A1742" t="s">
        <v>410</v>
      </c>
      <c r="B1742" t="str">
        <f t="shared" si="245"/>
        <v xml:space="preserve"> łęczycki </v>
      </c>
      <c r="C1742" s="4" t="s">
        <v>9</v>
      </c>
      <c r="D1742" s="6">
        <v>2638</v>
      </c>
      <c r="E1742" s="6">
        <v>1423</v>
      </c>
      <c r="F1742" s="6">
        <v>1215</v>
      </c>
      <c r="G1742" t="b">
        <f t="shared" si="239"/>
        <v>0</v>
      </c>
      <c r="H1742" t="b">
        <f t="shared" si="240"/>
        <v>1</v>
      </c>
      <c r="I1742" t="b">
        <f t="shared" si="241"/>
        <v>1</v>
      </c>
      <c r="J1742" t="b">
        <f t="shared" si="242"/>
        <v>0</v>
      </c>
    </row>
    <row r="1743" spans="1:10">
      <c r="A1743" t="s">
        <v>410</v>
      </c>
      <c r="B1743" t="str">
        <f t="shared" si="245"/>
        <v xml:space="preserve"> łęczycki </v>
      </c>
      <c r="C1743" s="4" t="s">
        <v>10</v>
      </c>
      <c r="D1743" s="6">
        <v>3390</v>
      </c>
      <c r="E1743" s="6">
        <v>1739</v>
      </c>
      <c r="F1743" s="6">
        <v>1651</v>
      </c>
      <c r="G1743" t="b">
        <f t="shared" si="239"/>
        <v>0</v>
      </c>
      <c r="H1743" t="b">
        <f t="shared" si="240"/>
        <v>1</v>
      </c>
      <c r="I1743" t="b">
        <f t="shared" si="241"/>
        <v>1</v>
      </c>
      <c r="J1743" t="b">
        <f t="shared" si="242"/>
        <v>0</v>
      </c>
    </row>
    <row r="1744" spans="1:10">
      <c r="A1744" t="s">
        <v>410</v>
      </c>
      <c r="B1744" t="str">
        <f t="shared" si="245"/>
        <v xml:space="preserve"> łęczycki </v>
      </c>
      <c r="C1744" s="4" t="s">
        <v>11</v>
      </c>
      <c r="D1744" s="6">
        <v>3513</v>
      </c>
      <c r="E1744" s="6">
        <v>1839</v>
      </c>
      <c r="F1744" s="6">
        <v>1674</v>
      </c>
      <c r="G1744" t="b">
        <f t="shared" si="239"/>
        <v>0</v>
      </c>
      <c r="H1744" t="b">
        <f t="shared" si="240"/>
        <v>1</v>
      </c>
      <c r="I1744" t="b">
        <f t="shared" si="241"/>
        <v>1</v>
      </c>
      <c r="J1744" t="b">
        <f t="shared" si="242"/>
        <v>0</v>
      </c>
    </row>
    <row r="1745" spans="1:10">
      <c r="A1745" t="s">
        <v>410</v>
      </c>
      <c r="B1745" t="str">
        <f t="shared" si="245"/>
        <v xml:space="preserve"> łęczycki </v>
      </c>
      <c r="C1745" s="4" t="s">
        <v>12</v>
      </c>
      <c r="D1745" s="6">
        <v>3881</v>
      </c>
      <c r="E1745" s="6">
        <v>2065</v>
      </c>
      <c r="F1745" s="6">
        <v>1816</v>
      </c>
      <c r="G1745" t="b">
        <f t="shared" si="239"/>
        <v>0</v>
      </c>
      <c r="H1745" t="b">
        <f t="shared" si="240"/>
        <v>1</v>
      </c>
      <c r="I1745" t="b">
        <f t="shared" si="241"/>
        <v>1</v>
      </c>
      <c r="J1745" t="b">
        <f t="shared" si="242"/>
        <v>0</v>
      </c>
    </row>
    <row r="1746" spans="1:10">
      <c r="A1746" t="s">
        <v>410</v>
      </c>
      <c r="B1746" t="str">
        <f t="shared" si="245"/>
        <v xml:space="preserve"> łęczycki </v>
      </c>
      <c r="C1746" s="4" t="s">
        <v>13</v>
      </c>
      <c r="D1746" s="6">
        <v>3610</v>
      </c>
      <c r="E1746" s="6">
        <v>1880</v>
      </c>
      <c r="F1746" s="6">
        <v>1730</v>
      </c>
      <c r="G1746" t="b">
        <f t="shared" si="239"/>
        <v>0</v>
      </c>
      <c r="H1746" t="b">
        <f t="shared" si="240"/>
        <v>1</v>
      </c>
      <c r="I1746" t="b">
        <f t="shared" si="241"/>
        <v>1</v>
      </c>
      <c r="J1746" t="b">
        <f t="shared" si="242"/>
        <v>0</v>
      </c>
    </row>
    <row r="1747" spans="1:10">
      <c r="A1747" t="s">
        <v>410</v>
      </c>
      <c r="B1747" t="str">
        <f t="shared" si="245"/>
        <v xml:space="preserve"> łęczycki </v>
      </c>
      <c r="C1747" s="4" t="s">
        <v>14</v>
      </c>
      <c r="D1747" s="6">
        <v>3456</v>
      </c>
      <c r="E1747" s="6">
        <v>1784</v>
      </c>
      <c r="F1747" s="6">
        <v>1672</v>
      </c>
      <c r="G1747" t="b">
        <f t="shared" si="239"/>
        <v>0</v>
      </c>
      <c r="H1747" t="b">
        <f t="shared" si="240"/>
        <v>1</v>
      </c>
      <c r="I1747" t="b">
        <f t="shared" si="241"/>
        <v>1</v>
      </c>
      <c r="J1747" t="b">
        <f t="shared" si="242"/>
        <v>0</v>
      </c>
    </row>
    <row r="1748" spans="1:10">
      <c r="A1748" t="s">
        <v>410</v>
      </c>
      <c r="B1748" t="str">
        <f t="shared" si="245"/>
        <v xml:space="preserve"> łęczycki </v>
      </c>
      <c r="C1748" s="4" t="s">
        <v>15</v>
      </c>
      <c r="D1748" s="6">
        <v>3209</v>
      </c>
      <c r="E1748" s="6">
        <v>1597</v>
      </c>
      <c r="F1748" s="6">
        <v>1612</v>
      </c>
      <c r="G1748" t="b">
        <f t="shared" ref="G1748:G1811" si="248">IFERROR(IF(SEARCH(" - ",C1748)&gt;0,FALSE,TRUE),TRUE)</f>
        <v>0</v>
      </c>
      <c r="H1748" t="b">
        <f t="shared" ref="H1748:H1811" si="249">IFERROR(IF(SEARCH("65+",C1748)&gt;0,FALSE,TRUE),TRUE)</f>
        <v>1</v>
      </c>
      <c r="I1748" t="b">
        <f t="shared" ref="I1748:I1811" si="250">IFERROR(IF(SEARCH("70",C1748)&gt;0,FALSE,TRUE),TRUE)</f>
        <v>1</v>
      </c>
      <c r="J1748" t="b">
        <f t="shared" ref="J1748:J1811" si="251">AND(G1748:I1748)</f>
        <v>0</v>
      </c>
    </row>
    <row r="1749" spans="1:10">
      <c r="A1749" t="s">
        <v>410</v>
      </c>
      <c r="B1749" t="str">
        <f t="shared" si="245"/>
        <v xml:space="preserve"> łęczycki </v>
      </c>
      <c r="C1749" s="4" t="s">
        <v>16</v>
      </c>
      <c r="D1749" s="6">
        <v>3365</v>
      </c>
      <c r="E1749" s="6">
        <v>1692</v>
      </c>
      <c r="F1749" s="6">
        <v>1673</v>
      </c>
      <c r="G1749" t="b">
        <f t="shared" si="248"/>
        <v>0</v>
      </c>
      <c r="H1749" t="b">
        <f t="shared" si="249"/>
        <v>1</v>
      </c>
      <c r="I1749" t="b">
        <f t="shared" si="250"/>
        <v>1</v>
      </c>
      <c r="J1749" t="b">
        <f t="shared" si="251"/>
        <v>0</v>
      </c>
    </row>
    <row r="1750" spans="1:10">
      <c r="A1750" t="s">
        <v>410</v>
      </c>
      <c r="B1750" t="str">
        <f t="shared" si="245"/>
        <v xml:space="preserve"> łęczycki </v>
      </c>
      <c r="C1750" s="4" t="s">
        <v>17</v>
      </c>
      <c r="D1750" s="6">
        <v>3892</v>
      </c>
      <c r="E1750" s="6">
        <v>1896</v>
      </c>
      <c r="F1750" s="6">
        <v>1996</v>
      </c>
      <c r="G1750" t="b">
        <f t="shared" si="248"/>
        <v>0</v>
      </c>
      <c r="H1750" t="b">
        <f t="shared" si="249"/>
        <v>1</v>
      </c>
      <c r="I1750" t="b">
        <f t="shared" si="250"/>
        <v>1</v>
      </c>
      <c r="J1750" t="b">
        <f t="shared" si="251"/>
        <v>0</v>
      </c>
    </row>
    <row r="1751" spans="1:10">
      <c r="A1751" t="s">
        <v>410</v>
      </c>
      <c r="B1751" t="str">
        <f t="shared" si="245"/>
        <v xml:space="preserve"> łęczycki </v>
      </c>
      <c r="C1751" s="4" t="s">
        <v>18</v>
      </c>
      <c r="D1751" s="6">
        <v>3533</v>
      </c>
      <c r="E1751" s="6">
        <v>1715</v>
      </c>
      <c r="F1751" s="6">
        <v>1818</v>
      </c>
      <c r="G1751" t="b">
        <f t="shared" si="248"/>
        <v>0</v>
      </c>
      <c r="H1751" t="b">
        <f t="shared" si="249"/>
        <v>1</v>
      </c>
      <c r="I1751" t="b">
        <f t="shared" si="250"/>
        <v>1</v>
      </c>
      <c r="J1751" t="b">
        <f t="shared" si="251"/>
        <v>0</v>
      </c>
    </row>
    <row r="1752" spans="1:10">
      <c r="A1752" t="s">
        <v>410</v>
      </c>
      <c r="B1752" t="str">
        <f t="shared" si="245"/>
        <v xml:space="preserve"> łęczycki </v>
      </c>
      <c r="C1752" s="4" t="s">
        <v>19</v>
      </c>
      <c r="D1752" s="6">
        <v>3096</v>
      </c>
      <c r="E1752" s="6">
        <v>1354</v>
      </c>
      <c r="F1752" s="6">
        <v>1742</v>
      </c>
      <c r="G1752" t="b">
        <f t="shared" si="248"/>
        <v>0</v>
      </c>
      <c r="H1752" t="b">
        <f t="shared" si="249"/>
        <v>1</v>
      </c>
      <c r="I1752" t="b">
        <f t="shared" si="250"/>
        <v>1</v>
      </c>
      <c r="J1752" t="b">
        <f t="shared" si="251"/>
        <v>0</v>
      </c>
    </row>
    <row r="1753" spans="1:10">
      <c r="A1753" t="s">
        <v>410</v>
      </c>
      <c r="B1753" t="str">
        <f t="shared" si="245"/>
        <v xml:space="preserve"> łęczycki </v>
      </c>
      <c r="C1753" s="4" t="s">
        <v>5</v>
      </c>
      <c r="D1753" s="6">
        <v>6167</v>
      </c>
      <c r="E1753" s="6">
        <v>2141</v>
      </c>
      <c r="F1753" s="6">
        <v>4026</v>
      </c>
      <c r="G1753" t="b">
        <f t="shared" si="248"/>
        <v>1</v>
      </c>
      <c r="H1753" t="b">
        <f t="shared" si="249"/>
        <v>1</v>
      </c>
      <c r="I1753" t="b">
        <f t="shared" si="250"/>
        <v>0</v>
      </c>
      <c r="J1753" t="b">
        <f t="shared" si="251"/>
        <v>0</v>
      </c>
    </row>
    <row r="1754" spans="1:10">
      <c r="A1754" t="s">
        <v>410</v>
      </c>
      <c r="B1754" t="str">
        <f t="shared" si="245"/>
        <v xml:space="preserve"> łęczycki </v>
      </c>
      <c r="C1754" s="4" t="s">
        <v>4</v>
      </c>
      <c r="D1754" s="6">
        <f>SUM(D1752:D1753)</f>
        <v>9263</v>
      </c>
      <c r="E1754" s="6">
        <f>SUM(E1752:E1753)</f>
        <v>3495</v>
      </c>
      <c r="F1754" s="6">
        <f t="shared" ref="F1754" si="252">SUM(F1752:F1753)</f>
        <v>5768</v>
      </c>
      <c r="G1754" t="b">
        <f t="shared" si="248"/>
        <v>1</v>
      </c>
      <c r="H1754" t="b">
        <f t="shared" si="249"/>
        <v>0</v>
      </c>
      <c r="I1754" t="b">
        <f t="shared" si="250"/>
        <v>1</v>
      </c>
      <c r="J1754" t="b">
        <f t="shared" si="251"/>
        <v>0</v>
      </c>
    </row>
    <row r="1755" spans="1:10">
      <c r="A1755" t="s">
        <v>410</v>
      </c>
      <c r="B1755" t="str">
        <f t="shared" si="245"/>
        <v xml:space="preserve"> łowicki </v>
      </c>
      <c r="C1755" s="4" t="s">
        <v>174</v>
      </c>
      <c r="D1755" s="6">
        <v>79426</v>
      </c>
      <c r="E1755" s="6">
        <v>38512</v>
      </c>
      <c r="F1755" s="6">
        <v>40914</v>
      </c>
      <c r="G1755" t="b">
        <f t="shared" si="248"/>
        <v>1</v>
      </c>
      <c r="H1755" t="b">
        <f t="shared" si="249"/>
        <v>1</v>
      </c>
      <c r="I1755" t="b">
        <f t="shared" si="250"/>
        <v>1</v>
      </c>
      <c r="J1755" t="b">
        <f t="shared" si="251"/>
        <v>1</v>
      </c>
    </row>
    <row r="1756" spans="1:10">
      <c r="A1756" t="s">
        <v>410</v>
      </c>
      <c r="B1756" t="str">
        <f t="shared" si="245"/>
        <v xml:space="preserve"> łowicki </v>
      </c>
      <c r="C1756" s="4" t="s">
        <v>6</v>
      </c>
      <c r="D1756" s="6">
        <v>3754</v>
      </c>
      <c r="E1756" s="6">
        <v>1906</v>
      </c>
      <c r="F1756" s="6">
        <v>1848</v>
      </c>
      <c r="G1756" t="b">
        <f t="shared" si="248"/>
        <v>0</v>
      </c>
      <c r="H1756" t="b">
        <f t="shared" si="249"/>
        <v>1</v>
      </c>
      <c r="I1756" t="b">
        <f t="shared" si="250"/>
        <v>1</v>
      </c>
      <c r="J1756" t="b">
        <f t="shared" si="251"/>
        <v>0</v>
      </c>
    </row>
    <row r="1757" spans="1:10">
      <c r="A1757" t="s">
        <v>410</v>
      </c>
      <c r="B1757" t="str">
        <f t="shared" si="245"/>
        <v xml:space="preserve"> łowicki </v>
      </c>
      <c r="C1757" s="4" t="s">
        <v>7</v>
      </c>
      <c r="D1757" s="6">
        <v>4096</v>
      </c>
      <c r="E1757" s="6">
        <v>2103</v>
      </c>
      <c r="F1757" s="6">
        <v>1993</v>
      </c>
      <c r="G1757" t="b">
        <f t="shared" si="248"/>
        <v>0</v>
      </c>
      <c r="H1757" t="b">
        <f t="shared" si="249"/>
        <v>1</v>
      </c>
      <c r="I1757" t="b">
        <f t="shared" si="250"/>
        <v>1</v>
      </c>
      <c r="J1757" t="b">
        <f t="shared" si="251"/>
        <v>0</v>
      </c>
    </row>
    <row r="1758" spans="1:10">
      <c r="A1758" t="s">
        <v>410</v>
      </c>
      <c r="B1758" t="str">
        <f t="shared" si="245"/>
        <v xml:space="preserve"> łowicki </v>
      </c>
      <c r="C1758" s="4" t="s">
        <v>8</v>
      </c>
      <c r="D1758" s="6">
        <v>3709</v>
      </c>
      <c r="E1758" s="6">
        <v>1856</v>
      </c>
      <c r="F1758" s="6">
        <v>1853</v>
      </c>
      <c r="G1758" t="b">
        <f t="shared" si="248"/>
        <v>0</v>
      </c>
      <c r="H1758" t="b">
        <f t="shared" si="249"/>
        <v>1</v>
      </c>
      <c r="I1758" t="b">
        <f t="shared" si="250"/>
        <v>1</v>
      </c>
      <c r="J1758" t="b">
        <f t="shared" si="251"/>
        <v>0</v>
      </c>
    </row>
    <row r="1759" spans="1:10">
      <c r="A1759" t="s">
        <v>410</v>
      </c>
      <c r="B1759" t="str">
        <f t="shared" si="245"/>
        <v xml:space="preserve"> łowicki </v>
      </c>
      <c r="C1759" s="4" t="s">
        <v>9</v>
      </c>
      <c r="D1759" s="6">
        <v>4345</v>
      </c>
      <c r="E1759" s="6">
        <v>2258</v>
      </c>
      <c r="F1759" s="6">
        <v>2087</v>
      </c>
      <c r="G1759" t="b">
        <f t="shared" si="248"/>
        <v>0</v>
      </c>
      <c r="H1759" t="b">
        <f t="shared" si="249"/>
        <v>1</v>
      </c>
      <c r="I1759" t="b">
        <f t="shared" si="250"/>
        <v>1</v>
      </c>
      <c r="J1759" t="b">
        <f t="shared" si="251"/>
        <v>0</v>
      </c>
    </row>
    <row r="1760" spans="1:10">
      <c r="A1760" t="s">
        <v>410</v>
      </c>
      <c r="B1760" t="str">
        <f t="shared" si="245"/>
        <v xml:space="preserve"> łowicki </v>
      </c>
      <c r="C1760" s="4" t="s">
        <v>10</v>
      </c>
      <c r="D1760" s="6">
        <v>5019</v>
      </c>
      <c r="E1760" s="6">
        <v>2520</v>
      </c>
      <c r="F1760" s="6">
        <v>2499</v>
      </c>
      <c r="G1760" t="b">
        <f t="shared" si="248"/>
        <v>0</v>
      </c>
      <c r="H1760" t="b">
        <f t="shared" si="249"/>
        <v>1</v>
      </c>
      <c r="I1760" t="b">
        <f t="shared" si="250"/>
        <v>1</v>
      </c>
      <c r="J1760" t="b">
        <f t="shared" si="251"/>
        <v>0</v>
      </c>
    </row>
    <row r="1761" spans="1:10">
      <c r="A1761" t="s">
        <v>410</v>
      </c>
      <c r="B1761" t="str">
        <f t="shared" si="245"/>
        <v xml:space="preserve"> łowicki </v>
      </c>
      <c r="C1761" s="4" t="s">
        <v>11</v>
      </c>
      <c r="D1761" s="6">
        <v>5621</v>
      </c>
      <c r="E1761" s="6">
        <v>2925</v>
      </c>
      <c r="F1761" s="6">
        <v>2696</v>
      </c>
      <c r="G1761" t="b">
        <f t="shared" si="248"/>
        <v>0</v>
      </c>
      <c r="H1761" t="b">
        <f t="shared" si="249"/>
        <v>1</v>
      </c>
      <c r="I1761" t="b">
        <f t="shared" si="250"/>
        <v>1</v>
      </c>
      <c r="J1761" t="b">
        <f t="shared" si="251"/>
        <v>0</v>
      </c>
    </row>
    <row r="1762" spans="1:10">
      <c r="A1762" t="s">
        <v>410</v>
      </c>
      <c r="B1762" t="str">
        <f t="shared" si="245"/>
        <v xml:space="preserve"> łowicki </v>
      </c>
      <c r="C1762" s="4" t="s">
        <v>12</v>
      </c>
      <c r="D1762" s="6">
        <v>6181</v>
      </c>
      <c r="E1762" s="6">
        <v>3216</v>
      </c>
      <c r="F1762" s="6">
        <v>2965</v>
      </c>
      <c r="G1762" t="b">
        <f t="shared" si="248"/>
        <v>0</v>
      </c>
      <c r="H1762" t="b">
        <f t="shared" si="249"/>
        <v>1</v>
      </c>
      <c r="I1762" t="b">
        <f t="shared" si="250"/>
        <v>1</v>
      </c>
      <c r="J1762" t="b">
        <f t="shared" si="251"/>
        <v>0</v>
      </c>
    </row>
    <row r="1763" spans="1:10">
      <c r="A1763" t="s">
        <v>410</v>
      </c>
      <c r="B1763" t="str">
        <f t="shared" si="245"/>
        <v xml:space="preserve"> łowicki </v>
      </c>
      <c r="C1763" s="4" t="s">
        <v>13</v>
      </c>
      <c r="D1763" s="6">
        <v>5897</v>
      </c>
      <c r="E1763" s="6">
        <v>3063</v>
      </c>
      <c r="F1763" s="6">
        <v>2834</v>
      </c>
      <c r="G1763" t="b">
        <f t="shared" si="248"/>
        <v>0</v>
      </c>
      <c r="H1763" t="b">
        <f t="shared" si="249"/>
        <v>1</v>
      </c>
      <c r="I1763" t="b">
        <f t="shared" si="250"/>
        <v>1</v>
      </c>
      <c r="J1763" t="b">
        <f t="shared" si="251"/>
        <v>0</v>
      </c>
    </row>
    <row r="1764" spans="1:10">
      <c r="A1764" t="s">
        <v>410</v>
      </c>
      <c r="B1764" t="str">
        <f t="shared" si="245"/>
        <v xml:space="preserve"> łowicki </v>
      </c>
      <c r="C1764" s="4" t="s">
        <v>14</v>
      </c>
      <c r="D1764" s="6">
        <v>5429</v>
      </c>
      <c r="E1764" s="6">
        <v>2765</v>
      </c>
      <c r="F1764" s="6">
        <v>2664</v>
      </c>
      <c r="G1764" t="b">
        <f t="shared" si="248"/>
        <v>0</v>
      </c>
      <c r="H1764" t="b">
        <f t="shared" si="249"/>
        <v>1</v>
      </c>
      <c r="I1764" t="b">
        <f t="shared" si="250"/>
        <v>1</v>
      </c>
      <c r="J1764" t="b">
        <f t="shared" si="251"/>
        <v>0</v>
      </c>
    </row>
    <row r="1765" spans="1:10">
      <c r="A1765" t="s">
        <v>410</v>
      </c>
      <c r="B1765" t="str">
        <f t="shared" si="245"/>
        <v xml:space="preserve"> łowicki </v>
      </c>
      <c r="C1765" s="4" t="s">
        <v>15</v>
      </c>
      <c r="D1765" s="6">
        <v>4931</v>
      </c>
      <c r="E1765" s="6">
        <v>2465</v>
      </c>
      <c r="F1765" s="6">
        <v>2466</v>
      </c>
      <c r="G1765" t="b">
        <f t="shared" si="248"/>
        <v>0</v>
      </c>
      <c r="H1765" t="b">
        <f t="shared" si="249"/>
        <v>1</v>
      </c>
      <c r="I1765" t="b">
        <f t="shared" si="250"/>
        <v>1</v>
      </c>
      <c r="J1765" t="b">
        <f t="shared" si="251"/>
        <v>0</v>
      </c>
    </row>
    <row r="1766" spans="1:10">
      <c r="A1766" t="s">
        <v>410</v>
      </c>
      <c r="B1766" t="str">
        <f t="shared" si="245"/>
        <v xml:space="preserve"> łowicki </v>
      </c>
      <c r="C1766" s="4" t="s">
        <v>16</v>
      </c>
      <c r="D1766" s="6">
        <v>5098</v>
      </c>
      <c r="E1766" s="6">
        <v>2521</v>
      </c>
      <c r="F1766" s="6">
        <v>2577</v>
      </c>
      <c r="G1766" t="b">
        <f t="shared" si="248"/>
        <v>0</v>
      </c>
      <c r="H1766" t="b">
        <f t="shared" si="249"/>
        <v>1</v>
      </c>
      <c r="I1766" t="b">
        <f t="shared" si="250"/>
        <v>1</v>
      </c>
      <c r="J1766" t="b">
        <f t="shared" si="251"/>
        <v>0</v>
      </c>
    </row>
    <row r="1767" spans="1:10">
      <c r="A1767" t="s">
        <v>410</v>
      </c>
      <c r="B1767" t="str">
        <f t="shared" si="245"/>
        <v xml:space="preserve"> łowicki </v>
      </c>
      <c r="C1767" s="4" t="s">
        <v>17</v>
      </c>
      <c r="D1767" s="6">
        <v>5813</v>
      </c>
      <c r="E1767" s="6">
        <v>2875</v>
      </c>
      <c r="F1767" s="6">
        <v>2938</v>
      </c>
      <c r="G1767" t="b">
        <f t="shared" si="248"/>
        <v>0</v>
      </c>
      <c r="H1767" t="b">
        <f t="shared" si="249"/>
        <v>1</v>
      </c>
      <c r="I1767" t="b">
        <f t="shared" si="250"/>
        <v>1</v>
      </c>
      <c r="J1767" t="b">
        <f t="shared" si="251"/>
        <v>0</v>
      </c>
    </row>
    <row r="1768" spans="1:10">
      <c r="A1768" t="s">
        <v>410</v>
      </c>
      <c r="B1768" t="str">
        <f t="shared" si="245"/>
        <v xml:space="preserve"> łowicki </v>
      </c>
      <c r="C1768" s="4" t="s">
        <v>18</v>
      </c>
      <c r="D1768" s="6">
        <v>5812</v>
      </c>
      <c r="E1768" s="6">
        <v>2764</v>
      </c>
      <c r="F1768" s="6">
        <v>3048</v>
      </c>
      <c r="G1768" t="b">
        <f t="shared" si="248"/>
        <v>0</v>
      </c>
      <c r="H1768" t="b">
        <f t="shared" si="249"/>
        <v>1</v>
      </c>
      <c r="I1768" t="b">
        <f t="shared" si="250"/>
        <v>1</v>
      </c>
      <c r="J1768" t="b">
        <f t="shared" si="251"/>
        <v>0</v>
      </c>
    </row>
    <row r="1769" spans="1:10">
      <c r="A1769" t="s">
        <v>410</v>
      </c>
      <c r="B1769" t="str">
        <f t="shared" si="245"/>
        <v xml:space="preserve"> łowicki </v>
      </c>
      <c r="C1769" s="4" t="s">
        <v>19</v>
      </c>
      <c r="D1769" s="6">
        <v>4687</v>
      </c>
      <c r="E1769" s="6">
        <v>2090</v>
      </c>
      <c r="F1769" s="6">
        <v>2597</v>
      </c>
      <c r="G1769" t="b">
        <f t="shared" si="248"/>
        <v>0</v>
      </c>
      <c r="H1769" t="b">
        <f t="shared" si="249"/>
        <v>1</v>
      </c>
      <c r="I1769" t="b">
        <f t="shared" si="250"/>
        <v>1</v>
      </c>
      <c r="J1769" t="b">
        <f t="shared" si="251"/>
        <v>0</v>
      </c>
    </row>
    <row r="1770" spans="1:10">
      <c r="A1770" t="s">
        <v>410</v>
      </c>
      <c r="B1770" t="str">
        <f t="shared" si="245"/>
        <v xml:space="preserve"> łowicki </v>
      </c>
      <c r="C1770" s="4" t="s">
        <v>5</v>
      </c>
      <c r="D1770" s="6">
        <v>9034</v>
      </c>
      <c r="E1770" s="6">
        <v>3185</v>
      </c>
      <c r="F1770" s="6">
        <v>5849</v>
      </c>
      <c r="G1770" t="b">
        <f t="shared" si="248"/>
        <v>1</v>
      </c>
      <c r="H1770" t="b">
        <f t="shared" si="249"/>
        <v>1</v>
      </c>
      <c r="I1770" t="b">
        <f t="shared" si="250"/>
        <v>0</v>
      </c>
      <c r="J1770" t="b">
        <f t="shared" si="251"/>
        <v>0</v>
      </c>
    </row>
    <row r="1771" spans="1:10">
      <c r="A1771" t="s">
        <v>410</v>
      </c>
      <c r="B1771" t="str">
        <f t="shared" si="245"/>
        <v xml:space="preserve"> łowicki </v>
      </c>
      <c r="C1771" s="4" t="s">
        <v>4</v>
      </c>
      <c r="D1771" s="6">
        <f>SUM(D1769:D1770)</f>
        <v>13721</v>
      </c>
      <c r="E1771" s="6">
        <f>SUM(E1769:E1770)</f>
        <v>5275</v>
      </c>
      <c r="F1771" s="6">
        <f t="shared" ref="F1771" si="253">SUM(F1769:F1770)</f>
        <v>8446</v>
      </c>
      <c r="G1771" t="b">
        <f t="shared" si="248"/>
        <v>1</v>
      </c>
      <c r="H1771" t="b">
        <f t="shared" si="249"/>
        <v>0</v>
      </c>
      <c r="I1771" t="b">
        <f t="shared" si="250"/>
        <v>1</v>
      </c>
      <c r="J1771" t="b">
        <f t="shared" si="251"/>
        <v>0</v>
      </c>
    </row>
    <row r="1772" spans="1:10">
      <c r="A1772" t="s">
        <v>410</v>
      </c>
      <c r="B1772" t="str">
        <f t="shared" si="245"/>
        <v xml:space="preserve"> łódzki wschodni </v>
      </c>
      <c r="C1772" s="4" t="s">
        <v>51</v>
      </c>
      <c r="D1772" s="6">
        <v>70619</v>
      </c>
      <c r="E1772" s="6">
        <v>33916</v>
      </c>
      <c r="F1772" s="6">
        <v>36703</v>
      </c>
      <c r="G1772" t="b">
        <f t="shared" si="248"/>
        <v>1</v>
      </c>
      <c r="H1772" t="b">
        <f t="shared" si="249"/>
        <v>1</v>
      </c>
      <c r="I1772" t="b">
        <f t="shared" si="250"/>
        <v>1</v>
      </c>
      <c r="J1772" t="b">
        <f t="shared" si="251"/>
        <v>1</v>
      </c>
    </row>
    <row r="1773" spans="1:10">
      <c r="A1773" t="s">
        <v>410</v>
      </c>
      <c r="B1773" t="str">
        <f t="shared" si="245"/>
        <v xml:space="preserve"> łódzki wschodni </v>
      </c>
      <c r="C1773" s="4" t="s">
        <v>6</v>
      </c>
      <c r="D1773" s="6">
        <v>3439</v>
      </c>
      <c r="E1773" s="6">
        <v>1758</v>
      </c>
      <c r="F1773" s="6">
        <v>1681</v>
      </c>
      <c r="G1773" t="b">
        <f t="shared" si="248"/>
        <v>0</v>
      </c>
      <c r="H1773" t="b">
        <f t="shared" si="249"/>
        <v>1</v>
      </c>
      <c r="I1773" t="b">
        <f t="shared" si="250"/>
        <v>1</v>
      </c>
      <c r="J1773" t="b">
        <f t="shared" si="251"/>
        <v>0</v>
      </c>
    </row>
    <row r="1774" spans="1:10">
      <c r="A1774" t="s">
        <v>410</v>
      </c>
      <c r="B1774" t="str">
        <f t="shared" si="245"/>
        <v xml:space="preserve"> łódzki wschodni </v>
      </c>
      <c r="C1774" s="4" t="s">
        <v>7</v>
      </c>
      <c r="D1774" s="6">
        <v>4047</v>
      </c>
      <c r="E1774" s="6">
        <v>2029</v>
      </c>
      <c r="F1774" s="6">
        <v>2018</v>
      </c>
      <c r="G1774" t="b">
        <f t="shared" si="248"/>
        <v>0</v>
      </c>
      <c r="H1774" t="b">
        <f t="shared" si="249"/>
        <v>1</v>
      </c>
      <c r="I1774" t="b">
        <f t="shared" si="250"/>
        <v>1</v>
      </c>
      <c r="J1774" t="b">
        <f t="shared" si="251"/>
        <v>0</v>
      </c>
    </row>
    <row r="1775" spans="1:10">
      <c r="A1775" t="s">
        <v>410</v>
      </c>
      <c r="B1775" t="str">
        <f t="shared" si="245"/>
        <v xml:space="preserve"> łódzki wschodni </v>
      </c>
      <c r="C1775" s="4" t="s">
        <v>8</v>
      </c>
      <c r="D1775" s="6">
        <v>3566</v>
      </c>
      <c r="E1775" s="6">
        <v>1800</v>
      </c>
      <c r="F1775" s="6">
        <v>1766</v>
      </c>
      <c r="G1775" t="b">
        <f t="shared" si="248"/>
        <v>0</v>
      </c>
      <c r="H1775" t="b">
        <f t="shared" si="249"/>
        <v>1</v>
      </c>
      <c r="I1775" t="b">
        <f t="shared" si="250"/>
        <v>1</v>
      </c>
      <c r="J1775" t="b">
        <f t="shared" si="251"/>
        <v>0</v>
      </c>
    </row>
    <row r="1776" spans="1:10">
      <c r="A1776" t="s">
        <v>410</v>
      </c>
      <c r="B1776" t="str">
        <f t="shared" si="245"/>
        <v xml:space="preserve"> łódzki wschodni </v>
      </c>
      <c r="C1776" s="4" t="s">
        <v>9</v>
      </c>
      <c r="D1776" s="6">
        <v>3510</v>
      </c>
      <c r="E1776" s="6">
        <v>1798</v>
      </c>
      <c r="F1776" s="6">
        <v>1712</v>
      </c>
      <c r="G1776" t="b">
        <f t="shared" si="248"/>
        <v>0</v>
      </c>
      <c r="H1776" t="b">
        <f t="shared" si="249"/>
        <v>1</v>
      </c>
      <c r="I1776" t="b">
        <f t="shared" si="250"/>
        <v>1</v>
      </c>
      <c r="J1776" t="b">
        <f t="shared" si="251"/>
        <v>0</v>
      </c>
    </row>
    <row r="1777" spans="1:10">
      <c r="A1777" t="s">
        <v>410</v>
      </c>
      <c r="B1777" t="str">
        <f t="shared" si="245"/>
        <v xml:space="preserve"> łódzki wschodni </v>
      </c>
      <c r="C1777" s="4" t="s">
        <v>10</v>
      </c>
      <c r="D1777" s="6">
        <v>4225</v>
      </c>
      <c r="E1777" s="6">
        <v>2170</v>
      </c>
      <c r="F1777" s="6">
        <v>2055</v>
      </c>
      <c r="G1777" t="b">
        <f t="shared" si="248"/>
        <v>0</v>
      </c>
      <c r="H1777" t="b">
        <f t="shared" si="249"/>
        <v>1</v>
      </c>
      <c r="I1777" t="b">
        <f t="shared" si="250"/>
        <v>1</v>
      </c>
      <c r="J1777" t="b">
        <f t="shared" si="251"/>
        <v>0</v>
      </c>
    </row>
    <row r="1778" spans="1:10">
      <c r="A1778" t="s">
        <v>410</v>
      </c>
      <c r="B1778" t="str">
        <f t="shared" si="245"/>
        <v xml:space="preserve"> łódzki wschodni </v>
      </c>
      <c r="C1778" s="4" t="s">
        <v>11</v>
      </c>
      <c r="D1778" s="6">
        <v>4662</v>
      </c>
      <c r="E1778" s="6">
        <v>2353</v>
      </c>
      <c r="F1778" s="6">
        <v>2309</v>
      </c>
      <c r="G1778" t="b">
        <f t="shared" si="248"/>
        <v>0</v>
      </c>
      <c r="H1778" t="b">
        <f t="shared" si="249"/>
        <v>1</v>
      </c>
      <c r="I1778" t="b">
        <f t="shared" si="250"/>
        <v>1</v>
      </c>
      <c r="J1778" t="b">
        <f t="shared" si="251"/>
        <v>0</v>
      </c>
    </row>
    <row r="1779" spans="1:10">
      <c r="A1779" t="s">
        <v>410</v>
      </c>
      <c r="B1779" t="str">
        <f t="shared" si="245"/>
        <v xml:space="preserve"> łódzki wschodni </v>
      </c>
      <c r="C1779" s="4" t="s">
        <v>12</v>
      </c>
      <c r="D1779" s="6">
        <v>5427</v>
      </c>
      <c r="E1779" s="6">
        <v>2728</v>
      </c>
      <c r="F1779" s="6">
        <v>2699</v>
      </c>
      <c r="G1779" t="b">
        <f t="shared" si="248"/>
        <v>0</v>
      </c>
      <c r="H1779" t="b">
        <f t="shared" si="249"/>
        <v>1</v>
      </c>
      <c r="I1779" t="b">
        <f t="shared" si="250"/>
        <v>1</v>
      </c>
      <c r="J1779" t="b">
        <f t="shared" si="251"/>
        <v>0</v>
      </c>
    </row>
    <row r="1780" spans="1:10">
      <c r="A1780" t="s">
        <v>410</v>
      </c>
      <c r="B1780" t="str">
        <f t="shared" si="245"/>
        <v xml:space="preserve"> łódzki wschodni </v>
      </c>
      <c r="C1780" s="4" t="s">
        <v>13</v>
      </c>
      <c r="D1780" s="6">
        <v>5729</v>
      </c>
      <c r="E1780" s="6">
        <v>2852</v>
      </c>
      <c r="F1780" s="6">
        <v>2877</v>
      </c>
      <c r="G1780" t="b">
        <f t="shared" si="248"/>
        <v>0</v>
      </c>
      <c r="H1780" t="b">
        <f t="shared" si="249"/>
        <v>1</v>
      </c>
      <c r="I1780" t="b">
        <f t="shared" si="250"/>
        <v>1</v>
      </c>
      <c r="J1780" t="b">
        <f t="shared" si="251"/>
        <v>0</v>
      </c>
    </row>
    <row r="1781" spans="1:10">
      <c r="A1781" t="s">
        <v>410</v>
      </c>
      <c r="B1781" t="str">
        <f t="shared" si="245"/>
        <v xml:space="preserve"> łódzki wschodni </v>
      </c>
      <c r="C1781" s="4" t="s">
        <v>14</v>
      </c>
      <c r="D1781" s="6">
        <v>5521</v>
      </c>
      <c r="E1781" s="6">
        <v>2751</v>
      </c>
      <c r="F1781" s="6">
        <v>2770</v>
      </c>
      <c r="G1781" t="b">
        <f t="shared" si="248"/>
        <v>0</v>
      </c>
      <c r="H1781" t="b">
        <f t="shared" si="249"/>
        <v>1</v>
      </c>
      <c r="I1781" t="b">
        <f t="shared" si="250"/>
        <v>1</v>
      </c>
      <c r="J1781" t="b">
        <f t="shared" si="251"/>
        <v>0</v>
      </c>
    </row>
    <row r="1782" spans="1:10">
      <c r="A1782" t="s">
        <v>410</v>
      </c>
      <c r="B1782" t="str">
        <f t="shared" si="245"/>
        <v xml:space="preserve"> łódzki wschodni </v>
      </c>
      <c r="C1782" s="4" t="s">
        <v>15</v>
      </c>
      <c r="D1782" s="6">
        <v>4768</v>
      </c>
      <c r="E1782" s="6">
        <v>2333</v>
      </c>
      <c r="F1782" s="6">
        <v>2435</v>
      </c>
      <c r="G1782" t="b">
        <f t="shared" si="248"/>
        <v>0</v>
      </c>
      <c r="H1782" t="b">
        <f t="shared" si="249"/>
        <v>1</v>
      </c>
      <c r="I1782" t="b">
        <f t="shared" si="250"/>
        <v>1</v>
      </c>
      <c r="J1782" t="b">
        <f t="shared" si="251"/>
        <v>0</v>
      </c>
    </row>
    <row r="1783" spans="1:10">
      <c r="A1783" t="s">
        <v>410</v>
      </c>
      <c r="B1783" t="str">
        <f t="shared" si="245"/>
        <v xml:space="preserve"> łódzki wschodni </v>
      </c>
      <c r="C1783" s="4" t="s">
        <v>16</v>
      </c>
      <c r="D1783" s="6">
        <v>4582</v>
      </c>
      <c r="E1783" s="6">
        <v>2234</v>
      </c>
      <c r="F1783" s="6">
        <v>2348</v>
      </c>
      <c r="G1783" t="b">
        <f t="shared" si="248"/>
        <v>0</v>
      </c>
      <c r="H1783" t="b">
        <f t="shared" si="249"/>
        <v>1</v>
      </c>
      <c r="I1783" t="b">
        <f t="shared" si="250"/>
        <v>1</v>
      </c>
      <c r="J1783" t="b">
        <f t="shared" si="251"/>
        <v>0</v>
      </c>
    </row>
    <row r="1784" spans="1:10">
      <c r="A1784" t="s">
        <v>410</v>
      </c>
      <c r="B1784" t="str">
        <f t="shared" ref="B1784:B1847" si="254">IF(C1783="65+",C1784,B1783)</f>
        <v xml:space="preserve"> łódzki wschodni </v>
      </c>
      <c r="C1784" s="4" t="s">
        <v>17</v>
      </c>
      <c r="D1784" s="6">
        <v>5114</v>
      </c>
      <c r="E1784" s="6">
        <v>2419</v>
      </c>
      <c r="F1784" s="6">
        <v>2695</v>
      </c>
      <c r="G1784" t="b">
        <f t="shared" si="248"/>
        <v>0</v>
      </c>
      <c r="H1784" t="b">
        <f t="shared" si="249"/>
        <v>1</v>
      </c>
      <c r="I1784" t="b">
        <f t="shared" si="250"/>
        <v>1</v>
      </c>
      <c r="J1784" t="b">
        <f t="shared" si="251"/>
        <v>0</v>
      </c>
    </row>
    <row r="1785" spans="1:10">
      <c r="A1785" t="s">
        <v>410</v>
      </c>
      <c r="B1785" t="str">
        <f t="shared" si="254"/>
        <v xml:space="preserve"> łódzki wschodni </v>
      </c>
      <c r="C1785" s="4" t="s">
        <v>18</v>
      </c>
      <c r="D1785" s="6">
        <v>5166</v>
      </c>
      <c r="E1785" s="6">
        <v>2464</v>
      </c>
      <c r="F1785" s="6">
        <v>2702</v>
      </c>
      <c r="G1785" t="b">
        <f t="shared" si="248"/>
        <v>0</v>
      </c>
      <c r="H1785" t="b">
        <f t="shared" si="249"/>
        <v>1</v>
      </c>
      <c r="I1785" t="b">
        <f t="shared" si="250"/>
        <v>1</v>
      </c>
      <c r="J1785" t="b">
        <f t="shared" si="251"/>
        <v>0</v>
      </c>
    </row>
    <row r="1786" spans="1:10">
      <c r="A1786" t="s">
        <v>410</v>
      </c>
      <c r="B1786" t="str">
        <f t="shared" si="254"/>
        <v xml:space="preserve"> łódzki wschodni </v>
      </c>
      <c r="C1786" s="4" t="s">
        <v>19</v>
      </c>
      <c r="D1786" s="6">
        <v>4095</v>
      </c>
      <c r="E1786" s="6">
        <v>1828</v>
      </c>
      <c r="F1786" s="6">
        <v>2267</v>
      </c>
      <c r="G1786" t="b">
        <f t="shared" si="248"/>
        <v>0</v>
      </c>
      <c r="H1786" t="b">
        <f t="shared" si="249"/>
        <v>1</v>
      </c>
      <c r="I1786" t="b">
        <f t="shared" si="250"/>
        <v>1</v>
      </c>
      <c r="J1786" t="b">
        <f t="shared" si="251"/>
        <v>0</v>
      </c>
    </row>
    <row r="1787" spans="1:10">
      <c r="A1787" t="s">
        <v>410</v>
      </c>
      <c r="B1787" t="str">
        <f t="shared" si="254"/>
        <v xml:space="preserve"> łódzki wschodni </v>
      </c>
      <c r="C1787" s="4" t="s">
        <v>5</v>
      </c>
      <c r="D1787" s="6">
        <v>6768</v>
      </c>
      <c r="E1787" s="6">
        <v>2399</v>
      </c>
      <c r="F1787" s="6">
        <v>4369</v>
      </c>
      <c r="G1787" t="b">
        <f t="shared" si="248"/>
        <v>1</v>
      </c>
      <c r="H1787" t="b">
        <f t="shared" si="249"/>
        <v>1</v>
      </c>
      <c r="I1787" t="b">
        <f t="shared" si="250"/>
        <v>0</v>
      </c>
      <c r="J1787" t="b">
        <f t="shared" si="251"/>
        <v>0</v>
      </c>
    </row>
    <row r="1788" spans="1:10">
      <c r="A1788" t="s">
        <v>410</v>
      </c>
      <c r="B1788" t="str">
        <f t="shared" si="254"/>
        <v xml:space="preserve"> łódzki wschodni </v>
      </c>
      <c r="C1788" s="4" t="s">
        <v>4</v>
      </c>
      <c r="D1788" s="6">
        <f>SUM(D1786:D1787)</f>
        <v>10863</v>
      </c>
      <c r="E1788" s="6">
        <f>SUM(E1786:E1787)</f>
        <v>4227</v>
      </c>
      <c r="F1788" s="6">
        <f t="shared" ref="F1788" si="255">SUM(F1786:F1787)</f>
        <v>6636</v>
      </c>
      <c r="G1788" t="b">
        <f t="shared" si="248"/>
        <v>1</v>
      </c>
      <c r="H1788" t="b">
        <f t="shared" si="249"/>
        <v>0</v>
      </c>
      <c r="I1788" t="b">
        <f t="shared" si="250"/>
        <v>1</v>
      </c>
      <c r="J1788" t="b">
        <f t="shared" si="251"/>
        <v>0</v>
      </c>
    </row>
    <row r="1789" spans="1:10">
      <c r="A1789" t="s">
        <v>410</v>
      </c>
      <c r="B1789" t="str">
        <f t="shared" si="254"/>
        <v xml:space="preserve"> opoczyński </v>
      </c>
      <c r="C1789" s="4" t="s">
        <v>175</v>
      </c>
      <c r="D1789" s="6">
        <v>77313</v>
      </c>
      <c r="E1789" s="6">
        <v>38263</v>
      </c>
      <c r="F1789" s="6">
        <v>39050</v>
      </c>
      <c r="G1789" t="b">
        <f t="shared" si="248"/>
        <v>1</v>
      </c>
      <c r="H1789" t="b">
        <f t="shared" si="249"/>
        <v>1</v>
      </c>
      <c r="I1789" t="b">
        <f t="shared" si="250"/>
        <v>1</v>
      </c>
      <c r="J1789" t="b">
        <f t="shared" si="251"/>
        <v>1</v>
      </c>
    </row>
    <row r="1790" spans="1:10">
      <c r="A1790" t="s">
        <v>410</v>
      </c>
      <c r="B1790" t="str">
        <f t="shared" si="254"/>
        <v xml:space="preserve"> opoczyński </v>
      </c>
      <c r="C1790" s="4" t="s">
        <v>6</v>
      </c>
      <c r="D1790" s="6">
        <v>3850</v>
      </c>
      <c r="E1790" s="6">
        <v>1968</v>
      </c>
      <c r="F1790" s="6">
        <v>1882</v>
      </c>
      <c r="G1790" t="b">
        <f t="shared" si="248"/>
        <v>0</v>
      </c>
      <c r="H1790" t="b">
        <f t="shared" si="249"/>
        <v>1</v>
      </c>
      <c r="I1790" t="b">
        <f t="shared" si="250"/>
        <v>1</v>
      </c>
      <c r="J1790" t="b">
        <f t="shared" si="251"/>
        <v>0</v>
      </c>
    </row>
    <row r="1791" spans="1:10">
      <c r="A1791" t="s">
        <v>410</v>
      </c>
      <c r="B1791" t="str">
        <f t="shared" si="254"/>
        <v xml:space="preserve"> opoczyński </v>
      </c>
      <c r="C1791" s="4" t="s">
        <v>7</v>
      </c>
      <c r="D1791" s="6">
        <v>4483</v>
      </c>
      <c r="E1791" s="6">
        <v>2280</v>
      </c>
      <c r="F1791" s="6">
        <v>2203</v>
      </c>
      <c r="G1791" t="b">
        <f t="shared" si="248"/>
        <v>0</v>
      </c>
      <c r="H1791" t="b">
        <f t="shared" si="249"/>
        <v>1</v>
      </c>
      <c r="I1791" t="b">
        <f t="shared" si="250"/>
        <v>1</v>
      </c>
      <c r="J1791" t="b">
        <f t="shared" si="251"/>
        <v>0</v>
      </c>
    </row>
    <row r="1792" spans="1:10">
      <c r="A1792" t="s">
        <v>410</v>
      </c>
      <c r="B1792" t="str">
        <f t="shared" si="254"/>
        <v xml:space="preserve"> opoczyński </v>
      </c>
      <c r="C1792" s="4" t="s">
        <v>8</v>
      </c>
      <c r="D1792" s="6">
        <v>4037</v>
      </c>
      <c r="E1792" s="6">
        <v>2016</v>
      </c>
      <c r="F1792" s="6">
        <v>2021</v>
      </c>
      <c r="G1792" t="b">
        <f t="shared" si="248"/>
        <v>0</v>
      </c>
      <c r="H1792" t="b">
        <f t="shared" si="249"/>
        <v>1</v>
      </c>
      <c r="I1792" t="b">
        <f t="shared" si="250"/>
        <v>1</v>
      </c>
      <c r="J1792" t="b">
        <f t="shared" si="251"/>
        <v>0</v>
      </c>
    </row>
    <row r="1793" spans="1:10">
      <c r="A1793" t="s">
        <v>410</v>
      </c>
      <c r="B1793" t="str">
        <f t="shared" si="254"/>
        <v xml:space="preserve"> opoczyński </v>
      </c>
      <c r="C1793" s="4" t="s">
        <v>9</v>
      </c>
      <c r="D1793" s="6">
        <v>4516</v>
      </c>
      <c r="E1793" s="6">
        <v>2383</v>
      </c>
      <c r="F1793" s="6">
        <v>2133</v>
      </c>
      <c r="G1793" t="b">
        <f t="shared" si="248"/>
        <v>0</v>
      </c>
      <c r="H1793" t="b">
        <f t="shared" si="249"/>
        <v>1</v>
      </c>
      <c r="I1793" t="b">
        <f t="shared" si="250"/>
        <v>1</v>
      </c>
      <c r="J1793" t="b">
        <f t="shared" si="251"/>
        <v>0</v>
      </c>
    </row>
    <row r="1794" spans="1:10">
      <c r="A1794" t="s">
        <v>410</v>
      </c>
      <c r="B1794" t="str">
        <f t="shared" si="254"/>
        <v xml:space="preserve"> opoczyński </v>
      </c>
      <c r="C1794" s="4" t="s">
        <v>10</v>
      </c>
      <c r="D1794" s="6">
        <v>5382</v>
      </c>
      <c r="E1794" s="6">
        <v>2763</v>
      </c>
      <c r="F1794" s="6">
        <v>2619</v>
      </c>
      <c r="G1794" t="b">
        <f t="shared" si="248"/>
        <v>0</v>
      </c>
      <c r="H1794" t="b">
        <f t="shared" si="249"/>
        <v>1</v>
      </c>
      <c r="I1794" t="b">
        <f t="shared" si="250"/>
        <v>1</v>
      </c>
      <c r="J1794" t="b">
        <f t="shared" si="251"/>
        <v>0</v>
      </c>
    </row>
    <row r="1795" spans="1:10">
      <c r="A1795" t="s">
        <v>410</v>
      </c>
      <c r="B1795" t="str">
        <f t="shared" si="254"/>
        <v xml:space="preserve"> opoczyński </v>
      </c>
      <c r="C1795" s="4" t="s">
        <v>11</v>
      </c>
      <c r="D1795" s="6">
        <v>5825</v>
      </c>
      <c r="E1795" s="6">
        <v>3032</v>
      </c>
      <c r="F1795" s="6">
        <v>2793</v>
      </c>
      <c r="G1795" t="b">
        <f t="shared" si="248"/>
        <v>0</v>
      </c>
      <c r="H1795" t="b">
        <f t="shared" si="249"/>
        <v>1</v>
      </c>
      <c r="I1795" t="b">
        <f t="shared" si="250"/>
        <v>1</v>
      </c>
      <c r="J1795" t="b">
        <f t="shared" si="251"/>
        <v>0</v>
      </c>
    </row>
    <row r="1796" spans="1:10">
      <c r="A1796" t="s">
        <v>410</v>
      </c>
      <c r="B1796" t="str">
        <f t="shared" si="254"/>
        <v xml:space="preserve"> opoczyński </v>
      </c>
      <c r="C1796" s="4" t="s">
        <v>12</v>
      </c>
      <c r="D1796" s="6">
        <v>6031</v>
      </c>
      <c r="E1796" s="6">
        <v>3206</v>
      </c>
      <c r="F1796" s="6">
        <v>2825</v>
      </c>
      <c r="G1796" t="b">
        <f t="shared" si="248"/>
        <v>0</v>
      </c>
      <c r="H1796" t="b">
        <f t="shared" si="249"/>
        <v>1</v>
      </c>
      <c r="I1796" t="b">
        <f t="shared" si="250"/>
        <v>1</v>
      </c>
      <c r="J1796" t="b">
        <f t="shared" si="251"/>
        <v>0</v>
      </c>
    </row>
    <row r="1797" spans="1:10">
      <c r="A1797" t="s">
        <v>410</v>
      </c>
      <c r="B1797" t="str">
        <f t="shared" si="254"/>
        <v xml:space="preserve"> opoczyński </v>
      </c>
      <c r="C1797" s="4" t="s">
        <v>13</v>
      </c>
      <c r="D1797" s="6">
        <v>5600</v>
      </c>
      <c r="E1797" s="6">
        <v>2999</v>
      </c>
      <c r="F1797" s="6">
        <v>2601</v>
      </c>
      <c r="G1797" t="b">
        <f t="shared" si="248"/>
        <v>0</v>
      </c>
      <c r="H1797" t="b">
        <f t="shared" si="249"/>
        <v>1</v>
      </c>
      <c r="I1797" t="b">
        <f t="shared" si="250"/>
        <v>1</v>
      </c>
      <c r="J1797" t="b">
        <f t="shared" si="251"/>
        <v>0</v>
      </c>
    </row>
    <row r="1798" spans="1:10">
      <c r="A1798" t="s">
        <v>410</v>
      </c>
      <c r="B1798" t="str">
        <f t="shared" si="254"/>
        <v xml:space="preserve"> opoczyński </v>
      </c>
      <c r="C1798" s="4" t="s">
        <v>14</v>
      </c>
      <c r="D1798" s="6">
        <v>5206</v>
      </c>
      <c r="E1798" s="6">
        <v>2712</v>
      </c>
      <c r="F1798" s="6">
        <v>2494</v>
      </c>
      <c r="G1798" t="b">
        <f t="shared" si="248"/>
        <v>0</v>
      </c>
      <c r="H1798" t="b">
        <f t="shared" si="249"/>
        <v>1</v>
      </c>
      <c r="I1798" t="b">
        <f t="shared" si="250"/>
        <v>1</v>
      </c>
      <c r="J1798" t="b">
        <f t="shared" si="251"/>
        <v>0</v>
      </c>
    </row>
    <row r="1799" spans="1:10">
      <c r="A1799" t="s">
        <v>410</v>
      </c>
      <c r="B1799" t="str">
        <f t="shared" si="254"/>
        <v xml:space="preserve"> opoczyński </v>
      </c>
      <c r="C1799" s="4" t="s">
        <v>15</v>
      </c>
      <c r="D1799" s="6">
        <v>4674</v>
      </c>
      <c r="E1799" s="6">
        <v>2350</v>
      </c>
      <c r="F1799" s="6">
        <v>2324</v>
      </c>
      <c r="G1799" t="b">
        <f t="shared" si="248"/>
        <v>0</v>
      </c>
      <c r="H1799" t="b">
        <f t="shared" si="249"/>
        <v>1</v>
      </c>
      <c r="I1799" t="b">
        <f t="shared" si="250"/>
        <v>1</v>
      </c>
      <c r="J1799" t="b">
        <f t="shared" si="251"/>
        <v>0</v>
      </c>
    </row>
    <row r="1800" spans="1:10">
      <c r="A1800" t="s">
        <v>410</v>
      </c>
      <c r="B1800" t="str">
        <f t="shared" si="254"/>
        <v xml:space="preserve"> opoczyński </v>
      </c>
      <c r="C1800" s="4" t="s">
        <v>16</v>
      </c>
      <c r="D1800" s="6">
        <v>4888</v>
      </c>
      <c r="E1800" s="6">
        <v>2525</v>
      </c>
      <c r="F1800" s="6">
        <v>2363</v>
      </c>
      <c r="G1800" t="b">
        <f t="shared" si="248"/>
        <v>0</v>
      </c>
      <c r="H1800" t="b">
        <f t="shared" si="249"/>
        <v>1</v>
      </c>
      <c r="I1800" t="b">
        <f t="shared" si="250"/>
        <v>1</v>
      </c>
      <c r="J1800" t="b">
        <f t="shared" si="251"/>
        <v>0</v>
      </c>
    </row>
    <row r="1801" spans="1:10">
      <c r="A1801" t="s">
        <v>410</v>
      </c>
      <c r="B1801" t="str">
        <f t="shared" si="254"/>
        <v xml:space="preserve"> opoczyński </v>
      </c>
      <c r="C1801" s="4" t="s">
        <v>17</v>
      </c>
      <c r="D1801" s="6">
        <v>5541</v>
      </c>
      <c r="E1801" s="6">
        <v>2861</v>
      </c>
      <c r="F1801" s="6">
        <v>2680</v>
      </c>
      <c r="G1801" t="b">
        <f t="shared" si="248"/>
        <v>0</v>
      </c>
      <c r="H1801" t="b">
        <f t="shared" si="249"/>
        <v>1</v>
      </c>
      <c r="I1801" t="b">
        <f t="shared" si="250"/>
        <v>1</v>
      </c>
      <c r="J1801" t="b">
        <f t="shared" si="251"/>
        <v>0</v>
      </c>
    </row>
    <row r="1802" spans="1:10">
      <c r="A1802" t="s">
        <v>410</v>
      </c>
      <c r="B1802" t="str">
        <f t="shared" si="254"/>
        <v xml:space="preserve"> opoczyński </v>
      </c>
      <c r="C1802" s="4" t="s">
        <v>18</v>
      </c>
      <c r="D1802" s="6">
        <v>5179</v>
      </c>
      <c r="E1802" s="6">
        <v>2584</v>
      </c>
      <c r="F1802" s="6">
        <v>2595</v>
      </c>
      <c r="G1802" t="b">
        <f t="shared" si="248"/>
        <v>0</v>
      </c>
      <c r="H1802" t="b">
        <f t="shared" si="249"/>
        <v>1</v>
      </c>
      <c r="I1802" t="b">
        <f t="shared" si="250"/>
        <v>1</v>
      </c>
      <c r="J1802" t="b">
        <f t="shared" si="251"/>
        <v>0</v>
      </c>
    </row>
    <row r="1803" spans="1:10">
      <c r="A1803" t="s">
        <v>410</v>
      </c>
      <c r="B1803" t="str">
        <f t="shared" si="254"/>
        <v xml:space="preserve"> opoczyński </v>
      </c>
      <c r="C1803" s="4" t="s">
        <v>19</v>
      </c>
      <c r="D1803" s="6">
        <v>4025</v>
      </c>
      <c r="E1803" s="6">
        <v>1826</v>
      </c>
      <c r="F1803" s="6">
        <v>2199</v>
      </c>
      <c r="G1803" t="b">
        <f t="shared" si="248"/>
        <v>0</v>
      </c>
      <c r="H1803" t="b">
        <f t="shared" si="249"/>
        <v>1</v>
      </c>
      <c r="I1803" t="b">
        <f t="shared" si="250"/>
        <v>1</v>
      </c>
      <c r="J1803" t="b">
        <f t="shared" si="251"/>
        <v>0</v>
      </c>
    </row>
    <row r="1804" spans="1:10">
      <c r="A1804" t="s">
        <v>410</v>
      </c>
      <c r="B1804" t="str">
        <f t="shared" si="254"/>
        <v xml:space="preserve"> opoczyński </v>
      </c>
      <c r="C1804" s="4" t="s">
        <v>5</v>
      </c>
      <c r="D1804" s="6">
        <v>8076</v>
      </c>
      <c r="E1804" s="6">
        <v>2758</v>
      </c>
      <c r="F1804" s="6">
        <v>5318</v>
      </c>
      <c r="G1804" t="b">
        <f t="shared" si="248"/>
        <v>1</v>
      </c>
      <c r="H1804" t="b">
        <f t="shared" si="249"/>
        <v>1</v>
      </c>
      <c r="I1804" t="b">
        <f t="shared" si="250"/>
        <v>0</v>
      </c>
      <c r="J1804" t="b">
        <f t="shared" si="251"/>
        <v>0</v>
      </c>
    </row>
    <row r="1805" spans="1:10">
      <c r="A1805" t="s">
        <v>410</v>
      </c>
      <c r="B1805" t="str">
        <f t="shared" si="254"/>
        <v xml:space="preserve"> opoczyński </v>
      </c>
      <c r="C1805" s="4" t="s">
        <v>4</v>
      </c>
      <c r="D1805" s="6">
        <f>SUM(D1803:D1804)</f>
        <v>12101</v>
      </c>
      <c r="E1805" s="6">
        <f>SUM(E1803:E1804)</f>
        <v>4584</v>
      </c>
      <c r="F1805" s="6">
        <f t="shared" ref="F1805" si="256">SUM(F1803:F1804)</f>
        <v>7517</v>
      </c>
      <c r="G1805" t="b">
        <f t="shared" si="248"/>
        <v>1</v>
      </c>
      <c r="H1805" t="b">
        <f t="shared" si="249"/>
        <v>0</v>
      </c>
      <c r="I1805" t="b">
        <f t="shared" si="250"/>
        <v>1</v>
      </c>
      <c r="J1805" t="b">
        <f t="shared" si="251"/>
        <v>0</v>
      </c>
    </row>
    <row r="1806" spans="1:10">
      <c r="A1806" t="s">
        <v>410</v>
      </c>
      <c r="B1806" t="str">
        <f t="shared" si="254"/>
        <v xml:space="preserve"> pabianicki </v>
      </c>
      <c r="C1806" s="4" t="s">
        <v>176</v>
      </c>
      <c r="D1806" s="6">
        <v>119484</v>
      </c>
      <c r="E1806" s="6">
        <v>56056</v>
      </c>
      <c r="F1806" s="6">
        <v>63428</v>
      </c>
      <c r="G1806" t="b">
        <f t="shared" si="248"/>
        <v>1</v>
      </c>
      <c r="H1806" t="b">
        <f t="shared" si="249"/>
        <v>1</v>
      </c>
      <c r="I1806" t="b">
        <f t="shared" si="250"/>
        <v>1</v>
      </c>
      <c r="J1806" t="b">
        <f t="shared" si="251"/>
        <v>1</v>
      </c>
    </row>
    <row r="1807" spans="1:10">
      <c r="A1807" t="s">
        <v>410</v>
      </c>
      <c r="B1807" t="str">
        <f t="shared" si="254"/>
        <v xml:space="preserve"> pabianicki </v>
      </c>
      <c r="C1807" s="4" t="s">
        <v>6</v>
      </c>
      <c r="D1807" s="6">
        <v>5397</v>
      </c>
      <c r="E1807" s="6">
        <v>2792</v>
      </c>
      <c r="F1807" s="6">
        <v>2605</v>
      </c>
      <c r="G1807" t="b">
        <f t="shared" si="248"/>
        <v>0</v>
      </c>
      <c r="H1807" t="b">
        <f t="shared" si="249"/>
        <v>1</v>
      </c>
      <c r="I1807" t="b">
        <f t="shared" si="250"/>
        <v>1</v>
      </c>
      <c r="J1807" t="b">
        <f t="shared" si="251"/>
        <v>0</v>
      </c>
    </row>
    <row r="1808" spans="1:10">
      <c r="A1808" t="s">
        <v>410</v>
      </c>
      <c r="B1808" t="str">
        <f t="shared" si="254"/>
        <v xml:space="preserve"> pabianicki </v>
      </c>
      <c r="C1808" s="4" t="s">
        <v>7</v>
      </c>
      <c r="D1808" s="6">
        <v>5923</v>
      </c>
      <c r="E1808" s="6">
        <v>3015</v>
      </c>
      <c r="F1808" s="6">
        <v>2908</v>
      </c>
      <c r="G1808" t="b">
        <f t="shared" si="248"/>
        <v>0</v>
      </c>
      <c r="H1808" t="b">
        <f t="shared" si="249"/>
        <v>1</v>
      </c>
      <c r="I1808" t="b">
        <f t="shared" si="250"/>
        <v>1</v>
      </c>
      <c r="J1808" t="b">
        <f t="shared" si="251"/>
        <v>0</v>
      </c>
    </row>
    <row r="1809" spans="1:10">
      <c r="A1809" t="s">
        <v>410</v>
      </c>
      <c r="B1809" t="str">
        <f t="shared" si="254"/>
        <v xml:space="preserve"> pabianicki </v>
      </c>
      <c r="C1809" s="4" t="s">
        <v>8</v>
      </c>
      <c r="D1809" s="6">
        <v>5029</v>
      </c>
      <c r="E1809" s="6">
        <v>2609</v>
      </c>
      <c r="F1809" s="6">
        <v>2420</v>
      </c>
      <c r="G1809" t="b">
        <f t="shared" si="248"/>
        <v>0</v>
      </c>
      <c r="H1809" t="b">
        <f t="shared" si="249"/>
        <v>1</v>
      </c>
      <c r="I1809" t="b">
        <f t="shared" si="250"/>
        <v>1</v>
      </c>
      <c r="J1809" t="b">
        <f t="shared" si="251"/>
        <v>0</v>
      </c>
    </row>
    <row r="1810" spans="1:10">
      <c r="A1810" t="s">
        <v>410</v>
      </c>
      <c r="B1810" t="str">
        <f t="shared" si="254"/>
        <v xml:space="preserve"> pabianicki </v>
      </c>
      <c r="C1810" s="4" t="s">
        <v>9</v>
      </c>
      <c r="D1810" s="6">
        <v>5382</v>
      </c>
      <c r="E1810" s="6">
        <v>2789</v>
      </c>
      <c r="F1810" s="6">
        <v>2593</v>
      </c>
      <c r="G1810" t="b">
        <f t="shared" si="248"/>
        <v>0</v>
      </c>
      <c r="H1810" t="b">
        <f t="shared" si="249"/>
        <v>1</v>
      </c>
      <c r="I1810" t="b">
        <f t="shared" si="250"/>
        <v>1</v>
      </c>
      <c r="J1810" t="b">
        <f t="shared" si="251"/>
        <v>0</v>
      </c>
    </row>
    <row r="1811" spans="1:10">
      <c r="A1811" t="s">
        <v>410</v>
      </c>
      <c r="B1811" t="str">
        <f t="shared" si="254"/>
        <v xml:space="preserve"> pabianicki </v>
      </c>
      <c r="C1811" s="4" t="s">
        <v>10</v>
      </c>
      <c r="D1811" s="6">
        <v>6559</v>
      </c>
      <c r="E1811" s="6">
        <v>3331</v>
      </c>
      <c r="F1811" s="6">
        <v>3228</v>
      </c>
      <c r="G1811" t="b">
        <f t="shared" si="248"/>
        <v>0</v>
      </c>
      <c r="H1811" t="b">
        <f t="shared" si="249"/>
        <v>1</v>
      </c>
      <c r="I1811" t="b">
        <f t="shared" si="250"/>
        <v>1</v>
      </c>
      <c r="J1811" t="b">
        <f t="shared" si="251"/>
        <v>0</v>
      </c>
    </row>
    <row r="1812" spans="1:10">
      <c r="A1812" t="s">
        <v>410</v>
      </c>
      <c r="B1812" t="str">
        <f t="shared" si="254"/>
        <v xml:space="preserve"> pabianicki </v>
      </c>
      <c r="C1812" s="4" t="s">
        <v>11</v>
      </c>
      <c r="D1812" s="6">
        <v>7604</v>
      </c>
      <c r="E1812" s="6">
        <v>3905</v>
      </c>
      <c r="F1812" s="6">
        <v>3699</v>
      </c>
      <c r="G1812" t="b">
        <f t="shared" ref="G1812:G1875" si="257">IFERROR(IF(SEARCH(" - ",C1812)&gt;0,FALSE,TRUE),TRUE)</f>
        <v>0</v>
      </c>
      <c r="H1812" t="b">
        <f t="shared" ref="H1812:H1875" si="258">IFERROR(IF(SEARCH("65+",C1812)&gt;0,FALSE,TRUE),TRUE)</f>
        <v>1</v>
      </c>
      <c r="I1812" t="b">
        <f t="shared" ref="I1812:I1875" si="259">IFERROR(IF(SEARCH("70",C1812)&gt;0,FALSE,TRUE),TRUE)</f>
        <v>1</v>
      </c>
      <c r="J1812" t="b">
        <f t="shared" ref="J1812:J1875" si="260">AND(G1812:I1812)</f>
        <v>0</v>
      </c>
    </row>
    <row r="1813" spans="1:10">
      <c r="A1813" t="s">
        <v>410</v>
      </c>
      <c r="B1813" t="str">
        <f t="shared" si="254"/>
        <v xml:space="preserve"> pabianicki </v>
      </c>
      <c r="C1813" s="4" t="s">
        <v>12</v>
      </c>
      <c r="D1813" s="6">
        <v>9491</v>
      </c>
      <c r="E1813" s="6">
        <v>4783</v>
      </c>
      <c r="F1813" s="6">
        <v>4708</v>
      </c>
      <c r="G1813" t="b">
        <f t="shared" si="257"/>
        <v>0</v>
      </c>
      <c r="H1813" t="b">
        <f t="shared" si="258"/>
        <v>1</v>
      </c>
      <c r="I1813" t="b">
        <f t="shared" si="259"/>
        <v>1</v>
      </c>
      <c r="J1813" t="b">
        <f t="shared" si="260"/>
        <v>0</v>
      </c>
    </row>
    <row r="1814" spans="1:10">
      <c r="A1814" t="s">
        <v>410</v>
      </c>
      <c r="B1814" t="str">
        <f t="shared" si="254"/>
        <v xml:space="preserve"> pabianicki </v>
      </c>
      <c r="C1814" s="4" t="s">
        <v>13</v>
      </c>
      <c r="D1814" s="6">
        <v>9867</v>
      </c>
      <c r="E1814" s="6">
        <v>4894</v>
      </c>
      <c r="F1814" s="6">
        <v>4973</v>
      </c>
      <c r="G1814" t="b">
        <f t="shared" si="257"/>
        <v>0</v>
      </c>
      <c r="H1814" t="b">
        <f t="shared" si="258"/>
        <v>1</v>
      </c>
      <c r="I1814" t="b">
        <f t="shared" si="259"/>
        <v>1</v>
      </c>
      <c r="J1814" t="b">
        <f t="shared" si="260"/>
        <v>0</v>
      </c>
    </row>
    <row r="1815" spans="1:10">
      <c r="A1815" t="s">
        <v>410</v>
      </c>
      <c r="B1815" t="str">
        <f t="shared" si="254"/>
        <v xml:space="preserve"> pabianicki </v>
      </c>
      <c r="C1815" s="4" t="s">
        <v>14</v>
      </c>
      <c r="D1815" s="6">
        <v>9149</v>
      </c>
      <c r="E1815" s="6">
        <v>4470</v>
      </c>
      <c r="F1815" s="6">
        <v>4679</v>
      </c>
      <c r="G1815" t="b">
        <f t="shared" si="257"/>
        <v>0</v>
      </c>
      <c r="H1815" t="b">
        <f t="shared" si="258"/>
        <v>1</v>
      </c>
      <c r="I1815" t="b">
        <f t="shared" si="259"/>
        <v>1</v>
      </c>
      <c r="J1815" t="b">
        <f t="shared" si="260"/>
        <v>0</v>
      </c>
    </row>
    <row r="1816" spans="1:10">
      <c r="A1816" t="s">
        <v>410</v>
      </c>
      <c r="B1816" t="str">
        <f t="shared" si="254"/>
        <v xml:space="preserve"> pabianicki </v>
      </c>
      <c r="C1816" s="4" t="s">
        <v>15</v>
      </c>
      <c r="D1816" s="6">
        <v>7573</v>
      </c>
      <c r="E1816" s="6">
        <v>3717</v>
      </c>
      <c r="F1816" s="6">
        <v>3856</v>
      </c>
      <c r="G1816" t="b">
        <f t="shared" si="257"/>
        <v>0</v>
      </c>
      <c r="H1816" t="b">
        <f t="shared" si="258"/>
        <v>1</v>
      </c>
      <c r="I1816" t="b">
        <f t="shared" si="259"/>
        <v>1</v>
      </c>
      <c r="J1816" t="b">
        <f t="shared" si="260"/>
        <v>0</v>
      </c>
    </row>
    <row r="1817" spans="1:10">
      <c r="A1817" t="s">
        <v>410</v>
      </c>
      <c r="B1817" t="str">
        <f t="shared" si="254"/>
        <v xml:space="preserve"> pabianicki </v>
      </c>
      <c r="C1817" s="4" t="s">
        <v>16</v>
      </c>
      <c r="D1817" s="6">
        <v>7270</v>
      </c>
      <c r="E1817" s="6">
        <v>3460</v>
      </c>
      <c r="F1817" s="6">
        <v>3810</v>
      </c>
      <c r="G1817" t="b">
        <f t="shared" si="257"/>
        <v>0</v>
      </c>
      <c r="H1817" t="b">
        <f t="shared" si="258"/>
        <v>1</v>
      </c>
      <c r="I1817" t="b">
        <f t="shared" si="259"/>
        <v>1</v>
      </c>
      <c r="J1817" t="b">
        <f t="shared" si="260"/>
        <v>0</v>
      </c>
    </row>
    <row r="1818" spans="1:10">
      <c r="A1818" t="s">
        <v>410</v>
      </c>
      <c r="B1818" t="str">
        <f t="shared" si="254"/>
        <v xml:space="preserve"> pabianicki </v>
      </c>
      <c r="C1818" s="4" t="s">
        <v>17</v>
      </c>
      <c r="D1818" s="6">
        <v>8905</v>
      </c>
      <c r="E1818" s="6">
        <v>4054</v>
      </c>
      <c r="F1818" s="6">
        <v>4851</v>
      </c>
      <c r="G1818" t="b">
        <f t="shared" si="257"/>
        <v>0</v>
      </c>
      <c r="H1818" t="b">
        <f t="shared" si="258"/>
        <v>1</v>
      </c>
      <c r="I1818" t="b">
        <f t="shared" si="259"/>
        <v>1</v>
      </c>
      <c r="J1818" t="b">
        <f t="shared" si="260"/>
        <v>0</v>
      </c>
    </row>
    <row r="1819" spans="1:10">
      <c r="A1819" t="s">
        <v>410</v>
      </c>
      <c r="B1819" t="str">
        <f t="shared" si="254"/>
        <v xml:space="preserve"> pabianicki </v>
      </c>
      <c r="C1819" s="4" t="s">
        <v>18</v>
      </c>
      <c r="D1819" s="6">
        <v>9109</v>
      </c>
      <c r="E1819" s="6">
        <v>4069</v>
      </c>
      <c r="F1819" s="6">
        <v>5040</v>
      </c>
      <c r="G1819" t="b">
        <f t="shared" si="257"/>
        <v>0</v>
      </c>
      <c r="H1819" t="b">
        <f t="shared" si="258"/>
        <v>1</v>
      </c>
      <c r="I1819" t="b">
        <f t="shared" si="259"/>
        <v>1</v>
      </c>
      <c r="J1819" t="b">
        <f t="shared" si="260"/>
        <v>0</v>
      </c>
    </row>
    <row r="1820" spans="1:10">
      <c r="A1820" t="s">
        <v>410</v>
      </c>
      <c r="B1820" t="str">
        <f t="shared" si="254"/>
        <v xml:space="preserve"> pabianicki </v>
      </c>
      <c r="C1820" s="4" t="s">
        <v>19</v>
      </c>
      <c r="D1820" s="6">
        <v>8038</v>
      </c>
      <c r="E1820" s="6">
        <v>3365</v>
      </c>
      <c r="F1820" s="6">
        <v>4673</v>
      </c>
      <c r="G1820" t="b">
        <f t="shared" si="257"/>
        <v>0</v>
      </c>
      <c r="H1820" t="b">
        <f t="shared" si="258"/>
        <v>1</v>
      </c>
      <c r="I1820" t="b">
        <f t="shared" si="259"/>
        <v>1</v>
      </c>
      <c r="J1820" t="b">
        <f t="shared" si="260"/>
        <v>0</v>
      </c>
    </row>
    <row r="1821" spans="1:10">
      <c r="A1821" t="s">
        <v>410</v>
      </c>
      <c r="B1821" t="str">
        <f t="shared" si="254"/>
        <v xml:space="preserve"> pabianicki </v>
      </c>
      <c r="C1821" s="4" t="s">
        <v>5</v>
      </c>
      <c r="D1821" s="6">
        <v>14188</v>
      </c>
      <c r="E1821" s="6">
        <v>4803</v>
      </c>
      <c r="F1821" s="6">
        <v>9385</v>
      </c>
      <c r="G1821" t="b">
        <f t="shared" si="257"/>
        <v>1</v>
      </c>
      <c r="H1821" t="b">
        <f t="shared" si="258"/>
        <v>1</v>
      </c>
      <c r="I1821" t="b">
        <f t="shared" si="259"/>
        <v>0</v>
      </c>
      <c r="J1821" t="b">
        <f t="shared" si="260"/>
        <v>0</v>
      </c>
    </row>
    <row r="1822" spans="1:10">
      <c r="A1822" t="s">
        <v>410</v>
      </c>
      <c r="B1822" t="str">
        <f t="shared" si="254"/>
        <v xml:space="preserve"> pabianicki </v>
      </c>
      <c r="C1822" s="4" t="s">
        <v>4</v>
      </c>
      <c r="D1822" s="6">
        <f>SUM(D1820:D1821)</f>
        <v>22226</v>
      </c>
      <c r="E1822" s="6">
        <f>SUM(E1820:E1821)</f>
        <v>8168</v>
      </c>
      <c r="F1822" s="6">
        <f t="shared" ref="F1822" si="261">SUM(F1820:F1821)</f>
        <v>14058</v>
      </c>
      <c r="G1822" t="b">
        <f t="shared" si="257"/>
        <v>1</v>
      </c>
      <c r="H1822" t="b">
        <f t="shared" si="258"/>
        <v>0</v>
      </c>
      <c r="I1822" t="b">
        <f t="shared" si="259"/>
        <v>1</v>
      </c>
      <c r="J1822" t="b">
        <f t="shared" si="260"/>
        <v>0</v>
      </c>
    </row>
    <row r="1823" spans="1:10">
      <c r="A1823" t="s">
        <v>410</v>
      </c>
      <c r="B1823" t="str">
        <f t="shared" si="254"/>
        <v xml:space="preserve"> pajęczański </v>
      </c>
      <c r="C1823" s="4" t="s">
        <v>177</v>
      </c>
      <c r="D1823" s="6">
        <v>51908</v>
      </c>
      <c r="E1823" s="6">
        <v>25784</v>
      </c>
      <c r="F1823" s="6">
        <v>26124</v>
      </c>
      <c r="G1823" t="b">
        <f t="shared" si="257"/>
        <v>1</v>
      </c>
      <c r="H1823" t="b">
        <f t="shared" si="258"/>
        <v>1</v>
      </c>
      <c r="I1823" t="b">
        <f t="shared" si="259"/>
        <v>1</v>
      </c>
      <c r="J1823" t="b">
        <f t="shared" si="260"/>
        <v>1</v>
      </c>
    </row>
    <row r="1824" spans="1:10">
      <c r="A1824" t="s">
        <v>410</v>
      </c>
      <c r="B1824" t="str">
        <f t="shared" si="254"/>
        <v xml:space="preserve"> pajęczański </v>
      </c>
      <c r="C1824" s="4" t="s">
        <v>6</v>
      </c>
      <c r="D1824" s="6">
        <v>2386</v>
      </c>
      <c r="E1824" s="6">
        <v>1212</v>
      </c>
      <c r="F1824" s="6">
        <v>1174</v>
      </c>
      <c r="G1824" t="b">
        <f t="shared" si="257"/>
        <v>0</v>
      </c>
      <c r="H1824" t="b">
        <f t="shared" si="258"/>
        <v>1</v>
      </c>
      <c r="I1824" t="b">
        <f t="shared" si="259"/>
        <v>1</v>
      </c>
      <c r="J1824" t="b">
        <f t="shared" si="260"/>
        <v>0</v>
      </c>
    </row>
    <row r="1825" spans="1:10">
      <c r="A1825" t="s">
        <v>410</v>
      </c>
      <c r="B1825" t="str">
        <f t="shared" si="254"/>
        <v xml:space="preserve"> pajęczański </v>
      </c>
      <c r="C1825" s="4" t="s">
        <v>7</v>
      </c>
      <c r="D1825" s="6">
        <v>2592</v>
      </c>
      <c r="E1825" s="6">
        <v>1320</v>
      </c>
      <c r="F1825" s="6">
        <v>1272</v>
      </c>
      <c r="G1825" t="b">
        <f t="shared" si="257"/>
        <v>0</v>
      </c>
      <c r="H1825" t="b">
        <f t="shared" si="258"/>
        <v>1</v>
      </c>
      <c r="I1825" t="b">
        <f t="shared" si="259"/>
        <v>1</v>
      </c>
      <c r="J1825" t="b">
        <f t="shared" si="260"/>
        <v>0</v>
      </c>
    </row>
    <row r="1826" spans="1:10">
      <c r="A1826" t="s">
        <v>410</v>
      </c>
      <c r="B1826" t="str">
        <f t="shared" si="254"/>
        <v xml:space="preserve"> pajęczański </v>
      </c>
      <c r="C1826" s="4" t="s">
        <v>8</v>
      </c>
      <c r="D1826" s="6">
        <v>2499</v>
      </c>
      <c r="E1826" s="6">
        <v>1286</v>
      </c>
      <c r="F1826" s="6">
        <v>1213</v>
      </c>
      <c r="G1826" t="b">
        <f t="shared" si="257"/>
        <v>0</v>
      </c>
      <c r="H1826" t="b">
        <f t="shared" si="258"/>
        <v>1</v>
      </c>
      <c r="I1826" t="b">
        <f t="shared" si="259"/>
        <v>1</v>
      </c>
      <c r="J1826" t="b">
        <f t="shared" si="260"/>
        <v>0</v>
      </c>
    </row>
    <row r="1827" spans="1:10">
      <c r="A1827" t="s">
        <v>410</v>
      </c>
      <c r="B1827" t="str">
        <f t="shared" si="254"/>
        <v xml:space="preserve"> pajęczański </v>
      </c>
      <c r="C1827" s="4" t="s">
        <v>9</v>
      </c>
      <c r="D1827" s="6">
        <v>2850</v>
      </c>
      <c r="E1827" s="6">
        <v>1433</v>
      </c>
      <c r="F1827" s="6">
        <v>1417</v>
      </c>
      <c r="G1827" t="b">
        <f t="shared" si="257"/>
        <v>0</v>
      </c>
      <c r="H1827" t="b">
        <f t="shared" si="258"/>
        <v>1</v>
      </c>
      <c r="I1827" t="b">
        <f t="shared" si="259"/>
        <v>1</v>
      </c>
      <c r="J1827" t="b">
        <f t="shared" si="260"/>
        <v>0</v>
      </c>
    </row>
    <row r="1828" spans="1:10">
      <c r="A1828" t="s">
        <v>410</v>
      </c>
      <c r="B1828" t="str">
        <f t="shared" si="254"/>
        <v xml:space="preserve"> pajęczański </v>
      </c>
      <c r="C1828" s="4" t="s">
        <v>10</v>
      </c>
      <c r="D1828" s="6">
        <v>3629</v>
      </c>
      <c r="E1828" s="6">
        <v>1864</v>
      </c>
      <c r="F1828" s="6">
        <v>1765</v>
      </c>
      <c r="G1828" t="b">
        <f t="shared" si="257"/>
        <v>0</v>
      </c>
      <c r="H1828" t="b">
        <f t="shared" si="258"/>
        <v>1</v>
      </c>
      <c r="I1828" t="b">
        <f t="shared" si="259"/>
        <v>1</v>
      </c>
      <c r="J1828" t="b">
        <f t="shared" si="260"/>
        <v>0</v>
      </c>
    </row>
    <row r="1829" spans="1:10">
      <c r="A1829" t="s">
        <v>410</v>
      </c>
      <c r="B1829" t="str">
        <f t="shared" si="254"/>
        <v xml:space="preserve"> pajęczański </v>
      </c>
      <c r="C1829" s="4" t="s">
        <v>11</v>
      </c>
      <c r="D1829" s="6">
        <v>3907</v>
      </c>
      <c r="E1829" s="6">
        <v>2065</v>
      </c>
      <c r="F1829" s="6">
        <v>1842</v>
      </c>
      <c r="G1829" t="b">
        <f t="shared" si="257"/>
        <v>0</v>
      </c>
      <c r="H1829" t="b">
        <f t="shared" si="258"/>
        <v>1</v>
      </c>
      <c r="I1829" t="b">
        <f t="shared" si="259"/>
        <v>1</v>
      </c>
      <c r="J1829" t="b">
        <f t="shared" si="260"/>
        <v>0</v>
      </c>
    </row>
    <row r="1830" spans="1:10">
      <c r="A1830" t="s">
        <v>410</v>
      </c>
      <c r="B1830" t="str">
        <f t="shared" si="254"/>
        <v xml:space="preserve"> pajęczański </v>
      </c>
      <c r="C1830" s="4" t="s">
        <v>12</v>
      </c>
      <c r="D1830" s="6">
        <v>3841</v>
      </c>
      <c r="E1830" s="6">
        <v>2013</v>
      </c>
      <c r="F1830" s="6">
        <v>1828</v>
      </c>
      <c r="G1830" t="b">
        <f t="shared" si="257"/>
        <v>0</v>
      </c>
      <c r="H1830" t="b">
        <f t="shared" si="258"/>
        <v>1</v>
      </c>
      <c r="I1830" t="b">
        <f t="shared" si="259"/>
        <v>1</v>
      </c>
      <c r="J1830" t="b">
        <f t="shared" si="260"/>
        <v>0</v>
      </c>
    </row>
    <row r="1831" spans="1:10">
      <c r="A1831" t="s">
        <v>410</v>
      </c>
      <c r="B1831" t="str">
        <f t="shared" si="254"/>
        <v xml:space="preserve"> pajęczański </v>
      </c>
      <c r="C1831" s="4" t="s">
        <v>13</v>
      </c>
      <c r="D1831" s="6">
        <v>3845</v>
      </c>
      <c r="E1831" s="6">
        <v>2004</v>
      </c>
      <c r="F1831" s="6">
        <v>1841</v>
      </c>
      <c r="G1831" t="b">
        <f t="shared" si="257"/>
        <v>0</v>
      </c>
      <c r="H1831" t="b">
        <f t="shared" si="258"/>
        <v>1</v>
      </c>
      <c r="I1831" t="b">
        <f t="shared" si="259"/>
        <v>1</v>
      </c>
      <c r="J1831" t="b">
        <f t="shared" si="260"/>
        <v>0</v>
      </c>
    </row>
    <row r="1832" spans="1:10">
      <c r="A1832" t="s">
        <v>410</v>
      </c>
      <c r="B1832" t="str">
        <f t="shared" si="254"/>
        <v xml:space="preserve"> pajęczański </v>
      </c>
      <c r="C1832" s="4" t="s">
        <v>14</v>
      </c>
      <c r="D1832" s="6">
        <v>3687</v>
      </c>
      <c r="E1832" s="6">
        <v>1912</v>
      </c>
      <c r="F1832" s="6">
        <v>1775</v>
      </c>
      <c r="G1832" t="b">
        <f t="shared" si="257"/>
        <v>0</v>
      </c>
      <c r="H1832" t="b">
        <f t="shared" si="258"/>
        <v>1</v>
      </c>
      <c r="I1832" t="b">
        <f t="shared" si="259"/>
        <v>1</v>
      </c>
      <c r="J1832" t="b">
        <f t="shared" si="260"/>
        <v>0</v>
      </c>
    </row>
    <row r="1833" spans="1:10">
      <c r="A1833" t="s">
        <v>410</v>
      </c>
      <c r="B1833" t="str">
        <f t="shared" si="254"/>
        <v xml:space="preserve"> pajęczański </v>
      </c>
      <c r="C1833" s="4" t="s">
        <v>15</v>
      </c>
      <c r="D1833" s="6">
        <v>3416</v>
      </c>
      <c r="E1833" s="6">
        <v>1782</v>
      </c>
      <c r="F1833" s="6">
        <v>1634</v>
      </c>
      <c r="G1833" t="b">
        <f t="shared" si="257"/>
        <v>0</v>
      </c>
      <c r="H1833" t="b">
        <f t="shared" si="258"/>
        <v>1</v>
      </c>
      <c r="I1833" t="b">
        <f t="shared" si="259"/>
        <v>1</v>
      </c>
      <c r="J1833" t="b">
        <f t="shared" si="260"/>
        <v>0</v>
      </c>
    </row>
    <row r="1834" spans="1:10">
      <c r="A1834" t="s">
        <v>410</v>
      </c>
      <c r="B1834" t="str">
        <f t="shared" si="254"/>
        <v xml:space="preserve"> pajęczański </v>
      </c>
      <c r="C1834" s="4" t="s">
        <v>16</v>
      </c>
      <c r="D1834" s="6">
        <v>3264</v>
      </c>
      <c r="E1834" s="6">
        <v>1737</v>
      </c>
      <c r="F1834" s="6">
        <v>1527</v>
      </c>
      <c r="G1834" t="b">
        <f t="shared" si="257"/>
        <v>0</v>
      </c>
      <c r="H1834" t="b">
        <f t="shared" si="258"/>
        <v>1</v>
      </c>
      <c r="I1834" t="b">
        <f t="shared" si="259"/>
        <v>1</v>
      </c>
      <c r="J1834" t="b">
        <f t="shared" si="260"/>
        <v>0</v>
      </c>
    </row>
    <row r="1835" spans="1:10">
      <c r="A1835" t="s">
        <v>410</v>
      </c>
      <c r="B1835" t="str">
        <f t="shared" si="254"/>
        <v xml:space="preserve"> pajęczański </v>
      </c>
      <c r="C1835" s="4" t="s">
        <v>17</v>
      </c>
      <c r="D1835" s="6">
        <v>3711</v>
      </c>
      <c r="E1835" s="6">
        <v>1902</v>
      </c>
      <c r="F1835" s="6">
        <v>1809</v>
      </c>
      <c r="G1835" t="b">
        <f t="shared" si="257"/>
        <v>0</v>
      </c>
      <c r="H1835" t="b">
        <f t="shared" si="258"/>
        <v>1</v>
      </c>
      <c r="I1835" t="b">
        <f t="shared" si="259"/>
        <v>1</v>
      </c>
      <c r="J1835" t="b">
        <f t="shared" si="260"/>
        <v>0</v>
      </c>
    </row>
    <row r="1836" spans="1:10">
      <c r="A1836" t="s">
        <v>410</v>
      </c>
      <c r="B1836" t="str">
        <f t="shared" si="254"/>
        <v xml:space="preserve"> pajęczański </v>
      </c>
      <c r="C1836" s="4" t="s">
        <v>18</v>
      </c>
      <c r="D1836" s="6">
        <v>3508</v>
      </c>
      <c r="E1836" s="6">
        <v>1731</v>
      </c>
      <c r="F1836" s="6">
        <v>1777</v>
      </c>
      <c r="G1836" t="b">
        <f t="shared" si="257"/>
        <v>0</v>
      </c>
      <c r="H1836" t="b">
        <f t="shared" si="258"/>
        <v>1</v>
      </c>
      <c r="I1836" t="b">
        <f t="shared" si="259"/>
        <v>1</v>
      </c>
      <c r="J1836" t="b">
        <f t="shared" si="260"/>
        <v>0</v>
      </c>
    </row>
    <row r="1837" spans="1:10">
      <c r="A1837" t="s">
        <v>410</v>
      </c>
      <c r="B1837" t="str">
        <f t="shared" si="254"/>
        <v xml:space="preserve"> pajęczański </v>
      </c>
      <c r="C1837" s="4" t="s">
        <v>19</v>
      </c>
      <c r="D1837" s="6">
        <v>2949</v>
      </c>
      <c r="E1837" s="6">
        <v>1395</v>
      </c>
      <c r="F1837" s="6">
        <v>1554</v>
      </c>
      <c r="G1837" t="b">
        <f t="shared" si="257"/>
        <v>0</v>
      </c>
      <c r="H1837" t="b">
        <f t="shared" si="258"/>
        <v>1</v>
      </c>
      <c r="I1837" t="b">
        <f t="shared" si="259"/>
        <v>1</v>
      </c>
      <c r="J1837" t="b">
        <f t="shared" si="260"/>
        <v>0</v>
      </c>
    </row>
    <row r="1838" spans="1:10">
      <c r="A1838" t="s">
        <v>410</v>
      </c>
      <c r="B1838" t="str">
        <f t="shared" si="254"/>
        <v xml:space="preserve"> pajęczański </v>
      </c>
      <c r="C1838" s="4" t="s">
        <v>5</v>
      </c>
      <c r="D1838" s="6">
        <v>5824</v>
      </c>
      <c r="E1838" s="6">
        <v>2128</v>
      </c>
      <c r="F1838" s="6">
        <v>3696</v>
      </c>
      <c r="G1838" t="b">
        <f t="shared" si="257"/>
        <v>1</v>
      </c>
      <c r="H1838" t="b">
        <f t="shared" si="258"/>
        <v>1</v>
      </c>
      <c r="I1838" t="b">
        <f t="shared" si="259"/>
        <v>0</v>
      </c>
      <c r="J1838" t="b">
        <f t="shared" si="260"/>
        <v>0</v>
      </c>
    </row>
    <row r="1839" spans="1:10">
      <c r="A1839" t="s">
        <v>410</v>
      </c>
      <c r="B1839" t="str">
        <f t="shared" si="254"/>
        <v xml:space="preserve"> pajęczański </v>
      </c>
      <c r="C1839" s="4" t="s">
        <v>4</v>
      </c>
      <c r="D1839" s="6">
        <f>SUM(D1837:D1838)</f>
        <v>8773</v>
      </c>
      <c r="E1839" s="6">
        <f>SUM(E1837:E1838)</f>
        <v>3523</v>
      </c>
      <c r="F1839" s="6">
        <f t="shared" ref="F1839" si="262">SUM(F1837:F1838)</f>
        <v>5250</v>
      </c>
      <c r="G1839" t="b">
        <f t="shared" si="257"/>
        <v>1</v>
      </c>
      <c r="H1839" t="b">
        <f t="shared" si="258"/>
        <v>0</v>
      </c>
      <c r="I1839" t="b">
        <f t="shared" si="259"/>
        <v>1</v>
      </c>
      <c r="J1839" t="b">
        <f t="shared" si="260"/>
        <v>0</v>
      </c>
    </row>
    <row r="1840" spans="1:10">
      <c r="A1840" t="s">
        <v>410</v>
      </c>
      <c r="B1840" t="str">
        <f t="shared" si="254"/>
        <v xml:space="preserve"> piotrkowski </v>
      </c>
      <c r="C1840" s="4" t="s">
        <v>178</v>
      </c>
      <c r="D1840" s="6">
        <v>91275</v>
      </c>
      <c r="E1840" s="6">
        <v>45016</v>
      </c>
      <c r="F1840" s="6">
        <v>46259</v>
      </c>
      <c r="G1840" t="b">
        <f t="shared" si="257"/>
        <v>1</v>
      </c>
      <c r="H1840" t="b">
        <f t="shared" si="258"/>
        <v>1</v>
      </c>
      <c r="I1840" t="b">
        <f t="shared" si="259"/>
        <v>1</v>
      </c>
      <c r="J1840" t="b">
        <f t="shared" si="260"/>
        <v>1</v>
      </c>
    </row>
    <row r="1841" spans="1:10">
      <c r="A1841" t="s">
        <v>410</v>
      </c>
      <c r="B1841" t="str">
        <f t="shared" si="254"/>
        <v xml:space="preserve"> piotrkowski </v>
      </c>
      <c r="C1841" s="4" t="s">
        <v>6</v>
      </c>
      <c r="D1841" s="6">
        <v>4578</v>
      </c>
      <c r="E1841" s="6">
        <v>2356</v>
      </c>
      <c r="F1841" s="6">
        <v>2222</v>
      </c>
      <c r="G1841" t="b">
        <f t="shared" si="257"/>
        <v>0</v>
      </c>
      <c r="H1841" t="b">
        <f t="shared" si="258"/>
        <v>1</v>
      </c>
      <c r="I1841" t="b">
        <f t="shared" si="259"/>
        <v>1</v>
      </c>
      <c r="J1841" t="b">
        <f t="shared" si="260"/>
        <v>0</v>
      </c>
    </row>
    <row r="1842" spans="1:10">
      <c r="A1842" t="s">
        <v>410</v>
      </c>
      <c r="B1842" t="str">
        <f t="shared" si="254"/>
        <v xml:space="preserve"> piotrkowski </v>
      </c>
      <c r="C1842" s="4" t="s">
        <v>7</v>
      </c>
      <c r="D1842" s="6">
        <v>5198</v>
      </c>
      <c r="E1842" s="6">
        <v>2700</v>
      </c>
      <c r="F1842" s="6">
        <v>2498</v>
      </c>
      <c r="G1842" t="b">
        <f t="shared" si="257"/>
        <v>0</v>
      </c>
      <c r="H1842" t="b">
        <f t="shared" si="258"/>
        <v>1</v>
      </c>
      <c r="I1842" t="b">
        <f t="shared" si="259"/>
        <v>1</v>
      </c>
      <c r="J1842" t="b">
        <f t="shared" si="260"/>
        <v>0</v>
      </c>
    </row>
    <row r="1843" spans="1:10">
      <c r="A1843" t="s">
        <v>410</v>
      </c>
      <c r="B1843" t="str">
        <f t="shared" si="254"/>
        <v xml:space="preserve"> piotrkowski </v>
      </c>
      <c r="C1843" s="4" t="s">
        <v>8</v>
      </c>
      <c r="D1843" s="6">
        <v>4899</v>
      </c>
      <c r="E1843" s="6">
        <v>2534</v>
      </c>
      <c r="F1843" s="6">
        <v>2365</v>
      </c>
      <c r="G1843" t="b">
        <f t="shared" si="257"/>
        <v>0</v>
      </c>
      <c r="H1843" t="b">
        <f t="shared" si="258"/>
        <v>1</v>
      </c>
      <c r="I1843" t="b">
        <f t="shared" si="259"/>
        <v>1</v>
      </c>
      <c r="J1843" t="b">
        <f t="shared" si="260"/>
        <v>0</v>
      </c>
    </row>
    <row r="1844" spans="1:10">
      <c r="A1844" t="s">
        <v>410</v>
      </c>
      <c r="B1844" t="str">
        <f t="shared" si="254"/>
        <v xml:space="preserve"> piotrkowski </v>
      </c>
      <c r="C1844" s="4" t="s">
        <v>9</v>
      </c>
      <c r="D1844" s="6">
        <v>5411</v>
      </c>
      <c r="E1844" s="6">
        <v>2775</v>
      </c>
      <c r="F1844" s="6">
        <v>2636</v>
      </c>
      <c r="G1844" t="b">
        <f t="shared" si="257"/>
        <v>0</v>
      </c>
      <c r="H1844" t="b">
        <f t="shared" si="258"/>
        <v>1</v>
      </c>
      <c r="I1844" t="b">
        <f t="shared" si="259"/>
        <v>1</v>
      </c>
      <c r="J1844" t="b">
        <f t="shared" si="260"/>
        <v>0</v>
      </c>
    </row>
    <row r="1845" spans="1:10">
      <c r="A1845" t="s">
        <v>410</v>
      </c>
      <c r="B1845" t="str">
        <f t="shared" si="254"/>
        <v xml:space="preserve"> piotrkowski </v>
      </c>
      <c r="C1845" s="4" t="s">
        <v>10</v>
      </c>
      <c r="D1845" s="6">
        <v>6267</v>
      </c>
      <c r="E1845" s="6">
        <v>3240</v>
      </c>
      <c r="F1845" s="6">
        <v>3027</v>
      </c>
      <c r="G1845" t="b">
        <f t="shared" si="257"/>
        <v>0</v>
      </c>
      <c r="H1845" t="b">
        <f t="shared" si="258"/>
        <v>1</v>
      </c>
      <c r="I1845" t="b">
        <f t="shared" si="259"/>
        <v>1</v>
      </c>
      <c r="J1845" t="b">
        <f t="shared" si="260"/>
        <v>0</v>
      </c>
    </row>
    <row r="1846" spans="1:10">
      <c r="A1846" t="s">
        <v>410</v>
      </c>
      <c r="B1846" t="str">
        <f t="shared" si="254"/>
        <v xml:space="preserve"> piotrkowski </v>
      </c>
      <c r="C1846" s="4" t="s">
        <v>11</v>
      </c>
      <c r="D1846" s="6">
        <v>6511</v>
      </c>
      <c r="E1846" s="6">
        <v>3362</v>
      </c>
      <c r="F1846" s="6">
        <v>3149</v>
      </c>
      <c r="G1846" t="b">
        <f t="shared" si="257"/>
        <v>0</v>
      </c>
      <c r="H1846" t="b">
        <f t="shared" si="258"/>
        <v>1</v>
      </c>
      <c r="I1846" t="b">
        <f t="shared" si="259"/>
        <v>1</v>
      </c>
      <c r="J1846" t="b">
        <f t="shared" si="260"/>
        <v>0</v>
      </c>
    </row>
    <row r="1847" spans="1:10">
      <c r="A1847" t="s">
        <v>410</v>
      </c>
      <c r="B1847" t="str">
        <f t="shared" si="254"/>
        <v xml:space="preserve"> piotrkowski </v>
      </c>
      <c r="C1847" s="4" t="s">
        <v>12</v>
      </c>
      <c r="D1847" s="6">
        <v>6957</v>
      </c>
      <c r="E1847" s="6">
        <v>3567</v>
      </c>
      <c r="F1847" s="6">
        <v>3390</v>
      </c>
      <c r="G1847" t="b">
        <f t="shared" si="257"/>
        <v>0</v>
      </c>
      <c r="H1847" t="b">
        <f t="shared" si="258"/>
        <v>1</v>
      </c>
      <c r="I1847" t="b">
        <f t="shared" si="259"/>
        <v>1</v>
      </c>
      <c r="J1847" t="b">
        <f t="shared" si="260"/>
        <v>0</v>
      </c>
    </row>
    <row r="1848" spans="1:10">
      <c r="A1848" t="s">
        <v>410</v>
      </c>
      <c r="B1848" t="str">
        <f t="shared" ref="B1848:B1911" si="263">IF(C1847="65+",C1848,B1847)</f>
        <v xml:space="preserve"> piotrkowski </v>
      </c>
      <c r="C1848" s="4" t="s">
        <v>13</v>
      </c>
      <c r="D1848" s="6">
        <v>7084</v>
      </c>
      <c r="E1848" s="6">
        <v>3634</v>
      </c>
      <c r="F1848" s="6">
        <v>3450</v>
      </c>
      <c r="G1848" t="b">
        <f t="shared" si="257"/>
        <v>0</v>
      </c>
      <c r="H1848" t="b">
        <f t="shared" si="258"/>
        <v>1</v>
      </c>
      <c r="I1848" t="b">
        <f t="shared" si="259"/>
        <v>1</v>
      </c>
      <c r="J1848" t="b">
        <f t="shared" si="260"/>
        <v>0</v>
      </c>
    </row>
    <row r="1849" spans="1:10">
      <c r="A1849" t="s">
        <v>410</v>
      </c>
      <c r="B1849" t="str">
        <f t="shared" si="263"/>
        <v xml:space="preserve"> piotrkowski </v>
      </c>
      <c r="C1849" s="4" t="s">
        <v>14</v>
      </c>
      <c r="D1849" s="6">
        <v>6636</v>
      </c>
      <c r="E1849" s="6">
        <v>3422</v>
      </c>
      <c r="F1849" s="6">
        <v>3214</v>
      </c>
      <c r="G1849" t="b">
        <f t="shared" si="257"/>
        <v>0</v>
      </c>
      <c r="H1849" t="b">
        <f t="shared" si="258"/>
        <v>1</v>
      </c>
      <c r="I1849" t="b">
        <f t="shared" si="259"/>
        <v>1</v>
      </c>
      <c r="J1849" t="b">
        <f t="shared" si="260"/>
        <v>0</v>
      </c>
    </row>
    <row r="1850" spans="1:10">
      <c r="A1850" t="s">
        <v>410</v>
      </c>
      <c r="B1850" t="str">
        <f t="shared" si="263"/>
        <v xml:space="preserve"> piotrkowski </v>
      </c>
      <c r="C1850" s="4" t="s">
        <v>15</v>
      </c>
      <c r="D1850" s="6">
        <v>5789</v>
      </c>
      <c r="E1850" s="6">
        <v>3010</v>
      </c>
      <c r="F1850" s="6">
        <v>2779</v>
      </c>
      <c r="G1850" t="b">
        <f t="shared" si="257"/>
        <v>0</v>
      </c>
      <c r="H1850" t="b">
        <f t="shared" si="258"/>
        <v>1</v>
      </c>
      <c r="I1850" t="b">
        <f t="shared" si="259"/>
        <v>1</v>
      </c>
      <c r="J1850" t="b">
        <f t="shared" si="260"/>
        <v>0</v>
      </c>
    </row>
    <row r="1851" spans="1:10">
      <c r="A1851" t="s">
        <v>410</v>
      </c>
      <c r="B1851" t="str">
        <f t="shared" si="263"/>
        <v xml:space="preserve"> piotrkowski </v>
      </c>
      <c r="C1851" s="4" t="s">
        <v>16</v>
      </c>
      <c r="D1851" s="6">
        <v>5364</v>
      </c>
      <c r="E1851" s="6">
        <v>2812</v>
      </c>
      <c r="F1851" s="6">
        <v>2552</v>
      </c>
      <c r="G1851" t="b">
        <f t="shared" si="257"/>
        <v>0</v>
      </c>
      <c r="H1851" t="b">
        <f t="shared" si="258"/>
        <v>1</v>
      </c>
      <c r="I1851" t="b">
        <f t="shared" si="259"/>
        <v>1</v>
      </c>
      <c r="J1851" t="b">
        <f t="shared" si="260"/>
        <v>0</v>
      </c>
    </row>
    <row r="1852" spans="1:10">
      <c r="A1852" t="s">
        <v>410</v>
      </c>
      <c r="B1852" t="str">
        <f t="shared" si="263"/>
        <v xml:space="preserve"> piotrkowski </v>
      </c>
      <c r="C1852" s="4" t="s">
        <v>17</v>
      </c>
      <c r="D1852" s="6">
        <v>6211</v>
      </c>
      <c r="E1852" s="6">
        <v>3084</v>
      </c>
      <c r="F1852" s="6">
        <v>3127</v>
      </c>
      <c r="G1852" t="b">
        <f t="shared" si="257"/>
        <v>0</v>
      </c>
      <c r="H1852" t="b">
        <f t="shared" si="258"/>
        <v>1</v>
      </c>
      <c r="I1852" t="b">
        <f t="shared" si="259"/>
        <v>1</v>
      </c>
      <c r="J1852" t="b">
        <f t="shared" si="260"/>
        <v>0</v>
      </c>
    </row>
    <row r="1853" spans="1:10">
      <c r="A1853" t="s">
        <v>410</v>
      </c>
      <c r="B1853" t="str">
        <f t="shared" si="263"/>
        <v xml:space="preserve"> piotrkowski </v>
      </c>
      <c r="C1853" s="4" t="s">
        <v>18</v>
      </c>
      <c r="D1853" s="6">
        <v>6019</v>
      </c>
      <c r="E1853" s="6">
        <v>2990</v>
      </c>
      <c r="F1853" s="6">
        <v>3029</v>
      </c>
      <c r="G1853" t="b">
        <f t="shared" si="257"/>
        <v>0</v>
      </c>
      <c r="H1853" t="b">
        <f t="shared" si="258"/>
        <v>1</v>
      </c>
      <c r="I1853" t="b">
        <f t="shared" si="259"/>
        <v>1</v>
      </c>
      <c r="J1853" t="b">
        <f t="shared" si="260"/>
        <v>0</v>
      </c>
    </row>
    <row r="1854" spans="1:10">
      <c r="A1854" t="s">
        <v>410</v>
      </c>
      <c r="B1854" t="str">
        <f t="shared" si="263"/>
        <v xml:space="preserve"> piotrkowski </v>
      </c>
      <c r="C1854" s="4" t="s">
        <v>19</v>
      </c>
      <c r="D1854" s="6">
        <v>4833</v>
      </c>
      <c r="E1854" s="6">
        <v>2184</v>
      </c>
      <c r="F1854" s="6">
        <v>2649</v>
      </c>
      <c r="G1854" t="b">
        <f t="shared" si="257"/>
        <v>0</v>
      </c>
      <c r="H1854" t="b">
        <f t="shared" si="258"/>
        <v>1</v>
      </c>
      <c r="I1854" t="b">
        <f t="shared" si="259"/>
        <v>1</v>
      </c>
      <c r="J1854" t="b">
        <f t="shared" si="260"/>
        <v>0</v>
      </c>
    </row>
    <row r="1855" spans="1:10">
      <c r="A1855" t="s">
        <v>410</v>
      </c>
      <c r="B1855" t="str">
        <f t="shared" si="263"/>
        <v xml:space="preserve"> piotrkowski </v>
      </c>
      <c r="C1855" s="4" t="s">
        <v>5</v>
      </c>
      <c r="D1855" s="6">
        <v>9518</v>
      </c>
      <c r="E1855" s="6">
        <v>3346</v>
      </c>
      <c r="F1855" s="6">
        <v>6172</v>
      </c>
      <c r="G1855" t="b">
        <f t="shared" si="257"/>
        <v>1</v>
      </c>
      <c r="H1855" t="b">
        <f t="shared" si="258"/>
        <v>1</v>
      </c>
      <c r="I1855" t="b">
        <f t="shared" si="259"/>
        <v>0</v>
      </c>
      <c r="J1855" t="b">
        <f t="shared" si="260"/>
        <v>0</v>
      </c>
    </row>
    <row r="1856" spans="1:10">
      <c r="A1856" t="s">
        <v>410</v>
      </c>
      <c r="B1856" t="str">
        <f t="shared" si="263"/>
        <v xml:space="preserve"> piotrkowski </v>
      </c>
      <c r="C1856" s="4" t="s">
        <v>4</v>
      </c>
      <c r="D1856" s="6">
        <f>SUM(D1854:D1855)</f>
        <v>14351</v>
      </c>
      <c r="E1856" s="6">
        <f>SUM(E1854:E1855)</f>
        <v>5530</v>
      </c>
      <c r="F1856" s="6">
        <f t="shared" ref="F1856" si="264">SUM(F1854:F1855)</f>
        <v>8821</v>
      </c>
      <c r="G1856" t="b">
        <f t="shared" si="257"/>
        <v>1</v>
      </c>
      <c r="H1856" t="b">
        <f t="shared" si="258"/>
        <v>0</v>
      </c>
      <c r="I1856" t="b">
        <f t="shared" si="259"/>
        <v>1</v>
      </c>
      <c r="J1856" t="b">
        <f t="shared" si="260"/>
        <v>0</v>
      </c>
    </row>
    <row r="1857" spans="1:10">
      <c r="A1857" t="s">
        <v>410</v>
      </c>
      <c r="B1857" t="str">
        <f t="shared" si="263"/>
        <v xml:space="preserve"> poddębicki </v>
      </c>
      <c r="C1857" s="4" t="s">
        <v>179</v>
      </c>
      <c r="D1857" s="6">
        <v>41555</v>
      </c>
      <c r="E1857" s="6">
        <v>20582</v>
      </c>
      <c r="F1857" s="6">
        <v>20973</v>
      </c>
      <c r="G1857" t="b">
        <f t="shared" si="257"/>
        <v>1</v>
      </c>
      <c r="H1857" t="b">
        <f t="shared" si="258"/>
        <v>1</v>
      </c>
      <c r="I1857" t="b">
        <f t="shared" si="259"/>
        <v>1</v>
      </c>
      <c r="J1857" t="b">
        <f t="shared" si="260"/>
        <v>1</v>
      </c>
    </row>
    <row r="1858" spans="1:10">
      <c r="A1858" t="s">
        <v>410</v>
      </c>
      <c r="B1858" t="str">
        <f t="shared" si="263"/>
        <v xml:space="preserve"> poddębicki </v>
      </c>
      <c r="C1858" s="4" t="s">
        <v>6</v>
      </c>
      <c r="D1858" s="6">
        <v>1948</v>
      </c>
      <c r="E1858" s="6">
        <v>1072</v>
      </c>
      <c r="F1858" s="6">
        <v>876</v>
      </c>
      <c r="G1858" t="b">
        <f t="shared" si="257"/>
        <v>0</v>
      </c>
      <c r="H1858" t="b">
        <f t="shared" si="258"/>
        <v>1</v>
      </c>
      <c r="I1858" t="b">
        <f t="shared" si="259"/>
        <v>1</v>
      </c>
      <c r="J1858" t="b">
        <f t="shared" si="260"/>
        <v>0</v>
      </c>
    </row>
    <row r="1859" spans="1:10">
      <c r="A1859" t="s">
        <v>410</v>
      </c>
      <c r="B1859" t="str">
        <f t="shared" si="263"/>
        <v xml:space="preserve"> poddębicki </v>
      </c>
      <c r="C1859" s="4" t="s">
        <v>7</v>
      </c>
      <c r="D1859" s="6">
        <v>2083</v>
      </c>
      <c r="E1859" s="6">
        <v>1084</v>
      </c>
      <c r="F1859" s="6">
        <v>999</v>
      </c>
      <c r="G1859" t="b">
        <f t="shared" si="257"/>
        <v>0</v>
      </c>
      <c r="H1859" t="b">
        <f t="shared" si="258"/>
        <v>1</v>
      </c>
      <c r="I1859" t="b">
        <f t="shared" si="259"/>
        <v>1</v>
      </c>
      <c r="J1859" t="b">
        <f t="shared" si="260"/>
        <v>0</v>
      </c>
    </row>
    <row r="1860" spans="1:10">
      <c r="A1860" t="s">
        <v>410</v>
      </c>
      <c r="B1860" t="str">
        <f t="shared" si="263"/>
        <v xml:space="preserve"> poddębicki </v>
      </c>
      <c r="C1860" s="4" t="s">
        <v>8</v>
      </c>
      <c r="D1860" s="6">
        <v>1879</v>
      </c>
      <c r="E1860" s="6">
        <v>962</v>
      </c>
      <c r="F1860" s="6">
        <v>917</v>
      </c>
      <c r="G1860" t="b">
        <f t="shared" si="257"/>
        <v>0</v>
      </c>
      <c r="H1860" t="b">
        <f t="shared" si="258"/>
        <v>1</v>
      </c>
      <c r="I1860" t="b">
        <f t="shared" si="259"/>
        <v>1</v>
      </c>
      <c r="J1860" t="b">
        <f t="shared" si="260"/>
        <v>0</v>
      </c>
    </row>
    <row r="1861" spans="1:10">
      <c r="A1861" t="s">
        <v>410</v>
      </c>
      <c r="B1861" t="str">
        <f t="shared" si="263"/>
        <v xml:space="preserve"> poddębicki </v>
      </c>
      <c r="C1861" s="4" t="s">
        <v>9</v>
      </c>
      <c r="D1861" s="6">
        <v>2038</v>
      </c>
      <c r="E1861" s="6">
        <v>1040</v>
      </c>
      <c r="F1861" s="6">
        <v>998</v>
      </c>
      <c r="G1861" t="b">
        <f t="shared" si="257"/>
        <v>0</v>
      </c>
      <c r="H1861" t="b">
        <f t="shared" si="258"/>
        <v>1</v>
      </c>
      <c r="I1861" t="b">
        <f t="shared" si="259"/>
        <v>1</v>
      </c>
      <c r="J1861" t="b">
        <f t="shared" si="260"/>
        <v>0</v>
      </c>
    </row>
    <row r="1862" spans="1:10">
      <c r="A1862" t="s">
        <v>410</v>
      </c>
      <c r="B1862" t="str">
        <f t="shared" si="263"/>
        <v xml:space="preserve"> poddębicki </v>
      </c>
      <c r="C1862" s="4" t="s">
        <v>10</v>
      </c>
      <c r="D1862" s="6">
        <v>2850</v>
      </c>
      <c r="E1862" s="6">
        <v>1466</v>
      </c>
      <c r="F1862" s="6">
        <v>1384</v>
      </c>
      <c r="G1862" t="b">
        <f t="shared" si="257"/>
        <v>0</v>
      </c>
      <c r="H1862" t="b">
        <f t="shared" si="258"/>
        <v>1</v>
      </c>
      <c r="I1862" t="b">
        <f t="shared" si="259"/>
        <v>1</v>
      </c>
      <c r="J1862" t="b">
        <f t="shared" si="260"/>
        <v>0</v>
      </c>
    </row>
    <row r="1863" spans="1:10">
      <c r="A1863" t="s">
        <v>410</v>
      </c>
      <c r="B1863" t="str">
        <f t="shared" si="263"/>
        <v xml:space="preserve"> poddębicki </v>
      </c>
      <c r="C1863" s="4" t="s">
        <v>11</v>
      </c>
      <c r="D1863" s="6">
        <v>2984</v>
      </c>
      <c r="E1863" s="6">
        <v>1537</v>
      </c>
      <c r="F1863" s="6">
        <v>1447</v>
      </c>
      <c r="G1863" t="b">
        <f t="shared" si="257"/>
        <v>0</v>
      </c>
      <c r="H1863" t="b">
        <f t="shared" si="258"/>
        <v>1</v>
      </c>
      <c r="I1863" t="b">
        <f t="shared" si="259"/>
        <v>1</v>
      </c>
      <c r="J1863" t="b">
        <f t="shared" si="260"/>
        <v>0</v>
      </c>
    </row>
    <row r="1864" spans="1:10">
      <c r="A1864" t="s">
        <v>410</v>
      </c>
      <c r="B1864" t="str">
        <f t="shared" si="263"/>
        <v xml:space="preserve"> poddębicki </v>
      </c>
      <c r="C1864" s="4" t="s">
        <v>12</v>
      </c>
      <c r="D1864" s="6">
        <v>3066</v>
      </c>
      <c r="E1864" s="6">
        <v>1652</v>
      </c>
      <c r="F1864" s="6">
        <v>1414</v>
      </c>
      <c r="G1864" t="b">
        <f t="shared" si="257"/>
        <v>0</v>
      </c>
      <c r="H1864" t="b">
        <f t="shared" si="258"/>
        <v>1</v>
      </c>
      <c r="I1864" t="b">
        <f t="shared" si="259"/>
        <v>1</v>
      </c>
      <c r="J1864" t="b">
        <f t="shared" si="260"/>
        <v>0</v>
      </c>
    </row>
    <row r="1865" spans="1:10">
      <c r="A1865" t="s">
        <v>410</v>
      </c>
      <c r="B1865" t="str">
        <f t="shared" si="263"/>
        <v xml:space="preserve"> poddębicki </v>
      </c>
      <c r="C1865" s="4" t="s">
        <v>13</v>
      </c>
      <c r="D1865" s="6">
        <v>3043</v>
      </c>
      <c r="E1865" s="6">
        <v>1572</v>
      </c>
      <c r="F1865" s="6">
        <v>1471</v>
      </c>
      <c r="G1865" t="b">
        <f t="shared" si="257"/>
        <v>0</v>
      </c>
      <c r="H1865" t="b">
        <f t="shared" si="258"/>
        <v>1</v>
      </c>
      <c r="I1865" t="b">
        <f t="shared" si="259"/>
        <v>1</v>
      </c>
      <c r="J1865" t="b">
        <f t="shared" si="260"/>
        <v>0</v>
      </c>
    </row>
    <row r="1866" spans="1:10">
      <c r="A1866" t="s">
        <v>410</v>
      </c>
      <c r="B1866" t="str">
        <f t="shared" si="263"/>
        <v xml:space="preserve"> poddębicki </v>
      </c>
      <c r="C1866" s="4" t="s">
        <v>14</v>
      </c>
      <c r="D1866" s="6">
        <v>2926</v>
      </c>
      <c r="E1866" s="6">
        <v>1501</v>
      </c>
      <c r="F1866" s="6">
        <v>1425</v>
      </c>
      <c r="G1866" t="b">
        <f t="shared" si="257"/>
        <v>0</v>
      </c>
      <c r="H1866" t="b">
        <f t="shared" si="258"/>
        <v>1</v>
      </c>
      <c r="I1866" t="b">
        <f t="shared" si="259"/>
        <v>1</v>
      </c>
      <c r="J1866" t="b">
        <f t="shared" si="260"/>
        <v>0</v>
      </c>
    </row>
    <row r="1867" spans="1:10">
      <c r="A1867" t="s">
        <v>410</v>
      </c>
      <c r="B1867" t="str">
        <f t="shared" si="263"/>
        <v xml:space="preserve"> poddębicki </v>
      </c>
      <c r="C1867" s="4" t="s">
        <v>15</v>
      </c>
      <c r="D1867" s="6">
        <v>2838</v>
      </c>
      <c r="E1867" s="6">
        <v>1480</v>
      </c>
      <c r="F1867" s="6">
        <v>1358</v>
      </c>
      <c r="G1867" t="b">
        <f t="shared" si="257"/>
        <v>0</v>
      </c>
      <c r="H1867" t="b">
        <f t="shared" si="258"/>
        <v>1</v>
      </c>
      <c r="I1867" t="b">
        <f t="shared" si="259"/>
        <v>1</v>
      </c>
      <c r="J1867" t="b">
        <f t="shared" si="260"/>
        <v>0</v>
      </c>
    </row>
    <row r="1868" spans="1:10">
      <c r="A1868" t="s">
        <v>410</v>
      </c>
      <c r="B1868" t="str">
        <f t="shared" si="263"/>
        <v xml:space="preserve"> poddębicki </v>
      </c>
      <c r="C1868" s="4" t="s">
        <v>16</v>
      </c>
      <c r="D1868" s="6">
        <v>2631</v>
      </c>
      <c r="E1868" s="6">
        <v>1363</v>
      </c>
      <c r="F1868" s="6">
        <v>1268</v>
      </c>
      <c r="G1868" t="b">
        <f t="shared" si="257"/>
        <v>0</v>
      </c>
      <c r="H1868" t="b">
        <f t="shared" si="258"/>
        <v>1</v>
      </c>
      <c r="I1868" t="b">
        <f t="shared" si="259"/>
        <v>1</v>
      </c>
      <c r="J1868" t="b">
        <f t="shared" si="260"/>
        <v>0</v>
      </c>
    </row>
    <row r="1869" spans="1:10">
      <c r="A1869" t="s">
        <v>410</v>
      </c>
      <c r="B1869" t="str">
        <f t="shared" si="263"/>
        <v xml:space="preserve"> poddębicki </v>
      </c>
      <c r="C1869" s="4" t="s">
        <v>17</v>
      </c>
      <c r="D1869" s="6">
        <v>3028</v>
      </c>
      <c r="E1869" s="6">
        <v>1553</v>
      </c>
      <c r="F1869" s="6">
        <v>1475</v>
      </c>
      <c r="G1869" t="b">
        <f t="shared" si="257"/>
        <v>0</v>
      </c>
      <c r="H1869" t="b">
        <f t="shared" si="258"/>
        <v>1</v>
      </c>
      <c r="I1869" t="b">
        <f t="shared" si="259"/>
        <v>1</v>
      </c>
      <c r="J1869" t="b">
        <f t="shared" si="260"/>
        <v>0</v>
      </c>
    </row>
    <row r="1870" spans="1:10">
      <c r="A1870" t="s">
        <v>410</v>
      </c>
      <c r="B1870" t="str">
        <f t="shared" si="263"/>
        <v xml:space="preserve"> poddębicki </v>
      </c>
      <c r="C1870" s="4" t="s">
        <v>18</v>
      </c>
      <c r="D1870" s="6">
        <v>2870</v>
      </c>
      <c r="E1870" s="6">
        <v>1397</v>
      </c>
      <c r="F1870" s="6">
        <v>1473</v>
      </c>
      <c r="G1870" t="b">
        <f t="shared" si="257"/>
        <v>0</v>
      </c>
      <c r="H1870" t="b">
        <f t="shared" si="258"/>
        <v>1</v>
      </c>
      <c r="I1870" t="b">
        <f t="shared" si="259"/>
        <v>1</v>
      </c>
      <c r="J1870" t="b">
        <f t="shared" si="260"/>
        <v>0</v>
      </c>
    </row>
    <row r="1871" spans="1:10">
      <c r="A1871" t="s">
        <v>410</v>
      </c>
      <c r="B1871" t="str">
        <f t="shared" si="263"/>
        <v xml:space="preserve"> poddębicki </v>
      </c>
      <c r="C1871" s="4" t="s">
        <v>19</v>
      </c>
      <c r="D1871" s="6">
        <v>2556</v>
      </c>
      <c r="E1871" s="6">
        <v>1150</v>
      </c>
      <c r="F1871" s="6">
        <v>1406</v>
      </c>
      <c r="G1871" t="b">
        <f t="shared" si="257"/>
        <v>0</v>
      </c>
      <c r="H1871" t="b">
        <f t="shared" si="258"/>
        <v>1</v>
      </c>
      <c r="I1871" t="b">
        <f t="shared" si="259"/>
        <v>1</v>
      </c>
      <c r="J1871" t="b">
        <f t="shared" si="260"/>
        <v>0</v>
      </c>
    </row>
    <row r="1872" spans="1:10">
      <c r="A1872" t="s">
        <v>410</v>
      </c>
      <c r="B1872" t="str">
        <f t="shared" si="263"/>
        <v xml:space="preserve"> poddębicki </v>
      </c>
      <c r="C1872" s="4" t="s">
        <v>5</v>
      </c>
      <c r="D1872" s="6">
        <v>4815</v>
      </c>
      <c r="E1872" s="6">
        <v>1753</v>
      </c>
      <c r="F1872" s="6">
        <v>3062</v>
      </c>
      <c r="G1872" t="b">
        <f t="shared" si="257"/>
        <v>1</v>
      </c>
      <c r="H1872" t="b">
        <f t="shared" si="258"/>
        <v>1</v>
      </c>
      <c r="I1872" t="b">
        <f t="shared" si="259"/>
        <v>0</v>
      </c>
      <c r="J1872" t="b">
        <f t="shared" si="260"/>
        <v>0</v>
      </c>
    </row>
    <row r="1873" spans="1:10">
      <c r="A1873" t="s">
        <v>410</v>
      </c>
      <c r="B1873" t="str">
        <f t="shared" si="263"/>
        <v xml:space="preserve"> poddębicki </v>
      </c>
      <c r="C1873" s="4" t="s">
        <v>4</v>
      </c>
      <c r="D1873" s="6">
        <f>SUM(D1871:D1872)</f>
        <v>7371</v>
      </c>
      <c r="E1873" s="6">
        <f>SUM(E1871:E1872)</f>
        <v>2903</v>
      </c>
      <c r="F1873" s="6">
        <f t="shared" ref="F1873" si="265">SUM(F1871:F1872)</f>
        <v>4468</v>
      </c>
      <c r="G1873" t="b">
        <f t="shared" si="257"/>
        <v>1</v>
      </c>
      <c r="H1873" t="b">
        <f t="shared" si="258"/>
        <v>0</v>
      </c>
      <c r="I1873" t="b">
        <f t="shared" si="259"/>
        <v>1</v>
      </c>
      <c r="J1873" t="b">
        <f t="shared" si="260"/>
        <v>0</v>
      </c>
    </row>
    <row r="1874" spans="1:10">
      <c r="A1874" t="s">
        <v>410</v>
      </c>
      <c r="B1874" t="str">
        <f t="shared" si="263"/>
        <v xml:space="preserve"> radomszczański </v>
      </c>
      <c r="C1874" s="4" t="s">
        <v>52</v>
      </c>
      <c r="D1874" s="6">
        <v>114675</v>
      </c>
      <c r="E1874" s="6">
        <v>56181</v>
      </c>
      <c r="F1874" s="6">
        <v>58494</v>
      </c>
      <c r="G1874" t="b">
        <f t="shared" si="257"/>
        <v>1</v>
      </c>
      <c r="H1874" t="b">
        <f t="shared" si="258"/>
        <v>1</v>
      </c>
      <c r="I1874" t="b">
        <f t="shared" si="259"/>
        <v>1</v>
      </c>
      <c r="J1874" t="b">
        <f t="shared" si="260"/>
        <v>1</v>
      </c>
    </row>
    <row r="1875" spans="1:10">
      <c r="A1875" t="s">
        <v>410</v>
      </c>
      <c r="B1875" t="str">
        <f t="shared" si="263"/>
        <v xml:space="preserve"> radomszczański </v>
      </c>
      <c r="C1875" s="4" t="s">
        <v>6</v>
      </c>
      <c r="D1875" s="6">
        <v>4884</v>
      </c>
      <c r="E1875" s="6">
        <v>2517</v>
      </c>
      <c r="F1875" s="6">
        <v>2367</v>
      </c>
      <c r="G1875" t="b">
        <f t="shared" si="257"/>
        <v>0</v>
      </c>
      <c r="H1875" t="b">
        <f t="shared" si="258"/>
        <v>1</v>
      </c>
      <c r="I1875" t="b">
        <f t="shared" si="259"/>
        <v>1</v>
      </c>
      <c r="J1875" t="b">
        <f t="shared" si="260"/>
        <v>0</v>
      </c>
    </row>
    <row r="1876" spans="1:10">
      <c r="A1876" t="s">
        <v>410</v>
      </c>
      <c r="B1876" t="str">
        <f t="shared" si="263"/>
        <v xml:space="preserve"> radomszczański </v>
      </c>
      <c r="C1876" s="4" t="s">
        <v>7</v>
      </c>
      <c r="D1876" s="6">
        <v>5822</v>
      </c>
      <c r="E1876" s="6">
        <v>2993</v>
      </c>
      <c r="F1876" s="6">
        <v>2829</v>
      </c>
      <c r="G1876" t="b">
        <f t="shared" ref="G1876:G1939" si="266">IFERROR(IF(SEARCH(" - ",C1876)&gt;0,FALSE,TRUE),TRUE)</f>
        <v>0</v>
      </c>
      <c r="H1876" t="b">
        <f t="shared" ref="H1876:H1939" si="267">IFERROR(IF(SEARCH("65+",C1876)&gt;0,FALSE,TRUE),TRUE)</f>
        <v>1</v>
      </c>
      <c r="I1876" t="b">
        <f t="shared" ref="I1876:I1939" si="268">IFERROR(IF(SEARCH("70",C1876)&gt;0,FALSE,TRUE),TRUE)</f>
        <v>1</v>
      </c>
      <c r="J1876" t="b">
        <f t="shared" ref="J1876:J1939" si="269">AND(G1876:I1876)</f>
        <v>0</v>
      </c>
    </row>
    <row r="1877" spans="1:10">
      <c r="A1877" t="s">
        <v>410</v>
      </c>
      <c r="B1877" t="str">
        <f t="shared" si="263"/>
        <v xml:space="preserve"> radomszczański </v>
      </c>
      <c r="C1877" s="4" t="s">
        <v>8</v>
      </c>
      <c r="D1877" s="6">
        <v>5361</v>
      </c>
      <c r="E1877" s="6">
        <v>2810</v>
      </c>
      <c r="F1877" s="6">
        <v>2551</v>
      </c>
      <c r="G1877" t="b">
        <f t="shared" si="266"/>
        <v>0</v>
      </c>
      <c r="H1877" t="b">
        <f t="shared" si="267"/>
        <v>1</v>
      </c>
      <c r="I1877" t="b">
        <f t="shared" si="268"/>
        <v>1</v>
      </c>
      <c r="J1877" t="b">
        <f t="shared" si="269"/>
        <v>0</v>
      </c>
    </row>
    <row r="1878" spans="1:10">
      <c r="A1878" t="s">
        <v>410</v>
      </c>
      <c r="B1878" t="str">
        <f t="shared" si="263"/>
        <v xml:space="preserve"> radomszczański </v>
      </c>
      <c r="C1878" s="4" t="s">
        <v>9</v>
      </c>
      <c r="D1878" s="6">
        <v>6174</v>
      </c>
      <c r="E1878" s="6">
        <v>3184</v>
      </c>
      <c r="F1878" s="6">
        <v>2990</v>
      </c>
      <c r="G1878" t="b">
        <f t="shared" si="266"/>
        <v>0</v>
      </c>
      <c r="H1878" t="b">
        <f t="shared" si="267"/>
        <v>1</v>
      </c>
      <c r="I1878" t="b">
        <f t="shared" si="268"/>
        <v>1</v>
      </c>
      <c r="J1878" t="b">
        <f t="shared" si="269"/>
        <v>0</v>
      </c>
    </row>
    <row r="1879" spans="1:10">
      <c r="A1879" t="s">
        <v>410</v>
      </c>
      <c r="B1879" t="str">
        <f t="shared" si="263"/>
        <v xml:space="preserve"> radomszczański </v>
      </c>
      <c r="C1879" s="4" t="s">
        <v>10</v>
      </c>
      <c r="D1879" s="6">
        <v>7753</v>
      </c>
      <c r="E1879" s="6">
        <v>3957</v>
      </c>
      <c r="F1879" s="6">
        <v>3796</v>
      </c>
      <c r="G1879" t="b">
        <f t="shared" si="266"/>
        <v>0</v>
      </c>
      <c r="H1879" t="b">
        <f t="shared" si="267"/>
        <v>1</v>
      </c>
      <c r="I1879" t="b">
        <f t="shared" si="268"/>
        <v>1</v>
      </c>
      <c r="J1879" t="b">
        <f t="shared" si="269"/>
        <v>0</v>
      </c>
    </row>
    <row r="1880" spans="1:10">
      <c r="A1880" t="s">
        <v>410</v>
      </c>
      <c r="B1880" t="str">
        <f t="shared" si="263"/>
        <v xml:space="preserve"> radomszczański </v>
      </c>
      <c r="C1880" s="4" t="s">
        <v>11</v>
      </c>
      <c r="D1880" s="6">
        <v>7935</v>
      </c>
      <c r="E1880" s="6">
        <v>4156</v>
      </c>
      <c r="F1880" s="6">
        <v>3779</v>
      </c>
      <c r="G1880" t="b">
        <f t="shared" si="266"/>
        <v>0</v>
      </c>
      <c r="H1880" t="b">
        <f t="shared" si="267"/>
        <v>1</v>
      </c>
      <c r="I1880" t="b">
        <f t="shared" si="268"/>
        <v>1</v>
      </c>
      <c r="J1880" t="b">
        <f t="shared" si="269"/>
        <v>0</v>
      </c>
    </row>
    <row r="1881" spans="1:10">
      <c r="A1881" t="s">
        <v>410</v>
      </c>
      <c r="B1881" t="str">
        <f t="shared" si="263"/>
        <v xml:space="preserve"> radomszczański </v>
      </c>
      <c r="C1881" s="4" t="s">
        <v>12</v>
      </c>
      <c r="D1881" s="6">
        <v>8349</v>
      </c>
      <c r="E1881" s="6">
        <v>4334</v>
      </c>
      <c r="F1881" s="6">
        <v>4015</v>
      </c>
      <c r="G1881" t="b">
        <f t="shared" si="266"/>
        <v>0</v>
      </c>
      <c r="H1881" t="b">
        <f t="shared" si="267"/>
        <v>1</v>
      </c>
      <c r="I1881" t="b">
        <f t="shared" si="268"/>
        <v>1</v>
      </c>
      <c r="J1881" t="b">
        <f t="shared" si="269"/>
        <v>0</v>
      </c>
    </row>
    <row r="1882" spans="1:10">
      <c r="A1882" t="s">
        <v>410</v>
      </c>
      <c r="B1882" t="str">
        <f t="shared" si="263"/>
        <v xml:space="preserve"> radomszczański </v>
      </c>
      <c r="C1882" s="4" t="s">
        <v>13</v>
      </c>
      <c r="D1882" s="6">
        <v>8493</v>
      </c>
      <c r="E1882" s="6">
        <v>4390</v>
      </c>
      <c r="F1882" s="6">
        <v>4103</v>
      </c>
      <c r="G1882" t="b">
        <f t="shared" si="266"/>
        <v>0</v>
      </c>
      <c r="H1882" t="b">
        <f t="shared" si="267"/>
        <v>1</v>
      </c>
      <c r="I1882" t="b">
        <f t="shared" si="268"/>
        <v>1</v>
      </c>
      <c r="J1882" t="b">
        <f t="shared" si="269"/>
        <v>0</v>
      </c>
    </row>
    <row r="1883" spans="1:10">
      <c r="A1883" t="s">
        <v>410</v>
      </c>
      <c r="B1883" t="str">
        <f t="shared" si="263"/>
        <v xml:space="preserve"> radomszczański </v>
      </c>
      <c r="C1883" s="4" t="s">
        <v>14</v>
      </c>
      <c r="D1883" s="6">
        <v>8444</v>
      </c>
      <c r="E1883" s="6">
        <v>4328</v>
      </c>
      <c r="F1883" s="6">
        <v>4116</v>
      </c>
      <c r="G1883" t="b">
        <f t="shared" si="266"/>
        <v>0</v>
      </c>
      <c r="H1883" t="b">
        <f t="shared" si="267"/>
        <v>1</v>
      </c>
      <c r="I1883" t="b">
        <f t="shared" si="268"/>
        <v>1</v>
      </c>
      <c r="J1883" t="b">
        <f t="shared" si="269"/>
        <v>0</v>
      </c>
    </row>
    <row r="1884" spans="1:10">
      <c r="A1884" t="s">
        <v>410</v>
      </c>
      <c r="B1884" t="str">
        <f t="shared" si="263"/>
        <v xml:space="preserve"> radomszczański </v>
      </c>
      <c r="C1884" s="4" t="s">
        <v>15</v>
      </c>
      <c r="D1884" s="6">
        <v>7501</v>
      </c>
      <c r="E1884" s="6">
        <v>3823</v>
      </c>
      <c r="F1884" s="6">
        <v>3678</v>
      </c>
      <c r="G1884" t="b">
        <f t="shared" si="266"/>
        <v>0</v>
      </c>
      <c r="H1884" t="b">
        <f t="shared" si="267"/>
        <v>1</v>
      </c>
      <c r="I1884" t="b">
        <f t="shared" si="268"/>
        <v>1</v>
      </c>
      <c r="J1884" t="b">
        <f t="shared" si="269"/>
        <v>0</v>
      </c>
    </row>
    <row r="1885" spans="1:10">
      <c r="A1885" t="s">
        <v>410</v>
      </c>
      <c r="B1885" t="str">
        <f t="shared" si="263"/>
        <v xml:space="preserve"> radomszczański </v>
      </c>
      <c r="C1885" s="4" t="s">
        <v>16</v>
      </c>
      <c r="D1885" s="6">
        <v>7272</v>
      </c>
      <c r="E1885" s="6">
        <v>3701</v>
      </c>
      <c r="F1885" s="6">
        <v>3571</v>
      </c>
      <c r="G1885" t="b">
        <f t="shared" si="266"/>
        <v>0</v>
      </c>
      <c r="H1885" t="b">
        <f t="shared" si="267"/>
        <v>1</v>
      </c>
      <c r="I1885" t="b">
        <f t="shared" si="268"/>
        <v>1</v>
      </c>
      <c r="J1885" t="b">
        <f t="shared" si="269"/>
        <v>0</v>
      </c>
    </row>
    <row r="1886" spans="1:10">
      <c r="A1886" t="s">
        <v>410</v>
      </c>
      <c r="B1886" t="str">
        <f t="shared" si="263"/>
        <v xml:space="preserve"> radomszczański </v>
      </c>
      <c r="C1886" s="4" t="s">
        <v>17</v>
      </c>
      <c r="D1886" s="6">
        <v>8242</v>
      </c>
      <c r="E1886" s="6">
        <v>4134</v>
      </c>
      <c r="F1886" s="6">
        <v>4108</v>
      </c>
      <c r="G1886" t="b">
        <f t="shared" si="266"/>
        <v>0</v>
      </c>
      <c r="H1886" t="b">
        <f t="shared" si="267"/>
        <v>1</v>
      </c>
      <c r="I1886" t="b">
        <f t="shared" si="268"/>
        <v>1</v>
      </c>
      <c r="J1886" t="b">
        <f t="shared" si="269"/>
        <v>0</v>
      </c>
    </row>
    <row r="1887" spans="1:10">
      <c r="A1887" t="s">
        <v>410</v>
      </c>
      <c r="B1887" t="str">
        <f t="shared" si="263"/>
        <v xml:space="preserve"> radomszczański </v>
      </c>
      <c r="C1887" s="4" t="s">
        <v>18</v>
      </c>
      <c r="D1887" s="6">
        <v>8301</v>
      </c>
      <c r="E1887" s="6">
        <v>3990</v>
      </c>
      <c r="F1887" s="6">
        <v>4311</v>
      </c>
      <c r="G1887" t="b">
        <f t="shared" si="266"/>
        <v>0</v>
      </c>
      <c r="H1887" t="b">
        <f t="shared" si="267"/>
        <v>1</v>
      </c>
      <c r="I1887" t="b">
        <f t="shared" si="268"/>
        <v>1</v>
      </c>
      <c r="J1887" t="b">
        <f t="shared" si="269"/>
        <v>0</v>
      </c>
    </row>
    <row r="1888" spans="1:10">
      <c r="A1888" t="s">
        <v>410</v>
      </c>
      <c r="B1888" t="str">
        <f t="shared" si="263"/>
        <v xml:space="preserve"> radomszczański </v>
      </c>
      <c r="C1888" s="4" t="s">
        <v>19</v>
      </c>
      <c r="D1888" s="6">
        <v>7051</v>
      </c>
      <c r="E1888" s="6">
        <v>3104</v>
      </c>
      <c r="F1888" s="6">
        <v>3947</v>
      </c>
      <c r="G1888" t="b">
        <f t="shared" si="266"/>
        <v>0</v>
      </c>
      <c r="H1888" t="b">
        <f t="shared" si="267"/>
        <v>1</v>
      </c>
      <c r="I1888" t="b">
        <f t="shared" si="268"/>
        <v>1</v>
      </c>
      <c r="J1888" t="b">
        <f t="shared" si="269"/>
        <v>0</v>
      </c>
    </row>
    <row r="1889" spans="1:10">
      <c r="A1889" t="s">
        <v>410</v>
      </c>
      <c r="B1889" t="str">
        <f t="shared" si="263"/>
        <v xml:space="preserve"> radomszczański </v>
      </c>
      <c r="C1889" s="4" t="s">
        <v>5</v>
      </c>
      <c r="D1889" s="6">
        <v>13093</v>
      </c>
      <c r="E1889" s="6">
        <v>4760</v>
      </c>
      <c r="F1889" s="6">
        <v>8333</v>
      </c>
      <c r="G1889" t="b">
        <f t="shared" si="266"/>
        <v>1</v>
      </c>
      <c r="H1889" t="b">
        <f t="shared" si="267"/>
        <v>1</v>
      </c>
      <c r="I1889" t="b">
        <f t="shared" si="268"/>
        <v>0</v>
      </c>
      <c r="J1889" t="b">
        <f t="shared" si="269"/>
        <v>0</v>
      </c>
    </row>
    <row r="1890" spans="1:10">
      <c r="A1890" t="s">
        <v>410</v>
      </c>
      <c r="B1890" t="str">
        <f t="shared" si="263"/>
        <v xml:space="preserve"> radomszczański </v>
      </c>
      <c r="C1890" s="4" t="s">
        <v>4</v>
      </c>
      <c r="D1890" s="6">
        <f>SUM(D1888:D1889)</f>
        <v>20144</v>
      </c>
      <c r="E1890" s="6">
        <f>SUM(E1888:E1889)</f>
        <v>7864</v>
      </c>
      <c r="F1890" s="6">
        <f t="shared" ref="F1890" si="270">SUM(F1888:F1889)</f>
        <v>12280</v>
      </c>
      <c r="G1890" t="b">
        <f t="shared" si="266"/>
        <v>1</v>
      </c>
      <c r="H1890" t="b">
        <f t="shared" si="267"/>
        <v>0</v>
      </c>
      <c r="I1890" t="b">
        <f t="shared" si="268"/>
        <v>1</v>
      </c>
      <c r="J1890" t="b">
        <f t="shared" si="269"/>
        <v>0</v>
      </c>
    </row>
    <row r="1891" spans="1:10">
      <c r="A1891" t="s">
        <v>410</v>
      </c>
      <c r="B1891" t="str">
        <f t="shared" si="263"/>
        <v xml:space="preserve"> rawski </v>
      </c>
      <c r="C1891" s="4" t="s">
        <v>180</v>
      </c>
      <c r="D1891" s="6">
        <v>49161</v>
      </c>
      <c r="E1891" s="6">
        <v>24296</v>
      </c>
      <c r="F1891" s="6">
        <v>24865</v>
      </c>
      <c r="G1891" t="b">
        <f t="shared" si="266"/>
        <v>1</v>
      </c>
      <c r="H1891" t="b">
        <f t="shared" si="267"/>
        <v>1</v>
      </c>
      <c r="I1891" t="b">
        <f t="shared" si="268"/>
        <v>1</v>
      </c>
      <c r="J1891" t="b">
        <f t="shared" si="269"/>
        <v>1</v>
      </c>
    </row>
    <row r="1892" spans="1:10">
      <c r="A1892" t="s">
        <v>410</v>
      </c>
      <c r="B1892" t="str">
        <f t="shared" si="263"/>
        <v xml:space="preserve"> rawski </v>
      </c>
      <c r="C1892" s="4" t="s">
        <v>6</v>
      </c>
      <c r="D1892" s="6">
        <v>2518</v>
      </c>
      <c r="E1892" s="6">
        <v>1326</v>
      </c>
      <c r="F1892" s="6">
        <v>1192</v>
      </c>
      <c r="G1892" t="b">
        <f t="shared" si="266"/>
        <v>0</v>
      </c>
      <c r="H1892" t="b">
        <f t="shared" si="267"/>
        <v>1</v>
      </c>
      <c r="I1892" t="b">
        <f t="shared" si="268"/>
        <v>1</v>
      </c>
      <c r="J1892" t="b">
        <f t="shared" si="269"/>
        <v>0</v>
      </c>
    </row>
    <row r="1893" spans="1:10">
      <c r="A1893" t="s">
        <v>410</v>
      </c>
      <c r="B1893" t="str">
        <f t="shared" si="263"/>
        <v xml:space="preserve"> rawski </v>
      </c>
      <c r="C1893" s="4" t="s">
        <v>7</v>
      </c>
      <c r="D1893" s="6">
        <v>2680</v>
      </c>
      <c r="E1893" s="6">
        <v>1372</v>
      </c>
      <c r="F1893" s="6">
        <v>1308</v>
      </c>
      <c r="G1893" t="b">
        <f t="shared" si="266"/>
        <v>0</v>
      </c>
      <c r="H1893" t="b">
        <f t="shared" si="267"/>
        <v>1</v>
      </c>
      <c r="I1893" t="b">
        <f t="shared" si="268"/>
        <v>1</v>
      </c>
      <c r="J1893" t="b">
        <f t="shared" si="269"/>
        <v>0</v>
      </c>
    </row>
    <row r="1894" spans="1:10">
      <c r="A1894" t="s">
        <v>410</v>
      </c>
      <c r="B1894" t="str">
        <f t="shared" si="263"/>
        <v xml:space="preserve"> rawski </v>
      </c>
      <c r="C1894" s="4" t="s">
        <v>8</v>
      </c>
      <c r="D1894" s="6">
        <v>2423</v>
      </c>
      <c r="E1894" s="6">
        <v>1228</v>
      </c>
      <c r="F1894" s="6">
        <v>1195</v>
      </c>
      <c r="G1894" t="b">
        <f t="shared" si="266"/>
        <v>0</v>
      </c>
      <c r="H1894" t="b">
        <f t="shared" si="267"/>
        <v>1</v>
      </c>
      <c r="I1894" t="b">
        <f t="shared" si="268"/>
        <v>1</v>
      </c>
      <c r="J1894" t="b">
        <f t="shared" si="269"/>
        <v>0</v>
      </c>
    </row>
    <row r="1895" spans="1:10">
      <c r="A1895" t="s">
        <v>410</v>
      </c>
      <c r="B1895" t="str">
        <f t="shared" si="263"/>
        <v xml:space="preserve"> rawski </v>
      </c>
      <c r="C1895" s="4" t="s">
        <v>9</v>
      </c>
      <c r="D1895" s="6">
        <v>2638</v>
      </c>
      <c r="E1895" s="6">
        <v>1326</v>
      </c>
      <c r="F1895" s="6">
        <v>1312</v>
      </c>
      <c r="G1895" t="b">
        <f t="shared" si="266"/>
        <v>0</v>
      </c>
      <c r="H1895" t="b">
        <f t="shared" si="267"/>
        <v>1</v>
      </c>
      <c r="I1895" t="b">
        <f t="shared" si="268"/>
        <v>1</v>
      </c>
      <c r="J1895" t="b">
        <f t="shared" si="269"/>
        <v>0</v>
      </c>
    </row>
    <row r="1896" spans="1:10">
      <c r="A1896" t="s">
        <v>410</v>
      </c>
      <c r="B1896" t="str">
        <f t="shared" si="263"/>
        <v xml:space="preserve"> rawski </v>
      </c>
      <c r="C1896" s="4" t="s">
        <v>10</v>
      </c>
      <c r="D1896" s="6">
        <v>3232</v>
      </c>
      <c r="E1896" s="6">
        <v>1670</v>
      </c>
      <c r="F1896" s="6">
        <v>1562</v>
      </c>
      <c r="G1896" t="b">
        <f t="shared" si="266"/>
        <v>0</v>
      </c>
      <c r="H1896" t="b">
        <f t="shared" si="267"/>
        <v>1</v>
      </c>
      <c r="I1896" t="b">
        <f t="shared" si="268"/>
        <v>1</v>
      </c>
      <c r="J1896" t="b">
        <f t="shared" si="269"/>
        <v>0</v>
      </c>
    </row>
    <row r="1897" spans="1:10">
      <c r="A1897" t="s">
        <v>410</v>
      </c>
      <c r="B1897" t="str">
        <f t="shared" si="263"/>
        <v xml:space="preserve"> rawski </v>
      </c>
      <c r="C1897" s="4" t="s">
        <v>11</v>
      </c>
      <c r="D1897" s="6">
        <v>3635</v>
      </c>
      <c r="E1897" s="6">
        <v>1876</v>
      </c>
      <c r="F1897" s="6">
        <v>1759</v>
      </c>
      <c r="G1897" t="b">
        <f t="shared" si="266"/>
        <v>0</v>
      </c>
      <c r="H1897" t="b">
        <f t="shared" si="267"/>
        <v>1</v>
      </c>
      <c r="I1897" t="b">
        <f t="shared" si="268"/>
        <v>1</v>
      </c>
      <c r="J1897" t="b">
        <f t="shared" si="269"/>
        <v>0</v>
      </c>
    </row>
    <row r="1898" spans="1:10">
      <c r="A1898" t="s">
        <v>410</v>
      </c>
      <c r="B1898" t="str">
        <f t="shared" si="263"/>
        <v xml:space="preserve"> rawski </v>
      </c>
      <c r="C1898" s="4" t="s">
        <v>12</v>
      </c>
      <c r="D1898" s="6">
        <v>3753</v>
      </c>
      <c r="E1898" s="6">
        <v>1991</v>
      </c>
      <c r="F1898" s="6">
        <v>1762</v>
      </c>
      <c r="G1898" t="b">
        <f t="shared" si="266"/>
        <v>0</v>
      </c>
      <c r="H1898" t="b">
        <f t="shared" si="267"/>
        <v>1</v>
      </c>
      <c r="I1898" t="b">
        <f t="shared" si="268"/>
        <v>1</v>
      </c>
      <c r="J1898" t="b">
        <f t="shared" si="269"/>
        <v>0</v>
      </c>
    </row>
    <row r="1899" spans="1:10">
      <c r="A1899" t="s">
        <v>410</v>
      </c>
      <c r="B1899" t="str">
        <f t="shared" si="263"/>
        <v xml:space="preserve"> rawski </v>
      </c>
      <c r="C1899" s="4" t="s">
        <v>13</v>
      </c>
      <c r="D1899" s="6">
        <v>3704</v>
      </c>
      <c r="E1899" s="6">
        <v>1944</v>
      </c>
      <c r="F1899" s="6">
        <v>1760</v>
      </c>
      <c r="G1899" t="b">
        <f t="shared" si="266"/>
        <v>0</v>
      </c>
      <c r="H1899" t="b">
        <f t="shared" si="267"/>
        <v>1</v>
      </c>
      <c r="I1899" t="b">
        <f t="shared" si="268"/>
        <v>1</v>
      </c>
      <c r="J1899" t="b">
        <f t="shared" si="269"/>
        <v>0</v>
      </c>
    </row>
    <row r="1900" spans="1:10">
      <c r="A1900" t="s">
        <v>410</v>
      </c>
      <c r="B1900" t="str">
        <f t="shared" si="263"/>
        <v xml:space="preserve"> rawski </v>
      </c>
      <c r="C1900" s="4" t="s">
        <v>14</v>
      </c>
      <c r="D1900" s="6">
        <v>3331</v>
      </c>
      <c r="E1900" s="6">
        <v>1700</v>
      </c>
      <c r="F1900" s="6">
        <v>1631</v>
      </c>
      <c r="G1900" t="b">
        <f t="shared" si="266"/>
        <v>0</v>
      </c>
      <c r="H1900" t="b">
        <f t="shared" si="267"/>
        <v>1</v>
      </c>
      <c r="I1900" t="b">
        <f t="shared" si="268"/>
        <v>1</v>
      </c>
      <c r="J1900" t="b">
        <f t="shared" si="269"/>
        <v>0</v>
      </c>
    </row>
    <row r="1901" spans="1:10">
      <c r="A1901" t="s">
        <v>410</v>
      </c>
      <c r="B1901" t="str">
        <f t="shared" si="263"/>
        <v xml:space="preserve"> rawski </v>
      </c>
      <c r="C1901" s="4" t="s">
        <v>15</v>
      </c>
      <c r="D1901" s="6">
        <v>2968</v>
      </c>
      <c r="E1901" s="6">
        <v>1518</v>
      </c>
      <c r="F1901" s="6">
        <v>1450</v>
      </c>
      <c r="G1901" t="b">
        <f t="shared" si="266"/>
        <v>0</v>
      </c>
      <c r="H1901" t="b">
        <f t="shared" si="267"/>
        <v>1</v>
      </c>
      <c r="I1901" t="b">
        <f t="shared" si="268"/>
        <v>1</v>
      </c>
      <c r="J1901" t="b">
        <f t="shared" si="269"/>
        <v>0</v>
      </c>
    </row>
    <row r="1902" spans="1:10">
      <c r="A1902" t="s">
        <v>410</v>
      </c>
      <c r="B1902" t="str">
        <f t="shared" si="263"/>
        <v xml:space="preserve"> rawski </v>
      </c>
      <c r="C1902" s="4" t="s">
        <v>16</v>
      </c>
      <c r="D1902" s="6">
        <v>3185</v>
      </c>
      <c r="E1902" s="6">
        <v>1637</v>
      </c>
      <c r="F1902" s="6">
        <v>1548</v>
      </c>
      <c r="G1902" t="b">
        <f t="shared" si="266"/>
        <v>0</v>
      </c>
      <c r="H1902" t="b">
        <f t="shared" si="267"/>
        <v>1</v>
      </c>
      <c r="I1902" t="b">
        <f t="shared" si="268"/>
        <v>1</v>
      </c>
      <c r="J1902" t="b">
        <f t="shared" si="269"/>
        <v>0</v>
      </c>
    </row>
    <row r="1903" spans="1:10">
      <c r="A1903" t="s">
        <v>410</v>
      </c>
      <c r="B1903" t="str">
        <f t="shared" si="263"/>
        <v xml:space="preserve"> rawski </v>
      </c>
      <c r="C1903" s="4" t="s">
        <v>17</v>
      </c>
      <c r="D1903" s="6">
        <v>3705</v>
      </c>
      <c r="E1903" s="6">
        <v>1811</v>
      </c>
      <c r="F1903" s="6">
        <v>1894</v>
      </c>
      <c r="G1903" t="b">
        <f t="shared" si="266"/>
        <v>0</v>
      </c>
      <c r="H1903" t="b">
        <f t="shared" si="267"/>
        <v>1</v>
      </c>
      <c r="I1903" t="b">
        <f t="shared" si="268"/>
        <v>1</v>
      </c>
      <c r="J1903" t="b">
        <f t="shared" si="269"/>
        <v>0</v>
      </c>
    </row>
    <row r="1904" spans="1:10">
      <c r="A1904" t="s">
        <v>410</v>
      </c>
      <c r="B1904" t="str">
        <f t="shared" si="263"/>
        <v xml:space="preserve"> rawski </v>
      </c>
      <c r="C1904" s="4" t="s">
        <v>18</v>
      </c>
      <c r="D1904" s="6">
        <v>3480</v>
      </c>
      <c r="E1904" s="6">
        <v>1721</v>
      </c>
      <c r="F1904" s="6">
        <v>1759</v>
      </c>
      <c r="G1904" t="b">
        <f t="shared" si="266"/>
        <v>0</v>
      </c>
      <c r="H1904" t="b">
        <f t="shared" si="267"/>
        <v>1</v>
      </c>
      <c r="I1904" t="b">
        <f t="shared" si="268"/>
        <v>1</v>
      </c>
      <c r="J1904" t="b">
        <f t="shared" si="269"/>
        <v>0</v>
      </c>
    </row>
    <row r="1905" spans="1:10">
      <c r="A1905" t="s">
        <v>410</v>
      </c>
      <c r="B1905" t="str">
        <f t="shared" si="263"/>
        <v xml:space="preserve"> rawski </v>
      </c>
      <c r="C1905" s="4" t="s">
        <v>19</v>
      </c>
      <c r="D1905" s="6">
        <v>2864</v>
      </c>
      <c r="E1905" s="6">
        <v>1300</v>
      </c>
      <c r="F1905" s="6">
        <v>1564</v>
      </c>
      <c r="G1905" t="b">
        <f t="shared" si="266"/>
        <v>0</v>
      </c>
      <c r="H1905" t="b">
        <f t="shared" si="267"/>
        <v>1</v>
      </c>
      <c r="I1905" t="b">
        <f t="shared" si="268"/>
        <v>1</v>
      </c>
      <c r="J1905" t="b">
        <f t="shared" si="269"/>
        <v>0</v>
      </c>
    </row>
    <row r="1906" spans="1:10">
      <c r="A1906" t="s">
        <v>410</v>
      </c>
      <c r="B1906" t="str">
        <f t="shared" si="263"/>
        <v xml:space="preserve"> rawski </v>
      </c>
      <c r="C1906" s="4" t="s">
        <v>5</v>
      </c>
      <c r="D1906" s="6">
        <v>5045</v>
      </c>
      <c r="E1906" s="6">
        <v>1876</v>
      </c>
      <c r="F1906" s="6">
        <v>3169</v>
      </c>
      <c r="G1906" t="b">
        <f t="shared" si="266"/>
        <v>1</v>
      </c>
      <c r="H1906" t="b">
        <f t="shared" si="267"/>
        <v>1</v>
      </c>
      <c r="I1906" t="b">
        <f t="shared" si="268"/>
        <v>0</v>
      </c>
      <c r="J1906" t="b">
        <f t="shared" si="269"/>
        <v>0</v>
      </c>
    </row>
    <row r="1907" spans="1:10">
      <c r="A1907" t="s">
        <v>410</v>
      </c>
      <c r="B1907" t="str">
        <f t="shared" si="263"/>
        <v xml:space="preserve"> rawski </v>
      </c>
      <c r="C1907" s="4" t="s">
        <v>4</v>
      </c>
      <c r="D1907" s="6">
        <f>SUM(D1905:D1906)</f>
        <v>7909</v>
      </c>
      <c r="E1907" s="6">
        <f>SUM(E1905:E1906)</f>
        <v>3176</v>
      </c>
      <c r="F1907" s="6">
        <f t="shared" ref="F1907" si="271">SUM(F1905:F1906)</f>
        <v>4733</v>
      </c>
      <c r="G1907" t="b">
        <f t="shared" si="266"/>
        <v>1</v>
      </c>
      <c r="H1907" t="b">
        <f t="shared" si="267"/>
        <v>0</v>
      </c>
      <c r="I1907" t="b">
        <f t="shared" si="268"/>
        <v>1</v>
      </c>
      <c r="J1907" t="b">
        <f t="shared" si="269"/>
        <v>0</v>
      </c>
    </row>
    <row r="1908" spans="1:10">
      <c r="A1908" t="s">
        <v>410</v>
      </c>
      <c r="B1908" t="str">
        <f t="shared" si="263"/>
        <v xml:space="preserve"> sieradzki </v>
      </c>
      <c r="C1908" s="4" t="s">
        <v>181</v>
      </c>
      <c r="D1908" s="6">
        <v>118993</v>
      </c>
      <c r="E1908" s="6">
        <v>58141</v>
      </c>
      <c r="F1908" s="6">
        <v>60852</v>
      </c>
      <c r="G1908" t="b">
        <f t="shared" si="266"/>
        <v>1</v>
      </c>
      <c r="H1908" t="b">
        <f t="shared" si="267"/>
        <v>1</v>
      </c>
      <c r="I1908" t="b">
        <f t="shared" si="268"/>
        <v>1</v>
      </c>
      <c r="J1908" t="b">
        <f t="shared" si="269"/>
        <v>1</v>
      </c>
    </row>
    <row r="1909" spans="1:10">
      <c r="A1909" t="s">
        <v>410</v>
      </c>
      <c r="B1909" t="str">
        <f t="shared" si="263"/>
        <v xml:space="preserve"> sieradzki </v>
      </c>
      <c r="C1909" s="4" t="s">
        <v>6</v>
      </c>
      <c r="D1909" s="6">
        <v>5602</v>
      </c>
      <c r="E1909" s="6">
        <v>2839</v>
      </c>
      <c r="F1909" s="6">
        <v>2763</v>
      </c>
      <c r="G1909" t="b">
        <f t="shared" si="266"/>
        <v>0</v>
      </c>
      <c r="H1909" t="b">
        <f t="shared" si="267"/>
        <v>1</v>
      </c>
      <c r="I1909" t="b">
        <f t="shared" si="268"/>
        <v>1</v>
      </c>
      <c r="J1909" t="b">
        <f t="shared" si="269"/>
        <v>0</v>
      </c>
    </row>
    <row r="1910" spans="1:10">
      <c r="A1910" t="s">
        <v>410</v>
      </c>
      <c r="B1910" t="str">
        <f t="shared" si="263"/>
        <v xml:space="preserve"> sieradzki </v>
      </c>
      <c r="C1910" s="4" t="s">
        <v>7</v>
      </c>
      <c r="D1910" s="6">
        <v>6237</v>
      </c>
      <c r="E1910" s="6">
        <v>3223</v>
      </c>
      <c r="F1910" s="6">
        <v>3014</v>
      </c>
      <c r="G1910" t="b">
        <f t="shared" si="266"/>
        <v>0</v>
      </c>
      <c r="H1910" t="b">
        <f t="shared" si="267"/>
        <v>1</v>
      </c>
      <c r="I1910" t="b">
        <f t="shared" si="268"/>
        <v>1</v>
      </c>
      <c r="J1910" t="b">
        <f t="shared" si="269"/>
        <v>0</v>
      </c>
    </row>
    <row r="1911" spans="1:10">
      <c r="A1911" t="s">
        <v>410</v>
      </c>
      <c r="B1911" t="str">
        <f t="shared" si="263"/>
        <v xml:space="preserve"> sieradzki </v>
      </c>
      <c r="C1911" s="4" t="s">
        <v>8</v>
      </c>
      <c r="D1911" s="6">
        <v>5653</v>
      </c>
      <c r="E1911" s="6">
        <v>2932</v>
      </c>
      <c r="F1911" s="6">
        <v>2721</v>
      </c>
      <c r="G1911" t="b">
        <f t="shared" si="266"/>
        <v>0</v>
      </c>
      <c r="H1911" t="b">
        <f t="shared" si="267"/>
        <v>1</v>
      </c>
      <c r="I1911" t="b">
        <f t="shared" si="268"/>
        <v>1</v>
      </c>
      <c r="J1911" t="b">
        <f t="shared" si="269"/>
        <v>0</v>
      </c>
    </row>
    <row r="1912" spans="1:10">
      <c r="A1912" t="s">
        <v>410</v>
      </c>
      <c r="B1912" t="str">
        <f t="shared" ref="B1912:B1975" si="272">IF(C1911="65+",C1912,B1911)</f>
        <v xml:space="preserve"> sieradzki </v>
      </c>
      <c r="C1912" s="4" t="s">
        <v>9</v>
      </c>
      <c r="D1912" s="6">
        <v>6533</v>
      </c>
      <c r="E1912" s="6">
        <v>3308</v>
      </c>
      <c r="F1912" s="6">
        <v>3225</v>
      </c>
      <c r="G1912" t="b">
        <f t="shared" si="266"/>
        <v>0</v>
      </c>
      <c r="H1912" t="b">
        <f t="shared" si="267"/>
        <v>1</v>
      </c>
      <c r="I1912" t="b">
        <f t="shared" si="268"/>
        <v>1</v>
      </c>
      <c r="J1912" t="b">
        <f t="shared" si="269"/>
        <v>0</v>
      </c>
    </row>
    <row r="1913" spans="1:10">
      <c r="A1913" t="s">
        <v>410</v>
      </c>
      <c r="B1913" t="str">
        <f t="shared" si="272"/>
        <v xml:space="preserve"> sieradzki </v>
      </c>
      <c r="C1913" s="4" t="s">
        <v>10</v>
      </c>
      <c r="D1913" s="6">
        <v>8368</v>
      </c>
      <c r="E1913" s="6">
        <v>4275</v>
      </c>
      <c r="F1913" s="6">
        <v>4093</v>
      </c>
      <c r="G1913" t="b">
        <f t="shared" si="266"/>
        <v>0</v>
      </c>
      <c r="H1913" t="b">
        <f t="shared" si="267"/>
        <v>1</v>
      </c>
      <c r="I1913" t="b">
        <f t="shared" si="268"/>
        <v>1</v>
      </c>
      <c r="J1913" t="b">
        <f t="shared" si="269"/>
        <v>0</v>
      </c>
    </row>
    <row r="1914" spans="1:10">
      <c r="A1914" t="s">
        <v>410</v>
      </c>
      <c r="B1914" t="str">
        <f t="shared" si="272"/>
        <v xml:space="preserve"> sieradzki </v>
      </c>
      <c r="C1914" s="4" t="s">
        <v>11</v>
      </c>
      <c r="D1914" s="6">
        <v>8851</v>
      </c>
      <c r="E1914" s="6">
        <v>4535</v>
      </c>
      <c r="F1914" s="6">
        <v>4316</v>
      </c>
      <c r="G1914" t="b">
        <f t="shared" si="266"/>
        <v>0</v>
      </c>
      <c r="H1914" t="b">
        <f t="shared" si="267"/>
        <v>1</v>
      </c>
      <c r="I1914" t="b">
        <f t="shared" si="268"/>
        <v>1</v>
      </c>
      <c r="J1914" t="b">
        <f t="shared" si="269"/>
        <v>0</v>
      </c>
    </row>
    <row r="1915" spans="1:10">
      <c r="A1915" t="s">
        <v>410</v>
      </c>
      <c r="B1915" t="str">
        <f t="shared" si="272"/>
        <v xml:space="preserve"> sieradzki </v>
      </c>
      <c r="C1915" s="4" t="s">
        <v>12</v>
      </c>
      <c r="D1915" s="6">
        <v>9082</v>
      </c>
      <c r="E1915" s="6">
        <v>4798</v>
      </c>
      <c r="F1915" s="6">
        <v>4284</v>
      </c>
      <c r="G1915" t="b">
        <f t="shared" si="266"/>
        <v>0</v>
      </c>
      <c r="H1915" t="b">
        <f t="shared" si="267"/>
        <v>1</v>
      </c>
      <c r="I1915" t="b">
        <f t="shared" si="268"/>
        <v>1</v>
      </c>
      <c r="J1915" t="b">
        <f t="shared" si="269"/>
        <v>0</v>
      </c>
    </row>
    <row r="1916" spans="1:10">
      <c r="A1916" t="s">
        <v>410</v>
      </c>
      <c r="B1916" t="str">
        <f t="shared" si="272"/>
        <v xml:space="preserve"> sieradzki </v>
      </c>
      <c r="C1916" s="4" t="s">
        <v>13</v>
      </c>
      <c r="D1916" s="6">
        <v>8601</v>
      </c>
      <c r="E1916" s="6">
        <v>4454</v>
      </c>
      <c r="F1916" s="6">
        <v>4147</v>
      </c>
      <c r="G1916" t="b">
        <f t="shared" si="266"/>
        <v>0</v>
      </c>
      <c r="H1916" t="b">
        <f t="shared" si="267"/>
        <v>1</v>
      </c>
      <c r="I1916" t="b">
        <f t="shared" si="268"/>
        <v>1</v>
      </c>
      <c r="J1916" t="b">
        <f t="shared" si="269"/>
        <v>0</v>
      </c>
    </row>
    <row r="1917" spans="1:10">
      <c r="A1917" t="s">
        <v>410</v>
      </c>
      <c r="B1917" t="str">
        <f t="shared" si="272"/>
        <v xml:space="preserve"> sieradzki </v>
      </c>
      <c r="C1917" s="4" t="s">
        <v>14</v>
      </c>
      <c r="D1917" s="6">
        <v>8441</v>
      </c>
      <c r="E1917" s="6">
        <v>4275</v>
      </c>
      <c r="F1917" s="6">
        <v>4166</v>
      </c>
      <c r="G1917" t="b">
        <f t="shared" si="266"/>
        <v>0</v>
      </c>
      <c r="H1917" t="b">
        <f t="shared" si="267"/>
        <v>1</v>
      </c>
      <c r="I1917" t="b">
        <f t="shared" si="268"/>
        <v>1</v>
      </c>
      <c r="J1917" t="b">
        <f t="shared" si="269"/>
        <v>0</v>
      </c>
    </row>
    <row r="1918" spans="1:10">
      <c r="A1918" t="s">
        <v>410</v>
      </c>
      <c r="B1918" t="str">
        <f t="shared" si="272"/>
        <v xml:space="preserve"> sieradzki </v>
      </c>
      <c r="C1918" s="4" t="s">
        <v>15</v>
      </c>
      <c r="D1918" s="6">
        <v>7655</v>
      </c>
      <c r="E1918" s="6">
        <v>3849</v>
      </c>
      <c r="F1918" s="6">
        <v>3806</v>
      </c>
      <c r="G1918" t="b">
        <f t="shared" si="266"/>
        <v>0</v>
      </c>
      <c r="H1918" t="b">
        <f t="shared" si="267"/>
        <v>1</v>
      </c>
      <c r="I1918" t="b">
        <f t="shared" si="268"/>
        <v>1</v>
      </c>
      <c r="J1918" t="b">
        <f t="shared" si="269"/>
        <v>0</v>
      </c>
    </row>
    <row r="1919" spans="1:10">
      <c r="A1919" t="s">
        <v>410</v>
      </c>
      <c r="B1919" t="str">
        <f t="shared" si="272"/>
        <v xml:space="preserve"> sieradzki </v>
      </c>
      <c r="C1919" s="4" t="s">
        <v>16</v>
      </c>
      <c r="D1919" s="6">
        <v>7894</v>
      </c>
      <c r="E1919" s="6">
        <v>3969</v>
      </c>
      <c r="F1919" s="6">
        <v>3925</v>
      </c>
      <c r="G1919" t="b">
        <f t="shared" si="266"/>
        <v>0</v>
      </c>
      <c r="H1919" t="b">
        <f t="shared" si="267"/>
        <v>1</v>
      </c>
      <c r="I1919" t="b">
        <f t="shared" si="268"/>
        <v>1</v>
      </c>
      <c r="J1919" t="b">
        <f t="shared" si="269"/>
        <v>0</v>
      </c>
    </row>
    <row r="1920" spans="1:10">
      <c r="A1920" t="s">
        <v>410</v>
      </c>
      <c r="B1920" t="str">
        <f t="shared" si="272"/>
        <v xml:space="preserve"> sieradzki </v>
      </c>
      <c r="C1920" s="4" t="s">
        <v>17</v>
      </c>
      <c r="D1920" s="6">
        <v>8465</v>
      </c>
      <c r="E1920" s="6">
        <v>4149</v>
      </c>
      <c r="F1920" s="6">
        <v>4316</v>
      </c>
      <c r="G1920" t="b">
        <f t="shared" si="266"/>
        <v>0</v>
      </c>
      <c r="H1920" t="b">
        <f t="shared" si="267"/>
        <v>1</v>
      </c>
      <c r="I1920" t="b">
        <f t="shared" si="268"/>
        <v>1</v>
      </c>
      <c r="J1920" t="b">
        <f t="shared" si="269"/>
        <v>0</v>
      </c>
    </row>
    <row r="1921" spans="1:10">
      <c r="A1921" t="s">
        <v>410</v>
      </c>
      <c r="B1921" t="str">
        <f t="shared" si="272"/>
        <v xml:space="preserve"> sieradzki </v>
      </c>
      <c r="C1921" s="4" t="s">
        <v>18</v>
      </c>
      <c r="D1921" s="6">
        <v>7985</v>
      </c>
      <c r="E1921" s="6">
        <v>3865</v>
      </c>
      <c r="F1921" s="6">
        <v>4120</v>
      </c>
      <c r="G1921" t="b">
        <f t="shared" si="266"/>
        <v>0</v>
      </c>
      <c r="H1921" t="b">
        <f t="shared" si="267"/>
        <v>1</v>
      </c>
      <c r="I1921" t="b">
        <f t="shared" si="268"/>
        <v>1</v>
      </c>
      <c r="J1921" t="b">
        <f t="shared" si="269"/>
        <v>0</v>
      </c>
    </row>
    <row r="1922" spans="1:10">
      <c r="A1922" t="s">
        <v>410</v>
      </c>
      <c r="B1922" t="str">
        <f t="shared" si="272"/>
        <v xml:space="preserve"> sieradzki </v>
      </c>
      <c r="C1922" s="4" t="s">
        <v>19</v>
      </c>
      <c r="D1922" s="6">
        <v>6986</v>
      </c>
      <c r="E1922" s="6">
        <v>3107</v>
      </c>
      <c r="F1922" s="6">
        <v>3879</v>
      </c>
      <c r="G1922" t="b">
        <f t="shared" si="266"/>
        <v>0</v>
      </c>
      <c r="H1922" t="b">
        <f t="shared" si="267"/>
        <v>1</v>
      </c>
      <c r="I1922" t="b">
        <f t="shared" si="268"/>
        <v>1</v>
      </c>
      <c r="J1922" t="b">
        <f t="shared" si="269"/>
        <v>0</v>
      </c>
    </row>
    <row r="1923" spans="1:10">
      <c r="A1923" t="s">
        <v>410</v>
      </c>
      <c r="B1923" t="str">
        <f t="shared" si="272"/>
        <v xml:space="preserve"> sieradzki </v>
      </c>
      <c r="C1923" s="4" t="s">
        <v>5</v>
      </c>
      <c r="D1923" s="6">
        <v>12640</v>
      </c>
      <c r="E1923" s="6">
        <v>4563</v>
      </c>
      <c r="F1923" s="6">
        <v>8077</v>
      </c>
      <c r="G1923" t="b">
        <f t="shared" si="266"/>
        <v>1</v>
      </c>
      <c r="H1923" t="b">
        <f t="shared" si="267"/>
        <v>1</v>
      </c>
      <c r="I1923" t="b">
        <f t="shared" si="268"/>
        <v>0</v>
      </c>
      <c r="J1923" t="b">
        <f t="shared" si="269"/>
        <v>0</v>
      </c>
    </row>
    <row r="1924" spans="1:10">
      <c r="A1924" t="s">
        <v>410</v>
      </c>
      <c r="B1924" t="str">
        <f t="shared" si="272"/>
        <v xml:space="preserve"> sieradzki </v>
      </c>
      <c r="C1924" s="4" t="s">
        <v>4</v>
      </c>
      <c r="D1924" s="6">
        <f>SUM(D1922:D1923)</f>
        <v>19626</v>
      </c>
      <c r="E1924" s="6">
        <f>SUM(E1922:E1923)</f>
        <v>7670</v>
      </c>
      <c r="F1924" s="6">
        <f t="shared" ref="F1924" si="273">SUM(F1922:F1923)</f>
        <v>11956</v>
      </c>
      <c r="G1924" t="b">
        <f t="shared" si="266"/>
        <v>1</v>
      </c>
      <c r="H1924" t="b">
        <f t="shared" si="267"/>
        <v>0</v>
      </c>
      <c r="I1924" t="b">
        <f t="shared" si="268"/>
        <v>1</v>
      </c>
      <c r="J1924" t="b">
        <f t="shared" si="269"/>
        <v>0</v>
      </c>
    </row>
    <row r="1925" spans="1:10">
      <c r="A1925" t="s">
        <v>410</v>
      </c>
      <c r="B1925" t="str">
        <f t="shared" si="272"/>
        <v xml:space="preserve"> skierniewicki </v>
      </c>
      <c r="C1925" s="4" t="s">
        <v>53</v>
      </c>
      <c r="D1925" s="6">
        <v>38159</v>
      </c>
      <c r="E1925" s="6">
        <v>18888</v>
      </c>
      <c r="F1925" s="6">
        <v>19271</v>
      </c>
      <c r="G1925" t="b">
        <f t="shared" si="266"/>
        <v>1</v>
      </c>
      <c r="H1925" t="b">
        <f t="shared" si="267"/>
        <v>1</v>
      </c>
      <c r="I1925" t="b">
        <f t="shared" si="268"/>
        <v>1</v>
      </c>
      <c r="J1925" t="b">
        <f t="shared" si="269"/>
        <v>1</v>
      </c>
    </row>
    <row r="1926" spans="1:10">
      <c r="A1926" t="s">
        <v>410</v>
      </c>
      <c r="B1926" t="str">
        <f t="shared" si="272"/>
        <v xml:space="preserve"> skierniewicki </v>
      </c>
      <c r="C1926" s="4" t="s">
        <v>6</v>
      </c>
      <c r="D1926" s="6">
        <v>1968</v>
      </c>
      <c r="E1926" s="6">
        <v>1013</v>
      </c>
      <c r="F1926" s="6">
        <v>955</v>
      </c>
      <c r="G1926" t="b">
        <f t="shared" si="266"/>
        <v>0</v>
      </c>
      <c r="H1926" t="b">
        <f t="shared" si="267"/>
        <v>1</v>
      </c>
      <c r="I1926" t="b">
        <f t="shared" si="268"/>
        <v>1</v>
      </c>
      <c r="J1926" t="b">
        <f t="shared" si="269"/>
        <v>0</v>
      </c>
    </row>
    <row r="1927" spans="1:10">
      <c r="A1927" t="s">
        <v>410</v>
      </c>
      <c r="B1927" t="str">
        <f t="shared" si="272"/>
        <v xml:space="preserve"> skierniewicki </v>
      </c>
      <c r="C1927" s="4" t="s">
        <v>7</v>
      </c>
      <c r="D1927" s="6">
        <v>2198</v>
      </c>
      <c r="E1927" s="6">
        <v>1160</v>
      </c>
      <c r="F1927" s="6">
        <v>1038</v>
      </c>
      <c r="G1927" t="b">
        <f t="shared" si="266"/>
        <v>0</v>
      </c>
      <c r="H1927" t="b">
        <f t="shared" si="267"/>
        <v>1</v>
      </c>
      <c r="I1927" t="b">
        <f t="shared" si="268"/>
        <v>1</v>
      </c>
      <c r="J1927" t="b">
        <f t="shared" si="269"/>
        <v>0</v>
      </c>
    </row>
    <row r="1928" spans="1:10">
      <c r="A1928" t="s">
        <v>410</v>
      </c>
      <c r="B1928" t="str">
        <f t="shared" si="272"/>
        <v xml:space="preserve"> skierniewicki </v>
      </c>
      <c r="C1928" s="4" t="s">
        <v>8</v>
      </c>
      <c r="D1928" s="6">
        <v>1964</v>
      </c>
      <c r="E1928" s="6">
        <v>992</v>
      </c>
      <c r="F1928" s="6">
        <v>972</v>
      </c>
      <c r="G1928" t="b">
        <f t="shared" si="266"/>
        <v>0</v>
      </c>
      <c r="H1928" t="b">
        <f t="shared" si="267"/>
        <v>1</v>
      </c>
      <c r="I1928" t="b">
        <f t="shared" si="268"/>
        <v>1</v>
      </c>
      <c r="J1928" t="b">
        <f t="shared" si="269"/>
        <v>0</v>
      </c>
    </row>
    <row r="1929" spans="1:10">
      <c r="A1929" t="s">
        <v>410</v>
      </c>
      <c r="B1929" t="str">
        <f t="shared" si="272"/>
        <v xml:space="preserve"> skierniewicki </v>
      </c>
      <c r="C1929" s="4" t="s">
        <v>9</v>
      </c>
      <c r="D1929" s="6">
        <v>2114</v>
      </c>
      <c r="E1929" s="6">
        <v>1092</v>
      </c>
      <c r="F1929" s="6">
        <v>1022</v>
      </c>
      <c r="G1929" t="b">
        <f t="shared" si="266"/>
        <v>0</v>
      </c>
      <c r="H1929" t="b">
        <f t="shared" si="267"/>
        <v>1</v>
      </c>
      <c r="I1929" t="b">
        <f t="shared" si="268"/>
        <v>1</v>
      </c>
      <c r="J1929" t="b">
        <f t="shared" si="269"/>
        <v>0</v>
      </c>
    </row>
    <row r="1930" spans="1:10">
      <c r="A1930" t="s">
        <v>410</v>
      </c>
      <c r="B1930" t="str">
        <f t="shared" si="272"/>
        <v xml:space="preserve"> skierniewicki </v>
      </c>
      <c r="C1930" s="4" t="s">
        <v>10</v>
      </c>
      <c r="D1930" s="6">
        <v>2658</v>
      </c>
      <c r="E1930" s="6">
        <v>1368</v>
      </c>
      <c r="F1930" s="6">
        <v>1290</v>
      </c>
      <c r="G1930" t="b">
        <f t="shared" si="266"/>
        <v>0</v>
      </c>
      <c r="H1930" t="b">
        <f t="shared" si="267"/>
        <v>1</v>
      </c>
      <c r="I1930" t="b">
        <f t="shared" si="268"/>
        <v>1</v>
      </c>
      <c r="J1930" t="b">
        <f t="shared" si="269"/>
        <v>0</v>
      </c>
    </row>
    <row r="1931" spans="1:10">
      <c r="A1931" t="s">
        <v>410</v>
      </c>
      <c r="B1931" t="str">
        <f t="shared" si="272"/>
        <v xml:space="preserve"> skierniewicki </v>
      </c>
      <c r="C1931" s="4" t="s">
        <v>11</v>
      </c>
      <c r="D1931" s="6">
        <v>2896</v>
      </c>
      <c r="E1931" s="6">
        <v>1481</v>
      </c>
      <c r="F1931" s="6">
        <v>1415</v>
      </c>
      <c r="G1931" t="b">
        <f t="shared" si="266"/>
        <v>0</v>
      </c>
      <c r="H1931" t="b">
        <f t="shared" si="267"/>
        <v>1</v>
      </c>
      <c r="I1931" t="b">
        <f t="shared" si="268"/>
        <v>1</v>
      </c>
      <c r="J1931" t="b">
        <f t="shared" si="269"/>
        <v>0</v>
      </c>
    </row>
    <row r="1932" spans="1:10">
      <c r="A1932" t="s">
        <v>410</v>
      </c>
      <c r="B1932" t="str">
        <f t="shared" si="272"/>
        <v xml:space="preserve"> skierniewicki </v>
      </c>
      <c r="C1932" s="4" t="s">
        <v>12</v>
      </c>
      <c r="D1932" s="6">
        <v>2921</v>
      </c>
      <c r="E1932" s="6">
        <v>1528</v>
      </c>
      <c r="F1932" s="6">
        <v>1393</v>
      </c>
      <c r="G1932" t="b">
        <f t="shared" si="266"/>
        <v>0</v>
      </c>
      <c r="H1932" t="b">
        <f t="shared" si="267"/>
        <v>1</v>
      </c>
      <c r="I1932" t="b">
        <f t="shared" si="268"/>
        <v>1</v>
      </c>
      <c r="J1932" t="b">
        <f t="shared" si="269"/>
        <v>0</v>
      </c>
    </row>
    <row r="1933" spans="1:10">
      <c r="A1933" t="s">
        <v>410</v>
      </c>
      <c r="B1933" t="str">
        <f t="shared" si="272"/>
        <v xml:space="preserve"> skierniewicki </v>
      </c>
      <c r="C1933" s="4" t="s">
        <v>13</v>
      </c>
      <c r="D1933" s="6">
        <v>2716</v>
      </c>
      <c r="E1933" s="6">
        <v>1462</v>
      </c>
      <c r="F1933" s="6">
        <v>1254</v>
      </c>
      <c r="G1933" t="b">
        <f t="shared" si="266"/>
        <v>0</v>
      </c>
      <c r="H1933" t="b">
        <f t="shared" si="267"/>
        <v>1</v>
      </c>
      <c r="I1933" t="b">
        <f t="shared" si="268"/>
        <v>1</v>
      </c>
      <c r="J1933" t="b">
        <f t="shared" si="269"/>
        <v>0</v>
      </c>
    </row>
    <row r="1934" spans="1:10">
      <c r="A1934" t="s">
        <v>410</v>
      </c>
      <c r="B1934" t="str">
        <f t="shared" si="272"/>
        <v xml:space="preserve"> skierniewicki </v>
      </c>
      <c r="C1934" s="4" t="s">
        <v>14</v>
      </c>
      <c r="D1934" s="6">
        <v>2558</v>
      </c>
      <c r="E1934" s="6">
        <v>1296</v>
      </c>
      <c r="F1934" s="6">
        <v>1262</v>
      </c>
      <c r="G1934" t="b">
        <f t="shared" si="266"/>
        <v>0</v>
      </c>
      <c r="H1934" t="b">
        <f t="shared" si="267"/>
        <v>1</v>
      </c>
      <c r="I1934" t="b">
        <f t="shared" si="268"/>
        <v>1</v>
      </c>
      <c r="J1934" t="b">
        <f t="shared" si="269"/>
        <v>0</v>
      </c>
    </row>
    <row r="1935" spans="1:10">
      <c r="A1935" t="s">
        <v>410</v>
      </c>
      <c r="B1935" t="str">
        <f t="shared" si="272"/>
        <v xml:space="preserve"> skierniewicki </v>
      </c>
      <c r="C1935" s="4" t="s">
        <v>15</v>
      </c>
      <c r="D1935" s="6">
        <v>2352</v>
      </c>
      <c r="E1935" s="6">
        <v>1230</v>
      </c>
      <c r="F1935" s="6">
        <v>1122</v>
      </c>
      <c r="G1935" t="b">
        <f t="shared" si="266"/>
        <v>0</v>
      </c>
      <c r="H1935" t="b">
        <f t="shared" si="267"/>
        <v>1</v>
      </c>
      <c r="I1935" t="b">
        <f t="shared" si="268"/>
        <v>1</v>
      </c>
      <c r="J1935" t="b">
        <f t="shared" si="269"/>
        <v>0</v>
      </c>
    </row>
    <row r="1936" spans="1:10">
      <c r="A1936" t="s">
        <v>410</v>
      </c>
      <c r="B1936" t="str">
        <f t="shared" si="272"/>
        <v xml:space="preserve"> skierniewicki </v>
      </c>
      <c r="C1936" s="4" t="s">
        <v>16</v>
      </c>
      <c r="D1936" s="6">
        <v>2402</v>
      </c>
      <c r="E1936" s="6">
        <v>1226</v>
      </c>
      <c r="F1936" s="6">
        <v>1176</v>
      </c>
      <c r="G1936" t="b">
        <f t="shared" si="266"/>
        <v>0</v>
      </c>
      <c r="H1936" t="b">
        <f t="shared" si="267"/>
        <v>1</v>
      </c>
      <c r="I1936" t="b">
        <f t="shared" si="268"/>
        <v>1</v>
      </c>
      <c r="J1936" t="b">
        <f t="shared" si="269"/>
        <v>0</v>
      </c>
    </row>
    <row r="1937" spans="1:10">
      <c r="A1937" t="s">
        <v>410</v>
      </c>
      <c r="B1937" t="str">
        <f t="shared" si="272"/>
        <v xml:space="preserve"> skierniewicki </v>
      </c>
      <c r="C1937" s="4" t="s">
        <v>17</v>
      </c>
      <c r="D1937" s="6">
        <v>2628</v>
      </c>
      <c r="E1937" s="6">
        <v>1368</v>
      </c>
      <c r="F1937" s="6">
        <v>1260</v>
      </c>
      <c r="G1937" t="b">
        <f t="shared" si="266"/>
        <v>0</v>
      </c>
      <c r="H1937" t="b">
        <f t="shared" si="267"/>
        <v>1</v>
      </c>
      <c r="I1937" t="b">
        <f t="shared" si="268"/>
        <v>1</v>
      </c>
      <c r="J1937" t="b">
        <f t="shared" si="269"/>
        <v>0</v>
      </c>
    </row>
    <row r="1938" spans="1:10">
      <c r="A1938" t="s">
        <v>410</v>
      </c>
      <c r="B1938" t="str">
        <f t="shared" si="272"/>
        <v xml:space="preserve"> skierniewicki </v>
      </c>
      <c r="C1938" s="4" t="s">
        <v>18</v>
      </c>
      <c r="D1938" s="6">
        <v>2413</v>
      </c>
      <c r="E1938" s="6">
        <v>1242</v>
      </c>
      <c r="F1938" s="6">
        <v>1171</v>
      </c>
      <c r="G1938" t="b">
        <f t="shared" si="266"/>
        <v>0</v>
      </c>
      <c r="H1938" t="b">
        <f t="shared" si="267"/>
        <v>1</v>
      </c>
      <c r="I1938" t="b">
        <f t="shared" si="268"/>
        <v>1</v>
      </c>
      <c r="J1938" t="b">
        <f t="shared" si="269"/>
        <v>0</v>
      </c>
    </row>
    <row r="1939" spans="1:10">
      <c r="A1939" t="s">
        <v>410</v>
      </c>
      <c r="B1939" t="str">
        <f t="shared" si="272"/>
        <v xml:space="preserve"> skierniewicki </v>
      </c>
      <c r="C1939" s="4" t="s">
        <v>19</v>
      </c>
      <c r="D1939" s="6">
        <v>1965</v>
      </c>
      <c r="E1939" s="6">
        <v>896</v>
      </c>
      <c r="F1939" s="6">
        <v>1069</v>
      </c>
      <c r="G1939" t="b">
        <f t="shared" si="266"/>
        <v>0</v>
      </c>
      <c r="H1939" t="b">
        <f t="shared" si="267"/>
        <v>1</v>
      </c>
      <c r="I1939" t="b">
        <f t="shared" si="268"/>
        <v>1</v>
      </c>
      <c r="J1939" t="b">
        <f t="shared" si="269"/>
        <v>0</v>
      </c>
    </row>
    <row r="1940" spans="1:10">
      <c r="A1940" t="s">
        <v>410</v>
      </c>
      <c r="B1940" t="str">
        <f t="shared" si="272"/>
        <v xml:space="preserve"> skierniewicki </v>
      </c>
      <c r="C1940" s="4" t="s">
        <v>5</v>
      </c>
      <c r="D1940" s="6">
        <v>4406</v>
      </c>
      <c r="E1940" s="6">
        <v>1534</v>
      </c>
      <c r="F1940" s="6">
        <v>2872</v>
      </c>
      <c r="G1940" t="b">
        <f t="shared" ref="G1940:G2003" si="274">IFERROR(IF(SEARCH(" - ",C1940)&gt;0,FALSE,TRUE),TRUE)</f>
        <v>1</v>
      </c>
      <c r="H1940" t="b">
        <f t="shared" ref="H1940:H2003" si="275">IFERROR(IF(SEARCH("65+",C1940)&gt;0,FALSE,TRUE),TRUE)</f>
        <v>1</v>
      </c>
      <c r="I1940" t="b">
        <f t="shared" ref="I1940:I2003" si="276">IFERROR(IF(SEARCH("70",C1940)&gt;0,FALSE,TRUE),TRUE)</f>
        <v>0</v>
      </c>
      <c r="J1940" t="b">
        <f t="shared" ref="J1940:J2003" si="277">AND(G1940:I1940)</f>
        <v>0</v>
      </c>
    </row>
    <row r="1941" spans="1:10">
      <c r="A1941" t="s">
        <v>410</v>
      </c>
      <c r="B1941" t="str">
        <f t="shared" si="272"/>
        <v xml:space="preserve"> skierniewicki </v>
      </c>
      <c r="C1941" s="4" t="s">
        <v>4</v>
      </c>
      <c r="D1941" s="6">
        <f>SUM(D1939:D1940)</f>
        <v>6371</v>
      </c>
      <c r="E1941" s="6">
        <f>SUM(E1939:E1940)</f>
        <v>2430</v>
      </c>
      <c r="F1941" s="6">
        <f t="shared" ref="F1941" si="278">SUM(F1939:F1940)</f>
        <v>3941</v>
      </c>
      <c r="G1941" t="b">
        <f t="shared" si="274"/>
        <v>1</v>
      </c>
      <c r="H1941" t="b">
        <f t="shared" si="275"/>
        <v>0</v>
      </c>
      <c r="I1941" t="b">
        <f t="shared" si="276"/>
        <v>1</v>
      </c>
      <c r="J1941" t="b">
        <f t="shared" si="277"/>
        <v>0</v>
      </c>
    </row>
    <row r="1942" spans="1:10">
      <c r="A1942" t="s">
        <v>410</v>
      </c>
      <c r="B1942" t="str">
        <f t="shared" si="272"/>
        <v xml:space="preserve"> tomaszowski </v>
      </c>
      <c r="C1942" s="4" t="s">
        <v>158</v>
      </c>
      <c r="D1942" s="6">
        <v>118400</v>
      </c>
      <c r="E1942" s="6">
        <v>56868</v>
      </c>
      <c r="F1942" s="6">
        <v>61532</v>
      </c>
      <c r="G1942" t="b">
        <f t="shared" si="274"/>
        <v>1</v>
      </c>
      <c r="H1942" t="b">
        <f t="shared" si="275"/>
        <v>1</v>
      </c>
      <c r="I1942" t="b">
        <f t="shared" si="276"/>
        <v>1</v>
      </c>
      <c r="J1942" t="b">
        <f t="shared" si="277"/>
        <v>1</v>
      </c>
    </row>
    <row r="1943" spans="1:10">
      <c r="A1943" t="s">
        <v>410</v>
      </c>
      <c r="B1943" t="str">
        <f t="shared" si="272"/>
        <v xml:space="preserve"> tomaszowski </v>
      </c>
      <c r="C1943" s="4" t="s">
        <v>6</v>
      </c>
      <c r="D1943" s="6">
        <v>5624</v>
      </c>
      <c r="E1943" s="6">
        <v>2931</v>
      </c>
      <c r="F1943" s="6">
        <v>2693</v>
      </c>
      <c r="G1943" t="b">
        <f t="shared" si="274"/>
        <v>0</v>
      </c>
      <c r="H1943" t="b">
        <f t="shared" si="275"/>
        <v>1</v>
      </c>
      <c r="I1943" t="b">
        <f t="shared" si="276"/>
        <v>1</v>
      </c>
      <c r="J1943" t="b">
        <f t="shared" si="277"/>
        <v>0</v>
      </c>
    </row>
    <row r="1944" spans="1:10">
      <c r="A1944" t="s">
        <v>410</v>
      </c>
      <c r="B1944" t="str">
        <f t="shared" si="272"/>
        <v xml:space="preserve"> tomaszowski </v>
      </c>
      <c r="C1944" s="4" t="s">
        <v>7</v>
      </c>
      <c r="D1944" s="6">
        <v>6476</v>
      </c>
      <c r="E1944" s="6">
        <v>3340</v>
      </c>
      <c r="F1944" s="6">
        <v>3136</v>
      </c>
      <c r="G1944" t="b">
        <f t="shared" si="274"/>
        <v>0</v>
      </c>
      <c r="H1944" t="b">
        <f t="shared" si="275"/>
        <v>1</v>
      </c>
      <c r="I1944" t="b">
        <f t="shared" si="276"/>
        <v>1</v>
      </c>
      <c r="J1944" t="b">
        <f t="shared" si="277"/>
        <v>0</v>
      </c>
    </row>
    <row r="1945" spans="1:10">
      <c r="A1945" t="s">
        <v>410</v>
      </c>
      <c r="B1945" t="str">
        <f t="shared" si="272"/>
        <v xml:space="preserve"> tomaszowski </v>
      </c>
      <c r="C1945" s="4" t="s">
        <v>8</v>
      </c>
      <c r="D1945" s="6">
        <v>5705</v>
      </c>
      <c r="E1945" s="6">
        <v>2927</v>
      </c>
      <c r="F1945" s="6">
        <v>2778</v>
      </c>
      <c r="G1945" t="b">
        <f t="shared" si="274"/>
        <v>0</v>
      </c>
      <c r="H1945" t="b">
        <f t="shared" si="275"/>
        <v>1</v>
      </c>
      <c r="I1945" t="b">
        <f t="shared" si="276"/>
        <v>1</v>
      </c>
      <c r="J1945" t="b">
        <f t="shared" si="277"/>
        <v>0</v>
      </c>
    </row>
    <row r="1946" spans="1:10">
      <c r="A1946" t="s">
        <v>410</v>
      </c>
      <c r="B1946" t="str">
        <f t="shared" si="272"/>
        <v xml:space="preserve"> tomaszowski </v>
      </c>
      <c r="C1946" s="4" t="s">
        <v>9</v>
      </c>
      <c r="D1946" s="6">
        <v>5978</v>
      </c>
      <c r="E1946" s="6">
        <v>3049</v>
      </c>
      <c r="F1946" s="6">
        <v>2929</v>
      </c>
      <c r="G1946" t="b">
        <f t="shared" si="274"/>
        <v>0</v>
      </c>
      <c r="H1946" t="b">
        <f t="shared" si="275"/>
        <v>1</v>
      </c>
      <c r="I1946" t="b">
        <f t="shared" si="276"/>
        <v>1</v>
      </c>
      <c r="J1946" t="b">
        <f t="shared" si="277"/>
        <v>0</v>
      </c>
    </row>
    <row r="1947" spans="1:10">
      <c r="A1947" t="s">
        <v>410</v>
      </c>
      <c r="B1947" t="str">
        <f t="shared" si="272"/>
        <v xml:space="preserve"> tomaszowski </v>
      </c>
      <c r="C1947" s="4" t="s">
        <v>10</v>
      </c>
      <c r="D1947" s="6">
        <v>7148</v>
      </c>
      <c r="E1947" s="6">
        <v>3766</v>
      </c>
      <c r="F1947" s="6">
        <v>3382</v>
      </c>
      <c r="G1947" t="b">
        <f t="shared" si="274"/>
        <v>0</v>
      </c>
      <c r="H1947" t="b">
        <f t="shared" si="275"/>
        <v>1</v>
      </c>
      <c r="I1947" t="b">
        <f t="shared" si="276"/>
        <v>1</v>
      </c>
      <c r="J1947" t="b">
        <f t="shared" si="277"/>
        <v>0</v>
      </c>
    </row>
    <row r="1948" spans="1:10">
      <c r="A1948" t="s">
        <v>410</v>
      </c>
      <c r="B1948" t="str">
        <f t="shared" si="272"/>
        <v xml:space="preserve"> tomaszowski </v>
      </c>
      <c r="C1948" s="4" t="s">
        <v>11</v>
      </c>
      <c r="D1948" s="6">
        <v>7890</v>
      </c>
      <c r="E1948" s="6">
        <v>4062</v>
      </c>
      <c r="F1948" s="6">
        <v>3828</v>
      </c>
      <c r="G1948" t="b">
        <f t="shared" si="274"/>
        <v>0</v>
      </c>
      <c r="H1948" t="b">
        <f t="shared" si="275"/>
        <v>1</v>
      </c>
      <c r="I1948" t="b">
        <f t="shared" si="276"/>
        <v>1</v>
      </c>
      <c r="J1948" t="b">
        <f t="shared" si="277"/>
        <v>0</v>
      </c>
    </row>
    <row r="1949" spans="1:10">
      <c r="A1949" t="s">
        <v>410</v>
      </c>
      <c r="B1949" t="str">
        <f t="shared" si="272"/>
        <v xml:space="preserve"> tomaszowski </v>
      </c>
      <c r="C1949" s="4" t="s">
        <v>12</v>
      </c>
      <c r="D1949" s="6">
        <v>9067</v>
      </c>
      <c r="E1949" s="6">
        <v>4671</v>
      </c>
      <c r="F1949" s="6">
        <v>4396</v>
      </c>
      <c r="G1949" t="b">
        <f t="shared" si="274"/>
        <v>0</v>
      </c>
      <c r="H1949" t="b">
        <f t="shared" si="275"/>
        <v>1</v>
      </c>
      <c r="I1949" t="b">
        <f t="shared" si="276"/>
        <v>1</v>
      </c>
      <c r="J1949" t="b">
        <f t="shared" si="277"/>
        <v>0</v>
      </c>
    </row>
    <row r="1950" spans="1:10">
      <c r="A1950" t="s">
        <v>410</v>
      </c>
      <c r="B1950" t="str">
        <f t="shared" si="272"/>
        <v xml:space="preserve"> tomaszowski </v>
      </c>
      <c r="C1950" s="4" t="s">
        <v>13</v>
      </c>
      <c r="D1950" s="6">
        <v>9245</v>
      </c>
      <c r="E1950" s="6">
        <v>4764</v>
      </c>
      <c r="F1950" s="6">
        <v>4481</v>
      </c>
      <c r="G1950" t="b">
        <f t="shared" si="274"/>
        <v>0</v>
      </c>
      <c r="H1950" t="b">
        <f t="shared" si="275"/>
        <v>1</v>
      </c>
      <c r="I1950" t="b">
        <f t="shared" si="276"/>
        <v>1</v>
      </c>
      <c r="J1950" t="b">
        <f t="shared" si="277"/>
        <v>0</v>
      </c>
    </row>
    <row r="1951" spans="1:10">
      <c r="A1951" t="s">
        <v>410</v>
      </c>
      <c r="B1951" t="str">
        <f t="shared" si="272"/>
        <v xml:space="preserve"> tomaszowski </v>
      </c>
      <c r="C1951" s="4" t="s">
        <v>14</v>
      </c>
      <c r="D1951" s="6">
        <v>8724</v>
      </c>
      <c r="E1951" s="6">
        <v>4428</v>
      </c>
      <c r="F1951" s="6">
        <v>4296</v>
      </c>
      <c r="G1951" t="b">
        <f t="shared" si="274"/>
        <v>0</v>
      </c>
      <c r="H1951" t="b">
        <f t="shared" si="275"/>
        <v>1</v>
      </c>
      <c r="I1951" t="b">
        <f t="shared" si="276"/>
        <v>1</v>
      </c>
      <c r="J1951" t="b">
        <f t="shared" si="277"/>
        <v>0</v>
      </c>
    </row>
    <row r="1952" spans="1:10">
      <c r="A1952" t="s">
        <v>410</v>
      </c>
      <c r="B1952" t="str">
        <f t="shared" si="272"/>
        <v xml:space="preserve"> tomaszowski </v>
      </c>
      <c r="C1952" s="4" t="s">
        <v>15</v>
      </c>
      <c r="D1952" s="6">
        <v>7278</v>
      </c>
      <c r="E1952" s="6">
        <v>3685</v>
      </c>
      <c r="F1952" s="6">
        <v>3593</v>
      </c>
      <c r="G1952" t="b">
        <f t="shared" si="274"/>
        <v>0</v>
      </c>
      <c r="H1952" t="b">
        <f t="shared" si="275"/>
        <v>1</v>
      </c>
      <c r="I1952" t="b">
        <f t="shared" si="276"/>
        <v>1</v>
      </c>
      <c r="J1952" t="b">
        <f t="shared" si="277"/>
        <v>0</v>
      </c>
    </row>
    <row r="1953" spans="1:10">
      <c r="A1953" t="s">
        <v>410</v>
      </c>
      <c r="B1953" t="str">
        <f t="shared" si="272"/>
        <v xml:space="preserve"> tomaszowski </v>
      </c>
      <c r="C1953" s="4" t="s">
        <v>16</v>
      </c>
      <c r="D1953" s="6">
        <v>6948</v>
      </c>
      <c r="E1953" s="6">
        <v>3352</v>
      </c>
      <c r="F1953" s="6">
        <v>3596</v>
      </c>
      <c r="G1953" t="b">
        <f t="shared" si="274"/>
        <v>0</v>
      </c>
      <c r="H1953" t="b">
        <f t="shared" si="275"/>
        <v>1</v>
      </c>
      <c r="I1953" t="b">
        <f t="shared" si="276"/>
        <v>1</v>
      </c>
      <c r="J1953" t="b">
        <f t="shared" si="277"/>
        <v>0</v>
      </c>
    </row>
    <row r="1954" spans="1:10">
      <c r="A1954" t="s">
        <v>410</v>
      </c>
      <c r="B1954" t="str">
        <f t="shared" si="272"/>
        <v xml:space="preserve"> tomaszowski </v>
      </c>
      <c r="C1954" s="4" t="s">
        <v>17</v>
      </c>
      <c r="D1954" s="6">
        <v>8760</v>
      </c>
      <c r="E1954" s="6">
        <v>4143</v>
      </c>
      <c r="F1954" s="6">
        <v>4617</v>
      </c>
      <c r="G1954" t="b">
        <f t="shared" si="274"/>
        <v>0</v>
      </c>
      <c r="H1954" t="b">
        <f t="shared" si="275"/>
        <v>1</v>
      </c>
      <c r="I1954" t="b">
        <f t="shared" si="276"/>
        <v>1</v>
      </c>
      <c r="J1954" t="b">
        <f t="shared" si="277"/>
        <v>0</v>
      </c>
    </row>
    <row r="1955" spans="1:10">
      <c r="A1955" t="s">
        <v>410</v>
      </c>
      <c r="B1955" t="str">
        <f t="shared" si="272"/>
        <v xml:space="preserve"> tomaszowski </v>
      </c>
      <c r="C1955" s="4" t="s">
        <v>18</v>
      </c>
      <c r="D1955" s="6">
        <v>8945</v>
      </c>
      <c r="E1955" s="6">
        <v>4083</v>
      </c>
      <c r="F1955" s="6">
        <v>4862</v>
      </c>
      <c r="G1955" t="b">
        <f t="shared" si="274"/>
        <v>0</v>
      </c>
      <c r="H1955" t="b">
        <f t="shared" si="275"/>
        <v>1</v>
      </c>
      <c r="I1955" t="b">
        <f t="shared" si="276"/>
        <v>1</v>
      </c>
      <c r="J1955" t="b">
        <f t="shared" si="277"/>
        <v>0</v>
      </c>
    </row>
    <row r="1956" spans="1:10">
      <c r="A1956" t="s">
        <v>410</v>
      </c>
      <c r="B1956" t="str">
        <f t="shared" si="272"/>
        <v xml:space="preserve"> tomaszowski </v>
      </c>
      <c r="C1956" s="4" t="s">
        <v>19</v>
      </c>
      <c r="D1956" s="6">
        <v>7528</v>
      </c>
      <c r="E1956" s="6">
        <v>3247</v>
      </c>
      <c r="F1956" s="6">
        <v>4281</v>
      </c>
      <c r="G1956" t="b">
        <f t="shared" si="274"/>
        <v>0</v>
      </c>
      <c r="H1956" t="b">
        <f t="shared" si="275"/>
        <v>1</v>
      </c>
      <c r="I1956" t="b">
        <f t="shared" si="276"/>
        <v>1</v>
      </c>
      <c r="J1956" t="b">
        <f t="shared" si="277"/>
        <v>0</v>
      </c>
    </row>
    <row r="1957" spans="1:10">
      <c r="A1957" t="s">
        <v>410</v>
      </c>
      <c r="B1957" t="str">
        <f t="shared" si="272"/>
        <v xml:space="preserve"> tomaszowski </v>
      </c>
      <c r="C1957" s="4" t="s">
        <v>5</v>
      </c>
      <c r="D1957" s="6">
        <v>13084</v>
      </c>
      <c r="E1957" s="6">
        <v>4420</v>
      </c>
      <c r="F1957" s="6">
        <v>8664</v>
      </c>
      <c r="G1957" t="b">
        <f t="shared" si="274"/>
        <v>1</v>
      </c>
      <c r="H1957" t="b">
        <f t="shared" si="275"/>
        <v>1</v>
      </c>
      <c r="I1957" t="b">
        <f t="shared" si="276"/>
        <v>0</v>
      </c>
      <c r="J1957" t="b">
        <f t="shared" si="277"/>
        <v>0</v>
      </c>
    </row>
    <row r="1958" spans="1:10">
      <c r="A1958" t="s">
        <v>410</v>
      </c>
      <c r="B1958" t="str">
        <f t="shared" si="272"/>
        <v xml:space="preserve"> tomaszowski </v>
      </c>
      <c r="C1958" s="4" t="s">
        <v>4</v>
      </c>
      <c r="D1958" s="6">
        <f>SUM(D1956:D1957)</f>
        <v>20612</v>
      </c>
      <c r="E1958" s="6">
        <f>SUM(E1956:E1957)</f>
        <v>7667</v>
      </c>
      <c r="F1958" s="6">
        <f t="shared" ref="F1958" si="279">SUM(F1956:F1957)</f>
        <v>12945</v>
      </c>
      <c r="G1958" t="b">
        <f t="shared" si="274"/>
        <v>1</v>
      </c>
      <c r="H1958" t="b">
        <f t="shared" si="275"/>
        <v>0</v>
      </c>
      <c r="I1958" t="b">
        <f t="shared" si="276"/>
        <v>1</v>
      </c>
      <c r="J1958" t="b">
        <f t="shared" si="277"/>
        <v>0</v>
      </c>
    </row>
    <row r="1959" spans="1:10">
      <c r="A1959" t="s">
        <v>410</v>
      </c>
      <c r="B1959" t="str">
        <f t="shared" si="272"/>
        <v xml:space="preserve"> wieluński </v>
      </c>
      <c r="C1959" s="4" t="s">
        <v>182</v>
      </c>
      <c r="D1959" s="6">
        <v>77189</v>
      </c>
      <c r="E1959" s="6">
        <v>37802</v>
      </c>
      <c r="F1959" s="6">
        <v>39387</v>
      </c>
      <c r="G1959" t="b">
        <f t="shared" si="274"/>
        <v>1</v>
      </c>
      <c r="H1959" t="b">
        <f t="shared" si="275"/>
        <v>1</v>
      </c>
      <c r="I1959" t="b">
        <f t="shared" si="276"/>
        <v>1</v>
      </c>
      <c r="J1959" t="b">
        <f t="shared" si="277"/>
        <v>1</v>
      </c>
    </row>
    <row r="1960" spans="1:10">
      <c r="A1960" t="s">
        <v>410</v>
      </c>
      <c r="B1960" t="str">
        <f t="shared" si="272"/>
        <v xml:space="preserve"> wieluński </v>
      </c>
      <c r="C1960" s="4" t="s">
        <v>6</v>
      </c>
      <c r="D1960" s="6">
        <v>3645</v>
      </c>
      <c r="E1960" s="6">
        <v>1843</v>
      </c>
      <c r="F1960" s="6">
        <v>1802</v>
      </c>
      <c r="G1960" t="b">
        <f t="shared" si="274"/>
        <v>0</v>
      </c>
      <c r="H1960" t="b">
        <f t="shared" si="275"/>
        <v>1</v>
      </c>
      <c r="I1960" t="b">
        <f t="shared" si="276"/>
        <v>1</v>
      </c>
      <c r="J1960" t="b">
        <f t="shared" si="277"/>
        <v>0</v>
      </c>
    </row>
    <row r="1961" spans="1:10">
      <c r="A1961" t="s">
        <v>410</v>
      </c>
      <c r="B1961" t="str">
        <f t="shared" si="272"/>
        <v xml:space="preserve"> wieluński </v>
      </c>
      <c r="C1961" s="4" t="s">
        <v>7</v>
      </c>
      <c r="D1961" s="6">
        <v>4110</v>
      </c>
      <c r="E1961" s="6">
        <v>2133</v>
      </c>
      <c r="F1961" s="6">
        <v>1977</v>
      </c>
      <c r="G1961" t="b">
        <f t="shared" si="274"/>
        <v>0</v>
      </c>
      <c r="H1961" t="b">
        <f t="shared" si="275"/>
        <v>1</v>
      </c>
      <c r="I1961" t="b">
        <f t="shared" si="276"/>
        <v>1</v>
      </c>
      <c r="J1961" t="b">
        <f t="shared" si="277"/>
        <v>0</v>
      </c>
    </row>
    <row r="1962" spans="1:10">
      <c r="A1962" t="s">
        <v>410</v>
      </c>
      <c r="B1962" t="str">
        <f t="shared" si="272"/>
        <v xml:space="preserve"> wieluński </v>
      </c>
      <c r="C1962" s="4" t="s">
        <v>8</v>
      </c>
      <c r="D1962" s="6">
        <v>3743</v>
      </c>
      <c r="E1962" s="6">
        <v>1950</v>
      </c>
      <c r="F1962" s="6">
        <v>1793</v>
      </c>
      <c r="G1962" t="b">
        <f t="shared" si="274"/>
        <v>0</v>
      </c>
      <c r="H1962" t="b">
        <f t="shared" si="275"/>
        <v>1</v>
      </c>
      <c r="I1962" t="b">
        <f t="shared" si="276"/>
        <v>1</v>
      </c>
      <c r="J1962" t="b">
        <f t="shared" si="277"/>
        <v>0</v>
      </c>
    </row>
    <row r="1963" spans="1:10">
      <c r="A1963" t="s">
        <v>410</v>
      </c>
      <c r="B1963" t="str">
        <f t="shared" si="272"/>
        <v xml:space="preserve"> wieluński </v>
      </c>
      <c r="C1963" s="4" t="s">
        <v>9</v>
      </c>
      <c r="D1963" s="6">
        <v>4378</v>
      </c>
      <c r="E1963" s="6">
        <v>2235</v>
      </c>
      <c r="F1963" s="6">
        <v>2143</v>
      </c>
      <c r="G1963" t="b">
        <f t="shared" si="274"/>
        <v>0</v>
      </c>
      <c r="H1963" t="b">
        <f t="shared" si="275"/>
        <v>1</v>
      </c>
      <c r="I1963" t="b">
        <f t="shared" si="276"/>
        <v>1</v>
      </c>
      <c r="J1963" t="b">
        <f t="shared" si="277"/>
        <v>0</v>
      </c>
    </row>
    <row r="1964" spans="1:10">
      <c r="A1964" t="s">
        <v>410</v>
      </c>
      <c r="B1964" t="str">
        <f t="shared" si="272"/>
        <v xml:space="preserve"> wieluński </v>
      </c>
      <c r="C1964" s="4" t="s">
        <v>10</v>
      </c>
      <c r="D1964" s="6">
        <v>4989</v>
      </c>
      <c r="E1964" s="6">
        <v>2543</v>
      </c>
      <c r="F1964" s="6">
        <v>2446</v>
      </c>
      <c r="G1964" t="b">
        <f t="shared" si="274"/>
        <v>0</v>
      </c>
      <c r="H1964" t="b">
        <f t="shared" si="275"/>
        <v>1</v>
      </c>
      <c r="I1964" t="b">
        <f t="shared" si="276"/>
        <v>1</v>
      </c>
      <c r="J1964" t="b">
        <f t="shared" si="277"/>
        <v>0</v>
      </c>
    </row>
    <row r="1965" spans="1:10">
      <c r="A1965" t="s">
        <v>410</v>
      </c>
      <c r="B1965" t="str">
        <f t="shared" si="272"/>
        <v xml:space="preserve"> wieluński </v>
      </c>
      <c r="C1965" s="4" t="s">
        <v>11</v>
      </c>
      <c r="D1965" s="6">
        <v>5492</v>
      </c>
      <c r="E1965" s="6">
        <v>2884</v>
      </c>
      <c r="F1965" s="6">
        <v>2608</v>
      </c>
      <c r="G1965" t="b">
        <f t="shared" si="274"/>
        <v>0</v>
      </c>
      <c r="H1965" t="b">
        <f t="shared" si="275"/>
        <v>1</v>
      </c>
      <c r="I1965" t="b">
        <f t="shared" si="276"/>
        <v>1</v>
      </c>
      <c r="J1965" t="b">
        <f t="shared" si="277"/>
        <v>0</v>
      </c>
    </row>
    <row r="1966" spans="1:10">
      <c r="A1966" t="s">
        <v>410</v>
      </c>
      <c r="B1966" t="str">
        <f t="shared" si="272"/>
        <v xml:space="preserve"> wieluński </v>
      </c>
      <c r="C1966" s="4" t="s">
        <v>12</v>
      </c>
      <c r="D1966" s="6">
        <v>5856</v>
      </c>
      <c r="E1966" s="6">
        <v>3081</v>
      </c>
      <c r="F1966" s="6">
        <v>2775</v>
      </c>
      <c r="G1966" t="b">
        <f t="shared" si="274"/>
        <v>0</v>
      </c>
      <c r="H1966" t="b">
        <f t="shared" si="275"/>
        <v>1</v>
      </c>
      <c r="I1966" t="b">
        <f t="shared" si="276"/>
        <v>1</v>
      </c>
      <c r="J1966" t="b">
        <f t="shared" si="277"/>
        <v>0</v>
      </c>
    </row>
    <row r="1967" spans="1:10">
      <c r="A1967" t="s">
        <v>410</v>
      </c>
      <c r="B1967" t="str">
        <f t="shared" si="272"/>
        <v xml:space="preserve"> wieluński </v>
      </c>
      <c r="C1967" s="4" t="s">
        <v>13</v>
      </c>
      <c r="D1967" s="6">
        <v>5874</v>
      </c>
      <c r="E1967" s="6">
        <v>2997</v>
      </c>
      <c r="F1967" s="6">
        <v>2877</v>
      </c>
      <c r="G1967" t="b">
        <f t="shared" si="274"/>
        <v>0</v>
      </c>
      <c r="H1967" t="b">
        <f t="shared" si="275"/>
        <v>1</v>
      </c>
      <c r="I1967" t="b">
        <f t="shared" si="276"/>
        <v>1</v>
      </c>
      <c r="J1967" t="b">
        <f t="shared" si="277"/>
        <v>0</v>
      </c>
    </row>
    <row r="1968" spans="1:10">
      <c r="A1968" t="s">
        <v>410</v>
      </c>
      <c r="B1968" t="str">
        <f t="shared" si="272"/>
        <v xml:space="preserve"> wieluński </v>
      </c>
      <c r="C1968" s="4" t="s">
        <v>14</v>
      </c>
      <c r="D1968" s="6">
        <v>5491</v>
      </c>
      <c r="E1968" s="6">
        <v>2819</v>
      </c>
      <c r="F1968" s="6">
        <v>2672</v>
      </c>
      <c r="G1968" t="b">
        <f t="shared" si="274"/>
        <v>0</v>
      </c>
      <c r="H1968" t="b">
        <f t="shared" si="275"/>
        <v>1</v>
      </c>
      <c r="I1968" t="b">
        <f t="shared" si="276"/>
        <v>1</v>
      </c>
      <c r="J1968" t="b">
        <f t="shared" si="277"/>
        <v>0</v>
      </c>
    </row>
    <row r="1969" spans="1:10">
      <c r="A1969" t="s">
        <v>410</v>
      </c>
      <c r="B1969" t="str">
        <f t="shared" si="272"/>
        <v xml:space="preserve"> wieluński </v>
      </c>
      <c r="C1969" s="4" t="s">
        <v>15</v>
      </c>
      <c r="D1969" s="6">
        <v>4848</v>
      </c>
      <c r="E1969" s="6">
        <v>2457</v>
      </c>
      <c r="F1969" s="6">
        <v>2391</v>
      </c>
      <c r="G1969" t="b">
        <f t="shared" si="274"/>
        <v>0</v>
      </c>
      <c r="H1969" t="b">
        <f t="shared" si="275"/>
        <v>1</v>
      </c>
      <c r="I1969" t="b">
        <f t="shared" si="276"/>
        <v>1</v>
      </c>
      <c r="J1969" t="b">
        <f t="shared" si="277"/>
        <v>0</v>
      </c>
    </row>
    <row r="1970" spans="1:10">
      <c r="A1970" t="s">
        <v>410</v>
      </c>
      <c r="B1970" t="str">
        <f t="shared" si="272"/>
        <v xml:space="preserve"> wieluński </v>
      </c>
      <c r="C1970" s="4" t="s">
        <v>16</v>
      </c>
      <c r="D1970" s="6">
        <v>4940</v>
      </c>
      <c r="E1970" s="6">
        <v>2511</v>
      </c>
      <c r="F1970" s="6">
        <v>2429</v>
      </c>
      <c r="G1970" t="b">
        <f t="shared" si="274"/>
        <v>0</v>
      </c>
      <c r="H1970" t="b">
        <f t="shared" si="275"/>
        <v>1</v>
      </c>
      <c r="I1970" t="b">
        <f t="shared" si="276"/>
        <v>1</v>
      </c>
      <c r="J1970" t="b">
        <f t="shared" si="277"/>
        <v>0</v>
      </c>
    </row>
    <row r="1971" spans="1:10">
      <c r="A1971" t="s">
        <v>410</v>
      </c>
      <c r="B1971" t="str">
        <f t="shared" si="272"/>
        <v xml:space="preserve"> wieluński </v>
      </c>
      <c r="C1971" s="4" t="s">
        <v>17</v>
      </c>
      <c r="D1971" s="6">
        <v>5726</v>
      </c>
      <c r="E1971" s="6">
        <v>2862</v>
      </c>
      <c r="F1971" s="6">
        <v>2864</v>
      </c>
      <c r="G1971" t="b">
        <f t="shared" si="274"/>
        <v>0</v>
      </c>
      <c r="H1971" t="b">
        <f t="shared" si="275"/>
        <v>1</v>
      </c>
      <c r="I1971" t="b">
        <f t="shared" si="276"/>
        <v>1</v>
      </c>
      <c r="J1971" t="b">
        <f t="shared" si="277"/>
        <v>0</v>
      </c>
    </row>
    <row r="1972" spans="1:10">
      <c r="A1972" t="s">
        <v>410</v>
      </c>
      <c r="B1972" t="str">
        <f t="shared" si="272"/>
        <v xml:space="preserve"> wieluński </v>
      </c>
      <c r="C1972" s="4" t="s">
        <v>18</v>
      </c>
      <c r="D1972" s="6">
        <v>5332</v>
      </c>
      <c r="E1972" s="6">
        <v>2592</v>
      </c>
      <c r="F1972" s="6">
        <v>2740</v>
      </c>
      <c r="G1972" t="b">
        <f t="shared" si="274"/>
        <v>0</v>
      </c>
      <c r="H1972" t="b">
        <f t="shared" si="275"/>
        <v>1</v>
      </c>
      <c r="I1972" t="b">
        <f t="shared" si="276"/>
        <v>1</v>
      </c>
      <c r="J1972" t="b">
        <f t="shared" si="277"/>
        <v>0</v>
      </c>
    </row>
    <row r="1973" spans="1:10">
      <c r="A1973" t="s">
        <v>410</v>
      </c>
      <c r="B1973" t="str">
        <f t="shared" si="272"/>
        <v xml:space="preserve"> wieluński </v>
      </c>
      <c r="C1973" s="4" t="s">
        <v>19</v>
      </c>
      <c r="D1973" s="6">
        <v>4554</v>
      </c>
      <c r="E1973" s="6">
        <v>2003</v>
      </c>
      <c r="F1973" s="6">
        <v>2551</v>
      </c>
      <c r="G1973" t="b">
        <f t="shared" si="274"/>
        <v>0</v>
      </c>
      <c r="H1973" t="b">
        <f t="shared" si="275"/>
        <v>1</v>
      </c>
      <c r="I1973" t="b">
        <f t="shared" si="276"/>
        <v>1</v>
      </c>
      <c r="J1973" t="b">
        <f t="shared" si="277"/>
        <v>0</v>
      </c>
    </row>
    <row r="1974" spans="1:10">
      <c r="A1974" t="s">
        <v>410</v>
      </c>
      <c r="B1974" t="str">
        <f t="shared" si="272"/>
        <v xml:space="preserve"> wieluński </v>
      </c>
      <c r="C1974" s="4" t="s">
        <v>5</v>
      </c>
      <c r="D1974" s="6">
        <v>8211</v>
      </c>
      <c r="E1974" s="6">
        <v>2892</v>
      </c>
      <c r="F1974" s="6">
        <v>5319</v>
      </c>
      <c r="G1974" t="b">
        <f t="shared" si="274"/>
        <v>1</v>
      </c>
      <c r="H1974" t="b">
        <f t="shared" si="275"/>
        <v>1</v>
      </c>
      <c r="I1974" t="b">
        <f t="shared" si="276"/>
        <v>0</v>
      </c>
      <c r="J1974" t="b">
        <f t="shared" si="277"/>
        <v>0</v>
      </c>
    </row>
    <row r="1975" spans="1:10">
      <c r="A1975" t="s">
        <v>410</v>
      </c>
      <c r="B1975" t="str">
        <f t="shared" si="272"/>
        <v xml:space="preserve"> wieluński </v>
      </c>
      <c r="C1975" s="4" t="s">
        <v>4</v>
      </c>
      <c r="D1975" s="6">
        <f>SUM(D1973:D1974)</f>
        <v>12765</v>
      </c>
      <c r="E1975" s="6">
        <f>SUM(E1973:E1974)</f>
        <v>4895</v>
      </c>
      <c r="F1975" s="6">
        <f t="shared" ref="F1975" si="280">SUM(F1973:F1974)</f>
        <v>7870</v>
      </c>
      <c r="G1975" t="b">
        <f t="shared" si="274"/>
        <v>1</v>
      </c>
      <c r="H1975" t="b">
        <f t="shared" si="275"/>
        <v>0</v>
      </c>
      <c r="I1975" t="b">
        <f t="shared" si="276"/>
        <v>1</v>
      </c>
      <c r="J1975" t="b">
        <f t="shared" si="277"/>
        <v>0</v>
      </c>
    </row>
    <row r="1976" spans="1:10">
      <c r="A1976" t="s">
        <v>410</v>
      </c>
      <c r="B1976" t="str">
        <f t="shared" ref="B1976:B2039" si="281">IF(C1975="65+",C1976,B1975)</f>
        <v xml:space="preserve"> wieruszowski </v>
      </c>
      <c r="C1976" s="4" t="s">
        <v>54</v>
      </c>
      <c r="D1976" s="6">
        <v>42169</v>
      </c>
      <c r="E1976" s="6">
        <v>20841</v>
      </c>
      <c r="F1976" s="6">
        <v>21328</v>
      </c>
      <c r="G1976" t="b">
        <f t="shared" si="274"/>
        <v>1</v>
      </c>
      <c r="H1976" t="b">
        <f t="shared" si="275"/>
        <v>1</v>
      </c>
      <c r="I1976" t="b">
        <f t="shared" si="276"/>
        <v>1</v>
      </c>
      <c r="J1976" t="b">
        <f t="shared" si="277"/>
        <v>1</v>
      </c>
    </row>
    <row r="1977" spans="1:10">
      <c r="A1977" t="s">
        <v>410</v>
      </c>
      <c r="B1977" t="str">
        <f t="shared" si="281"/>
        <v xml:space="preserve"> wieruszowski </v>
      </c>
      <c r="C1977" s="4" t="s">
        <v>6</v>
      </c>
      <c r="D1977" s="6">
        <v>2004</v>
      </c>
      <c r="E1977" s="6">
        <v>1022</v>
      </c>
      <c r="F1977" s="6">
        <v>982</v>
      </c>
      <c r="G1977" t="b">
        <f t="shared" si="274"/>
        <v>0</v>
      </c>
      <c r="H1977" t="b">
        <f t="shared" si="275"/>
        <v>1</v>
      </c>
      <c r="I1977" t="b">
        <f t="shared" si="276"/>
        <v>1</v>
      </c>
      <c r="J1977" t="b">
        <f t="shared" si="277"/>
        <v>0</v>
      </c>
    </row>
    <row r="1978" spans="1:10">
      <c r="A1978" t="s">
        <v>410</v>
      </c>
      <c r="B1978" t="str">
        <f t="shared" si="281"/>
        <v xml:space="preserve"> wieruszowski </v>
      </c>
      <c r="C1978" s="4" t="s">
        <v>7</v>
      </c>
      <c r="D1978" s="6">
        <v>2376</v>
      </c>
      <c r="E1978" s="6">
        <v>1208</v>
      </c>
      <c r="F1978" s="6">
        <v>1168</v>
      </c>
      <c r="G1978" t="b">
        <f t="shared" si="274"/>
        <v>0</v>
      </c>
      <c r="H1978" t="b">
        <f t="shared" si="275"/>
        <v>1</v>
      </c>
      <c r="I1978" t="b">
        <f t="shared" si="276"/>
        <v>1</v>
      </c>
      <c r="J1978" t="b">
        <f t="shared" si="277"/>
        <v>0</v>
      </c>
    </row>
    <row r="1979" spans="1:10">
      <c r="A1979" t="s">
        <v>410</v>
      </c>
      <c r="B1979" t="str">
        <f t="shared" si="281"/>
        <v xml:space="preserve"> wieruszowski </v>
      </c>
      <c r="C1979" s="4" t="s">
        <v>8</v>
      </c>
      <c r="D1979" s="6">
        <v>2192</v>
      </c>
      <c r="E1979" s="6">
        <v>1130</v>
      </c>
      <c r="F1979" s="6">
        <v>1062</v>
      </c>
      <c r="G1979" t="b">
        <f t="shared" si="274"/>
        <v>0</v>
      </c>
      <c r="H1979" t="b">
        <f t="shared" si="275"/>
        <v>1</v>
      </c>
      <c r="I1979" t="b">
        <f t="shared" si="276"/>
        <v>1</v>
      </c>
      <c r="J1979" t="b">
        <f t="shared" si="277"/>
        <v>0</v>
      </c>
    </row>
    <row r="1980" spans="1:10">
      <c r="A1980" t="s">
        <v>410</v>
      </c>
      <c r="B1980" t="str">
        <f t="shared" si="281"/>
        <v xml:space="preserve"> wieruszowski </v>
      </c>
      <c r="C1980" s="4" t="s">
        <v>9</v>
      </c>
      <c r="D1980" s="6">
        <v>2392</v>
      </c>
      <c r="E1980" s="6">
        <v>1216</v>
      </c>
      <c r="F1980" s="6">
        <v>1176</v>
      </c>
      <c r="G1980" t="b">
        <f t="shared" si="274"/>
        <v>0</v>
      </c>
      <c r="H1980" t="b">
        <f t="shared" si="275"/>
        <v>1</v>
      </c>
      <c r="I1980" t="b">
        <f t="shared" si="276"/>
        <v>1</v>
      </c>
      <c r="J1980" t="b">
        <f t="shared" si="277"/>
        <v>0</v>
      </c>
    </row>
    <row r="1981" spans="1:10">
      <c r="A1981" t="s">
        <v>410</v>
      </c>
      <c r="B1981" t="str">
        <f t="shared" si="281"/>
        <v xml:space="preserve"> wieruszowski </v>
      </c>
      <c r="C1981" s="4" t="s">
        <v>10</v>
      </c>
      <c r="D1981" s="6">
        <v>2989</v>
      </c>
      <c r="E1981" s="6">
        <v>1505</v>
      </c>
      <c r="F1981" s="6">
        <v>1484</v>
      </c>
      <c r="G1981" t="b">
        <f t="shared" si="274"/>
        <v>0</v>
      </c>
      <c r="H1981" t="b">
        <f t="shared" si="275"/>
        <v>1</v>
      </c>
      <c r="I1981" t="b">
        <f t="shared" si="276"/>
        <v>1</v>
      </c>
      <c r="J1981" t="b">
        <f t="shared" si="277"/>
        <v>0</v>
      </c>
    </row>
    <row r="1982" spans="1:10">
      <c r="A1982" t="s">
        <v>410</v>
      </c>
      <c r="B1982" t="str">
        <f t="shared" si="281"/>
        <v xml:space="preserve"> wieruszowski </v>
      </c>
      <c r="C1982" s="4" t="s">
        <v>11</v>
      </c>
      <c r="D1982" s="6">
        <v>2982</v>
      </c>
      <c r="E1982" s="6">
        <v>1607</v>
      </c>
      <c r="F1982" s="6">
        <v>1375</v>
      </c>
      <c r="G1982" t="b">
        <f t="shared" si="274"/>
        <v>0</v>
      </c>
      <c r="H1982" t="b">
        <f t="shared" si="275"/>
        <v>1</v>
      </c>
      <c r="I1982" t="b">
        <f t="shared" si="276"/>
        <v>1</v>
      </c>
      <c r="J1982" t="b">
        <f t="shared" si="277"/>
        <v>0</v>
      </c>
    </row>
    <row r="1983" spans="1:10">
      <c r="A1983" t="s">
        <v>410</v>
      </c>
      <c r="B1983" t="str">
        <f t="shared" si="281"/>
        <v xml:space="preserve"> wieruszowski </v>
      </c>
      <c r="C1983" s="4" t="s">
        <v>12</v>
      </c>
      <c r="D1983" s="6">
        <v>3323</v>
      </c>
      <c r="E1983" s="6">
        <v>1751</v>
      </c>
      <c r="F1983" s="6">
        <v>1572</v>
      </c>
      <c r="G1983" t="b">
        <f t="shared" si="274"/>
        <v>0</v>
      </c>
      <c r="H1983" t="b">
        <f t="shared" si="275"/>
        <v>1</v>
      </c>
      <c r="I1983" t="b">
        <f t="shared" si="276"/>
        <v>1</v>
      </c>
      <c r="J1983" t="b">
        <f t="shared" si="277"/>
        <v>0</v>
      </c>
    </row>
    <row r="1984" spans="1:10">
      <c r="A1984" t="s">
        <v>410</v>
      </c>
      <c r="B1984" t="str">
        <f t="shared" si="281"/>
        <v xml:space="preserve"> wieruszowski </v>
      </c>
      <c r="C1984" s="4" t="s">
        <v>13</v>
      </c>
      <c r="D1984" s="6">
        <v>3241</v>
      </c>
      <c r="E1984" s="6">
        <v>1680</v>
      </c>
      <c r="F1984" s="6">
        <v>1561</v>
      </c>
      <c r="G1984" t="b">
        <f t="shared" si="274"/>
        <v>0</v>
      </c>
      <c r="H1984" t="b">
        <f t="shared" si="275"/>
        <v>1</v>
      </c>
      <c r="I1984" t="b">
        <f t="shared" si="276"/>
        <v>1</v>
      </c>
      <c r="J1984" t="b">
        <f t="shared" si="277"/>
        <v>0</v>
      </c>
    </row>
    <row r="1985" spans="1:10">
      <c r="A1985" t="s">
        <v>410</v>
      </c>
      <c r="B1985" t="str">
        <f t="shared" si="281"/>
        <v xml:space="preserve"> wieruszowski </v>
      </c>
      <c r="C1985" s="4" t="s">
        <v>14</v>
      </c>
      <c r="D1985" s="6">
        <v>3081</v>
      </c>
      <c r="E1985" s="6">
        <v>1575</v>
      </c>
      <c r="F1985" s="6">
        <v>1506</v>
      </c>
      <c r="G1985" t="b">
        <f t="shared" si="274"/>
        <v>0</v>
      </c>
      <c r="H1985" t="b">
        <f t="shared" si="275"/>
        <v>1</v>
      </c>
      <c r="I1985" t="b">
        <f t="shared" si="276"/>
        <v>1</v>
      </c>
      <c r="J1985" t="b">
        <f t="shared" si="277"/>
        <v>0</v>
      </c>
    </row>
    <row r="1986" spans="1:10">
      <c r="A1986" t="s">
        <v>410</v>
      </c>
      <c r="B1986" t="str">
        <f t="shared" si="281"/>
        <v xml:space="preserve"> wieruszowski </v>
      </c>
      <c r="C1986" s="4" t="s">
        <v>15</v>
      </c>
      <c r="D1986" s="6">
        <v>2747</v>
      </c>
      <c r="E1986" s="6">
        <v>1447</v>
      </c>
      <c r="F1986" s="6">
        <v>1300</v>
      </c>
      <c r="G1986" t="b">
        <f t="shared" si="274"/>
        <v>0</v>
      </c>
      <c r="H1986" t="b">
        <f t="shared" si="275"/>
        <v>1</v>
      </c>
      <c r="I1986" t="b">
        <f t="shared" si="276"/>
        <v>1</v>
      </c>
      <c r="J1986" t="b">
        <f t="shared" si="277"/>
        <v>0</v>
      </c>
    </row>
    <row r="1987" spans="1:10">
      <c r="A1987" t="s">
        <v>410</v>
      </c>
      <c r="B1987" t="str">
        <f t="shared" si="281"/>
        <v xml:space="preserve"> wieruszowski </v>
      </c>
      <c r="C1987" s="4" t="s">
        <v>16</v>
      </c>
      <c r="D1987" s="6">
        <v>2625</v>
      </c>
      <c r="E1987" s="6">
        <v>1361</v>
      </c>
      <c r="F1987" s="6">
        <v>1264</v>
      </c>
      <c r="G1987" t="b">
        <f t="shared" si="274"/>
        <v>0</v>
      </c>
      <c r="H1987" t="b">
        <f t="shared" si="275"/>
        <v>1</v>
      </c>
      <c r="I1987" t="b">
        <f t="shared" si="276"/>
        <v>1</v>
      </c>
      <c r="J1987" t="b">
        <f t="shared" si="277"/>
        <v>0</v>
      </c>
    </row>
    <row r="1988" spans="1:10">
      <c r="A1988" t="s">
        <v>410</v>
      </c>
      <c r="B1988" t="str">
        <f t="shared" si="281"/>
        <v xml:space="preserve"> wieruszowski </v>
      </c>
      <c r="C1988" s="4" t="s">
        <v>17</v>
      </c>
      <c r="D1988" s="6">
        <v>2993</v>
      </c>
      <c r="E1988" s="6">
        <v>1493</v>
      </c>
      <c r="F1988" s="6">
        <v>1500</v>
      </c>
      <c r="G1988" t="b">
        <f t="shared" si="274"/>
        <v>0</v>
      </c>
      <c r="H1988" t="b">
        <f t="shared" si="275"/>
        <v>1</v>
      </c>
      <c r="I1988" t="b">
        <f t="shared" si="276"/>
        <v>1</v>
      </c>
      <c r="J1988" t="b">
        <f t="shared" si="277"/>
        <v>0</v>
      </c>
    </row>
    <row r="1989" spans="1:10">
      <c r="A1989" t="s">
        <v>410</v>
      </c>
      <c r="B1989" t="str">
        <f t="shared" si="281"/>
        <v xml:space="preserve"> wieruszowski </v>
      </c>
      <c r="C1989" s="4" t="s">
        <v>18</v>
      </c>
      <c r="D1989" s="6">
        <v>2800</v>
      </c>
      <c r="E1989" s="6">
        <v>1360</v>
      </c>
      <c r="F1989" s="6">
        <v>1440</v>
      </c>
      <c r="G1989" t="b">
        <f t="shared" si="274"/>
        <v>0</v>
      </c>
      <c r="H1989" t="b">
        <f t="shared" si="275"/>
        <v>1</v>
      </c>
      <c r="I1989" t="b">
        <f t="shared" si="276"/>
        <v>1</v>
      </c>
      <c r="J1989" t="b">
        <f t="shared" si="277"/>
        <v>0</v>
      </c>
    </row>
    <row r="1990" spans="1:10">
      <c r="A1990" t="s">
        <v>410</v>
      </c>
      <c r="B1990" t="str">
        <f t="shared" si="281"/>
        <v xml:space="preserve"> wieruszowski </v>
      </c>
      <c r="C1990" s="4" t="s">
        <v>19</v>
      </c>
      <c r="D1990" s="6">
        <v>2357</v>
      </c>
      <c r="E1990" s="6">
        <v>1064</v>
      </c>
      <c r="F1990" s="6">
        <v>1293</v>
      </c>
      <c r="G1990" t="b">
        <f t="shared" si="274"/>
        <v>0</v>
      </c>
      <c r="H1990" t="b">
        <f t="shared" si="275"/>
        <v>1</v>
      </c>
      <c r="I1990" t="b">
        <f t="shared" si="276"/>
        <v>1</v>
      </c>
      <c r="J1990" t="b">
        <f t="shared" si="277"/>
        <v>0</v>
      </c>
    </row>
    <row r="1991" spans="1:10">
      <c r="A1991" t="s">
        <v>410</v>
      </c>
      <c r="B1991" t="str">
        <f t="shared" si="281"/>
        <v xml:space="preserve"> wieruszowski </v>
      </c>
      <c r="C1991" s="4" t="s">
        <v>5</v>
      </c>
      <c r="D1991" s="6">
        <v>4067</v>
      </c>
      <c r="E1991" s="6">
        <v>1422</v>
      </c>
      <c r="F1991" s="6">
        <v>2645</v>
      </c>
      <c r="G1991" t="b">
        <f t="shared" si="274"/>
        <v>1</v>
      </c>
      <c r="H1991" t="b">
        <f t="shared" si="275"/>
        <v>1</v>
      </c>
      <c r="I1991" t="b">
        <f t="shared" si="276"/>
        <v>0</v>
      </c>
      <c r="J1991" t="b">
        <f t="shared" si="277"/>
        <v>0</v>
      </c>
    </row>
    <row r="1992" spans="1:10">
      <c r="A1992" t="s">
        <v>410</v>
      </c>
      <c r="B1992" t="str">
        <f t="shared" si="281"/>
        <v xml:space="preserve"> wieruszowski </v>
      </c>
      <c r="C1992" s="4" t="s">
        <v>4</v>
      </c>
      <c r="D1992" s="6">
        <f>SUM(D1990:D1991)</f>
        <v>6424</v>
      </c>
      <c r="E1992" s="6">
        <f>SUM(E1990:E1991)</f>
        <v>2486</v>
      </c>
      <c r="F1992" s="6">
        <f t="shared" ref="F1992" si="282">SUM(F1990:F1991)</f>
        <v>3938</v>
      </c>
      <c r="G1992" t="b">
        <f t="shared" si="274"/>
        <v>1</v>
      </c>
      <c r="H1992" t="b">
        <f t="shared" si="275"/>
        <v>0</v>
      </c>
      <c r="I1992" t="b">
        <f t="shared" si="276"/>
        <v>1</v>
      </c>
      <c r="J1992" t="b">
        <f t="shared" si="277"/>
        <v>0</v>
      </c>
    </row>
    <row r="1993" spans="1:10">
      <c r="A1993" t="s">
        <v>410</v>
      </c>
      <c r="B1993" t="str">
        <f t="shared" si="281"/>
        <v xml:space="preserve"> zduńskowolski </v>
      </c>
      <c r="C1993" s="4" t="s">
        <v>55</v>
      </c>
      <c r="D1993" s="6">
        <v>67277</v>
      </c>
      <c r="E1993" s="6">
        <v>32524</v>
      </c>
      <c r="F1993" s="6">
        <v>34753</v>
      </c>
      <c r="G1993" t="b">
        <f t="shared" si="274"/>
        <v>1</v>
      </c>
      <c r="H1993" t="b">
        <f t="shared" si="275"/>
        <v>1</v>
      </c>
      <c r="I1993" t="b">
        <f t="shared" si="276"/>
        <v>1</v>
      </c>
      <c r="J1993" t="b">
        <f t="shared" si="277"/>
        <v>1</v>
      </c>
    </row>
    <row r="1994" spans="1:10">
      <c r="A1994" t="s">
        <v>410</v>
      </c>
      <c r="B1994" t="str">
        <f t="shared" si="281"/>
        <v xml:space="preserve"> zduńskowolski </v>
      </c>
      <c r="C1994" s="4" t="s">
        <v>6</v>
      </c>
      <c r="D1994" s="6">
        <v>3137</v>
      </c>
      <c r="E1994" s="6">
        <v>1588</v>
      </c>
      <c r="F1994" s="6">
        <v>1549</v>
      </c>
      <c r="G1994" t="b">
        <f t="shared" si="274"/>
        <v>0</v>
      </c>
      <c r="H1994" t="b">
        <f t="shared" si="275"/>
        <v>1</v>
      </c>
      <c r="I1994" t="b">
        <f t="shared" si="276"/>
        <v>1</v>
      </c>
      <c r="J1994" t="b">
        <f t="shared" si="277"/>
        <v>0</v>
      </c>
    </row>
    <row r="1995" spans="1:10">
      <c r="A1995" t="s">
        <v>410</v>
      </c>
      <c r="B1995" t="str">
        <f t="shared" si="281"/>
        <v xml:space="preserve"> zduńskowolski </v>
      </c>
      <c r="C1995" s="4" t="s">
        <v>7</v>
      </c>
      <c r="D1995" s="6">
        <v>3615</v>
      </c>
      <c r="E1995" s="6">
        <v>1856</v>
      </c>
      <c r="F1995" s="6">
        <v>1759</v>
      </c>
      <c r="G1995" t="b">
        <f t="shared" si="274"/>
        <v>0</v>
      </c>
      <c r="H1995" t="b">
        <f t="shared" si="275"/>
        <v>1</v>
      </c>
      <c r="I1995" t="b">
        <f t="shared" si="276"/>
        <v>1</v>
      </c>
      <c r="J1995" t="b">
        <f t="shared" si="277"/>
        <v>0</v>
      </c>
    </row>
    <row r="1996" spans="1:10">
      <c r="A1996" t="s">
        <v>410</v>
      </c>
      <c r="B1996" t="str">
        <f t="shared" si="281"/>
        <v xml:space="preserve"> zduńskowolski </v>
      </c>
      <c r="C1996" s="4" t="s">
        <v>8</v>
      </c>
      <c r="D1996" s="6">
        <v>3237</v>
      </c>
      <c r="E1996" s="6">
        <v>1659</v>
      </c>
      <c r="F1996" s="6">
        <v>1578</v>
      </c>
      <c r="G1996" t="b">
        <f t="shared" si="274"/>
        <v>0</v>
      </c>
      <c r="H1996" t="b">
        <f t="shared" si="275"/>
        <v>1</v>
      </c>
      <c r="I1996" t="b">
        <f t="shared" si="276"/>
        <v>1</v>
      </c>
      <c r="J1996" t="b">
        <f t="shared" si="277"/>
        <v>0</v>
      </c>
    </row>
    <row r="1997" spans="1:10">
      <c r="A1997" t="s">
        <v>410</v>
      </c>
      <c r="B1997" t="str">
        <f t="shared" si="281"/>
        <v xml:space="preserve"> zduńskowolski </v>
      </c>
      <c r="C1997" s="4" t="s">
        <v>9</v>
      </c>
      <c r="D1997" s="6">
        <v>3522</v>
      </c>
      <c r="E1997" s="6">
        <v>1816</v>
      </c>
      <c r="F1997" s="6">
        <v>1706</v>
      </c>
      <c r="G1997" t="b">
        <f t="shared" si="274"/>
        <v>0</v>
      </c>
      <c r="H1997" t="b">
        <f t="shared" si="275"/>
        <v>1</v>
      </c>
      <c r="I1997" t="b">
        <f t="shared" si="276"/>
        <v>1</v>
      </c>
      <c r="J1997" t="b">
        <f t="shared" si="277"/>
        <v>0</v>
      </c>
    </row>
    <row r="1998" spans="1:10">
      <c r="A1998" t="s">
        <v>410</v>
      </c>
      <c r="B1998" t="str">
        <f t="shared" si="281"/>
        <v xml:space="preserve"> zduńskowolski </v>
      </c>
      <c r="C1998" s="4" t="s">
        <v>10</v>
      </c>
      <c r="D1998" s="6">
        <v>4119</v>
      </c>
      <c r="E1998" s="6">
        <v>2124</v>
      </c>
      <c r="F1998" s="6">
        <v>1995</v>
      </c>
      <c r="G1998" t="b">
        <f t="shared" si="274"/>
        <v>0</v>
      </c>
      <c r="H1998" t="b">
        <f t="shared" si="275"/>
        <v>1</v>
      </c>
      <c r="I1998" t="b">
        <f t="shared" si="276"/>
        <v>1</v>
      </c>
      <c r="J1998" t="b">
        <f t="shared" si="277"/>
        <v>0</v>
      </c>
    </row>
    <row r="1999" spans="1:10">
      <c r="A1999" t="s">
        <v>410</v>
      </c>
      <c r="B1999" t="str">
        <f t="shared" si="281"/>
        <v xml:space="preserve"> zduńskowolski </v>
      </c>
      <c r="C1999" s="4" t="s">
        <v>11</v>
      </c>
      <c r="D1999" s="6">
        <v>4879</v>
      </c>
      <c r="E1999" s="6">
        <v>2506</v>
      </c>
      <c r="F1999" s="6">
        <v>2373</v>
      </c>
      <c r="G1999" t="b">
        <f t="shared" si="274"/>
        <v>0</v>
      </c>
      <c r="H1999" t="b">
        <f t="shared" si="275"/>
        <v>1</v>
      </c>
      <c r="I1999" t="b">
        <f t="shared" si="276"/>
        <v>1</v>
      </c>
      <c r="J1999" t="b">
        <f t="shared" si="277"/>
        <v>0</v>
      </c>
    </row>
    <row r="2000" spans="1:10">
      <c r="A2000" t="s">
        <v>410</v>
      </c>
      <c r="B2000" t="str">
        <f t="shared" si="281"/>
        <v xml:space="preserve"> zduńskowolski </v>
      </c>
      <c r="C2000" s="4" t="s">
        <v>12</v>
      </c>
      <c r="D2000" s="6">
        <v>5393</v>
      </c>
      <c r="E2000" s="6">
        <v>2837</v>
      </c>
      <c r="F2000" s="6">
        <v>2556</v>
      </c>
      <c r="G2000" t="b">
        <f t="shared" si="274"/>
        <v>0</v>
      </c>
      <c r="H2000" t="b">
        <f t="shared" si="275"/>
        <v>1</v>
      </c>
      <c r="I2000" t="b">
        <f t="shared" si="276"/>
        <v>1</v>
      </c>
      <c r="J2000" t="b">
        <f t="shared" si="277"/>
        <v>0</v>
      </c>
    </row>
    <row r="2001" spans="1:10">
      <c r="A2001" t="s">
        <v>410</v>
      </c>
      <c r="B2001" t="str">
        <f t="shared" si="281"/>
        <v xml:space="preserve"> zduńskowolski </v>
      </c>
      <c r="C2001" s="4" t="s">
        <v>13</v>
      </c>
      <c r="D2001" s="6">
        <v>5253</v>
      </c>
      <c r="E2001" s="6">
        <v>2721</v>
      </c>
      <c r="F2001" s="6">
        <v>2532</v>
      </c>
      <c r="G2001" t="b">
        <f t="shared" si="274"/>
        <v>0</v>
      </c>
      <c r="H2001" t="b">
        <f t="shared" si="275"/>
        <v>1</v>
      </c>
      <c r="I2001" t="b">
        <f t="shared" si="276"/>
        <v>1</v>
      </c>
      <c r="J2001" t="b">
        <f t="shared" si="277"/>
        <v>0</v>
      </c>
    </row>
    <row r="2002" spans="1:10">
      <c r="A2002" t="s">
        <v>410</v>
      </c>
      <c r="B2002" t="str">
        <f t="shared" si="281"/>
        <v xml:space="preserve"> zduńskowolski </v>
      </c>
      <c r="C2002" s="4" t="s">
        <v>14</v>
      </c>
      <c r="D2002" s="6">
        <v>4879</v>
      </c>
      <c r="E2002" s="6">
        <v>2444</v>
      </c>
      <c r="F2002" s="6">
        <v>2435</v>
      </c>
      <c r="G2002" t="b">
        <f t="shared" si="274"/>
        <v>0</v>
      </c>
      <c r="H2002" t="b">
        <f t="shared" si="275"/>
        <v>1</v>
      </c>
      <c r="I2002" t="b">
        <f t="shared" si="276"/>
        <v>1</v>
      </c>
      <c r="J2002" t="b">
        <f t="shared" si="277"/>
        <v>0</v>
      </c>
    </row>
    <row r="2003" spans="1:10">
      <c r="A2003" t="s">
        <v>410</v>
      </c>
      <c r="B2003" t="str">
        <f t="shared" si="281"/>
        <v xml:space="preserve"> zduńskowolski </v>
      </c>
      <c r="C2003" s="4" t="s">
        <v>15</v>
      </c>
      <c r="D2003" s="6">
        <v>4264</v>
      </c>
      <c r="E2003" s="6">
        <v>2129</v>
      </c>
      <c r="F2003" s="6">
        <v>2135</v>
      </c>
      <c r="G2003" t="b">
        <f t="shared" si="274"/>
        <v>0</v>
      </c>
      <c r="H2003" t="b">
        <f t="shared" si="275"/>
        <v>1</v>
      </c>
      <c r="I2003" t="b">
        <f t="shared" si="276"/>
        <v>1</v>
      </c>
      <c r="J2003" t="b">
        <f t="shared" si="277"/>
        <v>0</v>
      </c>
    </row>
    <row r="2004" spans="1:10">
      <c r="A2004" t="s">
        <v>410</v>
      </c>
      <c r="B2004" t="str">
        <f t="shared" si="281"/>
        <v xml:space="preserve"> zduńskowolski </v>
      </c>
      <c r="C2004" s="4" t="s">
        <v>16</v>
      </c>
      <c r="D2004" s="6">
        <v>4195</v>
      </c>
      <c r="E2004" s="6">
        <v>2009</v>
      </c>
      <c r="F2004" s="6">
        <v>2186</v>
      </c>
      <c r="G2004" t="b">
        <f t="shared" ref="G2004:G2043" si="283">IFERROR(IF(SEARCH(" - ",C2004)&gt;0,FALSE,TRUE),TRUE)</f>
        <v>0</v>
      </c>
      <c r="H2004" t="b">
        <f t="shared" ref="H2004:H2043" si="284">IFERROR(IF(SEARCH("65+",C2004)&gt;0,FALSE,TRUE),TRUE)</f>
        <v>1</v>
      </c>
      <c r="I2004" t="b">
        <f t="shared" ref="I2004:I2043" si="285">IFERROR(IF(SEARCH("70",C2004)&gt;0,FALSE,TRUE),TRUE)</f>
        <v>1</v>
      </c>
      <c r="J2004" t="b">
        <f t="shared" ref="J2004:J2043" si="286">AND(G2004:I2004)</f>
        <v>0</v>
      </c>
    </row>
    <row r="2005" spans="1:10">
      <c r="A2005" t="s">
        <v>410</v>
      </c>
      <c r="B2005" t="str">
        <f t="shared" si="281"/>
        <v xml:space="preserve"> zduńskowolski </v>
      </c>
      <c r="C2005" s="4" t="s">
        <v>17</v>
      </c>
      <c r="D2005" s="6">
        <v>4992</v>
      </c>
      <c r="E2005" s="6">
        <v>2424</v>
      </c>
      <c r="F2005" s="6">
        <v>2568</v>
      </c>
      <c r="G2005" t="b">
        <f t="shared" si="283"/>
        <v>0</v>
      </c>
      <c r="H2005" t="b">
        <f t="shared" si="284"/>
        <v>1</v>
      </c>
      <c r="I2005" t="b">
        <f t="shared" si="285"/>
        <v>1</v>
      </c>
      <c r="J2005" t="b">
        <f t="shared" si="286"/>
        <v>0</v>
      </c>
    </row>
    <row r="2006" spans="1:10">
      <c r="A2006" t="s">
        <v>410</v>
      </c>
      <c r="B2006" t="str">
        <f t="shared" si="281"/>
        <v xml:space="preserve"> zduńskowolski </v>
      </c>
      <c r="C2006" s="4" t="s">
        <v>18</v>
      </c>
      <c r="D2006" s="6">
        <v>4748</v>
      </c>
      <c r="E2006" s="6">
        <v>2196</v>
      </c>
      <c r="F2006" s="6">
        <v>2552</v>
      </c>
      <c r="G2006" t="b">
        <f t="shared" si="283"/>
        <v>0</v>
      </c>
      <c r="H2006" t="b">
        <f t="shared" si="284"/>
        <v>1</v>
      </c>
      <c r="I2006" t="b">
        <f t="shared" si="285"/>
        <v>1</v>
      </c>
      <c r="J2006" t="b">
        <f t="shared" si="286"/>
        <v>0</v>
      </c>
    </row>
    <row r="2007" spans="1:10">
      <c r="A2007" t="s">
        <v>410</v>
      </c>
      <c r="B2007" t="str">
        <f t="shared" si="281"/>
        <v xml:space="preserve"> zduńskowolski </v>
      </c>
      <c r="C2007" s="4" t="s">
        <v>19</v>
      </c>
      <c r="D2007" s="6">
        <v>4145</v>
      </c>
      <c r="E2007" s="6">
        <v>1755</v>
      </c>
      <c r="F2007" s="6">
        <v>2390</v>
      </c>
      <c r="G2007" t="b">
        <f t="shared" si="283"/>
        <v>0</v>
      </c>
      <c r="H2007" t="b">
        <f t="shared" si="284"/>
        <v>1</v>
      </c>
      <c r="I2007" t="b">
        <f t="shared" si="285"/>
        <v>1</v>
      </c>
      <c r="J2007" t="b">
        <f t="shared" si="286"/>
        <v>0</v>
      </c>
    </row>
    <row r="2008" spans="1:10">
      <c r="A2008" t="s">
        <v>410</v>
      </c>
      <c r="B2008" t="str">
        <f t="shared" si="281"/>
        <v xml:space="preserve"> zduńskowolski </v>
      </c>
      <c r="C2008" s="4" t="s">
        <v>5</v>
      </c>
      <c r="D2008" s="6">
        <v>6899</v>
      </c>
      <c r="E2008" s="6">
        <v>2460</v>
      </c>
      <c r="F2008" s="6">
        <v>4439</v>
      </c>
      <c r="G2008" t="b">
        <f t="shared" si="283"/>
        <v>1</v>
      </c>
      <c r="H2008" t="b">
        <f t="shared" si="284"/>
        <v>1</v>
      </c>
      <c r="I2008" t="b">
        <f t="shared" si="285"/>
        <v>0</v>
      </c>
      <c r="J2008" t="b">
        <f t="shared" si="286"/>
        <v>0</v>
      </c>
    </row>
    <row r="2009" spans="1:10">
      <c r="A2009" t="s">
        <v>410</v>
      </c>
      <c r="B2009" t="str">
        <f t="shared" si="281"/>
        <v xml:space="preserve"> zduńskowolski </v>
      </c>
      <c r="C2009" s="4" t="s">
        <v>4</v>
      </c>
      <c r="D2009" s="6">
        <f>SUM(D2007:D2008)</f>
        <v>11044</v>
      </c>
      <c r="E2009" s="6">
        <f>SUM(E2007:E2008)</f>
        <v>4215</v>
      </c>
      <c r="F2009" s="6">
        <f t="shared" ref="F2009" si="287">SUM(F2007:F2008)</f>
        <v>6829</v>
      </c>
      <c r="G2009" t="b">
        <f t="shared" si="283"/>
        <v>1</v>
      </c>
      <c r="H2009" t="b">
        <f t="shared" si="284"/>
        <v>0</v>
      </c>
      <c r="I2009" t="b">
        <f t="shared" si="285"/>
        <v>1</v>
      </c>
      <c r="J2009" t="b">
        <f t="shared" si="286"/>
        <v>0</v>
      </c>
    </row>
    <row r="2010" spans="1:10">
      <c r="A2010" t="s">
        <v>410</v>
      </c>
      <c r="B2010" t="str">
        <f t="shared" si="281"/>
        <v xml:space="preserve"> zgierski </v>
      </c>
      <c r="C2010" s="4" t="s">
        <v>183</v>
      </c>
      <c r="D2010" s="6">
        <v>165187</v>
      </c>
      <c r="E2010" s="6">
        <v>78569</v>
      </c>
      <c r="F2010" s="6">
        <v>86618</v>
      </c>
      <c r="G2010" t="b">
        <f t="shared" si="283"/>
        <v>1</v>
      </c>
      <c r="H2010" t="b">
        <f t="shared" si="284"/>
        <v>1</v>
      </c>
      <c r="I2010" t="b">
        <f t="shared" si="285"/>
        <v>1</v>
      </c>
      <c r="J2010" t="b">
        <f t="shared" si="286"/>
        <v>1</v>
      </c>
    </row>
    <row r="2011" spans="1:10">
      <c r="A2011" t="s">
        <v>410</v>
      </c>
      <c r="B2011" t="str">
        <f t="shared" si="281"/>
        <v xml:space="preserve"> zgierski </v>
      </c>
      <c r="C2011" s="4" t="s">
        <v>6</v>
      </c>
      <c r="D2011" s="6">
        <v>7475</v>
      </c>
      <c r="E2011" s="6">
        <v>3877</v>
      </c>
      <c r="F2011" s="6">
        <v>3598</v>
      </c>
      <c r="G2011" t="b">
        <f t="shared" si="283"/>
        <v>0</v>
      </c>
      <c r="H2011" t="b">
        <f t="shared" si="284"/>
        <v>1</v>
      </c>
      <c r="I2011" t="b">
        <f t="shared" si="285"/>
        <v>1</v>
      </c>
      <c r="J2011" t="b">
        <f t="shared" si="286"/>
        <v>0</v>
      </c>
    </row>
    <row r="2012" spans="1:10">
      <c r="A2012" t="s">
        <v>410</v>
      </c>
      <c r="B2012" t="str">
        <f t="shared" si="281"/>
        <v xml:space="preserve"> zgierski </v>
      </c>
      <c r="C2012" s="4" t="s">
        <v>7</v>
      </c>
      <c r="D2012" s="6">
        <v>8748</v>
      </c>
      <c r="E2012" s="6">
        <v>4478</v>
      </c>
      <c r="F2012" s="6">
        <v>4270</v>
      </c>
      <c r="G2012" t="b">
        <f t="shared" si="283"/>
        <v>0</v>
      </c>
      <c r="H2012" t="b">
        <f t="shared" si="284"/>
        <v>1</v>
      </c>
      <c r="I2012" t="b">
        <f t="shared" si="285"/>
        <v>1</v>
      </c>
      <c r="J2012" t="b">
        <f t="shared" si="286"/>
        <v>0</v>
      </c>
    </row>
    <row r="2013" spans="1:10">
      <c r="A2013" t="s">
        <v>410</v>
      </c>
      <c r="B2013" t="str">
        <f t="shared" si="281"/>
        <v xml:space="preserve"> zgierski </v>
      </c>
      <c r="C2013" s="4" t="s">
        <v>8</v>
      </c>
      <c r="D2013" s="6">
        <v>7589</v>
      </c>
      <c r="E2013" s="6">
        <v>3909</v>
      </c>
      <c r="F2013" s="6">
        <v>3680</v>
      </c>
      <c r="G2013" t="b">
        <f t="shared" si="283"/>
        <v>0</v>
      </c>
      <c r="H2013" t="b">
        <f t="shared" si="284"/>
        <v>1</v>
      </c>
      <c r="I2013" t="b">
        <f t="shared" si="285"/>
        <v>1</v>
      </c>
      <c r="J2013" t="b">
        <f t="shared" si="286"/>
        <v>0</v>
      </c>
    </row>
    <row r="2014" spans="1:10">
      <c r="A2014" t="s">
        <v>410</v>
      </c>
      <c r="B2014" t="str">
        <f t="shared" si="281"/>
        <v xml:space="preserve"> zgierski </v>
      </c>
      <c r="C2014" s="4" t="s">
        <v>9</v>
      </c>
      <c r="D2014" s="6">
        <v>7895</v>
      </c>
      <c r="E2014" s="6">
        <v>4120</v>
      </c>
      <c r="F2014" s="6">
        <v>3775</v>
      </c>
      <c r="G2014" t="b">
        <f t="shared" si="283"/>
        <v>0</v>
      </c>
      <c r="H2014" t="b">
        <f t="shared" si="284"/>
        <v>1</v>
      </c>
      <c r="I2014" t="b">
        <f t="shared" si="285"/>
        <v>1</v>
      </c>
      <c r="J2014" t="b">
        <f t="shared" si="286"/>
        <v>0</v>
      </c>
    </row>
    <row r="2015" spans="1:10">
      <c r="A2015" t="s">
        <v>410</v>
      </c>
      <c r="B2015" t="str">
        <f t="shared" si="281"/>
        <v xml:space="preserve"> zgierski </v>
      </c>
      <c r="C2015" s="4" t="s">
        <v>10</v>
      </c>
      <c r="D2015" s="6">
        <v>9399</v>
      </c>
      <c r="E2015" s="6">
        <v>4821</v>
      </c>
      <c r="F2015" s="6">
        <v>4578</v>
      </c>
      <c r="G2015" t="b">
        <f t="shared" si="283"/>
        <v>0</v>
      </c>
      <c r="H2015" t="b">
        <f t="shared" si="284"/>
        <v>1</v>
      </c>
      <c r="I2015" t="b">
        <f t="shared" si="285"/>
        <v>1</v>
      </c>
      <c r="J2015" t="b">
        <f t="shared" si="286"/>
        <v>0</v>
      </c>
    </row>
    <row r="2016" spans="1:10">
      <c r="A2016" t="s">
        <v>410</v>
      </c>
      <c r="B2016" t="str">
        <f t="shared" si="281"/>
        <v xml:space="preserve"> zgierski </v>
      </c>
      <c r="C2016" s="4" t="s">
        <v>11</v>
      </c>
      <c r="D2016" s="6">
        <v>10568</v>
      </c>
      <c r="E2016" s="6">
        <v>5325</v>
      </c>
      <c r="F2016" s="6">
        <v>5243</v>
      </c>
      <c r="G2016" t="b">
        <f t="shared" si="283"/>
        <v>0</v>
      </c>
      <c r="H2016" t="b">
        <f t="shared" si="284"/>
        <v>1</v>
      </c>
      <c r="I2016" t="b">
        <f t="shared" si="285"/>
        <v>1</v>
      </c>
      <c r="J2016" t="b">
        <f t="shared" si="286"/>
        <v>0</v>
      </c>
    </row>
    <row r="2017" spans="1:10">
      <c r="A2017" t="s">
        <v>410</v>
      </c>
      <c r="B2017" t="str">
        <f t="shared" si="281"/>
        <v xml:space="preserve"> zgierski </v>
      </c>
      <c r="C2017" s="4" t="s">
        <v>12</v>
      </c>
      <c r="D2017" s="6">
        <v>12715</v>
      </c>
      <c r="E2017" s="6">
        <v>6404</v>
      </c>
      <c r="F2017" s="6">
        <v>6311</v>
      </c>
      <c r="G2017" t="b">
        <f t="shared" si="283"/>
        <v>0</v>
      </c>
      <c r="H2017" t="b">
        <f t="shared" si="284"/>
        <v>1</v>
      </c>
      <c r="I2017" t="b">
        <f t="shared" si="285"/>
        <v>1</v>
      </c>
      <c r="J2017" t="b">
        <f t="shared" si="286"/>
        <v>0</v>
      </c>
    </row>
    <row r="2018" spans="1:10">
      <c r="A2018" t="s">
        <v>410</v>
      </c>
      <c r="B2018" t="str">
        <f t="shared" si="281"/>
        <v xml:space="preserve"> zgierski </v>
      </c>
      <c r="C2018" s="4" t="s">
        <v>13</v>
      </c>
      <c r="D2018" s="6">
        <v>13353</v>
      </c>
      <c r="E2018" s="6">
        <v>6619</v>
      </c>
      <c r="F2018" s="6">
        <v>6734</v>
      </c>
      <c r="G2018" t="b">
        <f t="shared" si="283"/>
        <v>0</v>
      </c>
      <c r="H2018" t="b">
        <f t="shared" si="284"/>
        <v>1</v>
      </c>
      <c r="I2018" t="b">
        <f t="shared" si="285"/>
        <v>1</v>
      </c>
      <c r="J2018" t="b">
        <f t="shared" si="286"/>
        <v>0</v>
      </c>
    </row>
    <row r="2019" spans="1:10">
      <c r="A2019" t="s">
        <v>410</v>
      </c>
      <c r="B2019" t="str">
        <f t="shared" si="281"/>
        <v xml:space="preserve"> zgierski </v>
      </c>
      <c r="C2019" s="4" t="s">
        <v>14</v>
      </c>
      <c r="D2019" s="6">
        <v>12875</v>
      </c>
      <c r="E2019" s="6">
        <v>6383</v>
      </c>
      <c r="F2019" s="6">
        <v>6492</v>
      </c>
      <c r="G2019" t="b">
        <f t="shared" si="283"/>
        <v>0</v>
      </c>
      <c r="H2019" t="b">
        <f t="shared" si="284"/>
        <v>1</v>
      </c>
      <c r="I2019" t="b">
        <f t="shared" si="285"/>
        <v>1</v>
      </c>
      <c r="J2019" t="b">
        <f t="shared" si="286"/>
        <v>0</v>
      </c>
    </row>
    <row r="2020" spans="1:10">
      <c r="A2020" t="s">
        <v>410</v>
      </c>
      <c r="B2020" t="str">
        <f t="shared" si="281"/>
        <v xml:space="preserve"> zgierski </v>
      </c>
      <c r="C2020" s="4" t="s">
        <v>15</v>
      </c>
      <c r="D2020" s="6">
        <v>10979</v>
      </c>
      <c r="E2020" s="6">
        <v>5504</v>
      </c>
      <c r="F2020" s="6">
        <v>5475</v>
      </c>
      <c r="G2020" t="b">
        <f t="shared" si="283"/>
        <v>0</v>
      </c>
      <c r="H2020" t="b">
        <f t="shared" si="284"/>
        <v>1</v>
      </c>
      <c r="I2020" t="b">
        <f t="shared" si="285"/>
        <v>1</v>
      </c>
      <c r="J2020" t="b">
        <f t="shared" si="286"/>
        <v>0</v>
      </c>
    </row>
    <row r="2021" spans="1:10">
      <c r="A2021" t="s">
        <v>410</v>
      </c>
      <c r="B2021" t="str">
        <f t="shared" si="281"/>
        <v xml:space="preserve"> zgierski </v>
      </c>
      <c r="C2021" s="4" t="s">
        <v>16</v>
      </c>
      <c r="D2021" s="6">
        <v>9990</v>
      </c>
      <c r="E2021" s="6">
        <v>4857</v>
      </c>
      <c r="F2021" s="6">
        <v>5133</v>
      </c>
      <c r="G2021" t="b">
        <f t="shared" si="283"/>
        <v>0</v>
      </c>
      <c r="H2021" t="b">
        <f t="shared" si="284"/>
        <v>1</v>
      </c>
      <c r="I2021" t="b">
        <f t="shared" si="285"/>
        <v>1</v>
      </c>
      <c r="J2021" t="b">
        <f t="shared" si="286"/>
        <v>0</v>
      </c>
    </row>
    <row r="2022" spans="1:10">
      <c r="A2022" t="s">
        <v>410</v>
      </c>
      <c r="B2022" t="str">
        <f t="shared" si="281"/>
        <v xml:space="preserve"> zgierski </v>
      </c>
      <c r="C2022" s="4" t="s">
        <v>17</v>
      </c>
      <c r="D2022" s="6">
        <v>12233</v>
      </c>
      <c r="E2022" s="6">
        <v>5683</v>
      </c>
      <c r="F2022" s="6">
        <v>6550</v>
      </c>
      <c r="G2022" t="b">
        <f t="shared" si="283"/>
        <v>0</v>
      </c>
      <c r="H2022" t="b">
        <f t="shared" si="284"/>
        <v>1</v>
      </c>
      <c r="I2022" t="b">
        <f t="shared" si="285"/>
        <v>1</v>
      </c>
      <c r="J2022" t="b">
        <f t="shared" si="286"/>
        <v>0</v>
      </c>
    </row>
    <row r="2023" spans="1:10">
      <c r="A2023" t="s">
        <v>410</v>
      </c>
      <c r="B2023" t="str">
        <f t="shared" si="281"/>
        <v xml:space="preserve"> zgierski </v>
      </c>
      <c r="C2023" s="4" t="s">
        <v>18</v>
      </c>
      <c r="D2023" s="6">
        <v>12419</v>
      </c>
      <c r="E2023" s="6">
        <v>5636</v>
      </c>
      <c r="F2023" s="6">
        <v>6783</v>
      </c>
      <c r="G2023" t="b">
        <f t="shared" si="283"/>
        <v>0</v>
      </c>
      <c r="H2023" t="b">
        <f t="shared" si="284"/>
        <v>1</v>
      </c>
      <c r="I2023" t="b">
        <f t="shared" si="285"/>
        <v>1</v>
      </c>
      <c r="J2023" t="b">
        <f t="shared" si="286"/>
        <v>0</v>
      </c>
    </row>
    <row r="2024" spans="1:10">
      <c r="A2024" t="s">
        <v>410</v>
      </c>
      <c r="B2024" t="str">
        <f t="shared" si="281"/>
        <v xml:space="preserve"> zgierski </v>
      </c>
      <c r="C2024" s="4" t="s">
        <v>19</v>
      </c>
      <c r="D2024" s="6">
        <v>11027</v>
      </c>
      <c r="E2024" s="6">
        <v>4643</v>
      </c>
      <c r="F2024" s="6">
        <v>6384</v>
      </c>
      <c r="G2024" t="b">
        <f t="shared" si="283"/>
        <v>0</v>
      </c>
      <c r="H2024" t="b">
        <f t="shared" si="284"/>
        <v>1</v>
      </c>
      <c r="I2024" t="b">
        <f t="shared" si="285"/>
        <v>1</v>
      </c>
      <c r="J2024" t="b">
        <f t="shared" si="286"/>
        <v>0</v>
      </c>
    </row>
    <row r="2025" spans="1:10">
      <c r="A2025" t="s">
        <v>410</v>
      </c>
      <c r="B2025" t="str">
        <f t="shared" si="281"/>
        <v xml:space="preserve"> zgierski </v>
      </c>
      <c r="C2025" s="4" t="s">
        <v>5</v>
      </c>
      <c r="D2025" s="6">
        <v>17922</v>
      </c>
      <c r="E2025" s="6">
        <v>6310</v>
      </c>
      <c r="F2025" s="6">
        <v>11612</v>
      </c>
      <c r="G2025" t="b">
        <f t="shared" si="283"/>
        <v>1</v>
      </c>
      <c r="H2025" t="b">
        <f t="shared" si="284"/>
        <v>1</v>
      </c>
      <c r="I2025" t="b">
        <f t="shared" si="285"/>
        <v>0</v>
      </c>
      <c r="J2025" t="b">
        <f t="shared" si="286"/>
        <v>0</v>
      </c>
    </row>
    <row r="2026" spans="1:10">
      <c r="A2026" t="s">
        <v>410</v>
      </c>
      <c r="B2026" t="str">
        <f t="shared" si="281"/>
        <v xml:space="preserve"> zgierski </v>
      </c>
      <c r="C2026" s="4" t="s">
        <v>4</v>
      </c>
      <c r="D2026" s="6">
        <f>SUM(D2024:D2025)</f>
        <v>28949</v>
      </c>
      <c r="E2026" s="6">
        <f>SUM(E2024:E2025)</f>
        <v>10953</v>
      </c>
      <c r="F2026" s="6">
        <f t="shared" ref="F2026" si="288">SUM(F2024:F2025)</f>
        <v>17996</v>
      </c>
      <c r="G2026" t="b">
        <f t="shared" si="283"/>
        <v>1</v>
      </c>
      <c r="H2026" t="b">
        <f t="shared" si="284"/>
        <v>0</v>
      </c>
      <c r="I2026" t="b">
        <f t="shared" si="285"/>
        <v>1</v>
      </c>
      <c r="J2026" t="b">
        <f t="shared" si="286"/>
        <v>0</v>
      </c>
    </row>
    <row r="2027" spans="1:10">
      <c r="A2027" t="s">
        <v>410</v>
      </c>
      <c r="B2027" t="str">
        <f t="shared" si="281"/>
        <v xml:space="preserve"> brzeziński </v>
      </c>
      <c r="C2027" s="4" t="s">
        <v>184</v>
      </c>
      <c r="D2027" s="6">
        <v>30932</v>
      </c>
      <c r="E2027" s="6">
        <v>14972</v>
      </c>
      <c r="F2027" s="6">
        <v>15960</v>
      </c>
      <c r="G2027" t="b">
        <f t="shared" si="283"/>
        <v>1</v>
      </c>
      <c r="H2027" t="b">
        <f t="shared" si="284"/>
        <v>1</v>
      </c>
      <c r="I2027" t="b">
        <f t="shared" si="285"/>
        <v>1</v>
      </c>
      <c r="J2027" t="b">
        <f t="shared" si="286"/>
        <v>1</v>
      </c>
    </row>
    <row r="2028" spans="1:10">
      <c r="A2028" t="s">
        <v>410</v>
      </c>
      <c r="B2028" t="str">
        <f t="shared" si="281"/>
        <v xml:space="preserve"> brzeziński </v>
      </c>
      <c r="C2028" s="4" t="s">
        <v>6</v>
      </c>
      <c r="D2028" s="6">
        <v>1489</v>
      </c>
      <c r="E2028" s="6">
        <v>756</v>
      </c>
      <c r="F2028" s="6">
        <v>733</v>
      </c>
      <c r="G2028" t="b">
        <f t="shared" si="283"/>
        <v>0</v>
      </c>
      <c r="H2028" t="b">
        <f t="shared" si="284"/>
        <v>1</v>
      </c>
      <c r="I2028" t="b">
        <f t="shared" si="285"/>
        <v>1</v>
      </c>
      <c r="J2028" t="b">
        <f t="shared" si="286"/>
        <v>0</v>
      </c>
    </row>
    <row r="2029" spans="1:10">
      <c r="A2029" t="s">
        <v>410</v>
      </c>
      <c r="B2029" t="str">
        <f t="shared" si="281"/>
        <v xml:space="preserve"> brzeziński </v>
      </c>
      <c r="C2029" s="4" t="s">
        <v>7</v>
      </c>
      <c r="D2029" s="6">
        <v>1640</v>
      </c>
      <c r="E2029" s="6">
        <v>846</v>
      </c>
      <c r="F2029" s="6">
        <v>794</v>
      </c>
      <c r="G2029" t="b">
        <f t="shared" si="283"/>
        <v>0</v>
      </c>
      <c r="H2029" t="b">
        <f t="shared" si="284"/>
        <v>1</v>
      </c>
      <c r="I2029" t="b">
        <f t="shared" si="285"/>
        <v>1</v>
      </c>
      <c r="J2029" t="b">
        <f t="shared" si="286"/>
        <v>0</v>
      </c>
    </row>
    <row r="2030" spans="1:10">
      <c r="A2030" t="s">
        <v>410</v>
      </c>
      <c r="B2030" t="str">
        <f t="shared" si="281"/>
        <v xml:space="preserve"> brzeziński </v>
      </c>
      <c r="C2030" s="4" t="s">
        <v>8</v>
      </c>
      <c r="D2030" s="6">
        <v>1434</v>
      </c>
      <c r="E2030" s="6">
        <v>742</v>
      </c>
      <c r="F2030" s="6">
        <v>692</v>
      </c>
      <c r="G2030" t="b">
        <f t="shared" si="283"/>
        <v>0</v>
      </c>
      <c r="H2030" t="b">
        <f t="shared" si="284"/>
        <v>1</v>
      </c>
      <c r="I2030" t="b">
        <f t="shared" si="285"/>
        <v>1</v>
      </c>
      <c r="J2030" t="b">
        <f t="shared" si="286"/>
        <v>0</v>
      </c>
    </row>
    <row r="2031" spans="1:10">
      <c r="A2031" t="s">
        <v>410</v>
      </c>
      <c r="B2031" t="str">
        <f t="shared" si="281"/>
        <v xml:space="preserve"> brzeziński </v>
      </c>
      <c r="C2031" s="4" t="s">
        <v>9</v>
      </c>
      <c r="D2031" s="6">
        <v>1555</v>
      </c>
      <c r="E2031" s="6">
        <v>786</v>
      </c>
      <c r="F2031" s="6">
        <v>769</v>
      </c>
      <c r="G2031" t="b">
        <f t="shared" si="283"/>
        <v>0</v>
      </c>
      <c r="H2031" t="b">
        <f t="shared" si="284"/>
        <v>1</v>
      </c>
      <c r="I2031" t="b">
        <f t="shared" si="285"/>
        <v>1</v>
      </c>
      <c r="J2031" t="b">
        <f t="shared" si="286"/>
        <v>0</v>
      </c>
    </row>
    <row r="2032" spans="1:10">
      <c r="A2032" t="s">
        <v>410</v>
      </c>
      <c r="B2032" t="str">
        <f t="shared" si="281"/>
        <v xml:space="preserve"> brzeziński </v>
      </c>
      <c r="C2032" s="4" t="s">
        <v>10</v>
      </c>
      <c r="D2032" s="6">
        <v>1935</v>
      </c>
      <c r="E2032" s="6">
        <v>1018</v>
      </c>
      <c r="F2032" s="6">
        <v>917</v>
      </c>
      <c r="G2032" t="b">
        <f t="shared" si="283"/>
        <v>0</v>
      </c>
      <c r="H2032" t="b">
        <f t="shared" si="284"/>
        <v>1</v>
      </c>
      <c r="I2032" t="b">
        <f t="shared" si="285"/>
        <v>1</v>
      </c>
      <c r="J2032" t="b">
        <f t="shared" si="286"/>
        <v>0</v>
      </c>
    </row>
    <row r="2033" spans="1:10">
      <c r="A2033" t="s">
        <v>410</v>
      </c>
      <c r="B2033" t="str">
        <f t="shared" si="281"/>
        <v xml:space="preserve"> brzeziński </v>
      </c>
      <c r="C2033" s="4" t="s">
        <v>11</v>
      </c>
      <c r="D2033" s="6">
        <v>2130</v>
      </c>
      <c r="E2033" s="6">
        <v>1131</v>
      </c>
      <c r="F2033" s="6">
        <v>999</v>
      </c>
      <c r="G2033" t="b">
        <f t="shared" si="283"/>
        <v>0</v>
      </c>
      <c r="H2033" t="b">
        <f t="shared" si="284"/>
        <v>1</v>
      </c>
      <c r="I2033" t="b">
        <f t="shared" si="285"/>
        <v>1</v>
      </c>
      <c r="J2033" t="b">
        <f t="shared" si="286"/>
        <v>0</v>
      </c>
    </row>
    <row r="2034" spans="1:10">
      <c r="A2034" t="s">
        <v>410</v>
      </c>
      <c r="B2034" t="str">
        <f t="shared" si="281"/>
        <v xml:space="preserve"> brzeziński </v>
      </c>
      <c r="C2034" s="4" t="s">
        <v>12</v>
      </c>
      <c r="D2034" s="6">
        <v>2360</v>
      </c>
      <c r="E2034" s="6">
        <v>1204</v>
      </c>
      <c r="F2034" s="6">
        <v>1156</v>
      </c>
      <c r="G2034" t="b">
        <f t="shared" si="283"/>
        <v>0</v>
      </c>
      <c r="H2034" t="b">
        <f t="shared" si="284"/>
        <v>1</v>
      </c>
      <c r="I2034" t="b">
        <f t="shared" si="285"/>
        <v>1</v>
      </c>
      <c r="J2034" t="b">
        <f t="shared" si="286"/>
        <v>0</v>
      </c>
    </row>
    <row r="2035" spans="1:10">
      <c r="A2035" t="s">
        <v>410</v>
      </c>
      <c r="B2035" t="str">
        <f t="shared" si="281"/>
        <v xml:space="preserve"> brzeziński </v>
      </c>
      <c r="C2035" s="4" t="s">
        <v>13</v>
      </c>
      <c r="D2035" s="6">
        <v>2450</v>
      </c>
      <c r="E2035" s="6">
        <v>1261</v>
      </c>
      <c r="F2035" s="6">
        <v>1189</v>
      </c>
      <c r="G2035" t="b">
        <f t="shared" si="283"/>
        <v>0</v>
      </c>
      <c r="H2035" t="b">
        <f t="shared" si="284"/>
        <v>1</v>
      </c>
      <c r="I2035" t="b">
        <f t="shared" si="285"/>
        <v>1</v>
      </c>
      <c r="J2035" t="b">
        <f t="shared" si="286"/>
        <v>0</v>
      </c>
    </row>
    <row r="2036" spans="1:10">
      <c r="A2036" t="s">
        <v>410</v>
      </c>
      <c r="B2036" t="str">
        <f t="shared" si="281"/>
        <v xml:space="preserve"> brzeziński </v>
      </c>
      <c r="C2036" s="4" t="s">
        <v>14</v>
      </c>
      <c r="D2036" s="6">
        <v>2286</v>
      </c>
      <c r="E2036" s="6">
        <v>1133</v>
      </c>
      <c r="F2036" s="6">
        <v>1153</v>
      </c>
      <c r="G2036" t="b">
        <f t="shared" si="283"/>
        <v>0</v>
      </c>
      <c r="H2036" t="b">
        <f t="shared" si="284"/>
        <v>1</v>
      </c>
      <c r="I2036" t="b">
        <f t="shared" si="285"/>
        <v>1</v>
      </c>
      <c r="J2036" t="b">
        <f t="shared" si="286"/>
        <v>0</v>
      </c>
    </row>
    <row r="2037" spans="1:10">
      <c r="A2037" t="s">
        <v>410</v>
      </c>
      <c r="B2037" t="str">
        <f t="shared" si="281"/>
        <v xml:space="preserve"> brzeziński </v>
      </c>
      <c r="C2037" s="4" t="s">
        <v>15</v>
      </c>
      <c r="D2037" s="6">
        <v>2075</v>
      </c>
      <c r="E2037" s="6">
        <v>1058</v>
      </c>
      <c r="F2037" s="6">
        <v>1017</v>
      </c>
      <c r="G2037" t="b">
        <f t="shared" si="283"/>
        <v>0</v>
      </c>
      <c r="H2037" t="b">
        <f t="shared" si="284"/>
        <v>1</v>
      </c>
      <c r="I2037" t="b">
        <f t="shared" si="285"/>
        <v>1</v>
      </c>
      <c r="J2037" t="b">
        <f t="shared" si="286"/>
        <v>0</v>
      </c>
    </row>
    <row r="2038" spans="1:10">
      <c r="A2038" t="s">
        <v>410</v>
      </c>
      <c r="B2038" t="str">
        <f t="shared" si="281"/>
        <v xml:space="preserve"> brzeziński </v>
      </c>
      <c r="C2038" s="4" t="s">
        <v>16</v>
      </c>
      <c r="D2038" s="6">
        <v>1895</v>
      </c>
      <c r="E2038" s="6">
        <v>932</v>
      </c>
      <c r="F2038" s="6">
        <v>963</v>
      </c>
      <c r="G2038" t="b">
        <f t="shared" si="283"/>
        <v>0</v>
      </c>
      <c r="H2038" t="b">
        <f t="shared" si="284"/>
        <v>1</v>
      </c>
      <c r="I2038" t="b">
        <f t="shared" si="285"/>
        <v>1</v>
      </c>
      <c r="J2038" t="b">
        <f t="shared" si="286"/>
        <v>0</v>
      </c>
    </row>
    <row r="2039" spans="1:10">
      <c r="A2039" t="s">
        <v>410</v>
      </c>
      <c r="B2039" t="str">
        <f t="shared" si="281"/>
        <v xml:space="preserve"> brzeziński </v>
      </c>
      <c r="C2039" s="4" t="s">
        <v>17</v>
      </c>
      <c r="D2039" s="6">
        <v>2233</v>
      </c>
      <c r="E2039" s="6">
        <v>1084</v>
      </c>
      <c r="F2039" s="6">
        <v>1149</v>
      </c>
      <c r="G2039" t="b">
        <f t="shared" si="283"/>
        <v>0</v>
      </c>
      <c r="H2039" t="b">
        <f t="shared" si="284"/>
        <v>1</v>
      </c>
      <c r="I2039" t="b">
        <f t="shared" si="285"/>
        <v>1</v>
      </c>
      <c r="J2039" t="b">
        <f t="shared" si="286"/>
        <v>0</v>
      </c>
    </row>
    <row r="2040" spans="1:10">
      <c r="A2040" t="s">
        <v>410</v>
      </c>
      <c r="B2040" t="str">
        <f t="shared" ref="B2040:B2103" si="289">IF(C2039="65+",C2040,B2039)</f>
        <v xml:space="preserve"> brzeziński </v>
      </c>
      <c r="C2040" s="4" t="s">
        <v>18</v>
      </c>
      <c r="D2040" s="6">
        <v>2299</v>
      </c>
      <c r="E2040" s="6">
        <v>1066</v>
      </c>
      <c r="F2040" s="6">
        <v>1233</v>
      </c>
      <c r="G2040" t="b">
        <f t="shared" si="283"/>
        <v>0</v>
      </c>
      <c r="H2040" t="b">
        <f t="shared" si="284"/>
        <v>1</v>
      </c>
      <c r="I2040" t="b">
        <f t="shared" si="285"/>
        <v>1</v>
      </c>
      <c r="J2040" t="b">
        <f t="shared" si="286"/>
        <v>0</v>
      </c>
    </row>
    <row r="2041" spans="1:10">
      <c r="A2041" t="s">
        <v>410</v>
      </c>
      <c r="B2041" t="str">
        <f t="shared" si="289"/>
        <v xml:space="preserve"> brzeziński </v>
      </c>
      <c r="C2041" s="4" t="s">
        <v>19</v>
      </c>
      <c r="D2041" s="6">
        <v>1808</v>
      </c>
      <c r="E2041" s="6">
        <v>795</v>
      </c>
      <c r="F2041" s="6">
        <v>1013</v>
      </c>
      <c r="G2041" t="b">
        <f t="shared" si="283"/>
        <v>0</v>
      </c>
      <c r="H2041" t="b">
        <f t="shared" si="284"/>
        <v>1</v>
      </c>
      <c r="I2041" t="b">
        <f t="shared" si="285"/>
        <v>1</v>
      </c>
      <c r="J2041" t="b">
        <f t="shared" si="286"/>
        <v>0</v>
      </c>
    </row>
    <row r="2042" spans="1:10">
      <c r="A2042" t="s">
        <v>410</v>
      </c>
      <c r="B2042" t="str">
        <f t="shared" si="289"/>
        <v xml:space="preserve"> brzeziński </v>
      </c>
      <c r="C2042" s="4" t="s">
        <v>5</v>
      </c>
      <c r="D2042" s="6">
        <v>3343</v>
      </c>
      <c r="E2042" s="6">
        <v>1160</v>
      </c>
      <c r="F2042" s="6">
        <v>2183</v>
      </c>
      <c r="G2042" t="b">
        <f t="shared" si="283"/>
        <v>1</v>
      </c>
      <c r="H2042" t="b">
        <f t="shared" si="284"/>
        <v>1</v>
      </c>
      <c r="I2042" t="b">
        <f t="shared" si="285"/>
        <v>0</v>
      </c>
      <c r="J2042" t="b">
        <f t="shared" si="286"/>
        <v>0</v>
      </c>
    </row>
    <row r="2043" spans="1:10">
      <c r="A2043" t="s">
        <v>410</v>
      </c>
      <c r="B2043" t="str">
        <f t="shared" si="289"/>
        <v xml:space="preserve"> brzeziński </v>
      </c>
      <c r="C2043" s="4" t="s">
        <v>4</v>
      </c>
      <c r="D2043" s="6">
        <f>SUM(D2041:D2042)</f>
        <v>5151</v>
      </c>
      <c r="E2043" s="6">
        <f>SUM(E2041:E2042)</f>
        <v>1955</v>
      </c>
      <c r="F2043" s="6">
        <f t="shared" ref="F2043" si="290">SUM(F2041:F2042)</f>
        <v>3196</v>
      </c>
      <c r="G2043" t="b">
        <f t="shared" si="283"/>
        <v>1</v>
      </c>
      <c r="H2043" t="b">
        <f t="shared" si="284"/>
        <v>0</v>
      </c>
      <c r="I2043" t="b">
        <f t="shared" si="285"/>
        <v>1</v>
      </c>
      <c r="J2043" t="b">
        <f t="shared" si="286"/>
        <v>0</v>
      </c>
    </row>
    <row r="2044" spans="1:10">
      <c r="A2044" s="1" t="s">
        <v>411</v>
      </c>
      <c r="B2044" t="s">
        <v>666</v>
      </c>
      <c r="C2044" s="1" t="s">
        <v>56</v>
      </c>
      <c r="D2044" s="2">
        <v>3376329</v>
      </c>
      <c r="E2044" s="3">
        <v>1638593</v>
      </c>
      <c r="F2044" s="3">
        <v>1737736</v>
      </c>
      <c r="G2044" t="b">
        <f>IFERROR(IF(SEARCH(" - ",C2044)&gt;0,FALSE,TRUE),TRUE)</f>
        <v>1</v>
      </c>
      <c r="H2044" t="b">
        <f>IFERROR(IF(SEARCH("65+",C2044)&gt;0,FALSE,TRUE),TRUE)</f>
        <v>1</v>
      </c>
      <c r="I2044" t="b">
        <f>IFERROR(IF(SEARCH("70",C2044)&gt;0,FALSE,TRUE),TRUE)</f>
        <v>1</v>
      </c>
      <c r="J2044" t="b">
        <f>AND(G2044:I2044)</f>
        <v>1</v>
      </c>
    </row>
    <row r="2045" spans="1:10">
      <c r="A2045" s="1" t="s">
        <v>411</v>
      </c>
      <c r="B2045" t="str">
        <f t="shared" si="289"/>
        <v>Wszystkie</v>
      </c>
      <c r="C2045" s="4" t="s">
        <v>6</v>
      </c>
      <c r="D2045" s="5">
        <v>175648</v>
      </c>
      <c r="E2045" s="5">
        <v>90482</v>
      </c>
      <c r="F2045" s="5">
        <v>85166</v>
      </c>
      <c r="G2045" t="b">
        <f t="shared" ref="G2045:G2108" si="291">IFERROR(IF(SEARCH(" - ",C2045)&gt;0,FALSE,TRUE),TRUE)</f>
        <v>0</v>
      </c>
      <c r="H2045" t="b">
        <f t="shared" ref="H2045:H2108" si="292">IFERROR(IF(SEARCH("65+",C2045)&gt;0,FALSE,TRUE),TRUE)</f>
        <v>1</v>
      </c>
      <c r="I2045" t="b">
        <f t="shared" ref="I2045:I2108" si="293">IFERROR(IF(SEARCH("70",C2045)&gt;0,FALSE,TRUE),TRUE)</f>
        <v>1</v>
      </c>
      <c r="J2045" t="b">
        <f t="shared" ref="J2045:J2108" si="294">AND(G2045:I2045)</f>
        <v>0</v>
      </c>
    </row>
    <row r="2046" spans="1:10">
      <c r="A2046" s="1" t="s">
        <v>411</v>
      </c>
      <c r="B2046" t="str">
        <f t="shared" si="289"/>
        <v>Wszystkie</v>
      </c>
      <c r="C2046" s="4" t="s">
        <v>7</v>
      </c>
      <c r="D2046" s="6">
        <v>188870</v>
      </c>
      <c r="E2046" s="6">
        <v>96829</v>
      </c>
      <c r="F2046" s="6">
        <v>92041</v>
      </c>
      <c r="G2046" t="b">
        <f t="shared" si="291"/>
        <v>0</v>
      </c>
      <c r="H2046" t="b">
        <f t="shared" si="292"/>
        <v>1</v>
      </c>
      <c r="I2046" t="b">
        <f t="shared" si="293"/>
        <v>1</v>
      </c>
      <c r="J2046" t="b">
        <f t="shared" si="294"/>
        <v>0</v>
      </c>
    </row>
    <row r="2047" spans="1:10">
      <c r="A2047" s="1" t="s">
        <v>411</v>
      </c>
      <c r="B2047" t="str">
        <f t="shared" si="289"/>
        <v>Wszystkie</v>
      </c>
      <c r="C2047" s="4" t="s">
        <v>8</v>
      </c>
      <c r="D2047" s="6">
        <v>166431</v>
      </c>
      <c r="E2047" s="6">
        <v>85289</v>
      </c>
      <c r="F2047" s="6">
        <v>81142</v>
      </c>
      <c r="G2047" t="b">
        <f t="shared" si="291"/>
        <v>0</v>
      </c>
      <c r="H2047" t="b">
        <f t="shared" si="292"/>
        <v>1</v>
      </c>
      <c r="I2047" t="b">
        <f t="shared" si="293"/>
        <v>1</v>
      </c>
      <c r="J2047" t="b">
        <f t="shared" si="294"/>
        <v>0</v>
      </c>
    </row>
    <row r="2048" spans="1:10">
      <c r="A2048" s="1" t="s">
        <v>411</v>
      </c>
      <c r="B2048" t="str">
        <f t="shared" si="289"/>
        <v>Wszystkie</v>
      </c>
      <c r="C2048" s="4" t="s">
        <v>9</v>
      </c>
      <c r="D2048" s="6">
        <v>182579</v>
      </c>
      <c r="E2048" s="6">
        <v>93301</v>
      </c>
      <c r="F2048" s="6">
        <v>89278</v>
      </c>
      <c r="G2048" t="b">
        <f t="shared" si="291"/>
        <v>0</v>
      </c>
      <c r="H2048" t="b">
        <f t="shared" si="292"/>
        <v>1</v>
      </c>
      <c r="I2048" t="b">
        <f t="shared" si="293"/>
        <v>1</v>
      </c>
      <c r="J2048" t="b">
        <f t="shared" si="294"/>
        <v>0</v>
      </c>
    </row>
    <row r="2049" spans="1:10">
      <c r="A2049" s="1" t="s">
        <v>411</v>
      </c>
      <c r="B2049" t="str">
        <f t="shared" si="289"/>
        <v>Wszystkie</v>
      </c>
      <c r="C2049" s="4" t="s">
        <v>10</v>
      </c>
      <c r="D2049" s="6">
        <v>217178</v>
      </c>
      <c r="E2049" s="6">
        <v>110792</v>
      </c>
      <c r="F2049" s="6">
        <v>106386</v>
      </c>
      <c r="G2049" t="b">
        <f t="shared" si="291"/>
        <v>0</v>
      </c>
      <c r="H2049" t="b">
        <f t="shared" si="292"/>
        <v>1</v>
      </c>
      <c r="I2049" t="b">
        <f t="shared" si="293"/>
        <v>1</v>
      </c>
      <c r="J2049" t="b">
        <f t="shared" si="294"/>
        <v>0</v>
      </c>
    </row>
    <row r="2050" spans="1:10">
      <c r="A2050" s="1" t="s">
        <v>411</v>
      </c>
      <c r="B2050" t="str">
        <f t="shared" si="289"/>
        <v>Wszystkie</v>
      </c>
      <c r="C2050" s="4" t="s">
        <v>11</v>
      </c>
      <c r="D2050" s="6">
        <v>258413</v>
      </c>
      <c r="E2050" s="6">
        <v>130356</v>
      </c>
      <c r="F2050" s="6">
        <v>128057</v>
      </c>
      <c r="G2050" t="b">
        <f t="shared" si="291"/>
        <v>0</v>
      </c>
      <c r="H2050" t="b">
        <f t="shared" si="292"/>
        <v>1</v>
      </c>
      <c r="I2050" t="b">
        <f t="shared" si="293"/>
        <v>1</v>
      </c>
      <c r="J2050" t="b">
        <f t="shared" si="294"/>
        <v>0</v>
      </c>
    </row>
    <row r="2051" spans="1:10">
      <c r="A2051" s="1" t="s">
        <v>411</v>
      </c>
      <c r="B2051" t="str">
        <f t="shared" si="289"/>
        <v>Wszystkie</v>
      </c>
      <c r="C2051" s="4" t="s">
        <v>12</v>
      </c>
      <c r="D2051" s="6">
        <v>289451</v>
      </c>
      <c r="E2051" s="6">
        <v>145166</v>
      </c>
      <c r="F2051" s="6">
        <v>144285</v>
      </c>
      <c r="G2051" t="b">
        <f t="shared" si="291"/>
        <v>0</v>
      </c>
      <c r="H2051" t="b">
        <f t="shared" si="292"/>
        <v>1</v>
      </c>
      <c r="I2051" t="b">
        <f t="shared" si="293"/>
        <v>1</v>
      </c>
      <c r="J2051" t="b">
        <f t="shared" si="294"/>
        <v>0</v>
      </c>
    </row>
    <row r="2052" spans="1:10">
      <c r="A2052" s="1" t="s">
        <v>411</v>
      </c>
      <c r="B2052" t="str">
        <f t="shared" si="289"/>
        <v>Wszystkie</v>
      </c>
      <c r="C2052" s="4" t="s">
        <v>13</v>
      </c>
      <c r="D2052" s="6">
        <v>272149</v>
      </c>
      <c r="E2052" s="6">
        <v>137197</v>
      </c>
      <c r="F2052" s="6">
        <v>134952</v>
      </c>
      <c r="G2052" t="b">
        <f t="shared" si="291"/>
        <v>0</v>
      </c>
      <c r="H2052" t="b">
        <f t="shared" si="292"/>
        <v>1</v>
      </c>
      <c r="I2052" t="b">
        <f t="shared" si="293"/>
        <v>1</v>
      </c>
      <c r="J2052" t="b">
        <f t="shared" si="294"/>
        <v>0</v>
      </c>
    </row>
    <row r="2053" spans="1:10">
      <c r="A2053" s="1" t="s">
        <v>411</v>
      </c>
      <c r="B2053" t="str">
        <f t="shared" si="289"/>
        <v>Wszystkie</v>
      </c>
      <c r="C2053" s="4" t="s">
        <v>14</v>
      </c>
      <c r="D2053" s="6">
        <v>242357</v>
      </c>
      <c r="E2053" s="6">
        <v>121356</v>
      </c>
      <c r="F2053" s="6">
        <v>121001</v>
      </c>
      <c r="G2053" t="b">
        <f t="shared" si="291"/>
        <v>0</v>
      </c>
      <c r="H2053" t="b">
        <f t="shared" si="292"/>
        <v>1</v>
      </c>
      <c r="I2053" t="b">
        <f t="shared" si="293"/>
        <v>1</v>
      </c>
      <c r="J2053" t="b">
        <f t="shared" si="294"/>
        <v>0</v>
      </c>
    </row>
    <row r="2054" spans="1:10">
      <c r="A2054" s="1" t="s">
        <v>411</v>
      </c>
      <c r="B2054" t="str">
        <f t="shared" si="289"/>
        <v>Wszystkie</v>
      </c>
      <c r="C2054" s="4" t="s">
        <v>15</v>
      </c>
      <c r="D2054" s="6">
        <v>210746</v>
      </c>
      <c r="E2054" s="6">
        <v>105862</v>
      </c>
      <c r="F2054" s="6">
        <v>104884</v>
      </c>
      <c r="G2054" t="b">
        <f t="shared" si="291"/>
        <v>0</v>
      </c>
      <c r="H2054" t="b">
        <f t="shared" si="292"/>
        <v>1</v>
      </c>
      <c r="I2054" t="b">
        <f t="shared" si="293"/>
        <v>1</v>
      </c>
      <c r="J2054" t="b">
        <f t="shared" si="294"/>
        <v>0</v>
      </c>
    </row>
    <row r="2055" spans="1:10">
      <c r="A2055" s="1" t="s">
        <v>411</v>
      </c>
      <c r="B2055" t="str">
        <f t="shared" si="289"/>
        <v>Wszystkie</v>
      </c>
      <c r="C2055" s="4" t="s">
        <v>16</v>
      </c>
      <c r="D2055" s="6">
        <v>208580</v>
      </c>
      <c r="E2055" s="6">
        <v>103844</v>
      </c>
      <c r="F2055" s="6">
        <v>104736</v>
      </c>
      <c r="G2055" t="b">
        <f t="shared" si="291"/>
        <v>0</v>
      </c>
      <c r="H2055" t="b">
        <f t="shared" si="292"/>
        <v>1</v>
      </c>
      <c r="I2055" t="b">
        <f t="shared" si="293"/>
        <v>1</v>
      </c>
      <c r="J2055" t="b">
        <f t="shared" si="294"/>
        <v>0</v>
      </c>
    </row>
    <row r="2056" spans="1:10">
      <c r="A2056" s="1" t="s">
        <v>411</v>
      </c>
      <c r="B2056" t="str">
        <f t="shared" si="289"/>
        <v>Wszystkie</v>
      </c>
      <c r="C2056" s="4" t="s">
        <v>17</v>
      </c>
      <c r="D2056" s="6">
        <v>226070</v>
      </c>
      <c r="E2056" s="6">
        <v>110267</v>
      </c>
      <c r="F2056" s="6">
        <v>115803</v>
      </c>
      <c r="G2056" t="b">
        <f t="shared" si="291"/>
        <v>0</v>
      </c>
      <c r="H2056" t="b">
        <f t="shared" si="292"/>
        <v>1</v>
      </c>
      <c r="I2056" t="b">
        <f t="shared" si="293"/>
        <v>1</v>
      </c>
      <c r="J2056" t="b">
        <f t="shared" si="294"/>
        <v>0</v>
      </c>
    </row>
    <row r="2057" spans="1:10">
      <c r="A2057" s="1" t="s">
        <v>411</v>
      </c>
      <c r="B2057" t="str">
        <f t="shared" si="289"/>
        <v>Wszystkie</v>
      </c>
      <c r="C2057" s="4" t="s">
        <v>18</v>
      </c>
      <c r="D2057" s="6">
        <v>214540</v>
      </c>
      <c r="E2057" s="6">
        <v>101181</v>
      </c>
      <c r="F2057" s="6">
        <v>113359</v>
      </c>
      <c r="G2057" t="b">
        <f t="shared" si="291"/>
        <v>0</v>
      </c>
      <c r="H2057" t="b">
        <f t="shared" si="292"/>
        <v>1</v>
      </c>
      <c r="I2057" t="b">
        <f t="shared" si="293"/>
        <v>1</v>
      </c>
      <c r="J2057" t="b">
        <f t="shared" si="294"/>
        <v>0</v>
      </c>
    </row>
    <row r="2058" spans="1:10">
      <c r="A2058" s="1" t="s">
        <v>411</v>
      </c>
      <c r="B2058" t="str">
        <f t="shared" si="289"/>
        <v>Wszystkie</v>
      </c>
      <c r="C2058" s="4" t="s">
        <v>19</v>
      </c>
      <c r="D2058" s="6">
        <v>173082</v>
      </c>
      <c r="E2058" s="6">
        <v>77344</v>
      </c>
      <c r="F2058" s="6">
        <v>95738</v>
      </c>
      <c r="G2058" t="b">
        <f t="shared" si="291"/>
        <v>0</v>
      </c>
      <c r="H2058" t="b">
        <f t="shared" si="292"/>
        <v>1</v>
      </c>
      <c r="I2058" t="b">
        <f t="shared" si="293"/>
        <v>1</v>
      </c>
      <c r="J2058" t="b">
        <f t="shared" si="294"/>
        <v>0</v>
      </c>
    </row>
    <row r="2059" spans="1:10">
      <c r="A2059" s="1" t="s">
        <v>411</v>
      </c>
      <c r="B2059" t="str">
        <f t="shared" si="289"/>
        <v>Wszystkie</v>
      </c>
      <c r="C2059" s="4" t="s">
        <v>5</v>
      </c>
      <c r="D2059" s="6">
        <v>350235</v>
      </c>
      <c r="E2059" s="6">
        <v>129327</v>
      </c>
      <c r="F2059" s="6">
        <v>220908</v>
      </c>
      <c r="G2059" t="b">
        <f t="shared" si="291"/>
        <v>1</v>
      </c>
      <c r="H2059" t="b">
        <f t="shared" si="292"/>
        <v>1</v>
      </c>
      <c r="I2059" t="b">
        <f t="shared" si="293"/>
        <v>0</v>
      </c>
      <c r="J2059" t="b">
        <f t="shared" si="294"/>
        <v>0</v>
      </c>
    </row>
    <row r="2060" spans="1:10">
      <c r="A2060" s="1" t="s">
        <v>411</v>
      </c>
      <c r="B2060" t="str">
        <f t="shared" si="289"/>
        <v>Wszystkie</v>
      </c>
      <c r="C2060" s="4" t="s">
        <v>4</v>
      </c>
      <c r="D2060" s="6">
        <f>SUM(D2058:D2059)</f>
        <v>523317</v>
      </c>
      <c r="E2060" s="6">
        <f>SUM(E2058:E2059)</f>
        <v>206671</v>
      </c>
      <c r="F2060" s="6">
        <f t="shared" ref="F2060" si="295">SUM(F2058:F2059)</f>
        <v>316646</v>
      </c>
      <c r="G2060" t="b">
        <f t="shared" si="291"/>
        <v>1</v>
      </c>
      <c r="H2060" t="b">
        <f t="shared" si="292"/>
        <v>0</v>
      </c>
      <c r="I2060" t="b">
        <f t="shared" si="293"/>
        <v>1</v>
      </c>
      <c r="J2060" t="b">
        <f t="shared" si="294"/>
        <v>0</v>
      </c>
    </row>
    <row r="2061" spans="1:10">
      <c r="A2061" s="1" t="s">
        <v>411</v>
      </c>
      <c r="B2061" t="str">
        <f t="shared" si="289"/>
        <v xml:space="preserve"> Kraków </v>
      </c>
      <c r="C2061" s="4" t="s">
        <v>185</v>
      </c>
      <c r="D2061" s="6">
        <v>762448</v>
      </c>
      <c r="E2061" s="6">
        <v>355687</v>
      </c>
      <c r="F2061" s="6">
        <v>406761</v>
      </c>
      <c r="G2061" t="b">
        <f t="shared" si="291"/>
        <v>1</v>
      </c>
      <c r="H2061" t="b">
        <f t="shared" si="292"/>
        <v>1</v>
      </c>
      <c r="I2061" t="b">
        <f t="shared" si="293"/>
        <v>1</v>
      </c>
      <c r="J2061" t="b">
        <f t="shared" si="294"/>
        <v>1</v>
      </c>
    </row>
    <row r="2062" spans="1:10">
      <c r="A2062" s="1" t="s">
        <v>411</v>
      </c>
      <c r="B2062" t="str">
        <f t="shared" si="289"/>
        <v xml:space="preserve"> Kraków </v>
      </c>
      <c r="C2062" s="4" t="s">
        <v>6</v>
      </c>
      <c r="D2062" s="6">
        <v>38744</v>
      </c>
      <c r="E2062" s="6">
        <v>19893</v>
      </c>
      <c r="F2062" s="6">
        <v>18851</v>
      </c>
      <c r="G2062" t="b">
        <f t="shared" si="291"/>
        <v>0</v>
      </c>
      <c r="H2062" t="b">
        <f t="shared" si="292"/>
        <v>1</v>
      </c>
      <c r="I2062" t="b">
        <f t="shared" si="293"/>
        <v>1</v>
      </c>
      <c r="J2062" t="b">
        <f t="shared" si="294"/>
        <v>0</v>
      </c>
    </row>
    <row r="2063" spans="1:10">
      <c r="A2063" s="1" t="s">
        <v>411</v>
      </c>
      <c r="B2063" t="str">
        <f t="shared" si="289"/>
        <v xml:space="preserve"> Kraków </v>
      </c>
      <c r="C2063" s="4" t="s">
        <v>7</v>
      </c>
      <c r="D2063" s="6">
        <v>36638</v>
      </c>
      <c r="E2063" s="6">
        <v>18868</v>
      </c>
      <c r="F2063" s="6">
        <v>17770</v>
      </c>
      <c r="G2063" t="b">
        <f t="shared" si="291"/>
        <v>0</v>
      </c>
      <c r="H2063" t="b">
        <f t="shared" si="292"/>
        <v>1</v>
      </c>
      <c r="I2063" t="b">
        <f t="shared" si="293"/>
        <v>1</v>
      </c>
      <c r="J2063" t="b">
        <f t="shared" si="294"/>
        <v>0</v>
      </c>
    </row>
    <row r="2064" spans="1:10">
      <c r="A2064" s="1" t="s">
        <v>411</v>
      </c>
      <c r="B2064" t="str">
        <f t="shared" si="289"/>
        <v xml:space="preserve"> Kraków </v>
      </c>
      <c r="C2064" s="4" t="s">
        <v>8</v>
      </c>
      <c r="D2064" s="6">
        <v>28764</v>
      </c>
      <c r="E2064" s="6">
        <v>14784</v>
      </c>
      <c r="F2064" s="6">
        <v>13980</v>
      </c>
      <c r="G2064" t="b">
        <f t="shared" si="291"/>
        <v>0</v>
      </c>
      <c r="H2064" t="b">
        <f t="shared" si="292"/>
        <v>1</v>
      </c>
      <c r="I2064" t="b">
        <f t="shared" si="293"/>
        <v>1</v>
      </c>
      <c r="J2064" t="b">
        <f t="shared" si="294"/>
        <v>0</v>
      </c>
    </row>
    <row r="2065" spans="1:10">
      <c r="A2065" s="1" t="s">
        <v>411</v>
      </c>
      <c r="B2065" t="str">
        <f t="shared" si="289"/>
        <v xml:space="preserve"> Kraków </v>
      </c>
      <c r="C2065" s="4" t="s">
        <v>9</v>
      </c>
      <c r="D2065" s="6">
        <v>30194</v>
      </c>
      <c r="E2065" s="6">
        <v>15291</v>
      </c>
      <c r="F2065" s="6">
        <v>14903</v>
      </c>
      <c r="G2065" t="b">
        <f t="shared" si="291"/>
        <v>0</v>
      </c>
      <c r="H2065" t="b">
        <f t="shared" si="292"/>
        <v>1</v>
      </c>
      <c r="I2065" t="b">
        <f t="shared" si="293"/>
        <v>1</v>
      </c>
      <c r="J2065" t="b">
        <f t="shared" si="294"/>
        <v>0</v>
      </c>
    </row>
    <row r="2066" spans="1:10">
      <c r="A2066" s="1" t="s">
        <v>411</v>
      </c>
      <c r="B2066" t="str">
        <f t="shared" si="289"/>
        <v xml:space="preserve"> Kraków </v>
      </c>
      <c r="C2066" s="4" t="s">
        <v>10</v>
      </c>
      <c r="D2066" s="6">
        <v>37662</v>
      </c>
      <c r="E2066" s="6">
        <v>19113</v>
      </c>
      <c r="F2066" s="6">
        <v>18549</v>
      </c>
      <c r="G2066" t="b">
        <f t="shared" si="291"/>
        <v>0</v>
      </c>
      <c r="H2066" t="b">
        <f t="shared" si="292"/>
        <v>1</v>
      </c>
      <c r="I2066" t="b">
        <f t="shared" si="293"/>
        <v>1</v>
      </c>
      <c r="J2066" t="b">
        <f t="shared" si="294"/>
        <v>0</v>
      </c>
    </row>
    <row r="2067" spans="1:10">
      <c r="A2067" s="1" t="s">
        <v>411</v>
      </c>
      <c r="B2067" t="str">
        <f t="shared" si="289"/>
        <v xml:space="preserve"> Kraków </v>
      </c>
      <c r="C2067" s="4" t="s">
        <v>11</v>
      </c>
      <c r="D2067" s="6">
        <v>59501</v>
      </c>
      <c r="E2067" s="6">
        <v>28256</v>
      </c>
      <c r="F2067" s="6">
        <v>31245</v>
      </c>
      <c r="G2067" t="b">
        <f t="shared" si="291"/>
        <v>0</v>
      </c>
      <c r="H2067" t="b">
        <f t="shared" si="292"/>
        <v>1</v>
      </c>
      <c r="I2067" t="b">
        <f t="shared" si="293"/>
        <v>1</v>
      </c>
      <c r="J2067" t="b">
        <f t="shared" si="294"/>
        <v>0</v>
      </c>
    </row>
    <row r="2068" spans="1:10">
      <c r="A2068" s="1" t="s">
        <v>411</v>
      </c>
      <c r="B2068" t="str">
        <f t="shared" si="289"/>
        <v xml:space="preserve"> Kraków </v>
      </c>
      <c r="C2068" s="4" t="s">
        <v>12</v>
      </c>
      <c r="D2068" s="6">
        <v>76364</v>
      </c>
      <c r="E2068" s="6">
        <v>36630</v>
      </c>
      <c r="F2068" s="6">
        <v>39734</v>
      </c>
      <c r="G2068" t="b">
        <f t="shared" si="291"/>
        <v>0</v>
      </c>
      <c r="H2068" t="b">
        <f t="shared" si="292"/>
        <v>1</v>
      </c>
      <c r="I2068" t="b">
        <f t="shared" si="293"/>
        <v>1</v>
      </c>
      <c r="J2068" t="b">
        <f t="shared" si="294"/>
        <v>0</v>
      </c>
    </row>
    <row r="2069" spans="1:10">
      <c r="A2069" s="1" t="s">
        <v>411</v>
      </c>
      <c r="B2069" t="str">
        <f t="shared" si="289"/>
        <v xml:space="preserve"> Kraków </v>
      </c>
      <c r="C2069" s="4" t="s">
        <v>13</v>
      </c>
      <c r="D2069" s="6">
        <v>67644</v>
      </c>
      <c r="E2069" s="6">
        <v>33301</v>
      </c>
      <c r="F2069" s="6">
        <v>34343</v>
      </c>
      <c r="G2069" t="b">
        <f t="shared" si="291"/>
        <v>0</v>
      </c>
      <c r="H2069" t="b">
        <f t="shared" si="292"/>
        <v>1</v>
      </c>
      <c r="I2069" t="b">
        <f t="shared" si="293"/>
        <v>1</v>
      </c>
      <c r="J2069" t="b">
        <f t="shared" si="294"/>
        <v>0</v>
      </c>
    </row>
    <row r="2070" spans="1:10">
      <c r="A2070" s="1" t="s">
        <v>411</v>
      </c>
      <c r="B2070" t="str">
        <f t="shared" si="289"/>
        <v xml:space="preserve"> Kraków </v>
      </c>
      <c r="C2070" s="4" t="s">
        <v>14</v>
      </c>
      <c r="D2070" s="6">
        <v>56065</v>
      </c>
      <c r="E2070" s="6">
        <v>27353</v>
      </c>
      <c r="F2070" s="6">
        <v>28712</v>
      </c>
      <c r="G2070" t="b">
        <f t="shared" si="291"/>
        <v>0</v>
      </c>
      <c r="H2070" t="b">
        <f t="shared" si="292"/>
        <v>1</v>
      </c>
      <c r="I2070" t="b">
        <f t="shared" si="293"/>
        <v>1</v>
      </c>
      <c r="J2070" t="b">
        <f t="shared" si="294"/>
        <v>0</v>
      </c>
    </row>
    <row r="2071" spans="1:10">
      <c r="A2071" s="1" t="s">
        <v>411</v>
      </c>
      <c r="B2071" t="str">
        <f t="shared" si="289"/>
        <v xml:space="preserve"> Kraków </v>
      </c>
      <c r="C2071" s="4" t="s">
        <v>15</v>
      </c>
      <c r="D2071" s="6">
        <v>44080</v>
      </c>
      <c r="E2071" s="6">
        <v>21486</v>
      </c>
      <c r="F2071" s="6">
        <v>22594</v>
      </c>
      <c r="G2071" t="b">
        <f t="shared" si="291"/>
        <v>0</v>
      </c>
      <c r="H2071" t="b">
        <f t="shared" si="292"/>
        <v>1</v>
      </c>
      <c r="I2071" t="b">
        <f t="shared" si="293"/>
        <v>1</v>
      </c>
      <c r="J2071" t="b">
        <f t="shared" si="294"/>
        <v>0</v>
      </c>
    </row>
    <row r="2072" spans="1:10">
      <c r="A2072" s="1" t="s">
        <v>411</v>
      </c>
      <c r="B2072" t="str">
        <f t="shared" si="289"/>
        <v xml:space="preserve"> Kraków </v>
      </c>
      <c r="C2072" s="4" t="s">
        <v>16</v>
      </c>
      <c r="D2072" s="6">
        <v>41871</v>
      </c>
      <c r="E2072" s="6">
        <v>19891</v>
      </c>
      <c r="F2072" s="6">
        <v>21980</v>
      </c>
      <c r="G2072" t="b">
        <f t="shared" si="291"/>
        <v>0</v>
      </c>
      <c r="H2072" t="b">
        <f t="shared" si="292"/>
        <v>1</v>
      </c>
      <c r="I2072" t="b">
        <f t="shared" si="293"/>
        <v>1</v>
      </c>
      <c r="J2072" t="b">
        <f t="shared" si="294"/>
        <v>0</v>
      </c>
    </row>
    <row r="2073" spans="1:10">
      <c r="A2073" s="1" t="s">
        <v>411</v>
      </c>
      <c r="B2073" t="str">
        <f t="shared" si="289"/>
        <v xml:space="preserve"> Kraków </v>
      </c>
      <c r="C2073" s="4" t="s">
        <v>17</v>
      </c>
      <c r="D2073" s="6">
        <v>50316</v>
      </c>
      <c r="E2073" s="6">
        <v>22806</v>
      </c>
      <c r="F2073" s="6">
        <v>27510</v>
      </c>
      <c r="G2073" t="b">
        <f t="shared" si="291"/>
        <v>0</v>
      </c>
      <c r="H2073" t="b">
        <f t="shared" si="292"/>
        <v>1</v>
      </c>
      <c r="I2073" t="b">
        <f t="shared" si="293"/>
        <v>1</v>
      </c>
      <c r="J2073" t="b">
        <f t="shared" si="294"/>
        <v>0</v>
      </c>
    </row>
    <row r="2074" spans="1:10">
      <c r="A2074" s="1" t="s">
        <v>411</v>
      </c>
      <c r="B2074" t="str">
        <f t="shared" si="289"/>
        <v xml:space="preserve"> Kraków </v>
      </c>
      <c r="C2074" s="4" t="s">
        <v>18</v>
      </c>
      <c r="D2074" s="6">
        <v>54392</v>
      </c>
      <c r="E2074" s="6">
        <v>23811</v>
      </c>
      <c r="F2074" s="6">
        <v>30581</v>
      </c>
      <c r="G2074" t="b">
        <f t="shared" si="291"/>
        <v>0</v>
      </c>
      <c r="H2074" t="b">
        <f t="shared" si="292"/>
        <v>1</v>
      </c>
      <c r="I2074" t="b">
        <f t="shared" si="293"/>
        <v>1</v>
      </c>
      <c r="J2074" t="b">
        <f t="shared" si="294"/>
        <v>0</v>
      </c>
    </row>
    <row r="2075" spans="1:10">
      <c r="A2075" s="1" t="s">
        <v>411</v>
      </c>
      <c r="B2075" t="str">
        <f t="shared" si="289"/>
        <v xml:space="preserve"> Kraków </v>
      </c>
      <c r="C2075" s="4" t="s">
        <v>19</v>
      </c>
      <c r="D2075" s="6">
        <v>46089</v>
      </c>
      <c r="E2075" s="6">
        <v>19388</v>
      </c>
      <c r="F2075" s="6">
        <v>26701</v>
      </c>
      <c r="G2075" t="b">
        <f t="shared" si="291"/>
        <v>0</v>
      </c>
      <c r="H2075" t="b">
        <f t="shared" si="292"/>
        <v>1</v>
      </c>
      <c r="I2075" t="b">
        <f t="shared" si="293"/>
        <v>1</v>
      </c>
      <c r="J2075" t="b">
        <f t="shared" si="294"/>
        <v>0</v>
      </c>
    </row>
    <row r="2076" spans="1:10">
      <c r="A2076" s="1" t="s">
        <v>411</v>
      </c>
      <c r="B2076" t="str">
        <f t="shared" si="289"/>
        <v xml:space="preserve"> Kraków </v>
      </c>
      <c r="C2076" s="4" t="s">
        <v>5</v>
      </c>
      <c r="D2076" s="6">
        <v>94124</v>
      </c>
      <c r="E2076" s="6">
        <v>34816</v>
      </c>
      <c r="F2076" s="6">
        <v>59308</v>
      </c>
      <c r="G2076" t="b">
        <f t="shared" si="291"/>
        <v>1</v>
      </c>
      <c r="H2076" t="b">
        <f t="shared" si="292"/>
        <v>1</v>
      </c>
      <c r="I2076" t="b">
        <f t="shared" si="293"/>
        <v>0</v>
      </c>
      <c r="J2076" t="b">
        <f t="shared" si="294"/>
        <v>0</v>
      </c>
    </row>
    <row r="2077" spans="1:10">
      <c r="A2077" s="1" t="s">
        <v>411</v>
      </c>
      <c r="B2077" t="str">
        <f t="shared" si="289"/>
        <v xml:space="preserve"> Kraków </v>
      </c>
      <c r="C2077" s="4" t="s">
        <v>4</v>
      </c>
      <c r="D2077" s="6">
        <f>SUM(D2075:D2076)</f>
        <v>140213</v>
      </c>
      <c r="E2077" s="6">
        <f>SUM(E2075:E2076)</f>
        <v>54204</v>
      </c>
      <c r="F2077" s="6">
        <f t="shared" ref="F2077" si="296">SUM(F2075:F2076)</f>
        <v>86009</v>
      </c>
      <c r="G2077" t="b">
        <f t="shared" si="291"/>
        <v>1</v>
      </c>
      <c r="H2077" t="b">
        <f t="shared" si="292"/>
        <v>0</v>
      </c>
      <c r="I2077" t="b">
        <f t="shared" si="293"/>
        <v>1</v>
      </c>
      <c r="J2077" t="b">
        <f t="shared" si="294"/>
        <v>0</v>
      </c>
    </row>
    <row r="2078" spans="1:10">
      <c r="A2078" s="1" t="s">
        <v>411</v>
      </c>
      <c r="B2078" t="str">
        <f t="shared" si="289"/>
        <v xml:space="preserve"> Nowy Sącz </v>
      </c>
      <c r="C2078" s="4" t="s">
        <v>186</v>
      </c>
      <c r="D2078" s="6">
        <v>83829</v>
      </c>
      <c r="E2078" s="6">
        <v>40083</v>
      </c>
      <c r="F2078" s="6">
        <v>43746</v>
      </c>
      <c r="G2078" t="b">
        <f t="shared" si="291"/>
        <v>1</v>
      </c>
      <c r="H2078" t="b">
        <f t="shared" si="292"/>
        <v>1</v>
      </c>
      <c r="I2078" t="b">
        <f t="shared" si="293"/>
        <v>1</v>
      </c>
      <c r="J2078" t="b">
        <f t="shared" si="294"/>
        <v>1</v>
      </c>
    </row>
    <row r="2079" spans="1:10">
      <c r="A2079" s="1" t="s">
        <v>411</v>
      </c>
      <c r="B2079" t="str">
        <f t="shared" si="289"/>
        <v xml:space="preserve"> Nowy Sącz </v>
      </c>
      <c r="C2079" s="4" t="s">
        <v>6</v>
      </c>
      <c r="D2079" s="6">
        <v>4180</v>
      </c>
      <c r="E2079" s="6">
        <v>2157</v>
      </c>
      <c r="F2079" s="6">
        <v>2023</v>
      </c>
      <c r="G2079" t="b">
        <f t="shared" si="291"/>
        <v>0</v>
      </c>
      <c r="H2079" t="b">
        <f t="shared" si="292"/>
        <v>1</v>
      </c>
      <c r="I2079" t="b">
        <f t="shared" si="293"/>
        <v>1</v>
      </c>
      <c r="J2079" t="b">
        <f t="shared" si="294"/>
        <v>0</v>
      </c>
    </row>
    <row r="2080" spans="1:10">
      <c r="A2080" s="1" t="s">
        <v>411</v>
      </c>
      <c r="B2080" t="str">
        <f t="shared" si="289"/>
        <v xml:space="preserve"> Nowy Sącz </v>
      </c>
      <c r="C2080" s="4" t="s">
        <v>7</v>
      </c>
      <c r="D2080" s="6">
        <v>4597</v>
      </c>
      <c r="E2080" s="6">
        <v>2332</v>
      </c>
      <c r="F2080" s="6">
        <v>2265</v>
      </c>
      <c r="G2080" t="b">
        <f t="shared" si="291"/>
        <v>0</v>
      </c>
      <c r="H2080" t="b">
        <f t="shared" si="292"/>
        <v>1</v>
      </c>
      <c r="I2080" t="b">
        <f t="shared" si="293"/>
        <v>1</v>
      </c>
      <c r="J2080" t="b">
        <f t="shared" si="294"/>
        <v>0</v>
      </c>
    </row>
    <row r="2081" spans="1:10">
      <c r="A2081" s="1" t="s">
        <v>411</v>
      </c>
      <c r="B2081" t="str">
        <f t="shared" si="289"/>
        <v xml:space="preserve"> Nowy Sącz </v>
      </c>
      <c r="C2081" s="4" t="s">
        <v>8</v>
      </c>
      <c r="D2081" s="6">
        <v>4120</v>
      </c>
      <c r="E2081" s="6">
        <v>2133</v>
      </c>
      <c r="F2081" s="6">
        <v>1987</v>
      </c>
      <c r="G2081" t="b">
        <f t="shared" si="291"/>
        <v>0</v>
      </c>
      <c r="H2081" t="b">
        <f t="shared" si="292"/>
        <v>1</v>
      </c>
      <c r="I2081" t="b">
        <f t="shared" si="293"/>
        <v>1</v>
      </c>
      <c r="J2081" t="b">
        <f t="shared" si="294"/>
        <v>0</v>
      </c>
    </row>
    <row r="2082" spans="1:10">
      <c r="A2082" s="1" t="s">
        <v>411</v>
      </c>
      <c r="B2082" t="str">
        <f t="shared" si="289"/>
        <v xml:space="preserve"> Nowy Sącz </v>
      </c>
      <c r="C2082" s="4" t="s">
        <v>9</v>
      </c>
      <c r="D2082" s="6">
        <v>4670</v>
      </c>
      <c r="E2082" s="6">
        <v>2343</v>
      </c>
      <c r="F2082" s="6">
        <v>2327</v>
      </c>
      <c r="G2082" t="b">
        <f t="shared" si="291"/>
        <v>0</v>
      </c>
      <c r="H2082" t="b">
        <f t="shared" si="292"/>
        <v>1</v>
      </c>
      <c r="I2082" t="b">
        <f t="shared" si="293"/>
        <v>1</v>
      </c>
      <c r="J2082" t="b">
        <f t="shared" si="294"/>
        <v>0</v>
      </c>
    </row>
    <row r="2083" spans="1:10">
      <c r="A2083" s="1" t="s">
        <v>411</v>
      </c>
      <c r="B2083" t="str">
        <f t="shared" si="289"/>
        <v xml:space="preserve"> Nowy Sącz </v>
      </c>
      <c r="C2083" s="4" t="s">
        <v>10</v>
      </c>
      <c r="D2083" s="6">
        <v>4970</v>
      </c>
      <c r="E2083" s="6">
        <v>2563</v>
      </c>
      <c r="F2083" s="6">
        <v>2407</v>
      </c>
      <c r="G2083" t="b">
        <f t="shared" si="291"/>
        <v>0</v>
      </c>
      <c r="H2083" t="b">
        <f t="shared" si="292"/>
        <v>1</v>
      </c>
      <c r="I2083" t="b">
        <f t="shared" si="293"/>
        <v>1</v>
      </c>
      <c r="J2083" t="b">
        <f t="shared" si="294"/>
        <v>0</v>
      </c>
    </row>
    <row r="2084" spans="1:10">
      <c r="A2084" s="1" t="s">
        <v>411</v>
      </c>
      <c r="B2084" t="str">
        <f t="shared" si="289"/>
        <v xml:space="preserve"> Nowy Sącz </v>
      </c>
      <c r="C2084" s="4" t="s">
        <v>11</v>
      </c>
      <c r="D2084" s="6">
        <v>6313</v>
      </c>
      <c r="E2084" s="6">
        <v>3163</v>
      </c>
      <c r="F2084" s="6">
        <v>3150</v>
      </c>
      <c r="G2084" t="b">
        <f t="shared" si="291"/>
        <v>0</v>
      </c>
      <c r="H2084" t="b">
        <f t="shared" si="292"/>
        <v>1</v>
      </c>
      <c r="I2084" t="b">
        <f t="shared" si="293"/>
        <v>1</v>
      </c>
      <c r="J2084" t="b">
        <f t="shared" si="294"/>
        <v>0</v>
      </c>
    </row>
    <row r="2085" spans="1:10">
      <c r="A2085" s="1" t="s">
        <v>411</v>
      </c>
      <c r="B2085" t="str">
        <f t="shared" si="289"/>
        <v xml:space="preserve"> Nowy Sącz </v>
      </c>
      <c r="C2085" s="4" t="s">
        <v>12</v>
      </c>
      <c r="D2085" s="6">
        <v>7277</v>
      </c>
      <c r="E2085" s="6">
        <v>3723</v>
      </c>
      <c r="F2085" s="6">
        <v>3554</v>
      </c>
      <c r="G2085" t="b">
        <f t="shared" si="291"/>
        <v>0</v>
      </c>
      <c r="H2085" t="b">
        <f t="shared" si="292"/>
        <v>1</v>
      </c>
      <c r="I2085" t="b">
        <f t="shared" si="293"/>
        <v>1</v>
      </c>
      <c r="J2085" t="b">
        <f t="shared" si="294"/>
        <v>0</v>
      </c>
    </row>
    <row r="2086" spans="1:10">
      <c r="A2086" s="1" t="s">
        <v>411</v>
      </c>
      <c r="B2086" t="str">
        <f t="shared" si="289"/>
        <v xml:space="preserve"> Nowy Sącz </v>
      </c>
      <c r="C2086" s="4" t="s">
        <v>13</v>
      </c>
      <c r="D2086" s="6">
        <v>6779</v>
      </c>
      <c r="E2086" s="6">
        <v>3408</v>
      </c>
      <c r="F2086" s="6">
        <v>3371</v>
      </c>
      <c r="G2086" t="b">
        <f t="shared" si="291"/>
        <v>0</v>
      </c>
      <c r="H2086" t="b">
        <f t="shared" si="292"/>
        <v>1</v>
      </c>
      <c r="I2086" t="b">
        <f t="shared" si="293"/>
        <v>1</v>
      </c>
      <c r="J2086" t="b">
        <f t="shared" si="294"/>
        <v>0</v>
      </c>
    </row>
    <row r="2087" spans="1:10">
      <c r="A2087" s="1" t="s">
        <v>411</v>
      </c>
      <c r="B2087" t="str">
        <f t="shared" si="289"/>
        <v xml:space="preserve"> Nowy Sącz </v>
      </c>
      <c r="C2087" s="4" t="s">
        <v>14</v>
      </c>
      <c r="D2087" s="6">
        <v>5751</v>
      </c>
      <c r="E2087" s="6">
        <v>2807</v>
      </c>
      <c r="F2087" s="6">
        <v>2944</v>
      </c>
      <c r="G2087" t="b">
        <f t="shared" si="291"/>
        <v>0</v>
      </c>
      <c r="H2087" t="b">
        <f t="shared" si="292"/>
        <v>1</v>
      </c>
      <c r="I2087" t="b">
        <f t="shared" si="293"/>
        <v>1</v>
      </c>
      <c r="J2087" t="b">
        <f t="shared" si="294"/>
        <v>0</v>
      </c>
    </row>
    <row r="2088" spans="1:10">
      <c r="A2088" s="1" t="s">
        <v>411</v>
      </c>
      <c r="B2088" t="str">
        <f t="shared" si="289"/>
        <v xml:space="preserve"> Nowy Sącz </v>
      </c>
      <c r="C2088" s="4" t="s">
        <v>15</v>
      </c>
      <c r="D2088" s="6">
        <v>5052</v>
      </c>
      <c r="E2088" s="6">
        <v>2466</v>
      </c>
      <c r="F2088" s="6">
        <v>2586</v>
      </c>
      <c r="G2088" t="b">
        <f t="shared" si="291"/>
        <v>0</v>
      </c>
      <c r="H2088" t="b">
        <f t="shared" si="292"/>
        <v>1</v>
      </c>
      <c r="I2088" t="b">
        <f t="shared" si="293"/>
        <v>1</v>
      </c>
      <c r="J2088" t="b">
        <f t="shared" si="294"/>
        <v>0</v>
      </c>
    </row>
    <row r="2089" spans="1:10">
      <c r="A2089" s="1" t="s">
        <v>411</v>
      </c>
      <c r="B2089" t="str">
        <f t="shared" si="289"/>
        <v xml:space="preserve"> Nowy Sącz </v>
      </c>
      <c r="C2089" s="4" t="s">
        <v>16</v>
      </c>
      <c r="D2089" s="6">
        <v>5382</v>
      </c>
      <c r="E2089" s="6">
        <v>2529</v>
      </c>
      <c r="F2089" s="6">
        <v>2853</v>
      </c>
      <c r="G2089" t="b">
        <f t="shared" si="291"/>
        <v>0</v>
      </c>
      <c r="H2089" t="b">
        <f t="shared" si="292"/>
        <v>1</v>
      </c>
      <c r="I2089" t="b">
        <f t="shared" si="293"/>
        <v>1</v>
      </c>
      <c r="J2089" t="b">
        <f t="shared" si="294"/>
        <v>0</v>
      </c>
    </row>
    <row r="2090" spans="1:10">
      <c r="A2090" s="1" t="s">
        <v>411</v>
      </c>
      <c r="B2090" t="str">
        <f t="shared" si="289"/>
        <v xml:space="preserve"> Nowy Sącz </v>
      </c>
      <c r="C2090" s="4" t="s">
        <v>17</v>
      </c>
      <c r="D2090" s="6">
        <v>5873</v>
      </c>
      <c r="E2090" s="6">
        <v>2753</v>
      </c>
      <c r="F2090" s="6">
        <v>3120</v>
      </c>
      <c r="G2090" t="b">
        <f t="shared" si="291"/>
        <v>0</v>
      </c>
      <c r="H2090" t="b">
        <f t="shared" si="292"/>
        <v>1</v>
      </c>
      <c r="I2090" t="b">
        <f t="shared" si="293"/>
        <v>1</v>
      </c>
      <c r="J2090" t="b">
        <f t="shared" si="294"/>
        <v>0</v>
      </c>
    </row>
    <row r="2091" spans="1:10">
      <c r="A2091" s="1" t="s">
        <v>411</v>
      </c>
      <c r="B2091" t="str">
        <f t="shared" si="289"/>
        <v xml:space="preserve"> Nowy Sącz </v>
      </c>
      <c r="C2091" s="4" t="s">
        <v>18</v>
      </c>
      <c r="D2091" s="6">
        <v>5569</v>
      </c>
      <c r="E2091" s="6">
        <v>2496</v>
      </c>
      <c r="F2091" s="6">
        <v>3073</v>
      </c>
      <c r="G2091" t="b">
        <f t="shared" si="291"/>
        <v>0</v>
      </c>
      <c r="H2091" t="b">
        <f t="shared" si="292"/>
        <v>1</v>
      </c>
      <c r="I2091" t="b">
        <f t="shared" si="293"/>
        <v>1</v>
      </c>
      <c r="J2091" t="b">
        <f t="shared" si="294"/>
        <v>0</v>
      </c>
    </row>
    <row r="2092" spans="1:10">
      <c r="A2092" s="1" t="s">
        <v>411</v>
      </c>
      <c r="B2092" t="str">
        <f t="shared" si="289"/>
        <v xml:space="preserve"> Nowy Sącz </v>
      </c>
      <c r="C2092" s="4" t="s">
        <v>19</v>
      </c>
      <c r="D2092" s="6">
        <v>4778</v>
      </c>
      <c r="E2092" s="6">
        <v>2024</v>
      </c>
      <c r="F2092" s="6">
        <v>2754</v>
      </c>
      <c r="G2092" t="b">
        <f t="shared" si="291"/>
        <v>0</v>
      </c>
      <c r="H2092" t="b">
        <f t="shared" si="292"/>
        <v>1</v>
      </c>
      <c r="I2092" t="b">
        <f t="shared" si="293"/>
        <v>1</v>
      </c>
      <c r="J2092" t="b">
        <f t="shared" si="294"/>
        <v>0</v>
      </c>
    </row>
    <row r="2093" spans="1:10">
      <c r="A2093" s="1" t="s">
        <v>411</v>
      </c>
      <c r="B2093" t="str">
        <f t="shared" si="289"/>
        <v xml:space="preserve"> Nowy Sącz </v>
      </c>
      <c r="C2093" s="4" t="s">
        <v>5</v>
      </c>
      <c r="D2093" s="6">
        <v>8518</v>
      </c>
      <c r="E2093" s="6">
        <v>3186</v>
      </c>
      <c r="F2093" s="6">
        <v>5332</v>
      </c>
      <c r="G2093" t="b">
        <f t="shared" si="291"/>
        <v>1</v>
      </c>
      <c r="H2093" t="b">
        <f t="shared" si="292"/>
        <v>1</v>
      </c>
      <c r="I2093" t="b">
        <f t="shared" si="293"/>
        <v>0</v>
      </c>
      <c r="J2093" t="b">
        <f t="shared" si="294"/>
        <v>0</v>
      </c>
    </row>
    <row r="2094" spans="1:10">
      <c r="A2094" s="1" t="s">
        <v>411</v>
      </c>
      <c r="B2094" t="str">
        <f t="shared" si="289"/>
        <v xml:space="preserve"> Nowy Sącz </v>
      </c>
      <c r="C2094" s="4" t="s">
        <v>4</v>
      </c>
      <c r="D2094" s="6">
        <f>SUM(D2092:D2093)</f>
        <v>13296</v>
      </c>
      <c r="E2094" s="6">
        <f>SUM(E2092:E2093)</f>
        <v>5210</v>
      </c>
      <c r="F2094" s="6">
        <f t="shared" ref="F2094" si="297">SUM(F2092:F2093)</f>
        <v>8086</v>
      </c>
      <c r="G2094" t="b">
        <f t="shared" si="291"/>
        <v>1</v>
      </c>
      <c r="H2094" t="b">
        <f t="shared" si="292"/>
        <v>0</v>
      </c>
      <c r="I2094" t="b">
        <f t="shared" si="293"/>
        <v>1</v>
      </c>
      <c r="J2094" t="b">
        <f t="shared" si="294"/>
        <v>0</v>
      </c>
    </row>
    <row r="2095" spans="1:10">
      <c r="A2095" s="1" t="s">
        <v>411</v>
      </c>
      <c r="B2095" t="str">
        <f t="shared" si="289"/>
        <v xml:space="preserve"> Tarnów </v>
      </c>
      <c r="C2095" s="4" t="s">
        <v>187</v>
      </c>
      <c r="D2095" s="6">
        <v>110381</v>
      </c>
      <c r="E2095" s="6">
        <v>52173</v>
      </c>
      <c r="F2095" s="6">
        <v>58208</v>
      </c>
      <c r="G2095" t="b">
        <f t="shared" si="291"/>
        <v>1</v>
      </c>
      <c r="H2095" t="b">
        <f t="shared" si="292"/>
        <v>1</v>
      </c>
      <c r="I2095" t="b">
        <f t="shared" si="293"/>
        <v>1</v>
      </c>
      <c r="J2095" t="b">
        <f t="shared" si="294"/>
        <v>1</v>
      </c>
    </row>
    <row r="2096" spans="1:10">
      <c r="A2096" s="1" t="s">
        <v>411</v>
      </c>
      <c r="B2096" t="str">
        <f t="shared" si="289"/>
        <v xml:space="preserve"> Tarnów </v>
      </c>
      <c r="C2096" s="4" t="s">
        <v>6</v>
      </c>
      <c r="D2096" s="6">
        <v>4455</v>
      </c>
      <c r="E2096" s="6">
        <v>2315</v>
      </c>
      <c r="F2096" s="6">
        <v>2140</v>
      </c>
      <c r="G2096" t="b">
        <f t="shared" si="291"/>
        <v>0</v>
      </c>
      <c r="H2096" t="b">
        <f t="shared" si="292"/>
        <v>1</v>
      </c>
      <c r="I2096" t="b">
        <f t="shared" si="293"/>
        <v>1</v>
      </c>
      <c r="J2096" t="b">
        <f t="shared" si="294"/>
        <v>0</v>
      </c>
    </row>
    <row r="2097" spans="1:10">
      <c r="A2097" s="1" t="s">
        <v>411</v>
      </c>
      <c r="B2097" t="str">
        <f t="shared" si="289"/>
        <v xml:space="preserve"> Tarnów </v>
      </c>
      <c r="C2097" s="4" t="s">
        <v>7</v>
      </c>
      <c r="D2097" s="6">
        <v>4987</v>
      </c>
      <c r="E2097" s="6">
        <v>2573</v>
      </c>
      <c r="F2097" s="6">
        <v>2414</v>
      </c>
      <c r="G2097" t="b">
        <f t="shared" si="291"/>
        <v>0</v>
      </c>
      <c r="H2097" t="b">
        <f t="shared" si="292"/>
        <v>1</v>
      </c>
      <c r="I2097" t="b">
        <f t="shared" si="293"/>
        <v>1</v>
      </c>
      <c r="J2097" t="b">
        <f t="shared" si="294"/>
        <v>0</v>
      </c>
    </row>
    <row r="2098" spans="1:10">
      <c r="A2098" s="1" t="s">
        <v>411</v>
      </c>
      <c r="B2098" t="str">
        <f t="shared" si="289"/>
        <v xml:space="preserve"> Tarnów </v>
      </c>
      <c r="C2098" s="4" t="s">
        <v>8</v>
      </c>
      <c r="D2098" s="6">
        <v>4570</v>
      </c>
      <c r="E2098" s="6">
        <v>2355</v>
      </c>
      <c r="F2098" s="6">
        <v>2215</v>
      </c>
      <c r="G2098" t="b">
        <f t="shared" si="291"/>
        <v>0</v>
      </c>
      <c r="H2098" t="b">
        <f t="shared" si="292"/>
        <v>1</v>
      </c>
      <c r="I2098" t="b">
        <f t="shared" si="293"/>
        <v>1</v>
      </c>
      <c r="J2098" t="b">
        <f t="shared" si="294"/>
        <v>0</v>
      </c>
    </row>
    <row r="2099" spans="1:10">
      <c r="A2099" s="1" t="s">
        <v>411</v>
      </c>
      <c r="B2099" t="str">
        <f t="shared" si="289"/>
        <v xml:space="preserve"> Tarnów </v>
      </c>
      <c r="C2099" s="4" t="s">
        <v>9</v>
      </c>
      <c r="D2099" s="6">
        <v>5774</v>
      </c>
      <c r="E2099" s="6">
        <v>2874</v>
      </c>
      <c r="F2099" s="6">
        <v>2900</v>
      </c>
      <c r="G2099" t="b">
        <f t="shared" si="291"/>
        <v>0</v>
      </c>
      <c r="H2099" t="b">
        <f t="shared" si="292"/>
        <v>1</v>
      </c>
      <c r="I2099" t="b">
        <f t="shared" si="293"/>
        <v>1</v>
      </c>
      <c r="J2099" t="b">
        <f t="shared" si="294"/>
        <v>0</v>
      </c>
    </row>
    <row r="2100" spans="1:10">
      <c r="A2100" s="1" t="s">
        <v>411</v>
      </c>
      <c r="B2100" t="str">
        <f t="shared" si="289"/>
        <v xml:space="preserve"> Tarnów </v>
      </c>
      <c r="C2100" s="4" t="s">
        <v>10</v>
      </c>
      <c r="D2100" s="6">
        <v>5916</v>
      </c>
      <c r="E2100" s="6">
        <v>3086</v>
      </c>
      <c r="F2100" s="6">
        <v>2830</v>
      </c>
      <c r="G2100" t="b">
        <f t="shared" si="291"/>
        <v>0</v>
      </c>
      <c r="H2100" t="b">
        <f t="shared" si="292"/>
        <v>1</v>
      </c>
      <c r="I2100" t="b">
        <f t="shared" si="293"/>
        <v>1</v>
      </c>
      <c r="J2100" t="b">
        <f t="shared" si="294"/>
        <v>0</v>
      </c>
    </row>
    <row r="2101" spans="1:10">
      <c r="A2101" s="1" t="s">
        <v>411</v>
      </c>
      <c r="B2101" t="str">
        <f t="shared" si="289"/>
        <v xml:space="preserve"> Tarnów </v>
      </c>
      <c r="C2101" s="4" t="s">
        <v>11</v>
      </c>
      <c r="D2101" s="6">
        <v>7559</v>
      </c>
      <c r="E2101" s="6">
        <v>3761</v>
      </c>
      <c r="F2101" s="6">
        <v>3798</v>
      </c>
      <c r="G2101" t="b">
        <f t="shared" si="291"/>
        <v>0</v>
      </c>
      <c r="H2101" t="b">
        <f t="shared" si="292"/>
        <v>1</v>
      </c>
      <c r="I2101" t="b">
        <f t="shared" si="293"/>
        <v>1</v>
      </c>
      <c r="J2101" t="b">
        <f t="shared" si="294"/>
        <v>0</v>
      </c>
    </row>
    <row r="2102" spans="1:10">
      <c r="A2102" s="1" t="s">
        <v>411</v>
      </c>
      <c r="B2102" t="str">
        <f t="shared" si="289"/>
        <v xml:space="preserve"> Tarnów </v>
      </c>
      <c r="C2102" s="4" t="s">
        <v>12</v>
      </c>
      <c r="D2102" s="6">
        <v>9256</v>
      </c>
      <c r="E2102" s="6">
        <v>4714</v>
      </c>
      <c r="F2102" s="6">
        <v>4542</v>
      </c>
      <c r="G2102" t="b">
        <f t="shared" si="291"/>
        <v>0</v>
      </c>
      <c r="H2102" t="b">
        <f t="shared" si="292"/>
        <v>1</v>
      </c>
      <c r="I2102" t="b">
        <f t="shared" si="293"/>
        <v>1</v>
      </c>
      <c r="J2102" t="b">
        <f t="shared" si="294"/>
        <v>0</v>
      </c>
    </row>
    <row r="2103" spans="1:10">
      <c r="A2103" s="1" t="s">
        <v>411</v>
      </c>
      <c r="B2103" t="str">
        <f t="shared" si="289"/>
        <v xml:space="preserve"> Tarnów </v>
      </c>
      <c r="C2103" s="4" t="s">
        <v>13</v>
      </c>
      <c r="D2103" s="6">
        <v>8816</v>
      </c>
      <c r="E2103" s="6">
        <v>4505</v>
      </c>
      <c r="F2103" s="6">
        <v>4311</v>
      </c>
      <c r="G2103" t="b">
        <f t="shared" si="291"/>
        <v>0</v>
      </c>
      <c r="H2103" t="b">
        <f t="shared" si="292"/>
        <v>1</v>
      </c>
      <c r="I2103" t="b">
        <f t="shared" si="293"/>
        <v>1</v>
      </c>
      <c r="J2103" t="b">
        <f t="shared" si="294"/>
        <v>0</v>
      </c>
    </row>
    <row r="2104" spans="1:10">
      <c r="A2104" s="1" t="s">
        <v>411</v>
      </c>
      <c r="B2104" t="str">
        <f t="shared" ref="B2104:B2167" si="298">IF(C2103="65+",C2104,B2103)</f>
        <v xml:space="preserve"> Tarnów </v>
      </c>
      <c r="C2104" s="4" t="s">
        <v>14</v>
      </c>
      <c r="D2104" s="6">
        <v>7724</v>
      </c>
      <c r="E2104" s="6">
        <v>3849</v>
      </c>
      <c r="F2104" s="6">
        <v>3875</v>
      </c>
      <c r="G2104" t="b">
        <f t="shared" si="291"/>
        <v>0</v>
      </c>
      <c r="H2104" t="b">
        <f t="shared" si="292"/>
        <v>1</v>
      </c>
      <c r="I2104" t="b">
        <f t="shared" si="293"/>
        <v>1</v>
      </c>
      <c r="J2104" t="b">
        <f t="shared" si="294"/>
        <v>0</v>
      </c>
    </row>
    <row r="2105" spans="1:10">
      <c r="A2105" s="1" t="s">
        <v>411</v>
      </c>
      <c r="B2105" t="str">
        <f t="shared" si="298"/>
        <v xml:space="preserve"> Tarnów </v>
      </c>
      <c r="C2105" s="4" t="s">
        <v>15</v>
      </c>
      <c r="D2105" s="6">
        <v>6888</v>
      </c>
      <c r="E2105" s="6">
        <v>3417</v>
      </c>
      <c r="F2105" s="6">
        <v>3471</v>
      </c>
      <c r="G2105" t="b">
        <f t="shared" si="291"/>
        <v>0</v>
      </c>
      <c r="H2105" t="b">
        <f t="shared" si="292"/>
        <v>1</v>
      </c>
      <c r="I2105" t="b">
        <f t="shared" si="293"/>
        <v>1</v>
      </c>
      <c r="J2105" t="b">
        <f t="shared" si="294"/>
        <v>0</v>
      </c>
    </row>
    <row r="2106" spans="1:10">
      <c r="A2106" s="1" t="s">
        <v>411</v>
      </c>
      <c r="B2106" t="str">
        <f t="shared" si="298"/>
        <v xml:space="preserve"> Tarnów </v>
      </c>
      <c r="C2106" s="4" t="s">
        <v>16</v>
      </c>
      <c r="D2106" s="6">
        <v>7125</v>
      </c>
      <c r="E2106" s="6">
        <v>3412</v>
      </c>
      <c r="F2106" s="6">
        <v>3713</v>
      </c>
      <c r="G2106" t="b">
        <f t="shared" si="291"/>
        <v>0</v>
      </c>
      <c r="H2106" t="b">
        <f t="shared" si="292"/>
        <v>1</v>
      </c>
      <c r="I2106" t="b">
        <f t="shared" si="293"/>
        <v>1</v>
      </c>
      <c r="J2106" t="b">
        <f t="shared" si="294"/>
        <v>0</v>
      </c>
    </row>
    <row r="2107" spans="1:10">
      <c r="A2107" s="1" t="s">
        <v>411</v>
      </c>
      <c r="B2107" t="str">
        <f t="shared" si="298"/>
        <v xml:space="preserve"> Tarnów </v>
      </c>
      <c r="C2107" s="4" t="s">
        <v>17</v>
      </c>
      <c r="D2107" s="6">
        <v>8359</v>
      </c>
      <c r="E2107" s="6">
        <v>3777</v>
      </c>
      <c r="F2107" s="6">
        <v>4582</v>
      </c>
      <c r="G2107" t="b">
        <f t="shared" si="291"/>
        <v>0</v>
      </c>
      <c r="H2107" t="b">
        <f t="shared" si="292"/>
        <v>1</v>
      </c>
      <c r="I2107" t="b">
        <f t="shared" si="293"/>
        <v>1</v>
      </c>
      <c r="J2107" t="b">
        <f t="shared" si="294"/>
        <v>0</v>
      </c>
    </row>
    <row r="2108" spans="1:10">
      <c r="A2108" s="1" t="s">
        <v>411</v>
      </c>
      <c r="B2108" t="str">
        <f t="shared" si="298"/>
        <v xml:space="preserve"> Tarnów </v>
      </c>
      <c r="C2108" s="4" t="s">
        <v>18</v>
      </c>
      <c r="D2108" s="6">
        <v>8220</v>
      </c>
      <c r="E2108" s="6">
        <v>3535</v>
      </c>
      <c r="F2108" s="6">
        <v>4685</v>
      </c>
      <c r="G2108" t="b">
        <f t="shared" si="291"/>
        <v>0</v>
      </c>
      <c r="H2108" t="b">
        <f t="shared" si="292"/>
        <v>1</v>
      </c>
      <c r="I2108" t="b">
        <f t="shared" si="293"/>
        <v>1</v>
      </c>
      <c r="J2108" t="b">
        <f t="shared" si="294"/>
        <v>0</v>
      </c>
    </row>
    <row r="2109" spans="1:10">
      <c r="A2109" s="1" t="s">
        <v>411</v>
      </c>
      <c r="B2109" t="str">
        <f t="shared" si="298"/>
        <v xml:space="preserve"> Tarnów </v>
      </c>
      <c r="C2109" s="4" t="s">
        <v>19</v>
      </c>
      <c r="D2109" s="6">
        <v>6915</v>
      </c>
      <c r="E2109" s="6">
        <v>2911</v>
      </c>
      <c r="F2109" s="6">
        <v>4004</v>
      </c>
      <c r="G2109" t="b">
        <f t="shared" ref="G2109:G2172" si="299">IFERROR(IF(SEARCH(" - ",C2109)&gt;0,FALSE,TRUE),TRUE)</f>
        <v>0</v>
      </c>
      <c r="H2109" t="b">
        <f t="shared" ref="H2109:H2172" si="300">IFERROR(IF(SEARCH("65+",C2109)&gt;0,FALSE,TRUE),TRUE)</f>
        <v>1</v>
      </c>
      <c r="I2109" t="b">
        <f t="shared" ref="I2109:I2172" si="301">IFERROR(IF(SEARCH("70",C2109)&gt;0,FALSE,TRUE),TRUE)</f>
        <v>1</v>
      </c>
      <c r="J2109" t="b">
        <f t="shared" ref="J2109:J2172" si="302">AND(G2109:I2109)</f>
        <v>0</v>
      </c>
    </row>
    <row r="2110" spans="1:10">
      <c r="A2110" s="1" t="s">
        <v>411</v>
      </c>
      <c r="B2110" t="str">
        <f t="shared" si="298"/>
        <v xml:space="preserve"> Tarnów </v>
      </c>
      <c r="C2110" s="4" t="s">
        <v>5</v>
      </c>
      <c r="D2110" s="6">
        <v>13817</v>
      </c>
      <c r="E2110" s="6">
        <v>5089</v>
      </c>
      <c r="F2110" s="6">
        <v>8728</v>
      </c>
      <c r="G2110" t="b">
        <f t="shared" si="299"/>
        <v>1</v>
      </c>
      <c r="H2110" t="b">
        <f t="shared" si="300"/>
        <v>1</v>
      </c>
      <c r="I2110" t="b">
        <f t="shared" si="301"/>
        <v>0</v>
      </c>
      <c r="J2110" t="b">
        <f t="shared" si="302"/>
        <v>0</v>
      </c>
    </row>
    <row r="2111" spans="1:10">
      <c r="A2111" s="1" t="s">
        <v>411</v>
      </c>
      <c r="B2111" t="str">
        <f t="shared" si="298"/>
        <v xml:space="preserve"> Tarnów </v>
      </c>
      <c r="C2111" s="4" t="s">
        <v>4</v>
      </c>
      <c r="D2111" s="6">
        <f>SUM(D2109:D2110)</f>
        <v>20732</v>
      </c>
      <c r="E2111" s="6">
        <f>SUM(E2109:E2110)</f>
        <v>8000</v>
      </c>
      <c r="F2111" s="6">
        <f t="shared" ref="F2111" si="303">SUM(F2109:F2110)</f>
        <v>12732</v>
      </c>
      <c r="G2111" t="b">
        <f t="shared" si="299"/>
        <v>1</v>
      </c>
      <c r="H2111" t="b">
        <f t="shared" si="300"/>
        <v>0</v>
      </c>
      <c r="I2111" t="b">
        <f t="shared" si="301"/>
        <v>1</v>
      </c>
      <c r="J2111" t="b">
        <f t="shared" si="302"/>
        <v>0</v>
      </c>
    </row>
    <row r="2112" spans="1:10">
      <c r="A2112" s="1" t="s">
        <v>411</v>
      </c>
      <c r="B2112" t="str">
        <f t="shared" si="298"/>
        <v xml:space="preserve"> bocheński </v>
      </c>
      <c r="C2112" s="4" t="s">
        <v>188</v>
      </c>
      <c r="D2112" s="6">
        <v>105577</v>
      </c>
      <c r="E2112" s="6">
        <v>52064</v>
      </c>
      <c r="F2112" s="6">
        <v>53513</v>
      </c>
      <c r="G2112" t="b">
        <f t="shared" si="299"/>
        <v>1</v>
      </c>
      <c r="H2112" t="b">
        <f t="shared" si="300"/>
        <v>1</v>
      </c>
      <c r="I2112" t="b">
        <f t="shared" si="301"/>
        <v>1</v>
      </c>
      <c r="J2112" t="b">
        <f t="shared" si="302"/>
        <v>1</v>
      </c>
    </row>
    <row r="2113" spans="1:10">
      <c r="A2113" s="1" t="s">
        <v>411</v>
      </c>
      <c r="B2113" t="str">
        <f t="shared" si="298"/>
        <v xml:space="preserve"> bocheński </v>
      </c>
      <c r="C2113" s="4" t="s">
        <v>6</v>
      </c>
      <c r="D2113" s="6">
        <v>6149</v>
      </c>
      <c r="E2113" s="6">
        <v>3182</v>
      </c>
      <c r="F2113" s="6">
        <v>2967</v>
      </c>
      <c r="G2113" t="b">
        <f t="shared" si="299"/>
        <v>0</v>
      </c>
      <c r="H2113" t="b">
        <f t="shared" si="300"/>
        <v>1</v>
      </c>
      <c r="I2113" t="b">
        <f t="shared" si="301"/>
        <v>1</v>
      </c>
      <c r="J2113" t="b">
        <f t="shared" si="302"/>
        <v>0</v>
      </c>
    </row>
    <row r="2114" spans="1:10">
      <c r="A2114" s="1" t="s">
        <v>411</v>
      </c>
      <c r="B2114" t="str">
        <f t="shared" si="298"/>
        <v xml:space="preserve"> bocheński </v>
      </c>
      <c r="C2114" s="4" t="s">
        <v>7</v>
      </c>
      <c r="D2114" s="6">
        <v>6531</v>
      </c>
      <c r="E2114" s="6">
        <v>3350</v>
      </c>
      <c r="F2114" s="6">
        <v>3181</v>
      </c>
      <c r="G2114" t="b">
        <f t="shared" si="299"/>
        <v>0</v>
      </c>
      <c r="H2114" t="b">
        <f t="shared" si="300"/>
        <v>1</v>
      </c>
      <c r="I2114" t="b">
        <f t="shared" si="301"/>
        <v>1</v>
      </c>
      <c r="J2114" t="b">
        <f t="shared" si="302"/>
        <v>0</v>
      </c>
    </row>
    <row r="2115" spans="1:10">
      <c r="A2115" s="1" t="s">
        <v>411</v>
      </c>
      <c r="B2115" t="str">
        <f t="shared" si="298"/>
        <v xml:space="preserve"> bocheński </v>
      </c>
      <c r="C2115" s="4" t="s">
        <v>8</v>
      </c>
      <c r="D2115" s="6">
        <v>5730</v>
      </c>
      <c r="E2115" s="6">
        <v>2846</v>
      </c>
      <c r="F2115" s="6">
        <v>2884</v>
      </c>
      <c r="G2115" t="b">
        <f t="shared" si="299"/>
        <v>0</v>
      </c>
      <c r="H2115" t="b">
        <f t="shared" si="300"/>
        <v>1</v>
      </c>
      <c r="I2115" t="b">
        <f t="shared" si="301"/>
        <v>1</v>
      </c>
      <c r="J2115" t="b">
        <f t="shared" si="302"/>
        <v>0</v>
      </c>
    </row>
    <row r="2116" spans="1:10">
      <c r="A2116" s="1" t="s">
        <v>411</v>
      </c>
      <c r="B2116" t="str">
        <f t="shared" si="298"/>
        <v xml:space="preserve"> bocheński </v>
      </c>
      <c r="C2116" s="4" t="s">
        <v>9</v>
      </c>
      <c r="D2116" s="6">
        <v>6236</v>
      </c>
      <c r="E2116" s="6">
        <v>3211</v>
      </c>
      <c r="F2116" s="6">
        <v>3025</v>
      </c>
      <c r="G2116" t="b">
        <f t="shared" si="299"/>
        <v>0</v>
      </c>
      <c r="H2116" t="b">
        <f t="shared" si="300"/>
        <v>1</v>
      </c>
      <c r="I2116" t="b">
        <f t="shared" si="301"/>
        <v>1</v>
      </c>
      <c r="J2116" t="b">
        <f t="shared" si="302"/>
        <v>0</v>
      </c>
    </row>
    <row r="2117" spans="1:10">
      <c r="A2117" s="1" t="s">
        <v>411</v>
      </c>
      <c r="B2117" t="str">
        <f t="shared" si="298"/>
        <v xml:space="preserve"> bocheński </v>
      </c>
      <c r="C2117" s="4" t="s">
        <v>10</v>
      </c>
      <c r="D2117" s="6">
        <v>7498</v>
      </c>
      <c r="E2117" s="6">
        <v>3845</v>
      </c>
      <c r="F2117" s="6">
        <v>3653</v>
      </c>
      <c r="G2117" t="b">
        <f t="shared" si="299"/>
        <v>0</v>
      </c>
      <c r="H2117" t="b">
        <f t="shared" si="300"/>
        <v>1</v>
      </c>
      <c r="I2117" t="b">
        <f t="shared" si="301"/>
        <v>1</v>
      </c>
      <c r="J2117" t="b">
        <f t="shared" si="302"/>
        <v>0</v>
      </c>
    </row>
    <row r="2118" spans="1:10">
      <c r="A2118" s="1" t="s">
        <v>411</v>
      </c>
      <c r="B2118" t="str">
        <f t="shared" si="298"/>
        <v xml:space="preserve"> bocheński </v>
      </c>
      <c r="C2118" s="4" t="s">
        <v>11</v>
      </c>
      <c r="D2118" s="6">
        <v>8559</v>
      </c>
      <c r="E2118" s="6">
        <v>4397</v>
      </c>
      <c r="F2118" s="6">
        <v>4162</v>
      </c>
      <c r="G2118" t="b">
        <f t="shared" si="299"/>
        <v>0</v>
      </c>
      <c r="H2118" t="b">
        <f t="shared" si="300"/>
        <v>1</v>
      </c>
      <c r="I2118" t="b">
        <f t="shared" si="301"/>
        <v>1</v>
      </c>
      <c r="J2118" t="b">
        <f t="shared" si="302"/>
        <v>0</v>
      </c>
    </row>
    <row r="2119" spans="1:10">
      <c r="A2119" s="1" t="s">
        <v>411</v>
      </c>
      <c r="B2119" t="str">
        <f t="shared" si="298"/>
        <v xml:space="preserve"> bocheński </v>
      </c>
      <c r="C2119" s="4" t="s">
        <v>12</v>
      </c>
      <c r="D2119" s="6">
        <v>8789</v>
      </c>
      <c r="E2119" s="6">
        <v>4453</v>
      </c>
      <c r="F2119" s="6">
        <v>4336</v>
      </c>
      <c r="G2119" t="b">
        <f t="shared" si="299"/>
        <v>0</v>
      </c>
      <c r="H2119" t="b">
        <f t="shared" si="300"/>
        <v>1</v>
      </c>
      <c r="I2119" t="b">
        <f t="shared" si="301"/>
        <v>1</v>
      </c>
      <c r="J2119" t="b">
        <f t="shared" si="302"/>
        <v>0</v>
      </c>
    </row>
    <row r="2120" spans="1:10">
      <c r="A2120" s="1" t="s">
        <v>411</v>
      </c>
      <c r="B2120" t="str">
        <f t="shared" si="298"/>
        <v xml:space="preserve"> bocheński </v>
      </c>
      <c r="C2120" s="4" t="s">
        <v>13</v>
      </c>
      <c r="D2120" s="6">
        <v>8275</v>
      </c>
      <c r="E2120" s="6">
        <v>4209</v>
      </c>
      <c r="F2120" s="6">
        <v>4066</v>
      </c>
      <c r="G2120" t="b">
        <f t="shared" si="299"/>
        <v>0</v>
      </c>
      <c r="H2120" t="b">
        <f t="shared" si="300"/>
        <v>1</v>
      </c>
      <c r="I2120" t="b">
        <f t="shared" si="301"/>
        <v>1</v>
      </c>
      <c r="J2120" t="b">
        <f t="shared" si="302"/>
        <v>0</v>
      </c>
    </row>
    <row r="2121" spans="1:10">
      <c r="A2121" s="1" t="s">
        <v>411</v>
      </c>
      <c r="B2121" t="str">
        <f t="shared" si="298"/>
        <v xml:space="preserve"> bocheński </v>
      </c>
      <c r="C2121" s="4" t="s">
        <v>14</v>
      </c>
      <c r="D2121" s="6">
        <v>7378</v>
      </c>
      <c r="E2121" s="6">
        <v>3714</v>
      </c>
      <c r="F2121" s="6">
        <v>3664</v>
      </c>
      <c r="G2121" t="b">
        <f t="shared" si="299"/>
        <v>0</v>
      </c>
      <c r="H2121" t="b">
        <f t="shared" si="300"/>
        <v>1</v>
      </c>
      <c r="I2121" t="b">
        <f t="shared" si="301"/>
        <v>1</v>
      </c>
      <c r="J2121" t="b">
        <f t="shared" si="302"/>
        <v>0</v>
      </c>
    </row>
    <row r="2122" spans="1:10">
      <c r="A2122" s="1" t="s">
        <v>411</v>
      </c>
      <c r="B2122" t="str">
        <f t="shared" si="298"/>
        <v xml:space="preserve"> bocheński </v>
      </c>
      <c r="C2122" s="4" t="s">
        <v>15</v>
      </c>
      <c r="D2122" s="6">
        <v>6441</v>
      </c>
      <c r="E2122" s="6">
        <v>3217</v>
      </c>
      <c r="F2122" s="6">
        <v>3224</v>
      </c>
      <c r="G2122" t="b">
        <f t="shared" si="299"/>
        <v>0</v>
      </c>
      <c r="H2122" t="b">
        <f t="shared" si="300"/>
        <v>1</v>
      </c>
      <c r="I2122" t="b">
        <f t="shared" si="301"/>
        <v>1</v>
      </c>
      <c r="J2122" t="b">
        <f t="shared" si="302"/>
        <v>0</v>
      </c>
    </row>
    <row r="2123" spans="1:10">
      <c r="A2123" s="1" t="s">
        <v>411</v>
      </c>
      <c r="B2123" t="str">
        <f t="shared" si="298"/>
        <v xml:space="preserve"> bocheński </v>
      </c>
      <c r="C2123" s="4" t="s">
        <v>16</v>
      </c>
      <c r="D2123" s="6">
        <v>6433</v>
      </c>
      <c r="E2123" s="6">
        <v>3203</v>
      </c>
      <c r="F2123" s="6">
        <v>3230</v>
      </c>
      <c r="G2123" t="b">
        <f t="shared" si="299"/>
        <v>0</v>
      </c>
      <c r="H2123" t="b">
        <f t="shared" si="300"/>
        <v>1</v>
      </c>
      <c r="I2123" t="b">
        <f t="shared" si="301"/>
        <v>1</v>
      </c>
      <c r="J2123" t="b">
        <f t="shared" si="302"/>
        <v>0</v>
      </c>
    </row>
    <row r="2124" spans="1:10">
      <c r="A2124" s="1" t="s">
        <v>411</v>
      </c>
      <c r="B2124" t="str">
        <f t="shared" si="298"/>
        <v xml:space="preserve"> bocheński </v>
      </c>
      <c r="C2124" s="4" t="s">
        <v>17</v>
      </c>
      <c r="D2124" s="6">
        <v>6730</v>
      </c>
      <c r="E2124" s="6">
        <v>3390</v>
      </c>
      <c r="F2124" s="6">
        <v>3340</v>
      </c>
      <c r="G2124" t="b">
        <f t="shared" si="299"/>
        <v>0</v>
      </c>
      <c r="H2124" t="b">
        <f t="shared" si="300"/>
        <v>1</v>
      </c>
      <c r="I2124" t="b">
        <f t="shared" si="301"/>
        <v>1</v>
      </c>
      <c r="J2124" t="b">
        <f t="shared" si="302"/>
        <v>0</v>
      </c>
    </row>
    <row r="2125" spans="1:10">
      <c r="A2125" s="1" t="s">
        <v>411</v>
      </c>
      <c r="B2125" t="str">
        <f t="shared" si="298"/>
        <v xml:space="preserve"> bocheński </v>
      </c>
      <c r="C2125" s="4" t="s">
        <v>18</v>
      </c>
      <c r="D2125" s="6">
        <v>6337</v>
      </c>
      <c r="E2125" s="6">
        <v>3117</v>
      </c>
      <c r="F2125" s="6">
        <v>3220</v>
      </c>
      <c r="G2125" t="b">
        <f t="shared" si="299"/>
        <v>0</v>
      </c>
      <c r="H2125" t="b">
        <f t="shared" si="300"/>
        <v>1</v>
      </c>
      <c r="I2125" t="b">
        <f t="shared" si="301"/>
        <v>1</v>
      </c>
      <c r="J2125" t="b">
        <f t="shared" si="302"/>
        <v>0</v>
      </c>
    </row>
    <row r="2126" spans="1:10">
      <c r="A2126" s="1" t="s">
        <v>411</v>
      </c>
      <c r="B2126" t="str">
        <f t="shared" si="298"/>
        <v xml:space="preserve"> bocheński </v>
      </c>
      <c r="C2126" s="4" t="s">
        <v>19</v>
      </c>
      <c r="D2126" s="6">
        <v>5040</v>
      </c>
      <c r="E2126" s="6">
        <v>2385</v>
      </c>
      <c r="F2126" s="6">
        <v>2655</v>
      </c>
      <c r="G2126" t="b">
        <f t="shared" si="299"/>
        <v>0</v>
      </c>
      <c r="H2126" t="b">
        <f t="shared" si="300"/>
        <v>1</v>
      </c>
      <c r="I2126" t="b">
        <f t="shared" si="301"/>
        <v>1</v>
      </c>
      <c r="J2126" t="b">
        <f t="shared" si="302"/>
        <v>0</v>
      </c>
    </row>
    <row r="2127" spans="1:10">
      <c r="A2127" s="1" t="s">
        <v>411</v>
      </c>
      <c r="B2127" t="str">
        <f t="shared" si="298"/>
        <v xml:space="preserve"> bocheński </v>
      </c>
      <c r="C2127" s="4" t="s">
        <v>5</v>
      </c>
      <c r="D2127" s="6">
        <v>9451</v>
      </c>
      <c r="E2127" s="6">
        <v>3545</v>
      </c>
      <c r="F2127" s="6">
        <v>5906</v>
      </c>
      <c r="G2127" t="b">
        <f t="shared" si="299"/>
        <v>1</v>
      </c>
      <c r="H2127" t="b">
        <f t="shared" si="300"/>
        <v>1</v>
      </c>
      <c r="I2127" t="b">
        <f t="shared" si="301"/>
        <v>0</v>
      </c>
      <c r="J2127" t="b">
        <f t="shared" si="302"/>
        <v>0</v>
      </c>
    </row>
    <row r="2128" spans="1:10">
      <c r="A2128" s="1" t="s">
        <v>411</v>
      </c>
      <c r="B2128" t="str">
        <f t="shared" si="298"/>
        <v xml:space="preserve"> bocheński </v>
      </c>
      <c r="C2128" s="4" t="s">
        <v>4</v>
      </c>
      <c r="D2128" s="6">
        <f>SUM(D2126:D2127)</f>
        <v>14491</v>
      </c>
      <c r="E2128" s="6">
        <f>SUM(E2126:E2127)</f>
        <v>5930</v>
      </c>
      <c r="F2128" s="6">
        <f t="shared" ref="F2128" si="304">SUM(F2126:F2127)</f>
        <v>8561</v>
      </c>
      <c r="G2128" t="b">
        <f t="shared" si="299"/>
        <v>1</v>
      </c>
      <c r="H2128" t="b">
        <f t="shared" si="300"/>
        <v>0</v>
      </c>
      <c r="I2128" t="b">
        <f t="shared" si="301"/>
        <v>1</v>
      </c>
      <c r="J2128" t="b">
        <f t="shared" si="302"/>
        <v>0</v>
      </c>
    </row>
    <row r="2129" spans="1:10">
      <c r="A2129" s="1" t="s">
        <v>411</v>
      </c>
      <c r="B2129" t="str">
        <f t="shared" si="298"/>
        <v xml:space="preserve"> brzeski </v>
      </c>
      <c r="C2129" s="4" t="s">
        <v>189</v>
      </c>
      <c r="D2129" s="6">
        <v>92963</v>
      </c>
      <c r="E2129" s="6">
        <v>46003</v>
      </c>
      <c r="F2129" s="6">
        <v>46960</v>
      </c>
      <c r="G2129" t="b">
        <f t="shared" si="299"/>
        <v>1</v>
      </c>
      <c r="H2129" t="b">
        <f t="shared" si="300"/>
        <v>1</v>
      </c>
      <c r="I2129" t="b">
        <f t="shared" si="301"/>
        <v>1</v>
      </c>
      <c r="J2129" t="b">
        <f t="shared" si="302"/>
        <v>1</v>
      </c>
    </row>
    <row r="2130" spans="1:10">
      <c r="A2130" s="1" t="s">
        <v>411</v>
      </c>
      <c r="B2130" t="str">
        <f t="shared" si="298"/>
        <v xml:space="preserve"> brzeski </v>
      </c>
      <c r="C2130" s="4" t="s">
        <v>6</v>
      </c>
      <c r="D2130" s="6">
        <v>4823</v>
      </c>
      <c r="E2130" s="6">
        <v>2498</v>
      </c>
      <c r="F2130" s="6">
        <v>2325</v>
      </c>
      <c r="G2130" t="b">
        <f t="shared" si="299"/>
        <v>0</v>
      </c>
      <c r="H2130" t="b">
        <f t="shared" si="300"/>
        <v>1</v>
      </c>
      <c r="I2130" t="b">
        <f t="shared" si="301"/>
        <v>1</v>
      </c>
      <c r="J2130" t="b">
        <f t="shared" si="302"/>
        <v>0</v>
      </c>
    </row>
    <row r="2131" spans="1:10">
      <c r="A2131" s="1" t="s">
        <v>411</v>
      </c>
      <c r="B2131" t="str">
        <f t="shared" si="298"/>
        <v xml:space="preserve"> brzeski </v>
      </c>
      <c r="C2131" s="4" t="s">
        <v>7</v>
      </c>
      <c r="D2131" s="6">
        <v>5509</v>
      </c>
      <c r="E2131" s="6">
        <v>2793</v>
      </c>
      <c r="F2131" s="6">
        <v>2716</v>
      </c>
      <c r="G2131" t="b">
        <f t="shared" si="299"/>
        <v>0</v>
      </c>
      <c r="H2131" t="b">
        <f t="shared" si="300"/>
        <v>1</v>
      </c>
      <c r="I2131" t="b">
        <f t="shared" si="301"/>
        <v>1</v>
      </c>
      <c r="J2131" t="b">
        <f t="shared" si="302"/>
        <v>0</v>
      </c>
    </row>
    <row r="2132" spans="1:10">
      <c r="A2132" s="1" t="s">
        <v>411</v>
      </c>
      <c r="B2132" t="str">
        <f t="shared" si="298"/>
        <v xml:space="preserve"> brzeski </v>
      </c>
      <c r="C2132" s="4" t="s">
        <v>8</v>
      </c>
      <c r="D2132" s="6">
        <v>4989</v>
      </c>
      <c r="E2132" s="6">
        <v>2529</v>
      </c>
      <c r="F2132" s="6">
        <v>2460</v>
      </c>
      <c r="G2132" t="b">
        <f t="shared" si="299"/>
        <v>0</v>
      </c>
      <c r="H2132" t="b">
        <f t="shared" si="300"/>
        <v>1</v>
      </c>
      <c r="I2132" t="b">
        <f t="shared" si="301"/>
        <v>1</v>
      </c>
      <c r="J2132" t="b">
        <f t="shared" si="302"/>
        <v>0</v>
      </c>
    </row>
    <row r="2133" spans="1:10">
      <c r="A2133" s="1" t="s">
        <v>411</v>
      </c>
      <c r="B2133" t="str">
        <f t="shared" si="298"/>
        <v xml:space="preserve"> brzeski </v>
      </c>
      <c r="C2133" s="4" t="s">
        <v>9</v>
      </c>
      <c r="D2133" s="6">
        <v>5558</v>
      </c>
      <c r="E2133" s="6">
        <v>2964</v>
      </c>
      <c r="F2133" s="6">
        <v>2594</v>
      </c>
      <c r="G2133" t="b">
        <f t="shared" si="299"/>
        <v>0</v>
      </c>
      <c r="H2133" t="b">
        <f t="shared" si="300"/>
        <v>1</v>
      </c>
      <c r="I2133" t="b">
        <f t="shared" si="301"/>
        <v>1</v>
      </c>
      <c r="J2133" t="b">
        <f t="shared" si="302"/>
        <v>0</v>
      </c>
    </row>
    <row r="2134" spans="1:10">
      <c r="A2134" s="1" t="s">
        <v>411</v>
      </c>
      <c r="B2134" t="str">
        <f t="shared" si="298"/>
        <v xml:space="preserve"> brzeski </v>
      </c>
      <c r="C2134" s="4" t="s">
        <v>10</v>
      </c>
      <c r="D2134" s="6">
        <v>6870</v>
      </c>
      <c r="E2134" s="6">
        <v>3453</v>
      </c>
      <c r="F2134" s="6">
        <v>3417</v>
      </c>
      <c r="G2134" t="b">
        <f t="shared" si="299"/>
        <v>0</v>
      </c>
      <c r="H2134" t="b">
        <f t="shared" si="300"/>
        <v>1</v>
      </c>
      <c r="I2134" t="b">
        <f t="shared" si="301"/>
        <v>1</v>
      </c>
      <c r="J2134" t="b">
        <f t="shared" si="302"/>
        <v>0</v>
      </c>
    </row>
    <row r="2135" spans="1:10">
      <c r="A2135" s="1" t="s">
        <v>411</v>
      </c>
      <c r="B2135" t="str">
        <f t="shared" si="298"/>
        <v xml:space="preserve"> brzeski </v>
      </c>
      <c r="C2135" s="4" t="s">
        <v>11</v>
      </c>
      <c r="D2135" s="6">
        <v>7471</v>
      </c>
      <c r="E2135" s="6">
        <v>3983</v>
      </c>
      <c r="F2135" s="6">
        <v>3488</v>
      </c>
      <c r="G2135" t="b">
        <f t="shared" si="299"/>
        <v>0</v>
      </c>
      <c r="H2135" t="b">
        <f t="shared" si="300"/>
        <v>1</v>
      </c>
      <c r="I2135" t="b">
        <f t="shared" si="301"/>
        <v>1</v>
      </c>
      <c r="J2135" t="b">
        <f t="shared" si="302"/>
        <v>0</v>
      </c>
    </row>
    <row r="2136" spans="1:10">
      <c r="A2136" s="1" t="s">
        <v>411</v>
      </c>
      <c r="B2136" t="str">
        <f t="shared" si="298"/>
        <v xml:space="preserve"> brzeski </v>
      </c>
      <c r="C2136" s="4" t="s">
        <v>12</v>
      </c>
      <c r="D2136" s="6">
        <v>7544</v>
      </c>
      <c r="E2136" s="6">
        <v>3856</v>
      </c>
      <c r="F2136" s="6">
        <v>3688</v>
      </c>
      <c r="G2136" t="b">
        <f t="shared" si="299"/>
        <v>0</v>
      </c>
      <c r="H2136" t="b">
        <f t="shared" si="300"/>
        <v>1</v>
      </c>
      <c r="I2136" t="b">
        <f t="shared" si="301"/>
        <v>1</v>
      </c>
      <c r="J2136" t="b">
        <f t="shared" si="302"/>
        <v>0</v>
      </c>
    </row>
    <row r="2137" spans="1:10">
      <c r="A2137" s="1" t="s">
        <v>411</v>
      </c>
      <c r="B2137" t="str">
        <f t="shared" si="298"/>
        <v xml:space="preserve"> brzeski </v>
      </c>
      <c r="C2137" s="4" t="s">
        <v>13</v>
      </c>
      <c r="D2137" s="6">
        <v>7223</v>
      </c>
      <c r="E2137" s="6">
        <v>3671</v>
      </c>
      <c r="F2137" s="6">
        <v>3552</v>
      </c>
      <c r="G2137" t="b">
        <f t="shared" si="299"/>
        <v>0</v>
      </c>
      <c r="H2137" t="b">
        <f t="shared" si="300"/>
        <v>1</v>
      </c>
      <c r="I2137" t="b">
        <f t="shared" si="301"/>
        <v>1</v>
      </c>
      <c r="J2137" t="b">
        <f t="shared" si="302"/>
        <v>0</v>
      </c>
    </row>
    <row r="2138" spans="1:10">
      <c r="A2138" s="1" t="s">
        <v>411</v>
      </c>
      <c r="B2138" t="str">
        <f t="shared" si="298"/>
        <v xml:space="preserve"> brzeski </v>
      </c>
      <c r="C2138" s="4" t="s">
        <v>14</v>
      </c>
      <c r="D2138" s="6">
        <v>6597</v>
      </c>
      <c r="E2138" s="6">
        <v>3330</v>
      </c>
      <c r="F2138" s="6">
        <v>3267</v>
      </c>
      <c r="G2138" t="b">
        <f t="shared" si="299"/>
        <v>0</v>
      </c>
      <c r="H2138" t="b">
        <f t="shared" si="300"/>
        <v>1</v>
      </c>
      <c r="I2138" t="b">
        <f t="shared" si="301"/>
        <v>1</v>
      </c>
      <c r="J2138" t="b">
        <f t="shared" si="302"/>
        <v>0</v>
      </c>
    </row>
    <row r="2139" spans="1:10">
      <c r="A2139" s="1" t="s">
        <v>411</v>
      </c>
      <c r="B2139" t="str">
        <f t="shared" si="298"/>
        <v xml:space="preserve"> brzeski </v>
      </c>
      <c r="C2139" s="4" t="s">
        <v>15</v>
      </c>
      <c r="D2139" s="6">
        <v>5989</v>
      </c>
      <c r="E2139" s="6">
        <v>3012</v>
      </c>
      <c r="F2139" s="6">
        <v>2977</v>
      </c>
      <c r="G2139" t="b">
        <f t="shared" si="299"/>
        <v>0</v>
      </c>
      <c r="H2139" t="b">
        <f t="shared" si="300"/>
        <v>1</v>
      </c>
      <c r="I2139" t="b">
        <f t="shared" si="301"/>
        <v>1</v>
      </c>
      <c r="J2139" t="b">
        <f t="shared" si="302"/>
        <v>0</v>
      </c>
    </row>
    <row r="2140" spans="1:10">
      <c r="A2140" s="1" t="s">
        <v>411</v>
      </c>
      <c r="B2140" t="str">
        <f t="shared" si="298"/>
        <v xml:space="preserve"> brzeski </v>
      </c>
      <c r="C2140" s="4" t="s">
        <v>16</v>
      </c>
      <c r="D2140" s="6">
        <v>5966</v>
      </c>
      <c r="E2140" s="6">
        <v>3055</v>
      </c>
      <c r="F2140" s="6">
        <v>2911</v>
      </c>
      <c r="G2140" t="b">
        <f t="shared" si="299"/>
        <v>0</v>
      </c>
      <c r="H2140" t="b">
        <f t="shared" si="300"/>
        <v>1</v>
      </c>
      <c r="I2140" t="b">
        <f t="shared" si="301"/>
        <v>1</v>
      </c>
      <c r="J2140" t="b">
        <f t="shared" si="302"/>
        <v>0</v>
      </c>
    </row>
    <row r="2141" spans="1:10">
      <c r="A2141" s="1" t="s">
        <v>411</v>
      </c>
      <c r="B2141" t="str">
        <f t="shared" si="298"/>
        <v xml:space="preserve"> brzeski </v>
      </c>
      <c r="C2141" s="4" t="s">
        <v>17</v>
      </c>
      <c r="D2141" s="6">
        <v>5926</v>
      </c>
      <c r="E2141" s="6">
        <v>3010</v>
      </c>
      <c r="F2141" s="6">
        <v>2916</v>
      </c>
      <c r="G2141" t="b">
        <f t="shared" si="299"/>
        <v>0</v>
      </c>
      <c r="H2141" t="b">
        <f t="shared" si="300"/>
        <v>1</v>
      </c>
      <c r="I2141" t="b">
        <f t="shared" si="301"/>
        <v>1</v>
      </c>
      <c r="J2141" t="b">
        <f t="shared" si="302"/>
        <v>0</v>
      </c>
    </row>
    <row r="2142" spans="1:10">
      <c r="A2142" s="1" t="s">
        <v>411</v>
      </c>
      <c r="B2142" t="str">
        <f t="shared" si="298"/>
        <v xml:space="preserve"> brzeski </v>
      </c>
      <c r="C2142" s="4" t="s">
        <v>18</v>
      </c>
      <c r="D2142" s="6">
        <v>5349</v>
      </c>
      <c r="E2142" s="6">
        <v>2641</v>
      </c>
      <c r="F2142" s="6">
        <v>2708</v>
      </c>
      <c r="G2142" t="b">
        <f t="shared" si="299"/>
        <v>0</v>
      </c>
      <c r="H2142" t="b">
        <f t="shared" si="300"/>
        <v>1</v>
      </c>
      <c r="I2142" t="b">
        <f t="shared" si="301"/>
        <v>1</v>
      </c>
      <c r="J2142" t="b">
        <f t="shared" si="302"/>
        <v>0</v>
      </c>
    </row>
    <row r="2143" spans="1:10">
      <c r="A2143" s="1" t="s">
        <v>411</v>
      </c>
      <c r="B2143" t="str">
        <f t="shared" si="298"/>
        <v xml:space="preserve"> brzeski </v>
      </c>
      <c r="C2143" s="4" t="s">
        <v>19</v>
      </c>
      <c r="D2143" s="6">
        <v>4346</v>
      </c>
      <c r="E2143" s="6">
        <v>1971</v>
      </c>
      <c r="F2143" s="6">
        <v>2375</v>
      </c>
      <c r="G2143" t="b">
        <f t="shared" si="299"/>
        <v>0</v>
      </c>
      <c r="H2143" t="b">
        <f t="shared" si="300"/>
        <v>1</v>
      </c>
      <c r="I2143" t="b">
        <f t="shared" si="301"/>
        <v>1</v>
      </c>
      <c r="J2143" t="b">
        <f t="shared" si="302"/>
        <v>0</v>
      </c>
    </row>
    <row r="2144" spans="1:10">
      <c r="A2144" s="1" t="s">
        <v>411</v>
      </c>
      <c r="B2144" t="str">
        <f t="shared" si="298"/>
        <v xml:space="preserve"> brzeski </v>
      </c>
      <c r="C2144" s="4" t="s">
        <v>5</v>
      </c>
      <c r="D2144" s="6">
        <v>8803</v>
      </c>
      <c r="E2144" s="6">
        <v>3237</v>
      </c>
      <c r="F2144" s="6">
        <v>5566</v>
      </c>
      <c r="G2144" t="b">
        <f t="shared" si="299"/>
        <v>1</v>
      </c>
      <c r="H2144" t="b">
        <f t="shared" si="300"/>
        <v>1</v>
      </c>
      <c r="I2144" t="b">
        <f t="shared" si="301"/>
        <v>0</v>
      </c>
      <c r="J2144" t="b">
        <f t="shared" si="302"/>
        <v>0</v>
      </c>
    </row>
    <row r="2145" spans="1:10">
      <c r="A2145" s="1" t="s">
        <v>411</v>
      </c>
      <c r="B2145" t="str">
        <f t="shared" si="298"/>
        <v xml:space="preserve"> brzeski </v>
      </c>
      <c r="C2145" s="4" t="s">
        <v>4</v>
      </c>
      <c r="D2145" s="6">
        <f>SUM(D2143:D2144)</f>
        <v>13149</v>
      </c>
      <c r="E2145" s="6">
        <f>SUM(E2143:E2144)</f>
        <v>5208</v>
      </c>
      <c r="F2145" s="6">
        <f t="shared" ref="F2145" si="305">SUM(F2143:F2144)</f>
        <v>7941</v>
      </c>
      <c r="G2145" t="b">
        <f t="shared" si="299"/>
        <v>1</v>
      </c>
      <c r="H2145" t="b">
        <f t="shared" si="300"/>
        <v>0</v>
      </c>
      <c r="I2145" t="b">
        <f t="shared" si="301"/>
        <v>1</v>
      </c>
      <c r="J2145" t="b">
        <f t="shared" si="302"/>
        <v>0</v>
      </c>
    </row>
    <row r="2146" spans="1:10">
      <c r="A2146" s="1" t="s">
        <v>411</v>
      </c>
      <c r="B2146" t="str">
        <f t="shared" si="298"/>
        <v xml:space="preserve"> chrzanowski </v>
      </c>
      <c r="C2146" s="4" t="s">
        <v>190</v>
      </c>
      <c r="D2146" s="6">
        <v>126222</v>
      </c>
      <c r="E2146" s="6">
        <v>61100</v>
      </c>
      <c r="F2146" s="6">
        <v>65122</v>
      </c>
      <c r="G2146" t="b">
        <f t="shared" si="299"/>
        <v>1</v>
      </c>
      <c r="H2146" t="b">
        <f t="shared" si="300"/>
        <v>1</v>
      </c>
      <c r="I2146" t="b">
        <f t="shared" si="301"/>
        <v>1</v>
      </c>
      <c r="J2146" t="b">
        <f t="shared" si="302"/>
        <v>1</v>
      </c>
    </row>
    <row r="2147" spans="1:10">
      <c r="A2147" s="1" t="s">
        <v>411</v>
      </c>
      <c r="B2147" t="str">
        <f t="shared" si="298"/>
        <v xml:space="preserve"> chrzanowski </v>
      </c>
      <c r="C2147" s="4" t="s">
        <v>6</v>
      </c>
      <c r="D2147" s="6">
        <v>5688</v>
      </c>
      <c r="E2147" s="6">
        <v>2872</v>
      </c>
      <c r="F2147" s="6">
        <v>2816</v>
      </c>
      <c r="G2147" t="b">
        <f t="shared" si="299"/>
        <v>0</v>
      </c>
      <c r="H2147" t="b">
        <f t="shared" si="300"/>
        <v>1</v>
      </c>
      <c r="I2147" t="b">
        <f t="shared" si="301"/>
        <v>1</v>
      </c>
      <c r="J2147" t="b">
        <f t="shared" si="302"/>
        <v>0</v>
      </c>
    </row>
    <row r="2148" spans="1:10">
      <c r="A2148" s="1" t="s">
        <v>411</v>
      </c>
      <c r="B2148" t="str">
        <f t="shared" si="298"/>
        <v xml:space="preserve"> chrzanowski </v>
      </c>
      <c r="C2148" s="4" t="s">
        <v>7</v>
      </c>
      <c r="D2148" s="6">
        <v>6172</v>
      </c>
      <c r="E2148" s="6">
        <v>3131</v>
      </c>
      <c r="F2148" s="6">
        <v>3041</v>
      </c>
      <c r="G2148" t="b">
        <f t="shared" si="299"/>
        <v>0</v>
      </c>
      <c r="H2148" t="b">
        <f t="shared" si="300"/>
        <v>1</v>
      </c>
      <c r="I2148" t="b">
        <f t="shared" si="301"/>
        <v>1</v>
      </c>
      <c r="J2148" t="b">
        <f t="shared" si="302"/>
        <v>0</v>
      </c>
    </row>
    <row r="2149" spans="1:10">
      <c r="A2149" s="1" t="s">
        <v>411</v>
      </c>
      <c r="B2149" t="str">
        <f t="shared" si="298"/>
        <v xml:space="preserve"> chrzanowski </v>
      </c>
      <c r="C2149" s="4" t="s">
        <v>8</v>
      </c>
      <c r="D2149" s="6">
        <v>5403</v>
      </c>
      <c r="E2149" s="6">
        <v>2769</v>
      </c>
      <c r="F2149" s="6">
        <v>2634</v>
      </c>
      <c r="G2149" t="b">
        <f t="shared" si="299"/>
        <v>0</v>
      </c>
      <c r="H2149" t="b">
        <f t="shared" si="300"/>
        <v>1</v>
      </c>
      <c r="I2149" t="b">
        <f t="shared" si="301"/>
        <v>1</v>
      </c>
      <c r="J2149" t="b">
        <f t="shared" si="302"/>
        <v>0</v>
      </c>
    </row>
    <row r="2150" spans="1:10">
      <c r="A2150" s="1" t="s">
        <v>411</v>
      </c>
      <c r="B2150" t="str">
        <f t="shared" si="298"/>
        <v xml:space="preserve"> chrzanowski </v>
      </c>
      <c r="C2150" s="4" t="s">
        <v>9</v>
      </c>
      <c r="D2150" s="6">
        <v>5666</v>
      </c>
      <c r="E2150" s="6">
        <v>2915</v>
      </c>
      <c r="F2150" s="6">
        <v>2751</v>
      </c>
      <c r="G2150" t="b">
        <f t="shared" si="299"/>
        <v>0</v>
      </c>
      <c r="H2150" t="b">
        <f t="shared" si="300"/>
        <v>1</v>
      </c>
      <c r="I2150" t="b">
        <f t="shared" si="301"/>
        <v>1</v>
      </c>
      <c r="J2150" t="b">
        <f t="shared" si="302"/>
        <v>0</v>
      </c>
    </row>
    <row r="2151" spans="1:10">
      <c r="A2151" s="1" t="s">
        <v>411</v>
      </c>
      <c r="B2151" t="str">
        <f t="shared" si="298"/>
        <v xml:space="preserve"> chrzanowski </v>
      </c>
      <c r="C2151" s="4" t="s">
        <v>10</v>
      </c>
      <c r="D2151" s="6">
        <v>7256</v>
      </c>
      <c r="E2151" s="6">
        <v>3671</v>
      </c>
      <c r="F2151" s="6">
        <v>3585</v>
      </c>
      <c r="G2151" t="b">
        <f t="shared" si="299"/>
        <v>0</v>
      </c>
      <c r="H2151" t="b">
        <f t="shared" si="300"/>
        <v>1</v>
      </c>
      <c r="I2151" t="b">
        <f t="shared" si="301"/>
        <v>1</v>
      </c>
      <c r="J2151" t="b">
        <f t="shared" si="302"/>
        <v>0</v>
      </c>
    </row>
    <row r="2152" spans="1:10">
      <c r="A2152" s="1" t="s">
        <v>411</v>
      </c>
      <c r="B2152" t="str">
        <f t="shared" si="298"/>
        <v xml:space="preserve"> chrzanowski </v>
      </c>
      <c r="C2152" s="4" t="s">
        <v>11</v>
      </c>
      <c r="D2152" s="6">
        <v>8750</v>
      </c>
      <c r="E2152" s="6">
        <v>4547</v>
      </c>
      <c r="F2152" s="6">
        <v>4203</v>
      </c>
      <c r="G2152" t="b">
        <f t="shared" si="299"/>
        <v>0</v>
      </c>
      <c r="H2152" t="b">
        <f t="shared" si="300"/>
        <v>1</v>
      </c>
      <c r="I2152" t="b">
        <f t="shared" si="301"/>
        <v>1</v>
      </c>
      <c r="J2152" t="b">
        <f t="shared" si="302"/>
        <v>0</v>
      </c>
    </row>
    <row r="2153" spans="1:10">
      <c r="A2153" s="1" t="s">
        <v>411</v>
      </c>
      <c r="B2153" t="str">
        <f t="shared" si="298"/>
        <v xml:space="preserve"> chrzanowski </v>
      </c>
      <c r="C2153" s="4" t="s">
        <v>12</v>
      </c>
      <c r="D2153" s="6">
        <v>10551</v>
      </c>
      <c r="E2153" s="6">
        <v>5411</v>
      </c>
      <c r="F2153" s="6">
        <v>5140</v>
      </c>
      <c r="G2153" t="b">
        <f t="shared" si="299"/>
        <v>0</v>
      </c>
      <c r="H2153" t="b">
        <f t="shared" si="300"/>
        <v>1</v>
      </c>
      <c r="I2153" t="b">
        <f t="shared" si="301"/>
        <v>1</v>
      </c>
      <c r="J2153" t="b">
        <f t="shared" si="302"/>
        <v>0</v>
      </c>
    </row>
    <row r="2154" spans="1:10">
      <c r="A2154" s="1" t="s">
        <v>411</v>
      </c>
      <c r="B2154" t="str">
        <f t="shared" si="298"/>
        <v xml:space="preserve"> chrzanowski </v>
      </c>
      <c r="C2154" s="4" t="s">
        <v>13</v>
      </c>
      <c r="D2154" s="6">
        <v>10139</v>
      </c>
      <c r="E2154" s="6">
        <v>5166</v>
      </c>
      <c r="F2154" s="6">
        <v>4973</v>
      </c>
      <c r="G2154" t="b">
        <f t="shared" si="299"/>
        <v>0</v>
      </c>
      <c r="H2154" t="b">
        <f t="shared" si="300"/>
        <v>1</v>
      </c>
      <c r="I2154" t="b">
        <f t="shared" si="301"/>
        <v>1</v>
      </c>
      <c r="J2154" t="b">
        <f t="shared" si="302"/>
        <v>0</v>
      </c>
    </row>
    <row r="2155" spans="1:10">
      <c r="A2155" s="1" t="s">
        <v>411</v>
      </c>
      <c r="B2155" t="str">
        <f t="shared" si="298"/>
        <v xml:space="preserve"> chrzanowski </v>
      </c>
      <c r="C2155" s="4" t="s">
        <v>14</v>
      </c>
      <c r="D2155" s="6">
        <v>8666</v>
      </c>
      <c r="E2155" s="6">
        <v>4424</v>
      </c>
      <c r="F2155" s="6">
        <v>4242</v>
      </c>
      <c r="G2155" t="b">
        <f t="shared" si="299"/>
        <v>0</v>
      </c>
      <c r="H2155" t="b">
        <f t="shared" si="300"/>
        <v>1</v>
      </c>
      <c r="I2155" t="b">
        <f t="shared" si="301"/>
        <v>1</v>
      </c>
      <c r="J2155" t="b">
        <f t="shared" si="302"/>
        <v>0</v>
      </c>
    </row>
    <row r="2156" spans="1:10">
      <c r="A2156" s="1" t="s">
        <v>411</v>
      </c>
      <c r="B2156" t="str">
        <f t="shared" si="298"/>
        <v xml:space="preserve"> chrzanowski </v>
      </c>
      <c r="C2156" s="4" t="s">
        <v>15</v>
      </c>
      <c r="D2156" s="6">
        <v>7798</v>
      </c>
      <c r="E2156" s="6">
        <v>3940</v>
      </c>
      <c r="F2156" s="6">
        <v>3858</v>
      </c>
      <c r="G2156" t="b">
        <f t="shared" si="299"/>
        <v>0</v>
      </c>
      <c r="H2156" t="b">
        <f t="shared" si="300"/>
        <v>1</v>
      </c>
      <c r="I2156" t="b">
        <f t="shared" si="301"/>
        <v>1</v>
      </c>
      <c r="J2156" t="b">
        <f t="shared" si="302"/>
        <v>0</v>
      </c>
    </row>
    <row r="2157" spans="1:10">
      <c r="A2157" s="1" t="s">
        <v>411</v>
      </c>
      <c r="B2157" t="str">
        <f t="shared" si="298"/>
        <v xml:space="preserve"> chrzanowski </v>
      </c>
      <c r="C2157" s="4" t="s">
        <v>16</v>
      </c>
      <c r="D2157" s="6">
        <v>8644</v>
      </c>
      <c r="E2157" s="6">
        <v>4254</v>
      </c>
      <c r="F2157" s="6">
        <v>4390</v>
      </c>
      <c r="G2157" t="b">
        <f t="shared" si="299"/>
        <v>0</v>
      </c>
      <c r="H2157" t="b">
        <f t="shared" si="300"/>
        <v>1</v>
      </c>
      <c r="I2157" t="b">
        <f t="shared" si="301"/>
        <v>1</v>
      </c>
      <c r="J2157" t="b">
        <f t="shared" si="302"/>
        <v>0</v>
      </c>
    </row>
    <row r="2158" spans="1:10">
      <c r="A2158" s="1" t="s">
        <v>411</v>
      </c>
      <c r="B2158" t="str">
        <f t="shared" si="298"/>
        <v xml:space="preserve"> chrzanowski </v>
      </c>
      <c r="C2158" s="4" t="s">
        <v>17</v>
      </c>
      <c r="D2158" s="6">
        <v>10215</v>
      </c>
      <c r="E2158" s="6">
        <v>4947</v>
      </c>
      <c r="F2158" s="6">
        <v>5268</v>
      </c>
      <c r="G2158" t="b">
        <f t="shared" si="299"/>
        <v>0</v>
      </c>
      <c r="H2158" t="b">
        <f t="shared" si="300"/>
        <v>1</v>
      </c>
      <c r="I2158" t="b">
        <f t="shared" si="301"/>
        <v>1</v>
      </c>
      <c r="J2158" t="b">
        <f t="shared" si="302"/>
        <v>0</v>
      </c>
    </row>
    <row r="2159" spans="1:10">
      <c r="A2159" s="1" t="s">
        <v>411</v>
      </c>
      <c r="B2159" t="str">
        <f t="shared" si="298"/>
        <v xml:space="preserve"> chrzanowski </v>
      </c>
      <c r="C2159" s="4" t="s">
        <v>18</v>
      </c>
      <c r="D2159" s="6">
        <v>9486</v>
      </c>
      <c r="E2159" s="6">
        <v>4464</v>
      </c>
      <c r="F2159" s="6">
        <v>5022</v>
      </c>
      <c r="G2159" t="b">
        <f t="shared" si="299"/>
        <v>0</v>
      </c>
      <c r="H2159" t="b">
        <f t="shared" si="300"/>
        <v>1</v>
      </c>
      <c r="I2159" t="b">
        <f t="shared" si="301"/>
        <v>1</v>
      </c>
      <c r="J2159" t="b">
        <f t="shared" si="302"/>
        <v>0</v>
      </c>
    </row>
    <row r="2160" spans="1:10">
      <c r="A2160" s="1" t="s">
        <v>411</v>
      </c>
      <c r="B2160" t="str">
        <f t="shared" si="298"/>
        <v xml:space="preserve"> chrzanowski </v>
      </c>
      <c r="C2160" s="4" t="s">
        <v>19</v>
      </c>
      <c r="D2160" s="6">
        <v>7361</v>
      </c>
      <c r="E2160" s="6">
        <v>3277</v>
      </c>
      <c r="F2160" s="6">
        <v>4084</v>
      </c>
      <c r="G2160" t="b">
        <f t="shared" si="299"/>
        <v>0</v>
      </c>
      <c r="H2160" t="b">
        <f t="shared" si="300"/>
        <v>1</v>
      </c>
      <c r="I2160" t="b">
        <f t="shared" si="301"/>
        <v>1</v>
      </c>
      <c r="J2160" t="b">
        <f t="shared" si="302"/>
        <v>0</v>
      </c>
    </row>
    <row r="2161" spans="1:10">
      <c r="A2161" s="1" t="s">
        <v>411</v>
      </c>
      <c r="B2161" t="str">
        <f t="shared" si="298"/>
        <v xml:space="preserve"> chrzanowski </v>
      </c>
      <c r="C2161" s="4" t="s">
        <v>5</v>
      </c>
      <c r="D2161" s="6">
        <v>14427</v>
      </c>
      <c r="E2161" s="6">
        <v>5312</v>
      </c>
      <c r="F2161" s="6">
        <v>9115</v>
      </c>
      <c r="G2161" t="b">
        <f t="shared" si="299"/>
        <v>1</v>
      </c>
      <c r="H2161" t="b">
        <f t="shared" si="300"/>
        <v>1</v>
      </c>
      <c r="I2161" t="b">
        <f t="shared" si="301"/>
        <v>0</v>
      </c>
      <c r="J2161" t="b">
        <f t="shared" si="302"/>
        <v>0</v>
      </c>
    </row>
    <row r="2162" spans="1:10">
      <c r="A2162" s="1" t="s">
        <v>411</v>
      </c>
      <c r="B2162" t="str">
        <f t="shared" si="298"/>
        <v xml:space="preserve"> chrzanowski </v>
      </c>
      <c r="C2162" s="4" t="s">
        <v>4</v>
      </c>
      <c r="D2162" s="6">
        <f>SUM(D2160:D2161)</f>
        <v>21788</v>
      </c>
      <c r="E2162" s="6">
        <f>SUM(E2160:E2161)</f>
        <v>8589</v>
      </c>
      <c r="F2162" s="6">
        <f t="shared" ref="F2162" si="306">SUM(F2160:F2161)</f>
        <v>13199</v>
      </c>
      <c r="G2162" t="b">
        <f t="shared" si="299"/>
        <v>1</v>
      </c>
      <c r="H2162" t="b">
        <f t="shared" si="300"/>
        <v>0</v>
      </c>
      <c r="I2162" t="b">
        <f t="shared" si="301"/>
        <v>1</v>
      </c>
      <c r="J2162" t="b">
        <f t="shared" si="302"/>
        <v>0</v>
      </c>
    </row>
    <row r="2163" spans="1:10">
      <c r="A2163" s="1" t="s">
        <v>411</v>
      </c>
      <c r="B2163" t="str">
        <f t="shared" si="298"/>
        <v xml:space="preserve"> dąbrowski </v>
      </c>
      <c r="C2163" s="4" t="s">
        <v>191</v>
      </c>
      <c r="D2163" s="6">
        <v>59314</v>
      </c>
      <c r="E2163" s="6">
        <v>29561</v>
      </c>
      <c r="F2163" s="6">
        <v>29753</v>
      </c>
      <c r="G2163" t="b">
        <f t="shared" si="299"/>
        <v>1</v>
      </c>
      <c r="H2163" t="b">
        <f t="shared" si="300"/>
        <v>1</v>
      </c>
      <c r="I2163" t="b">
        <f t="shared" si="301"/>
        <v>1</v>
      </c>
      <c r="J2163" t="b">
        <f t="shared" si="302"/>
        <v>1</v>
      </c>
    </row>
    <row r="2164" spans="1:10">
      <c r="A2164" s="1" t="s">
        <v>411</v>
      </c>
      <c r="B2164" t="str">
        <f t="shared" si="298"/>
        <v xml:space="preserve"> dąbrowski </v>
      </c>
      <c r="C2164" s="4" t="s">
        <v>6</v>
      </c>
      <c r="D2164" s="6">
        <v>2827</v>
      </c>
      <c r="E2164" s="6">
        <v>1501</v>
      </c>
      <c r="F2164" s="6">
        <v>1326</v>
      </c>
      <c r="G2164" t="b">
        <f t="shared" si="299"/>
        <v>0</v>
      </c>
      <c r="H2164" t="b">
        <f t="shared" si="300"/>
        <v>1</v>
      </c>
      <c r="I2164" t="b">
        <f t="shared" si="301"/>
        <v>1</v>
      </c>
      <c r="J2164" t="b">
        <f t="shared" si="302"/>
        <v>0</v>
      </c>
    </row>
    <row r="2165" spans="1:10">
      <c r="A2165" s="1" t="s">
        <v>411</v>
      </c>
      <c r="B2165" t="str">
        <f t="shared" si="298"/>
        <v xml:space="preserve"> dąbrowski </v>
      </c>
      <c r="C2165" s="4" t="s">
        <v>7</v>
      </c>
      <c r="D2165" s="6">
        <v>3048</v>
      </c>
      <c r="E2165" s="6">
        <v>1615</v>
      </c>
      <c r="F2165" s="6">
        <v>1433</v>
      </c>
      <c r="G2165" t="b">
        <f t="shared" si="299"/>
        <v>0</v>
      </c>
      <c r="H2165" t="b">
        <f t="shared" si="300"/>
        <v>1</v>
      </c>
      <c r="I2165" t="b">
        <f t="shared" si="301"/>
        <v>1</v>
      </c>
      <c r="J2165" t="b">
        <f t="shared" si="302"/>
        <v>0</v>
      </c>
    </row>
    <row r="2166" spans="1:10">
      <c r="A2166" s="1" t="s">
        <v>411</v>
      </c>
      <c r="B2166" t="str">
        <f t="shared" si="298"/>
        <v xml:space="preserve"> dąbrowski </v>
      </c>
      <c r="C2166" s="4" t="s">
        <v>8</v>
      </c>
      <c r="D2166" s="6">
        <v>2937</v>
      </c>
      <c r="E2166" s="6">
        <v>1502</v>
      </c>
      <c r="F2166" s="6">
        <v>1435</v>
      </c>
      <c r="G2166" t="b">
        <f t="shared" si="299"/>
        <v>0</v>
      </c>
      <c r="H2166" t="b">
        <f t="shared" si="300"/>
        <v>1</v>
      </c>
      <c r="I2166" t="b">
        <f t="shared" si="301"/>
        <v>1</v>
      </c>
      <c r="J2166" t="b">
        <f t="shared" si="302"/>
        <v>0</v>
      </c>
    </row>
    <row r="2167" spans="1:10">
      <c r="A2167" s="1" t="s">
        <v>411</v>
      </c>
      <c r="B2167" t="str">
        <f t="shared" si="298"/>
        <v xml:space="preserve"> dąbrowski </v>
      </c>
      <c r="C2167" s="4" t="s">
        <v>9</v>
      </c>
      <c r="D2167" s="6">
        <v>3391</v>
      </c>
      <c r="E2167" s="6">
        <v>1722</v>
      </c>
      <c r="F2167" s="6">
        <v>1669</v>
      </c>
      <c r="G2167" t="b">
        <f t="shared" si="299"/>
        <v>0</v>
      </c>
      <c r="H2167" t="b">
        <f t="shared" si="300"/>
        <v>1</v>
      </c>
      <c r="I2167" t="b">
        <f t="shared" si="301"/>
        <v>1</v>
      </c>
      <c r="J2167" t="b">
        <f t="shared" si="302"/>
        <v>0</v>
      </c>
    </row>
    <row r="2168" spans="1:10">
      <c r="A2168" s="1" t="s">
        <v>411</v>
      </c>
      <c r="B2168" t="str">
        <f t="shared" ref="B2168:B2231" si="307">IF(C2167="65+",C2168,B2167)</f>
        <v xml:space="preserve"> dąbrowski </v>
      </c>
      <c r="C2168" s="4" t="s">
        <v>10</v>
      </c>
      <c r="D2168" s="6">
        <v>4483</v>
      </c>
      <c r="E2168" s="6">
        <v>2274</v>
      </c>
      <c r="F2168" s="6">
        <v>2209</v>
      </c>
      <c r="G2168" t="b">
        <f t="shared" si="299"/>
        <v>0</v>
      </c>
      <c r="H2168" t="b">
        <f t="shared" si="300"/>
        <v>1</v>
      </c>
      <c r="I2168" t="b">
        <f t="shared" si="301"/>
        <v>1</v>
      </c>
      <c r="J2168" t="b">
        <f t="shared" si="302"/>
        <v>0</v>
      </c>
    </row>
    <row r="2169" spans="1:10">
      <c r="A2169" s="1" t="s">
        <v>411</v>
      </c>
      <c r="B2169" t="str">
        <f t="shared" si="307"/>
        <v xml:space="preserve"> dąbrowski </v>
      </c>
      <c r="C2169" s="4" t="s">
        <v>11</v>
      </c>
      <c r="D2169" s="6">
        <v>4728</v>
      </c>
      <c r="E2169" s="6">
        <v>2444</v>
      </c>
      <c r="F2169" s="6">
        <v>2284</v>
      </c>
      <c r="G2169" t="b">
        <f t="shared" si="299"/>
        <v>0</v>
      </c>
      <c r="H2169" t="b">
        <f t="shared" si="300"/>
        <v>1</v>
      </c>
      <c r="I2169" t="b">
        <f t="shared" si="301"/>
        <v>1</v>
      </c>
      <c r="J2169" t="b">
        <f t="shared" si="302"/>
        <v>0</v>
      </c>
    </row>
    <row r="2170" spans="1:10">
      <c r="A2170" s="1" t="s">
        <v>411</v>
      </c>
      <c r="B2170" t="str">
        <f t="shared" si="307"/>
        <v xml:space="preserve"> dąbrowski </v>
      </c>
      <c r="C2170" s="4" t="s">
        <v>12</v>
      </c>
      <c r="D2170" s="6">
        <v>5053</v>
      </c>
      <c r="E2170" s="6">
        <v>2606</v>
      </c>
      <c r="F2170" s="6">
        <v>2447</v>
      </c>
      <c r="G2170" t="b">
        <f t="shared" si="299"/>
        <v>0</v>
      </c>
      <c r="H2170" t="b">
        <f t="shared" si="300"/>
        <v>1</v>
      </c>
      <c r="I2170" t="b">
        <f t="shared" si="301"/>
        <v>1</v>
      </c>
      <c r="J2170" t="b">
        <f t="shared" si="302"/>
        <v>0</v>
      </c>
    </row>
    <row r="2171" spans="1:10">
      <c r="A2171" s="1" t="s">
        <v>411</v>
      </c>
      <c r="B2171" t="str">
        <f t="shared" si="307"/>
        <v xml:space="preserve"> dąbrowski </v>
      </c>
      <c r="C2171" s="4" t="s">
        <v>13</v>
      </c>
      <c r="D2171" s="6">
        <v>4651</v>
      </c>
      <c r="E2171" s="6">
        <v>2363</v>
      </c>
      <c r="F2171" s="6">
        <v>2288</v>
      </c>
      <c r="G2171" t="b">
        <f t="shared" si="299"/>
        <v>0</v>
      </c>
      <c r="H2171" t="b">
        <f t="shared" si="300"/>
        <v>1</v>
      </c>
      <c r="I2171" t="b">
        <f t="shared" si="301"/>
        <v>1</v>
      </c>
      <c r="J2171" t="b">
        <f t="shared" si="302"/>
        <v>0</v>
      </c>
    </row>
    <row r="2172" spans="1:10">
      <c r="A2172" s="1" t="s">
        <v>411</v>
      </c>
      <c r="B2172" t="str">
        <f t="shared" si="307"/>
        <v xml:space="preserve"> dąbrowski </v>
      </c>
      <c r="C2172" s="4" t="s">
        <v>14</v>
      </c>
      <c r="D2172" s="6">
        <v>4351</v>
      </c>
      <c r="E2172" s="6">
        <v>2224</v>
      </c>
      <c r="F2172" s="6">
        <v>2127</v>
      </c>
      <c r="G2172" t="b">
        <f t="shared" si="299"/>
        <v>0</v>
      </c>
      <c r="H2172" t="b">
        <f t="shared" si="300"/>
        <v>1</v>
      </c>
      <c r="I2172" t="b">
        <f t="shared" si="301"/>
        <v>1</v>
      </c>
      <c r="J2172" t="b">
        <f t="shared" si="302"/>
        <v>0</v>
      </c>
    </row>
    <row r="2173" spans="1:10">
      <c r="A2173" s="1" t="s">
        <v>411</v>
      </c>
      <c r="B2173" t="str">
        <f t="shared" si="307"/>
        <v xml:space="preserve"> dąbrowski </v>
      </c>
      <c r="C2173" s="4" t="s">
        <v>15</v>
      </c>
      <c r="D2173" s="6">
        <v>3990</v>
      </c>
      <c r="E2173" s="6">
        <v>2076</v>
      </c>
      <c r="F2173" s="6">
        <v>1914</v>
      </c>
      <c r="G2173" t="b">
        <f t="shared" ref="G2173:G2236" si="308">IFERROR(IF(SEARCH(" - ",C2173)&gt;0,FALSE,TRUE),TRUE)</f>
        <v>0</v>
      </c>
      <c r="H2173" t="b">
        <f t="shared" ref="H2173:H2236" si="309">IFERROR(IF(SEARCH("65+",C2173)&gt;0,FALSE,TRUE),TRUE)</f>
        <v>1</v>
      </c>
      <c r="I2173" t="b">
        <f t="shared" ref="I2173:I2236" si="310">IFERROR(IF(SEARCH("70",C2173)&gt;0,FALSE,TRUE),TRUE)</f>
        <v>1</v>
      </c>
      <c r="J2173" t="b">
        <f t="shared" ref="J2173:J2236" si="311">AND(G2173:I2173)</f>
        <v>0</v>
      </c>
    </row>
    <row r="2174" spans="1:10">
      <c r="A2174" s="1" t="s">
        <v>411</v>
      </c>
      <c r="B2174" t="str">
        <f t="shared" si="307"/>
        <v xml:space="preserve"> dąbrowski </v>
      </c>
      <c r="C2174" s="4" t="s">
        <v>16</v>
      </c>
      <c r="D2174" s="6">
        <v>3951</v>
      </c>
      <c r="E2174" s="6">
        <v>2042</v>
      </c>
      <c r="F2174" s="6">
        <v>1909</v>
      </c>
      <c r="G2174" t="b">
        <f t="shared" si="308"/>
        <v>0</v>
      </c>
      <c r="H2174" t="b">
        <f t="shared" si="309"/>
        <v>1</v>
      </c>
      <c r="I2174" t="b">
        <f t="shared" si="310"/>
        <v>1</v>
      </c>
      <c r="J2174" t="b">
        <f t="shared" si="311"/>
        <v>0</v>
      </c>
    </row>
    <row r="2175" spans="1:10">
      <c r="A2175" s="1" t="s">
        <v>411</v>
      </c>
      <c r="B2175" t="str">
        <f t="shared" si="307"/>
        <v xml:space="preserve"> dąbrowski </v>
      </c>
      <c r="C2175" s="4" t="s">
        <v>17</v>
      </c>
      <c r="D2175" s="6">
        <v>3867</v>
      </c>
      <c r="E2175" s="6">
        <v>2015</v>
      </c>
      <c r="F2175" s="6">
        <v>1852</v>
      </c>
      <c r="G2175" t="b">
        <f t="shared" si="308"/>
        <v>0</v>
      </c>
      <c r="H2175" t="b">
        <f t="shared" si="309"/>
        <v>1</v>
      </c>
      <c r="I2175" t="b">
        <f t="shared" si="310"/>
        <v>1</v>
      </c>
      <c r="J2175" t="b">
        <f t="shared" si="311"/>
        <v>0</v>
      </c>
    </row>
    <row r="2176" spans="1:10">
      <c r="A2176" s="1" t="s">
        <v>411</v>
      </c>
      <c r="B2176" t="str">
        <f t="shared" si="307"/>
        <v xml:space="preserve"> dąbrowski </v>
      </c>
      <c r="C2176" s="4" t="s">
        <v>18</v>
      </c>
      <c r="D2176" s="6">
        <v>3370</v>
      </c>
      <c r="E2176" s="6">
        <v>1709</v>
      </c>
      <c r="F2176" s="6">
        <v>1661</v>
      </c>
      <c r="G2176" t="b">
        <f t="shared" si="308"/>
        <v>0</v>
      </c>
      <c r="H2176" t="b">
        <f t="shared" si="309"/>
        <v>1</v>
      </c>
      <c r="I2176" t="b">
        <f t="shared" si="310"/>
        <v>1</v>
      </c>
      <c r="J2176" t="b">
        <f t="shared" si="311"/>
        <v>0</v>
      </c>
    </row>
    <row r="2177" spans="1:10">
      <c r="A2177" s="1" t="s">
        <v>411</v>
      </c>
      <c r="B2177" t="str">
        <f t="shared" si="307"/>
        <v xml:space="preserve"> dąbrowski </v>
      </c>
      <c r="C2177" s="4" t="s">
        <v>19</v>
      </c>
      <c r="D2177" s="6">
        <v>2669</v>
      </c>
      <c r="E2177" s="6">
        <v>1240</v>
      </c>
      <c r="F2177" s="6">
        <v>1429</v>
      </c>
      <c r="G2177" t="b">
        <f t="shared" si="308"/>
        <v>0</v>
      </c>
      <c r="H2177" t="b">
        <f t="shared" si="309"/>
        <v>1</v>
      </c>
      <c r="I2177" t="b">
        <f t="shared" si="310"/>
        <v>1</v>
      </c>
      <c r="J2177" t="b">
        <f t="shared" si="311"/>
        <v>0</v>
      </c>
    </row>
    <row r="2178" spans="1:10">
      <c r="A2178" s="1" t="s">
        <v>411</v>
      </c>
      <c r="B2178" t="str">
        <f t="shared" si="307"/>
        <v xml:space="preserve"> dąbrowski </v>
      </c>
      <c r="C2178" s="4" t="s">
        <v>5</v>
      </c>
      <c r="D2178" s="6">
        <v>5998</v>
      </c>
      <c r="E2178" s="6">
        <v>2228</v>
      </c>
      <c r="F2178" s="6">
        <v>3770</v>
      </c>
      <c r="G2178" t="b">
        <f t="shared" si="308"/>
        <v>1</v>
      </c>
      <c r="H2178" t="b">
        <f t="shared" si="309"/>
        <v>1</v>
      </c>
      <c r="I2178" t="b">
        <f t="shared" si="310"/>
        <v>0</v>
      </c>
      <c r="J2178" t="b">
        <f t="shared" si="311"/>
        <v>0</v>
      </c>
    </row>
    <row r="2179" spans="1:10">
      <c r="A2179" s="1" t="s">
        <v>411</v>
      </c>
      <c r="B2179" t="str">
        <f t="shared" si="307"/>
        <v xml:space="preserve"> dąbrowski </v>
      </c>
      <c r="C2179" s="4" t="s">
        <v>4</v>
      </c>
      <c r="D2179" s="6">
        <f>SUM(D2177:D2178)</f>
        <v>8667</v>
      </c>
      <c r="E2179" s="6">
        <f>SUM(E2177:E2178)</f>
        <v>3468</v>
      </c>
      <c r="F2179" s="6">
        <f t="shared" ref="F2179" si="312">SUM(F2177:F2178)</f>
        <v>5199</v>
      </c>
      <c r="G2179" t="b">
        <f t="shared" si="308"/>
        <v>1</v>
      </c>
      <c r="H2179" t="b">
        <f t="shared" si="309"/>
        <v>0</v>
      </c>
      <c r="I2179" t="b">
        <f t="shared" si="310"/>
        <v>1</v>
      </c>
      <c r="J2179" t="b">
        <f t="shared" si="311"/>
        <v>0</v>
      </c>
    </row>
    <row r="2180" spans="1:10">
      <c r="A2180" s="1" t="s">
        <v>411</v>
      </c>
      <c r="B2180" t="str">
        <f t="shared" si="307"/>
        <v xml:space="preserve"> gorlicki </v>
      </c>
      <c r="C2180" s="4" t="s">
        <v>192</v>
      </c>
      <c r="D2180" s="6">
        <v>109072</v>
      </c>
      <c r="E2180" s="6">
        <v>53985</v>
      </c>
      <c r="F2180" s="6">
        <v>55087</v>
      </c>
      <c r="G2180" t="b">
        <f t="shared" si="308"/>
        <v>1</v>
      </c>
      <c r="H2180" t="b">
        <f t="shared" si="309"/>
        <v>1</v>
      </c>
      <c r="I2180" t="b">
        <f t="shared" si="310"/>
        <v>1</v>
      </c>
      <c r="J2180" t="b">
        <f t="shared" si="311"/>
        <v>1</v>
      </c>
    </row>
    <row r="2181" spans="1:10">
      <c r="A2181" s="1" t="s">
        <v>411</v>
      </c>
      <c r="B2181" t="str">
        <f t="shared" si="307"/>
        <v xml:space="preserve"> gorlicki </v>
      </c>
      <c r="C2181" s="4" t="s">
        <v>6</v>
      </c>
      <c r="D2181" s="6">
        <v>5654</v>
      </c>
      <c r="E2181" s="6">
        <v>2878</v>
      </c>
      <c r="F2181" s="6">
        <v>2776</v>
      </c>
      <c r="G2181" t="b">
        <f t="shared" si="308"/>
        <v>0</v>
      </c>
      <c r="H2181" t="b">
        <f t="shared" si="309"/>
        <v>1</v>
      </c>
      <c r="I2181" t="b">
        <f t="shared" si="310"/>
        <v>1</v>
      </c>
      <c r="J2181" t="b">
        <f t="shared" si="311"/>
        <v>0</v>
      </c>
    </row>
    <row r="2182" spans="1:10">
      <c r="A2182" s="1" t="s">
        <v>411</v>
      </c>
      <c r="B2182" t="str">
        <f t="shared" si="307"/>
        <v xml:space="preserve"> gorlicki </v>
      </c>
      <c r="C2182" s="4" t="s">
        <v>7</v>
      </c>
      <c r="D2182" s="6">
        <v>6419</v>
      </c>
      <c r="E2182" s="6">
        <v>3285</v>
      </c>
      <c r="F2182" s="6">
        <v>3134</v>
      </c>
      <c r="G2182" t="b">
        <f t="shared" si="308"/>
        <v>0</v>
      </c>
      <c r="H2182" t="b">
        <f t="shared" si="309"/>
        <v>1</v>
      </c>
      <c r="I2182" t="b">
        <f t="shared" si="310"/>
        <v>1</v>
      </c>
      <c r="J2182" t="b">
        <f t="shared" si="311"/>
        <v>0</v>
      </c>
    </row>
    <row r="2183" spans="1:10">
      <c r="A2183" s="1" t="s">
        <v>411</v>
      </c>
      <c r="B2183" t="str">
        <f t="shared" si="307"/>
        <v xml:space="preserve"> gorlicki </v>
      </c>
      <c r="C2183" s="4" t="s">
        <v>8</v>
      </c>
      <c r="D2183" s="6">
        <v>5717</v>
      </c>
      <c r="E2183" s="6">
        <v>2984</v>
      </c>
      <c r="F2183" s="6">
        <v>2733</v>
      </c>
      <c r="G2183" t="b">
        <f t="shared" si="308"/>
        <v>0</v>
      </c>
      <c r="H2183" t="b">
        <f t="shared" si="309"/>
        <v>1</v>
      </c>
      <c r="I2183" t="b">
        <f t="shared" si="310"/>
        <v>1</v>
      </c>
      <c r="J2183" t="b">
        <f t="shared" si="311"/>
        <v>0</v>
      </c>
    </row>
    <row r="2184" spans="1:10">
      <c r="A2184" s="1" t="s">
        <v>411</v>
      </c>
      <c r="B2184" t="str">
        <f t="shared" si="307"/>
        <v xml:space="preserve"> gorlicki </v>
      </c>
      <c r="C2184" s="4" t="s">
        <v>9</v>
      </c>
      <c r="D2184" s="6">
        <v>6358</v>
      </c>
      <c r="E2184" s="6">
        <v>3303</v>
      </c>
      <c r="F2184" s="6">
        <v>3055</v>
      </c>
      <c r="G2184" t="b">
        <f t="shared" si="308"/>
        <v>0</v>
      </c>
      <c r="H2184" t="b">
        <f t="shared" si="309"/>
        <v>1</v>
      </c>
      <c r="I2184" t="b">
        <f t="shared" si="310"/>
        <v>1</v>
      </c>
      <c r="J2184" t="b">
        <f t="shared" si="311"/>
        <v>0</v>
      </c>
    </row>
    <row r="2185" spans="1:10">
      <c r="A2185" s="1" t="s">
        <v>411</v>
      </c>
      <c r="B2185" t="str">
        <f t="shared" si="307"/>
        <v xml:space="preserve"> gorlicki </v>
      </c>
      <c r="C2185" s="4" t="s">
        <v>10</v>
      </c>
      <c r="D2185" s="6">
        <v>7521</v>
      </c>
      <c r="E2185" s="6">
        <v>3900</v>
      </c>
      <c r="F2185" s="6">
        <v>3621</v>
      </c>
      <c r="G2185" t="b">
        <f t="shared" si="308"/>
        <v>0</v>
      </c>
      <c r="H2185" t="b">
        <f t="shared" si="309"/>
        <v>1</v>
      </c>
      <c r="I2185" t="b">
        <f t="shared" si="310"/>
        <v>1</v>
      </c>
      <c r="J2185" t="b">
        <f t="shared" si="311"/>
        <v>0</v>
      </c>
    </row>
    <row r="2186" spans="1:10">
      <c r="A2186" s="1" t="s">
        <v>411</v>
      </c>
      <c r="B2186" t="str">
        <f t="shared" si="307"/>
        <v xml:space="preserve"> gorlicki </v>
      </c>
      <c r="C2186" s="4" t="s">
        <v>11</v>
      </c>
      <c r="D2186" s="6">
        <v>8506</v>
      </c>
      <c r="E2186" s="6">
        <v>4458</v>
      </c>
      <c r="F2186" s="6">
        <v>4048</v>
      </c>
      <c r="G2186" t="b">
        <f t="shared" si="308"/>
        <v>0</v>
      </c>
      <c r="H2186" t="b">
        <f t="shared" si="309"/>
        <v>1</v>
      </c>
      <c r="I2186" t="b">
        <f t="shared" si="310"/>
        <v>1</v>
      </c>
      <c r="J2186" t="b">
        <f t="shared" si="311"/>
        <v>0</v>
      </c>
    </row>
    <row r="2187" spans="1:10">
      <c r="A2187" s="1" t="s">
        <v>411</v>
      </c>
      <c r="B2187" t="str">
        <f t="shared" si="307"/>
        <v xml:space="preserve"> gorlicki </v>
      </c>
      <c r="C2187" s="4" t="s">
        <v>12</v>
      </c>
      <c r="D2187" s="6">
        <v>8799</v>
      </c>
      <c r="E2187" s="6">
        <v>4556</v>
      </c>
      <c r="F2187" s="6">
        <v>4243</v>
      </c>
      <c r="G2187" t="b">
        <f t="shared" si="308"/>
        <v>0</v>
      </c>
      <c r="H2187" t="b">
        <f t="shared" si="309"/>
        <v>1</v>
      </c>
      <c r="I2187" t="b">
        <f t="shared" si="310"/>
        <v>1</v>
      </c>
      <c r="J2187" t="b">
        <f t="shared" si="311"/>
        <v>0</v>
      </c>
    </row>
    <row r="2188" spans="1:10">
      <c r="A2188" s="1" t="s">
        <v>411</v>
      </c>
      <c r="B2188" t="str">
        <f t="shared" si="307"/>
        <v xml:space="preserve"> gorlicki </v>
      </c>
      <c r="C2188" s="4" t="s">
        <v>13</v>
      </c>
      <c r="D2188" s="6">
        <v>8093</v>
      </c>
      <c r="E2188" s="6">
        <v>4140</v>
      </c>
      <c r="F2188" s="6">
        <v>3953</v>
      </c>
      <c r="G2188" t="b">
        <f t="shared" si="308"/>
        <v>0</v>
      </c>
      <c r="H2188" t="b">
        <f t="shared" si="309"/>
        <v>1</v>
      </c>
      <c r="I2188" t="b">
        <f t="shared" si="310"/>
        <v>1</v>
      </c>
      <c r="J2188" t="b">
        <f t="shared" si="311"/>
        <v>0</v>
      </c>
    </row>
    <row r="2189" spans="1:10">
      <c r="A2189" s="1" t="s">
        <v>411</v>
      </c>
      <c r="B2189" t="str">
        <f t="shared" si="307"/>
        <v xml:space="preserve"> gorlicki </v>
      </c>
      <c r="C2189" s="4" t="s">
        <v>14</v>
      </c>
      <c r="D2189" s="6">
        <v>7461</v>
      </c>
      <c r="E2189" s="6">
        <v>3890</v>
      </c>
      <c r="F2189" s="6">
        <v>3571</v>
      </c>
      <c r="G2189" t="b">
        <f t="shared" si="308"/>
        <v>0</v>
      </c>
      <c r="H2189" t="b">
        <f t="shared" si="309"/>
        <v>1</v>
      </c>
      <c r="I2189" t="b">
        <f t="shared" si="310"/>
        <v>1</v>
      </c>
      <c r="J2189" t="b">
        <f t="shared" si="311"/>
        <v>0</v>
      </c>
    </row>
    <row r="2190" spans="1:10">
      <c r="A2190" s="1" t="s">
        <v>411</v>
      </c>
      <c r="B2190" t="str">
        <f t="shared" si="307"/>
        <v xml:space="preserve"> gorlicki </v>
      </c>
      <c r="C2190" s="4" t="s">
        <v>15</v>
      </c>
      <c r="D2190" s="6">
        <v>6841</v>
      </c>
      <c r="E2190" s="6">
        <v>3450</v>
      </c>
      <c r="F2190" s="6">
        <v>3391</v>
      </c>
      <c r="G2190" t="b">
        <f t="shared" si="308"/>
        <v>0</v>
      </c>
      <c r="H2190" t="b">
        <f t="shared" si="309"/>
        <v>1</v>
      </c>
      <c r="I2190" t="b">
        <f t="shared" si="310"/>
        <v>1</v>
      </c>
      <c r="J2190" t="b">
        <f t="shared" si="311"/>
        <v>0</v>
      </c>
    </row>
    <row r="2191" spans="1:10">
      <c r="A2191" s="1" t="s">
        <v>411</v>
      </c>
      <c r="B2191" t="str">
        <f t="shared" si="307"/>
        <v xml:space="preserve"> gorlicki </v>
      </c>
      <c r="C2191" s="4" t="s">
        <v>16</v>
      </c>
      <c r="D2191" s="6">
        <v>7243</v>
      </c>
      <c r="E2191" s="6">
        <v>3720</v>
      </c>
      <c r="F2191" s="6">
        <v>3523</v>
      </c>
      <c r="G2191" t="b">
        <f t="shared" si="308"/>
        <v>0</v>
      </c>
      <c r="H2191" t="b">
        <f t="shared" si="309"/>
        <v>1</v>
      </c>
      <c r="I2191" t="b">
        <f t="shared" si="310"/>
        <v>1</v>
      </c>
      <c r="J2191" t="b">
        <f t="shared" si="311"/>
        <v>0</v>
      </c>
    </row>
    <row r="2192" spans="1:10">
      <c r="A2192" s="1" t="s">
        <v>411</v>
      </c>
      <c r="B2192" t="str">
        <f t="shared" si="307"/>
        <v xml:space="preserve"> gorlicki </v>
      </c>
      <c r="C2192" s="4" t="s">
        <v>17</v>
      </c>
      <c r="D2192" s="6">
        <v>7495</v>
      </c>
      <c r="E2192" s="6">
        <v>3754</v>
      </c>
      <c r="F2192" s="6">
        <v>3741</v>
      </c>
      <c r="G2192" t="b">
        <f t="shared" si="308"/>
        <v>0</v>
      </c>
      <c r="H2192" t="b">
        <f t="shared" si="309"/>
        <v>1</v>
      </c>
      <c r="I2192" t="b">
        <f t="shared" si="310"/>
        <v>1</v>
      </c>
      <c r="J2192" t="b">
        <f t="shared" si="311"/>
        <v>0</v>
      </c>
    </row>
    <row r="2193" spans="1:10">
      <c r="A2193" s="1" t="s">
        <v>411</v>
      </c>
      <c r="B2193" t="str">
        <f t="shared" si="307"/>
        <v xml:space="preserve"> gorlicki </v>
      </c>
      <c r="C2193" s="4" t="s">
        <v>18</v>
      </c>
      <c r="D2193" s="6">
        <v>6673</v>
      </c>
      <c r="E2193" s="6">
        <v>3238</v>
      </c>
      <c r="F2193" s="6">
        <v>3435</v>
      </c>
      <c r="G2193" t="b">
        <f t="shared" si="308"/>
        <v>0</v>
      </c>
      <c r="H2193" t="b">
        <f t="shared" si="309"/>
        <v>1</v>
      </c>
      <c r="I2193" t="b">
        <f t="shared" si="310"/>
        <v>1</v>
      </c>
      <c r="J2193" t="b">
        <f t="shared" si="311"/>
        <v>0</v>
      </c>
    </row>
    <row r="2194" spans="1:10">
      <c r="A2194" s="1" t="s">
        <v>411</v>
      </c>
      <c r="B2194" t="str">
        <f t="shared" si="307"/>
        <v xml:space="preserve"> gorlicki </v>
      </c>
      <c r="C2194" s="4" t="s">
        <v>19</v>
      </c>
      <c r="D2194" s="6">
        <v>5235</v>
      </c>
      <c r="E2194" s="6">
        <v>2373</v>
      </c>
      <c r="F2194" s="6">
        <v>2862</v>
      </c>
      <c r="G2194" t="b">
        <f t="shared" si="308"/>
        <v>0</v>
      </c>
      <c r="H2194" t="b">
        <f t="shared" si="309"/>
        <v>1</v>
      </c>
      <c r="I2194" t="b">
        <f t="shared" si="310"/>
        <v>1</v>
      </c>
      <c r="J2194" t="b">
        <f t="shared" si="311"/>
        <v>0</v>
      </c>
    </row>
    <row r="2195" spans="1:10">
      <c r="A2195" s="1" t="s">
        <v>411</v>
      </c>
      <c r="B2195" t="str">
        <f t="shared" si="307"/>
        <v xml:space="preserve"> gorlicki </v>
      </c>
      <c r="C2195" s="4" t="s">
        <v>5</v>
      </c>
      <c r="D2195" s="6">
        <v>11057</v>
      </c>
      <c r="E2195" s="6">
        <v>4056</v>
      </c>
      <c r="F2195" s="6">
        <v>7001</v>
      </c>
      <c r="G2195" t="b">
        <f t="shared" si="308"/>
        <v>1</v>
      </c>
      <c r="H2195" t="b">
        <f t="shared" si="309"/>
        <v>1</v>
      </c>
      <c r="I2195" t="b">
        <f t="shared" si="310"/>
        <v>0</v>
      </c>
      <c r="J2195" t="b">
        <f t="shared" si="311"/>
        <v>0</v>
      </c>
    </row>
    <row r="2196" spans="1:10">
      <c r="A2196" s="1" t="s">
        <v>411</v>
      </c>
      <c r="B2196" t="str">
        <f t="shared" si="307"/>
        <v xml:space="preserve"> gorlicki </v>
      </c>
      <c r="C2196" s="4" t="s">
        <v>4</v>
      </c>
      <c r="D2196" s="6">
        <f>SUM(D2194:D2195)</f>
        <v>16292</v>
      </c>
      <c r="E2196" s="6">
        <f>SUM(E2194:E2195)</f>
        <v>6429</v>
      </c>
      <c r="F2196" s="6">
        <f t="shared" ref="F2196" si="313">SUM(F2194:F2195)</f>
        <v>9863</v>
      </c>
      <c r="G2196" t="b">
        <f t="shared" si="308"/>
        <v>1</v>
      </c>
      <c r="H2196" t="b">
        <f t="shared" si="309"/>
        <v>0</v>
      </c>
      <c r="I2196" t="b">
        <f t="shared" si="310"/>
        <v>1</v>
      </c>
      <c r="J2196" t="b">
        <f t="shared" si="311"/>
        <v>0</v>
      </c>
    </row>
    <row r="2197" spans="1:10">
      <c r="A2197" s="1" t="s">
        <v>411</v>
      </c>
      <c r="B2197" t="str">
        <f t="shared" si="307"/>
        <v xml:space="preserve"> krakowski </v>
      </c>
      <c r="C2197" s="4" t="s">
        <v>193</v>
      </c>
      <c r="D2197" s="6">
        <v>271529</v>
      </c>
      <c r="E2197" s="6">
        <v>132986</v>
      </c>
      <c r="F2197" s="6">
        <v>138543</v>
      </c>
      <c r="G2197" t="b">
        <f t="shared" si="308"/>
        <v>1</v>
      </c>
      <c r="H2197" t="b">
        <f t="shared" si="309"/>
        <v>1</v>
      </c>
      <c r="I2197" t="b">
        <f t="shared" si="310"/>
        <v>1</v>
      </c>
      <c r="J2197" t="b">
        <f t="shared" si="311"/>
        <v>1</v>
      </c>
    </row>
    <row r="2198" spans="1:10">
      <c r="A2198" s="1" t="s">
        <v>411</v>
      </c>
      <c r="B2198" t="str">
        <f t="shared" si="307"/>
        <v xml:space="preserve"> krakowski </v>
      </c>
      <c r="C2198" s="4" t="s">
        <v>6</v>
      </c>
      <c r="D2198" s="6">
        <v>14020</v>
      </c>
      <c r="E2198" s="6">
        <v>7340</v>
      </c>
      <c r="F2198" s="6">
        <v>6680</v>
      </c>
      <c r="G2198" t="b">
        <f t="shared" si="308"/>
        <v>0</v>
      </c>
      <c r="H2198" t="b">
        <f t="shared" si="309"/>
        <v>1</v>
      </c>
      <c r="I2198" t="b">
        <f t="shared" si="310"/>
        <v>1</v>
      </c>
      <c r="J2198" t="b">
        <f t="shared" si="311"/>
        <v>0</v>
      </c>
    </row>
    <row r="2199" spans="1:10">
      <c r="A2199" s="1" t="s">
        <v>411</v>
      </c>
      <c r="B2199" t="str">
        <f t="shared" si="307"/>
        <v xml:space="preserve"> krakowski </v>
      </c>
      <c r="C2199" s="4" t="s">
        <v>7</v>
      </c>
      <c r="D2199" s="6">
        <v>16213</v>
      </c>
      <c r="E2199" s="6">
        <v>8343</v>
      </c>
      <c r="F2199" s="6">
        <v>7870</v>
      </c>
      <c r="G2199" t="b">
        <f t="shared" si="308"/>
        <v>0</v>
      </c>
      <c r="H2199" t="b">
        <f t="shared" si="309"/>
        <v>1</v>
      </c>
      <c r="I2199" t="b">
        <f t="shared" si="310"/>
        <v>1</v>
      </c>
      <c r="J2199" t="b">
        <f t="shared" si="311"/>
        <v>0</v>
      </c>
    </row>
    <row r="2200" spans="1:10">
      <c r="A2200" s="1" t="s">
        <v>411</v>
      </c>
      <c r="B2200" t="str">
        <f t="shared" si="307"/>
        <v xml:space="preserve"> krakowski </v>
      </c>
      <c r="C2200" s="4" t="s">
        <v>8</v>
      </c>
      <c r="D2200" s="6">
        <v>14237</v>
      </c>
      <c r="E2200" s="6">
        <v>7329</v>
      </c>
      <c r="F2200" s="6">
        <v>6908</v>
      </c>
      <c r="G2200" t="b">
        <f t="shared" si="308"/>
        <v>0</v>
      </c>
      <c r="H2200" t="b">
        <f t="shared" si="309"/>
        <v>1</v>
      </c>
      <c r="I2200" t="b">
        <f t="shared" si="310"/>
        <v>1</v>
      </c>
      <c r="J2200" t="b">
        <f t="shared" si="311"/>
        <v>0</v>
      </c>
    </row>
    <row r="2201" spans="1:10">
      <c r="A2201" s="1" t="s">
        <v>411</v>
      </c>
      <c r="B2201" t="str">
        <f t="shared" si="307"/>
        <v xml:space="preserve"> krakowski </v>
      </c>
      <c r="C2201" s="4" t="s">
        <v>9</v>
      </c>
      <c r="D2201" s="6">
        <v>15448</v>
      </c>
      <c r="E2201" s="6">
        <v>7752</v>
      </c>
      <c r="F2201" s="6">
        <v>7696</v>
      </c>
      <c r="G2201" t="b">
        <f t="shared" si="308"/>
        <v>0</v>
      </c>
      <c r="H2201" t="b">
        <f t="shared" si="309"/>
        <v>1</v>
      </c>
      <c r="I2201" t="b">
        <f t="shared" si="310"/>
        <v>1</v>
      </c>
      <c r="J2201" t="b">
        <f t="shared" si="311"/>
        <v>0</v>
      </c>
    </row>
    <row r="2202" spans="1:10">
      <c r="A2202" s="1" t="s">
        <v>411</v>
      </c>
      <c r="B2202" t="str">
        <f t="shared" si="307"/>
        <v xml:space="preserve"> krakowski </v>
      </c>
      <c r="C2202" s="4" t="s">
        <v>10</v>
      </c>
      <c r="D2202" s="6">
        <v>16908</v>
      </c>
      <c r="E2202" s="6">
        <v>8628</v>
      </c>
      <c r="F2202" s="6">
        <v>8280</v>
      </c>
      <c r="G2202" t="b">
        <f t="shared" si="308"/>
        <v>0</v>
      </c>
      <c r="H2202" t="b">
        <f t="shared" si="309"/>
        <v>1</v>
      </c>
      <c r="I2202" t="b">
        <f t="shared" si="310"/>
        <v>1</v>
      </c>
      <c r="J2202" t="b">
        <f t="shared" si="311"/>
        <v>0</v>
      </c>
    </row>
    <row r="2203" spans="1:10">
      <c r="A2203" s="1" t="s">
        <v>411</v>
      </c>
      <c r="B2203" t="str">
        <f t="shared" si="307"/>
        <v xml:space="preserve"> krakowski </v>
      </c>
      <c r="C2203" s="4" t="s">
        <v>11</v>
      </c>
      <c r="D2203" s="6">
        <v>19602</v>
      </c>
      <c r="E2203" s="6">
        <v>9835</v>
      </c>
      <c r="F2203" s="6">
        <v>9767</v>
      </c>
      <c r="G2203" t="b">
        <f t="shared" si="308"/>
        <v>0</v>
      </c>
      <c r="H2203" t="b">
        <f t="shared" si="309"/>
        <v>1</v>
      </c>
      <c r="I2203" t="b">
        <f t="shared" si="310"/>
        <v>1</v>
      </c>
      <c r="J2203" t="b">
        <f t="shared" si="311"/>
        <v>0</v>
      </c>
    </row>
    <row r="2204" spans="1:10">
      <c r="A2204" s="1" t="s">
        <v>411</v>
      </c>
      <c r="B2204" t="str">
        <f t="shared" si="307"/>
        <v xml:space="preserve"> krakowski </v>
      </c>
      <c r="C2204" s="4" t="s">
        <v>12</v>
      </c>
      <c r="D2204" s="6">
        <v>22141</v>
      </c>
      <c r="E2204" s="6">
        <v>11180</v>
      </c>
      <c r="F2204" s="6">
        <v>10961</v>
      </c>
      <c r="G2204" t="b">
        <f t="shared" si="308"/>
        <v>0</v>
      </c>
      <c r="H2204" t="b">
        <f t="shared" si="309"/>
        <v>1</v>
      </c>
      <c r="I2204" t="b">
        <f t="shared" si="310"/>
        <v>1</v>
      </c>
      <c r="J2204" t="b">
        <f t="shared" si="311"/>
        <v>0</v>
      </c>
    </row>
    <row r="2205" spans="1:10">
      <c r="A2205" s="1" t="s">
        <v>411</v>
      </c>
      <c r="B2205" t="str">
        <f t="shared" si="307"/>
        <v xml:space="preserve"> krakowski </v>
      </c>
      <c r="C2205" s="4" t="s">
        <v>13</v>
      </c>
      <c r="D2205" s="6">
        <v>22748</v>
      </c>
      <c r="E2205" s="6">
        <v>11304</v>
      </c>
      <c r="F2205" s="6">
        <v>11444</v>
      </c>
      <c r="G2205" t="b">
        <f t="shared" si="308"/>
        <v>0</v>
      </c>
      <c r="H2205" t="b">
        <f t="shared" si="309"/>
        <v>1</v>
      </c>
      <c r="I2205" t="b">
        <f t="shared" si="310"/>
        <v>1</v>
      </c>
      <c r="J2205" t="b">
        <f t="shared" si="311"/>
        <v>0</v>
      </c>
    </row>
    <row r="2206" spans="1:10">
      <c r="A2206" s="1" t="s">
        <v>411</v>
      </c>
      <c r="B2206" t="str">
        <f t="shared" si="307"/>
        <v xml:space="preserve"> krakowski </v>
      </c>
      <c r="C2206" s="4" t="s">
        <v>14</v>
      </c>
      <c r="D2206" s="6">
        <v>20886</v>
      </c>
      <c r="E2206" s="6">
        <v>10508</v>
      </c>
      <c r="F2206" s="6">
        <v>10378</v>
      </c>
      <c r="G2206" t="b">
        <f t="shared" si="308"/>
        <v>0</v>
      </c>
      <c r="H2206" t="b">
        <f t="shared" si="309"/>
        <v>1</v>
      </c>
      <c r="I2206" t="b">
        <f t="shared" si="310"/>
        <v>1</v>
      </c>
      <c r="J2206" t="b">
        <f t="shared" si="311"/>
        <v>0</v>
      </c>
    </row>
    <row r="2207" spans="1:10">
      <c r="A2207" s="1" t="s">
        <v>411</v>
      </c>
      <c r="B2207" t="str">
        <f t="shared" si="307"/>
        <v xml:space="preserve"> krakowski </v>
      </c>
      <c r="C2207" s="4" t="s">
        <v>15</v>
      </c>
      <c r="D2207" s="6">
        <v>17649</v>
      </c>
      <c r="E2207" s="6">
        <v>8969</v>
      </c>
      <c r="F2207" s="6">
        <v>8680</v>
      </c>
      <c r="G2207" t="b">
        <f t="shared" si="308"/>
        <v>0</v>
      </c>
      <c r="H2207" t="b">
        <f t="shared" si="309"/>
        <v>1</v>
      </c>
      <c r="I2207" t="b">
        <f t="shared" si="310"/>
        <v>1</v>
      </c>
      <c r="J2207" t="b">
        <f t="shared" si="311"/>
        <v>0</v>
      </c>
    </row>
    <row r="2208" spans="1:10">
      <c r="A2208" s="1" t="s">
        <v>411</v>
      </c>
      <c r="B2208" t="str">
        <f t="shared" si="307"/>
        <v xml:space="preserve"> krakowski </v>
      </c>
      <c r="C2208" s="4" t="s">
        <v>16</v>
      </c>
      <c r="D2208" s="6">
        <v>16851</v>
      </c>
      <c r="E2208" s="6">
        <v>8361</v>
      </c>
      <c r="F2208" s="6">
        <v>8490</v>
      </c>
      <c r="G2208" t="b">
        <f t="shared" si="308"/>
        <v>0</v>
      </c>
      <c r="H2208" t="b">
        <f t="shared" si="309"/>
        <v>1</v>
      </c>
      <c r="I2208" t="b">
        <f t="shared" si="310"/>
        <v>1</v>
      </c>
      <c r="J2208" t="b">
        <f t="shared" si="311"/>
        <v>0</v>
      </c>
    </row>
    <row r="2209" spans="1:10">
      <c r="A2209" s="1" t="s">
        <v>411</v>
      </c>
      <c r="B2209" t="str">
        <f t="shared" si="307"/>
        <v xml:space="preserve"> krakowski </v>
      </c>
      <c r="C2209" s="4" t="s">
        <v>17</v>
      </c>
      <c r="D2209" s="6">
        <v>18441</v>
      </c>
      <c r="E2209" s="6">
        <v>9121</v>
      </c>
      <c r="F2209" s="6">
        <v>9320</v>
      </c>
      <c r="G2209" t="b">
        <f t="shared" si="308"/>
        <v>0</v>
      </c>
      <c r="H2209" t="b">
        <f t="shared" si="309"/>
        <v>1</v>
      </c>
      <c r="I2209" t="b">
        <f t="shared" si="310"/>
        <v>1</v>
      </c>
      <c r="J2209" t="b">
        <f t="shared" si="311"/>
        <v>0</v>
      </c>
    </row>
    <row r="2210" spans="1:10">
      <c r="A2210" s="1" t="s">
        <v>411</v>
      </c>
      <c r="B2210" t="str">
        <f t="shared" si="307"/>
        <v xml:space="preserve"> krakowski </v>
      </c>
      <c r="C2210" s="4" t="s">
        <v>18</v>
      </c>
      <c r="D2210" s="6">
        <v>17474</v>
      </c>
      <c r="E2210" s="6">
        <v>8494</v>
      </c>
      <c r="F2210" s="6">
        <v>8980</v>
      </c>
      <c r="G2210" t="b">
        <f t="shared" si="308"/>
        <v>0</v>
      </c>
      <c r="H2210" t="b">
        <f t="shared" si="309"/>
        <v>1</v>
      </c>
      <c r="I2210" t="b">
        <f t="shared" si="310"/>
        <v>1</v>
      </c>
      <c r="J2210" t="b">
        <f t="shared" si="311"/>
        <v>0</v>
      </c>
    </row>
    <row r="2211" spans="1:10">
      <c r="A2211" s="1" t="s">
        <v>411</v>
      </c>
      <c r="B2211" t="str">
        <f t="shared" si="307"/>
        <v xml:space="preserve"> krakowski </v>
      </c>
      <c r="C2211" s="4" t="s">
        <v>19</v>
      </c>
      <c r="D2211" s="6">
        <v>13524</v>
      </c>
      <c r="E2211" s="6">
        <v>6332</v>
      </c>
      <c r="F2211" s="6">
        <v>7192</v>
      </c>
      <c r="G2211" t="b">
        <f t="shared" si="308"/>
        <v>0</v>
      </c>
      <c r="H2211" t="b">
        <f t="shared" si="309"/>
        <v>1</v>
      </c>
      <c r="I2211" t="b">
        <f t="shared" si="310"/>
        <v>1</v>
      </c>
      <c r="J2211" t="b">
        <f t="shared" si="311"/>
        <v>0</v>
      </c>
    </row>
    <row r="2212" spans="1:10">
      <c r="A2212" s="1" t="s">
        <v>411</v>
      </c>
      <c r="B2212" t="str">
        <f t="shared" si="307"/>
        <v xml:space="preserve"> krakowski </v>
      </c>
      <c r="C2212" s="4" t="s">
        <v>5</v>
      </c>
      <c r="D2212" s="6">
        <v>25387</v>
      </c>
      <c r="E2212" s="6">
        <v>9490</v>
      </c>
      <c r="F2212" s="6">
        <v>15897</v>
      </c>
      <c r="G2212" t="b">
        <f t="shared" si="308"/>
        <v>1</v>
      </c>
      <c r="H2212" t="b">
        <f t="shared" si="309"/>
        <v>1</v>
      </c>
      <c r="I2212" t="b">
        <f t="shared" si="310"/>
        <v>0</v>
      </c>
      <c r="J2212" t="b">
        <f t="shared" si="311"/>
        <v>0</v>
      </c>
    </row>
    <row r="2213" spans="1:10">
      <c r="A2213" s="1" t="s">
        <v>411</v>
      </c>
      <c r="B2213" t="str">
        <f t="shared" si="307"/>
        <v xml:space="preserve"> krakowski </v>
      </c>
      <c r="C2213" s="4" t="s">
        <v>4</v>
      </c>
      <c r="D2213" s="6">
        <f>SUM(D2211:D2212)</f>
        <v>38911</v>
      </c>
      <c r="E2213" s="6">
        <f>SUM(E2211:E2212)</f>
        <v>15822</v>
      </c>
      <c r="F2213" s="6">
        <f t="shared" ref="F2213" si="314">SUM(F2211:F2212)</f>
        <v>23089</v>
      </c>
      <c r="G2213" t="b">
        <f t="shared" si="308"/>
        <v>1</v>
      </c>
      <c r="H2213" t="b">
        <f t="shared" si="309"/>
        <v>0</v>
      </c>
      <c r="I2213" t="b">
        <f t="shared" si="310"/>
        <v>1</v>
      </c>
      <c r="J2213" t="b">
        <f t="shared" si="311"/>
        <v>0</v>
      </c>
    </row>
    <row r="2214" spans="1:10">
      <c r="A2214" s="1" t="s">
        <v>411</v>
      </c>
      <c r="B2214" t="str">
        <f t="shared" si="307"/>
        <v xml:space="preserve"> limanowski </v>
      </c>
      <c r="C2214" s="4" t="s">
        <v>194</v>
      </c>
      <c r="D2214" s="6">
        <v>129936</v>
      </c>
      <c r="E2214" s="6">
        <v>64967</v>
      </c>
      <c r="F2214" s="6">
        <v>64969</v>
      </c>
      <c r="G2214" t="b">
        <f t="shared" si="308"/>
        <v>1</v>
      </c>
      <c r="H2214" t="b">
        <f t="shared" si="309"/>
        <v>1</v>
      </c>
      <c r="I2214" t="b">
        <f t="shared" si="310"/>
        <v>1</v>
      </c>
      <c r="J2214" t="b">
        <f t="shared" si="311"/>
        <v>1</v>
      </c>
    </row>
    <row r="2215" spans="1:10">
      <c r="A2215" s="1" t="s">
        <v>411</v>
      </c>
      <c r="B2215" t="str">
        <f t="shared" si="307"/>
        <v xml:space="preserve"> limanowski </v>
      </c>
      <c r="C2215" s="4" t="s">
        <v>6</v>
      </c>
      <c r="D2215" s="6">
        <v>8168</v>
      </c>
      <c r="E2215" s="6">
        <v>4215</v>
      </c>
      <c r="F2215" s="6">
        <v>3953</v>
      </c>
      <c r="G2215" t="b">
        <f t="shared" si="308"/>
        <v>0</v>
      </c>
      <c r="H2215" t="b">
        <f t="shared" si="309"/>
        <v>1</v>
      </c>
      <c r="I2215" t="b">
        <f t="shared" si="310"/>
        <v>1</v>
      </c>
      <c r="J2215" t="b">
        <f t="shared" si="311"/>
        <v>0</v>
      </c>
    </row>
    <row r="2216" spans="1:10">
      <c r="A2216" s="1" t="s">
        <v>411</v>
      </c>
      <c r="B2216" t="str">
        <f t="shared" si="307"/>
        <v xml:space="preserve"> limanowski </v>
      </c>
      <c r="C2216" s="4" t="s">
        <v>7</v>
      </c>
      <c r="D2216" s="6">
        <v>8825</v>
      </c>
      <c r="E2216" s="6">
        <v>4548</v>
      </c>
      <c r="F2216" s="6">
        <v>4277</v>
      </c>
      <c r="G2216" t="b">
        <f t="shared" si="308"/>
        <v>0</v>
      </c>
      <c r="H2216" t="b">
        <f t="shared" si="309"/>
        <v>1</v>
      </c>
      <c r="I2216" t="b">
        <f t="shared" si="310"/>
        <v>1</v>
      </c>
      <c r="J2216" t="b">
        <f t="shared" si="311"/>
        <v>0</v>
      </c>
    </row>
    <row r="2217" spans="1:10">
      <c r="A2217" s="1" t="s">
        <v>411</v>
      </c>
      <c r="B2217" t="str">
        <f t="shared" si="307"/>
        <v xml:space="preserve"> limanowski </v>
      </c>
      <c r="C2217" s="4" t="s">
        <v>8</v>
      </c>
      <c r="D2217" s="6">
        <v>8258</v>
      </c>
      <c r="E2217" s="6">
        <v>4200</v>
      </c>
      <c r="F2217" s="6">
        <v>4058</v>
      </c>
      <c r="G2217" t="b">
        <f t="shared" si="308"/>
        <v>0</v>
      </c>
      <c r="H2217" t="b">
        <f t="shared" si="309"/>
        <v>1</v>
      </c>
      <c r="I2217" t="b">
        <f t="shared" si="310"/>
        <v>1</v>
      </c>
      <c r="J2217" t="b">
        <f t="shared" si="311"/>
        <v>0</v>
      </c>
    </row>
    <row r="2218" spans="1:10">
      <c r="A2218" s="1" t="s">
        <v>411</v>
      </c>
      <c r="B2218" t="str">
        <f t="shared" si="307"/>
        <v xml:space="preserve"> limanowski </v>
      </c>
      <c r="C2218" s="4" t="s">
        <v>9</v>
      </c>
      <c r="D2218" s="6">
        <v>9191</v>
      </c>
      <c r="E2218" s="6">
        <v>4697</v>
      </c>
      <c r="F2218" s="6">
        <v>4494</v>
      </c>
      <c r="G2218" t="b">
        <f t="shared" si="308"/>
        <v>0</v>
      </c>
      <c r="H2218" t="b">
        <f t="shared" si="309"/>
        <v>1</v>
      </c>
      <c r="I2218" t="b">
        <f t="shared" si="310"/>
        <v>1</v>
      </c>
      <c r="J2218" t="b">
        <f t="shared" si="311"/>
        <v>0</v>
      </c>
    </row>
    <row r="2219" spans="1:10">
      <c r="A2219" s="1" t="s">
        <v>411</v>
      </c>
      <c r="B2219" t="str">
        <f t="shared" si="307"/>
        <v xml:space="preserve"> limanowski </v>
      </c>
      <c r="C2219" s="4" t="s">
        <v>10</v>
      </c>
      <c r="D2219" s="6">
        <v>10185</v>
      </c>
      <c r="E2219" s="6">
        <v>5175</v>
      </c>
      <c r="F2219" s="6">
        <v>5010</v>
      </c>
      <c r="G2219" t="b">
        <f t="shared" si="308"/>
        <v>0</v>
      </c>
      <c r="H2219" t="b">
        <f t="shared" si="309"/>
        <v>1</v>
      </c>
      <c r="I2219" t="b">
        <f t="shared" si="310"/>
        <v>1</v>
      </c>
      <c r="J2219" t="b">
        <f t="shared" si="311"/>
        <v>0</v>
      </c>
    </row>
    <row r="2220" spans="1:10">
      <c r="A2220" s="1" t="s">
        <v>411</v>
      </c>
      <c r="B2220" t="str">
        <f t="shared" si="307"/>
        <v xml:space="preserve"> limanowski </v>
      </c>
      <c r="C2220" s="4" t="s">
        <v>11</v>
      </c>
      <c r="D2220" s="6">
        <v>10281</v>
      </c>
      <c r="E2220" s="6">
        <v>5280</v>
      </c>
      <c r="F2220" s="6">
        <v>5001</v>
      </c>
      <c r="G2220" t="b">
        <f t="shared" si="308"/>
        <v>0</v>
      </c>
      <c r="H2220" t="b">
        <f t="shared" si="309"/>
        <v>1</v>
      </c>
      <c r="I2220" t="b">
        <f t="shared" si="310"/>
        <v>1</v>
      </c>
      <c r="J2220" t="b">
        <f t="shared" si="311"/>
        <v>0</v>
      </c>
    </row>
    <row r="2221" spans="1:10">
      <c r="A2221" s="1" t="s">
        <v>411</v>
      </c>
      <c r="B2221" t="str">
        <f t="shared" si="307"/>
        <v xml:space="preserve"> limanowski </v>
      </c>
      <c r="C2221" s="4" t="s">
        <v>12</v>
      </c>
      <c r="D2221" s="6">
        <v>10349</v>
      </c>
      <c r="E2221" s="6">
        <v>5290</v>
      </c>
      <c r="F2221" s="6">
        <v>5059</v>
      </c>
      <c r="G2221" t="b">
        <f t="shared" si="308"/>
        <v>0</v>
      </c>
      <c r="H2221" t="b">
        <f t="shared" si="309"/>
        <v>1</v>
      </c>
      <c r="I2221" t="b">
        <f t="shared" si="310"/>
        <v>1</v>
      </c>
      <c r="J2221" t="b">
        <f t="shared" si="311"/>
        <v>0</v>
      </c>
    </row>
    <row r="2222" spans="1:10">
      <c r="A2222" s="1" t="s">
        <v>411</v>
      </c>
      <c r="B2222" t="str">
        <f t="shared" si="307"/>
        <v xml:space="preserve"> limanowski </v>
      </c>
      <c r="C2222" s="4" t="s">
        <v>13</v>
      </c>
      <c r="D2222" s="6">
        <v>9434</v>
      </c>
      <c r="E2222" s="6">
        <v>4829</v>
      </c>
      <c r="F2222" s="6">
        <v>4605</v>
      </c>
      <c r="G2222" t="b">
        <f t="shared" si="308"/>
        <v>0</v>
      </c>
      <c r="H2222" t="b">
        <f t="shared" si="309"/>
        <v>1</v>
      </c>
      <c r="I2222" t="b">
        <f t="shared" si="310"/>
        <v>1</v>
      </c>
      <c r="J2222" t="b">
        <f t="shared" si="311"/>
        <v>0</v>
      </c>
    </row>
    <row r="2223" spans="1:10">
      <c r="A2223" s="1" t="s">
        <v>411</v>
      </c>
      <c r="B2223" t="str">
        <f t="shared" si="307"/>
        <v xml:space="preserve"> limanowski </v>
      </c>
      <c r="C2223" s="4" t="s">
        <v>14</v>
      </c>
      <c r="D2223" s="6">
        <v>8921</v>
      </c>
      <c r="E2223" s="6">
        <v>4562</v>
      </c>
      <c r="F2223" s="6">
        <v>4359</v>
      </c>
      <c r="G2223" t="b">
        <f t="shared" si="308"/>
        <v>0</v>
      </c>
      <c r="H2223" t="b">
        <f t="shared" si="309"/>
        <v>1</v>
      </c>
      <c r="I2223" t="b">
        <f t="shared" si="310"/>
        <v>1</v>
      </c>
      <c r="J2223" t="b">
        <f t="shared" si="311"/>
        <v>0</v>
      </c>
    </row>
    <row r="2224" spans="1:10">
      <c r="A2224" s="1" t="s">
        <v>411</v>
      </c>
      <c r="B2224" t="str">
        <f t="shared" si="307"/>
        <v xml:space="preserve"> limanowski </v>
      </c>
      <c r="C2224" s="4" t="s">
        <v>15</v>
      </c>
      <c r="D2224" s="6">
        <v>8163</v>
      </c>
      <c r="E2224" s="6">
        <v>4271</v>
      </c>
      <c r="F2224" s="6">
        <v>3892</v>
      </c>
      <c r="G2224" t="b">
        <f t="shared" si="308"/>
        <v>0</v>
      </c>
      <c r="H2224" t="b">
        <f t="shared" si="309"/>
        <v>1</v>
      </c>
      <c r="I2224" t="b">
        <f t="shared" si="310"/>
        <v>1</v>
      </c>
      <c r="J2224" t="b">
        <f t="shared" si="311"/>
        <v>0</v>
      </c>
    </row>
    <row r="2225" spans="1:10">
      <c r="A2225" s="1" t="s">
        <v>411</v>
      </c>
      <c r="B2225" t="str">
        <f t="shared" si="307"/>
        <v xml:space="preserve"> limanowski </v>
      </c>
      <c r="C2225" s="4" t="s">
        <v>16</v>
      </c>
      <c r="D2225" s="6">
        <v>8121</v>
      </c>
      <c r="E2225" s="6">
        <v>4256</v>
      </c>
      <c r="F2225" s="6">
        <v>3865</v>
      </c>
      <c r="G2225" t="b">
        <f t="shared" si="308"/>
        <v>0</v>
      </c>
      <c r="H2225" t="b">
        <f t="shared" si="309"/>
        <v>1</v>
      </c>
      <c r="I2225" t="b">
        <f t="shared" si="310"/>
        <v>1</v>
      </c>
      <c r="J2225" t="b">
        <f t="shared" si="311"/>
        <v>0</v>
      </c>
    </row>
    <row r="2226" spans="1:10">
      <c r="A2226" s="1" t="s">
        <v>411</v>
      </c>
      <c r="B2226" t="str">
        <f t="shared" si="307"/>
        <v xml:space="preserve"> limanowski </v>
      </c>
      <c r="C2226" s="4" t="s">
        <v>17</v>
      </c>
      <c r="D2226" s="6">
        <v>7667</v>
      </c>
      <c r="E2226" s="6">
        <v>4068</v>
      </c>
      <c r="F2226" s="6">
        <v>3599</v>
      </c>
      <c r="G2226" t="b">
        <f t="shared" si="308"/>
        <v>0</v>
      </c>
      <c r="H2226" t="b">
        <f t="shared" si="309"/>
        <v>1</v>
      </c>
      <c r="I2226" t="b">
        <f t="shared" si="310"/>
        <v>1</v>
      </c>
      <c r="J2226" t="b">
        <f t="shared" si="311"/>
        <v>0</v>
      </c>
    </row>
    <row r="2227" spans="1:10">
      <c r="A2227" s="1" t="s">
        <v>411</v>
      </c>
      <c r="B2227" t="str">
        <f t="shared" si="307"/>
        <v xml:space="preserve"> limanowski </v>
      </c>
      <c r="C2227" s="4" t="s">
        <v>18</v>
      </c>
      <c r="D2227" s="6">
        <v>6258</v>
      </c>
      <c r="E2227" s="6">
        <v>3174</v>
      </c>
      <c r="F2227" s="6">
        <v>3084</v>
      </c>
      <c r="G2227" t="b">
        <f t="shared" si="308"/>
        <v>0</v>
      </c>
      <c r="H2227" t="b">
        <f t="shared" si="309"/>
        <v>1</v>
      </c>
      <c r="I2227" t="b">
        <f t="shared" si="310"/>
        <v>1</v>
      </c>
      <c r="J2227" t="b">
        <f t="shared" si="311"/>
        <v>0</v>
      </c>
    </row>
    <row r="2228" spans="1:10">
      <c r="A2228" s="1" t="s">
        <v>411</v>
      </c>
      <c r="B2228" t="str">
        <f t="shared" si="307"/>
        <v xml:space="preserve"> limanowski </v>
      </c>
      <c r="C2228" s="4" t="s">
        <v>19</v>
      </c>
      <c r="D2228" s="6">
        <v>5093</v>
      </c>
      <c r="E2228" s="6">
        <v>2360</v>
      </c>
      <c r="F2228" s="6">
        <v>2733</v>
      </c>
      <c r="G2228" t="b">
        <f t="shared" si="308"/>
        <v>0</v>
      </c>
      <c r="H2228" t="b">
        <f t="shared" si="309"/>
        <v>1</v>
      </c>
      <c r="I2228" t="b">
        <f t="shared" si="310"/>
        <v>1</v>
      </c>
      <c r="J2228" t="b">
        <f t="shared" si="311"/>
        <v>0</v>
      </c>
    </row>
    <row r="2229" spans="1:10">
      <c r="A2229" s="1" t="s">
        <v>411</v>
      </c>
      <c r="B2229" t="str">
        <f t="shared" si="307"/>
        <v xml:space="preserve"> limanowski </v>
      </c>
      <c r="C2229" s="4" t="s">
        <v>5</v>
      </c>
      <c r="D2229" s="6">
        <v>11022</v>
      </c>
      <c r="E2229" s="6">
        <v>4042</v>
      </c>
      <c r="F2229" s="6">
        <v>6980</v>
      </c>
      <c r="G2229" t="b">
        <f t="shared" si="308"/>
        <v>1</v>
      </c>
      <c r="H2229" t="b">
        <f t="shared" si="309"/>
        <v>1</v>
      </c>
      <c r="I2229" t="b">
        <f t="shared" si="310"/>
        <v>0</v>
      </c>
      <c r="J2229" t="b">
        <f t="shared" si="311"/>
        <v>0</v>
      </c>
    </row>
    <row r="2230" spans="1:10">
      <c r="A2230" s="1" t="s">
        <v>411</v>
      </c>
      <c r="B2230" t="str">
        <f t="shared" si="307"/>
        <v xml:space="preserve"> limanowski </v>
      </c>
      <c r="C2230" s="4" t="s">
        <v>4</v>
      </c>
      <c r="D2230" s="6">
        <f>SUM(D2228:D2229)</f>
        <v>16115</v>
      </c>
      <c r="E2230" s="6">
        <f>SUM(E2228:E2229)</f>
        <v>6402</v>
      </c>
      <c r="F2230" s="6">
        <f t="shared" ref="F2230" si="315">SUM(F2228:F2229)</f>
        <v>9713</v>
      </c>
      <c r="G2230" t="b">
        <f t="shared" si="308"/>
        <v>1</v>
      </c>
      <c r="H2230" t="b">
        <f t="shared" si="309"/>
        <v>0</v>
      </c>
      <c r="I2230" t="b">
        <f t="shared" si="310"/>
        <v>1</v>
      </c>
      <c r="J2230" t="b">
        <f t="shared" si="311"/>
        <v>0</v>
      </c>
    </row>
    <row r="2231" spans="1:10">
      <c r="A2231" s="1" t="s">
        <v>411</v>
      </c>
      <c r="B2231" t="str">
        <f t="shared" si="307"/>
        <v xml:space="preserve"> miechowski </v>
      </c>
      <c r="C2231" s="4" t="s">
        <v>195</v>
      </c>
      <c r="D2231" s="6">
        <v>49521</v>
      </c>
      <c r="E2231" s="6">
        <v>24360</v>
      </c>
      <c r="F2231" s="6">
        <v>25161</v>
      </c>
      <c r="G2231" t="b">
        <f t="shared" si="308"/>
        <v>1</v>
      </c>
      <c r="H2231" t="b">
        <f t="shared" si="309"/>
        <v>1</v>
      </c>
      <c r="I2231" t="b">
        <f t="shared" si="310"/>
        <v>1</v>
      </c>
      <c r="J2231" t="b">
        <f t="shared" si="311"/>
        <v>1</v>
      </c>
    </row>
    <row r="2232" spans="1:10">
      <c r="A2232" s="1" t="s">
        <v>411</v>
      </c>
      <c r="B2232" t="str">
        <f t="shared" ref="B2232:B2295" si="316">IF(C2231="65+",C2232,B2231)</f>
        <v xml:space="preserve"> miechowski </v>
      </c>
      <c r="C2232" s="4" t="s">
        <v>6</v>
      </c>
      <c r="D2232" s="6">
        <v>2296</v>
      </c>
      <c r="E2232" s="6">
        <v>1185</v>
      </c>
      <c r="F2232" s="6">
        <v>1111</v>
      </c>
      <c r="G2232" t="b">
        <f t="shared" si="308"/>
        <v>0</v>
      </c>
      <c r="H2232" t="b">
        <f t="shared" si="309"/>
        <v>1</v>
      </c>
      <c r="I2232" t="b">
        <f t="shared" si="310"/>
        <v>1</v>
      </c>
      <c r="J2232" t="b">
        <f t="shared" si="311"/>
        <v>0</v>
      </c>
    </row>
    <row r="2233" spans="1:10">
      <c r="A2233" s="1" t="s">
        <v>411</v>
      </c>
      <c r="B2233" t="str">
        <f t="shared" si="316"/>
        <v xml:space="preserve"> miechowski </v>
      </c>
      <c r="C2233" s="4" t="s">
        <v>7</v>
      </c>
      <c r="D2233" s="6">
        <v>2450</v>
      </c>
      <c r="E2233" s="6">
        <v>1227</v>
      </c>
      <c r="F2233" s="6">
        <v>1223</v>
      </c>
      <c r="G2233" t="b">
        <f t="shared" si="308"/>
        <v>0</v>
      </c>
      <c r="H2233" t="b">
        <f t="shared" si="309"/>
        <v>1</v>
      </c>
      <c r="I2233" t="b">
        <f t="shared" si="310"/>
        <v>1</v>
      </c>
      <c r="J2233" t="b">
        <f t="shared" si="311"/>
        <v>0</v>
      </c>
    </row>
    <row r="2234" spans="1:10">
      <c r="A2234" s="1" t="s">
        <v>411</v>
      </c>
      <c r="B2234" t="str">
        <f t="shared" si="316"/>
        <v xml:space="preserve"> miechowski </v>
      </c>
      <c r="C2234" s="4" t="s">
        <v>8</v>
      </c>
      <c r="D2234" s="6">
        <v>2314</v>
      </c>
      <c r="E2234" s="6">
        <v>1181</v>
      </c>
      <c r="F2234" s="6">
        <v>1133</v>
      </c>
      <c r="G2234" t="b">
        <f t="shared" si="308"/>
        <v>0</v>
      </c>
      <c r="H2234" t="b">
        <f t="shared" si="309"/>
        <v>1</v>
      </c>
      <c r="I2234" t="b">
        <f t="shared" si="310"/>
        <v>1</v>
      </c>
      <c r="J2234" t="b">
        <f t="shared" si="311"/>
        <v>0</v>
      </c>
    </row>
    <row r="2235" spans="1:10">
      <c r="A2235" s="1" t="s">
        <v>411</v>
      </c>
      <c r="B2235" t="str">
        <f t="shared" si="316"/>
        <v xml:space="preserve"> miechowski </v>
      </c>
      <c r="C2235" s="4" t="s">
        <v>9</v>
      </c>
      <c r="D2235" s="6">
        <v>2444</v>
      </c>
      <c r="E2235" s="6">
        <v>1251</v>
      </c>
      <c r="F2235" s="6">
        <v>1193</v>
      </c>
      <c r="G2235" t="b">
        <f t="shared" si="308"/>
        <v>0</v>
      </c>
      <c r="H2235" t="b">
        <f t="shared" si="309"/>
        <v>1</v>
      </c>
      <c r="I2235" t="b">
        <f t="shared" si="310"/>
        <v>1</v>
      </c>
      <c r="J2235" t="b">
        <f t="shared" si="311"/>
        <v>0</v>
      </c>
    </row>
    <row r="2236" spans="1:10">
      <c r="A2236" s="1" t="s">
        <v>411</v>
      </c>
      <c r="B2236" t="str">
        <f t="shared" si="316"/>
        <v xml:space="preserve"> miechowski </v>
      </c>
      <c r="C2236" s="4" t="s">
        <v>10</v>
      </c>
      <c r="D2236" s="6">
        <v>3314</v>
      </c>
      <c r="E2236" s="6">
        <v>1683</v>
      </c>
      <c r="F2236" s="6">
        <v>1631</v>
      </c>
      <c r="G2236" t="b">
        <f t="shared" si="308"/>
        <v>0</v>
      </c>
      <c r="H2236" t="b">
        <f t="shared" si="309"/>
        <v>1</v>
      </c>
      <c r="I2236" t="b">
        <f t="shared" si="310"/>
        <v>1</v>
      </c>
      <c r="J2236" t="b">
        <f t="shared" si="311"/>
        <v>0</v>
      </c>
    </row>
    <row r="2237" spans="1:10">
      <c r="A2237" s="1" t="s">
        <v>411</v>
      </c>
      <c r="B2237" t="str">
        <f t="shared" si="316"/>
        <v xml:space="preserve"> miechowski </v>
      </c>
      <c r="C2237" s="4" t="s">
        <v>11</v>
      </c>
      <c r="D2237" s="6">
        <v>3474</v>
      </c>
      <c r="E2237" s="6">
        <v>1797</v>
      </c>
      <c r="F2237" s="6">
        <v>1677</v>
      </c>
      <c r="G2237" t="b">
        <f t="shared" ref="G2237:G2300" si="317">IFERROR(IF(SEARCH(" - ",C2237)&gt;0,FALSE,TRUE),TRUE)</f>
        <v>0</v>
      </c>
      <c r="H2237" t="b">
        <f t="shared" ref="H2237:H2300" si="318">IFERROR(IF(SEARCH("65+",C2237)&gt;0,FALSE,TRUE),TRUE)</f>
        <v>1</v>
      </c>
      <c r="I2237" t="b">
        <f t="shared" ref="I2237:I2300" si="319">IFERROR(IF(SEARCH("70",C2237)&gt;0,FALSE,TRUE),TRUE)</f>
        <v>1</v>
      </c>
      <c r="J2237" t="b">
        <f t="shared" ref="J2237:J2300" si="320">AND(G2237:I2237)</f>
        <v>0</v>
      </c>
    </row>
    <row r="2238" spans="1:10">
      <c r="A2238" s="1" t="s">
        <v>411</v>
      </c>
      <c r="B2238" t="str">
        <f t="shared" si="316"/>
        <v xml:space="preserve"> miechowski </v>
      </c>
      <c r="C2238" s="4" t="s">
        <v>12</v>
      </c>
      <c r="D2238" s="6">
        <v>3773</v>
      </c>
      <c r="E2238" s="6">
        <v>1985</v>
      </c>
      <c r="F2238" s="6">
        <v>1788</v>
      </c>
      <c r="G2238" t="b">
        <f t="shared" si="317"/>
        <v>0</v>
      </c>
      <c r="H2238" t="b">
        <f t="shared" si="318"/>
        <v>1</v>
      </c>
      <c r="I2238" t="b">
        <f t="shared" si="319"/>
        <v>1</v>
      </c>
      <c r="J2238" t="b">
        <f t="shared" si="320"/>
        <v>0</v>
      </c>
    </row>
    <row r="2239" spans="1:10">
      <c r="A2239" s="1" t="s">
        <v>411</v>
      </c>
      <c r="B2239" t="str">
        <f t="shared" si="316"/>
        <v xml:space="preserve"> miechowski </v>
      </c>
      <c r="C2239" s="4" t="s">
        <v>13</v>
      </c>
      <c r="D2239" s="6">
        <v>3789</v>
      </c>
      <c r="E2239" s="6">
        <v>1952</v>
      </c>
      <c r="F2239" s="6">
        <v>1837</v>
      </c>
      <c r="G2239" t="b">
        <f t="shared" si="317"/>
        <v>0</v>
      </c>
      <c r="H2239" t="b">
        <f t="shared" si="318"/>
        <v>1</v>
      </c>
      <c r="I2239" t="b">
        <f t="shared" si="319"/>
        <v>1</v>
      </c>
      <c r="J2239" t="b">
        <f t="shared" si="320"/>
        <v>0</v>
      </c>
    </row>
    <row r="2240" spans="1:10">
      <c r="A2240" s="1" t="s">
        <v>411</v>
      </c>
      <c r="B2240" t="str">
        <f t="shared" si="316"/>
        <v xml:space="preserve"> miechowski </v>
      </c>
      <c r="C2240" s="4" t="s">
        <v>14</v>
      </c>
      <c r="D2240" s="6">
        <v>3358</v>
      </c>
      <c r="E2240" s="6">
        <v>1777</v>
      </c>
      <c r="F2240" s="6">
        <v>1581</v>
      </c>
      <c r="G2240" t="b">
        <f t="shared" si="317"/>
        <v>0</v>
      </c>
      <c r="H2240" t="b">
        <f t="shared" si="318"/>
        <v>1</v>
      </c>
      <c r="I2240" t="b">
        <f t="shared" si="319"/>
        <v>1</v>
      </c>
      <c r="J2240" t="b">
        <f t="shared" si="320"/>
        <v>0</v>
      </c>
    </row>
    <row r="2241" spans="1:10">
      <c r="A2241" s="1" t="s">
        <v>411</v>
      </c>
      <c r="B2241" t="str">
        <f t="shared" si="316"/>
        <v xml:space="preserve"> miechowski </v>
      </c>
      <c r="C2241" s="4" t="s">
        <v>15</v>
      </c>
      <c r="D2241" s="6">
        <v>2900</v>
      </c>
      <c r="E2241" s="6">
        <v>1504</v>
      </c>
      <c r="F2241" s="6">
        <v>1396</v>
      </c>
      <c r="G2241" t="b">
        <f t="shared" si="317"/>
        <v>0</v>
      </c>
      <c r="H2241" t="b">
        <f t="shared" si="318"/>
        <v>1</v>
      </c>
      <c r="I2241" t="b">
        <f t="shared" si="319"/>
        <v>1</v>
      </c>
      <c r="J2241" t="b">
        <f t="shared" si="320"/>
        <v>0</v>
      </c>
    </row>
    <row r="2242" spans="1:10">
      <c r="A2242" s="1" t="s">
        <v>411</v>
      </c>
      <c r="B2242" t="str">
        <f t="shared" si="316"/>
        <v xml:space="preserve"> miechowski </v>
      </c>
      <c r="C2242" s="4" t="s">
        <v>16</v>
      </c>
      <c r="D2242" s="6">
        <v>3037</v>
      </c>
      <c r="E2242" s="6">
        <v>1476</v>
      </c>
      <c r="F2242" s="6">
        <v>1561</v>
      </c>
      <c r="G2242" t="b">
        <f t="shared" si="317"/>
        <v>0</v>
      </c>
      <c r="H2242" t="b">
        <f t="shared" si="318"/>
        <v>1</v>
      </c>
      <c r="I2242" t="b">
        <f t="shared" si="319"/>
        <v>1</v>
      </c>
      <c r="J2242" t="b">
        <f t="shared" si="320"/>
        <v>0</v>
      </c>
    </row>
    <row r="2243" spans="1:10">
      <c r="A2243" s="1" t="s">
        <v>411</v>
      </c>
      <c r="B2243" t="str">
        <f t="shared" si="316"/>
        <v xml:space="preserve"> miechowski </v>
      </c>
      <c r="C2243" s="4" t="s">
        <v>17</v>
      </c>
      <c r="D2243" s="6">
        <v>3486</v>
      </c>
      <c r="E2243" s="6">
        <v>1757</v>
      </c>
      <c r="F2243" s="6">
        <v>1729</v>
      </c>
      <c r="G2243" t="b">
        <f t="shared" si="317"/>
        <v>0</v>
      </c>
      <c r="H2243" t="b">
        <f t="shared" si="318"/>
        <v>1</v>
      </c>
      <c r="I2243" t="b">
        <f t="shared" si="319"/>
        <v>1</v>
      </c>
      <c r="J2243" t="b">
        <f t="shared" si="320"/>
        <v>0</v>
      </c>
    </row>
    <row r="2244" spans="1:10">
      <c r="A2244" s="1" t="s">
        <v>411</v>
      </c>
      <c r="B2244" t="str">
        <f t="shared" si="316"/>
        <v xml:space="preserve"> miechowski </v>
      </c>
      <c r="C2244" s="4" t="s">
        <v>18</v>
      </c>
      <c r="D2244" s="6">
        <v>3610</v>
      </c>
      <c r="E2244" s="6">
        <v>1781</v>
      </c>
      <c r="F2244" s="6">
        <v>1829</v>
      </c>
      <c r="G2244" t="b">
        <f t="shared" si="317"/>
        <v>0</v>
      </c>
      <c r="H2244" t="b">
        <f t="shared" si="318"/>
        <v>1</v>
      </c>
      <c r="I2244" t="b">
        <f t="shared" si="319"/>
        <v>1</v>
      </c>
      <c r="J2244" t="b">
        <f t="shared" si="320"/>
        <v>0</v>
      </c>
    </row>
    <row r="2245" spans="1:10">
      <c r="A2245" s="1" t="s">
        <v>411</v>
      </c>
      <c r="B2245" t="str">
        <f t="shared" si="316"/>
        <v xml:space="preserve"> miechowski </v>
      </c>
      <c r="C2245" s="4" t="s">
        <v>19</v>
      </c>
      <c r="D2245" s="6">
        <v>3138</v>
      </c>
      <c r="E2245" s="6">
        <v>1471</v>
      </c>
      <c r="F2245" s="6">
        <v>1667</v>
      </c>
      <c r="G2245" t="b">
        <f t="shared" si="317"/>
        <v>0</v>
      </c>
      <c r="H2245" t="b">
        <f t="shared" si="318"/>
        <v>1</v>
      </c>
      <c r="I2245" t="b">
        <f t="shared" si="319"/>
        <v>1</v>
      </c>
      <c r="J2245" t="b">
        <f t="shared" si="320"/>
        <v>0</v>
      </c>
    </row>
    <row r="2246" spans="1:10">
      <c r="A2246" s="1" t="s">
        <v>411</v>
      </c>
      <c r="B2246" t="str">
        <f t="shared" si="316"/>
        <v xml:space="preserve"> miechowski </v>
      </c>
      <c r="C2246" s="4" t="s">
        <v>5</v>
      </c>
      <c r="D2246" s="6">
        <v>6138</v>
      </c>
      <c r="E2246" s="6">
        <v>2333</v>
      </c>
      <c r="F2246" s="6">
        <v>3805</v>
      </c>
      <c r="G2246" t="b">
        <f t="shared" si="317"/>
        <v>1</v>
      </c>
      <c r="H2246" t="b">
        <f t="shared" si="318"/>
        <v>1</v>
      </c>
      <c r="I2246" t="b">
        <f t="shared" si="319"/>
        <v>0</v>
      </c>
      <c r="J2246" t="b">
        <f t="shared" si="320"/>
        <v>0</v>
      </c>
    </row>
    <row r="2247" spans="1:10">
      <c r="A2247" s="1" t="s">
        <v>411</v>
      </c>
      <c r="B2247" t="str">
        <f t="shared" si="316"/>
        <v xml:space="preserve"> miechowski </v>
      </c>
      <c r="C2247" s="4" t="s">
        <v>4</v>
      </c>
      <c r="D2247" s="6">
        <f>SUM(D2245:D2246)</f>
        <v>9276</v>
      </c>
      <c r="E2247" s="6">
        <f>SUM(E2245:E2246)</f>
        <v>3804</v>
      </c>
      <c r="F2247" s="6">
        <f t="shared" ref="F2247" si="321">SUM(F2245:F2246)</f>
        <v>5472</v>
      </c>
      <c r="G2247" t="b">
        <f t="shared" si="317"/>
        <v>1</v>
      </c>
      <c r="H2247" t="b">
        <f t="shared" si="318"/>
        <v>0</v>
      </c>
      <c r="I2247" t="b">
        <f t="shared" si="319"/>
        <v>1</v>
      </c>
      <c r="J2247" t="b">
        <f t="shared" si="320"/>
        <v>0</v>
      </c>
    </row>
    <row r="2248" spans="1:10">
      <c r="A2248" s="1" t="s">
        <v>411</v>
      </c>
      <c r="B2248" t="str">
        <f t="shared" si="316"/>
        <v xml:space="preserve"> myślenicki </v>
      </c>
      <c r="C2248" s="4" t="s">
        <v>196</v>
      </c>
      <c r="D2248" s="6">
        <v>125315</v>
      </c>
      <c r="E2248" s="6">
        <v>62162</v>
      </c>
      <c r="F2248" s="6">
        <v>63153</v>
      </c>
      <c r="G2248" t="b">
        <f t="shared" si="317"/>
        <v>1</v>
      </c>
      <c r="H2248" t="b">
        <f t="shared" si="318"/>
        <v>1</v>
      </c>
      <c r="I2248" t="b">
        <f t="shared" si="319"/>
        <v>1</v>
      </c>
      <c r="J2248" t="b">
        <f t="shared" si="320"/>
        <v>1</v>
      </c>
    </row>
    <row r="2249" spans="1:10">
      <c r="A2249" s="1" t="s">
        <v>411</v>
      </c>
      <c r="B2249" t="str">
        <f t="shared" si="316"/>
        <v xml:space="preserve"> myślenicki </v>
      </c>
      <c r="C2249" s="4" t="s">
        <v>6</v>
      </c>
      <c r="D2249" s="6">
        <v>7382</v>
      </c>
      <c r="E2249" s="6">
        <v>3777</v>
      </c>
      <c r="F2249" s="6">
        <v>3605</v>
      </c>
      <c r="G2249" t="b">
        <f t="shared" si="317"/>
        <v>0</v>
      </c>
      <c r="H2249" t="b">
        <f t="shared" si="318"/>
        <v>1</v>
      </c>
      <c r="I2249" t="b">
        <f t="shared" si="319"/>
        <v>1</v>
      </c>
      <c r="J2249" t="b">
        <f t="shared" si="320"/>
        <v>0</v>
      </c>
    </row>
    <row r="2250" spans="1:10">
      <c r="A2250" s="1" t="s">
        <v>411</v>
      </c>
      <c r="B2250" t="str">
        <f t="shared" si="316"/>
        <v xml:space="preserve"> myślenicki </v>
      </c>
      <c r="C2250" s="4" t="s">
        <v>7</v>
      </c>
      <c r="D2250" s="6">
        <v>8015</v>
      </c>
      <c r="E2250" s="6">
        <v>4121</v>
      </c>
      <c r="F2250" s="6">
        <v>3894</v>
      </c>
      <c r="G2250" t="b">
        <f t="shared" si="317"/>
        <v>0</v>
      </c>
      <c r="H2250" t="b">
        <f t="shared" si="318"/>
        <v>1</v>
      </c>
      <c r="I2250" t="b">
        <f t="shared" si="319"/>
        <v>1</v>
      </c>
      <c r="J2250" t="b">
        <f t="shared" si="320"/>
        <v>0</v>
      </c>
    </row>
    <row r="2251" spans="1:10">
      <c r="A2251" s="1" t="s">
        <v>411</v>
      </c>
      <c r="B2251" t="str">
        <f t="shared" si="316"/>
        <v xml:space="preserve"> myślenicki </v>
      </c>
      <c r="C2251" s="4" t="s">
        <v>8</v>
      </c>
      <c r="D2251" s="6">
        <v>7118</v>
      </c>
      <c r="E2251" s="6">
        <v>3572</v>
      </c>
      <c r="F2251" s="6">
        <v>3546</v>
      </c>
      <c r="G2251" t="b">
        <f t="shared" si="317"/>
        <v>0</v>
      </c>
      <c r="H2251" t="b">
        <f t="shared" si="318"/>
        <v>1</v>
      </c>
      <c r="I2251" t="b">
        <f t="shared" si="319"/>
        <v>1</v>
      </c>
      <c r="J2251" t="b">
        <f t="shared" si="320"/>
        <v>0</v>
      </c>
    </row>
    <row r="2252" spans="1:10">
      <c r="A2252" s="1" t="s">
        <v>411</v>
      </c>
      <c r="B2252" t="str">
        <f t="shared" si="316"/>
        <v xml:space="preserve"> myślenicki </v>
      </c>
      <c r="C2252" s="4" t="s">
        <v>9</v>
      </c>
      <c r="D2252" s="6">
        <v>7692</v>
      </c>
      <c r="E2252" s="6">
        <v>3933</v>
      </c>
      <c r="F2252" s="6">
        <v>3759</v>
      </c>
      <c r="G2252" t="b">
        <f t="shared" si="317"/>
        <v>0</v>
      </c>
      <c r="H2252" t="b">
        <f t="shared" si="318"/>
        <v>1</v>
      </c>
      <c r="I2252" t="b">
        <f t="shared" si="319"/>
        <v>1</v>
      </c>
      <c r="J2252" t="b">
        <f t="shared" si="320"/>
        <v>0</v>
      </c>
    </row>
    <row r="2253" spans="1:10">
      <c r="A2253" s="1" t="s">
        <v>411</v>
      </c>
      <c r="B2253" t="str">
        <f t="shared" si="316"/>
        <v xml:space="preserve"> myślenicki </v>
      </c>
      <c r="C2253" s="4" t="s">
        <v>10</v>
      </c>
      <c r="D2253" s="6">
        <v>9243</v>
      </c>
      <c r="E2253" s="6">
        <v>4692</v>
      </c>
      <c r="F2253" s="6">
        <v>4551</v>
      </c>
      <c r="G2253" t="b">
        <f t="shared" si="317"/>
        <v>0</v>
      </c>
      <c r="H2253" t="b">
        <f t="shared" si="318"/>
        <v>1</v>
      </c>
      <c r="I2253" t="b">
        <f t="shared" si="319"/>
        <v>1</v>
      </c>
      <c r="J2253" t="b">
        <f t="shared" si="320"/>
        <v>0</v>
      </c>
    </row>
    <row r="2254" spans="1:10">
      <c r="A2254" s="1" t="s">
        <v>411</v>
      </c>
      <c r="B2254" t="str">
        <f t="shared" si="316"/>
        <v xml:space="preserve"> myślenicki </v>
      </c>
      <c r="C2254" s="4" t="s">
        <v>11</v>
      </c>
      <c r="D2254" s="6">
        <v>10021</v>
      </c>
      <c r="E2254" s="6">
        <v>5110</v>
      </c>
      <c r="F2254" s="6">
        <v>4911</v>
      </c>
      <c r="G2254" t="b">
        <f t="shared" si="317"/>
        <v>0</v>
      </c>
      <c r="H2254" t="b">
        <f t="shared" si="318"/>
        <v>1</v>
      </c>
      <c r="I2254" t="b">
        <f t="shared" si="319"/>
        <v>1</v>
      </c>
      <c r="J2254" t="b">
        <f t="shared" si="320"/>
        <v>0</v>
      </c>
    </row>
    <row r="2255" spans="1:10">
      <c r="A2255" s="1" t="s">
        <v>411</v>
      </c>
      <c r="B2255" t="str">
        <f t="shared" si="316"/>
        <v xml:space="preserve"> myślenicki </v>
      </c>
      <c r="C2255" s="4" t="s">
        <v>12</v>
      </c>
      <c r="D2255" s="6">
        <v>10537</v>
      </c>
      <c r="E2255" s="6">
        <v>5379</v>
      </c>
      <c r="F2255" s="6">
        <v>5158</v>
      </c>
      <c r="G2255" t="b">
        <f t="shared" si="317"/>
        <v>0</v>
      </c>
      <c r="H2255" t="b">
        <f t="shared" si="318"/>
        <v>1</v>
      </c>
      <c r="I2255" t="b">
        <f t="shared" si="319"/>
        <v>1</v>
      </c>
      <c r="J2255" t="b">
        <f t="shared" si="320"/>
        <v>0</v>
      </c>
    </row>
    <row r="2256" spans="1:10">
      <c r="A2256" s="1" t="s">
        <v>411</v>
      </c>
      <c r="B2256" t="str">
        <f t="shared" si="316"/>
        <v xml:space="preserve"> myślenicki </v>
      </c>
      <c r="C2256" s="4" t="s">
        <v>13</v>
      </c>
      <c r="D2256" s="6">
        <v>9724</v>
      </c>
      <c r="E2256" s="6">
        <v>5040</v>
      </c>
      <c r="F2256" s="6">
        <v>4684</v>
      </c>
      <c r="G2256" t="b">
        <f t="shared" si="317"/>
        <v>0</v>
      </c>
      <c r="H2256" t="b">
        <f t="shared" si="318"/>
        <v>1</v>
      </c>
      <c r="I2256" t="b">
        <f t="shared" si="319"/>
        <v>1</v>
      </c>
      <c r="J2256" t="b">
        <f t="shared" si="320"/>
        <v>0</v>
      </c>
    </row>
    <row r="2257" spans="1:10">
      <c r="A2257" s="1" t="s">
        <v>411</v>
      </c>
      <c r="B2257" t="str">
        <f t="shared" si="316"/>
        <v xml:space="preserve"> myślenicki </v>
      </c>
      <c r="C2257" s="4" t="s">
        <v>14</v>
      </c>
      <c r="D2257" s="6">
        <v>8931</v>
      </c>
      <c r="E2257" s="6">
        <v>4503</v>
      </c>
      <c r="F2257" s="6">
        <v>4428</v>
      </c>
      <c r="G2257" t="b">
        <f t="shared" si="317"/>
        <v>0</v>
      </c>
      <c r="H2257" t="b">
        <f t="shared" si="318"/>
        <v>1</v>
      </c>
      <c r="I2257" t="b">
        <f t="shared" si="319"/>
        <v>1</v>
      </c>
      <c r="J2257" t="b">
        <f t="shared" si="320"/>
        <v>0</v>
      </c>
    </row>
    <row r="2258" spans="1:10">
      <c r="A2258" s="1" t="s">
        <v>411</v>
      </c>
      <c r="B2258" t="str">
        <f t="shared" si="316"/>
        <v xml:space="preserve"> myślenicki </v>
      </c>
      <c r="C2258" s="4" t="s">
        <v>15</v>
      </c>
      <c r="D2258" s="6">
        <v>7774</v>
      </c>
      <c r="E2258" s="6">
        <v>3992</v>
      </c>
      <c r="F2258" s="6">
        <v>3782</v>
      </c>
      <c r="G2258" t="b">
        <f t="shared" si="317"/>
        <v>0</v>
      </c>
      <c r="H2258" t="b">
        <f t="shared" si="318"/>
        <v>1</v>
      </c>
      <c r="I2258" t="b">
        <f t="shared" si="319"/>
        <v>1</v>
      </c>
      <c r="J2258" t="b">
        <f t="shared" si="320"/>
        <v>0</v>
      </c>
    </row>
    <row r="2259" spans="1:10">
      <c r="A2259" s="1" t="s">
        <v>411</v>
      </c>
      <c r="B2259" t="str">
        <f t="shared" si="316"/>
        <v xml:space="preserve"> myślenicki </v>
      </c>
      <c r="C2259" s="4" t="s">
        <v>16</v>
      </c>
      <c r="D2259" s="6">
        <v>7928</v>
      </c>
      <c r="E2259" s="6">
        <v>4046</v>
      </c>
      <c r="F2259" s="6">
        <v>3882</v>
      </c>
      <c r="G2259" t="b">
        <f t="shared" si="317"/>
        <v>0</v>
      </c>
      <c r="H2259" t="b">
        <f t="shared" si="318"/>
        <v>1</v>
      </c>
      <c r="I2259" t="b">
        <f t="shared" si="319"/>
        <v>1</v>
      </c>
      <c r="J2259" t="b">
        <f t="shared" si="320"/>
        <v>0</v>
      </c>
    </row>
    <row r="2260" spans="1:10">
      <c r="A2260" s="1" t="s">
        <v>411</v>
      </c>
      <c r="B2260" t="str">
        <f t="shared" si="316"/>
        <v xml:space="preserve"> myślenicki </v>
      </c>
      <c r="C2260" s="4" t="s">
        <v>17</v>
      </c>
      <c r="D2260" s="6">
        <v>8165</v>
      </c>
      <c r="E2260" s="6">
        <v>4152</v>
      </c>
      <c r="F2260" s="6">
        <v>4013</v>
      </c>
      <c r="G2260" t="b">
        <f t="shared" si="317"/>
        <v>0</v>
      </c>
      <c r="H2260" t="b">
        <f t="shared" si="318"/>
        <v>1</v>
      </c>
      <c r="I2260" t="b">
        <f t="shared" si="319"/>
        <v>1</v>
      </c>
      <c r="J2260" t="b">
        <f t="shared" si="320"/>
        <v>0</v>
      </c>
    </row>
    <row r="2261" spans="1:10">
      <c r="A2261" s="1" t="s">
        <v>411</v>
      </c>
      <c r="B2261" t="str">
        <f t="shared" si="316"/>
        <v xml:space="preserve"> myślenicki </v>
      </c>
      <c r="C2261" s="4" t="s">
        <v>18</v>
      </c>
      <c r="D2261" s="6">
        <v>7104</v>
      </c>
      <c r="E2261" s="6">
        <v>3574</v>
      </c>
      <c r="F2261" s="6">
        <v>3530</v>
      </c>
      <c r="G2261" t="b">
        <f t="shared" si="317"/>
        <v>0</v>
      </c>
      <c r="H2261" t="b">
        <f t="shared" si="318"/>
        <v>1</v>
      </c>
      <c r="I2261" t="b">
        <f t="shared" si="319"/>
        <v>1</v>
      </c>
      <c r="J2261" t="b">
        <f t="shared" si="320"/>
        <v>0</v>
      </c>
    </row>
    <row r="2262" spans="1:10">
      <c r="A2262" s="1" t="s">
        <v>411</v>
      </c>
      <c r="B2262" t="str">
        <f t="shared" si="316"/>
        <v xml:space="preserve"> myślenicki </v>
      </c>
      <c r="C2262" s="4" t="s">
        <v>19</v>
      </c>
      <c r="D2262" s="6">
        <v>5204</v>
      </c>
      <c r="E2262" s="6">
        <v>2468</v>
      </c>
      <c r="F2262" s="6">
        <v>2736</v>
      </c>
      <c r="G2262" t="b">
        <f t="shared" si="317"/>
        <v>0</v>
      </c>
      <c r="H2262" t="b">
        <f t="shared" si="318"/>
        <v>1</v>
      </c>
      <c r="I2262" t="b">
        <f t="shared" si="319"/>
        <v>1</v>
      </c>
      <c r="J2262" t="b">
        <f t="shared" si="320"/>
        <v>0</v>
      </c>
    </row>
    <row r="2263" spans="1:10">
      <c r="A2263" s="1" t="s">
        <v>411</v>
      </c>
      <c r="B2263" t="str">
        <f t="shared" si="316"/>
        <v xml:space="preserve"> myślenicki </v>
      </c>
      <c r="C2263" s="4" t="s">
        <v>5</v>
      </c>
      <c r="D2263" s="6">
        <v>10477</v>
      </c>
      <c r="E2263" s="6">
        <v>3803</v>
      </c>
      <c r="F2263" s="6">
        <v>6674</v>
      </c>
      <c r="G2263" t="b">
        <f t="shared" si="317"/>
        <v>1</v>
      </c>
      <c r="H2263" t="b">
        <f t="shared" si="318"/>
        <v>1</v>
      </c>
      <c r="I2263" t="b">
        <f t="shared" si="319"/>
        <v>0</v>
      </c>
      <c r="J2263" t="b">
        <f t="shared" si="320"/>
        <v>0</v>
      </c>
    </row>
    <row r="2264" spans="1:10">
      <c r="A2264" s="1" t="s">
        <v>411</v>
      </c>
      <c r="B2264" t="str">
        <f t="shared" si="316"/>
        <v xml:space="preserve"> myślenicki </v>
      </c>
      <c r="C2264" s="4" t="s">
        <v>4</v>
      </c>
      <c r="D2264" s="6">
        <f>SUM(D2262:D2263)</f>
        <v>15681</v>
      </c>
      <c r="E2264" s="6">
        <f>SUM(E2262:E2263)</f>
        <v>6271</v>
      </c>
      <c r="F2264" s="6">
        <f t="shared" ref="F2264" si="322">SUM(F2262:F2263)</f>
        <v>9410</v>
      </c>
      <c r="G2264" t="b">
        <f t="shared" si="317"/>
        <v>1</v>
      </c>
      <c r="H2264" t="b">
        <f t="shared" si="318"/>
        <v>0</v>
      </c>
      <c r="I2264" t="b">
        <f t="shared" si="319"/>
        <v>1</v>
      </c>
      <c r="J2264" t="b">
        <f t="shared" si="320"/>
        <v>0</v>
      </c>
    </row>
    <row r="2265" spans="1:10">
      <c r="A2265" s="1" t="s">
        <v>411</v>
      </c>
      <c r="B2265" t="str">
        <f t="shared" si="316"/>
        <v xml:space="preserve"> nowosądecki </v>
      </c>
      <c r="C2265" s="4" t="s">
        <v>197</v>
      </c>
      <c r="D2265" s="6">
        <v>213420</v>
      </c>
      <c r="E2265" s="6">
        <v>106408</v>
      </c>
      <c r="F2265" s="6">
        <v>107012</v>
      </c>
      <c r="G2265" t="b">
        <f t="shared" si="317"/>
        <v>1</v>
      </c>
      <c r="H2265" t="b">
        <f t="shared" si="318"/>
        <v>1</v>
      </c>
      <c r="I2265" t="b">
        <f t="shared" si="319"/>
        <v>1</v>
      </c>
      <c r="J2265" t="b">
        <f t="shared" si="320"/>
        <v>1</v>
      </c>
    </row>
    <row r="2266" spans="1:10">
      <c r="A2266" s="1" t="s">
        <v>411</v>
      </c>
      <c r="B2266" t="str">
        <f t="shared" si="316"/>
        <v xml:space="preserve"> nowosądecki </v>
      </c>
      <c r="C2266" s="4" t="s">
        <v>6</v>
      </c>
      <c r="D2266" s="6">
        <v>13027</v>
      </c>
      <c r="E2266" s="6">
        <v>6684</v>
      </c>
      <c r="F2266" s="6">
        <v>6343</v>
      </c>
      <c r="G2266" t="b">
        <f t="shared" si="317"/>
        <v>0</v>
      </c>
      <c r="H2266" t="b">
        <f t="shared" si="318"/>
        <v>1</v>
      </c>
      <c r="I2266" t="b">
        <f t="shared" si="319"/>
        <v>1</v>
      </c>
      <c r="J2266" t="b">
        <f t="shared" si="320"/>
        <v>0</v>
      </c>
    </row>
    <row r="2267" spans="1:10">
      <c r="A2267" s="1" t="s">
        <v>411</v>
      </c>
      <c r="B2267" t="str">
        <f t="shared" si="316"/>
        <v xml:space="preserve"> nowosądecki </v>
      </c>
      <c r="C2267" s="4" t="s">
        <v>7</v>
      </c>
      <c r="D2267" s="6">
        <v>14237</v>
      </c>
      <c r="E2267" s="6">
        <v>7329</v>
      </c>
      <c r="F2267" s="6">
        <v>6908</v>
      </c>
      <c r="G2267" t="b">
        <f t="shared" si="317"/>
        <v>0</v>
      </c>
      <c r="H2267" t="b">
        <f t="shared" si="318"/>
        <v>1</v>
      </c>
      <c r="I2267" t="b">
        <f t="shared" si="319"/>
        <v>1</v>
      </c>
      <c r="J2267" t="b">
        <f t="shared" si="320"/>
        <v>0</v>
      </c>
    </row>
    <row r="2268" spans="1:10">
      <c r="A2268" s="1" t="s">
        <v>411</v>
      </c>
      <c r="B2268" t="str">
        <f t="shared" si="316"/>
        <v xml:space="preserve"> nowosądecki </v>
      </c>
      <c r="C2268" s="4" t="s">
        <v>8</v>
      </c>
      <c r="D2268" s="6">
        <v>13365</v>
      </c>
      <c r="E2268" s="6">
        <v>6880</v>
      </c>
      <c r="F2268" s="6">
        <v>6485</v>
      </c>
      <c r="G2268" t="b">
        <f t="shared" si="317"/>
        <v>0</v>
      </c>
      <c r="H2268" t="b">
        <f t="shared" si="318"/>
        <v>1</v>
      </c>
      <c r="I2268" t="b">
        <f t="shared" si="319"/>
        <v>1</v>
      </c>
      <c r="J2268" t="b">
        <f t="shared" si="320"/>
        <v>0</v>
      </c>
    </row>
    <row r="2269" spans="1:10">
      <c r="A2269" s="1" t="s">
        <v>411</v>
      </c>
      <c r="B2269" t="str">
        <f t="shared" si="316"/>
        <v xml:space="preserve"> nowosądecki </v>
      </c>
      <c r="C2269" s="4" t="s">
        <v>9</v>
      </c>
      <c r="D2269" s="6">
        <v>14872</v>
      </c>
      <c r="E2269" s="6">
        <v>7639</v>
      </c>
      <c r="F2269" s="6">
        <v>7233</v>
      </c>
      <c r="G2269" t="b">
        <f t="shared" si="317"/>
        <v>0</v>
      </c>
      <c r="H2269" t="b">
        <f t="shared" si="318"/>
        <v>1</v>
      </c>
      <c r="I2269" t="b">
        <f t="shared" si="319"/>
        <v>1</v>
      </c>
      <c r="J2269" t="b">
        <f t="shared" si="320"/>
        <v>0</v>
      </c>
    </row>
    <row r="2270" spans="1:10">
      <c r="A2270" s="1" t="s">
        <v>411</v>
      </c>
      <c r="B2270" t="str">
        <f t="shared" si="316"/>
        <v xml:space="preserve"> nowosądecki </v>
      </c>
      <c r="C2270" s="4" t="s">
        <v>10</v>
      </c>
      <c r="D2270" s="6">
        <v>16828</v>
      </c>
      <c r="E2270" s="6">
        <v>8668</v>
      </c>
      <c r="F2270" s="6">
        <v>8160</v>
      </c>
      <c r="G2270" t="b">
        <f t="shared" si="317"/>
        <v>0</v>
      </c>
      <c r="H2270" t="b">
        <f t="shared" si="318"/>
        <v>1</v>
      </c>
      <c r="I2270" t="b">
        <f t="shared" si="319"/>
        <v>1</v>
      </c>
      <c r="J2270" t="b">
        <f t="shared" si="320"/>
        <v>0</v>
      </c>
    </row>
    <row r="2271" spans="1:10">
      <c r="A2271" s="1" t="s">
        <v>411</v>
      </c>
      <c r="B2271" t="str">
        <f t="shared" si="316"/>
        <v xml:space="preserve"> nowosądecki </v>
      </c>
      <c r="C2271" s="4" t="s">
        <v>11</v>
      </c>
      <c r="D2271" s="6">
        <v>17451</v>
      </c>
      <c r="E2271" s="6">
        <v>9033</v>
      </c>
      <c r="F2271" s="6">
        <v>8418</v>
      </c>
      <c r="G2271" t="b">
        <f t="shared" si="317"/>
        <v>0</v>
      </c>
      <c r="H2271" t="b">
        <f t="shared" si="318"/>
        <v>1</v>
      </c>
      <c r="I2271" t="b">
        <f t="shared" si="319"/>
        <v>1</v>
      </c>
      <c r="J2271" t="b">
        <f t="shared" si="320"/>
        <v>0</v>
      </c>
    </row>
    <row r="2272" spans="1:10">
      <c r="A2272" s="1" t="s">
        <v>411</v>
      </c>
      <c r="B2272" t="str">
        <f t="shared" si="316"/>
        <v xml:space="preserve"> nowosądecki </v>
      </c>
      <c r="C2272" s="4" t="s">
        <v>12</v>
      </c>
      <c r="D2272" s="6">
        <v>16882</v>
      </c>
      <c r="E2272" s="6">
        <v>8593</v>
      </c>
      <c r="F2272" s="6">
        <v>8289</v>
      </c>
      <c r="G2272" t="b">
        <f t="shared" si="317"/>
        <v>0</v>
      </c>
      <c r="H2272" t="b">
        <f t="shared" si="318"/>
        <v>1</v>
      </c>
      <c r="I2272" t="b">
        <f t="shared" si="319"/>
        <v>1</v>
      </c>
      <c r="J2272" t="b">
        <f t="shared" si="320"/>
        <v>0</v>
      </c>
    </row>
    <row r="2273" spans="1:10">
      <c r="A2273" s="1" t="s">
        <v>411</v>
      </c>
      <c r="B2273" t="str">
        <f t="shared" si="316"/>
        <v xml:space="preserve"> nowosądecki </v>
      </c>
      <c r="C2273" s="4" t="s">
        <v>13</v>
      </c>
      <c r="D2273" s="6">
        <v>15672</v>
      </c>
      <c r="E2273" s="6">
        <v>7893</v>
      </c>
      <c r="F2273" s="6">
        <v>7779</v>
      </c>
      <c r="G2273" t="b">
        <f t="shared" si="317"/>
        <v>0</v>
      </c>
      <c r="H2273" t="b">
        <f t="shared" si="318"/>
        <v>1</v>
      </c>
      <c r="I2273" t="b">
        <f t="shared" si="319"/>
        <v>1</v>
      </c>
      <c r="J2273" t="b">
        <f t="shared" si="320"/>
        <v>0</v>
      </c>
    </row>
    <row r="2274" spans="1:10">
      <c r="A2274" s="1" t="s">
        <v>411</v>
      </c>
      <c r="B2274" t="str">
        <f t="shared" si="316"/>
        <v xml:space="preserve"> nowosądecki </v>
      </c>
      <c r="C2274" s="4" t="s">
        <v>14</v>
      </c>
      <c r="D2274" s="6">
        <v>14800</v>
      </c>
      <c r="E2274" s="6">
        <v>7471</v>
      </c>
      <c r="F2274" s="6">
        <v>7329</v>
      </c>
      <c r="G2274" t="b">
        <f t="shared" si="317"/>
        <v>0</v>
      </c>
      <c r="H2274" t="b">
        <f t="shared" si="318"/>
        <v>1</v>
      </c>
      <c r="I2274" t="b">
        <f t="shared" si="319"/>
        <v>1</v>
      </c>
      <c r="J2274" t="b">
        <f t="shared" si="320"/>
        <v>0</v>
      </c>
    </row>
    <row r="2275" spans="1:10">
      <c r="A2275" s="1" t="s">
        <v>411</v>
      </c>
      <c r="B2275" t="str">
        <f t="shared" si="316"/>
        <v xml:space="preserve"> nowosądecki </v>
      </c>
      <c r="C2275" s="4" t="s">
        <v>15</v>
      </c>
      <c r="D2275" s="6">
        <v>13785</v>
      </c>
      <c r="E2275" s="6">
        <v>7018</v>
      </c>
      <c r="F2275" s="6">
        <v>6767</v>
      </c>
      <c r="G2275" t="b">
        <f t="shared" si="317"/>
        <v>0</v>
      </c>
      <c r="H2275" t="b">
        <f t="shared" si="318"/>
        <v>1</v>
      </c>
      <c r="I2275" t="b">
        <f t="shared" si="319"/>
        <v>1</v>
      </c>
      <c r="J2275" t="b">
        <f t="shared" si="320"/>
        <v>0</v>
      </c>
    </row>
    <row r="2276" spans="1:10">
      <c r="A2276" s="1" t="s">
        <v>411</v>
      </c>
      <c r="B2276" t="str">
        <f t="shared" si="316"/>
        <v xml:space="preserve"> nowosądecki </v>
      </c>
      <c r="C2276" s="4" t="s">
        <v>16</v>
      </c>
      <c r="D2276" s="6">
        <v>13510</v>
      </c>
      <c r="E2276" s="6">
        <v>6996</v>
      </c>
      <c r="F2276" s="6">
        <v>6514</v>
      </c>
      <c r="G2276" t="b">
        <f t="shared" si="317"/>
        <v>0</v>
      </c>
      <c r="H2276" t="b">
        <f t="shared" si="318"/>
        <v>1</v>
      </c>
      <c r="I2276" t="b">
        <f t="shared" si="319"/>
        <v>1</v>
      </c>
      <c r="J2276" t="b">
        <f t="shared" si="320"/>
        <v>0</v>
      </c>
    </row>
    <row r="2277" spans="1:10">
      <c r="A2277" s="1" t="s">
        <v>411</v>
      </c>
      <c r="B2277" t="str">
        <f t="shared" si="316"/>
        <v xml:space="preserve"> nowosądecki </v>
      </c>
      <c r="C2277" s="4" t="s">
        <v>17</v>
      </c>
      <c r="D2277" s="6">
        <v>12701</v>
      </c>
      <c r="E2277" s="6">
        <v>6605</v>
      </c>
      <c r="F2277" s="6">
        <v>6096</v>
      </c>
      <c r="G2277" t="b">
        <f t="shared" si="317"/>
        <v>0</v>
      </c>
      <c r="H2277" t="b">
        <f t="shared" si="318"/>
        <v>1</v>
      </c>
      <c r="I2277" t="b">
        <f t="shared" si="319"/>
        <v>1</v>
      </c>
      <c r="J2277" t="b">
        <f t="shared" si="320"/>
        <v>0</v>
      </c>
    </row>
    <row r="2278" spans="1:10">
      <c r="A2278" s="1" t="s">
        <v>411</v>
      </c>
      <c r="B2278" t="str">
        <f t="shared" si="316"/>
        <v xml:space="preserve"> nowosądecki </v>
      </c>
      <c r="C2278" s="4" t="s">
        <v>18</v>
      </c>
      <c r="D2278" s="6">
        <v>10376</v>
      </c>
      <c r="E2278" s="6">
        <v>5192</v>
      </c>
      <c r="F2278" s="6">
        <v>5184</v>
      </c>
      <c r="G2278" t="b">
        <f t="shared" si="317"/>
        <v>0</v>
      </c>
      <c r="H2278" t="b">
        <f t="shared" si="318"/>
        <v>1</v>
      </c>
      <c r="I2278" t="b">
        <f t="shared" si="319"/>
        <v>1</v>
      </c>
      <c r="J2278" t="b">
        <f t="shared" si="320"/>
        <v>0</v>
      </c>
    </row>
    <row r="2279" spans="1:10">
      <c r="A2279" s="1" t="s">
        <v>411</v>
      </c>
      <c r="B2279" t="str">
        <f t="shared" si="316"/>
        <v xml:space="preserve"> nowosądecki </v>
      </c>
      <c r="C2279" s="4" t="s">
        <v>19</v>
      </c>
      <c r="D2279" s="6">
        <v>8217</v>
      </c>
      <c r="E2279" s="6">
        <v>3831</v>
      </c>
      <c r="F2279" s="6">
        <v>4386</v>
      </c>
      <c r="G2279" t="b">
        <f t="shared" si="317"/>
        <v>0</v>
      </c>
      <c r="H2279" t="b">
        <f t="shared" si="318"/>
        <v>1</v>
      </c>
      <c r="I2279" t="b">
        <f t="shared" si="319"/>
        <v>1</v>
      </c>
      <c r="J2279" t="b">
        <f t="shared" si="320"/>
        <v>0</v>
      </c>
    </row>
    <row r="2280" spans="1:10">
      <c r="A2280" s="1" t="s">
        <v>411</v>
      </c>
      <c r="B2280" t="str">
        <f t="shared" si="316"/>
        <v xml:space="preserve"> nowosądecki </v>
      </c>
      <c r="C2280" s="4" t="s">
        <v>5</v>
      </c>
      <c r="D2280" s="6">
        <v>17697</v>
      </c>
      <c r="E2280" s="6">
        <v>6576</v>
      </c>
      <c r="F2280" s="6">
        <v>11121</v>
      </c>
      <c r="G2280" t="b">
        <f t="shared" si="317"/>
        <v>1</v>
      </c>
      <c r="H2280" t="b">
        <f t="shared" si="318"/>
        <v>1</v>
      </c>
      <c r="I2280" t="b">
        <f t="shared" si="319"/>
        <v>0</v>
      </c>
      <c r="J2280" t="b">
        <f t="shared" si="320"/>
        <v>0</v>
      </c>
    </row>
    <row r="2281" spans="1:10">
      <c r="A2281" s="1" t="s">
        <v>411</v>
      </c>
      <c r="B2281" t="str">
        <f t="shared" si="316"/>
        <v xml:space="preserve"> nowosądecki </v>
      </c>
      <c r="C2281" s="4" t="s">
        <v>4</v>
      </c>
      <c r="D2281" s="6">
        <f>SUM(D2279:D2280)</f>
        <v>25914</v>
      </c>
      <c r="E2281" s="6">
        <f>SUM(E2279:E2280)</f>
        <v>10407</v>
      </c>
      <c r="F2281" s="6">
        <f t="shared" ref="F2281" si="323">SUM(F2279:F2280)</f>
        <v>15507</v>
      </c>
      <c r="G2281" t="b">
        <f t="shared" si="317"/>
        <v>1</v>
      </c>
      <c r="H2281" t="b">
        <f t="shared" si="318"/>
        <v>0</v>
      </c>
      <c r="I2281" t="b">
        <f t="shared" si="319"/>
        <v>1</v>
      </c>
      <c r="J2281" t="b">
        <f t="shared" si="320"/>
        <v>0</v>
      </c>
    </row>
    <row r="2282" spans="1:10">
      <c r="A2282" s="1" t="s">
        <v>411</v>
      </c>
      <c r="B2282" t="str">
        <f t="shared" si="316"/>
        <v xml:space="preserve"> nowotarski </v>
      </c>
      <c r="C2282" s="4" t="s">
        <v>198</v>
      </c>
      <c r="D2282" s="6">
        <v>190592</v>
      </c>
      <c r="E2282" s="6">
        <v>93277</v>
      </c>
      <c r="F2282" s="6">
        <v>97315</v>
      </c>
      <c r="G2282" t="b">
        <f t="shared" si="317"/>
        <v>1</v>
      </c>
      <c r="H2282" t="b">
        <f t="shared" si="318"/>
        <v>1</v>
      </c>
      <c r="I2282" t="b">
        <f t="shared" si="319"/>
        <v>1</v>
      </c>
      <c r="J2282" t="b">
        <f t="shared" si="320"/>
        <v>1</v>
      </c>
    </row>
    <row r="2283" spans="1:10">
      <c r="A2283" s="1" t="s">
        <v>411</v>
      </c>
      <c r="B2283" t="str">
        <f t="shared" si="316"/>
        <v xml:space="preserve"> nowotarski </v>
      </c>
      <c r="C2283" s="4" t="s">
        <v>6</v>
      </c>
      <c r="D2283" s="6">
        <v>9989</v>
      </c>
      <c r="E2283" s="6">
        <v>5044</v>
      </c>
      <c r="F2283" s="6">
        <v>4945</v>
      </c>
      <c r="G2283" t="b">
        <f t="shared" si="317"/>
        <v>0</v>
      </c>
      <c r="H2283" t="b">
        <f t="shared" si="318"/>
        <v>1</v>
      </c>
      <c r="I2283" t="b">
        <f t="shared" si="319"/>
        <v>1</v>
      </c>
      <c r="J2283" t="b">
        <f t="shared" si="320"/>
        <v>0</v>
      </c>
    </row>
    <row r="2284" spans="1:10">
      <c r="A2284" s="1" t="s">
        <v>411</v>
      </c>
      <c r="B2284" t="str">
        <f t="shared" si="316"/>
        <v xml:space="preserve"> nowotarski </v>
      </c>
      <c r="C2284" s="4" t="s">
        <v>7</v>
      </c>
      <c r="D2284" s="6">
        <v>11605</v>
      </c>
      <c r="E2284" s="6">
        <v>5957</v>
      </c>
      <c r="F2284" s="6">
        <v>5648</v>
      </c>
      <c r="G2284" t="b">
        <f t="shared" si="317"/>
        <v>0</v>
      </c>
      <c r="H2284" t="b">
        <f t="shared" si="318"/>
        <v>1</v>
      </c>
      <c r="I2284" t="b">
        <f t="shared" si="319"/>
        <v>1</v>
      </c>
      <c r="J2284" t="b">
        <f t="shared" si="320"/>
        <v>0</v>
      </c>
    </row>
    <row r="2285" spans="1:10">
      <c r="A2285" s="1" t="s">
        <v>411</v>
      </c>
      <c r="B2285" t="str">
        <f t="shared" si="316"/>
        <v xml:space="preserve"> nowotarski </v>
      </c>
      <c r="C2285" s="4" t="s">
        <v>8</v>
      </c>
      <c r="D2285" s="6">
        <v>10722</v>
      </c>
      <c r="E2285" s="6">
        <v>5440</v>
      </c>
      <c r="F2285" s="6">
        <v>5282</v>
      </c>
      <c r="G2285" t="b">
        <f t="shared" si="317"/>
        <v>0</v>
      </c>
      <c r="H2285" t="b">
        <f t="shared" si="318"/>
        <v>1</v>
      </c>
      <c r="I2285" t="b">
        <f t="shared" si="319"/>
        <v>1</v>
      </c>
      <c r="J2285" t="b">
        <f t="shared" si="320"/>
        <v>0</v>
      </c>
    </row>
    <row r="2286" spans="1:10">
      <c r="A2286" s="1" t="s">
        <v>411</v>
      </c>
      <c r="B2286" t="str">
        <f t="shared" si="316"/>
        <v xml:space="preserve"> nowotarski </v>
      </c>
      <c r="C2286" s="4" t="s">
        <v>9</v>
      </c>
      <c r="D2286" s="6">
        <v>12029</v>
      </c>
      <c r="E2286" s="6">
        <v>6154</v>
      </c>
      <c r="F2286" s="6">
        <v>5875</v>
      </c>
      <c r="G2286" t="b">
        <f t="shared" si="317"/>
        <v>0</v>
      </c>
      <c r="H2286" t="b">
        <f t="shared" si="318"/>
        <v>1</v>
      </c>
      <c r="I2286" t="b">
        <f t="shared" si="319"/>
        <v>1</v>
      </c>
      <c r="J2286" t="b">
        <f t="shared" si="320"/>
        <v>0</v>
      </c>
    </row>
    <row r="2287" spans="1:10">
      <c r="A2287" s="1" t="s">
        <v>411</v>
      </c>
      <c r="B2287" t="str">
        <f t="shared" si="316"/>
        <v xml:space="preserve"> nowotarski </v>
      </c>
      <c r="C2287" s="4" t="s">
        <v>10</v>
      </c>
      <c r="D2287" s="6">
        <v>14395</v>
      </c>
      <c r="E2287" s="6">
        <v>7310</v>
      </c>
      <c r="F2287" s="6">
        <v>7085</v>
      </c>
      <c r="G2287" t="b">
        <f t="shared" si="317"/>
        <v>0</v>
      </c>
      <c r="H2287" t="b">
        <f t="shared" si="318"/>
        <v>1</v>
      </c>
      <c r="I2287" t="b">
        <f t="shared" si="319"/>
        <v>1</v>
      </c>
      <c r="J2287" t="b">
        <f t="shared" si="320"/>
        <v>0</v>
      </c>
    </row>
    <row r="2288" spans="1:10">
      <c r="A2288" s="1" t="s">
        <v>411</v>
      </c>
      <c r="B2288" t="str">
        <f t="shared" si="316"/>
        <v xml:space="preserve"> nowotarski </v>
      </c>
      <c r="C2288" s="4" t="s">
        <v>11</v>
      </c>
      <c r="D2288" s="6">
        <v>14940</v>
      </c>
      <c r="E2288" s="6">
        <v>7583</v>
      </c>
      <c r="F2288" s="6">
        <v>7357</v>
      </c>
      <c r="G2288" t="b">
        <f t="shared" si="317"/>
        <v>0</v>
      </c>
      <c r="H2288" t="b">
        <f t="shared" si="318"/>
        <v>1</v>
      </c>
      <c r="I2288" t="b">
        <f t="shared" si="319"/>
        <v>1</v>
      </c>
      <c r="J2288" t="b">
        <f t="shared" si="320"/>
        <v>0</v>
      </c>
    </row>
    <row r="2289" spans="1:10">
      <c r="A2289" s="1" t="s">
        <v>411</v>
      </c>
      <c r="B2289" t="str">
        <f t="shared" si="316"/>
        <v xml:space="preserve"> nowotarski </v>
      </c>
      <c r="C2289" s="4" t="s">
        <v>12</v>
      </c>
      <c r="D2289" s="6">
        <v>15496</v>
      </c>
      <c r="E2289" s="6">
        <v>7726</v>
      </c>
      <c r="F2289" s="6">
        <v>7770</v>
      </c>
      <c r="G2289" t="b">
        <f t="shared" si="317"/>
        <v>0</v>
      </c>
      <c r="H2289" t="b">
        <f t="shared" si="318"/>
        <v>1</v>
      </c>
      <c r="I2289" t="b">
        <f t="shared" si="319"/>
        <v>1</v>
      </c>
      <c r="J2289" t="b">
        <f t="shared" si="320"/>
        <v>0</v>
      </c>
    </row>
    <row r="2290" spans="1:10">
      <c r="A2290" s="1" t="s">
        <v>411</v>
      </c>
      <c r="B2290" t="str">
        <f t="shared" si="316"/>
        <v xml:space="preserve"> nowotarski </v>
      </c>
      <c r="C2290" s="4" t="s">
        <v>13</v>
      </c>
      <c r="D2290" s="6">
        <v>14441</v>
      </c>
      <c r="E2290" s="6">
        <v>7270</v>
      </c>
      <c r="F2290" s="6">
        <v>7171</v>
      </c>
      <c r="G2290" t="b">
        <f t="shared" si="317"/>
        <v>0</v>
      </c>
      <c r="H2290" t="b">
        <f t="shared" si="318"/>
        <v>1</v>
      </c>
      <c r="I2290" t="b">
        <f t="shared" si="319"/>
        <v>1</v>
      </c>
      <c r="J2290" t="b">
        <f t="shared" si="320"/>
        <v>0</v>
      </c>
    </row>
    <row r="2291" spans="1:10">
      <c r="A2291" s="1" t="s">
        <v>411</v>
      </c>
      <c r="B2291" t="str">
        <f t="shared" si="316"/>
        <v xml:space="preserve"> nowotarski </v>
      </c>
      <c r="C2291" s="4" t="s">
        <v>14</v>
      </c>
      <c r="D2291" s="6">
        <v>13615</v>
      </c>
      <c r="E2291" s="6">
        <v>6787</v>
      </c>
      <c r="F2291" s="6">
        <v>6828</v>
      </c>
      <c r="G2291" t="b">
        <f t="shared" si="317"/>
        <v>0</v>
      </c>
      <c r="H2291" t="b">
        <f t="shared" si="318"/>
        <v>1</v>
      </c>
      <c r="I2291" t="b">
        <f t="shared" si="319"/>
        <v>1</v>
      </c>
      <c r="J2291" t="b">
        <f t="shared" si="320"/>
        <v>0</v>
      </c>
    </row>
    <row r="2292" spans="1:10">
      <c r="A2292" s="1" t="s">
        <v>411</v>
      </c>
      <c r="B2292" t="str">
        <f t="shared" si="316"/>
        <v xml:space="preserve"> nowotarski </v>
      </c>
      <c r="C2292" s="4" t="s">
        <v>15</v>
      </c>
      <c r="D2292" s="6">
        <v>12741</v>
      </c>
      <c r="E2292" s="6">
        <v>6413</v>
      </c>
      <c r="F2292" s="6">
        <v>6328</v>
      </c>
      <c r="G2292" t="b">
        <f t="shared" si="317"/>
        <v>0</v>
      </c>
      <c r="H2292" t="b">
        <f t="shared" si="318"/>
        <v>1</v>
      </c>
      <c r="I2292" t="b">
        <f t="shared" si="319"/>
        <v>1</v>
      </c>
      <c r="J2292" t="b">
        <f t="shared" si="320"/>
        <v>0</v>
      </c>
    </row>
    <row r="2293" spans="1:10">
      <c r="A2293" s="1" t="s">
        <v>411</v>
      </c>
      <c r="B2293" t="str">
        <f t="shared" si="316"/>
        <v xml:space="preserve"> nowotarski </v>
      </c>
      <c r="C2293" s="4" t="s">
        <v>16</v>
      </c>
      <c r="D2293" s="6">
        <v>12155</v>
      </c>
      <c r="E2293" s="6">
        <v>6169</v>
      </c>
      <c r="F2293" s="6">
        <v>5986</v>
      </c>
      <c r="G2293" t="b">
        <f t="shared" si="317"/>
        <v>0</v>
      </c>
      <c r="H2293" t="b">
        <f t="shared" si="318"/>
        <v>1</v>
      </c>
      <c r="I2293" t="b">
        <f t="shared" si="319"/>
        <v>1</v>
      </c>
      <c r="J2293" t="b">
        <f t="shared" si="320"/>
        <v>0</v>
      </c>
    </row>
    <row r="2294" spans="1:10">
      <c r="A2294" s="1" t="s">
        <v>411</v>
      </c>
      <c r="B2294" t="str">
        <f t="shared" si="316"/>
        <v xml:space="preserve"> nowotarski </v>
      </c>
      <c r="C2294" s="4" t="s">
        <v>17</v>
      </c>
      <c r="D2294" s="6">
        <v>11729</v>
      </c>
      <c r="E2294" s="6">
        <v>5902</v>
      </c>
      <c r="F2294" s="6">
        <v>5827</v>
      </c>
      <c r="G2294" t="b">
        <f t="shared" si="317"/>
        <v>0</v>
      </c>
      <c r="H2294" t="b">
        <f t="shared" si="318"/>
        <v>1</v>
      </c>
      <c r="I2294" t="b">
        <f t="shared" si="319"/>
        <v>1</v>
      </c>
      <c r="J2294" t="b">
        <f t="shared" si="320"/>
        <v>0</v>
      </c>
    </row>
    <row r="2295" spans="1:10">
      <c r="A2295" s="1" t="s">
        <v>411</v>
      </c>
      <c r="B2295" t="str">
        <f t="shared" si="316"/>
        <v xml:space="preserve"> nowotarski </v>
      </c>
      <c r="C2295" s="4" t="s">
        <v>18</v>
      </c>
      <c r="D2295" s="6">
        <v>10459</v>
      </c>
      <c r="E2295" s="6">
        <v>5075</v>
      </c>
      <c r="F2295" s="6">
        <v>5384</v>
      </c>
      <c r="G2295" t="b">
        <f t="shared" si="317"/>
        <v>0</v>
      </c>
      <c r="H2295" t="b">
        <f t="shared" si="318"/>
        <v>1</v>
      </c>
      <c r="I2295" t="b">
        <f t="shared" si="319"/>
        <v>1</v>
      </c>
      <c r="J2295" t="b">
        <f t="shared" si="320"/>
        <v>0</v>
      </c>
    </row>
    <row r="2296" spans="1:10">
      <c r="A2296" s="1" t="s">
        <v>411</v>
      </c>
      <c r="B2296" t="str">
        <f t="shared" ref="B2296:B2359" si="324">IF(C2295="65+",C2296,B2295)</f>
        <v xml:space="preserve"> nowotarski </v>
      </c>
      <c r="C2296" s="4" t="s">
        <v>19</v>
      </c>
      <c r="D2296" s="6">
        <v>8548</v>
      </c>
      <c r="E2296" s="6">
        <v>3866</v>
      </c>
      <c r="F2296" s="6">
        <v>4682</v>
      </c>
      <c r="G2296" t="b">
        <f t="shared" si="317"/>
        <v>0</v>
      </c>
      <c r="H2296" t="b">
        <f t="shared" si="318"/>
        <v>1</v>
      </c>
      <c r="I2296" t="b">
        <f t="shared" si="319"/>
        <v>1</v>
      </c>
      <c r="J2296" t="b">
        <f t="shared" si="320"/>
        <v>0</v>
      </c>
    </row>
    <row r="2297" spans="1:10">
      <c r="A2297" s="1" t="s">
        <v>411</v>
      </c>
      <c r="B2297" t="str">
        <f t="shared" si="324"/>
        <v xml:space="preserve"> nowotarski </v>
      </c>
      <c r="C2297" s="4" t="s">
        <v>5</v>
      </c>
      <c r="D2297" s="6">
        <v>17728</v>
      </c>
      <c r="E2297" s="6">
        <v>6581</v>
      </c>
      <c r="F2297" s="6">
        <v>11147</v>
      </c>
      <c r="G2297" t="b">
        <f t="shared" si="317"/>
        <v>1</v>
      </c>
      <c r="H2297" t="b">
        <f t="shared" si="318"/>
        <v>1</v>
      </c>
      <c r="I2297" t="b">
        <f t="shared" si="319"/>
        <v>0</v>
      </c>
      <c r="J2297" t="b">
        <f t="shared" si="320"/>
        <v>0</v>
      </c>
    </row>
    <row r="2298" spans="1:10">
      <c r="A2298" s="1" t="s">
        <v>411</v>
      </c>
      <c r="B2298" t="str">
        <f t="shared" si="324"/>
        <v xml:space="preserve"> nowotarski </v>
      </c>
      <c r="C2298" s="4" t="s">
        <v>4</v>
      </c>
      <c r="D2298" s="6">
        <f>SUM(D2296:D2297)</f>
        <v>26276</v>
      </c>
      <c r="E2298" s="6">
        <f>SUM(E2296:E2297)</f>
        <v>10447</v>
      </c>
      <c r="F2298" s="6">
        <f t="shared" ref="F2298" si="325">SUM(F2296:F2297)</f>
        <v>15829</v>
      </c>
      <c r="G2298" t="b">
        <f t="shared" si="317"/>
        <v>1</v>
      </c>
      <c r="H2298" t="b">
        <f t="shared" si="318"/>
        <v>0</v>
      </c>
      <c r="I2298" t="b">
        <f t="shared" si="319"/>
        <v>1</v>
      </c>
      <c r="J2298" t="b">
        <f t="shared" si="320"/>
        <v>0</v>
      </c>
    </row>
    <row r="2299" spans="1:10">
      <c r="A2299" s="1" t="s">
        <v>411</v>
      </c>
      <c r="B2299" t="str">
        <f t="shared" si="324"/>
        <v xml:space="preserve"> olkuski </v>
      </c>
      <c r="C2299" s="4" t="s">
        <v>199</v>
      </c>
      <c r="D2299" s="6">
        <v>113004</v>
      </c>
      <c r="E2299" s="6">
        <v>54939</v>
      </c>
      <c r="F2299" s="6">
        <v>58065</v>
      </c>
      <c r="G2299" t="b">
        <f t="shared" si="317"/>
        <v>1</v>
      </c>
      <c r="H2299" t="b">
        <f t="shared" si="318"/>
        <v>1</v>
      </c>
      <c r="I2299" t="b">
        <f t="shared" si="319"/>
        <v>1</v>
      </c>
      <c r="J2299" t="b">
        <f t="shared" si="320"/>
        <v>1</v>
      </c>
    </row>
    <row r="2300" spans="1:10">
      <c r="A2300" s="1" t="s">
        <v>411</v>
      </c>
      <c r="B2300" t="str">
        <f t="shared" si="324"/>
        <v xml:space="preserve"> olkuski </v>
      </c>
      <c r="C2300" s="4" t="s">
        <v>6</v>
      </c>
      <c r="D2300" s="6">
        <v>4936</v>
      </c>
      <c r="E2300" s="6">
        <v>2550</v>
      </c>
      <c r="F2300" s="6">
        <v>2386</v>
      </c>
      <c r="G2300" t="b">
        <f t="shared" si="317"/>
        <v>0</v>
      </c>
      <c r="H2300" t="b">
        <f t="shared" si="318"/>
        <v>1</v>
      </c>
      <c r="I2300" t="b">
        <f t="shared" si="319"/>
        <v>1</v>
      </c>
      <c r="J2300" t="b">
        <f t="shared" si="320"/>
        <v>0</v>
      </c>
    </row>
    <row r="2301" spans="1:10">
      <c r="A2301" s="1" t="s">
        <v>411</v>
      </c>
      <c r="B2301" t="str">
        <f t="shared" si="324"/>
        <v xml:space="preserve"> olkuski </v>
      </c>
      <c r="C2301" s="4" t="s">
        <v>7</v>
      </c>
      <c r="D2301" s="6">
        <v>5702</v>
      </c>
      <c r="E2301" s="6">
        <v>2896</v>
      </c>
      <c r="F2301" s="6">
        <v>2806</v>
      </c>
      <c r="G2301" t="b">
        <f t="shared" ref="G2301:G2364" si="326">IFERROR(IF(SEARCH(" - ",C2301)&gt;0,FALSE,TRUE),TRUE)</f>
        <v>0</v>
      </c>
      <c r="H2301" t="b">
        <f t="shared" ref="H2301:H2364" si="327">IFERROR(IF(SEARCH("65+",C2301)&gt;0,FALSE,TRUE),TRUE)</f>
        <v>1</v>
      </c>
      <c r="I2301" t="b">
        <f t="shared" ref="I2301:I2364" si="328">IFERROR(IF(SEARCH("70",C2301)&gt;0,FALSE,TRUE),TRUE)</f>
        <v>1</v>
      </c>
      <c r="J2301" t="b">
        <f t="shared" ref="J2301:J2364" si="329">AND(G2301:I2301)</f>
        <v>0</v>
      </c>
    </row>
    <row r="2302" spans="1:10">
      <c r="A2302" s="1" t="s">
        <v>411</v>
      </c>
      <c r="B2302" t="str">
        <f t="shared" si="324"/>
        <v xml:space="preserve"> olkuski </v>
      </c>
      <c r="C2302" s="4" t="s">
        <v>8</v>
      </c>
      <c r="D2302" s="6">
        <v>4945</v>
      </c>
      <c r="E2302" s="6">
        <v>2496</v>
      </c>
      <c r="F2302" s="6">
        <v>2449</v>
      </c>
      <c r="G2302" t="b">
        <f t="shared" si="326"/>
        <v>0</v>
      </c>
      <c r="H2302" t="b">
        <f t="shared" si="327"/>
        <v>1</v>
      </c>
      <c r="I2302" t="b">
        <f t="shared" si="328"/>
        <v>1</v>
      </c>
      <c r="J2302" t="b">
        <f t="shared" si="329"/>
        <v>0</v>
      </c>
    </row>
    <row r="2303" spans="1:10">
      <c r="A2303" s="1" t="s">
        <v>411</v>
      </c>
      <c r="B2303" t="str">
        <f t="shared" si="324"/>
        <v xml:space="preserve"> olkuski </v>
      </c>
      <c r="C2303" s="4" t="s">
        <v>9</v>
      </c>
      <c r="D2303" s="6">
        <v>5432</v>
      </c>
      <c r="E2303" s="6">
        <v>2778</v>
      </c>
      <c r="F2303" s="6">
        <v>2654</v>
      </c>
      <c r="G2303" t="b">
        <f t="shared" si="326"/>
        <v>0</v>
      </c>
      <c r="H2303" t="b">
        <f t="shared" si="327"/>
        <v>1</v>
      </c>
      <c r="I2303" t="b">
        <f t="shared" si="328"/>
        <v>1</v>
      </c>
      <c r="J2303" t="b">
        <f t="shared" si="329"/>
        <v>0</v>
      </c>
    </row>
    <row r="2304" spans="1:10">
      <c r="A2304" s="1" t="s">
        <v>411</v>
      </c>
      <c r="B2304" t="str">
        <f t="shared" si="324"/>
        <v xml:space="preserve"> olkuski </v>
      </c>
      <c r="C2304" s="4" t="s">
        <v>10</v>
      </c>
      <c r="D2304" s="6">
        <v>6629</v>
      </c>
      <c r="E2304" s="6">
        <v>3367</v>
      </c>
      <c r="F2304" s="6">
        <v>3262</v>
      </c>
      <c r="G2304" t="b">
        <f t="shared" si="326"/>
        <v>0</v>
      </c>
      <c r="H2304" t="b">
        <f t="shared" si="327"/>
        <v>1</v>
      </c>
      <c r="I2304" t="b">
        <f t="shared" si="328"/>
        <v>1</v>
      </c>
      <c r="J2304" t="b">
        <f t="shared" si="329"/>
        <v>0</v>
      </c>
    </row>
    <row r="2305" spans="1:10">
      <c r="A2305" s="1" t="s">
        <v>411</v>
      </c>
      <c r="B2305" t="str">
        <f t="shared" si="324"/>
        <v xml:space="preserve"> olkuski </v>
      </c>
      <c r="C2305" s="4" t="s">
        <v>11</v>
      </c>
      <c r="D2305" s="6">
        <v>7902</v>
      </c>
      <c r="E2305" s="6">
        <v>4093</v>
      </c>
      <c r="F2305" s="6">
        <v>3809</v>
      </c>
      <c r="G2305" t="b">
        <f t="shared" si="326"/>
        <v>0</v>
      </c>
      <c r="H2305" t="b">
        <f t="shared" si="327"/>
        <v>1</v>
      </c>
      <c r="I2305" t="b">
        <f t="shared" si="328"/>
        <v>1</v>
      </c>
      <c r="J2305" t="b">
        <f t="shared" si="329"/>
        <v>0</v>
      </c>
    </row>
    <row r="2306" spans="1:10">
      <c r="A2306" s="1" t="s">
        <v>411</v>
      </c>
      <c r="B2306" t="str">
        <f t="shared" si="324"/>
        <v xml:space="preserve"> olkuski </v>
      </c>
      <c r="C2306" s="4" t="s">
        <v>12</v>
      </c>
      <c r="D2306" s="6">
        <v>9104</v>
      </c>
      <c r="E2306" s="6">
        <v>4715</v>
      </c>
      <c r="F2306" s="6">
        <v>4389</v>
      </c>
      <c r="G2306" t="b">
        <f t="shared" si="326"/>
        <v>0</v>
      </c>
      <c r="H2306" t="b">
        <f t="shared" si="327"/>
        <v>1</v>
      </c>
      <c r="I2306" t="b">
        <f t="shared" si="328"/>
        <v>1</v>
      </c>
      <c r="J2306" t="b">
        <f t="shared" si="329"/>
        <v>0</v>
      </c>
    </row>
    <row r="2307" spans="1:10">
      <c r="A2307" s="1" t="s">
        <v>411</v>
      </c>
      <c r="B2307" t="str">
        <f t="shared" si="324"/>
        <v xml:space="preserve"> olkuski </v>
      </c>
      <c r="C2307" s="4" t="s">
        <v>13</v>
      </c>
      <c r="D2307" s="6">
        <v>9272</v>
      </c>
      <c r="E2307" s="6">
        <v>4789</v>
      </c>
      <c r="F2307" s="6">
        <v>4483</v>
      </c>
      <c r="G2307" t="b">
        <f t="shared" si="326"/>
        <v>0</v>
      </c>
      <c r="H2307" t="b">
        <f t="shared" si="327"/>
        <v>1</v>
      </c>
      <c r="I2307" t="b">
        <f t="shared" si="328"/>
        <v>1</v>
      </c>
      <c r="J2307" t="b">
        <f t="shared" si="329"/>
        <v>0</v>
      </c>
    </row>
    <row r="2308" spans="1:10">
      <c r="A2308" s="1" t="s">
        <v>411</v>
      </c>
      <c r="B2308" t="str">
        <f t="shared" si="324"/>
        <v xml:space="preserve"> olkuski </v>
      </c>
      <c r="C2308" s="4" t="s">
        <v>14</v>
      </c>
      <c r="D2308" s="6">
        <v>8154</v>
      </c>
      <c r="E2308" s="6">
        <v>4137</v>
      </c>
      <c r="F2308" s="6">
        <v>4017</v>
      </c>
      <c r="G2308" t="b">
        <f t="shared" si="326"/>
        <v>0</v>
      </c>
      <c r="H2308" t="b">
        <f t="shared" si="327"/>
        <v>1</v>
      </c>
      <c r="I2308" t="b">
        <f t="shared" si="328"/>
        <v>1</v>
      </c>
      <c r="J2308" t="b">
        <f t="shared" si="329"/>
        <v>0</v>
      </c>
    </row>
    <row r="2309" spans="1:10">
      <c r="A2309" s="1" t="s">
        <v>411</v>
      </c>
      <c r="B2309" t="str">
        <f t="shared" si="324"/>
        <v xml:space="preserve"> olkuski </v>
      </c>
      <c r="C2309" s="4" t="s">
        <v>15</v>
      </c>
      <c r="D2309" s="6">
        <v>6698</v>
      </c>
      <c r="E2309" s="6">
        <v>3320</v>
      </c>
      <c r="F2309" s="6">
        <v>3378</v>
      </c>
      <c r="G2309" t="b">
        <f t="shared" si="326"/>
        <v>0</v>
      </c>
      <c r="H2309" t="b">
        <f t="shared" si="327"/>
        <v>1</v>
      </c>
      <c r="I2309" t="b">
        <f t="shared" si="328"/>
        <v>1</v>
      </c>
      <c r="J2309" t="b">
        <f t="shared" si="329"/>
        <v>0</v>
      </c>
    </row>
    <row r="2310" spans="1:10">
      <c r="A2310" s="1" t="s">
        <v>411</v>
      </c>
      <c r="B2310" t="str">
        <f t="shared" si="324"/>
        <v xml:space="preserve"> olkuski </v>
      </c>
      <c r="C2310" s="4" t="s">
        <v>16</v>
      </c>
      <c r="D2310" s="6">
        <v>7066</v>
      </c>
      <c r="E2310" s="6">
        <v>3393</v>
      </c>
      <c r="F2310" s="6">
        <v>3673</v>
      </c>
      <c r="G2310" t="b">
        <f t="shared" si="326"/>
        <v>0</v>
      </c>
      <c r="H2310" t="b">
        <f t="shared" si="327"/>
        <v>1</v>
      </c>
      <c r="I2310" t="b">
        <f t="shared" si="328"/>
        <v>1</v>
      </c>
      <c r="J2310" t="b">
        <f t="shared" si="329"/>
        <v>0</v>
      </c>
    </row>
    <row r="2311" spans="1:10">
      <c r="A2311" s="1" t="s">
        <v>411</v>
      </c>
      <c r="B2311" t="str">
        <f t="shared" si="324"/>
        <v xml:space="preserve"> olkuski </v>
      </c>
      <c r="C2311" s="4" t="s">
        <v>17</v>
      </c>
      <c r="D2311" s="6">
        <v>8825</v>
      </c>
      <c r="E2311" s="6">
        <v>4210</v>
      </c>
      <c r="F2311" s="6">
        <v>4615</v>
      </c>
      <c r="G2311" t="b">
        <f t="shared" si="326"/>
        <v>0</v>
      </c>
      <c r="H2311" t="b">
        <f t="shared" si="327"/>
        <v>1</v>
      </c>
      <c r="I2311" t="b">
        <f t="shared" si="328"/>
        <v>1</v>
      </c>
      <c r="J2311" t="b">
        <f t="shared" si="329"/>
        <v>0</v>
      </c>
    </row>
    <row r="2312" spans="1:10">
      <c r="A2312" s="1" t="s">
        <v>411</v>
      </c>
      <c r="B2312" t="str">
        <f t="shared" si="324"/>
        <v xml:space="preserve"> olkuski </v>
      </c>
      <c r="C2312" s="4" t="s">
        <v>18</v>
      </c>
      <c r="D2312" s="6">
        <v>8804</v>
      </c>
      <c r="E2312" s="6">
        <v>4187</v>
      </c>
      <c r="F2312" s="6">
        <v>4617</v>
      </c>
      <c r="G2312" t="b">
        <f t="shared" si="326"/>
        <v>0</v>
      </c>
      <c r="H2312" t="b">
        <f t="shared" si="327"/>
        <v>1</v>
      </c>
      <c r="I2312" t="b">
        <f t="shared" si="328"/>
        <v>1</v>
      </c>
      <c r="J2312" t="b">
        <f t="shared" si="329"/>
        <v>0</v>
      </c>
    </row>
    <row r="2313" spans="1:10">
      <c r="A2313" s="1" t="s">
        <v>411</v>
      </c>
      <c r="B2313" t="str">
        <f t="shared" si="324"/>
        <v xml:space="preserve"> olkuski </v>
      </c>
      <c r="C2313" s="4" t="s">
        <v>19</v>
      </c>
      <c r="D2313" s="6">
        <v>6970</v>
      </c>
      <c r="E2313" s="6">
        <v>3292</v>
      </c>
      <c r="F2313" s="6">
        <v>3678</v>
      </c>
      <c r="G2313" t="b">
        <f t="shared" si="326"/>
        <v>0</v>
      </c>
      <c r="H2313" t="b">
        <f t="shared" si="327"/>
        <v>1</v>
      </c>
      <c r="I2313" t="b">
        <f t="shared" si="328"/>
        <v>1</v>
      </c>
      <c r="J2313" t="b">
        <f t="shared" si="329"/>
        <v>0</v>
      </c>
    </row>
    <row r="2314" spans="1:10">
      <c r="A2314" s="1" t="s">
        <v>411</v>
      </c>
      <c r="B2314" t="str">
        <f t="shared" si="324"/>
        <v xml:space="preserve"> olkuski </v>
      </c>
      <c r="C2314" s="4" t="s">
        <v>5</v>
      </c>
      <c r="D2314" s="6">
        <v>12565</v>
      </c>
      <c r="E2314" s="6">
        <v>4716</v>
      </c>
      <c r="F2314" s="6">
        <v>7849</v>
      </c>
      <c r="G2314" t="b">
        <f t="shared" si="326"/>
        <v>1</v>
      </c>
      <c r="H2314" t="b">
        <f t="shared" si="327"/>
        <v>1</v>
      </c>
      <c r="I2314" t="b">
        <f t="shared" si="328"/>
        <v>0</v>
      </c>
      <c r="J2314" t="b">
        <f t="shared" si="329"/>
        <v>0</v>
      </c>
    </row>
    <row r="2315" spans="1:10">
      <c r="A2315" s="1" t="s">
        <v>411</v>
      </c>
      <c r="B2315" t="str">
        <f t="shared" si="324"/>
        <v xml:space="preserve"> olkuski </v>
      </c>
      <c r="C2315" s="4" t="s">
        <v>4</v>
      </c>
      <c r="D2315" s="6">
        <f>SUM(D2313:D2314)</f>
        <v>19535</v>
      </c>
      <c r="E2315" s="6">
        <f>SUM(E2313:E2314)</f>
        <v>8008</v>
      </c>
      <c r="F2315" s="6">
        <f t="shared" ref="F2315" si="330">SUM(F2313:F2314)</f>
        <v>11527</v>
      </c>
      <c r="G2315" t="b">
        <f t="shared" si="326"/>
        <v>1</v>
      </c>
      <c r="H2315" t="b">
        <f t="shared" si="327"/>
        <v>0</v>
      </c>
      <c r="I2315" t="b">
        <f t="shared" si="328"/>
        <v>1</v>
      </c>
      <c r="J2315" t="b">
        <f t="shared" si="329"/>
        <v>0</v>
      </c>
    </row>
    <row r="2316" spans="1:10">
      <c r="A2316" s="1" t="s">
        <v>411</v>
      </c>
      <c r="B2316" t="str">
        <f t="shared" si="324"/>
        <v xml:space="preserve"> oświęcimski </v>
      </c>
      <c r="C2316" s="4" t="s">
        <v>200</v>
      </c>
      <c r="D2316" s="6">
        <v>154715</v>
      </c>
      <c r="E2316" s="6">
        <v>75216</v>
      </c>
      <c r="F2316" s="6">
        <v>79499</v>
      </c>
      <c r="G2316" t="b">
        <f t="shared" si="326"/>
        <v>1</v>
      </c>
      <c r="H2316" t="b">
        <f t="shared" si="327"/>
        <v>1</v>
      </c>
      <c r="I2316" t="b">
        <f t="shared" si="328"/>
        <v>1</v>
      </c>
      <c r="J2316" t="b">
        <f t="shared" si="329"/>
        <v>1</v>
      </c>
    </row>
    <row r="2317" spans="1:10">
      <c r="A2317" s="1" t="s">
        <v>411</v>
      </c>
      <c r="B2317" t="str">
        <f t="shared" si="324"/>
        <v xml:space="preserve"> oświęcimski </v>
      </c>
      <c r="C2317" s="4" t="s">
        <v>6</v>
      </c>
      <c r="D2317" s="6">
        <v>7431</v>
      </c>
      <c r="E2317" s="6">
        <v>3839</v>
      </c>
      <c r="F2317" s="6">
        <v>3592</v>
      </c>
      <c r="G2317" t="b">
        <f t="shared" si="326"/>
        <v>0</v>
      </c>
      <c r="H2317" t="b">
        <f t="shared" si="327"/>
        <v>1</v>
      </c>
      <c r="I2317" t="b">
        <f t="shared" si="328"/>
        <v>1</v>
      </c>
      <c r="J2317" t="b">
        <f t="shared" si="329"/>
        <v>0</v>
      </c>
    </row>
    <row r="2318" spans="1:10">
      <c r="A2318" s="1" t="s">
        <v>411</v>
      </c>
      <c r="B2318" t="str">
        <f t="shared" si="324"/>
        <v xml:space="preserve"> oświęcimski </v>
      </c>
      <c r="C2318" s="4" t="s">
        <v>7</v>
      </c>
      <c r="D2318" s="6">
        <v>8207</v>
      </c>
      <c r="E2318" s="6">
        <v>4161</v>
      </c>
      <c r="F2318" s="6">
        <v>4046</v>
      </c>
      <c r="G2318" t="b">
        <f t="shared" si="326"/>
        <v>0</v>
      </c>
      <c r="H2318" t="b">
        <f t="shared" si="327"/>
        <v>1</v>
      </c>
      <c r="I2318" t="b">
        <f t="shared" si="328"/>
        <v>1</v>
      </c>
      <c r="J2318" t="b">
        <f t="shared" si="329"/>
        <v>0</v>
      </c>
    </row>
    <row r="2319" spans="1:10">
      <c r="A2319" s="1" t="s">
        <v>411</v>
      </c>
      <c r="B2319" t="str">
        <f t="shared" si="324"/>
        <v xml:space="preserve"> oświęcimski </v>
      </c>
      <c r="C2319" s="4" t="s">
        <v>8</v>
      </c>
      <c r="D2319" s="6">
        <v>7088</v>
      </c>
      <c r="E2319" s="6">
        <v>3685</v>
      </c>
      <c r="F2319" s="6">
        <v>3403</v>
      </c>
      <c r="G2319" t="b">
        <f t="shared" si="326"/>
        <v>0</v>
      </c>
      <c r="H2319" t="b">
        <f t="shared" si="327"/>
        <v>1</v>
      </c>
      <c r="I2319" t="b">
        <f t="shared" si="328"/>
        <v>1</v>
      </c>
      <c r="J2319" t="b">
        <f t="shared" si="329"/>
        <v>0</v>
      </c>
    </row>
    <row r="2320" spans="1:10">
      <c r="A2320" s="1" t="s">
        <v>411</v>
      </c>
      <c r="B2320" t="str">
        <f t="shared" si="324"/>
        <v xml:space="preserve"> oświęcimski </v>
      </c>
      <c r="C2320" s="4" t="s">
        <v>9</v>
      </c>
      <c r="D2320" s="6">
        <v>7717</v>
      </c>
      <c r="E2320" s="6">
        <v>4013</v>
      </c>
      <c r="F2320" s="6">
        <v>3704</v>
      </c>
      <c r="G2320" t="b">
        <f t="shared" si="326"/>
        <v>0</v>
      </c>
      <c r="H2320" t="b">
        <f t="shared" si="327"/>
        <v>1</v>
      </c>
      <c r="I2320" t="b">
        <f t="shared" si="328"/>
        <v>1</v>
      </c>
      <c r="J2320" t="b">
        <f t="shared" si="329"/>
        <v>0</v>
      </c>
    </row>
    <row r="2321" spans="1:10">
      <c r="A2321" s="1" t="s">
        <v>411</v>
      </c>
      <c r="B2321" t="str">
        <f t="shared" si="324"/>
        <v xml:space="preserve"> oświęcimski </v>
      </c>
      <c r="C2321" s="4" t="s">
        <v>10</v>
      </c>
      <c r="D2321" s="6">
        <v>9522</v>
      </c>
      <c r="E2321" s="6">
        <v>4779</v>
      </c>
      <c r="F2321" s="6">
        <v>4743</v>
      </c>
      <c r="G2321" t="b">
        <f t="shared" si="326"/>
        <v>0</v>
      </c>
      <c r="H2321" t="b">
        <f t="shared" si="327"/>
        <v>1</v>
      </c>
      <c r="I2321" t="b">
        <f t="shared" si="328"/>
        <v>1</v>
      </c>
      <c r="J2321" t="b">
        <f t="shared" si="329"/>
        <v>0</v>
      </c>
    </row>
    <row r="2322" spans="1:10">
      <c r="A2322" s="1" t="s">
        <v>411</v>
      </c>
      <c r="B2322" t="str">
        <f t="shared" si="324"/>
        <v xml:space="preserve"> oświęcimski </v>
      </c>
      <c r="C2322" s="4" t="s">
        <v>11</v>
      </c>
      <c r="D2322" s="6">
        <v>11223</v>
      </c>
      <c r="E2322" s="6">
        <v>5832</v>
      </c>
      <c r="F2322" s="6">
        <v>5391</v>
      </c>
      <c r="G2322" t="b">
        <f t="shared" si="326"/>
        <v>0</v>
      </c>
      <c r="H2322" t="b">
        <f t="shared" si="327"/>
        <v>1</v>
      </c>
      <c r="I2322" t="b">
        <f t="shared" si="328"/>
        <v>1</v>
      </c>
      <c r="J2322" t="b">
        <f t="shared" si="329"/>
        <v>0</v>
      </c>
    </row>
    <row r="2323" spans="1:10">
      <c r="A2323" s="1" t="s">
        <v>411</v>
      </c>
      <c r="B2323" t="str">
        <f t="shared" si="324"/>
        <v xml:space="preserve"> oświęcimski </v>
      </c>
      <c r="C2323" s="4" t="s">
        <v>12</v>
      </c>
      <c r="D2323" s="6">
        <v>12357</v>
      </c>
      <c r="E2323" s="6">
        <v>6318</v>
      </c>
      <c r="F2323" s="6">
        <v>6039</v>
      </c>
      <c r="G2323" t="b">
        <f t="shared" si="326"/>
        <v>0</v>
      </c>
      <c r="H2323" t="b">
        <f t="shared" si="327"/>
        <v>1</v>
      </c>
      <c r="I2323" t="b">
        <f t="shared" si="328"/>
        <v>1</v>
      </c>
      <c r="J2323" t="b">
        <f t="shared" si="329"/>
        <v>0</v>
      </c>
    </row>
    <row r="2324" spans="1:10">
      <c r="A2324" s="1" t="s">
        <v>411</v>
      </c>
      <c r="B2324" t="str">
        <f t="shared" si="324"/>
        <v xml:space="preserve"> oświęcimski </v>
      </c>
      <c r="C2324" s="4" t="s">
        <v>13</v>
      </c>
      <c r="D2324" s="6">
        <v>12180</v>
      </c>
      <c r="E2324" s="6">
        <v>6262</v>
      </c>
      <c r="F2324" s="6">
        <v>5918</v>
      </c>
      <c r="G2324" t="b">
        <f t="shared" si="326"/>
        <v>0</v>
      </c>
      <c r="H2324" t="b">
        <f t="shared" si="327"/>
        <v>1</v>
      </c>
      <c r="I2324" t="b">
        <f t="shared" si="328"/>
        <v>1</v>
      </c>
      <c r="J2324" t="b">
        <f t="shared" si="329"/>
        <v>0</v>
      </c>
    </row>
    <row r="2325" spans="1:10">
      <c r="A2325" s="1" t="s">
        <v>411</v>
      </c>
      <c r="B2325" t="str">
        <f t="shared" si="324"/>
        <v xml:space="preserve"> oświęcimski </v>
      </c>
      <c r="C2325" s="4" t="s">
        <v>14</v>
      </c>
      <c r="D2325" s="6">
        <v>10814</v>
      </c>
      <c r="E2325" s="6">
        <v>5427</v>
      </c>
      <c r="F2325" s="6">
        <v>5387</v>
      </c>
      <c r="G2325" t="b">
        <f t="shared" si="326"/>
        <v>0</v>
      </c>
      <c r="H2325" t="b">
        <f t="shared" si="327"/>
        <v>1</v>
      </c>
      <c r="I2325" t="b">
        <f t="shared" si="328"/>
        <v>1</v>
      </c>
      <c r="J2325" t="b">
        <f t="shared" si="329"/>
        <v>0</v>
      </c>
    </row>
    <row r="2326" spans="1:10">
      <c r="A2326" s="1" t="s">
        <v>411</v>
      </c>
      <c r="B2326" t="str">
        <f t="shared" si="324"/>
        <v xml:space="preserve"> oświęcimski </v>
      </c>
      <c r="C2326" s="4" t="s">
        <v>15</v>
      </c>
      <c r="D2326" s="6">
        <v>9877</v>
      </c>
      <c r="E2326" s="6">
        <v>4963</v>
      </c>
      <c r="F2326" s="6">
        <v>4914</v>
      </c>
      <c r="G2326" t="b">
        <f t="shared" si="326"/>
        <v>0</v>
      </c>
      <c r="H2326" t="b">
        <f t="shared" si="327"/>
        <v>1</v>
      </c>
      <c r="I2326" t="b">
        <f t="shared" si="328"/>
        <v>1</v>
      </c>
      <c r="J2326" t="b">
        <f t="shared" si="329"/>
        <v>0</v>
      </c>
    </row>
    <row r="2327" spans="1:10">
      <c r="A2327" s="1" t="s">
        <v>411</v>
      </c>
      <c r="B2327" t="str">
        <f t="shared" si="324"/>
        <v xml:space="preserve"> oświęcimski </v>
      </c>
      <c r="C2327" s="4" t="s">
        <v>16</v>
      </c>
      <c r="D2327" s="6">
        <v>10090</v>
      </c>
      <c r="E2327" s="6">
        <v>5015</v>
      </c>
      <c r="F2327" s="6">
        <v>5075</v>
      </c>
      <c r="G2327" t="b">
        <f t="shared" si="326"/>
        <v>0</v>
      </c>
      <c r="H2327" t="b">
        <f t="shared" si="327"/>
        <v>1</v>
      </c>
      <c r="I2327" t="b">
        <f t="shared" si="328"/>
        <v>1</v>
      </c>
      <c r="J2327" t="b">
        <f t="shared" si="329"/>
        <v>0</v>
      </c>
    </row>
    <row r="2328" spans="1:10">
      <c r="A2328" s="1" t="s">
        <v>411</v>
      </c>
      <c r="B2328" t="str">
        <f t="shared" si="324"/>
        <v xml:space="preserve"> oświęcimski </v>
      </c>
      <c r="C2328" s="4" t="s">
        <v>17</v>
      </c>
      <c r="D2328" s="6">
        <v>11714</v>
      </c>
      <c r="E2328" s="6">
        <v>5710</v>
      </c>
      <c r="F2328" s="6">
        <v>6004</v>
      </c>
      <c r="G2328" t="b">
        <f t="shared" si="326"/>
        <v>0</v>
      </c>
      <c r="H2328" t="b">
        <f t="shared" si="327"/>
        <v>1</v>
      </c>
      <c r="I2328" t="b">
        <f t="shared" si="328"/>
        <v>1</v>
      </c>
      <c r="J2328" t="b">
        <f t="shared" si="329"/>
        <v>0</v>
      </c>
    </row>
    <row r="2329" spans="1:10">
      <c r="A2329" s="1" t="s">
        <v>411</v>
      </c>
      <c r="B2329" t="str">
        <f t="shared" si="324"/>
        <v xml:space="preserve"> oświęcimski </v>
      </c>
      <c r="C2329" s="4" t="s">
        <v>18</v>
      </c>
      <c r="D2329" s="6">
        <v>10648</v>
      </c>
      <c r="E2329" s="6">
        <v>5006</v>
      </c>
      <c r="F2329" s="6">
        <v>5642</v>
      </c>
      <c r="G2329" t="b">
        <f t="shared" si="326"/>
        <v>0</v>
      </c>
      <c r="H2329" t="b">
        <f t="shared" si="327"/>
        <v>1</v>
      </c>
      <c r="I2329" t="b">
        <f t="shared" si="328"/>
        <v>1</v>
      </c>
      <c r="J2329" t="b">
        <f t="shared" si="329"/>
        <v>0</v>
      </c>
    </row>
    <row r="2330" spans="1:10">
      <c r="A2330" s="1" t="s">
        <v>411</v>
      </c>
      <c r="B2330" t="str">
        <f t="shared" si="324"/>
        <v xml:space="preserve"> oświęcimski </v>
      </c>
      <c r="C2330" s="4" t="s">
        <v>19</v>
      </c>
      <c r="D2330" s="6">
        <v>8418</v>
      </c>
      <c r="E2330" s="6">
        <v>3672</v>
      </c>
      <c r="F2330" s="6">
        <v>4746</v>
      </c>
      <c r="G2330" t="b">
        <f t="shared" si="326"/>
        <v>0</v>
      </c>
      <c r="H2330" t="b">
        <f t="shared" si="327"/>
        <v>1</v>
      </c>
      <c r="I2330" t="b">
        <f t="shared" si="328"/>
        <v>1</v>
      </c>
      <c r="J2330" t="b">
        <f t="shared" si="329"/>
        <v>0</v>
      </c>
    </row>
    <row r="2331" spans="1:10">
      <c r="A2331" s="1" t="s">
        <v>411</v>
      </c>
      <c r="B2331" t="str">
        <f t="shared" si="324"/>
        <v xml:space="preserve"> oświęcimski </v>
      </c>
      <c r="C2331" s="4" t="s">
        <v>5</v>
      </c>
      <c r="D2331" s="6">
        <v>17429</v>
      </c>
      <c r="E2331" s="6">
        <v>6534</v>
      </c>
      <c r="F2331" s="6">
        <v>10895</v>
      </c>
      <c r="G2331" t="b">
        <f t="shared" si="326"/>
        <v>1</v>
      </c>
      <c r="H2331" t="b">
        <f t="shared" si="327"/>
        <v>1</v>
      </c>
      <c r="I2331" t="b">
        <f t="shared" si="328"/>
        <v>0</v>
      </c>
      <c r="J2331" t="b">
        <f t="shared" si="329"/>
        <v>0</v>
      </c>
    </row>
    <row r="2332" spans="1:10">
      <c r="A2332" s="1" t="s">
        <v>411</v>
      </c>
      <c r="B2332" t="str">
        <f t="shared" si="324"/>
        <v xml:space="preserve"> oświęcimski </v>
      </c>
      <c r="C2332" s="4" t="s">
        <v>4</v>
      </c>
      <c r="D2332" s="6">
        <f>SUM(D2330:D2331)</f>
        <v>25847</v>
      </c>
      <c r="E2332" s="6">
        <f>SUM(E2330:E2331)</f>
        <v>10206</v>
      </c>
      <c r="F2332" s="6">
        <f t="shared" ref="F2332" si="331">SUM(F2330:F2331)</f>
        <v>15641</v>
      </c>
      <c r="G2332" t="b">
        <f t="shared" si="326"/>
        <v>1</v>
      </c>
      <c r="H2332" t="b">
        <f t="shared" si="327"/>
        <v>0</v>
      </c>
      <c r="I2332" t="b">
        <f t="shared" si="328"/>
        <v>1</v>
      </c>
      <c r="J2332" t="b">
        <f t="shared" si="329"/>
        <v>0</v>
      </c>
    </row>
    <row r="2333" spans="1:10">
      <c r="A2333" s="1" t="s">
        <v>411</v>
      </c>
      <c r="B2333" t="str">
        <f t="shared" si="324"/>
        <v xml:space="preserve"> proszowicki </v>
      </c>
      <c r="C2333" s="4" t="s">
        <v>201</v>
      </c>
      <c r="D2333" s="6">
        <v>43696</v>
      </c>
      <c r="E2333" s="6">
        <v>21526</v>
      </c>
      <c r="F2333" s="6">
        <v>22170</v>
      </c>
      <c r="G2333" t="b">
        <f t="shared" si="326"/>
        <v>1</v>
      </c>
      <c r="H2333" t="b">
        <f t="shared" si="327"/>
        <v>1</v>
      </c>
      <c r="I2333" t="b">
        <f t="shared" si="328"/>
        <v>1</v>
      </c>
      <c r="J2333" t="b">
        <f t="shared" si="329"/>
        <v>1</v>
      </c>
    </row>
    <row r="2334" spans="1:10">
      <c r="A2334" s="1" t="s">
        <v>411</v>
      </c>
      <c r="B2334" t="str">
        <f t="shared" si="324"/>
        <v xml:space="preserve"> proszowicki </v>
      </c>
      <c r="C2334" s="4" t="s">
        <v>6</v>
      </c>
      <c r="D2334" s="6">
        <v>2080</v>
      </c>
      <c r="E2334" s="6">
        <v>1077</v>
      </c>
      <c r="F2334" s="6">
        <v>1003</v>
      </c>
      <c r="G2334" t="b">
        <f t="shared" si="326"/>
        <v>0</v>
      </c>
      <c r="H2334" t="b">
        <f t="shared" si="327"/>
        <v>1</v>
      </c>
      <c r="I2334" t="b">
        <f t="shared" si="328"/>
        <v>1</v>
      </c>
      <c r="J2334" t="b">
        <f t="shared" si="329"/>
        <v>0</v>
      </c>
    </row>
    <row r="2335" spans="1:10">
      <c r="A2335" s="1" t="s">
        <v>411</v>
      </c>
      <c r="B2335" t="str">
        <f t="shared" si="324"/>
        <v xml:space="preserve"> proszowicki </v>
      </c>
      <c r="C2335" s="4" t="s">
        <v>7</v>
      </c>
      <c r="D2335" s="6">
        <v>2245</v>
      </c>
      <c r="E2335" s="6">
        <v>1099</v>
      </c>
      <c r="F2335" s="6">
        <v>1146</v>
      </c>
      <c r="G2335" t="b">
        <f t="shared" si="326"/>
        <v>0</v>
      </c>
      <c r="H2335" t="b">
        <f t="shared" si="327"/>
        <v>1</v>
      </c>
      <c r="I2335" t="b">
        <f t="shared" si="328"/>
        <v>1</v>
      </c>
      <c r="J2335" t="b">
        <f t="shared" si="329"/>
        <v>0</v>
      </c>
    </row>
    <row r="2336" spans="1:10">
      <c r="A2336" s="1" t="s">
        <v>411</v>
      </c>
      <c r="B2336" t="str">
        <f t="shared" si="324"/>
        <v xml:space="preserve"> proszowicki </v>
      </c>
      <c r="C2336" s="4" t="s">
        <v>8</v>
      </c>
      <c r="D2336" s="6">
        <v>2112</v>
      </c>
      <c r="E2336" s="6">
        <v>1090</v>
      </c>
      <c r="F2336" s="6">
        <v>1022</v>
      </c>
      <c r="G2336" t="b">
        <f t="shared" si="326"/>
        <v>0</v>
      </c>
      <c r="H2336" t="b">
        <f t="shared" si="327"/>
        <v>1</v>
      </c>
      <c r="I2336" t="b">
        <f t="shared" si="328"/>
        <v>1</v>
      </c>
      <c r="J2336" t="b">
        <f t="shared" si="329"/>
        <v>0</v>
      </c>
    </row>
    <row r="2337" spans="1:10">
      <c r="A2337" s="1" t="s">
        <v>411</v>
      </c>
      <c r="B2337" t="str">
        <f t="shared" si="324"/>
        <v xml:space="preserve"> proszowicki </v>
      </c>
      <c r="C2337" s="4" t="s">
        <v>9</v>
      </c>
      <c r="D2337" s="6">
        <v>2312</v>
      </c>
      <c r="E2337" s="6">
        <v>1190</v>
      </c>
      <c r="F2337" s="6">
        <v>1122</v>
      </c>
      <c r="G2337" t="b">
        <f t="shared" si="326"/>
        <v>0</v>
      </c>
      <c r="H2337" t="b">
        <f t="shared" si="327"/>
        <v>1</v>
      </c>
      <c r="I2337" t="b">
        <f t="shared" si="328"/>
        <v>1</v>
      </c>
      <c r="J2337" t="b">
        <f t="shared" si="329"/>
        <v>0</v>
      </c>
    </row>
    <row r="2338" spans="1:10">
      <c r="A2338" s="1" t="s">
        <v>411</v>
      </c>
      <c r="B2338" t="str">
        <f t="shared" si="324"/>
        <v xml:space="preserve"> proszowicki </v>
      </c>
      <c r="C2338" s="4" t="s">
        <v>10</v>
      </c>
      <c r="D2338" s="6">
        <v>3146</v>
      </c>
      <c r="E2338" s="6">
        <v>1595</v>
      </c>
      <c r="F2338" s="6">
        <v>1551</v>
      </c>
      <c r="G2338" t="b">
        <f t="shared" si="326"/>
        <v>0</v>
      </c>
      <c r="H2338" t="b">
        <f t="shared" si="327"/>
        <v>1</v>
      </c>
      <c r="I2338" t="b">
        <f t="shared" si="328"/>
        <v>1</v>
      </c>
      <c r="J2338" t="b">
        <f t="shared" si="329"/>
        <v>0</v>
      </c>
    </row>
    <row r="2339" spans="1:10">
      <c r="A2339" s="1" t="s">
        <v>411</v>
      </c>
      <c r="B2339" t="str">
        <f t="shared" si="324"/>
        <v xml:space="preserve"> proszowicki </v>
      </c>
      <c r="C2339" s="4" t="s">
        <v>11</v>
      </c>
      <c r="D2339" s="6">
        <v>3282</v>
      </c>
      <c r="E2339" s="6">
        <v>1715</v>
      </c>
      <c r="F2339" s="6">
        <v>1567</v>
      </c>
      <c r="G2339" t="b">
        <f t="shared" si="326"/>
        <v>0</v>
      </c>
      <c r="H2339" t="b">
        <f t="shared" si="327"/>
        <v>1</v>
      </c>
      <c r="I2339" t="b">
        <f t="shared" si="328"/>
        <v>1</v>
      </c>
      <c r="J2339" t="b">
        <f t="shared" si="329"/>
        <v>0</v>
      </c>
    </row>
    <row r="2340" spans="1:10">
      <c r="A2340" s="1" t="s">
        <v>411</v>
      </c>
      <c r="B2340" t="str">
        <f t="shared" si="324"/>
        <v xml:space="preserve"> proszowicki </v>
      </c>
      <c r="C2340" s="4" t="s">
        <v>12</v>
      </c>
      <c r="D2340" s="6">
        <v>3465</v>
      </c>
      <c r="E2340" s="6">
        <v>1787</v>
      </c>
      <c r="F2340" s="6">
        <v>1678</v>
      </c>
      <c r="G2340" t="b">
        <f t="shared" si="326"/>
        <v>0</v>
      </c>
      <c r="H2340" t="b">
        <f t="shared" si="327"/>
        <v>1</v>
      </c>
      <c r="I2340" t="b">
        <f t="shared" si="328"/>
        <v>1</v>
      </c>
      <c r="J2340" t="b">
        <f t="shared" si="329"/>
        <v>0</v>
      </c>
    </row>
    <row r="2341" spans="1:10">
      <c r="A2341" s="1" t="s">
        <v>411</v>
      </c>
      <c r="B2341" t="str">
        <f t="shared" si="324"/>
        <v xml:space="preserve"> proszowicki </v>
      </c>
      <c r="C2341" s="4" t="s">
        <v>13</v>
      </c>
      <c r="D2341" s="6">
        <v>3405</v>
      </c>
      <c r="E2341" s="6">
        <v>1733</v>
      </c>
      <c r="F2341" s="6">
        <v>1672</v>
      </c>
      <c r="G2341" t="b">
        <f t="shared" si="326"/>
        <v>0</v>
      </c>
      <c r="H2341" t="b">
        <f t="shared" si="327"/>
        <v>1</v>
      </c>
      <c r="I2341" t="b">
        <f t="shared" si="328"/>
        <v>1</v>
      </c>
      <c r="J2341" t="b">
        <f t="shared" si="329"/>
        <v>0</v>
      </c>
    </row>
    <row r="2342" spans="1:10">
      <c r="A2342" s="1" t="s">
        <v>411</v>
      </c>
      <c r="B2342" t="str">
        <f t="shared" si="324"/>
        <v xml:space="preserve"> proszowicki </v>
      </c>
      <c r="C2342" s="4" t="s">
        <v>14</v>
      </c>
      <c r="D2342" s="6">
        <v>3078</v>
      </c>
      <c r="E2342" s="6">
        <v>1610</v>
      </c>
      <c r="F2342" s="6">
        <v>1468</v>
      </c>
      <c r="G2342" t="b">
        <f t="shared" si="326"/>
        <v>0</v>
      </c>
      <c r="H2342" t="b">
        <f t="shared" si="327"/>
        <v>1</v>
      </c>
      <c r="I2342" t="b">
        <f t="shared" si="328"/>
        <v>1</v>
      </c>
      <c r="J2342" t="b">
        <f t="shared" si="329"/>
        <v>0</v>
      </c>
    </row>
    <row r="2343" spans="1:10">
      <c r="A2343" s="1" t="s">
        <v>411</v>
      </c>
      <c r="B2343" t="str">
        <f t="shared" si="324"/>
        <v xml:space="preserve"> proszowicki </v>
      </c>
      <c r="C2343" s="4" t="s">
        <v>15</v>
      </c>
      <c r="D2343" s="6">
        <v>2779</v>
      </c>
      <c r="E2343" s="6">
        <v>1386</v>
      </c>
      <c r="F2343" s="6">
        <v>1393</v>
      </c>
      <c r="G2343" t="b">
        <f t="shared" si="326"/>
        <v>0</v>
      </c>
      <c r="H2343" t="b">
        <f t="shared" si="327"/>
        <v>1</v>
      </c>
      <c r="I2343" t="b">
        <f t="shared" si="328"/>
        <v>1</v>
      </c>
      <c r="J2343" t="b">
        <f t="shared" si="329"/>
        <v>0</v>
      </c>
    </row>
    <row r="2344" spans="1:10">
      <c r="A2344" s="1" t="s">
        <v>411</v>
      </c>
      <c r="B2344" t="str">
        <f t="shared" si="324"/>
        <v xml:space="preserve"> proszowicki </v>
      </c>
      <c r="C2344" s="4" t="s">
        <v>16</v>
      </c>
      <c r="D2344" s="6">
        <v>2630</v>
      </c>
      <c r="E2344" s="6">
        <v>1354</v>
      </c>
      <c r="F2344" s="6">
        <v>1276</v>
      </c>
      <c r="G2344" t="b">
        <f t="shared" si="326"/>
        <v>0</v>
      </c>
      <c r="H2344" t="b">
        <f t="shared" si="327"/>
        <v>1</v>
      </c>
      <c r="I2344" t="b">
        <f t="shared" si="328"/>
        <v>1</v>
      </c>
      <c r="J2344" t="b">
        <f t="shared" si="329"/>
        <v>0</v>
      </c>
    </row>
    <row r="2345" spans="1:10">
      <c r="A2345" s="1" t="s">
        <v>411</v>
      </c>
      <c r="B2345" t="str">
        <f t="shared" si="324"/>
        <v xml:space="preserve"> proszowicki </v>
      </c>
      <c r="C2345" s="4" t="s">
        <v>17</v>
      </c>
      <c r="D2345" s="6">
        <v>3085</v>
      </c>
      <c r="E2345" s="6">
        <v>1582</v>
      </c>
      <c r="F2345" s="6">
        <v>1503</v>
      </c>
      <c r="G2345" t="b">
        <f t="shared" si="326"/>
        <v>0</v>
      </c>
      <c r="H2345" t="b">
        <f t="shared" si="327"/>
        <v>1</v>
      </c>
      <c r="I2345" t="b">
        <f t="shared" si="328"/>
        <v>1</v>
      </c>
      <c r="J2345" t="b">
        <f t="shared" si="329"/>
        <v>0</v>
      </c>
    </row>
    <row r="2346" spans="1:10">
      <c r="A2346" s="1" t="s">
        <v>411</v>
      </c>
      <c r="B2346" t="str">
        <f t="shared" si="324"/>
        <v xml:space="preserve"> proszowicki </v>
      </c>
      <c r="C2346" s="4" t="s">
        <v>18</v>
      </c>
      <c r="D2346" s="6">
        <v>2932</v>
      </c>
      <c r="E2346" s="6">
        <v>1394</v>
      </c>
      <c r="F2346" s="6">
        <v>1538</v>
      </c>
      <c r="G2346" t="b">
        <f t="shared" si="326"/>
        <v>0</v>
      </c>
      <c r="H2346" t="b">
        <f t="shared" si="327"/>
        <v>1</v>
      </c>
      <c r="I2346" t="b">
        <f t="shared" si="328"/>
        <v>1</v>
      </c>
      <c r="J2346" t="b">
        <f t="shared" si="329"/>
        <v>0</v>
      </c>
    </row>
    <row r="2347" spans="1:10">
      <c r="A2347" s="1" t="s">
        <v>411</v>
      </c>
      <c r="B2347" t="str">
        <f t="shared" si="324"/>
        <v xml:space="preserve"> proszowicki </v>
      </c>
      <c r="C2347" s="4" t="s">
        <v>19</v>
      </c>
      <c r="D2347" s="6">
        <v>2424</v>
      </c>
      <c r="E2347" s="6">
        <v>1136</v>
      </c>
      <c r="F2347" s="6">
        <v>1288</v>
      </c>
      <c r="G2347" t="b">
        <f t="shared" si="326"/>
        <v>0</v>
      </c>
      <c r="H2347" t="b">
        <f t="shared" si="327"/>
        <v>1</v>
      </c>
      <c r="I2347" t="b">
        <f t="shared" si="328"/>
        <v>1</v>
      </c>
      <c r="J2347" t="b">
        <f t="shared" si="329"/>
        <v>0</v>
      </c>
    </row>
    <row r="2348" spans="1:10">
      <c r="A2348" s="1" t="s">
        <v>411</v>
      </c>
      <c r="B2348" t="str">
        <f t="shared" si="324"/>
        <v xml:space="preserve"> proszowicki </v>
      </c>
      <c r="C2348" s="4" t="s">
        <v>5</v>
      </c>
      <c r="D2348" s="6">
        <v>4721</v>
      </c>
      <c r="E2348" s="6">
        <v>1778</v>
      </c>
      <c r="F2348" s="6">
        <v>2943</v>
      </c>
      <c r="G2348" t="b">
        <f t="shared" si="326"/>
        <v>1</v>
      </c>
      <c r="H2348" t="b">
        <f t="shared" si="327"/>
        <v>1</v>
      </c>
      <c r="I2348" t="b">
        <f t="shared" si="328"/>
        <v>0</v>
      </c>
      <c r="J2348" t="b">
        <f t="shared" si="329"/>
        <v>0</v>
      </c>
    </row>
    <row r="2349" spans="1:10">
      <c r="A2349" s="1" t="s">
        <v>411</v>
      </c>
      <c r="B2349" t="str">
        <f t="shared" si="324"/>
        <v xml:space="preserve"> proszowicki </v>
      </c>
      <c r="C2349" s="4" t="s">
        <v>4</v>
      </c>
      <c r="D2349" s="6">
        <f>SUM(D2347:D2348)</f>
        <v>7145</v>
      </c>
      <c r="E2349" s="6">
        <f>SUM(E2347:E2348)</f>
        <v>2914</v>
      </c>
      <c r="F2349" s="6">
        <f t="shared" ref="F2349" si="332">SUM(F2347:F2348)</f>
        <v>4231</v>
      </c>
      <c r="G2349" t="b">
        <f t="shared" si="326"/>
        <v>1</v>
      </c>
      <c r="H2349" t="b">
        <f t="shared" si="327"/>
        <v>0</v>
      </c>
      <c r="I2349" t="b">
        <f t="shared" si="328"/>
        <v>1</v>
      </c>
      <c r="J2349" t="b">
        <f t="shared" si="329"/>
        <v>0</v>
      </c>
    </row>
    <row r="2350" spans="1:10">
      <c r="A2350" s="1" t="s">
        <v>411</v>
      </c>
      <c r="B2350" t="str">
        <f t="shared" si="324"/>
        <v xml:space="preserve"> suski </v>
      </c>
      <c r="C2350" s="4" t="s">
        <v>202</v>
      </c>
      <c r="D2350" s="6">
        <v>84142</v>
      </c>
      <c r="E2350" s="6">
        <v>41722</v>
      </c>
      <c r="F2350" s="6">
        <v>42420</v>
      </c>
      <c r="G2350" t="b">
        <f t="shared" si="326"/>
        <v>1</v>
      </c>
      <c r="H2350" t="b">
        <f t="shared" si="327"/>
        <v>1</v>
      </c>
      <c r="I2350" t="b">
        <f t="shared" si="328"/>
        <v>1</v>
      </c>
      <c r="J2350" t="b">
        <f t="shared" si="329"/>
        <v>1</v>
      </c>
    </row>
    <row r="2351" spans="1:10">
      <c r="A2351" s="1" t="s">
        <v>411</v>
      </c>
      <c r="B2351" t="str">
        <f t="shared" si="324"/>
        <v xml:space="preserve"> suski </v>
      </c>
      <c r="C2351" s="4" t="s">
        <v>6</v>
      </c>
      <c r="D2351" s="6">
        <v>4414</v>
      </c>
      <c r="E2351" s="6">
        <v>2311</v>
      </c>
      <c r="F2351" s="6">
        <v>2103</v>
      </c>
      <c r="G2351" t="b">
        <f t="shared" si="326"/>
        <v>0</v>
      </c>
      <c r="H2351" t="b">
        <f t="shared" si="327"/>
        <v>1</v>
      </c>
      <c r="I2351" t="b">
        <f t="shared" si="328"/>
        <v>1</v>
      </c>
      <c r="J2351" t="b">
        <f t="shared" si="329"/>
        <v>0</v>
      </c>
    </row>
    <row r="2352" spans="1:10">
      <c r="A2352" s="1" t="s">
        <v>411</v>
      </c>
      <c r="B2352" t="str">
        <f t="shared" si="324"/>
        <v xml:space="preserve"> suski </v>
      </c>
      <c r="C2352" s="4" t="s">
        <v>7</v>
      </c>
      <c r="D2352" s="6">
        <v>4993</v>
      </c>
      <c r="E2352" s="6">
        <v>2540</v>
      </c>
      <c r="F2352" s="6">
        <v>2453</v>
      </c>
      <c r="G2352" t="b">
        <f t="shared" si="326"/>
        <v>0</v>
      </c>
      <c r="H2352" t="b">
        <f t="shared" si="327"/>
        <v>1</v>
      </c>
      <c r="I2352" t="b">
        <f t="shared" si="328"/>
        <v>1</v>
      </c>
      <c r="J2352" t="b">
        <f t="shared" si="329"/>
        <v>0</v>
      </c>
    </row>
    <row r="2353" spans="1:10">
      <c r="A2353" s="1" t="s">
        <v>411</v>
      </c>
      <c r="B2353" t="str">
        <f t="shared" si="324"/>
        <v xml:space="preserve"> suski </v>
      </c>
      <c r="C2353" s="4" t="s">
        <v>8</v>
      </c>
      <c r="D2353" s="6">
        <v>4600</v>
      </c>
      <c r="E2353" s="6">
        <v>2332</v>
      </c>
      <c r="F2353" s="6">
        <v>2268</v>
      </c>
      <c r="G2353" t="b">
        <f t="shared" si="326"/>
        <v>0</v>
      </c>
      <c r="H2353" t="b">
        <f t="shared" si="327"/>
        <v>1</v>
      </c>
      <c r="I2353" t="b">
        <f t="shared" si="328"/>
        <v>1</v>
      </c>
      <c r="J2353" t="b">
        <f t="shared" si="329"/>
        <v>0</v>
      </c>
    </row>
    <row r="2354" spans="1:10">
      <c r="A2354" s="1" t="s">
        <v>411</v>
      </c>
      <c r="B2354" t="str">
        <f t="shared" si="324"/>
        <v xml:space="preserve"> suski </v>
      </c>
      <c r="C2354" s="4" t="s">
        <v>9</v>
      </c>
      <c r="D2354" s="6">
        <v>5144</v>
      </c>
      <c r="E2354" s="6">
        <v>2658</v>
      </c>
      <c r="F2354" s="6">
        <v>2486</v>
      </c>
      <c r="G2354" t="b">
        <f t="shared" si="326"/>
        <v>0</v>
      </c>
      <c r="H2354" t="b">
        <f t="shared" si="327"/>
        <v>1</v>
      </c>
      <c r="I2354" t="b">
        <f t="shared" si="328"/>
        <v>1</v>
      </c>
      <c r="J2354" t="b">
        <f t="shared" si="329"/>
        <v>0</v>
      </c>
    </row>
    <row r="2355" spans="1:10">
      <c r="A2355" s="1" t="s">
        <v>411</v>
      </c>
      <c r="B2355" t="str">
        <f t="shared" si="324"/>
        <v xml:space="preserve"> suski </v>
      </c>
      <c r="C2355" s="4" t="s">
        <v>10</v>
      </c>
      <c r="D2355" s="6">
        <v>6154</v>
      </c>
      <c r="E2355" s="6">
        <v>3151</v>
      </c>
      <c r="F2355" s="6">
        <v>3003</v>
      </c>
      <c r="G2355" t="b">
        <f t="shared" si="326"/>
        <v>0</v>
      </c>
      <c r="H2355" t="b">
        <f t="shared" si="327"/>
        <v>1</v>
      </c>
      <c r="I2355" t="b">
        <f t="shared" si="328"/>
        <v>1</v>
      </c>
      <c r="J2355" t="b">
        <f t="shared" si="329"/>
        <v>0</v>
      </c>
    </row>
    <row r="2356" spans="1:10">
      <c r="A2356" s="1" t="s">
        <v>411</v>
      </c>
      <c r="B2356" t="str">
        <f t="shared" si="324"/>
        <v xml:space="preserve"> suski </v>
      </c>
      <c r="C2356" s="4" t="s">
        <v>11</v>
      </c>
      <c r="D2356" s="6">
        <v>6535</v>
      </c>
      <c r="E2356" s="6">
        <v>3412</v>
      </c>
      <c r="F2356" s="6">
        <v>3123</v>
      </c>
      <c r="G2356" t="b">
        <f t="shared" si="326"/>
        <v>0</v>
      </c>
      <c r="H2356" t="b">
        <f t="shared" si="327"/>
        <v>1</v>
      </c>
      <c r="I2356" t="b">
        <f t="shared" si="328"/>
        <v>1</v>
      </c>
      <c r="J2356" t="b">
        <f t="shared" si="329"/>
        <v>0</v>
      </c>
    </row>
    <row r="2357" spans="1:10">
      <c r="A2357" s="1" t="s">
        <v>411</v>
      </c>
      <c r="B2357" t="str">
        <f t="shared" si="324"/>
        <v xml:space="preserve"> suski </v>
      </c>
      <c r="C2357" s="4" t="s">
        <v>12</v>
      </c>
      <c r="D2357" s="6">
        <v>6694</v>
      </c>
      <c r="E2357" s="6">
        <v>3444</v>
      </c>
      <c r="F2357" s="6">
        <v>3250</v>
      </c>
      <c r="G2357" t="b">
        <f t="shared" si="326"/>
        <v>0</v>
      </c>
      <c r="H2357" t="b">
        <f t="shared" si="327"/>
        <v>1</v>
      </c>
      <c r="I2357" t="b">
        <f t="shared" si="328"/>
        <v>1</v>
      </c>
      <c r="J2357" t="b">
        <f t="shared" si="329"/>
        <v>0</v>
      </c>
    </row>
    <row r="2358" spans="1:10">
      <c r="A2358" s="1" t="s">
        <v>411</v>
      </c>
      <c r="B2358" t="str">
        <f t="shared" si="324"/>
        <v xml:space="preserve"> suski </v>
      </c>
      <c r="C2358" s="4" t="s">
        <v>13</v>
      </c>
      <c r="D2358" s="6">
        <v>6277</v>
      </c>
      <c r="E2358" s="6">
        <v>3215</v>
      </c>
      <c r="F2358" s="6">
        <v>3062</v>
      </c>
      <c r="G2358" t="b">
        <f t="shared" si="326"/>
        <v>0</v>
      </c>
      <c r="H2358" t="b">
        <f t="shared" si="327"/>
        <v>1</v>
      </c>
      <c r="I2358" t="b">
        <f t="shared" si="328"/>
        <v>1</v>
      </c>
      <c r="J2358" t="b">
        <f t="shared" si="329"/>
        <v>0</v>
      </c>
    </row>
    <row r="2359" spans="1:10">
      <c r="A2359" s="1" t="s">
        <v>411</v>
      </c>
      <c r="B2359" t="str">
        <f t="shared" si="324"/>
        <v xml:space="preserve"> suski </v>
      </c>
      <c r="C2359" s="4" t="s">
        <v>14</v>
      </c>
      <c r="D2359" s="6">
        <v>5855</v>
      </c>
      <c r="E2359" s="6">
        <v>2948</v>
      </c>
      <c r="F2359" s="6">
        <v>2907</v>
      </c>
      <c r="G2359" t="b">
        <f t="shared" si="326"/>
        <v>0</v>
      </c>
      <c r="H2359" t="b">
        <f t="shared" si="327"/>
        <v>1</v>
      </c>
      <c r="I2359" t="b">
        <f t="shared" si="328"/>
        <v>1</v>
      </c>
      <c r="J2359" t="b">
        <f t="shared" si="329"/>
        <v>0</v>
      </c>
    </row>
    <row r="2360" spans="1:10">
      <c r="A2360" s="1" t="s">
        <v>411</v>
      </c>
      <c r="B2360" t="str">
        <f t="shared" ref="B2360:B2423" si="333">IF(C2359="65+",C2360,B2359)</f>
        <v xml:space="preserve"> suski </v>
      </c>
      <c r="C2360" s="4" t="s">
        <v>15</v>
      </c>
      <c r="D2360" s="6">
        <v>5367</v>
      </c>
      <c r="E2360" s="6">
        <v>2762</v>
      </c>
      <c r="F2360" s="6">
        <v>2605</v>
      </c>
      <c r="G2360" t="b">
        <f t="shared" si="326"/>
        <v>0</v>
      </c>
      <c r="H2360" t="b">
        <f t="shared" si="327"/>
        <v>1</v>
      </c>
      <c r="I2360" t="b">
        <f t="shared" si="328"/>
        <v>1</v>
      </c>
      <c r="J2360" t="b">
        <f t="shared" si="329"/>
        <v>0</v>
      </c>
    </row>
    <row r="2361" spans="1:10">
      <c r="A2361" s="1" t="s">
        <v>411</v>
      </c>
      <c r="B2361" t="str">
        <f t="shared" si="333"/>
        <v xml:space="preserve"> suski </v>
      </c>
      <c r="C2361" s="4" t="s">
        <v>16</v>
      </c>
      <c r="D2361" s="6">
        <v>5354</v>
      </c>
      <c r="E2361" s="6">
        <v>2783</v>
      </c>
      <c r="F2361" s="6">
        <v>2571</v>
      </c>
      <c r="G2361" t="b">
        <f t="shared" si="326"/>
        <v>0</v>
      </c>
      <c r="H2361" t="b">
        <f t="shared" si="327"/>
        <v>1</v>
      </c>
      <c r="I2361" t="b">
        <f t="shared" si="328"/>
        <v>1</v>
      </c>
      <c r="J2361" t="b">
        <f t="shared" si="329"/>
        <v>0</v>
      </c>
    </row>
    <row r="2362" spans="1:10">
      <c r="A2362" s="1" t="s">
        <v>411</v>
      </c>
      <c r="B2362" t="str">
        <f t="shared" si="333"/>
        <v xml:space="preserve"> suski </v>
      </c>
      <c r="C2362" s="4" t="s">
        <v>17</v>
      </c>
      <c r="D2362" s="6">
        <v>5460</v>
      </c>
      <c r="E2362" s="6">
        <v>2836</v>
      </c>
      <c r="F2362" s="6">
        <v>2624</v>
      </c>
      <c r="G2362" t="b">
        <f t="shared" si="326"/>
        <v>0</v>
      </c>
      <c r="H2362" t="b">
        <f t="shared" si="327"/>
        <v>1</v>
      </c>
      <c r="I2362" t="b">
        <f t="shared" si="328"/>
        <v>1</v>
      </c>
      <c r="J2362" t="b">
        <f t="shared" si="329"/>
        <v>0</v>
      </c>
    </row>
    <row r="2363" spans="1:10">
      <c r="A2363" s="1" t="s">
        <v>411</v>
      </c>
      <c r="B2363" t="str">
        <f t="shared" si="333"/>
        <v xml:space="preserve"> suski </v>
      </c>
      <c r="C2363" s="4" t="s">
        <v>18</v>
      </c>
      <c r="D2363" s="6">
        <v>4949</v>
      </c>
      <c r="E2363" s="6">
        <v>2461</v>
      </c>
      <c r="F2363" s="6">
        <v>2488</v>
      </c>
      <c r="G2363" t="b">
        <f t="shared" si="326"/>
        <v>0</v>
      </c>
      <c r="H2363" t="b">
        <f t="shared" si="327"/>
        <v>1</v>
      </c>
      <c r="I2363" t="b">
        <f t="shared" si="328"/>
        <v>1</v>
      </c>
      <c r="J2363" t="b">
        <f t="shared" si="329"/>
        <v>0</v>
      </c>
    </row>
    <row r="2364" spans="1:10">
      <c r="A2364" s="1" t="s">
        <v>411</v>
      </c>
      <c r="B2364" t="str">
        <f t="shared" si="333"/>
        <v xml:space="preserve"> suski </v>
      </c>
      <c r="C2364" s="4" t="s">
        <v>19</v>
      </c>
      <c r="D2364" s="6">
        <v>4017</v>
      </c>
      <c r="E2364" s="6">
        <v>1921</v>
      </c>
      <c r="F2364" s="6">
        <v>2096</v>
      </c>
      <c r="G2364" t="b">
        <f t="shared" si="326"/>
        <v>0</v>
      </c>
      <c r="H2364" t="b">
        <f t="shared" si="327"/>
        <v>1</v>
      </c>
      <c r="I2364" t="b">
        <f t="shared" si="328"/>
        <v>1</v>
      </c>
      <c r="J2364" t="b">
        <f t="shared" si="329"/>
        <v>0</v>
      </c>
    </row>
    <row r="2365" spans="1:10">
      <c r="A2365" s="1" t="s">
        <v>411</v>
      </c>
      <c r="B2365" t="str">
        <f t="shared" si="333"/>
        <v xml:space="preserve"> suski </v>
      </c>
      <c r="C2365" s="4" t="s">
        <v>5</v>
      </c>
      <c r="D2365" s="6">
        <v>8329</v>
      </c>
      <c r="E2365" s="6">
        <v>2948</v>
      </c>
      <c r="F2365" s="6">
        <v>5381</v>
      </c>
      <c r="G2365" t="b">
        <f t="shared" ref="G2365:G2428" si="334">IFERROR(IF(SEARCH(" - ",C2365)&gt;0,FALSE,TRUE),TRUE)</f>
        <v>1</v>
      </c>
      <c r="H2365" t="b">
        <f t="shared" ref="H2365:H2428" si="335">IFERROR(IF(SEARCH("65+",C2365)&gt;0,FALSE,TRUE),TRUE)</f>
        <v>1</v>
      </c>
      <c r="I2365" t="b">
        <f t="shared" ref="I2365:I2428" si="336">IFERROR(IF(SEARCH("70",C2365)&gt;0,FALSE,TRUE),TRUE)</f>
        <v>0</v>
      </c>
      <c r="J2365" t="b">
        <f t="shared" ref="J2365:J2428" si="337">AND(G2365:I2365)</f>
        <v>0</v>
      </c>
    </row>
    <row r="2366" spans="1:10">
      <c r="A2366" s="1" t="s">
        <v>411</v>
      </c>
      <c r="B2366" t="str">
        <f t="shared" si="333"/>
        <v xml:space="preserve"> suski </v>
      </c>
      <c r="C2366" s="4" t="s">
        <v>4</v>
      </c>
      <c r="D2366" s="6">
        <f>SUM(D2364:D2365)</f>
        <v>12346</v>
      </c>
      <c r="E2366" s="6">
        <f>SUM(E2364:E2365)</f>
        <v>4869</v>
      </c>
      <c r="F2366" s="6">
        <f t="shared" ref="F2366" si="338">SUM(F2364:F2365)</f>
        <v>7477</v>
      </c>
      <c r="G2366" t="b">
        <f t="shared" si="334"/>
        <v>1</v>
      </c>
      <c r="H2366" t="b">
        <f t="shared" si="335"/>
        <v>0</v>
      </c>
      <c r="I2366" t="b">
        <f t="shared" si="336"/>
        <v>1</v>
      </c>
      <c r="J2366" t="b">
        <f t="shared" si="337"/>
        <v>0</v>
      </c>
    </row>
    <row r="2367" spans="1:10">
      <c r="A2367" s="1" t="s">
        <v>411</v>
      </c>
      <c r="B2367" t="str">
        <f t="shared" si="333"/>
        <v xml:space="preserve"> tarnowski </v>
      </c>
      <c r="C2367" s="4" t="s">
        <v>203</v>
      </c>
      <c r="D2367" s="6">
        <v>200677</v>
      </c>
      <c r="E2367" s="6">
        <v>99586</v>
      </c>
      <c r="F2367" s="6">
        <v>101091</v>
      </c>
      <c r="G2367" t="b">
        <f t="shared" si="334"/>
        <v>1</v>
      </c>
      <c r="H2367" t="b">
        <f t="shared" si="335"/>
        <v>1</v>
      </c>
      <c r="I2367" t="b">
        <f t="shared" si="336"/>
        <v>1</v>
      </c>
      <c r="J2367" t="b">
        <f t="shared" si="337"/>
        <v>1</v>
      </c>
    </row>
    <row r="2368" spans="1:10">
      <c r="A2368" s="1" t="s">
        <v>411</v>
      </c>
      <c r="B2368" t="str">
        <f t="shared" si="333"/>
        <v xml:space="preserve"> tarnowski </v>
      </c>
      <c r="C2368" s="4" t="s">
        <v>6</v>
      </c>
      <c r="D2368" s="6">
        <v>10424</v>
      </c>
      <c r="E2368" s="6">
        <v>5333</v>
      </c>
      <c r="F2368" s="6">
        <v>5091</v>
      </c>
      <c r="G2368" t="b">
        <f t="shared" si="334"/>
        <v>0</v>
      </c>
      <c r="H2368" t="b">
        <f t="shared" si="335"/>
        <v>1</v>
      </c>
      <c r="I2368" t="b">
        <f t="shared" si="336"/>
        <v>1</v>
      </c>
      <c r="J2368" t="b">
        <f t="shared" si="337"/>
        <v>0</v>
      </c>
    </row>
    <row r="2369" spans="1:10">
      <c r="A2369" s="1" t="s">
        <v>411</v>
      </c>
      <c r="B2369" t="str">
        <f t="shared" si="333"/>
        <v xml:space="preserve"> tarnowski </v>
      </c>
      <c r="C2369" s="4" t="s">
        <v>7</v>
      </c>
      <c r="D2369" s="6">
        <v>11412</v>
      </c>
      <c r="E2369" s="6">
        <v>5869</v>
      </c>
      <c r="F2369" s="6">
        <v>5543</v>
      </c>
      <c r="G2369" t="b">
        <f t="shared" si="334"/>
        <v>0</v>
      </c>
      <c r="H2369" t="b">
        <f t="shared" si="335"/>
        <v>1</v>
      </c>
      <c r="I2369" t="b">
        <f t="shared" si="336"/>
        <v>1</v>
      </c>
      <c r="J2369" t="b">
        <f t="shared" si="337"/>
        <v>0</v>
      </c>
    </row>
    <row r="2370" spans="1:10">
      <c r="A2370" s="1" t="s">
        <v>411</v>
      </c>
      <c r="B2370" t="str">
        <f t="shared" si="333"/>
        <v xml:space="preserve"> tarnowski </v>
      </c>
      <c r="C2370" s="4" t="s">
        <v>8</v>
      </c>
      <c r="D2370" s="6">
        <v>10877</v>
      </c>
      <c r="E2370" s="6">
        <v>5578</v>
      </c>
      <c r="F2370" s="6">
        <v>5299</v>
      </c>
      <c r="G2370" t="b">
        <f t="shared" si="334"/>
        <v>0</v>
      </c>
      <c r="H2370" t="b">
        <f t="shared" si="335"/>
        <v>1</v>
      </c>
      <c r="I2370" t="b">
        <f t="shared" si="336"/>
        <v>1</v>
      </c>
      <c r="J2370" t="b">
        <f t="shared" si="337"/>
        <v>0</v>
      </c>
    </row>
    <row r="2371" spans="1:10">
      <c r="A2371" s="1" t="s">
        <v>411</v>
      </c>
      <c r="B2371" t="str">
        <f t="shared" si="333"/>
        <v xml:space="preserve"> tarnowski </v>
      </c>
      <c r="C2371" s="4" t="s">
        <v>9</v>
      </c>
      <c r="D2371" s="6">
        <v>12708</v>
      </c>
      <c r="E2371" s="6">
        <v>6480</v>
      </c>
      <c r="F2371" s="6">
        <v>6228</v>
      </c>
      <c r="G2371" t="b">
        <f t="shared" si="334"/>
        <v>0</v>
      </c>
      <c r="H2371" t="b">
        <f t="shared" si="335"/>
        <v>1</v>
      </c>
      <c r="I2371" t="b">
        <f t="shared" si="336"/>
        <v>1</v>
      </c>
      <c r="J2371" t="b">
        <f t="shared" si="337"/>
        <v>0</v>
      </c>
    </row>
    <row r="2372" spans="1:10">
      <c r="A2372" s="1" t="s">
        <v>411</v>
      </c>
      <c r="B2372" t="str">
        <f t="shared" si="333"/>
        <v xml:space="preserve"> tarnowski </v>
      </c>
      <c r="C2372" s="4" t="s">
        <v>10</v>
      </c>
      <c r="D2372" s="6">
        <v>15364</v>
      </c>
      <c r="E2372" s="6">
        <v>7879</v>
      </c>
      <c r="F2372" s="6">
        <v>7485</v>
      </c>
      <c r="G2372" t="b">
        <f t="shared" si="334"/>
        <v>0</v>
      </c>
      <c r="H2372" t="b">
        <f t="shared" si="335"/>
        <v>1</v>
      </c>
      <c r="I2372" t="b">
        <f t="shared" si="336"/>
        <v>1</v>
      </c>
      <c r="J2372" t="b">
        <f t="shared" si="337"/>
        <v>0</v>
      </c>
    </row>
    <row r="2373" spans="1:10">
      <c r="A2373" s="1" t="s">
        <v>411</v>
      </c>
      <c r="B2373" t="str">
        <f t="shared" si="333"/>
        <v xml:space="preserve"> tarnowski </v>
      </c>
      <c r="C2373" s="4" t="s">
        <v>11</v>
      </c>
      <c r="D2373" s="6">
        <v>16156</v>
      </c>
      <c r="E2373" s="6">
        <v>8406</v>
      </c>
      <c r="F2373" s="6">
        <v>7750</v>
      </c>
      <c r="G2373" t="b">
        <f t="shared" si="334"/>
        <v>0</v>
      </c>
      <c r="H2373" t="b">
        <f t="shared" si="335"/>
        <v>1</v>
      </c>
      <c r="I2373" t="b">
        <f t="shared" si="336"/>
        <v>1</v>
      </c>
      <c r="J2373" t="b">
        <f t="shared" si="337"/>
        <v>0</v>
      </c>
    </row>
    <row r="2374" spans="1:10">
      <c r="A2374" s="1" t="s">
        <v>411</v>
      </c>
      <c r="B2374" t="str">
        <f t="shared" si="333"/>
        <v xml:space="preserve"> tarnowski </v>
      </c>
      <c r="C2374" s="4" t="s">
        <v>12</v>
      </c>
      <c r="D2374" s="6">
        <v>16105</v>
      </c>
      <c r="E2374" s="6">
        <v>8253</v>
      </c>
      <c r="F2374" s="6">
        <v>7852</v>
      </c>
      <c r="G2374" t="b">
        <f t="shared" si="334"/>
        <v>0</v>
      </c>
      <c r="H2374" t="b">
        <f t="shared" si="335"/>
        <v>1</v>
      </c>
      <c r="I2374" t="b">
        <f t="shared" si="336"/>
        <v>1</v>
      </c>
      <c r="J2374" t="b">
        <f t="shared" si="337"/>
        <v>0</v>
      </c>
    </row>
    <row r="2375" spans="1:10">
      <c r="A2375" s="1" t="s">
        <v>411</v>
      </c>
      <c r="B2375" t="str">
        <f t="shared" si="333"/>
        <v xml:space="preserve"> tarnowski </v>
      </c>
      <c r="C2375" s="4" t="s">
        <v>13</v>
      </c>
      <c r="D2375" s="6">
        <v>15156</v>
      </c>
      <c r="E2375" s="6">
        <v>7698</v>
      </c>
      <c r="F2375" s="6">
        <v>7458</v>
      </c>
      <c r="G2375" t="b">
        <f t="shared" si="334"/>
        <v>0</v>
      </c>
      <c r="H2375" t="b">
        <f t="shared" si="335"/>
        <v>1</v>
      </c>
      <c r="I2375" t="b">
        <f t="shared" si="336"/>
        <v>1</v>
      </c>
      <c r="J2375" t="b">
        <f t="shared" si="337"/>
        <v>0</v>
      </c>
    </row>
    <row r="2376" spans="1:10">
      <c r="A2376" s="1" t="s">
        <v>411</v>
      </c>
      <c r="B2376" t="str">
        <f t="shared" si="333"/>
        <v xml:space="preserve"> tarnowski </v>
      </c>
      <c r="C2376" s="4" t="s">
        <v>14</v>
      </c>
      <c r="D2376" s="6">
        <v>14255</v>
      </c>
      <c r="E2376" s="6">
        <v>7142</v>
      </c>
      <c r="F2376" s="6">
        <v>7113</v>
      </c>
      <c r="G2376" t="b">
        <f t="shared" si="334"/>
        <v>0</v>
      </c>
      <c r="H2376" t="b">
        <f t="shared" si="335"/>
        <v>1</v>
      </c>
      <c r="I2376" t="b">
        <f t="shared" si="336"/>
        <v>1</v>
      </c>
      <c r="J2376" t="b">
        <f t="shared" si="337"/>
        <v>0</v>
      </c>
    </row>
    <row r="2377" spans="1:10">
      <c r="A2377" s="1" t="s">
        <v>411</v>
      </c>
      <c r="B2377" t="str">
        <f t="shared" si="333"/>
        <v xml:space="preserve"> tarnowski </v>
      </c>
      <c r="C2377" s="4" t="s">
        <v>15</v>
      </c>
      <c r="D2377" s="6">
        <v>13451</v>
      </c>
      <c r="E2377" s="6">
        <v>6940</v>
      </c>
      <c r="F2377" s="6">
        <v>6511</v>
      </c>
      <c r="G2377" t="b">
        <f t="shared" si="334"/>
        <v>0</v>
      </c>
      <c r="H2377" t="b">
        <f t="shared" si="335"/>
        <v>1</v>
      </c>
      <c r="I2377" t="b">
        <f t="shared" si="336"/>
        <v>1</v>
      </c>
      <c r="J2377" t="b">
        <f t="shared" si="337"/>
        <v>0</v>
      </c>
    </row>
    <row r="2378" spans="1:10">
      <c r="A2378" s="1" t="s">
        <v>411</v>
      </c>
      <c r="B2378" t="str">
        <f t="shared" si="333"/>
        <v xml:space="preserve"> tarnowski </v>
      </c>
      <c r="C2378" s="4" t="s">
        <v>16</v>
      </c>
      <c r="D2378" s="6">
        <v>13370</v>
      </c>
      <c r="E2378" s="6">
        <v>6979</v>
      </c>
      <c r="F2378" s="6">
        <v>6391</v>
      </c>
      <c r="G2378" t="b">
        <f t="shared" si="334"/>
        <v>0</v>
      </c>
      <c r="H2378" t="b">
        <f t="shared" si="335"/>
        <v>1</v>
      </c>
      <c r="I2378" t="b">
        <f t="shared" si="336"/>
        <v>1</v>
      </c>
      <c r="J2378" t="b">
        <f t="shared" si="337"/>
        <v>0</v>
      </c>
    </row>
    <row r="2379" spans="1:10">
      <c r="A2379" s="1" t="s">
        <v>411</v>
      </c>
      <c r="B2379" t="str">
        <f t="shared" si="333"/>
        <v xml:space="preserve"> tarnowski </v>
      </c>
      <c r="C2379" s="4" t="s">
        <v>17</v>
      </c>
      <c r="D2379" s="6">
        <v>12624</v>
      </c>
      <c r="E2379" s="6">
        <v>6431</v>
      </c>
      <c r="F2379" s="6">
        <v>6193</v>
      </c>
      <c r="G2379" t="b">
        <f t="shared" si="334"/>
        <v>0</v>
      </c>
      <c r="H2379" t="b">
        <f t="shared" si="335"/>
        <v>1</v>
      </c>
      <c r="I2379" t="b">
        <f t="shared" si="336"/>
        <v>1</v>
      </c>
      <c r="J2379" t="b">
        <f t="shared" si="337"/>
        <v>0</v>
      </c>
    </row>
    <row r="2380" spans="1:10">
      <c r="A2380" s="1" t="s">
        <v>411</v>
      </c>
      <c r="B2380" t="str">
        <f t="shared" si="333"/>
        <v xml:space="preserve"> tarnowski </v>
      </c>
      <c r="C2380" s="4" t="s">
        <v>18</v>
      </c>
      <c r="D2380" s="6">
        <v>10755</v>
      </c>
      <c r="E2380" s="6">
        <v>5476</v>
      </c>
      <c r="F2380" s="6">
        <v>5279</v>
      </c>
      <c r="G2380" t="b">
        <f t="shared" si="334"/>
        <v>0</v>
      </c>
      <c r="H2380" t="b">
        <f t="shared" si="335"/>
        <v>1</v>
      </c>
      <c r="I2380" t="b">
        <f t="shared" si="336"/>
        <v>1</v>
      </c>
      <c r="J2380" t="b">
        <f t="shared" si="337"/>
        <v>0</v>
      </c>
    </row>
    <row r="2381" spans="1:10">
      <c r="A2381" s="1" t="s">
        <v>411</v>
      </c>
      <c r="B2381" t="str">
        <f t="shared" si="333"/>
        <v xml:space="preserve"> tarnowski </v>
      </c>
      <c r="C2381" s="4" t="s">
        <v>19</v>
      </c>
      <c r="D2381" s="6">
        <v>8369</v>
      </c>
      <c r="E2381" s="6">
        <v>3872</v>
      </c>
      <c r="F2381" s="6">
        <v>4497</v>
      </c>
      <c r="G2381" t="b">
        <f t="shared" si="334"/>
        <v>0</v>
      </c>
      <c r="H2381" t="b">
        <f t="shared" si="335"/>
        <v>1</v>
      </c>
      <c r="I2381" t="b">
        <f t="shared" si="336"/>
        <v>1</v>
      </c>
      <c r="J2381" t="b">
        <f t="shared" si="337"/>
        <v>0</v>
      </c>
    </row>
    <row r="2382" spans="1:10">
      <c r="A2382" s="1" t="s">
        <v>411</v>
      </c>
      <c r="B2382" t="str">
        <f t="shared" si="333"/>
        <v xml:space="preserve"> tarnowski </v>
      </c>
      <c r="C2382" s="4" t="s">
        <v>5</v>
      </c>
      <c r="D2382" s="6">
        <v>19651</v>
      </c>
      <c r="E2382" s="6">
        <v>7250</v>
      </c>
      <c r="F2382" s="6">
        <v>12401</v>
      </c>
      <c r="G2382" t="b">
        <f t="shared" si="334"/>
        <v>1</v>
      </c>
      <c r="H2382" t="b">
        <f t="shared" si="335"/>
        <v>1</v>
      </c>
      <c r="I2382" t="b">
        <f t="shared" si="336"/>
        <v>0</v>
      </c>
      <c r="J2382" t="b">
        <f t="shared" si="337"/>
        <v>0</v>
      </c>
    </row>
    <row r="2383" spans="1:10">
      <c r="A2383" s="1" t="s">
        <v>411</v>
      </c>
      <c r="B2383" t="str">
        <f t="shared" si="333"/>
        <v xml:space="preserve"> tarnowski </v>
      </c>
      <c r="C2383" s="4" t="s">
        <v>4</v>
      </c>
      <c r="D2383" s="6">
        <f>SUM(D2381:D2382)</f>
        <v>28020</v>
      </c>
      <c r="E2383" s="6">
        <f>SUM(E2381:E2382)</f>
        <v>11122</v>
      </c>
      <c r="F2383" s="6">
        <f t="shared" ref="F2383" si="339">SUM(F2381:F2382)</f>
        <v>16898</v>
      </c>
      <c r="G2383" t="b">
        <f t="shared" si="334"/>
        <v>1</v>
      </c>
      <c r="H2383" t="b">
        <f t="shared" si="335"/>
        <v>0</v>
      </c>
      <c r="I2383" t="b">
        <f t="shared" si="336"/>
        <v>1</v>
      </c>
      <c r="J2383" t="b">
        <f t="shared" si="337"/>
        <v>0</v>
      </c>
    </row>
    <row r="2384" spans="1:10">
      <c r="A2384" s="1" t="s">
        <v>411</v>
      </c>
      <c r="B2384" t="str">
        <f t="shared" si="333"/>
        <v xml:space="preserve"> tatrzański </v>
      </c>
      <c r="C2384" s="4" t="s">
        <v>204</v>
      </c>
      <c r="D2384" s="6">
        <v>67935</v>
      </c>
      <c r="E2384" s="6">
        <v>32756</v>
      </c>
      <c r="F2384" s="6">
        <v>35179</v>
      </c>
      <c r="G2384" t="b">
        <f t="shared" si="334"/>
        <v>1</v>
      </c>
      <c r="H2384" t="b">
        <f t="shared" si="335"/>
        <v>1</v>
      </c>
      <c r="I2384" t="b">
        <f t="shared" si="336"/>
        <v>1</v>
      </c>
      <c r="J2384" t="b">
        <f t="shared" si="337"/>
        <v>1</v>
      </c>
    </row>
    <row r="2385" spans="1:10">
      <c r="A2385" s="1" t="s">
        <v>411</v>
      </c>
      <c r="B2385" t="str">
        <f t="shared" si="333"/>
        <v xml:space="preserve"> tatrzański </v>
      </c>
      <c r="C2385" s="4" t="s">
        <v>6</v>
      </c>
      <c r="D2385" s="6">
        <v>3584</v>
      </c>
      <c r="E2385" s="6">
        <v>1838</v>
      </c>
      <c r="F2385" s="6">
        <v>1746</v>
      </c>
      <c r="G2385" t="b">
        <f t="shared" si="334"/>
        <v>0</v>
      </c>
      <c r="H2385" t="b">
        <f t="shared" si="335"/>
        <v>1</v>
      </c>
      <c r="I2385" t="b">
        <f t="shared" si="336"/>
        <v>1</v>
      </c>
      <c r="J2385" t="b">
        <f t="shared" si="337"/>
        <v>0</v>
      </c>
    </row>
    <row r="2386" spans="1:10">
      <c r="A2386" s="1" t="s">
        <v>411</v>
      </c>
      <c r="B2386" t="str">
        <f t="shared" si="333"/>
        <v xml:space="preserve"> tatrzański </v>
      </c>
      <c r="C2386" s="4" t="s">
        <v>7</v>
      </c>
      <c r="D2386" s="6">
        <v>3713</v>
      </c>
      <c r="E2386" s="6">
        <v>1926</v>
      </c>
      <c r="F2386" s="6">
        <v>1787</v>
      </c>
      <c r="G2386" t="b">
        <f t="shared" si="334"/>
        <v>0</v>
      </c>
      <c r="H2386" t="b">
        <f t="shared" si="335"/>
        <v>1</v>
      </c>
      <c r="I2386" t="b">
        <f t="shared" si="336"/>
        <v>1</v>
      </c>
      <c r="J2386" t="b">
        <f t="shared" si="337"/>
        <v>0</v>
      </c>
    </row>
    <row r="2387" spans="1:10">
      <c r="A2387" s="1" t="s">
        <v>411</v>
      </c>
      <c r="B2387" t="str">
        <f t="shared" si="333"/>
        <v xml:space="preserve"> tatrzański </v>
      </c>
      <c r="C2387" s="4" t="s">
        <v>8</v>
      </c>
      <c r="D2387" s="6">
        <v>3504</v>
      </c>
      <c r="E2387" s="6">
        <v>1797</v>
      </c>
      <c r="F2387" s="6">
        <v>1707</v>
      </c>
      <c r="G2387" t="b">
        <f t="shared" si="334"/>
        <v>0</v>
      </c>
      <c r="H2387" t="b">
        <f t="shared" si="335"/>
        <v>1</v>
      </c>
      <c r="I2387" t="b">
        <f t="shared" si="336"/>
        <v>1</v>
      </c>
      <c r="J2387" t="b">
        <f t="shared" si="337"/>
        <v>0</v>
      </c>
    </row>
    <row r="2388" spans="1:10">
      <c r="A2388" s="1" t="s">
        <v>411</v>
      </c>
      <c r="B2388" t="str">
        <f t="shared" si="333"/>
        <v xml:space="preserve"> tatrzański </v>
      </c>
      <c r="C2388" s="4" t="s">
        <v>9</v>
      </c>
      <c r="D2388" s="6">
        <v>3869</v>
      </c>
      <c r="E2388" s="6">
        <v>1992</v>
      </c>
      <c r="F2388" s="6">
        <v>1877</v>
      </c>
      <c r="G2388" t="b">
        <f t="shared" si="334"/>
        <v>0</v>
      </c>
      <c r="H2388" t="b">
        <f t="shared" si="335"/>
        <v>1</v>
      </c>
      <c r="I2388" t="b">
        <f t="shared" si="336"/>
        <v>1</v>
      </c>
      <c r="J2388" t="b">
        <f t="shared" si="337"/>
        <v>0</v>
      </c>
    </row>
    <row r="2389" spans="1:10">
      <c r="A2389" s="1" t="s">
        <v>411</v>
      </c>
      <c r="B2389" t="str">
        <f t="shared" si="333"/>
        <v xml:space="preserve"> tatrzański </v>
      </c>
      <c r="C2389" s="4" t="s">
        <v>10</v>
      </c>
      <c r="D2389" s="6">
        <v>4695</v>
      </c>
      <c r="E2389" s="6">
        <v>2471</v>
      </c>
      <c r="F2389" s="6">
        <v>2224</v>
      </c>
      <c r="G2389" t="b">
        <f t="shared" si="334"/>
        <v>0</v>
      </c>
      <c r="H2389" t="b">
        <f t="shared" si="335"/>
        <v>1</v>
      </c>
      <c r="I2389" t="b">
        <f t="shared" si="336"/>
        <v>1</v>
      </c>
      <c r="J2389" t="b">
        <f t="shared" si="337"/>
        <v>0</v>
      </c>
    </row>
    <row r="2390" spans="1:10">
      <c r="A2390" s="1" t="s">
        <v>411</v>
      </c>
      <c r="B2390" t="str">
        <f t="shared" si="333"/>
        <v xml:space="preserve"> tatrzański </v>
      </c>
      <c r="C2390" s="4" t="s">
        <v>11</v>
      </c>
      <c r="D2390" s="6">
        <v>5116</v>
      </c>
      <c r="E2390" s="6">
        <v>2598</v>
      </c>
      <c r="F2390" s="6">
        <v>2518</v>
      </c>
      <c r="G2390" t="b">
        <f t="shared" si="334"/>
        <v>0</v>
      </c>
      <c r="H2390" t="b">
        <f t="shared" si="335"/>
        <v>1</v>
      </c>
      <c r="I2390" t="b">
        <f t="shared" si="336"/>
        <v>1</v>
      </c>
      <c r="J2390" t="b">
        <f t="shared" si="337"/>
        <v>0</v>
      </c>
    </row>
    <row r="2391" spans="1:10">
      <c r="A2391" s="1" t="s">
        <v>411</v>
      </c>
      <c r="B2391" t="str">
        <f t="shared" si="333"/>
        <v xml:space="preserve"> tatrzański </v>
      </c>
      <c r="C2391" s="4" t="s">
        <v>12</v>
      </c>
      <c r="D2391" s="6">
        <v>5407</v>
      </c>
      <c r="E2391" s="6">
        <v>2683</v>
      </c>
      <c r="F2391" s="6">
        <v>2724</v>
      </c>
      <c r="G2391" t="b">
        <f t="shared" si="334"/>
        <v>0</v>
      </c>
      <c r="H2391" t="b">
        <f t="shared" si="335"/>
        <v>1</v>
      </c>
      <c r="I2391" t="b">
        <f t="shared" si="336"/>
        <v>1</v>
      </c>
      <c r="J2391" t="b">
        <f t="shared" si="337"/>
        <v>0</v>
      </c>
    </row>
    <row r="2392" spans="1:10">
      <c r="A2392" s="1" t="s">
        <v>411</v>
      </c>
      <c r="B2392" t="str">
        <f t="shared" si="333"/>
        <v xml:space="preserve"> tatrzański </v>
      </c>
      <c r="C2392" s="4" t="s">
        <v>13</v>
      </c>
      <c r="D2392" s="6">
        <v>5127</v>
      </c>
      <c r="E2392" s="6">
        <v>2591</v>
      </c>
      <c r="F2392" s="6">
        <v>2536</v>
      </c>
      <c r="G2392" t="b">
        <f t="shared" si="334"/>
        <v>0</v>
      </c>
      <c r="H2392" t="b">
        <f t="shared" si="335"/>
        <v>1</v>
      </c>
      <c r="I2392" t="b">
        <f t="shared" si="336"/>
        <v>1</v>
      </c>
      <c r="J2392" t="b">
        <f t="shared" si="337"/>
        <v>0</v>
      </c>
    </row>
    <row r="2393" spans="1:10">
      <c r="A2393" s="1" t="s">
        <v>411</v>
      </c>
      <c r="B2393" t="str">
        <f t="shared" si="333"/>
        <v xml:space="preserve"> tatrzański </v>
      </c>
      <c r="C2393" s="4" t="s">
        <v>14</v>
      </c>
      <c r="D2393" s="6">
        <v>4677</v>
      </c>
      <c r="E2393" s="6">
        <v>2287</v>
      </c>
      <c r="F2393" s="6">
        <v>2390</v>
      </c>
      <c r="G2393" t="b">
        <f t="shared" si="334"/>
        <v>0</v>
      </c>
      <c r="H2393" t="b">
        <f t="shared" si="335"/>
        <v>1</v>
      </c>
      <c r="I2393" t="b">
        <f t="shared" si="336"/>
        <v>1</v>
      </c>
      <c r="J2393" t="b">
        <f t="shared" si="337"/>
        <v>0</v>
      </c>
    </row>
    <row r="2394" spans="1:10">
      <c r="A2394" s="1" t="s">
        <v>411</v>
      </c>
      <c r="B2394" t="str">
        <f t="shared" si="333"/>
        <v xml:space="preserve"> tatrzański </v>
      </c>
      <c r="C2394" s="4" t="s">
        <v>15</v>
      </c>
      <c r="D2394" s="6">
        <v>4366</v>
      </c>
      <c r="E2394" s="6">
        <v>2159</v>
      </c>
      <c r="F2394" s="6">
        <v>2207</v>
      </c>
      <c r="G2394" t="b">
        <f t="shared" si="334"/>
        <v>0</v>
      </c>
      <c r="H2394" t="b">
        <f t="shared" si="335"/>
        <v>1</v>
      </c>
      <c r="I2394" t="b">
        <f t="shared" si="336"/>
        <v>1</v>
      </c>
      <c r="J2394" t="b">
        <f t="shared" si="337"/>
        <v>0</v>
      </c>
    </row>
    <row r="2395" spans="1:10">
      <c r="A2395" s="1" t="s">
        <v>411</v>
      </c>
      <c r="B2395" t="str">
        <f t="shared" si="333"/>
        <v xml:space="preserve"> tatrzański </v>
      </c>
      <c r="C2395" s="4" t="s">
        <v>16</v>
      </c>
      <c r="D2395" s="6">
        <v>4430</v>
      </c>
      <c r="E2395" s="6">
        <v>2191</v>
      </c>
      <c r="F2395" s="6">
        <v>2239</v>
      </c>
      <c r="G2395" t="b">
        <f t="shared" si="334"/>
        <v>0</v>
      </c>
      <c r="H2395" t="b">
        <f t="shared" si="335"/>
        <v>1</v>
      </c>
      <c r="I2395" t="b">
        <f t="shared" si="336"/>
        <v>1</v>
      </c>
      <c r="J2395" t="b">
        <f t="shared" si="337"/>
        <v>0</v>
      </c>
    </row>
    <row r="2396" spans="1:10">
      <c r="A2396" s="1" t="s">
        <v>411</v>
      </c>
      <c r="B2396" t="str">
        <f t="shared" si="333"/>
        <v xml:space="preserve"> tatrzański </v>
      </c>
      <c r="C2396" s="4" t="s">
        <v>17</v>
      </c>
      <c r="D2396" s="6">
        <v>4554</v>
      </c>
      <c r="E2396" s="6">
        <v>2154</v>
      </c>
      <c r="F2396" s="6">
        <v>2400</v>
      </c>
      <c r="G2396" t="b">
        <f t="shared" si="334"/>
        <v>0</v>
      </c>
      <c r="H2396" t="b">
        <f t="shared" si="335"/>
        <v>1</v>
      </c>
      <c r="I2396" t="b">
        <f t="shared" si="336"/>
        <v>1</v>
      </c>
      <c r="J2396" t="b">
        <f t="shared" si="337"/>
        <v>0</v>
      </c>
    </row>
    <row r="2397" spans="1:10">
      <c r="A2397" s="1" t="s">
        <v>411</v>
      </c>
      <c r="B2397" t="str">
        <f t="shared" si="333"/>
        <v xml:space="preserve"> tatrzański </v>
      </c>
      <c r="C2397" s="4" t="s">
        <v>18</v>
      </c>
      <c r="D2397" s="6">
        <v>4272</v>
      </c>
      <c r="E2397" s="6">
        <v>2012</v>
      </c>
      <c r="F2397" s="6">
        <v>2260</v>
      </c>
      <c r="G2397" t="b">
        <f t="shared" si="334"/>
        <v>0</v>
      </c>
      <c r="H2397" t="b">
        <f t="shared" si="335"/>
        <v>1</v>
      </c>
      <c r="I2397" t="b">
        <f t="shared" si="336"/>
        <v>1</v>
      </c>
      <c r="J2397" t="b">
        <f t="shared" si="337"/>
        <v>0</v>
      </c>
    </row>
    <row r="2398" spans="1:10">
      <c r="A2398" s="1" t="s">
        <v>411</v>
      </c>
      <c r="B2398" t="str">
        <f t="shared" si="333"/>
        <v xml:space="preserve"> tatrzański </v>
      </c>
      <c r="C2398" s="4" t="s">
        <v>19</v>
      </c>
      <c r="D2398" s="6">
        <v>3489</v>
      </c>
      <c r="E2398" s="6">
        <v>1544</v>
      </c>
      <c r="F2398" s="6">
        <v>1945</v>
      </c>
      <c r="G2398" t="b">
        <f t="shared" si="334"/>
        <v>0</v>
      </c>
      <c r="H2398" t="b">
        <f t="shared" si="335"/>
        <v>1</v>
      </c>
      <c r="I2398" t="b">
        <f t="shared" si="336"/>
        <v>1</v>
      </c>
      <c r="J2398" t="b">
        <f t="shared" si="337"/>
        <v>0</v>
      </c>
    </row>
    <row r="2399" spans="1:10">
      <c r="A2399" s="1" t="s">
        <v>411</v>
      </c>
      <c r="B2399" t="str">
        <f t="shared" si="333"/>
        <v xml:space="preserve"> tatrzański </v>
      </c>
      <c r="C2399" s="4" t="s">
        <v>5</v>
      </c>
      <c r="D2399" s="6">
        <v>7132</v>
      </c>
      <c r="E2399" s="6">
        <v>2513</v>
      </c>
      <c r="F2399" s="6">
        <v>4619</v>
      </c>
      <c r="G2399" t="b">
        <f t="shared" si="334"/>
        <v>1</v>
      </c>
      <c r="H2399" t="b">
        <f t="shared" si="335"/>
        <v>1</v>
      </c>
      <c r="I2399" t="b">
        <f t="shared" si="336"/>
        <v>0</v>
      </c>
      <c r="J2399" t="b">
        <f t="shared" si="337"/>
        <v>0</v>
      </c>
    </row>
    <row r="2400" spans="1:10">
      <c r="A2400" s="1" t="s">
        <v>411</v>
      </c>
      <c r="B2400" t="str">
        <f t="shared" si="333"/>
        <v xml:space="preserve"> tatrzański </v>
      </c>
      <c r="C2400" s="4" t="s">
        <v>4</v>
      </c>
      <c r="D2400" s="6">
        <f>SUM(D2398:D2399)</f>
        <v>10621</v>
      </c>
      <c r="E2400" s="6">
        <f>SUM(E2398:E2399)</f>
        <v>4057</v>
      </c>
      <c r="F2400" s="6">
        <f t="shared" ref="F2400" si="340">SUM(F2398:F2399)</f>
        <v>6564</v>
      </c>
      <c r="G2400" t="b">
        <f t="shared" si="334"/>
        <v>1</v>
      </c>
      <c r="H2400" t="b">
        <f t="shared" si="335"/>
        <v>0</v>
      </c>
      <c r="I2400" t="b">
        <f t="shared" si="336"/>
        <v>1</v>
      </c>
      <c r="J2400" t="b">
        <f t="shared" si="337"/>
        <v>0</v>
      </c>
    </row>
    <row r="2401" spans="1:10">
      <c r="A2401" s="1" t="s">
        <v>411</v>
      </c>
      <c r="B2401" t="str">
        <f t="shared" si="333"/>
        <v xml:space="preserve"> wadowicki </v>
      </c>
      <c r="C2401" s="4" t="s">
        <v>205</v>
      </c>
      <c r="D2401" s="6">
        <v>159593</v>
      </c>
      <c r="E2401" s="6">
        <v>78213</v>
      </c>
      <c r="F2401" s="6">
        <v>81380</v>
      </c>
      <c r="G2401" t="b">
        <f t="shared" si="334"/>
        <v>1</v>
      </c>
      <c r="H2401" t="b">
        <f t="shared" si="335"/>
        <v>1</v>
      </c>
      <c r="I2401" t="b">
        <f t="shared" si="336"/>
        <v>1</v>
      </c>
      <c r="J2401" t="b">
        <f t="shared" si="337"/>
        <v>1</v>
      </c>
    </row>
    <row r="2402" spans="1:10">
      <c r="A2402" s="1" t="s">
        <v>411</v>
      </c>
      <c r="B2402" t="str">
        <f t="shared" si="333"/>
        <v xml:space="preserve"> wadowicki </v>
      </c>
      <c r="C2402" s="4" t="s">
        <v>6</v>
      </c>
      <c r="D2402" s="6">
        <v>8510</v>
      </c>
      <c r="E2402" s="6">
        <v>4436</v>
      </c>
      <c r="F2402" s="6">
        <v>4074</v>
      </c>
      <c r="G2402" t="b">
        <f t="shared" si="334"/>
        <v>0</v>
      </c>
      <c r="H2402" t="b">
        <f t="shared" si="335"/>
        <v>1</v>
      </c>
      <c r="I2402" t="b">
        <f t="shared" si="336"/>
        <v>1</v>
      </c>
      <c r="J2402" t="b">
        <f t="shared" si="337"/>
        <v>0</v>
      </c>
    </row>
    <row r="2403" spans="1:10">
      <c r="A2403" s="1" t="s">
        <v>411</v>
      </c>
      <c r="B2403" t="str">
        <f t="shared" si="333"/>
        <v xml:space="preserve"> wadowicki </v>
      </c>
      <c r="C2403" s="4" t="s">
        <v>7</v>
      </c>
      <c r="D2403" s="6">
        <v>9379</v>
      </c>
      <c r="E2403" s="6">
        <v>4722</v>
      </c>
      <c r="F2403" s="6">
        <v>4657</v>
      </c>
      <c r="G2403" t="b">
        <f t="shared" si="334"/>
        <v>0</v>
      </c>
      <c r="H2403" t="b">
        <f t="shared" si="335"/>
        <v>1</v>
      </c>
      <c r="I2403" t="b">
        <f t="shared" si="336"/>
        <v>1</v>
      </c>
      <c r="J2403" t="b">
        <f t="shared" si="337"/>
        <v>0</v>
      </c>
    </row>
    <row r="2404" spans="1:10">
      <c r="A2404" s="1" t="s">
        <v>411</v>
      </c>
      <c r="B2404" t="str">
        <f t="shared" si="333"/>
        <v xml:space="preserve"> wadowicki </v>
      </c>
      <c r="C2404" s="4" t="s">
        <v>8</v>
      </c>
      <c r="D2404" s="6">
        <v>8457</v>
      </c>
      <c r="E2404" s="6">
        <v>4346</v>
      </c>
      <c r="F2404" s="6">
        <v>4111</v>
      </c>
      <c r="G2404" t="b">
        <f t="shared" si="334"/>
        <v>0</v>
      </c>
      <c r="H2404" t="b">
        <f t="shared" si="335"/>
        <v>1</v>
      </c>
      <c r="I2404" t="b">
        <f t="shared" si="336"/>
        <v>1</v>
      </c>
      <c r="J2404" t="b">
        <f t="shared" si="337"/>
        <v>0</v>
      </c>
    </row>
    <row r="2405" spans="1:10">
      <c r="A2405" s="1" t="s">
        <v>411</v>
      </c>
      <c r="B2405" t="str">
        <f t="shared" si="333"/>
        <v xml:space="preserve"> wadowicki </v>
      </c>
      <c r="C2405" s="4" t="s">
        <v>9</v>
      </c>
      <c r="D2405" s="6">
        <v>9107</v>
      </c>
      <c r="E2405" s="6">
        <v>4685</v>
      </c>
      <c r="F2405" s="6">
        <v>4422</v>
      </c>
      <c r="G2405" t="b">
        <f t="shared" si="334"/>
        <v>0</v>
      </c>
      <c r="H2405" t="b">
        <f t="shared" si="335"/>
        <v>1</v>
      </c>
      <c r="I2405" t="b">
        <f t="shared" si="336"/>
        <v>1</v>
      </c>
      <c r="J2405" t="b">
        <f t="shared" si="337"/>
        <v>0</v>
      </c>
    </row>
    <row r="2406" spans="1:10">
      <c r="A2406" s="1" t="s">
        <v>411</v>
      </c>
      <c r="B2406" t="str">
        <f t="shared" si="333"/>
        <v xml:space="preserve"> wadowicki </v>
      </c>
      <c r="C2406" s="4" t="s">
        <v>10</v>
      </c>
      <c r="D2406" s="6">
        <v>10841</v>
      </c>
      <c r="E2406" s="6">
        <v>5551</v>
      </c>
      <c r="F2406" s="6">
        <v>5290</v>
      </c>
      <c r="G2406" t="b">
        <f t="shared" si="334"/>
        <v>0</v>
      </c>
      <c r="H2406" t="b">
        <f t="shared" si="335"/>
        <v>1</v>
      </c>
      <c r="I2406" t="b">
        <f t="shared" si="336"/>
        <v>1</v>
      </c>
      <c r="J2406" t="b">
        <f t="shared" si="337"/>
        <v>0</v>
      </c>
    </row>
    <row r="2407" spans="1:10">
      <c r="A2407" s="1" t="s">
        <v>411</v>
      </c>
      <c r="B2407" t="str">
        <f t="shared" si="333"/>
        <v xml:space="preserve"> wadowicki </v>
      </c>
      <c r="C2407" s="4" t="s">
        <v>11</v>
      </c>
      <c r="D2407" s="6">
        <v>12280</v>
      </c>
      <c r="E2407" s="6">
        <v>6302</v>
      </c>
      <c r="F2407" s="6">
        <v>5978</v>
      </c>
      <c r="G2407" t="b">
        <f t="shared" si="334"/>
        <v>0</v>
      </c>
      <c r="H2407" t="b">
        <f t="shared" si="335"/>
        <v>1</v>
      </c>
      <c r="I2407" t="b">
        <f t="shared" si="336"/>
        <v>1</v>
      </c>
      <c r="J2407" t="b">
        <f t="shared" si="337"/>
        <v>0</v>
      </c>
    </row>
    <row r="2408" spans="1:10">
      <c r="A2408" s="1" t="s">
        <v>411</v>
      </c>
      <c r="B2408" t="str">
        <f t="shared" si="333"/>
        <v xml:space="preserve"> wadowicki </v>
      </c>
      <c r="C2408" s="4" t="s">
        <v>12</v>
      </c>
      <c r="D2408" s="6">
        <v>12796</v>
      </c>
      <c r="E2408" s="6">
        <v>6555</v>
      </c>
      <c r="F2408" s="6">
        <v>6241</v>
      </c>
      <c r="G2408" t="b">
        <f t="shared" si="334"/>
        <v>0</v>
      </c>
      <c r="H2408" t="b">
        <f t="shared" si="335"/>
        <v>1</v>
      </c>
      <c r="I2408" t="b">
        <f t="shared" si="336"/>
        <v>1</v>
      </c>
      <c r="J2408" t="b">
        <f t="shared" si="337"/>
        <v>0</v>
      </c>
    </row>
    <row r="2409" spans="1:10">
      <c r="A2409" s="1" t="s">
        <v>411</v>
      </c>
      <c r="B2409" t="str">
        <f t="shared" si="333"/>
        <v xml:space="preserve"> wadowicki </v>
      </c>
      <c r="C2409" s="4" t="s">
        <v>13</v>
      </c>
      <c r="D2409" s="6">
        <v>12464</v>
      </c>
      <c r="E2409" s="6">
        <v>6392</v>
      </c>
      <c r="F2409" s="6">
        <v>6072</v>
      </c>
      <c r="G2409" t="b">
        <f t="shared" si="334"/>
        <v>0</v>
      </c>
      <c r="H2409" t="b">
        <f t="shared" si="335"/>
        <v>1</v>
      </c>
      <c r="I2409" t="b">
        <f t="shared" si="336"/>
        <v>1</v>
      </c>
      <c r="J2409" t="b">
        <f t="shared" si="337"/>
        <v>0</v>
      </c>
    </row>
    <row r="2410" spans="1:10">
      <c r="A2410" s="1" t="s">
        <v>411</v>
      </c>
      <c r="B2410" t="str">
        <f t="shared" si="333"/>
        <v xml:space="preserve"> wadowicki </v>
      </c>
      <c r="C2410" s="4" t="s">
        <v>14</v>
      </c>
      <c r="D2410" s="6">
        <v>11577</v>
      </c>
      <c r="E2410" s="6">
        <v>5897</v>
      </c>
      <c r="F2410" s="6">
        <v>5680</v>
      </c>
      <c r="G2410" t="b">
        <f t="shared" si="334"/>
        <v>0</v>
      </c>
      <c r="H2410" t="b">
        <f t="shared" si="335"/>
        <v>1</v>
      </c>
      <c r="I2410" t="b">
        <f t="shared" si="336"/>
        <v>1</v>
      </c>
      <c r="J2410" t="b">
        <f t="shared" si="337"/>
        <v>0</v>
      </c>
    </row>
    <row r="2411" spans="1:10">
      <c r="A2411" s="1" t="s">
        <v>411</v>
      </c>
      <c r="B2411" t="str">
        <f t="shared" si="333"/>
        <v xml:space="preserve"> wadowicki </v>
      </c>
      <c r="C2411" s="4" t="s">
        <v>15</v>
      </c>
      <c r="D2411" s="6">
        <v>10267</v>
      </c>
      <c r="E2411" s="6">
        <v>5206</v>
      </c>
      <c r="F2411" s="6">
        <v>5061</v>
      </c>
      <c r="G2411" t="b">
        <f t="shared" si="334"/>
        <v>0</v>
      </c>
      <c r="H2411" t="b">
        <f t="shared" si="335"/>
        <v>1</v>
      </c>
      <c r="I2411" t="b">
        <f t="shared" si="336"/>
        <v>1</v>
      </c>
      <c r="J2411" t="b">
        <f t="shared" si="337"/>
        <v>0</v>
      </c>
    </row>
    <row r="2412" spans="1:10">
      <c r="A2412" s="1" t="s">
        <v>411</v>
      </c>
      <c r="B2412" t="str">
        <f t="shared" si="333"/>
        <v xml:space="preserve"> wadowicki </v>
      </c>
      <c r="C2412" s="4" t="s">
        <v>16</v>
      </c>
      <c r="D2412" s="6">
        <v>10223</v>
      </c>
      <c r="E2412" s="6">
        <v>5157</v>
      </c>
      <c r="F2412" s="6">
        <v>5066</v>
      </c>
      <c r="G2412" t="b">
        <f t="shared" si="334"/>
        <v>0</v>
      </c>
      <c r="H2412" t="b">
        <f t="shared" si="335"/>
        <v>1</v>
      </c>
      <c r="I2412" t="b">
        <f t="shared" si="336"/>
        <v>1</v>
      </c>
      <c r="J2412" t="b">
        <f t="shared" si="337"/>
        <v>0</v>
      </c>
    </row>
    <row r="2413" spans="1:10">
      <c r="A2413" s="1" t="s">
        <v>411</v>
      </c>
      <c r="B2413" t="str">
        <f t="shared" si="333"/>
        <v xml:space="preserve"> wadowicki </v>
      </c>
      <c r="C2413" s="4" t="s">
        <v>17</v>
      </c>
      <c r="D2413" s="6">
        <v>10843</v>
      </c>
      <c r="E2413" s="6">
        <v>5337</v>
      </c>
      <c r="F2413" s="6">
        <v>5506</v>
      </c>
      <c r="G2413" t="b">
        <f t="shared" si="334"/>
        <v>0</v>
      </c>
      <c r="H2413" t="b">
        <f t="shared" si="335"/>
        <v>1</v>
      </c>
      <c r="I2413" t="b">
        <f t="shared" si="336"/>
        <v>1</v>
      </c>
      <c r="J2413" t="b">
        <f t="shared" si="337"/>
        <v>0</v>
      </c>
    </row>
    <row r="2414" spans="1:10">
      <c r="A2414" s="1" t="s">
        <v>411</v>
      </c>
      <c r="B2414" t="str">
        <f t="shared" si="333"/>
        <v xml:space="preserve"> wadowicki </v>
      </c>
      <c r="C2414" s="4" t="s">
        <v>18</v>
      </c>
      <c r="D2414" s="6">
        <v>9860</v>
      </c>
      <c r="E2414" s="6">
        <v>4688</v>
      </c>
      <c r="F2414" s="6">
        <v>5172</v>
      </c>
      <c r="G2414" t="b">
        <f t="shared" si="334"/>
        <v>0</v>
      </c>
      <c r="H2414" t="b">
        <f t="shared" si="335"/>
        <v>1</v>
      </c>
      <c r="I2414" t="b">
        <f t="shared" si="336"/>
        <v>1</v>
      </c>
      <c r="J2414" t="b">
        <f t="shared" si="337"/>
        <v>0</v>
      </c>
    </row>
    <row r="2415" spans="1:10">
      <c r="A2415" s="1" t="s">
        <v>411</v>
      </c>
      <c r="B2415" t="str">
        <f t="shared" si="333"/>
        <v xml:space="preserve"> wadowicki </v>
      </c>
      <c r="C2415" s="4" t="s">
        <v>19</v>
      </c>
      <c r="D2415" s="6">
        <v>7578</v>
      </c>
      <c r="E2415" s="6">
        <v>3456</v>
      </c>
      <c r="F2415" s="6">
        <v>4122</v>
      </c>
      <c r="G2415" t="b">
        <f t="shared" si="334"/>
        <v>0</v>
      </c>
      <c r="H2415" t="b">
        <f t="shared" si="335"/>
        <v>1</v>
      </c>
      <c r="I2415" t="b">
        <f t="shared" si="336"/>
        <v>1</v>
      </c>
      <c r="J2415" t="b">
        <f t="shared" si="337"/>
        <v>0</v>
      </c>
    </row>
    <row r="2416" spans="1:10">
      <c r="A2416" s="1" t="s">
        <v>411</v>
      </c>
      <c r="B2416" t="str">
        <f t="shared" si="333"/>
        <v xml:space="preserve"> wadowicki </v>
      </c>
      <c r="C2416" s="4" t="s">
        <v>5</v>
      </c>
      <c r="D2416" s="6">
        <v>15411</v>
      </c>
      <c r="E2416" s="6">
        <v>5483</v>
      </c>
      <c r="F2416" s="6">
        <v>9928</v>
      </c>
      <c r="G2416" t="b">
        <f t="shared" si="334"/>
        <v>1</v>
      </c>
      <c r="H2416" t="b">
        <f t="shared" si="335"/>
        <v>1</v>
      </c>
      <c r="I2416" t="b">
        <f t="shared" si="336"/>
        <v>0</v>
      </c>
      <c r="J2416" t="b">
        <f t="shared" si="337"/>
        <v>0</v>
      </c>
    </row>
    <row r="2417" spans="1:10">
      <c r="A2417" s="1" t="s">
        <v>411</v>
      </c>
      <c r="B2417" t="str">
        <f t="shared" si="333"/>
        <v xml:space="preserve"> wadowicki </v>
      </c>
      <c r="C2417" s="4" t="s">
        <v>4</v>
      </c>
      <c r="D2417" s="6">
        <f>SUM(D2415:D2416)</f>
        <v>22989</v>
      </c>
      <c r="E2417" s="6">
        <f>SUM(E2415:E2416)</f>
        <v>8939</v>
      </c>
      <c r="F2417" s="6">
        <f t="shared" ref="F2417" si="341">SUM(F2415:F2416)</f>
        <v>14050</v>
      </c>
      <c r="G2417" t="b">
        <f t="shared" si="334"/>
        <v>1</v>
      </c>
      <c r="H2417" t="b">
        <f t="shared" si="335"/>
        <v>0</v>
      </c>
      <c r="I2417" t="b">
        <f t="shared" si="336"/>
        <v>1</v>
      </c>
      <c r="J2417" t="b">
        <f t="shared" si="337"/>
        <v>0</v>
      </c>
    </row>
    <row r="2418" spans="1:10">
      <c r="A2418" s="1" t="s">
        <v>411</v>
      </c>
      <c r="B2418" t="str">
        <f t="shared" si="333"/>
        <v xml:space="preserve"> wielicki </v>
      </c>
      <c r="C2418" s="4" t="s">
        <v>206</v>
      </c>
      <c r="D2418" s="6">
        <v>122448</v>
      </c>
      <c r="E2418" s="6">
        <v>59819</v>
      </c>
      <c r="F2418" s="6">
        <v>62629</v>
      </c>
      <c r="G2418" t="b">
        <f t="shared" si="334"/>
        <v>1</v>
      </c>
      <c r="H2418" t="b">
        <f t="shared" si="335"/>
        <v>1</v>
      </c>
      <c r="I2418" t="b">
        <f t="shared" si="336"/>
        <v>1</v>
      </c>
      <c r="J2418" t="b">
        <f t="shared" si="337"/>
        <v>1</v>
      </c>
    </row>
    <row r="2419" spans="1:10">
      <c r="A2419" s="1" t="s">
        <v>411</v>
      </c>
      <c r="B2419" t="str">
        <f t="shared" si="333"/>
        <v xml:space="preserve"> wielicki </v>
      </c>
      <c r="C2419" s="4" t="s">
        <v>6</v>
      </c>
      <c r="D2419" s="6">
        <v>6867</v>
      </c>
      <c r="E2419" s="6">
        <v>3557</v>
      </c>
      <c r="F2419" s="6">
        <v>3310</v>
      </c>
      <c r="G2419" t="b">
        <f t="shared" si="334"/>
        <v>0</v>
      </c>
      <c r="H2419" t="b">
        <f t="shared" si="335"/>
        <v>1</v>
      </c>
      <c r="I2419" t="b">
        <f t="shared" si="336"/>
        <v>1</v>
      </c>
      <c r="J2419" t="b">
        <f t="shared" si="337"/>
        <v>0</v>
      </c>
    </row>
    <row r="2420" spans="1:10">
      <c r="A2420" s="1" t="s">
        <v>411</v>
      </c>
      <c r="B2420" t="str">
        <f t="shared" si="333"/>
        <v xml:space="preserve"> wielicki </v>
      </c>
      <c r="C2420" s="4" t="s">
        <v>7</v>
      </c>
      <c r="D2420" s="6">
        <v>7973</v>
      </c>
      <c r="E2420" s="6">
        <v>4144</v>
      </c>
      <c r="F2420" s="6">
        <v>3829</v>
      </c>
      <c r="G2420" t="b">
        <f t="shared" si="334"/>
        <v>0</v>
      </c>
      <c r="H2420" t="b">
        <f t="shared" si="335"/>
        <v>1</v>
      </c>
      <c r="I2420" t="b">
        <f t="shared" si="336"/>
        <v>1</v>
      </c>
      <c r="J2420" t="b">
        <f t="shared" si="337"/>
        <v>0</v>
      </c>
    </row>
    <row r="2421" spans="1:10">
      <c r="A2421" s="1" t="s">
        <v>411</v>
      </c>
      <c r="B2421" t="str">
        <f t="shared" si="333"/>
        <v xml:space="preserve"> wielicki </v>
      </c>
      <c r="C2421" s="4" t="s">
        <v>8</v>
      </c>
      <c r="D2421" s="6">
        <v>6604</v>
      </c>
      <c r="E2421" s="6">
        <v>3461</v>
      </c>
      <c r="F2421" s="6">
        <v>3143</v>
      </c>
      <c r="G2421" t="b">
        <f t="shared" si="334"/>
        <v>0</v>
      </c>
      <c r="H2421" t="b">
        <f t="shared" si="335"/>
        <v>1</v>
      </c>
      <c r="I2421" t="b">
        <f t="shared" si="336"/>
        <v>1</v>
      </c>
      <c r="J2421" t="b">
        <f t="shared" si="337"/>
        <v>0</v>
      </c>
    </row>
    <row r="2422" spans="1:10">
      <c r="A2422" s="1" t="s">
        <v>411</v>
      </c>
      <c r="B2422" t="str">
        <f t="shared" si="333"/>
        <v xml:space="preserve"> wielicki </v>
      </c>
      <c r="C2422" s="4" t="s">
        <v>9</v>
      </c>
      <c r="D2422" s="6">
        <v>6767</v>
      </c>
      <c r="E2422" s="6">
        <v>3456</v>
      </c>
      <c r="F2422" s="6">
        <v>3311</v>
      </c>
      <c r="G2422" t="b">
        <f t="shared" si="334"/>
        <v>0</v>
      </c>
      <c r="H2422" t="b">
        <f t="shared" si="335"/>
        <v>1</v>
      </c>
      <c r="I2422" t="b">
        <f t="shared" si="336"/>
        <v>1</v>
      </c>
      <c r="J2422" t="b">
        <f t="shared" si="337"/>
        <v>0</v>
      </c>
    </row>
    <row r="2423" spans="1:10">
      <c r="A2423" s="1" t="s">
        <v>411</v>
      </c>
      <c r="B2423" t="str">
        <f t="shared" si="333"/>
        <v xml:space="preserve"> wielicki </v>
      </c>
      <c r="C2423" s="4" t="s">
        <v>10</v>
      </c>
      <c r="D2423" s="6">
        <v>7778</v>
      </c>
      <c r="E2423" s="6">
        <v>3938</v>
      </c>
      <c r="F2423" s="6">
        <v>3840</v>
      </c>
      <c r="G2423" t="b">
        <f t="shared" si="334"/>
        <v>0</v>
      </c>
      <c r="H2423" t="b">
        <f t="shared" si="335"/>
        <v>1</v>
      </c>
      <c r="I2423" t="b">
        <f t="shared" si="336"/>
        <v>1</v>
      </c>
      <c r="J2423" t="b">
        <f t="shared" si="337"/>
        <v>0</v>
      </c>
    </row>
    <row r="2424" spans="1:10">
      <c r="A2424" s="1" t="s">
        <v>411</v>
      </c>
      <c r="B2424" t="str">
        <f t="shared" ref="B2424:B2487" si="342">IF(C2423="65+",C2424,B2423)</f>
        <v xml:space="preserve"> wielicki </v>
      </c>
      <c r="C2424" s="4" t="s">
        <v>11</v>
      </c>
      <c r="D2424" s="6">
        <v>8763</v>
      </c>
      <c r="E2424" s="6">
        <v>4351</v>
      </c>
      <c r="F2424" s="6">
        <v>4412</v>
      </c>
      <c r="G2424" t="b">
        <f t="shared" si="334"/>
        <v>0</v>
      </c>
      <c r="H2424" t="b">
        <f t="shared" si="335"/>
        <v>1</v>
      </c>
      <c r="I2424" t="b">
        <f t="shared" si="336"/>
        <v>1</v>
      </c>
      <c r="J2424" t="b">
        <f t="shared" si="337"/>
        <v>0</v>
      </c>
    </row>
    <row r="2425" spans="1:10">
      <c r="A2425" s="1" t="s">
        <v>411</v>
      </c>
      <c r="B2425" t="str">
        <f t="shared" si="342"/>
        <v xml:space="preserve"> wielicki </v>
      </c>
      <c r="C2425" s="4" t="s">
        <v>12</v>
      </c>
      <c r="D2425" s="6">
        <v>10712</v>
      </c>
      <c r="E2425" s="6">
        <v>5309</v>
      </c>
      <c r="F2425" s="6">
        <v>5403</v>
      </c>
      <c r="G2425" t="b">
        <f t="shared" si="334"/>
        <v>0</v>
      </c>
      <c r="H2425" t="b">
        <f t="shared" si="335"/>
        <v>1</v>
      </c>
      <c r="I2425" t="b">
        <f t="shared" si="336"/>
        <v>1</v>
      </c>
      <c r="J2425" t="b">
        <f t="shared" si="337"/>
        <v>0</v>
      </c>
    </row>
    <row r="2426" spans="1:10">
      <c r="A2426" s="1" t="s">
        <v>411</v>
      </c>
      <c r="B2426" t="str">
        <f t="shared" si="342"/>
        <v xml:space="preserve"> wielicki </v>
      </c>
      <c r="C2426" s="4" t="s">
        <v>13</v>
      </c>
      <c r="D2426" s="6">
        <v>10840</v>
      </c>
      <c r="E2426" s="6">
        <v>5466</v>
      </c>
      <c r="F2426" s="6">
        <v>5374</v>
      </c>
      <c r="G2426" t="b">
        <f t="shared" si="334"/>
        <v>0</v>
      </c>
      <c r="H2426" t="b">
        <f t="shared" si="335"/>
        <v>1</v>
      </c>
      <c r="I2426" t="b">
        <f t="shared" si="336"/>
        <v>1</v>
      </c>
      <c r="J2426" t="b">
        <f t="shared" si="337"/>
        <v>0</v>
      </c>
    </row>
    <row r="2427" spans="1:10">
      <c r="A2427" s="1" t="s">
        <v>411</v>
      </c>
      <c r="B2427" t="str">
        <f t="shared" si="342"/>
        <v xml:space="preserve"> wielicki </v>
      </c>
      <c r="C2427" s="4" t="s">
        <v>14</v>
      </c>
      <c r="D2427" s="6">
        <v>9443</v>
      </c>
      <c r="E2427" s="6">
        <v>4709</v>
      </c>
      <c r="F2427" s="6">
        <v>4734</v>
      </c>
      <c r="G2427" t="b">
        <f t="shared" si="334"/>
        <v>0</v>
      </c>
      <c r="H2427" t="b">
        <f t="shared" si="335"/>
        <v>1</v>
      </c>
      <c r="I2427" t="b">
        <f t="shared" si="336"/>
        <v>1</v>
      </c>
      <c r="J2427" t="b">
        <f t="shared" si="337"/>
        <v>0</v>
      </c>
    </row>
    <row r="2428" spans="1:10">
      <c r="A2428" s="1" t="s">
        <v>411</v>
      </c>
      <c r="B2428" t="str">
        <f t="shared" si="342"/>
        <v xml:space="preserve"> wielicki </v>
      </c>
      <c r="C2428" s="4" t="s">
        <v>15</v>
      </c>
      <c r="D2428" s="6">
        <v>7850</v>
      </c>
      <c r="E2428" s="6">
        <v>3895</v>
      </c>
      <c r="F2428" s="6">
        <v>3955</v>
      </c>
      <c r="G2428" t="b">
        <f t="shared" si="334"/>
        <v>0</v>
      </c>
      <c r="H2428" t="b">
        <f t="shared" si="335"/>
        <v>1</v>
      </c>
      <c r="I2428" t="b">
        <f t="shared" si="336"/>
        <v>1</v>
      </c>
      <c r="J2428" t="b">
        <f t="shared" si="337"/>
        <v>0</v>
      </c>
    </row>
    <row r="2429" spans="1:10">
      <c r="A2429" s="1" t="s">
        <v>411</v>
      </c>
      <c r="B2429" t="str">
        <f t="shared" si="342"/>
        <v xml:space="preserve"> wielicki </v>
      </c>
      <c r="C2429" s="4" t="s">
        <v>16</v>
      </c>
      <c r="D2429" s="6">
        <v>7200</v>
      </c>
      <c r="E2429" s="6">
        <v>3562</v>
      </c>
      <c r="F2429" s="6">
        <v>3638</v>
      </c>
      <c r="G2429" t="b">
        <f t="shared" ref="G2429:G2434" si="343">IFERROR(IF(SEARCH(" - ",C2429)&gt;0,FALSE,TRUE),TRUE)</f>
        <v>0</v>
      </c>
      <c r="H2429" t="b">
        <f t="shared" ref="H2429:H2434" si="344">IFERROR(IF(SEARCH("65+",C2429)&gt;0,FALSE,TRUE),TRUE)</f>
        <v>1</v>
      </c>
      <c r="I2429" t="b">
        <f t="shared" ref="I2429:I2434" si="345">IFERROR(IF(SEARCH("70",C2429)&gt;0,FALSE,TRUE),TRUE)</f>
        <v>1</v>
      </c>
      <c r="J2429" t="b">
        <f t="shared" ref="J2429:J2434" si="346">AND(G2429:I2429)</f>
        <v>0</v>
      </c>
    </row>
    <row r="2430" spans="1:10">
      <c r="A2430" s="1" t="s">
        <v>411</v>
      </c>
      <c r="B2430" t="str">
        <f t="shared" si="342"/>
        <v xml:space="preserve"> wielicki </v>
      </c>
      <c r="C2430" s="4" t="s">
        <v>17</v>
      </c>
      <c r="D2430" s="6">
        <v>7995</v>
      </c>
      <c r="E2430" s="6">
        <v>3950</v>
      </c>
      <c r="F2430" s="6">
        <v>4045</v>
      </c>
      <c r="G2430" t="b">
        <f t="shared" si="343"/>
        <v>0</v>
      </c>
      <c r="H2430" t="b">
        <f t="shared" si="344"/>
        <v>1</v>
      </c>
      <c r="I2430" t="b">
        <f t="shared" si="345"/>
        <v>1</v>
      </c>
      <c r="J2430" t="b">
        <f t="shared" si="346"/>
        <v>0</v>
      </c>
    </row>
    <row r="2431" spans="1:10">
      <c r="A2431" s="1" t="s">
        <v>411</v>
      </c>
      <c r="B2431" t="str">
        <f t="shared" si="342"/>
        <v xml:space="preserve"> wielicki </v>
      </c>
      <c r="C2431" s="4" t="s">
        <v>18</v>
      </c>
      <c r="D2431" s="6">
        <v>7643</v>
      </c>
      <c r="E2431" s="6">
        <v>3656</v>
      </c>
      <c r="F2431" s="6">
        <v>3987</v>
      </c>
      <c r="G2431" t="b">
        <f t="shared" si="343"/>
        <v>0</v>
      </c>
      <c r="H2431" t="b">
        <f t="shared" si="344"/>
        <v>1</v>
      </c>
      <c r="I2431" t="b">
        <f t="shared" si="345"/>
        <v>1</v>
      </c>
      <c r="J2431" t="b">
        <f t="shared" si="346"/>
        <v>0</v>
      </c>
    </row>
    <row r="2432" spans="1:10">
      <c r="A2432" s="1" t="s">
        <v>411</v>
      </c>
      <c r="B2432" t="str">
        <f t="shared" si="342"/>
        <v xml:space="preserve"> wielicki </v>
      </c>
      <c r="C2432" s="4" t="s">
        <v>19</v>
      </c>
      <c r="D2432" s="6">
        <v>5660</v>
      </c>
      <c r="E2432" s="6">
        <v>2554</v>
      </c>
      <c r="F2432" s="6">
        <v>3106</v>
      </c>
      <c r="G2432" t="b">
        <f t="shared" si="343"/>
        <v>0</v>
      </c>
      <c r="H2432" t="b">
        <f t="shared" si="344"/>
        <v>1</v>
      </c>
      <c r="I2432" t="b">
        <f t="shared" si="345"/>
        <v>1</v>
      </c>
      <c r="J2432" t="b">
        <f t="shared" si="346"/>
        <v>0</v>
      </c>
    </row>
    <row r="2433" spans="1:10">
      <c r="A2433" s="1" t="s">
        <v>411</v>
      </c>
      <c r="B2433" t="str">
        <f t="shared" si="342"/>
        <v xml:space="preserve"> wielicki </v>
      </c>
      <c r="C2433" s="4" t="s">
        <v>5</v>
      </c>
      <c r="D2433" s="6">
        <v>10353</v>
      </c>
      <c r="E2433" s="6">
        <v>3811</v>
      </c>
      <c r="F2433" s="6">
        <v>6542</v>
      </c>
      <c r="G2433" t="b">
        <f t="shared" si="343"/>
        <v>1</v>
      </c>
      <c r="H2433" t="b">
        <f t="shared" si="344"/>
        <v>1</v>
      </c>
      <c r="I2433" t="b">
        <f t="shared" si="345"/>
        <v>0</v>
      </c>
      <c r="J2433" t="b">
        <f t="shared" si="346"/>
        <v>0</v>
      </c>
    </row>
    <row r="2434" spans="1:10">
      <c r="A2434" s="1" t="s">
        <v>411</v>
      </c>
      <c r="B2434" t="str">
        <f t="shared" si="342"/>
        <v xml:space="preserve"> wielicki </v>
      </c>
      <c r="C2434" s="4" t="s">
        <v>4</v>
      </c>
      <c r="D2434" s="6">
        <f>SUM(D2432:D2433)</f>
        <v>16013</v>
      </c>
      <c r="E2434" s="6">
        <f>SUM(E2432:E2433)</f>
        <v>6365</v>
      </c>
      <c r="F2434" s="6">
        <f t="shared" ref="F2434" si="347">SUM(F2432:F2433)</f>
        <v>9648</v>
      </c>
      <c r="G2434" t="b">
        <f t="shared" si="343"/>
        <v>1</v>
      </c>
      <c r="H2434" t="b">
        <f t="shared" si="344"/>
        <v>0</v>
      </c>
      <c r="I2434" t="b">
        <f t="shared" si="345"/>
        <v>1</v>
      </c>
      <c r="J2434" t="b">
        <f t="shared" si="346"/>
        <v>0</v>
      </c>
    </row>
    <row r="2435" spans="1:10">
      <c r="A2435" s="1" t="s">
        <v>412</v>
      </c>
      <c r="B2435" t="s">
        <v>666</v>
      </c>
      <c r="C2435" s="1" t="s">
        <v>57</v>
      </c>
      <c r="D2435" s="2">
        <v>5356838</v>
      </c>
      <c r="E2435" s="3">
        <v>2562757</v>
      </c>
      <c r="F2435" s="3">
        <v>2794081</v>
      </c>
      <c r="G2435" t="b">
        <f>IFERROR(IF(SEARCH(" - ",C2435)&gt;0,FALSE,TRUE),TRUE)</f>
        <v>1</v>
      </c>
      <c r="H2435" t="b">
        <f>IFERROR(IF(SEARCH("65+",C2435)&gt;0,FALSE,TRUE),TRUE)</f>
        <v>1</v>
      </c>
      <c r="I2435" t="b">
        <f>IFERROR(IF(SEARCH("70",C2435)&gt;0,FALSE,TRUE),TRUE)</f>
        <v>1</v>
      </c>
      <c r="J2435" t="b">
        <f>AND(G2435:I2435)</f>
        <v>1</v>
      </c>
    </row>
    <row r="2436" spans="1:10">
      <c r="A2436" s="1" t="s">
        <v>412</v>
      </c>
      <c r="B2436" t="str">
        <f t="shared" si="342"/>
        <v>Wszystkie</v>
      </c>
      <c r="C2436" s="4" t="s">
        <v>6</v>
      </c>
      <c r="D2436" s="5">
        <v>286725</v>
      </c>
      <c r="E2436" s="5">
        <v>147453</v>
      </c>
      <c r="F2436" s="5">
        <v>139272</v>
      </c>
      <c r="G2436" t="b">
        <f t="shared" ref="G2436:G2499" si="348">IFERROR(IF(SEARCH(" - ",C2436)&gt;0,FALSE,TRUE),TRUE)</f>
        <v>0</v>
      </c>
      <c r="H2436" t="b">
        <f t="shared" ref="H2436:H2499" si="349">IFERROR(IF(SEARCH("65+",C2436)&gt;0,FALSE,TRUE),TRUE)</f>
        <v>1</v>
      </c>
      <c r="I2436" t="b">
        <f t="shared" ref="I2436:I2499" si="350">IFERROR(IF(SEARCH("70",C2436)&gt;0,FALSE,TRUE),TRUE)</f>
        <v>1</v>
      </c>
      <c r="J2436" t="b">
        <f t="shared" ref="J2436:J2499" si="351">AND(G2436:I2436)</f>
        <v>0</v>
      </c>
    </row>
    <row r="2437" spans="1:10">
      <c r="A2437" s="1" t="s">
        <v>412</v>
      </c>
      <c r="B2437" t="str">
        <f t="shared" si="342"/>
        <v>Wszystkie</v>
      </c>
      <c r="C2437" s="4" t="s">
        <v>7</v>
      </c>
      <c r="D2437" s="6">
        <v>305015</v>
      </c>
      <c r="E2437" s="6">
        <v>156623</v>
      </c>
      <c r="F2437" s="6">
        <v>148392</v>
      </c>
      <c r="G2437" t="b">
        <f t="shared" si="348"/>
        <v>0</v>
      </c>
      <c r="H2437" t="b">
        <f t="shared" si="349"/>
        <v>1</v>
      </c>
      <c r="I2437" t="b">
        <f t="shared" si="350"/>
        <v>1</v>
      </c>
      <c r="J2437" t="b">
        <f t="shared" si="351"/>
        <v>0</v>
      </c>
    </row>
    <row r="2438" spans="1:10">
      <c r="A2438" s="1" t="s">
        <v>412</v>
      </c>
      <c r="B2438" t="str">
        <f t="shared" si="342"/>
        <v>Wszystkie</v>
      </c>
      <c r="C2438" s="4" t="s">
        <v>8</v>
      </c>
      <c r="D2438" s="6">
        <v>255216</v>
      </c>
      <c r="E2438" s="6">
        <v>130537</v>
      </c>
      <c r="F2438" s="6">
        <v>124679</v>
      </c>
      <c r="G2438" t="b">
        <f t="shared" si="348"/>
        <v>0</v>
      </c>
      <c r="H2438" t="b">
        <f t="shared" si="349"/>
        <v>1</v>
      </c>
      <c r="I2438" t="b">
        <f t="shared" si="350"/>
        <v>1</v>
      </c>
      <c r="J2438" t="b">
        <f t="shared" si="351"/>
        <v>0</v>
      </c>
    </row>
    <row r="2439" spans="1:10">
      <c r="A2439" s="1" t="s">
        <v>412</v>
      </c>
      <c r="B2439" t="str">
        <f t="shared" si="342"/>
        <v>Wszystkie</v>
      </c>
      <c r="C2439" s="4" t="s">
        <v>9</v>
      </c>
      <c r="D2439" s="6">
        <v>257829</v>
      </c>
      <c r="E2439" s="6">
        <v>132168</v>
      </c>
      <c r="F2439" s="6">
        <v>125661</v>
      </c>
      <c r="G2439" t="b">
        <f t="shared" si="348"/>
        <v>0</v>
      </c>
      <c r="H2439" t="b">
        <f t="shared" si="349"/>
        <v>1</v>
      </c>
      <c r="I2439" t="b">
        <f t="shared" si="350"/>
        <v>1</v>
      </c>
      <c r="J2439" t="b">
        <f t="shared" si="351"/>
        <v>0</v>
      </c>
    </row>
    <row r="2440" spans="1:10">
      <c r="A2440" s="1" t="s">
        <v>412</v>
      </c>
      <c r="B2440" t="str">
        <f t="shared" si="342"/>
        <v>Wszystkie</v>
      </c>
      <c r="C2440" s="4" t="s">
        <v>10</v>
      </c>
      <c r="D2440" s="6">
        <v>303394</v>
      </c>
      <c r="E2440" s="6">
        <v>154481</v>
      </c>
      <c r="F2440" s="6">
        <v>148913</v>
      </c>
      <c r="G2440" t="b">
        <f t="shared" si="348"/>
        <v>0</v>
      </c>
      <c r="H2440" t="b">
        <f t="shared" si="349"/>
        <v>1</v>
      </c>
      <c r="I2440" t="b">
        <f t="shared" si="350"/>
        <v>1</v>
      </c>
      <c r="J2440" t="b">
        <f t="shared" si="351"/>
        <v>0</v>
      </c>
    </row>
    <row r="2441" spans="1:10">
      <c r="A2441" s="1" t="s">
        <v>412</v>
      </c>
      <c r="B2441" t="str">
        <f t="shared" si="342"/>
        <v>Wszystkie</v>
      </c>
      <c r="C2441" s="4" t="s">
        <v>11</v>
      </c>
      <c r="D2441" s="6">
        <v>373808</v>
      </c>
      <c r="E2441" s="6">
        <v>187444</v>
      </c>
      <c r="F2441" s="6">
        <v>186364</v>
      </c>
      <c r="G2441" t="b">
        <f t="shared" si="348"/>
        <v>0</v>
      </c>
      <c r="H2441" t="b">
        <f t="shared" si="349"/>
        <v>1</v>
      </c>
      <c r="I2441" t="b">
        <f t="shared" si="350"/>
        <v>1</v>
      </c>
      <c r="J2441" t="b">
        <f t="shared" si="351"/>
        <v>0</v>
      </c>
    </row>
    <row r="2442" spans="1:10">
      <c r="A2442" s="1" t="s">
        <v>412</v>
      </c>
      <c r="B2442" t="str">
        <f t="shared" si="342"/>
        <v>Wszystkie</v>
      </c>
      <c r="C2442" s="4" t="s">
        <v>12</v>
      </c>
      <c r="D2442" s="6">
        <v>459675</v>
      </c>
      <c r="E2442" s="6">
        <v>227867</v>
      </c>
      <c r="F2442" s="6">
        <v>231808</v>
      </c>
      <c r="G2442" t="b">
        <f t="shared" si="348"/>
        <v>0</v>
      </c>
      <c r="H2442" t="b">
        <f t="shared" si="349"/>
        <v>1</v>
      </c>
      <c r="I2442" t="b">
        <f t="shared" si="350"/>
        <v>1</v>
      </c>
      <c r="J2442" t="b">
        <f t="shared" si="351"/>
        <v>0</v>
      </c>
    </row>
    <row r="2443" spans="1:10">
      <c r="A2443" s="1" t="s">
        <v>412</v>
      </c>
      <c r="B2443" t="str">
        <f t="shared" si="342"/>
        <v>Wszystkie</v>
      </c>
      <c r="C2443" s="4" t="s">
        <v>13</v>
      </c>
      <c r="D2443" s="6">
        <v>457504</v>
      </c>
      <c r="E2443" s="6">
        <v>226892</v>
      </c>
      <c r="F2443" s="6">
        <v>230612</v>
      </c>
      <c r="G2443" t="b">
        <f t="shared" si="348"/>
        <v>0</v>
      </c>
      <c r="H2443" t="b">
        <f t="shared" si="349"/>
        <v>1</v>
      </c>
      <c r="I2443" t="b">
        <f t="shared" si="350"/>
        <v>1</v>
      </c>
      <c r="J2443" t="b">
        <f t="shared" si="351"/>
        <v>0</v>
      </c>
    </row>
    <row r="2444" spans="1:10">
      <c r="A2444" s="1" t="s">
        <v>412</v>
      </c>
      <c r="B2444" t="str">
        <f t="shared" si="342"/>
        <v>Wszystkie</v>
      </c>
      <c r="C2444" s="4" t="s">
        <v>14</v>
      </c>
      <c r="D2444" s="6">
        <v>403196</v>
      </c>
      <c r="E2444" s="6">
        <v>200707</v>
      </c>
      <c r="F2444" s="6">
        <v>202489</v>
      </c>
      <c r="G2444" t="b">
        <f t="shared" si="348"/>
        <v>0</v>
      </c>
      <c r="H2444" t="b">
        <f t="shared" si="349"/>
        <v>1</v>
      </c>
      <c r="I2444" t="b">
        <f t="shared" si="350"/>
        <v>1</v>
      </c>
      <c r="J2444" t="b">
        <f t="shared" si="351"/>
        <v>0</v>
      </c>
    </row>
    <row r="2445" spans="1:10">
      <c r="A2445" s="1" t="s">
        <v>412</v>
      </c>
      <c r="B2445" t="str">
        <f t="shared" si="342"/>
        <v>Wszystkie</v>
      </c>
      <c r="C2445" s="4" t="s">
        <v>15</v>
      </c>
      <c r="D2445" s="6">
        <v>319849</v>
      </c>
      <c r="E2445" s="6">
        <v>159493</v>
      </c>
      <c r="F2445" s="6">
        <v>160356</v>
      </c>
      <c r="G2445" t="b">
        <f t="shared" si="348"/>
        <v>0</v>
      </c>
      <c r="H2445" t="b">
        <f t="shared" si="349"/>
        <v>1</v>
      </c>
      <c r="I2445" t="b">
        <f t="shared" si="350"/>
        <v>1</v>
      </c>
      <c r="J2445" t="b">
        <f t="shared" si="351"/>
        <v>0</v>
      </c>
    </row>
    <row r="2446" spans="1:10">
      <c r="A2446" s="1" t="s">
        <v>412</v>
      </c>
      <c r="B2446" t="str">
        <f t="shared" si="342"/>
        <v>Wszystkie</v>
      </c>
      <c r="C2446" s="4" t="s">
        <v>16</v>
      </c>
      <c r="D2446" s="6">
        <v>307642</v>
      </c>
      <c r="E2446" s="6">
        <v>151043</v>
      </c>
      <c r="F2446" s="6">
        <v>156599</v>
      </c>
      <c r="G2446" t="b">
        <f t="shared" si="348"/>
        <v>0</v>
      </c>
      <c r="H2446" t="b">
        <f t="shared" si="349"/>
        <v>1</v>
      </c>
      <c r="I2446" t="b">
        <f t="shared" si="350"/>
        <v>1</v>
      </c>
      <c r="J2446" t="b">
        <f t="shared" si="351"/>
        <v>0</v>
      </c>
    </row>
    <row r="2447" spans="1:10">
      <c r="A2447" s="1" t="s">
        <v>412</v>
      </c>
      <c r="B2447" t="str">
        <f t="shared" si="342"/>
        <v>Wszystkie</v>
      </c>
      <c r="C2447" s="4" t="s">
        <v>17</v>
      </c>
      <c r="D2447" s="6">
        <v>366590</v>
      </c>
      <c r="E2447" s="6">
        <v>174489</v>
      </c>
      <c r="F2447" s="6">
        <v>192101</v>
      </c>
      <c r="G2447" t="b">
        <f t="shared" si="348"/>
        <v>0</v>
      </c>
      <c r="H2447" t="b">
        <f t="shared" si="349"/>
        <v>1</v>
      </c>
      <c r="I2447" t="b">
        <f t="shared" si="350"/>
        <v>1</v>
      </c>
      <c r="J2447" t="b">
        <f t="shared" si="351"/>
        <v>0</v>
      </c>
    </row>
    <row r="2448" spans="1:10">
      <c r="A2448" s="1" t="s">
        <v>412</v>
      </c>
      <c r="B2448" t="str">
        <f t="shared" si="342"/>
        <v>Wszystkie</v>
      </c>
      <c r="C2448" s="4" t="s">
        <v>18</v>
      </c>
      <c r="D2448" s="6">
        <v>378276</v>
      </c>
      <c r="E2448" s="6">
        <v>173501</v>
      </c>
      <c r="F2448" s="6">
        <v>204775</v>
      </c>
      <c r="G2448" t="b">
        <f t="shared" si="348"/>
        <v>0</v>
      </c>
      <c r="H2448" t="b">
        <f t="shared" si="349"/>
        <v>1</v>
      </c>
      <c r="I2448" t="b">
        <f t="shared" si="350"/>
        <v>1</v>
      </c>
      <c r="J2448" t="b">
        <f t="shared" si="351"/>
        <v>0</v>
      </c>
    </row>
    <row r="2449" spans="1:10">
      <c r="A2449" s="1" t="s">
        <v>412</v>
      </c>
      <c r="B2449" t="str">
        <f t="shared" si="342"/>
        <v>Wszystkie</v>
      </c>
      <c r="C2449" s="4" t="s">
        <v>19</v>
      </c>
      <c r="D2449" s="6">
        <v>299080</v>
      </c>
      <c r="E2449" s="6">
        <v>130681</v>
      </c>
      <c r="F2449" s="6">
        <v>168399</v>
      </c>
      <c r="G2449" t="b">
        <f t="shared" si="348"/>
        <v>0</v>
      </c>
      <c r="H2449" t="b">
        <f t="shared" si="349"/>
        <v>1</v>
      </c>
      <c r="I2449" t="b">
        <f t="shared" si="350"/>
        <v>1</v>
      </c>
      <c r="J2449" t="b">
        <f t="shared" si="351"/>
        <v>0</v>
      </c>
    </row>
    <row r="2450" spans="1:10">
      <c r="A2450" s="1" t="s">
        <v>412</v>
      </c>
      <c r="B2450" t="str">
        <f t="shared" si="342"/>
        <v>Wszystkie</v>
      </c>
      <c r="C2450" s="4" t="s">
        <v>5</v>
      </c>
      <c r="D2450" s="6">
        <v>583039</v>
      </c>
      <c r="E2450" s="6">
        <v>209378</v>
      </c>
      <c r="F2450" s="6">
        <v>373661</v>
      </c>
      <c r="G2450" t="b">
        <f t="shared" si="348"/>
        <v>1</v>
      </c>
      <c r="H2450" t="b">
        <f t="shared" si="349"/>
        <v>1</v>
      </c>
      <c r="I2450" t="b">
        <f t="shared" si="350"/>
        <v>0</v>
      </c>
      <c r="J2450" t="b">
        <f t="shared" si="351"/>
        <v>0</v>
      </c>
    </row>
    <row r="2451" spans="1:10">
      <c r="A2451" s="1" t="s">
        <v>412</v>
      </c>
      <c r="B2451" t="str">
        <f t="shared" si="342"/>
        <v>Wszystkie</v>
      </c>
      <c r="C2451" s="4" t="s">
        <v>4</v>
      </c>
      <c r="D2451" s="6">
        <f>SUM(D2449:D2450)</f>
        <v>882119</v>
      </c>
      <c r="E2451" s="6">
        <f>SUM(E2449:E2450)</f>
        <v>340059</v>
      </c>
      <c r="F2451" s="6">
        <f t="shared" ref="F2451" si="352">SUM(F2449:F2450)</f>
        <v>542060</v>
      </c>
      <c r="G2451" t="b">
        <f t="shared" si="348"/>
        <v>1</v>
      </c>
      <c r="H2451" t="b">
        <f t="shared" si="349"/>
        <v>0</v>
      </c>
      <c r="I2451" t="b">
        <f t="shared" si="350"/>
        <v>1</v>
      </c>
      <c r="J2451" t="b">
        <f t="shared" si="351"/>
        <v>0</v>
      </c>
    </row>
    <row r="2452" spans="1:10">
      <c r="A2452" s="1" t="s">
        <v>412</v>
      </c>
      <c r="B2452" t="str">
        <f t="shared" si="342"/>
        <v xml:space="preserve"> Ostrołęka </v>
      </c>
      <c r="C2452" s="4" t="s">
        <v>207</v>
      </c>
      <c r="D2452" s="6">
        <v>52408</v>
      </c>
      <c r="E2452" s="6">
        <v>25077</v>
      </c>
      <c r="F2452" s="6">
        <v>27331</v>
      </c>
      <c r="G2452" t="b">
        <f t="shared" si="348"/>
        <v>1</v>
      </c>
      <c r="H2452" t="b">
        <f t="shared" si="349"/>
        <v>1</v>
      </c>
      <c r="I2452" t="b">
        <f t="shared" si="350"/>
        <v>1</v>
      </c>
      <c r="J2452" t="b">
        <f t="shared" si="351"/>
        <v>1</v>
      </c>
    </row>
    <row r="2453" spans="1:10">
      <c r="A2453" s="1" t="s">
        <v>412</v>
      </c>
      <c r="B2453" t="str">
        <f t="shared" si="342"/>
        <v xml:space="preserve"> Ostrołęka </v>
      </c>
      <c r="C2453" s="4" t="s">
        <v>6</v>
      </c>
      <c r="D2453" s="6">
        <v>2609</v>
      </c>
      <c r="E2453" s="6">
        <v>1325</v>
      </c>
      <c r="F2453" s="6">
        <v>1284</v>
      </c>
      <c r="G2453" t="b">
        <f t="shared" si="348"/>
        <v>0</v>
      </c>
      <c r="H2453" t="b">
        <f t="shared" si="349"/>
        <v>1</v>
      </c>
      <c r="I2453" t="b">
        <f t="shared" si="350"/>
        <v>1</v>
      </c>
      <c r="J2453" t="b">
        <f t="shared" si="351"/>
        <v>0</v>
      </c>
    </row>
    <row r="2454" spans="1:10">
      <c r="A2454" s="1" t="s">
        <v>412</v>
      </c>
      <c r="B2454" t="str">
        <f t="shared" si="342"/>
        <v xml:space="preserve"> Ostrołęka </v>
      </c>
      <c r="C2454" s="4" t="s">
        <v>7</v>
      </c>
      <c r="D2454" s="6">
        <v>2748</v>
      </c>
      <c r="E2454" s="6">
        <v>1399</v>
      </c>
      <c r="F2454" s="6">
        <v>1349</v>
      </c>
      <c r="G2454" t="b">
        <f t="shared" si="348"/>
        <v>0</v>
      </c>
      <c r="H2454" t="b">
        <f t="shared" si="349"/>
        <v>1</v>
      </c>
      <c r="I2454" t="b">
        <f t="shared" si="350"/>
        <v>1</v>
      </c>
      <c r="J2454" t="b">
        <f t="shared" si="351"/>
        <v>0</v>
      </c>
    </row>
    <row r="2455" spans="1:10">
      <c r="A2455" s="1" t="s">
        <v>412</v>
      </c>
      <c r="B2455" t="str">
        <f t="shared" si="342"/>
        <v xml:space="preserve"> Ostrołęka </v>
      </c>
      <c r="C2455" s="4" t="s">
        <v>8</v>
      </c>
      <c r="D2455" s="6">
        <v>2363</v>
      </c>
      <c r="E2455" s="6">
        <v>1209</v>
      </c>
      <c r="F2455" s="6">
        <v>1154</v>
      </c>
      <c r="G2455" t="b">
        <f t="shared" si="348"/>
        <v>0</v>
      </c>
      <c r="H2455" t="b">
        <f t="shared" si="349"/>
        <v>1</v>
      </c>
      <c r="I2455" t="b">
        <f t="shared" si="350"/>
        <v>1</v>
      </c>
      <c r="J2455" t="b">
        <f t="shared" si="351"/>
        <v>0</v>
      </c>
    </row>
    <row r="2456" spans="1:10">
      <c r="A2456" s="1" t="s">
        <v>412</v>
      </c>
      <c r="B2456" t="str">
        <f t="shared" si="342"/>
        <v xml:space="preserve"> Ostrołęka </v>
      </c>
      <c r="C2456" s="4" t="s">
        <v>9</v>
      </c>
      <c r="D2456" s="6">
        <v>3046</v>
      </c>
      <c r="E2456" s="6">
        <v>1518</v>
      </c>
      <c r="F2456" s="6">
        <v>1528</v>
      </c>
      <c r="G2456" t="b">
        <f t="shared" si="348"/>
        <v>0</v>
      </c>
      <c r="H2456" t="b">
        <f t="shared" si="349"/>
        <v>1</v>
      </c>
      <c r="I2456" t="b">
        <f t="shared" si="350"/>
        <v>1</v>
      </c>
      <c r="J2456" t="b">
        <f t="shared" si="351"/>
        <v>0</v>
      </c>
    </row>
    <row r="2457" spans="1:10">
      <c r="A2457" s="1" t="s">
        <v>412</v>
      </c>
      <c r="B2457" t="str">
        <f t="shared" si="342"/>
        <v xml:space="preserve"> Ostrołęka </v>
      </c>
      <c r="C2457" s="4" t="s">
        <v>10</v>
      </c>
      <c r="D2457" s="6">
        <v>2980</v>
      </c>
      <c r="E2457" s="6">
        <v>1519</v>
      </c>
      <c r="F2457" s="6">
        <v>1461</v>
      </c>
      <c r="G2457" t="b">
        <f t="shared" si="348"/>
        <v>0</v>
      </c>
      <c r="H2457" t="b">
        <f t="shared" si="349"/>
        <v>1</v>
      </c>
      <c r="I2457" t="b">
        <f t="shared" si="350"/>
        <v>1</v>
      </c>
      <c r="J2457" t="b">
        <f t="shared" si="351"/>
        <v>0</v>
      </c>
    </row>
    <row r="2458" spans="1:10">
      <c r="A2458" s="1" t="s">
        <v>412</v>
      </c>
      <c r="B2458" t="str">
        <f t="shared" si="342"/>
        <v xml:space="preserve"> Ostrołęka </v>
      </c>
      <c r="C2458" s="4" t="s">
        <v>11</v>
      </c>
      <c r="D2458" s="6">
        <v>3752</v>
      </c>
      <c r="E2458" s="6">
        <v>1901</v>
      </c>
      <c r="F2458" s="6">
        <v>1851</v>
      </c>
      <c r="G2458" t="b">
        <f t="shared" si="348"/>
        <v>0</v>
      </c>
      <c r="H2458" t="b">
        <f t="shared" si="349"/>
        <v>1</v>
      </c>
      <c r="I2458" t="b">
        <f t="shared" si="350"/>
        <v>1</v>
      </c>
      <c r="J2458" t="b">
        <f t="shared" si="351"/>
        <v>0</v>
      </c>
    </row>
    <row r="2459" spans="1:10">
      <c r="A2459" s="1" t="s">
        <v>412</v>
      </c>
      <c r="B2459" t="str">
        <f t="shared" si="342"/>
        <v xml:space="preserve"> Ostrołęka </v>
      </c>
      <c r="C2459" s="4" t="s">
        <v>12</v>
      </c>
      <c r="D2459" s="6">
        <v>4594</v>
      </c>
      <c r="E2459" s="6">
        <v>2390</v>
      </c>
      <c r="F2459" s="6">
        <v>2204</v>
      </c>
      <c r="G2459" t="b">
        <f t="shared" si="348"/>
        <v>0</v>
      </c>
      <c r="H2459" t="b">
        <f t="shared" si="349"/>
        <v>1</v>
      </c>
      <c r="I2459" t="b">
        <f t="shared" si="350"/>
        <v>1</v>
      </c>
      <c r="J2459" t="b">
        <f t="shared" si="351"/>
        <v>0</v>
      </c>
    </row>
    <row r="2460" spans="1:10">
      <c r="A2460" s="1" t="s">
        <v>412</v>
      </c>
      <c r="B2460" t="str">
        <f t="shared" si="342"/>
        <v xml:space="preserve"> Ostrołęka </v>
      </c>
      <c r="C2460" s="4" t="s">
        <v>13</v>
      </c>
      <c r="D2460" s="6">
        <v>4275</v>
      </c>
      <c r="E2460" s="6">
        <v>2202</v>
      </c>
      <c r="F2460" s="6">
        <v>2073</v>
      </c>
      <c r="G2460" t="b">
        <f t="shared" si="348"/>
        <v>0</v>
      </c>
      <c r="H2460" t="b">
        <f t="shared" si="349"/>
        <v>1</v>
      </c>
      <c r="I2460" t="b">
        <f t="shared" si="350"/>
        <v>1</v>
      </c>
      <c r="J2460" t="b">
        <f t="shared" si="351"/>
        <v>0</v>
      </c>
    </row>
    <row r="2461" spans="1:10">
      <c r="A2461" s="1" t="s">
        <v>412</v>
      </c>
      <c r="B2461" t="str">
        <f t="shared" si="342"/>
        <v xml:space="preserve"> Ostrołęka </v>
      </c>
      <c r="C2461" s="4" t="s">
        <v>14</v>
      </c>
      <c r="D2461" s="6">
        <v>3401</v>
      </c>
      <c r="E2461" s="6">
        <v>1708</v>
      </c>
      <c r="F2461" s="6">
        <v>1693</v>
      </c>
      <c r="G2461" t="b">
        <f t="shared" si="348"/>
        <v>0</v>
      </c>
      <c r="H2461" t="b">
        <f t="shared" si="349"/>
        <v>1</v>
      </c>
      <c r="I2461" t="b">
        <f t="shared" si="350"/>
        <v>1</v>
      </c>
      <c r="J2461" t="b">
        <f t="shared" si="351"/>
        <v>0</v>
      </c>
    </row>
    <row r="2462" spans="1:10">
      <c r="A2462" s="1" t="s">
        <v>412</v>
      </c>
      <c r="B2462" t="str">
        <f t="shared" si="342"/>
        <v xml:space="preserve"> Ostrołęka </v>
      </c>
      <c r="C2462" s="4" t="s">
        <v>15</v>
      </c>
      <c r="D2462" s="6">
        <v>3132</v>
      </c>
      <c r="E2462" s="6">
        <v>1504</v>
      </c>
      <c r="F2462" s="6">
        <v>1628</v>
      </c>
      <c r="G2462" t="b">
        <f t="shared" si="348"/>
        <v>0</v>
      </c>
      <c r="H2462" t="b">
        <f t="shared" si="349"/>
        <v>1</v>
      </c>
      <c r="I2462" t="b">
        <f t="shared" si="350"/>
        <v>1</v>
      </c>
      <c r="J2462" t="b">
        <f t="shared" si="351"/>
        <v>0</v>
      </c>
    </row>
    <row r="2463" spans="1:10">
      <c r="A2463" s="1" t="s">
        <v>412</v>
      </c>
      <c r="B2463" t="str">
        <f t="shared" si="342"/>
        <v xml:space="preserve"> Ostrołęka </v>
      </c>
      <c r="C2463" s="4" t="s">
        <v>16</v>
      </c>
      <c r="D2463" s="6">
        <v>3331</v>
      </c>
      <c r="E2463" s="6">
        <v>1507</v>
      </c>
      <c r="F2463" s="6">
        <v>1824</v>
      </c>
      <c r="G2463" t="b">
        <f t="shared" si="348"/>
        <v>0</v>
      </c>
      <c r="H2463" t="b">
        <f t="shared" si="349"/>
        <v>1</v>
      </c>
      <c r="I2463" t="b">
        <f t="shared" si="350"/>
        <v>1</v>
      </c>
      <c r="J2463" t="b">
        <f t="shared" si="351"/>
        <v>0</v>
      </c>
    </row>
    <row r="2464" spans="1:10">
      <c r="A2464" s="1" t="s">
        <v>412</v>
      </c>
      <c r="B2464" t="str">
        <f t="shared" si="342"/>
        <v xml:space="preserve"> Ostrołęka </v>
      </c>
      <c r="C2464" s="4" t="s">
        <v>17</v>
      </c>
      <c r="D2464" s="6">
        <v>4337</v>
      </c>
      <c r="E2464" s="6">
        <v>1900</v>
      </c>
      <c r="F2464" s="6">
        <v>2437</v>
      </c>
      <c r="G2464" t="b">
        <f t="shared" si="348"/>
        <v>0</v>
      </c>
      <c r="H2464" t="b">
        <f t="shared" si="349"/>
        <v>1</v>
      </c>
      <c r="I2464" t="b">
        <f t="shared" si="350"/>
        <v>1</v>
      </c>
      <c r="J2464" t="b">
        <f t="shared" si="351"/>
        <v>0</v>
      </c>
    </row>
    <row r="2465" spans="1:10">
      <c r="A2465" s="1" t="s">
        <v>412</v>
      </c>
      <c r="B2465" t="str">
        <f t="shared" si="342"/>
        <v xml:space="preserve"> Ostrołęka </v>
      </c>
      <c r="C2465" s="4" t="s">
        <v>18</v>
      </c>
      <c r="D2465" s="6">
        <v>4384</v>
      </c>
      <c r="E2465" s="6">
        <v>1934</v>
      </c>
      <c r="F2465" s="6">
        <v>2450</v>
      </c>
      <c r="G2465" t="b">
        <f t="shared" si="348"/>
        <v>0</v>
      </c>
      <c r="H2465" t="b">
        <f t="shared" si="349"/>
        <v>1</v>
      </c>
      <c r="I2465" t="b">
        <f t="shared" si="350"/>
        <v>1</v>
      </c>
      <c r="J2465" t="b">
        <f t="shared" si="351"/>
        <v>0</v>
      </c>
    </row>
    <row r="2466" spans="1:10">
      <c r="A2466" s="1" t="s">
        <v>412</v>
      </c>
      <c r="B2466" t="str">
        <f t="shared" si="342"/>
        <v xml:space="preserve"> Ostrołęka </v>
      </c>
      <c r="C2466" s="4" t="s">
        <v>19</v>
      </c>
      <c r="D2466" s="6">
        <v>3023</v>
      </c>
      <c r="E2466" s="6">
        <v>1379</v>
      </c>
      <c r="F2466" s="6">
        <v>1644</v>
      </c>
      <c r="G2466" t="b">
        <f t="shared" si="348"/>
        <v>0</v>
      </c>
      <c r="H2466" t="b">
        <f t="shared" si="349"/>
        <v>1</v>
      </c>
      <c r="I2466" t="b">
        <f t="shared" si="350"/>
        <v>1</v>
      </c>
      <c r="J2466" t="b">
        <f t="shared" si="351"/>
        <v>0</v>
      </c>
    </row>
    <row r="2467" spans="1:10">
      <c r="A2467" s="1" t="s">
        <v>412</v>
      </c>
      <c r="B2467" t="str">
        <f t="shared" si="342"/>
        <v xml:space="preserve"> Ostrołęka </v>
      </c>
      <c r="C2467" s="4" t="s">
        <v>5</v>
      </c>
      <c r="D2467" s="6">
        <v>4433</v>
      </c>
      <c r="E2467" s="6">
        <v>1682</v>
      </c>
      <c r="F2467" s="6">
        <v>2751</v>
      </c>
      <c r="G2467" t="b">
        <f t="shared" si="348"/>
        <v>1</v>
      </c>
      <c r="H2467" t="b">
        <f t="shared" si="349"/>
        <v>1</v>
      </c>
      <c r="I2467" t="b">
        <f t="shared" si="350"/>
        <v>0</v>
      </c>
      <c r="J2467" t="b">
        <f t="shared" si="351"/>
        <v>0</v>
      </c>
    </row>
    <row r="2468" spans="1:10">
      <c r="A2468" s="1" t="s">
        <v>412</v>
      </c>
      <c r="B2468" t="str">
        <f t="shared" si="342"/>
        <v xml:space="preserve"> Ostrołęka </v>
      </c>
      <c r="C2468" s="4" t="s">
        <v>4</v>
      </c>
      <c r="D2468" s="6">
        <f>SUM(D2466:D2467)</f>
        <v>7456</v>
      </c>
      <c r="E2468" s="6">
        <f>SUM(E2466:E2467)</f>
        <v>3061</v>
      </c>
      <c r="F2468" s="6">
        <f t="shared" ref="F2468" si="353">SUM(F2466:F2467)</f>
        <v>4395</v>
      </c>
      <c r="G2468" t="b">
        <f t="shared" si="348"/>
        <v>1</v>
      </c>
      <c r="H2468" t="b">
        <f t="shared" si="349"/>
        <v>0</v>
      </c>
      <c r="I2468" t="b">
        <f t="shared" si="350"/>
        <v>1</v>
      </c>
      <c r="J2468" t="b">
        <f t="shared" si="351"/>
        <v>0</v>
      </c>
    </row>
    <row r="2469" spans="1:10">
      <c r="A2469" s="1" t="s">
        <v>412</v>
      </c>
      <c r="B2469" t="str">
        <f t="shared" si="342"/>
        <v xml:space="preserve"> Płock </v>
      </c>
      <c r="C2469" s="4" t="s">
        <v>208</v>
      </c>
      <c r="D2469" s="6">
        <v>121468</v>
      </c>
      <c r="E2469" s="6">
        <v>57376</v>
      </c>
      <c r="F2469" s="6">
        <v>64092</v>
      </c>
      <c r="G2469" t="b">
        <f t="shared" si="348"/>
        <v>1</v>
      </c>
      <c r="H2469" t="b">
        <f t="shared" si="349"/>
        <v>1</v>
      </c>
      <c r="I2469" t="b">
        <f t="shared" si="350"/>
        <v>1</v>
      </c>
      <c r="J2469" t="b">
        <f t="shared" si="351"/>
        <v>1</v>
      </c>
    </row>
    <row r="2470" spans="1:10">
      <c r="A2470" s="1" t="s">
        <v>412</v>
      </c>
      <c r="B2470" t="str">
        <f t="shared" si="342"/>
        <v xml:space="preserve"> Płock </v>
      </c>
      <c r="C2470" s="4" t="s">
        <v>6</v>
      </c>
      <c r="D2470" s="6">
        <v>5880</v>
      </c>
      <c r="E2470" s="6">
        <v>3079</v>
      </c>
      <c r="F2470" s="6">
        <v>2801</v>
      </c>
      <c r="G2470" t="b">
        <f t="shared" si="348"/>
        <v>0</v>
      </c>
      <c r="H2470" t="b">
        <f t="shared" si="349"/>
        <v>1</v>
      </c>
      <c r="I2470" t="b">
        <f t="shared" si="350"/>
        <v>1</v>
      </c>
      <c r="J2470" t="b">
        <f t="shared" si="351"/>
        <v>0</v>
      </c>
    </row>
    <row r="2471" spans="1:10">
      <c r="A2471" s="1" t="s">
        <v>412</v>
      </c>
      <c r="B2471" t="str">
        <f t="shared" si="342"/>
        <v xml:space="preserve"> Płock </v>
      </c>
      <c r="C2471" s="4" t="s">
        <v>7</v>
      </c>
      <c r="D2471" s="6">
        <v>6223</v>
      </c>
      <c r="E2471" s="6">
        <v>3253</v>
      </c>
      <c r="F2471" s="6">
        <v>2970</v>
      </c>
      <c r="G2471" t="b">
        <f t="shared" si="348"/>
        <v>0</v>
      </c>
      <c r="H2471" t="b">
        <f t="shared" si="349"/>
        <v>1</v>
      </c>
      <c r="I2471" t="b">
        <f t="shared" si="350"/>
        <v>1</v>
      </c>
      <c r="J2471" t="b">
        <f t="shared" si="351"/>
        <v>0</v>
      </c>
    </row>
    <row r="2472" spans="1:10">
      <c r="A2472" s="1" t="s">
        <v>412</v>
      </c>
      <c r="B2472" t="str">
        <f t="shared" si="342"/>
        <v xml:space="preserve"> Płock </v>
      </c>
      <c r="C2472" s="4" t="s">
        <v>8</v>
      </c>
      <c r="D2472" s="6">
        <v>5178</v>
      </c>
      <c r="E2472" s="6">
        <v>2637</v>
      </c>
      <c r="F2472" s="6">
        <v>2541</v>
      </c>
      <c r="G2472" t="b">
        <f t="shared" si="348"/>
        <v>0</v>
      </c>
      <c r="H2472" t="b">
        <f t="shared" si="349"/>
        <v>1</v>
      </c>
      <c r="I2472" t="b">
        <f t="shared" si="350"/>
        <v>1</v>
      </c>
      <c r="J2472" t="b">
        <f t="shared" si="351"/>
        <v>0</v>
      </c>
    </row>
    <row r="2473" spans="1:10">
      <c r="A2473" s="1" t="s">
        <v>412</v>
      </c>
      <c r="B2473" t="str">
        <f t="shared" si="342"/>
        <v xml:space="preserve"> Płock </v>
      </c>
      <c r="C2473" s="4" t="s">
        <v>9</v>
      </c>
      <c r="D2473" s="6">
        <v>5935</v>
      </c>
      <c r="E2473" s="6">
        <v>2921</v>
      </c>
      <c r="F2473" s="6">
        <v>3014</v>
      </c>
      <c r="G2473" t="b">
        <f t="shared" si="348"/>
        <v>0</v>
      </c>
      <c r="H2473" t="b">
        <f t="shared" si="349"/>
        <v>1</v>
      </c>
      <c r="I2473" t="b">
        <f t="shared" si="350"/>
        <v>1</v>
      </c>
      <c r="J2473" t="b">
        <f t="shared" si="351"/>
        <v>0</v>
      </c>
    </row>
    <row r="2474" spans="1:10">
      <c r="A2474" s="1" t="s">
        <v>412</v>
      </c>
      <c r="B2474" t="str">
        <f t="shared" si="342"/>
        <v xml:space="preserve"> Płock </v>
      </c>
      <c r="C2474" s="4" t="s">
        <v>10</v>
      </c>
      <c r="D2474" s="6">
        <v>6814</v>
      </c>
      <c r="E2474" s="6">
        <v>3458</v>
      </c>
      <c r="F2474" s="6">
        <v>3356</v>
      </c>
      <c r="G2474" t="b">
        <f t="shared" si="348"/>
        <v>0</v>
      </c>
      <c r="H2474" t="b">
        <f t="shared" si="349"/>
        <v>1</v>
      </c>
      <c r="I2474" t="b">
        <f t="shared" si="350"/>
        <v>1</v>
      </c>
      <c r="J2474" t="b">
        <f t="shared" si="351"/>
        <v>0</v>
      </c>
    </row>
    <row r="2475" spans="1:10">
      <c r="A2475" s="1" t="s">
        <v>412</v>
      </c>
      <c r="B2475" t="str">
        <f t="shared" si="342"/>
        <v xml:space="preserve"> Płock </v>
      </c>
      <c r="C2475" s="4" t="s">
        <v>11</v>
      </c>
      <c r="D2475" s="6">
        <v>7770</v>
      </c>
      <c r="E2475" s="6">
        <v>4004</v>
      </c>
      <c r="F2475" s="6">
        <v>3766</v>
      </c>
      <c r="G2475" t="b">
        <f t="shared" si="348"/>
        <v>0</v>
      </c>
      <c r="H2475" t="b">
        <f t="shared" si="349"/>
        <v>1</v>
      </c>
      <c r="I2475" t="b">
        <f t="shared" si="350"/>
        <v>1</v>
      </c>
      <c r="J2475" t="b">
        <f t="shared" si="351"/>
        <v>0</v>
      </c>
    </row>
    <row r="2476" spans="1:10">
      <c r="A2476" s="1" t="s">
        <v>412</v>
      </c>
      <c r="B2476" t="str">
        <f t="shared" si="342"/>
        <v xml:space="preserve"> Płock </v>
      </c>
      <c r="C2476" s="4" t="s">
        <v>12</v>
      </c>
      <c r="D2476" s="6">
        <v>9939</v>
      </c>
      <c r="E2476" s="6">
        <v>5001</v>
      </c>
      <c r="F2476" s="6">
        <v>4938</v>
      </c>
      <c r="G2476" t="b">
        <f t="shared" si="348"/>
        <v>0</v>
      </c>
      <c r="H2476" t="b">
        <f t="shared" si="349"/>
        <v>1</v>
      </c>
      <c r="I2476" t="b">
        <f t="shared" si="350"/>
        <v>1</v>
      </c>
      <c r="J2476" t="b">
        <f t="shared" si="351"/>
        <v>0</v>
      </c>
    </row>
    <row r="2477" spans="1:10">
      <c r="A2477" s="1" t="s">
        <v>412</v>
      </c>
      <c r="B2477" t="str">
        <f t="shared" si="342"/>
        <v xml:space="preserve"> Płock </v>
      </c>
      <c r="C2477" s="4" t="s">
        <v>13</v>
      </c>
      <c r="D2477" s="6">
        <v>10306</v>
      </c>
      <c r="E2477" s="6">
        <v>5136</v>
      </c>
      <c r="F2477" s="6">
        <v>5170</v>
      </c>
      <c r="G2477" t="b">
        <f t="shared" si="348"/>
        <v>0</v>
      </c>
      <c r="H2477" t="b">
        <f t="shared" si="349"/>
        <v>1</v>
      </c>
      <c r="I2477" t="b">
        <f t="shared" si="350"/>
        <v>1</v>
      </c>
      <c r="J2477" t="b">
        <f t="shared" si="351"/>
        <v>0</v>
      </c>
    </row>
    <row r="2478" spans="1:10">
      <c r="A2478" s="1" t="s">
        <v>412</v>
      </c>
      <c r="B2478" t="str">
        <f t="shared" si="342"/>
        <v xml:space="preserve"> Płock </v>
      </c>
      <c r="C2478" s="4" t="s">
        <v>14</v>
      </c>
      <c r="D2478" s="6">
        <v>9078</v>
      </c>
      <c r="E2478" s="6">
        <v>4496</v>
      </c>
      <c r="F2478" s="6">
        <v>4582</v>
      </c>
      <c r="G2478" t="b">
        <f t="shared" si="348"/>
        <v>0</v>
      </c>
      <c r="H2478" t="b">
        <f t="shared" si="349"/>
        <v>1</v>
      </c>
      <c r="I2478" t="b">
        <f t="shared" si="350"/>
        <v>1</v>
      </c>
      <c r="J2478" t="b">
        <f t="shared" si="351"/>
        <v>0</v>
      </c>
    </row>
    <row r="2479" spans="1:10">
      <c r="A2479" s="1" t="s">
        <v>412</v>
      </c>
      <c r="B2479" t="str">
        <f t="shared" si="342"/>
        <v xml:space="preserve"> Płock </v>
      </c>
      <c r="C2479" s="4" t="s">
        <v>15</v>
      </c>
      <c r="D2479" s="6">
        <v>7646</v>
      </c>
      <c r="E2479" s="6">
        <v>3697</v>
      </c>
      <c r="F2479" s="6">
        <v>3949</v>
      </c>
      <c r="G2479" t="b">
        <f t="shared" si="348"/>
        <v>0</v>
      </c>
      <c r="H2479" t="b">
        <f t="shared" si="349"/>
        <v>1</v>
      </c>
      <c r="I2479" t="b">
        <f t="shared" si="350"/>
        <v>1</v>
      </c>
      <c r="J2479" t="b">
        <f t="shared" si="351"/>
        <v>0</v>
      </c>
    </row>
    <row r="2480" spans="1:10">
      <c r="A2480" s="1" t="s">
        <v>412</v>
      </c>
      <c r="B2480" t="str">
        <f t="shared" si="342"/>
        <v xml:space="preserve"> Płock </v>
      </c>
      <c r="C2480" s="4" t="s">
        <v>16</v>
      </c>
      <c r="D2480" s="6">
        <v>7272</v>
      </c>
      <c r="E2480" s="6">
        <v>3455</v>
      </c>
      <c r="F2480" s="6">
        <v>3817</v>
      </c>
      <c r="G2480" t="b">
        <f t="shared" si="348"/>
        <v>0</v>
      </c>
      <c r="H2480" t="b">
        <f t="shared" si="349"/>
        <v>1</v>
      </c>
      <c r="I2480" t="b">
        <f t="shared" si="350"/>
        <v>1</v>
      </c>
      <c r="J2480" t="b">
        <f t="shared" si="351"/>
        <v>0</v>
      </c>
    </row>
    <row r="2481" spans="1:10">
      <c r="A2481" s="1" t="s">
        <v>412</v>
      </c>
      <c r="B2481" t="str">
        <f t="shared" si="342"/>
        <v xml:space="preserve"> Płock </v>
      </c>
      <c r="C2481" s="4" t="s">
        <v>17</v>
      </c>
      <c r="D2481" s="6">
        <v>8576</v>
      </c>
      <c r="E2481" s="6">
        <v>3771</v>
      </c>
      <c r="F2481" s="6">
        <v>4805</v>
      </c>
      <c r="G2481" t="b">
        <f t="shared" si="348"/>
        <v>0</v>
      </c>
      <c r="H2481" t="b">
        <f t="shared" si="349"/>
        <v>1</v>
      </c>
      <c r="I2481" t="b">
        <f t="shared" si="350"/>
        <v>1</v>
      </c>
      <c r="J2481" t="b">
        <f t="shared" si="351"/>
        <v>0</v>
      </c>
    </row>
    <row r="2482" spans="1:10">
      <c r="A2482" s="1" t="s">
        <v>412</v>
      </c>
      <c r="B2482" t="str">
        <f t="shared" si="342"/>
        <v xml:space="preserve"> Płock </v>
      </c>
      <c r="C2482" s="4" t="s">
        <v>18</v>
      </c>
      <c r="D2482" s="6">
        <v>9673</v>
      </c>
      <c r="E2482" s="6">
        <v>4112</v>
      </c>
      <c r="F2482" s="6">
        <v>5561</v>
      </c>
      <c r="G2482" t="b">
        <f t="shared" si="348"/>
        <v>0</v>
      </c>
      <c r="H2482" t="b">
        <f t="shared" si="349"/>
        <v>1</v>
      </c>
      <c r="I2482" t="b">
        <f t="shared" si="350"/>
        <v>1</v>
      </c>
      <c r="J2482" t="b">
        <f t="shared" si="351"/>
        <v>0</v>
      </c>
    </row>
    <row r="2483" spans="1:10">
      <c r="A2483" s="1" t="s">
        <v>412</v>
      </c>
      <c r="B2483" t="str">
        <f t="shared" si="342"/>
        <v xml:space="preserve"> Płock </v>
      </c>
      <c r="C2483" s="4" t="s">
        <v>19</v>
      </c>
      <c r="D2483" s="6">
        <v>8533</v>
      </c>
      <c r="E2483" s="6">
        <v>3668</v>
      </c>
      <c r="F2483" s="6">
        <v>4865</v>
      </c>
      <c r="G2483" t="b">
        <f t="shared" si="348"/>
        <v>0</v>
      </c>
      <c r="H2483" t="b">
        <f t="shared" si="349"/>
        <v>1</v>
      </c>
      <c r="I2483" t="b">
        <f t="shared" si="350"/>
        <v>1</v>
      </c>
      <c r="J2483" t="b">
        <f t="shared" si="351"/>
        <v>0</v>
      </c>
    </row>
    <row r="2484" spans="1:10">
      <c r="A2484" s="1" t="s">
        <v>412</v>
      </c>
      <c r="B2484" t="str">
        <f t="shared" si="342"/>
        <v xml:space="preserve"> Płock </v>
      </c>
      <c r="C2484" s="4" t="s">
        <v>5</v>
      </c>
      <c r="D2484" s="6">
        <v>12645</v>
      </c>
      <c r="E2484" s="6">
        <v>4688</v>
      </c>
      <c r="F2484" s="6">
        <v>7957</v>
      </c>
      <c r="G2484" t="b">
        <f t="shared" si="348"/>
        <v>1</v>
      </c>
      <c r="H2484" t="b">
        <f t="shared" si="349"/>
        <v>1</v>
      </c>
      <c r="I2484" t="b">
        <f t="shared" si="350"/>
        <v>0</v>
      </c>
      <c r="J2484" t="b">
        <f t="shared" si="351"/>
        <v>0</v>
      </c>
    </row>
    <row r="2485" spans="1:10">
      <c r="A2485" s="1" t="s">
        <v>412</v>
      </c>
      <c r="B2485" t="str">
        <f t="shared" si="342"/>
        <v xml:space="preserve"> Płock </v>
      </c>
      <c r="C2485" s="4" t="s">
        <v>4</v>
      </c>
      <c r="D2485" s="6">
        <f>SUM(D2483:D2484)</f>
        <v>21178</v>
      </c>
      <c r="E2485" s="6">
        <f>SUM(E2483:E2484)</f>
        <v>8356</v>
      </c>
      <c r="F2485" s="6">
        <f t="shared" ref="F2485" si="354">SUM(F2483:F2484)</f>
        <v>12822</v>
      </c>
      <c r="G2485" t="b">
        <f t="shared" si="348"/>
        <v>1</v>
      </c>
      <c r="H2485" t="b">
        <f t="shared" si="349"/>
        <v>0</v>
      </c>
      <c r="I2485" t="b">
        <f t="shared" si="350"/>
        <v>1</v>
      </c>
      <c r="J2485" t="b">
        <f t="shared" si="351"/>
        <v>0</v>
      </c>
    </row>
    <row r="2486" spans="1:10">
      <c r="A2486" s="1" t="s">
        <v>412</v>
      </c>
      <c r="B2486" t="str">
        <f t="shared" si="342"/>
        <v xml:space="preserve"> Radom </v>
      </c>
      <c r="C2486" s="4" t="s">
        <v>209</v>
      </c>
      <c r="D2486" s="6">
        <v>215653</v>
      </c>
      <c r="E2486" s="6">
        <v>102481</v>
      </c>
      <c r="F2486" s="6">
        <v>113172</v>
      </c>
      <c r="G2486" t="b">
        <f t="shared" si="348"/>
        <v>1</v>
      </c>
      <c r="H2486" t="b">
        <f t="shared" si="349"/>
        <v>1</v>
      </c>
      <c r="I2486" t="b">
        <f t="shared" si="350"/>
        <v>1</v>
      </c>
      <c r="J2486" t="b">
        <f t="shared" si="351"/>
        <v>1</v>
      </c>
    </row>
    <row r="2487" spans="1:10">
      <c r="A2487" s="1" t="s">
        <v>412</v>
      </c>
      <c r="B2487" t="str">
        <f t="shared" si="342"/>
        <v xml:space="preserve"> Radom </v>
      </c>
      <c r="C2487" s="4" t="s">
        <v>6</v>
      </c>
      <c r="D2487" s="6">
        <v>9889</v>
      </c>
      <c r="E2487" s="6">
        <v>5069</v>
      </c>
      <c r="F2487" s="6">
        <v>4820</v>
      </c>
      <c r="G2487" t="b">
        <f t="shared" si="348"/>
        <v>0</v>
      </c>
      <c r="H2487" t="b">
        <f t="shared" si="349"/>
        <v>1</v>
      </c>
      <c r="I2487" t="b">
        <f t="shared" si="350"/>
        <v>1</v>
      </c>
      <c r="J2487" t="b">
        <f t="shared" si="351"/>
        <v>0</v>
      </c>
    </row>
    <row r="2488" spans="1:10">
      <c r="A2488" s="1" t="s">
        <v>412</v>
      </c>
      <c r="B2488" t="str">
        <f t="shared" ref="B2488:B2551" si="355">IF(C2487="65+",C2488,B2487)</f>
        <v xml:space="preserve"> Radom </v>
      </c>
      <c r="C2488" s="4" t="s">
        <v>7</v>
      </c>
      <c r="D2488" s="6">
        <v>10965</v>
      </c>
      <c r="E2488" s="6">
        <v>5724</v>
      </c>
      <c r="F2488" s="6">
        <v>5241</v>
      </c>
      <c r="G2488" t="b">
        <f t="shared" si="348"/>
        <v>0</v>
      </c>
      <c r="H2488" t="b">
        <f t="shared" si="349"/>
        <v>1</v>
      </c>
      <c r="I2488" t="b">
        <f t="shared" si="350"/>
        <v>1</v>
      </c>
      <c r="J2488" t="b">
        <f t="shared" si="351"/>
        <v>0</v>
      </c>
    </row>
    <row r="2489" spans="1:10">
      <c r="A2489" s="1" t="s">
        <v>412</v>
      </c>
      <c r="B2489" t="str">
        <f t="shared" si="355"/>
        <v xml:space="preserve"> Radom </v>
      </c>
      <c r="C2489" s="4" t="s">
        <v>8</v>
      </c>
      <c r="D2489" s="6">
        <v>9787</v>
      </c>
      <c r="E2489" s="6">
        <v>5048</v>
      </c>
      <c r="F2489" s="6">
        <v>4739</v>
      </c>
      <c r="G2489" t="b">
        <f t="shared" si="348"/>
        <v>0</v>
      </c>
      <c r="H2489" t="b">
        <f t="shared" si="349"/>
        <v>1</v>
      </c>
      <c r="I2489" t="b">
        <f t="shared" si="350"/>
        <v>1</v>
      </c>
      <c r="J2489" t="b">
        <f t="shared" si="351"/>
        <v>0</v>
      </c>
    </row>
    <row r="2490" spans="1:10">
      <c r="A2490" s="1" t="s">
        <v>412</v>
      </c>
      <c r="B2490" t="str">
        <f t="shared" si="355"/>
        <v xml:space="preserve"> Radom </v>
      </c>
      <c r="C2490" s="4" t="s">
        <v>9</v>
      </c>
      <c r="D2490" s="6">
        <v>10814</v>
      </c>
      <c r="E2490" s="6">
        <v>5544</v>
      </c>
      <c r="F2490" s="6">
        <v>5270</v>
      </c>
      <c r="G2490" t="b">
        <f t="shared" si="348"/>
        <v>0</v>
      </c>
      <c r="H2490" t="b">
        <f t="shared" si="349"/>
        <v>1</v>
      </c>
      <c r="I2490" t="b">
        <f t="shared" si="350"/>
        <v>1</v>
      </c>
      <c r="J2490" t="b">
        <f t="shared" si="351"/>
        <v>0</v>
      </c>
    </row>
    <row r="2491" spans="1:10">
      <c r="A2491" s="1" t="s">
        <v>412</v>
      </c>
      <c r="B2491" t="str">
        <f t="shared" si="355"/>
        <v xml:space="preserve"> Radom </v>
      </c>
      <c r="C2491" s="4" t="s">
        <v>10</v>
      </c>
      <c r="D2491" s="6">
        <v>12836</v>
      </c>
      <c r="E2491" s="6">
        <v>6544</v>
      </c>
      <c r="F2491" s="6">
        <v>6292</v>
      </c>
      <c r="G2491" t="b">
        <f t="shared" si="348"/>
        <v>0</v>
      </c>
      <c r="H2491" t="b">
        <f t="shared" si="349"/>
        <v>1</v>
      </c>
      <c r="I2491" t="b">
        <f t="shared" si="350"/>
        <v>1</v>
      </c>
      <c r="J2491" t="b">
        <f t="shared" si="351"/>
        <v>0</v>
      </c>
    </row>
    <row r="2492" spans="1:10">
      <c r="A2492" s="1" t="s">
        <v>412</v>
      </c>
      <c r="B2492" t="str">
        <f t="shared" si="355"/>
        <v xml:space="preserve"> Radom </v>
      </c>
      <c r="C2492" s="4" t="s">
        <v>11</v>
      </c>
      <c r="D2492" s="6">
        <v>15305</v>
      </c>
      <c r="E2492" s="6">
        <v>7942</v>
      </c>
      <c r="F2492" s="6">
        <v>7363</v>
      </c>
      <c r="G2492" t="b">
        <f t="shared" si="348"/>
        <v>0</v>
      </c>
      <c r="H2492" t="b">
        <f t="shared" si="349"/>
        <v>1</v>
      </c>
      <c r="I2492" t="b">
        <f t="shared" si="350"/>
        <v>1</v>
      </c>
      <c r="J2492" t="b">
        <f t="shared" si="351"/>
        <v>0</v>
      </c>
    </row>
    <row r="2493" spans="1:10">
      <c r="A2493" s="1" t="s">
        <v>412</v>
      </c>
      <c r="B2493" t="str">
        <f t="shared" si="355"/>
        <v xml:space="preserve"> Radom </v>
      </c>
      <c r="C2493" s="4" t="s">
        <v>12</v>
      </c>
      <c r="D2493" s="6">
        <v>17962</v>
      </c>
      <c r="E2493" s="6">
        <v>9340</v>
      </c>
      <c r="F2493" s="6">
        <v>8622</v>
      </c>
      <c r="G2493" t="b">
        <f t="shared" si="348"/>
        <v>0</v>
      </c>
      <c r="H2493" t="b">
        <f t="shared" si="349"/>
        <v>1</v>
      </c>
      <c r="I2493" t="b">
        <f t="shared" si="350"/>
        <v>1</v>
      </c>
      <c r="J2493" t="b">
        <f t="shared" si="351"/>
        <v>0</v>
      </c>
    </row>
    <row r="2494" spans="1:10">
      <c r="A2494" s="1" t="s">
        <v>412</v>
      </c>
      <c r="B2494" t="str">
        <f t="shared" si="355"/>
        <v xml:space="preserve"> Radom </v>
      </c>
      <c r="C2494" s="4" t="s">
        <v>13</v>
      </c>
      <c r="D2494" s="6">
        <v>17437</v>
      </c>
      <c r="E2494" s="6">
        <v>8930</v>
      </c>
      <c r="F2494" s="6">
        <v>8507</v>
      </c>
      <c r="G2494" t="b">
        <f t="shared" si="348"/>
        <v>0</v>
      </c>
      <c r="H2494" t="b">
        <f t="shared" si="349"/>
        <v>1</v>
      </c>
      <c r="I2494" t="b">
        <f t="shared" si="350"/>
        <v>1</v>
      </c>
      <c r="J2494" t="b">
        <f t="shared" si="351"/>
        <v>0</v>
      </c>
    </row>
    <row r="2495" spans="1:10">
      <c r="A2495" s="1" t="s">
        <v>412</v>
      </c>
      <c r="B2495" t="str">
        <f t="shared" si="355"/>
        <v xml:space="preserve"> Radom </v>
      </c>
      <c r="C2495" s="4" t="s">
        <v>14</v>
      </c>
      <c r="D2495" s="6">
        <v>14945</v>
      </c>
      <c r="E2495" s="6">
        <v>7425</v>
      </c>
      <c r="F2495" s="6">
        <v>7520</v>
      </c>
      <c r="G2495" t="b">
        <f t="shared" si="348"/>
        <v>0</v>
      </c>
      <c r="H2495" t="b">
        <f t="shared" si="349"/>
        <v>1</v>
      </c>
      <c r="I2495" t="b">
        <f t="shared" si="350"/>
        <v>1</v>
      </c>
      <c r="J2495" t="b">
        <f t="shared" si="351"/>
        <v>0</v>
      </c>
    </row>
    <row r="2496" spans="1:10">
      <c r="A2496" s="1" t="s">
        <v>412</v>
      </c>
      <c r="B2496" t="str">
        <f t="shared" si="355"/>
        <v xml:space="preserve"> Radom </v>
      </c>
      <c r="C2496" s="4" t="s">
        <v>15</v>
      </c>
      <c r="D2496" s="6">
        <v>12634</v>
      </c>
      <c r="E2496" s="6">
        <v>6179</v>
      </c>
      <c r="F2496" s="6">
        <v>6455</v>
      </c>
      <c r="G2496" t="b">
        <f t="shared" si="348"/>
        <v>0</v>
      </c>
      <c r="H2496" t="b">
        <f t="shared" si="349"/>
        <v>1</v>
      </c>
      <c r="I2496" t="b">
        <f t="shared" si="350"/>
        <v>1</v>
      </c>
      <c r="J2496" t="b">
        <f t="shared" si="351"/>
        <v>0</v>
      </c>
    </row>
    <row r="2497" spans="1:10">
      <c r="A2497" s="1" t="s">
        <v>412</v>
      </c>
      <c r="B2497" t="str">
        <f t="shared" si="355"/>
        <v xml:space="preserve"> Radom </v>
      </c>
      <c r="C2497" s="4" t="s">
        <v>16</v>
      </c>
      <c r="D2497" s="6">
        <v>13122</v>
      </c>
      <c r="E2497" s="6">
        <v>6154</v>
      </c>
      <c r="F2497" s="6">
        <v>6968</v>
      </c>
      <c r="G2497" t="b">
        <f t="shared" si="348"/>
        <v>0</v>
      </c>
      <c r="H2497" t="b">
        <f t="shared" si="349"/>
        <v>1</v>
      </c>
      <c r="I2497" t="b">
        <f t="shared" si="350"/>
        <v>1</v>
      </c>
      <c r="J2497" t="b">
        <f t="shared" si="351"/>
        <v>0</v>
      </c>
    </row>
    <row r="2498" spans="1:10">
      <c r="A2498" s="1" t="s">
        <v>412</v>
      </c>
      <c r="B2498" t="str">
        <f t="shared" si="355"/>
        <v xml:space="preserve"> Radom </v>
      </c>
      <c r="C2498" s="4" t="s">
        <v>17</v>
      </c>
      <c r="D2498" s="6">
        <v>16400</v>
      </c>
      <c r="E2498" s="6">
        <v>7462</v>
      </c>
      <c r="F2498" s="6">
        <v>8938</v>
      </c>
      <c r="G2498" t="b">
        <f t="shared" si="348"/>
        <v>0</v>
      </c>
      <c r="H2498" t="b">
        <f t="shared" si="349"/>
        <v>1</v>
      </c>
      <c r="I2498" t="b">
        <f t="shared" si="350"/>
        <v>1</v>
      </c>
      <c r="J2498" t="b">
        <f t="shared" si="351"/>
        <v>0</v>
      </c>
    </row>
    <row r="2499" spans="1:10">
      <c r="A2499" s="1" t="s">
        <v>412</v>
      </c>
      <c r="B2499" t="str">
        <f t="shared" si="355"/>
        <v xml:space="preserve"> Radom </v>
      </c>
      <c r="C2499" s="4" t="s">
        <v>18</v>
      </c>
      <c r="D2499" s="6">
        <v>17248</v>
      </c>
      <c r="E2499" s="6">
        <v>7652</v>
      </c>
      <c r="F2499" s="6">
        <v>9596</v>
      </c>
      <c r="G2499" t="b">
        <f t="shared" si="348"/>
        <v>0</v>
      </c>
      <c r="H2499" t="b">
        <f t="shared" si="349"/>
        <v>1</v>
      </c>
      <c r="I2499" t="b">
        <f t="shared" si="350"/>
        <v>1</v>
      </c>
      <c r="J2499" t="b">
        <f t="shared" si="351"/>
        <v>0</v>
      </c>
    </row>
    <row r="2500" spans="1:10">
      <c r="A2500" s="1" t="s">
        <v>412</v>
      </c>
      <c r="B2500" t="str">
        <f t="shared" si="355"/>
        <v xml:space="preserve"> Radom </v>
      </c>
      <c r="C2500" s="4" t="s">
        <v>19</v>
      </c>
      <c r="D2500" s="6">
        <v>12762</v>
      </c>
      <c r="E2500" s="6">
        <v>5247</v>
      </c>
      <c r="F2500" s="6">
        <v>7515</v>
      </c>
      <c r="G2500" t="b">
        <f t="shared" ref="G2500:G2563" si="356">IFERROR(IF(SEARCH(" - ",C2500)&gt;0,FALSE,TRUE),TRUE)</f>
        <v>0</v>
      </c>
      <c r="H2500" t="b">
        <f t="shared" ref="H2500:H2563" si="357">IFERROR(IF(SEARCH("65+",C2500)&gt;0,FALSE,TRUE),TRUE)</f>
        <v>1</v>
      </c>
      <c r="I2500" t="b">
        <f t="shared" ref="I2500:I2563" si="358">IFERROR(IF(SEARCH("70",C2500)&gt;0,FALSE,TRUE),TRUE)</f>
        <v>1</v>
      </c>
      <c r="J2500" t="b">
        <f t="shared" ref="J2500:J2563" si="359">AND(G2500:I2500)</f>
        <v>0</v>
      </c>
    </row>
    <row r="2501" spans="1:10">
      <c r="A2501" s="1" t="s">
        <v>412</v>
      </c>
      <c r="B2501" t="str">
        <f t="shared" si="355"/>
        <v xml:space="preserve"> Radom </v>
      </c>
      <c r="C2501" s="4" t="s">
        <v>5</v>
      </c>
      <c r="D2501" s="6">
        <v>23547</v>
      </c>
      <c r="E2501" s="6">
        <v>8221</v>
      </c>
      <c r="F2501" s="6">
        <v>15326</v>
      </c>
      <c r="G2501" t="b">
        <f t="shared" si="356"/>
        <v>1</v>
      </c>
      <c r="H2501" t="b">
        <f t="shared" si="357"/>
        <v>1</v>
      </c>
      <c r="I2501" t="b">
        <f t="shared" si="358"/>
        <v>0</v>
      </c>
      <c r="J2501" t="b">
        <f t="shared" si="359"/>
        <v>0</v>
      </c>
    </row>
    <row r="2502" spans="1:10">
      <c r="A2502" s="1" t="s">
        <v>412</v>
      </c>
      <c r="B2502" t="str">
        <f t="shared" si="355"/>
        <v xml:space="preserve"> Radom </v>
      </c>
      <c r="C2502" s="4" t="s">
        <v>4</v>
      </c>
      <c r="D2502" s="6">
        <f>SUM(D2500:D2501)</f>
        <v>36309</v>
      </c>
      <c r="E2502" s="6">
        <f>SUM(E2500:E2501)</f>
        <v>13468</v>
      </c>
      <c r="F2502" s="6">
        <f t="shared" ref="F2502" si="360">SUM(F2500:F2501)</f>
        <v>22841</v>
      </c>
      <c r="G2502" t="b">
        <f t="shared" si="356"/>
        <v>1</v>
      </c>
      <c r="H2502" t="b">
        <f t="shared" si="357"/>
        <v>0</v>
      </c>
      <c r="I2502" t="b">
        <f t="shared" si="358"/>
        <v>1</v>
      </c>
      <c r="J2502" t="b">
        <f t="shared" si="359"/>
        <v>0</v>
      </c>
    </row>
    <row r="2503" spans="1:10">
      <c r="A2503" s="1" t="s">
        <v>412</v>
      </c>
      <c r="B2503" t="str">
        <f t="shared" si="355"/>
        <v xml:space="preserve"> Siedlce </v>
      </c>
      <c r="C2503" s="4" t="s">
        <v>210</v>
      </c>
      <c r="D2503" s="6">
        <v>77072</v>
      </c>
      <c r="E2503" s="6">
        <v>36479</v>
      </c>
      <c r="F2503" s="6">
        <v>40593</v>
      </c>
      <c r="G2503" t="b">
        <f t="shared" si="356"/>
        <v>1</v>
      </c>
      <c r="H2503" t="b">
        <f t="shared" si="357"/>
        <v>1</v>
      </c>
      <c r="I2503" t="b">
        <f t="shared" si="358"/>
        <v>1</v>
      </c>
      <c r="J2503" t="b">
        <f t="shared" si="359"/>
        <v>1</v>
      </c>
    </row>
    <row r="2504" spans="1:10">
      <c r="A2504" s="1" t="s">
        <v>412</v>
      </c>
      <c r="B2504" t="str">
        <f t="shared" si="355"/>
        <v xml:space="preserve"> Siedlce </v>
      </c>
      <c r="C2504" s="4" t="s">
        <v>6</v>
      </c>
      <c r="D2504" s="6">
        <v>4533</v>
      </c>
      <c r="E2504" s="6">
        <v>2342</v>
      </c>
      <c r="F2504" s="6">
        <v>2191</v>
      </c>
      <c r="G2504" t="b">
        <f t="shared" si="356"/>
        <v>0</v>
      </c>
      <c r="H2504" t="b">
        <f t="shared" si="357"/>
        <v>1</v>
      </c>
      <c r="I2504" t="b">
        <f t="shared" si="358"/>
        <v>1</v>
      </c>
      <c r="J2504" t="b">
        <f t="shared" si="359"/>
        <v>0</v>
      </c>
    </row>
    <row r="2505" spans="1:10">
      <c r="A2505" s="1" t="s">
        <v>412</v>
      </c>
      <c r="B2505" t="str">
        <f t="shared" si="355"/>
        <v xml:space="preserve"> Siedlce </v>
      </c>
      <c r="C2505" s="4" t="s">
        <v>7</v>
      </c>
      <c r="D2505" s="6">
        <v>4492</v>
      </c>
      <c r="E2505" s="6">
        <v>2312</v>
      </c>
      <c r="F2505" s="6">
        <v>2180</v>
      </c>
      <c r="G2505" t="b">
        <f t="shared" si="356"/>
        <v>0</v>
      </c>
      <c r="H2505" t="b">
        <f t="shared" si="357"/>
        <v>1</v>
      </c>
      <c r="I2505" t="b">
        <f t="shared" si="358"/>
        <v>1</v>
      </c>
      <c r="J2505" t="b">
        <f t="shared" si="359"/>
        <v>0</v>
      </c>
    </row>
    <row r="2506" spans="1:10">
      <c r="A2506" s="1" t="s">
        <v>412</v>
      </c>
      <c r="B2506" t="str">
        <f t="shared" si="355"/>
        <v xml:space="preserve"> Siedlce </v>
      </c>
      <c r="C2506" s="4" t="s">
        <v>8</v>
      </c>
      <c r="D2506" s="6">
        <v>3728</v>
      </c>
      <c r="E2506" s="6">
        <v>1925</v>
      </c>
      <c r="F2506" s="6">
        <v>1803</v>
      </c>
      <c r="G2506" t="b">
        <f t="shared" si="356"/>
        <v>0</v>
      </c>
      <c r="H2506" t="b">
        <f t="shared" si="357"/>
        <v>1</v>
      </c>
      <c r="I2506" t="b">
        <f t="shared" si="358"/>
        <v>1</v>
      </c>
      <c r="J2506" t="b">
        <f t="shared" si="359"/>
        <v>0</v>
      </c>
    </row>
    <row r="2507" spans="1:10">
      <c r="A2507" s="1" t="s">
        <v>412</v>
      </c>
      <c r="B2507" t="str">
        <f t="shared" si="355"/>
        <v xml:space="preserve"> Siedlce </v>
      </c>
      <c r="C2507" s="4" t="s">
        <v>9</v>
      </c>
      <c r="D2507" s="6">
        <v>3791</v>
      </c>
      <c r="E2507" s="6">
        <v>1967</v>
      </c>
      <c r="F2507" s="6">
        <v>1824</v>
      </c>
      <c r="G2507" t="b">
        <f t="shared" si="356"/>
        <v>0</v>
      </c>
      <c r="H2507" t="b">
        <f t="shared" si="357"/>
        <v>1</v>
      </c>
      <c r="I2507" t="b">
        <f t="shared" si="358"/>
        <v>1</v>
      </c>
      <c r="J2507" t="b">
        <f t="shared" si="359"/>
        <v>0</v>
      </c>
    </row>
    <row r="2508" spans="1:10">
      <c r="A2508" s="1" t="s">
        <v>412</v>
      </c>
      <c r="B2508" t="str">
        <f t="shared" si="355"/>
        <v xml:space="preserve"> Siedlce </v>
      </c>
      <c r="C2508" s="4" t="s">
        <v>10</v>
      </c>
      <c r="D2508" s="6">
        <v>4217</v>
      </c>
      <c r="E2508" s="6">
        <v>2203</v>
      </c>
      <c r="F2508" s="6">
        <v>2014</v>
      </c>
      <c r="G2508" t="b">
        <f t="shared" si="356"/>
        <v>0</v>
      </c>
      <c r="H2508" t="b">
        <f t="shared" si="357"/>
        <v>1</v>
      </c>
      <c r="I2508" t="b">
        <f t="shared" si="358"/>
        <v>1</v>
      </c>
      <c r="J2508" t="b">
        <f t="shared" si="359"/>
        <v>0</v>
      </c>
    </row>
    <row r="2509" spans="1:10">
      <c r="A2509" s="1" t="s">
        <v>412</v>
      </c>
      <c r="B2509" t="str">
        <f t="shared" si="355"/>
        <v xml:space="preserve"> Siedlce </v>
      </c>
      <c r="C2509" s="4" t="s">
        <v>11</v>
      </c>
      <c r="D2509" s="6">
        <v>5727</v>
      </c>
      <c r="E2509" s="6">
        <v>2790</v>
      </c>
      <c r="F2509" s="6">
        <v>2937</v>
      </c>
      <c r="G2509" t="b">
        <f t="shared" si="356"/>
        <v>0</v>
      </c>
      <c r="H2509" t="b">
        <f t="shared" si="357"/>
        <v>1</v>
      </c>
      <c r="I2509" t="b">
        <f t="shared" si="358"/>
        <v>1</v>
      </c>
      <c r="J2509" t="b">
        <f t="shared" si="359"/>
        <v>0</v>
      </c>
    </row>
    <row r="2510" spans="1:10">
      <c r="A2510" s="1" t="s">
        <v>412</v>
      </c>
      <c r="B2510" t="str">
        <f t="shared" si="355"/>
        <v xml:space="preserve"> Siedlce </v>
      </c>
      <c r="C2510" s="4" t="s">
        <v>12</v>
      </c>
      <c r="D2510" s="6">
        <v>7097</v>
      </c>
      <c r="E2510" s="6">
        <v>3585</v>
      </c>
      <c r="F2510" s="6">
        <v>3512</v>
      </c>
      <c r="G2510" t="b">
        <f t="shared" si="356"/>
        <v>0</v>
      </c>
      <c r="H2510" t="b">
        <f t="shared" si="357"/>
        <v>1</v>
      </c>
      <c r="I2510" t="b">
        <f t="shared" si="358"/>
        <v>1</v>
      </c>
      <c r="J2510" t="b">
        <f t="shared" si="359"/>
        <v>0</v>
      </c>
    </row>
    <row r="2511" spans="1:10">
      <c r="A2511" s="1" t="s">
        <v>412</v>
      </c>
      <c r="B2511" t="str">
        <f t="shared" si="355"/>
        <v xml:space="preserve"> Siedlce </v>
      </c>
      <c r="C2511" s="4" t="s">
        <v>13</v>
      </c>
      <c r="D2511" s="6">
        <v>6551</v>
      </c>
      <c r="E2511" s="6">
        <v>3258</v>
      </c>
      <c r="F2511" s="6">
        <v>3293</v>
      </c>
      <c r="G2511" t="b">
        <f t="shared" si="356"/>
        <v>0</v>
      </c>
      <c r="H2511" t="b">
        <f t="shared" si="357"/>
        <v>1</v>
      </c>
      <c r="I2511" t="b">
        <f t="shared" si="358"/>
        <v>1</v>
      </c>
      <c r="J2511" t="b">
        <f t="shared" si="359"/>
        <v>0</v>
      </c>
    </row>
    <row r="2512" spans="1:10">
      <c r="A2512" s="1" t="s">
        <v>412</v>
      </c>
      <c r="B2512" t="str">
        <f t="shared" si="355"/>
        <v xml:space="preserve"> Siedlce </v>
      </c>
      <c r="C2512" s="4" t="s">
        <v>14</v>
      </c>
      <c r="D2512" s="6">
        <v>5243</v>
      </c>
      <c r="E2512" s="6">
        <v>2554</v>
      </c>
      <c r="F2512" s="6">
        <v>2689</v>
      </c>
      <c r="G2512" t="b">
        <f t="shared" si="356"/>
        <v>0</v>
      </c>
      <c r="H2512" t="b">
        <f t="shared" si="357"/>
        <v>1</v>
      </c>
      <c r="I2512" t="b">
        <f t="shared" si="358"/>
        <v>1</v>
      </c>
      <c r="J2512" t="b">
        <f t="shared" si="359"/>
        <v>0</v>
      </c>
    </row>
    <row r="2513" spans="1:10">
      <c r="A2513" s="1" t="s">
        <v>412</v>
      </c>
      <c r="B2513" t="str">
        <f t="shared" si="355"/>
        <v xml:space="preserve"> Siedlce </v>
      </c>
      <c r="C2513" s="4" t="s">
        <v>15</v>
      </c>
      <c r="D2513" s="6">
        <v>4140</v>
      </c>
      <c r="E2513" s="6">
        <v>2018</v>
      </c>
      <c r="F2513" s="6">
        <v>2122</v>
      </c>
      <c r="G2513" t="b">
        <f t="shared" si="356"/>
        <v>0</v>
      </c>
      <c r="H2513" t="b">
        <f t="shared" si="357"/>
        <v>1</v>
      </c>
      <c r="I2513" t="b">
        <f t="shared" si="358"/>
        <v>1</v>
      </c>
      <c r="J2513" t="b">
        <f t="shared" si="359"/>
        <v>0</v>
      </c>
    </row>
    <row r="2514" spans="1:10">
      <c r="A2514" s="1" t="s">
        <v>412</v>
      </c>
      <c r="B2514" t="str">
        <f t="shared" si="355"/>
        <v xml:space="preserve"> Siedlce </v>
      </c>
      <c r="C2514" s="4" t="s">
        <v>16</v>
      </c>
      <c r="D2514" s="6">
        <v>4272</v>
      </c>
      <c r="E2514" s="6">
        <v>1909</v>
      </c>
      <c r="F2514" s="6">
        <v>2363</v>
      </c>
      <c r="G2514" t="b">
        <f t="shared" si="356"/>
        <v>0</v>
      </c>
      <c r="H2514" t="b">
        <f t="shared" si="357"/>
        <v>1</v>
      </c>
      <c r="I2514" t="b">
        <f t="shared" si="358"/>
        <v>1</v>
      </c>
      <c r="J2514" t="b">
        <f t="shared" si="359"/>
        <v>0</v>
      </c>
    </row>
    <row r="2515" spans="1:10">
      <c r="A2515" s="1" t="s">
        <v>412</v>
      </c>
      <c r="B2515" t="str">
        <f t="shared" si="355"/>
        <v xml:space="preserve"> Siedlce </v>
      </c>
      <c r="C2515" s="4" t="s">
        <v>17</v>
      </c>
      <c r="D2515" s="6">
        <v>5469</v>
      </c>
      <c r="E2515" s="6">
        <v>2369</v>
      </c>
      <c r="F2515" s="6">
        <v>3100</v>
      </c>
      <c r="G2515" t="b">
        <f t="shared" si="356"/>
        <v>0</v>
      </c>
      <c r="H2515" t="b">
        <f t="shared" si="357"/>
        <v>1</v>
      </c>
      <c r="I2515" t="b">
        <f t="shared" si="358"/>
        <v>1</v>
      </c>
      <c r="J2515" t="b">
        <f t="shared" si="359"/>
        <v>0</v>
      </c>
    </row>
    <row r="2516" spans="1:10">
      <c r="A2516" s="1" t="s">
        <v>412</v>
      </c>
      <c r="B2516" t="str">
        <f t="shared" si="355"/>
        <v xml:space="preserve"> Siedlce </v>
      </c>
      <c r="C2516" s="4" t="s">
        <v>18</v>
      </c>
      <c r="D2516" s="6">
        <v>6038</v>
      </c>
      <c r="E2516" s="6">
        <v>2604</v>
      </c>
      <c r="F2516" s="6">
        <v>3434</v>
      </c>
      <c r="G2516" t="b">
        <f t="shared" si="356"/>
        <v>0</v>
      </c>
      <c r="H2516" t="b">
        <f t="shared" si="357"/>
        <v>1</v>
      </c>
      <c r="I2516" t="b">
        <f t="shared" si="358"/>
        <v>1</v>
      </c>
      <c r="J2516" t="b">
        <f t="shared" si="359"/>
        <v>0</v>
      </c>
    </row>
    <row r="2517" spans="1:10">
      <c r="A2517" s="1" t="s">
        <v>412</v>
      </c>
      <c r="B2517" t="str">
        <f t="shared" si="355"/>
        <v xml:space="preserve"> Siedlce </v>
      </c>
      <c r="C2517" s="4" t="s">
        <v>19</v>
      </c>
      <c r="D2517" s="6">
        <v>4601</v>
      </c>
      <c r="E2517" s="6">
        <v>2024</v>
      </c>
      <c r="F2517" s="6">
        <v>2577</v>
      </c>
      <c r="G2517" t="b">
        <f t="shared" si="356"/>
        <v>0</v>
      </c>
      <c r="H2517" t="b">
        <f t="shared" si="357"/>
        <v>1</v>
      </c>
      <c r="I2517" t="b">
        <f t="shared" si="358"/>
        <v>1</v>
      </c>
      <c r="J2517" t="b">
        <f t="shared" si="359"/>
        <v>0</v>
      </c>
    </row>
    <row r="2518" spans="1:10">
      <c r="A2518" s="1" t="s">
        <v>412</v>
      </c>
      <c r="B2518" t="str">
        <f t="shared" si="355"/>
        <v xml:space="preserve"> Siedlce </v>
      </c>
      <c r="C2518" s="4" t="s">
        <v>5</v>
      </c>
      <c r="D2518" s="6">
        <v>7173</v>
      </c>
      <c r="E2518" s="6">
        <v>2619</v>
      </c>
      <c r="F2518" s="6">
        <v>4554</v>
      </c>
      <c r="G2518" t="b">
        <f t="shared" si="356"/>
        <v>1</v>
      </c>
      <c r="H2518" t="b">
        <f t="shared" si="357"/>
        <v>1</v>
      </c>
      <c r="I2518" t="b">
        <f t="shared" si="358"/>
        <v>0</v>
      </c>
      <c r="J2518" t="b">
        <f t="shared" si="359"/>
        <v>0</v>
      </c>
    </row>
    <row r="2519" spans="1:10">
      <c r="A2519" s="1" t="s">
        <v>412</v>
      </c>
      <c r="B2519" t="str">
        <f t="shared" si="355"/>
        <v xml:space="preserve"> Siedlce </v>
      </c>
      <c r="C2519" s="4" t="s">
        <v>4</v>
      </c>
      <c r="D2519" s="6">
        <f>SUM(D2517:D2518)</f>
        <v>11774</v>
      </c>
      <c r="E2519" s="6">
        <f>SUM(E2517:E2518)</f>
        <v>4643</v>
      </c>
      <c r="F2519" s="6">
        <f t="shared" ref="F2519" si="361">SUM(F2517:F2518)</f>
        <v>7131</v>
      </c>
      <c r="G2519" t="b">
        <f t="shared" si="356"/>
        <v>1</v>
      </c>
      <c r="H2519" t="b">
        <f t="shared" si="357"/>
        <v>0</v>
      </c>
      <c r="I2519" t="b">
        <f t="shared" si="358"/>
        <v>1</v>
      </c>
      <c r="J2519" t="b">
        <f t="shared" si="359"/>
        <v>0</v>
      </c>
    </row>
    <row r="2520" spans="1:10">
      <c r="A2520" s="1" t="s">
        <v>412</v>
      </c>
      <c r="B2520" t="str">
        <f t="shared" si="355"/>
        <v xml:space="preserve"> Warszawa </v>
      </c>
      <c r="C2520" s="4" t="s">
        <v>211</v>
      </c>
      <c r="D2520" s="6">
        <v>1748916</v>
      </c>
      <c r="E2520" s="6">
        <v>802969</v>
      </c>
      <c r="F2520" s="6">
        <v>945947</v>
      </c>
      <c r="G2520" t="b">
        <f t="shared" si="356"/>
        <v>1</v>
      </c>
      <c r="H2520" t="b">
        <f t="shared" si="357"/>
        <v>1</v>
      </c>
      <c r="I2520" t="b">
        <f t="shared" si="358"/>
        <v>1</v>
      </c>
      <c r="J2520" t="b">
        <f t="shared" si="359"/>
        <v>1</v>
      </c>
    </row>
    <row r="2521" spans="1:10">
      <c r="A2521" s="1" t="s">
        <v>412</v>
      </c>
      <c r="B2521" t="str">
        <f t="shared" si="355"/>
        <v xml:space="preserve"> Warszawa </v>
      </c>
      <c r="C2521" s="4" t="s">
        <v>6</v>
      </c>
      <c r="D2521" s="6">
        <v>96652</v>
      </c>
      <c r="E2521" s="6">
        <v>49697</v>
      </c>
      <c r="F2521" s="6">
        <v>46955</v>
      </c>
      <c r="G2521" t="b">
        <f t="shared" si="356"/>
        <v>0</v>
      </c>
      <c r="H2521" t="b">
        <f t="shared" si="357"/>
        <v>1</v>
      </c>
      <c r="I2521" t="b">
        <f t="shared" si="358"/>
        <v>1</v>
      </c>
      <c r="J2521" t="b">
        <f t="shared" si="359"/>
        <v>0</v>
      </c>
    </row>
    <row r="2522" spans="1:10">
      <c r="A2522" s="1" t="s">
        <v>412</v>
      </c>
      <c r="B2522" t="str">
        <f t="shared" si="355"/>
        <v xml:space="preserve"> Warszawa </v>
      </c>
      <c r="C2522" s="4" t="s">
        <v>7</v>
      </c>
      <c r="D2522" s="6">
        <v>94143</v>
      </c>
      <c r="E2522" s="6">
        <v>48418</v>
      </c>
      <c r="F2522" s="6">
        <v>45725</v>
      </c>
      <c r="G2522" t="b">
        <f t="shared" si="356"/>
        <v>0</v>
      </c>
      <c r="H2522" t="b">
        <f t="shared" si="357"/>
        <v>1</v>
      </c>
      <c r="I2522" t="b">
        <f t="shared" si="358"/>
        <v>1</v>
      </c>
      <c r="J2522" t="b">
        <f t="shared" si="359"/>
        <v>0</v>
      </c>
    </row>
    <row r="2523" spans="1:10">
      <c r="A2523" s="1" t="s">
        <v>412</v>
      </c>
      <c r="B2523" t="str">
        <f t="shared" si="355"/>
        <v xml:space="preserve"> Warszawa </v>
      </c>
      <c r="C2523" s="4" t="s">
        <v>8</v>
      </c>
      <c r="D2523" s="6">
        <v>69217</v>
      </c>
      <c r="E2523" s="6">
        <v>35241</v>
      </c>
      <c r="F2523" s="6">
        <v>33976</v>
      </c>
      <c r="G2523" t="b">
        <f t="shared" si="356"/>
        <v>0</v>
      </c>
      <c r="H2523" t="b">
        <f t="shared" si="357"/>
        <v>1</v>
      </c>
      <c r="I2523" t="b">
        <f t="shared" si="358"/>
        <v>1</v>
      </c>
      <c r="J2523" t="b">
        <f t="shared" si="359"/>
        <v>0</v>
      </c>
    </row>
    <row r="2524" spans="1:10">
      <c r="A2524" s="1" t="s">
        <v>412</v>
      </c>
      <c r="B2524" t="str">
        <f t="shared" si="355"/>
        <v xml:space="preserve"> Warszawa </v>
      </c>
      <c r="C2524" s="4" t="s">
        <v>9</v>
      </c>
      <c r="D2524" s="6">
        <v>59908</v>
      </c>
      <c r="E2524" s="6">
        <v>30371</v>
      </c>
      <c r="F2524" s="6">
        <v>29537</v>
      </c>
      <c r="G2524" t="b">
        <f t="shared" si="356"/>
        <v>0</v>
      </c>
      <c r="H2524" t="b">
        <f t="shared" si="357"/>
        <v>1</v>
      </c>
      <c r="I2524" t="b">
        <f t="shared" si="358"/>
        <v>1</v>
      </c>
      <c r="J2524" t="b">
        <f t="shared" si="359"/>
        <v>0</v>
      </c>
    </row>
    <row r="2525" spans="1:10">
      <c r="A2525" s="1" t="s">
        <v>412</v>
      </c>
      <c r="B2525" t="str">
        <f t="shared" si="355"/>
        <v xml:space="preserve"> Warszawa </v>
      </c>
      <c r="C2525" s="4" t="s">
        <v>10</v>
      </c>
      <c r="D2525" s="6">
        <v>69616</v>
      </c>
      <c r="E2525" s="6">
        <v>35159</v>
      </c>
      <c r="F2525" s="6">
        <v>34457</v>
      </c>
      <c r="G2525" t="b">
        <f t="shared" si="356"/>
        <v>0</v>
      </c>
      <c r="H2525" t="b">
        <f t="shared" si="357"/>
        <v>1</v>
      </c>
      <c r="I2525" t="b">
        <f t="shared" si="358"/>
        <v>1</v>
      </c>
      <c r="J2525" t="b">
        <f t="shared" si="359"/>
        <v>0</v>
      </c>
    </row>
    <row r="2526" spans="1:10">
      <c r="A2526" s="1" t="s">
        <v>412</v>
      </c>
      <c r="B2526" t="str">
        <f t="shared" si="355"/>
        <v xml:space="preserve"> Warszawa </v>
      </c>
      <c r="C2526" s="4" t="s">
        <v>11</v>
      </c>
      <c r="D2526" s="6">
        <v>119015</v>
      </c>
      <c r="E2526" s="6">
        <v>55949</v>
      </c>
      <c r="F2526" s="6">
        <v>63066</v>
      </c>
      <c r="G2526" t="b">
        <f t="shared" si="356"/>
        <v>0</v>
      </c>
      <c r="H2526" t="b">
        <f t="shared" si="357"/>
        <v>1</v>
      </c>
      <c r="I2526" t="b">
        <f t="shared" si="358"/>
        <v>1</v>
      </c>
      <c r="J2526" t="b">
        <f t="shared" si="359"/>
        <v>0</v>
      </c>
    </row>
    <row r="2527" spans="1:10">
      <c r="A2527" s="1" t="s">
        <v>412</v>
      </c>
      <c r="B2527" t="str">
        <f t="shared" si="355"/>
        <v xml:space="preserve"> Warszawa </v>
      </c>
      <c r="C2527" s="4" t="s">
        <v>12</v>
      </c>
      <c r="D2527" s="6">
        <v>169791</v>
      </c>
      <c r="E2527" s="6">
        <v>79696</v>
      </c>
      <c r="F2527" s="6">
        <v>90095</v>
      </c>
      <c r="G2527" t="b">
        <f t="shared" si="356"/>
        <v>0</v>
      </c>
      <c r="H2527" t="b">
        <f t="shared" si="357"/>
        <v>1</v>
      </c>
      <c r="I2527" t="b">
        <f t="shared" si="358"/>
        <v>1</v>
      </c>
      <c r="J2527" t="b">
        <f t="shared" si="359"/>
        <v>0</v>
      </c>
    </row>
    <row r="2528" spans="1:10">
      <c r="A2528" s="1" t="s">
        <v>412</v>
      </c>
      <c r="B2528" t="str">
        <f t="shared" si="355"/>
        <v xml:space="preserve"> Warszawa </v>
      </c>
      <c r="C2528" s="4" t="s">
        <v>13</v>
      </c>
      <c r="D2528" s="6">
        <v>166245</v>
      </c>
      <c r="E2528" s="6">
        <v>78778</v>
      </c>
      <c r="F2528" s="6">
        <v>87467</v>
      </c>
      <c r="G2528" t="b">
        <f t="shared" si="356"/>
        <v>0</v>
      </c>
      <c r="H2528" t="b">
        <f t="shared" si="357"/>
        <v>1</v>
      </c>
      <c r="I2528" t="b">
        <f t="shared" si="358"/>
        <v>1</v>
      </c>
      <c r="J2528" t="b">
        <f t="shared" si="359"/>
        <v>0</v>
      </c>
    </row>
    <row r="2529" spans="1:10">
      <c r="A2529" s="1" t="s">
        <v>412</v>
      </c>
      <c r="B2529" t="str">
        <f t="shared" si="355"/>
        <v xml:space="preserve"> Warszawa </v>
      </c>
      <c r="C2529" s="4" t="s">
        <v>14</v>
      </c>
      <c r="D2529" s="6">
        <v>138402</v>
      </c>
      <c r="E2529" s="6">
        <v>66283</v>
      </c>
      <c r="F2529" s="6">
        <v>72119</v>
      </c>
      <c r="G2529" t="b">
        <f t="shared" si="356"/>
        <v>0</v>
      </c>
      <c r="H2529" t="b">
        <f t="shared" si="357"/>
        <v>1</v>
      </c>
      <c r="I2529" t="b">
        <f t="shared" si="358"/>
        <v>1</v>
      </c>
      <c r="J2529" t="b">
        <f t="shared" si="359"/>
        <v>0</v>
      </c>
    </row>
    <row r="2530" spans="1:10">
      <c r="A2530" s="1" t="s">
        <v>412</v>
      </c>
      <c r="B2530" t="str">
        <f t="shared" si="355"/>
        <v xml:space="preserve"> Warszawa </v>
      </c>
      <c r="C2530" s="4" t="s">
        <v>15</v>
      </c>
      <c r="D2530" s="6">
        <v>95804</v>
      </c>
      <c r="E2530" s="6">
        <v>46458</v>
      </c>
      <c r="F2530" s="6">
        <v>49346</v>
      </c>
      <c r="G2530" t="b">
        <f t="shared" si="356"/>
        <v>0</v>
      </c>
      <c r="H2530" t="b">
        <f t="shared" si="357"/>
        <v>1</v>
      </c>
      <c r="I2530" t="b">
        <f t="shared" si="358"/>
        <v>1</v>
      </c>
      <c r="J2530" t="b">
        <f t="shared" si="359"/>
        <v>0</v>
      </c>
    </row>
    <row r="2531" spans="1:10">
      <c r="A2531" s="1" t="s">
        <v>412</v>
      </c>
      <c r="B2531" t="str">
        <f t="shared" si="355"/>
        <v xml:space="preserve"> Warszawa </v>
      </c>
      <c r="C2531" s="4" t="s">
        <v>16</v>
      </c>
      <c r="D2531" s="6">
        <v>88182</v>
      </c>
      <c r="E2531" s="6">
        <v>41831</v>
      </c>
      <c r="F2531" s="6">
        <v>46351</v>
      </c>
      <c r="G2531" t="b">
        <f t="shared" si="356"/>
        <v>0</v>
      </c>
      <c r="H2531" t="b">
        <f t="shared" si="357"/>
        <v>1</v>
      </c>
      <c r="I2531" t="b">
        <f t="shared" si="358"/>
        <v>1</v>
      </c>
      <c r="J2531" t="b">
        <f t="shared" si="359"/>
        <v>0</v>
      </c>
    </row>
    <row r="2532" spans="1:10">
      <c r="A2532" s="1" t="s">
        <v>412</v>
      </c>
      <c r="B2532" t="str">
        <f t="shared" si="355"/>
        <v xml:space="preserve"> Warszawa </v>
      </c>
      <c r="C2532" s="4" t="s">
        <v>17</v>
      </c>
      <c r="D2532" s="6">
        <v>114060</v>
      </c>
      <c r="E2532" s="6">
        <v>51300</v>
      </c>
      <c r="F2532" s="6">
        <v>62760</v>
      </c>
      <c r="G2532" t="b">
        <f t="shared" si="356"/>
        <v>0</v>
      </c>
      <c r="H2532" t="b">
        <f t="shared" si="357"/>
        <v>1</v>
      </c>
      <c r="I2532" t="b">
        <f t="shared" si="358"/>
        <v>1</v>
      </c>
      <c r="J2532" t="b">
        <f t="shared" si="359"/>
        <v>0</v>
      </c>
    </row>
    <row r="2533" spans="1:10">
      <c r="A2533" s="1" t="s">
        <v>412</v>
      </c>
      <c r="B2533" t="str">
        <f t="shared" si="355"/>
        <v xml:space="preserve"> Warszawa </v>
      </c>
      <c r="C2533" s="4" t="s">
        <v>18</v>
      </c>
      <c r="D2533" s="6">
        <v>131481</v>
      </c>
      <c r="E2533" s="6">
        <v>57295</v>
      </c>
      <c r="F2533" s="6">
        <v>74186</v>
      </c>
      <c r="G2533" t="b">
        <f t="shared" si="356"/>
        <v>0</v>
      </c>
      <c r="H2533" t="b">
        <f t="shared" si="357"/>
        <v>1</v>
      </c>
      <c r="I2533" t="b">
        <f t="shared" si="358"/>
        <v>1</v>
      </c>
      <c r="J2533" t="b">
        <f t="shared" si="359"/>
        <v>0</v>
      </c>
    </row>
    <row r="2534" spans="1:10">
      <c r="A2534" s="1" t="s">
        <v>412</v>
      </c>
      <c r="B2534" t="str">
        <f t="shared" si="355"/>
        <v xml:space="preserve"> Warszawa </v>
      </c>
      <c r="C2534" s="4" t="s">
        <v>19</v>
      </c>
      <c r="D2534" s="6">
        <v>107241</v>
      </c>
      <c r="E2534" s="6">
        <v>44832</v>
      </c>
      <c r="F2534" s="6">
        <v>62409</v>
      </c>
      <c r="G2534" t="b">
        <f t="shared" si="356"/>
        <v>0</v>
      </c>
      <c r="H2534" t="b">
        <f t="shared" si="357"/>
        <v>1</v>
      </c>
      <c r="I2534" t="b">
        <f t="shared" si="358"/>
        <v>1</v>
      </c>
      <c r="J2534" t="b">
        <f t="shared" si="359"/>
        <v>0</v>
      </c>
    </row>
    <row r="2535" spans="1:10">
      <c r="A2535" s="1" t="s">
        <v>412</v>
      </c>
      <c r="B2535" t="str">
        <f t="shared" si="355"/>
        <v xml:space="preserve"> Warszawa </v>
      </c>
      <c r="C2535" s="4" t="s">
        <v>5</v>
      </c>
      <c r="D2535" s="6">
        <v>229159</v>
      </c>
      <c r="E2535" s="6">
        <v>81661</v>
      </c>
      <c r="F2535" s="6">
        <v>147498</v>
      </c>
      <c r="G2535" t="b">
        <f t="shared" si="356"/>
        <v>1</v>
      </c>
      <c r="H2535" t="b">
        <f t="shared" si="357"/>
        <v>1</v>
      </c>
      <c r="I2535" t="b">
        <f t="shared" si="358"/>
        <v>0</v>
      </c>
      <c r="J2535" t="b">
        <f t="shared" si="359"/>
        <v>0</v>
      </c>
    </row>
    <row r="2536" spans="1:10">
      <c r="A2536" s="1" t="s">
        <v>412</v>
      </c>
      <c r="B2536" t="str">
        <f t="shared" si="355"/>
        <v xml:space="preserve"> Warszawa </v>
      </c>
      <c r="C2536" s="4" t="s">
        <v>4</v>
      </c>
      <c r="D2536" s="6">
        <f>SUM(D2534:D2535)</f>
        <v>336400</v>
      </c>
      <c r="E2536" s="6">
        <f>SUM(E2534:E2535)</f>
        <v>126493</v>
      </c>
      <c r="F2536" s="6">
        <f t="shared" ref="F2536" si="362">SUM(F2534:F2535)</f>
        <v>209907</v>
      </c>
      <c r="G2536" t="b">
        <f t="shared" si="356"/>
        <v>1</v>
      </c>
      <c r="H2536" t="b">
        <f t="shared" si="357"/>
        <v>0</v>
      </c>
      <c r="I2536" t="b">
        <f t="shared" si="358"/>
        <v>1</v>
      </c>
      <c r="J2536" t="b">
        <f t="shared" si="359"/>
        <v>0</v>
      </c>
    </row>
    <row r="2537" spans="1:10">
      <c r="A2537" s="1" t="s">
        <v>412</v>
      </c>
      <c r="B2537" t="str">
        <f t="shared" si="355"/>
        <v xml:space="preserve"> białobrzeski </v>
      </c>
      <c r="C2537" s="4" t="s">
        <v>58</v>
      </c>
      <c r="D2537" s="6">
        <v>33553</v>
      </c>
      <c r="E2537" s="6">
        <v>16955</v>
      </c>
      <c r="F2537" s="6">
        <v>16598</v>
      </c>
      <c r="G2537" t="b">
        <f t="shared" si="356"/>
        <v>1</v>
      </c>
      <c r="H2537" t="b">
        <f t="shared" si="357"/>
        <v>1</v>
      </c>
      <c r="I2537" t="b">
        <f t="shared" si="358"/>
        <v>1</v>
      </c>
      <c r="J2537" t="b">
        <f t="shared" si="359"/>
        <v>1</v>
      </c>
    </row>
    <row r="2538" spans="1:10">
      <c r="A2538" s="1" t="s">
        <v>412</v>
      </c>
      <c r="B2538" t="str">
        <f t="shared" si="355"/>
        <v xml:space="preserve"> białobrzeski </v>
      </c>
      <c r="C2538" s="4" t="s">
        <v>6</v>
      </c>
      <c r="D2538" s="6">
        <v>1828</v>
      </c>
      <c r="E2538" s="6">
        <v>963</v>
      </c>
      <c r="F2538" s="6">
        <v>865</v>
      </c>
      <c r="G2538" t="b">
        <f t="shared" si="356"/>
        <v>0</v>
      </c>
      <c r="H2538" t="b">
        <f t="shared" si="357"/>
        <v>1</v>
      </c>
      <c r="I2538" t="b">
        <f t="shared" si="358"/>
        <v>1</v>
      </c>
      <c r="J2538" t="b">
        <f t="shared" si="359"/>
        <v>0</v>
      </c>
    </row>
    <row r="2539" spans="1:10">
      <c r="A2539" s="1" t="s">
        <v>412</v>
      </c>
      <c r="B2539" t="str">
        <f t="shared" si="355"/>
        <v xml:space="preserve"> białobrzeski </v>
      </c>
      <c r="C2539" s="4" t="s">
        <v>7</v>
      </c>
      <c r="D2539" s="6">
        <v>1970</v>
      </c>
      <c r="E2539" s="6">
        <v>1021</v>
      </c>
      <c r="F2539" s="6">
        <v>949</v>
      </c>
      <c r="G2539" t="b">
        <f t="shared" si="356"/>
        <v>0</v>
      </c>
      <c r="H2539" t="b">
        <f t="shared" si="357"/>
        <v>1</v>
      </c>
      <c r="I2539" t="b">
        <f t="shared" si="358"/>
        <v>1</v>
      </c>
      <c r="J2539" t="b">
        <f t="shared" si="359"/>
        <v>0</v>
      </c>
    </row>
    <row r="2540" spans="1:10">
      <c r="A2540" s="1" t="s">
        <v>412</v>
      </c>
      <c r="B2540" t="str">
        <f t="shared" si="355"/>
        <v xml:space="preserve"> białobrzeski </v>
      </c>
      <c r="C2540" s="4" t="s">
        <v>8</v>
      </c>
      <c r="D2540" s="6">
        <v>1913</v>
      </c>
      <c r="E2540" s="6">
        <v>950</v>
      </c>
      <c r="F2540" s="6">
        <v>963</v>
      </c>
      <c r="G2540" t="b">
        <f t="shared" si="356"/>
        <v>0</v>
      </c>
      <c r="H2540" t="b">
        <f t="shared" si="357"/>
        <v>1</v>
      </c>
      <c r="I2540" t="b">
        <f t="shared" si="358"/>
        <v>1</v>
      </c>
      <c r="J2540" t="b">
        <f t="shared" si="359"/>
        <v>0</v>
      </c>
    </row>
    <row r="2541" spans="1:10">
      <c r="A2541" s="1" t="s">
        <v>412</v>
      </c>
      <c r="B2541" t="str">
        <f t="shared" si="355"/>
        <v xml:space="preserve"> białobrzeski </v>
      </c>
      <c r="C2541" s="4" t="s">
        <v>9</v>
      </c>
      <c r="D2541" s="6">
        <v>2002</v>
      </c>
      <c r="E2541" s="6">
        <v>1056</v>
      </c>
      <c r="F2541" s="6">
        <v>946</v>
      </c>
      <c r="G2541" t="b">
        <f t="shared" si="356"/>
        <v>0</v>
      </c>
      <c r="H2541" t="b">
        <f t="shared" si="357"/>
        <v>1</v>
      </c>
      <c r="I2541" t="b">
        <f t="shared" si="358"/>
        <v>1</v>
      </c>
      <c r="J2541" t="b">
        <f t="shared" si="359"/>
        <v>0</v>
      </c>
    </row>
    <row r="2542" spans="1:10">
      <c r="A2542" s="1" t="s">
        <v>412</v>
      </c>
      <c r="B2542" t="str">
        <f t="shared" si="355"/>
        <v xml:space="preserve"> białobrzeski </v>
      </c>
      <c r="C2542" s="4" t="s">
        <v>10</v>
      </c>
      <c r="D2542" s="6">
        <v>2642</v>
      </c>
      <c r="E2542" s="6">
        <v>1399</v>
      </c>
      <c r="F2542" s="6">
        <v>1243</v>
      </c>
      <c r="G2542" t="b">
        <f t="shared" si="356"/>
        <v>0</v>
      </c>
      <c r="H2542" t="b">
        <f t="shared" si="357"/>
        <v>1</v>
      </c>
      <c r="I2542" t="b">
        <f t="shared" si="358"/>
        <v>1</v>
      </c>
      <c r="J2542" t="b">
        <f t="shared" si="359"/>
        <v>0</v>
      </c>
    </row>
    <row r="2543" spans="1:10">
      <c r="A2543" s="1" t="s">
        <v>412</v>
      </c>
      <c r="B2543" t="str">
        <f t="shared" si="355"/>
        <v xml:space="preserve"> białobrzeski </v>
      </c>
      <c r="C2543" s="4" t="s">
        <v>11</v>
      </c>
      <c r="D2543" s="6">
        <v>2556</v>
      </c>
      <c r="E2543" s="6">
        <v>1357</v>
      </c>
      <c r="F2543" s="6">
        <v>1199</v>
      </c>
      <c r="G2543" t="b">
        <f t="shared" si="356"/>
        <v>0</v>
      </c>
      <c r="H2543" t="b">
        <f t="shared" si="357"/>
        <v>1</v>
      </c>
      <c r="I2543" t="b">
        <f t="shared" si="358"/>
        <v>1</v>
      </c>
      <c r="J2543" t="b">
        <f t="shared" si="359"/>
        <v>0</v>
      </c>
    </row>
    <row r="2544" spans="1:10">
      <c r="A2544" s="1" t="s">
        <v>412</v>
      </c>
      <c r="B2544" t="str">
        <f t="shared" si="355"/>
        <v xml:space="preserve"> białobrzeski </v>
      </c>
      <c r="C2544" s="4" t="s">
        <v>12</v>
      </c>
      <c r="D2544" s="6">
        <v>2598</v>
      </c>
      <c r="E2544" s="6">
        <v>1392</v>
      </c>
      <c r="F2544" s="6">
        <v>1206</v>
      </c>
      <c r="G2544" t="b">
        <f t="shared" si="356"/>
        <v>0</v>
      </c>
      <c r="H2544" t="b">
        <f t="shared" si="357"/>
        <v>1</v>
      </c>
      <c r="I2544" t="b">
        <f t="shared" si="358"/>
        <v>1</v>
      </c>
      <c r="J2544" t="b">
        <f t="shared" si="359"/>
        <v>0</v>
      </c>
    </row>
    <row r="2545" spans="1:10">
      <c r="A2545" s="1" t="s">
        <v>412</v>
      </c>
      <c r="B2545" t="str">
        <f t="shared" si="355"/>
        <v xml:space="preserve"> białobrzeski </v>
      </c>
      <c r="C2545" s="4" t="s">
        <v>13</v>
      </c>
      <c r="D2545" s="6">
        <v>2540</v>
      </c>
      <c r="E2545" s="6">
        <v>1413</v>
      </c>
      <c r="F2545" s="6">
        <v>1127</v>
      </c>
      <c r="G2545" t="b">
        <f t="shared" si="356"/>
        <v>0</v>
      </c>
      <c r="H2545" t="b">
        <f t="shared" si="357"/>
        <v>1</v>
      </c>
      <c r="I2545" t="b">
        <f t="shared" si="358"/>
        <v>1</v>
      </c>
      <c r="J2545" t="b">
        <f t="shared" si="359"/>
        <v>0</v>
      </c>
    </row>
    <row r="2546" spans="1:10">
      <c r="A2546" s="1" t="s">
        <v>412</v>
      </c>
      <c r="B2546" t="str">
        <f t="shared" si="355"/>
        <v xml:space="preserve"> białobrzeski </v>
      </c>
      <c r="C2546" s="4" t="s">
        <v>14</v>
      </c>
      <c r="D2546" s="6">
        <v>2265</v>
      </c>
      <c r="E2546" s="6">
        <v>1151</v>
      </c>
      <c r="F2546" s="6">
        <v>1114</v>
      </c>
      <c r="G2546" t="b">
        <f t="shared" si="356"/>
        <v>0</v>
      </c>
      <c r="H2546" t="b">
        <f t="shared" si="357"/>
        <v>1</v>
      </c>
      <c r="I2546" t="b">
        <f t="shared" si="358"/>
        <v>1</v>
      </c>
      <c r="J2546" t="b">
        <f t="shared" si="359"/>
        <v>0</v>
      </c>
    </row>
    <row r="2547" spans="1:10">
      <c r="A2547" s="1" t="s">
        <v>412</v>
      </c>
      <c r="B2547" t="str">
        <f t="shared" si="355"/>
        <v xml:space="preserve"> białobrzeski </v>
      </c>
      <c r="C2547" s="4" t="s">
        <v>15</v>
      </c>
      <c r="D2547" s="6">
        <v>2066</v>
      </c>
      <c r="E2547" s="6">
        <v>1048</v>
      </c>
      <c r="F2547" s="6">
        <v>1018</v>
      </c>
      <c r="G2547" t="b">
        <f t="shared" si="356"/>
        <v>0</v>
      </c>
      <c r="H2547" t="b">
        <f t="shared" si="357"/>
        <v>1</v>
      </c>
      <c r="I2547" t="b">
        <f t="shared" si="358"/>
        <v>1</v>
      </c>
      <c r="J2547" t="b">
        <f t="shared" si="359"/>
        <v>0</v>
      </c>
    </row>
    <row r="2548" spans="1:10">
      <c r="A2548" s="1" t="s">
        <v>412</v>
      </c>
      <c r="B2548" t="str">
        <f t="shared" si="355"/>
        <v xml:space="preserve"> białobrzeski </v>
      </c>
      <c r="C2548" s="4" t="s">
        <v>16</v>
      </c>
      <c r="D2548" s="6">
        <v>2003</v>
      </c>
      <c r="E2548" s="6">
        <v>1059</v>
      </c>
      <c r="F2548" s="6">
        <v>944</v>
      </c>
      <c r="G2548" t="b">
        <f t="shared" si="356"/>
        <v>0</v>
      </c>
      <c r="H2548" t="b">
        <f t="shared" si="357"/>
        <v>1</v>
      </c>
      <c r="I2548" t="b">
        <f t="shared" si="358"/>
        <v>1</v>
      </c>
      <c r="J2548" t="b">
        <f t="shared" si="359"/>
        <v>0</v>
      </c>
    </row>
    <row r="2549" spans="1:10">
      <c r="A2549" s="1" t="s">
        <v>412</v>
      </c>
      <c r="B2549" t="str">
        <f t="shared" si="355"/>
        <v xml:space="preserve"> białobrzeski </v>
      </c>
      <c r="C2549" s="4" t="s">
        <v>17</v>
      </c>
      <c r="D2549" s="6">
        <v>2257</v>
      </c>
      <c r="E2549" s="6">
        <v>1162</v>
      </c>
      <c r="F2549" s="6">
        <v>1095</v>
      </c>
      <c r="G2549" t="b">
        <f t="shared" si="356"/>
        <v>0</v>
      </c>
      <c r="H2549" t="b">
        <f t="shared" si="357"/>
        <v>1</v>
      </c>
      <c r="I2549" t="b">
        <f t="shared" si="358"/>
        <v>1</v>
      </c>
      <c r="J2549" t="b">
        <f t="shared" si="359"/>
        <v>0</v>
      </c>
    </row>
    <row r="2550" spans="1:10">
      <c r="A2550" s="1" t="s">
        <v>412</v>
      </c>
      <c r="B2550" t="str">
        <f t="shared" si="355"/>
        <v xml:space="preserve"> białobrzeski </v>
      </c>
      <c r="C2550" s="4" t="s">
        <v>18</v>
      </c>
      <c r="D2550" s="6">
        <v>2154</v>
      </c>
      <c r="E2550" s="6">
        <v>1121</v>
      </c>
      <c r="F2550" s="6">
        <v>1033</v>
      </c>
      <c r="G2550" t="b">
        <f t="shared" si="356"/>
        <v>0</v>
      </c>
      <c r="H2550" t="b">
        <f t="shared" si="357"/>
        <v>1</v>
      </c>
      <c r="I2550" t="b">
        <f t="shared" si="358"/>
        <v>1</v>
      </c>
      <c r="J2550" t="b">
        <f t="shared" si="359"/>
        <v>0</v>
      </c>
    </row>
    <row r="2551" spans="1:10">
      <c r="A2551" s="1" t="s">
        <v>412</v>
      </c>
      <c r="B2551" t="str">
        <f t="shared" si="355"/>
        <v xml:space="preserve"> białobrzeski </v>
      </c>
      <c r="C2551" s="4" t="s">
        <v>19</v>
      </c>
      <c r="D2551" s="6">
        <v>1635</v>
      </c>
      <c r="E2551" s="6">
        <v>714</v>
      </c>
      <c r="F2551" s="6">
        <v>921</v>
      </c>
      <c r="G2551" t="b">
        <f t="shared" si="356"/>
        <v>0</v>
      </c>
      <c r="H2551" t="b">
        <f t="shared" si="357"/>
        <v>1</v>
      </c>
      <c r="I2551" t="b">
        <f t="shared" si="358"/>
        <v>1</v>
      </c>
      <c r="J2551" t="b">
        <f t="shared" si="359"/>
        <v>0</v>
      </c>
    </row>
    <row r="2552" spans="1:10">
      <c r="A2552" s="1" t="s">
        <v>412</v>
      </c>
      <c r="B2552" t="str">
        <f t="shared" ref="B2552:B2615" si="363">IF(C2551="65+",C2552,B2551)</f>
        <v xml:space="preserve"> białobrzeski </v>
      </c>
      <c r="C2552" s="4" t="s">
        <v>5</v>
      </c>
      <c r="D2552" s="6">
        <v>3124</v>
      </c>
      <c r="E2552" s="6">
        <v>1149</v>
      </c>
      <c r="F2552" s="6">
        <v>1975</v>
      </c>
      <c r="G2552" t="b">
        <f t="shared" si="356"/>
        <v>1</v>
      </c>
      <c r="H2552" t="b">
        <f t="shared" si="357"/>
        <v>1</v>
      </c>
      <c r="I2552" t="b">
        <f t="shared" si="358"/>
        <v>0</v>
      </c>
      <c r="J2552" t="b">
        <f t="shared" si="359"/>
        <v>0</v>
      </c>
    </row>
    <row r="2553" spans="1:10">
      <c r="A2553" s="1" t="s">
        <v>412</v>
      </c>
      <c r="B2553" t="str">
        <f t="shared" si="363"/>
        <v xml:space="preserve"> białobrzeski </v>
      </c>
      <c r="C2553" s="4" t="s">
        <v>4</v>
      </c>
      <c r="D2553" s="6">
        <f>SUM(D2551:D2552)</f>
        <v>4759</v>
      </c>
      <c r="E2553" s="6">
        <f>SUM(E2551:E2552)</f>
        <v>1863</v>
      </c>
      <c r="F2553" s="6">
        <f t="shared" ref="F2553" si="364">SUM(F2551:F2552)</f>
        <v>2896</v>
      </c>
      <c r="G2553" t="b">
        <f t="shared" si="356"/>
        <v>1</v>
      </c>
      <c r="H2553" t="b">
        <f t="shared" si="357"/>
        <v>0</v>
      </c>
      <c r="I2553" t="b">
        <f t="shared" si="358"/>
        <v>1</v>
      </c>
      <c r="J2553" t="b">
        <f t="shared" si="359"/>
        <v>0</v>
      </c>
    </row>
    <row r="2554" spans="1:10">
      <c r="A2554" s="1" t="s">
        <v>412</v>
      </c>
      <c r="B2554" t="str">
        <f t="shared" si="363"/>
        <v xml:space="preserve"> ciechanowski </v>
      </c>
      <c r="C2554" s="4" t="s">
        <v>59</v>
      </c>
      <c r="D2554" s="6">
        <v>90256</v>
      </c>
      <c r="E2554" s="6">
        <v>44332</v>
      </c>
      <c r="F2554" s="6">
        <v>45924</v>
      </c>
      <c r="G2554" t="b">
        <f t="shared" si="356"/>
        <v>1</v>
      </c>
      <c r="H2554" t="b">
        <f t="shared" si="357"/>
        <v>1</v>
      </c>
      <c r="I2554" t="b">
        <f t="shared" si="358"/>
        <v>1</v>
      </c>
      <c r="J2554" t="b">
        <f t="shared" si="359"/>
        <v>1</v>
      </c>
    </row>
    <row r="2555" spans="1:10">
      <c r="A2555" s="1" t="s">
        <v>412</v>
      </c>
      <c r="B2555" t="str">
        <f t="shared" si="363"/>
        <v xml:space="preserve"> ciechanowski </v>
      </c>
      <c r="C2555" s="4" t="s">
        <v>6</v>
      </c>
      <c r="D2555" s="6">
        <v>4547</v>
      </c>
      <c r="E2555" s="6">
        <v>2275</v>
      </c>
      <c r="F2555" s="6">
        <v>2272</v>
      </c>
      <c r="G2555" t="b">
        <f t="shared" si="356"/>
        <v>0</v>
      </c>
      <c r="H2555" t="b">
        <f t="shared" si="357"/>
        <v>1</v>
      </c>
      <c r="I2555" t="b">
        <f t="shared" si="358"/>
        <v>1</v>
      </c>
      <c r="J2555" t="b">
        <f t="shared" si="359"/>
        <v>0</v>
      </c>
    </row>
    <row r="2556" spans="1:10">
      <c r="A2556" s="1" t="s">
        <v>412</v>
      </c>
      <c r="B2556" t="str">
        <f t="shared" si="363"/>
        <v xml:space="preserve"> ciechanowski </v>
      </c>
      <c r="C2556" s="4" t="s">
        <v>7</v>
      </c>
      <c r="D2556" s="6">
        <v>4711</v>
      </c>
      <c r="E2556" s="6">
        <v>2457</v>
      </c>
      <c r="F2556" s="6">
        <v>2254</v>
      </c>
      <c r="G2556" t="b">
        <f t="shared" si="356"/>
        <v>0</v>
      </c>
      <c r="H2556" t="b">
        <f t="shared" si="357"/>
        <v>1</v>
      </c>
      <c r="I2556" t="b">
        <f t="shared" si="358"/>
        <v>1</v>
      </c>
      <c r="J2556" t="b">
        <f t="shared" si="359"/>
        <v>0</v>
      </c>
    </row>
    <row r="2557" spans="1:10">
      <c r="A2557" s="1" t="s">
        <v>412</v>
      </c>
      <c r="B2557" t="str">
        <f t="shared" si="363"/>
        <v xml:space="preserve"> ciechanowski </v>
      </c>
      <c r="C2557" s="4" t="s">
        <v>8</v>
      </c>
      <c r="D2557" s="6">
        <v>4329</v>
      </c>
      <c r="E2557" s="6">
        <v>2234</v>
      </c>
      <c r="F2557" s="6">
        <v>2095</v>
      </c>
      <c r="G2557" t="b">
        <f t="shared" si="356"/>
        <v>0</v>
      </c>
      <c r="H2557" t="b">
        <f t="shared" si="357"/>
        <v>1</v>
      </c>
      <c r="I2557" t="b">
        <f t="shared" si="358"/>
        <v>1</v>
      </c>
      <c r="J2557" t="b">
        <f t="shared" si="359"/>
        <v>0</v>
      </c>
    </row>
    <row r="2558" spans="1:10">
      <c r="A2558" s="1" t="s">
        <v>412</v>
      </c>
      <c r="B2558" t="str">
        <f t="shared" si="363"/>
        <v xml:space="preserve"> ciechanowski </v>
      </c>
      <c r="C2558" s="4" t="s">
        <v>9</v>
      </c>
      <c r="D2558" s="6">
        <v>5030</v>
      </c>
      <c r="E2558" s="6">
        <v>2623</v>
      </c>
      <c r="F2558" s="6">
        <v>2407</v>
      </c>
      <c r="G2558" t="b">
        <f t="shared" si="356"/>
        <v>0</v>
      </c>
      <c r="H2558" t="b">
        <f t="shared" si="357"/>
        <v>1</v>
      </c>
      <c r="I2558" t="b">
        <f t="shared" si="358"/>
        <v>1</v>
      </c>
      <c r="J2558" t="b">
        <f t="shared" si="359"/>
        <v>0</v>
      </c>
    </row>
    <row r="2559" spans="1:10">
      <c r="A2559" s="1" t="s">
        <v>412</v>
      </c>
      <c r="B2559" t="str">
        <f t="shared" si="363"/>
        <v xml:space="preserve"> ciechanowski </v>
      </c>
      <c r="C2559" s="4" t="s">
        <v>10</v>
      </c>
      <c r="D2559" s="6">
        <v>6168</v>
      </c>
      <c r="E2559" s="6">
        <v>3176</v>
      </c>
      <c r="F2559" s="6">
        <v>2992</v>
      </c>
      <c r="G2559" t="b">
        <f t="shared" si="356"/>
        <v>0</v>
      </c>
      <c r="H2559" t="b">
        <f t="shared" si="357"/>
        <v>1</v>
      </c>
      <c r="I2559" t="b">
        <f t="shared" si="358"/>
        <v>1</v>
      </c>
      <c r="J2559" t="b">
        <f t="shared" si="359"/>
        <v>0</v>
      </c>
    </row>
    <row r="2560" spans="1:10">
      <c r="A2560" s="1" t="s">
        <v>412</v>
      </c>
      <c r="B2560" t="str">
        <f t="shared" si="363"/>
        <v xml:space="preserve"> ciechanowski </v>
      </c>
      <c r="C2560" s="4" t="s">
        <v>11</v>
      </c>
      <c r="D2560" s="6">
        <v>6895</v>
      </c>
      <c r="E2560" s="6">
        <v>3610</v>
      </c>
      <c r="F2560" s="6">
        <v>3285</v>
      </c>
      <c r="G2560" t="b">
        <f t="shared" si="356"/>
        <v>0</v>
      </c>
      <c r="H2560" t="b">
        <f t="shared" si="357"/>
        <v>1</v>
      </c>
      <c r="I2560" t="b">
        <f t="shared" si="358"/>
        <v>1</v>
      </c>
      <c r="J2560" t="b">
        <f t="shared" si="359"/>
        <v>0</v>
      </c>
    </row>
    <row r="2561" spans="1:10">
      <c r="A2561" s="1" t="s">
        <v>412</v>
      </c>
      <c r="B2561" t="str">
        <f t="shared" si="363"/>
        <v xml:space="preserve"> ciechanowski </v>
      </c>
      <c r="C2561" s="4" t="s">
        <v>12</v>
      </c>
      <c r="D2561" s="6">
        <v>7031</v>
      </c>
      <c r="E2561" s="6">
        <v>3790</v>
      </c>
      <c r="F2561" s="6">
        <v>3241</v>
      </c>
      <c r="G2561" t="b">
        <f t="shared" si="356"/>
        <v>0</v>
      </c>
      <c r="H2561" t="b">
        <f t="shared" si="357"/>
        <v>1</v>
      </c>
      <c r="I2561" t="b">
        <f t="shared" si="358"/>
        <v>1</v>
      </c>
      <c r="J2561" t="b">
        <f t="shared" si="359"/>
        <v>0</v>
      </c>
    </row>
    <row r="2562" spans="1:10">
      <c r="A2562" s="1" t="s">
        <v>412</v>
      </c>
      <c r="B2562" t="str">
        <f t="shared" si="363"/>
        <v xml:space="preserve"> ciechanowski </v>
      </c>
      <c r="C2562" s="4" t="s">
        <v>13</v>
      </c>
      <c r="D2562" s="6">
        <v>6580</v>
      </c>
      <c r="E2562" s="6">
        <v>3442</v>
      </c>
      <c r="F2562" s="6">
        <v>3138</v>
      </c>
      <c r="G2562" t="b">
        <f t="shared" si="356"/>
        <v>0</v>
      </c>
      <c r="H2562" t="b">
        <f t="shared" si="357"/>
        <v>1</v>
      </c>
      <c r="I2562" t="b">
        <f t="shared" si="358"/>
        <v>1</v>
      </c>
      <c r="J2562" t="b">
        <f t="shared" si="359"/>
        <v>0</v>
      </c>
    </row>
    <row r="2563" spans="1:10">
      <c r="A2563" s="1" t="s">
        <v>412</v>
      </c>
      <c r="B2563" t="str">
        <f t="shared" si="363"/>
        <v xml:space="preserve"> ciechanowski </v>
      </c>
      <c r="C2563" s="4" t="s">
        <v>14</v>
      </c>
      <c r="D2563" s="6">
        <v>5878</v>
      </c>
      <c r="E2563" s="6">
        <v>2994</v>
      </c>
      <c r="F2563" s="6">
        <v>2884</v>
      </c>
      <c r="G2563" t="b">
        <f t="shared" si="356"/>
        <v>0</v>
      </c>
      <c r="H2563" t="b">
        <f t="shared" si="357"/>
        <v>1</v>
      </c>
      <c r="I2563" t="b">
        <f t="shared" si="358"/>
        <v>1</v>
      </c>
      <c r="J2563" t="b">
        <f t="shared" si="359"/>
        <v>0</v>
      </c>
    </row>
    <row r="2564" spans="1:10">
      <c r="A2564" s="1" t="s">
        <v>412</v>
      </c>
      <c r="B2564" t="str">
        <f t="shared" si="363"/>
        <v xml:space="preserve"> ciechanowski </v>
      </c>
      <c r="C2564" s="4" t="s">
        <v>15</v>
      </c>
      <c r="D2564" s="6">
        <v>5533</v>
      </c>
      <c r="E2564" s="6">
        <v>2756</v>
      </c>
      <c r="F2564" s="6">
        <v>2777</v>
      </c>
      <c r="G2564" t="b">
        <f t="shared" ref="G2564:G2627" si="365">IFERROR(IF(SEARCH(" - ",C2564)&gt;0,FALSE,TRUE),TRUE)</f>
        <v>0</v>
      </c>
      <c r="H2564" t="b">
        <f t="shared" ref="H2564:H2627" si="366">IFERROR(IF(SEARCH("65+",C2564)&gt;0,FALSE,TRUE),TRUE)</f>
        <v>1</v>
      </c>
      <c r="I2564" t="b">
        <f t="shared" ref="I2564:I2627" si="367">IFERROR(IF(SEARCH("70",C2564)&gt;0,FALSE,TRUE),TRUE)</f>
        <v>1</v>
      </c>
      <c r="J2564" t="b">
        <f t="shared" ref="J2564:J2627" si="368">AND(G2564:I2564)</f>
        <v>0</v>
      </c>
    </row>
    <row r="2565" spans="1:10">
      <c r="A2565" s="1" t="s">
        <v>412</v>
      </c>
      <c r="B2565" t="str">
        <f t="shared" si="363"/>
        <v xml:space="preserve"> ciechanowski </v>
      </c>
      <c r="C2565" s="4" t="s">
        <v>16</v>
      </c>
      <c r="D2565" s="6">
        <v>6132</v>
      </c>
      <c r="E2565" s="6">
        <v>3008</v>
      </c>
      <c r="F2565" s="6">
        <v>3124</v>
      </c>
      <c r="G2565" t="b">
        <f t="shared" si="365"/>
        <v>0</v>
      </c>
      <c r="H2565" t="b">
        <f t="shared" si="366"/>
        <v>1</v>
      </c>
      <c r="I2565" t="b">
        <f t="shared" si="367"/>
        <v>1</v>
      </c>
      <c r="J2565" t="b">
        <f t="shared" si="368"/>
        <v>0</v>
      </c>
    </row>
    <row r="2566" spans="1:10">
      <c r="A2566" s="1" t="s">
        <v>412</v>
      </c>
      <c r="B2566" t="str">
        <f t="shared" si="363"/>
        <v xml:space="preserve"> ciechanowski </v>
      </c>
      <c r="C2566" s="4" t="s">
        <v>17</v>
      </c>
      <c r="D2566" s="6">
        <v>7283</v>
      </c>
      <c r="E2566" s="6">
        <v>3592</v>
      </c>
      <c r="F2566" s="6">
        <v>3691</v>
      </c>
      <c r="G2566" t="b">
        <f t="shared" si="365"/>
        <v>0</v>
      </c>
      <c r="H2566" t="b">
        <f t="shared" si="366"/>
        <v>1</v>
      </c>
      <c r="I2566" t="b">
        <f t="shared" si="367"/>
        <v>1</v>
      </c>
      <c r="J2566" t="b">
        <f t="shared" si="368"/>
        <v>0</v>
      </c>
    </row>
    <row r="2567" spans="1:10">
      <c r="A2567" s="1" t="s">
        <v>412</v>
      </c>
      <c r="B2567" t="str">
        <f t="shared" si="363"/>
        <v xml:space="preserve"> ciechanowski </v>
      </c>
      <c r="C2567" s="4" t="s">
        <v>18</v>
      </c>
      <c r="D2567" s="6">
        <v>6711</v>
      </c>
      <c r="E2567" s="6">
        <v>3158</v>
      </c>
      <c r="F2567" s="6">
        <v>3553</v>
      </c>
      <c r="G2567" t="b">
        <f t="shared" si="365"/>
        <v>0</v>
      </c>
      <c r="H2567" t="b">
        <f t="shared" si="366"/>
        <v>1</v>
      </c>
      <c r="I2567" t="b">
        <f t="shared" si="367"/>
        <v>1</v>
      </c>
      <c r="J2567" t="b">
        <f t="shared" si="368"/>
        <v>0</v>
      </c>
    </row>
    <row r="2568" spans="1:10">
      <c r="A2568" s="1" t="s">
        <v>412</v>
      </c>
      <c r="B2568" t="str">
        <f t="shared" si="363"/>
        <v xml:space="preserve"> ciechanowski </v>
      </c>
      <c r="C2568" s="4" t="s">
        <v>19</v>
      </c>
      <c r="D2568" s="6">
        <v>4975</v>
      </c>
      <c r="E2568" s="6">
        <v>2278</v>
      </c>
      <c r="F2568" s="6">
        <v>2697</v>
      </c>
      <c r="G2568" t="b">
        <f t="shared" si="365"/>
        <v>0</v>
      </c>
      <c r="H2568" t="b">
        <f t="shared" si="366"/>
        <v>1</v>
      </c>
      <c r="I2568" t="b">
        <f t="shared" si="367"/>
        <v>1</v>
      </c>
      <c r="J2568" t="b">
        <f t="shared" si="368"/>
        <v>0</v>
      </c>
    </row>
    <row r="2569" spans="1:10">
      <c r="A2569" s="1" t="s">
        <v>412</v>
      </c>
      <c r="B2569" t="str">
        <f t="shared" si="363"/>
        <v xml:space="preserve"> ciechanowski </v>
      </c>
      <c r="C2569" s="4" t="s">
        <v>5</v>
      </c>
      <c r="D2569" s="6">
        <v>8453</v>
      </c>
      <c r="E2569" s="6">
        <v>2939</v>
      </c>
      <c r="F2569" s="6">
        <v>5514</v>
      </c>
      <c r="G2569" t="b">
        <f t="shared" si="365"/>
        <v>1</v>
      </c>
      <c r="H2569" t="b">
        <f t="shared" si="366"/>
        <v>1</v>
      </c>
      <c r="I2569" t="b">
        <f t="shared" si="367"/>
        <v>0</v>
      </c>
      <c r="J2569" t="b">
        <f t="shared" si="368"/>
        <v>0</v>
      </c>
    </row>
    <row r="2570" spans="1:10">
      <c r="A2570" s="1" t="s">
        <v>412</v>
      </c>
      <c r="B2570" t="str">
        <f t="shared" si="363"/>
        <v xml:space="preserve"> ciechanowski </v>
      </c>
      <c r="C2570" s="4" t="s">
        <v>4</v>
      </c>
      <c r="D2570" s="6">
        <f>SUM(D2568:D2569)</f>
        <v>13428</v>
      </c>
      <c r="E2570" s="6">
        <f>SUM(E2568:E2569)</f>
        <v>5217</v>
      </c>
      <c r="F2570" s="6">
        <f t="shared" ref="F2570" si="369">SUM(F2568:F2569)</f>
        <v>8211</v>
      </c>
      <c r="G2570" t="b">
        <f t="shared" si="365"/>
        <v>1</v>
      </c>
      <c r="H2570" t="b">
        <f t="shared" si="366"/>
        <v>0</v>
      </c>
      <c r="I2570" t="b">
        <f t="shared" si="367"/>
        <v>1</v>
      </c>
      <c r="J2570" t="b">
        <f t="shared" si="368"/>
        <v>0</v>
      </c>
    </row>
    <row r="2571" spans="1:10">
      <c r="A2571" s="1" t="s">
        <v>412</v>
      </c>
      <c r="B2571" t="str">
        <f t="shared" si="363"/>
        <v xml:space="preserve"> garwoliński </v>
      </c>
      <c r="C2571" s="4" t="s">
        <v>212</v>
      </c>
      <c r="D2571" s="6">
        <v>108765</v>
      </c>
      <c r="E2571" s="6">
        <v>54012</v>
      </c>
      <c r="F2571" s="6">
        <v>54753</v>
      </c>
      <c r="G2571" t="b">
        <f t="shared" si="365"/>
        <v>1</v>
      </c>
      <c r="H2571" t="b">
        <f t="shared" si="366"/>
        <v>1</v>
      </c>
      <c r="I2571" t="b">
        <f t="shared" si="367"/>
        <v>1</v>
      </c>
      <c r="J2571" t="b">
        <f t="shared" si="368"/>
        <v>1</v>
      </c>
    </row>
    <row r="2572" spans="1:10">
      <c r="A2572" s="1" t="s">
        <v>412</v>
      </c>
      <c r="B2572" t="str">
        <f t="shared" si="363"/>
        <v xml:space="preserve"> garwoliński </v>
      </c>
      <c r="C2572" s="4" t="s">
        <v>6</v>
      </c>
      <c r="D2572" s="6">
        <v>6513</v>
      </c>
      <c r="E2572" s="6">
        <v>3341</v>
      </c>
      <c r="F2572" s="6">
        <v>3172</v>
      </c>
      <c r="G2572" t="b">
        <f t="shared" si="365"/>
        <v>0</v>
      </c>
      <c r="H2572" t="b">
        <f t="shared" si="366"/>
        <v>1</v>
      </c>
      <c r="I2572" t="b">
        <f t="shared" si="367"/>
        <v>1</v>
      </c>
      <c r="J2572" t="b">
        <f t="shared" si="368"/>
        <v>0</v>
      </c>
    </row>
    <row r="2573" spans="1:10">
      <c r="A2573" s="1" t="s">
        <v>412</v>
      </c>
      <c r="B2573" t="str">
        <f t="shared" si="363"/>
        <v xml:space="preserve"> garwoliński </v>
      </c>
      <c r="C2573" s="4" t="s">
        <v>7</v>
      </c>
      <c r="D2573" s="6">
        <v>6542</v>
      </c>
      <c r="E2573" s="6">
        <v>3342</v>
      </c>
      <c r="F2573" s="6">
        <v>3200</v>
      </c>
      <c r="G2573" t="b">
        <f t="shared" si="365"/>
        <v>0</v>
      </c>
      <c r="H2573" t="b">
        <f t="shared" si="366"/>
        <v>1</v>
      </c>
      <c r="I2573" t="b">
        <f t="shared" si="367"/>
        <v>1</v>
      </c>
      <c r="J2573" t="b">
        <f t="shared" si="368"/>
        <v>0</v>
      </c>
    </row>
    <row r="2574" spans="1:10">
      <c r="A2574" s="1" t="s">
        <v>412</v>
      </c>
      <c r="B2574" t="str">
        <f t="shared" si="363"/>
        <v xml:space="preserve"> garwoliński </v>
      </c>
      <c r="C2574" s="4" t="s">
        <v>8</v>
      </c>
      <c r="D2574" s="6">
        <v>6099</v>
      </c>
      <c r="E2574" s="6">
        <v>3126</v>
      </c>
      <c r="F2574" s="6">
        <v>2973</v>
      </c>
      <c r="G2574" t="b">
        <f t="shared" si="365"/>
        <v>0</v>
      </c>
      <c r="H2574" t="b">
        <f t="shared" si="366"/>
        <v>1</v>
      </c>
      <c r="I2574" t="b">
        <f t="shared" si="367"/>
        <v>1</v>
      </c>
      <c r="J2574" t="b">
        <f t="shared" si="368"/>
        <v>0</v>
      </c>
    </row>
    <row r="2575" spans="1:10">
      <c r="A2575" s="1" t="s">
        <v>412</v>
      </c>
      <c r="B2575" t="str">
        <f t="shared" si="363"/>
        <v xml:space="preserve"> garwoliński </v>
      </c>
      <c r="C2575" s="4" t="s">
        <v>9</v>
      </c>
      <c r="D2575" s="6">
        <v>6753</v>
      </c>
      <c r="E2575" s="6">
        <v>3427</v>
      </c>
      <c r="F2575" s="6">
        <v>3326</v>
      </c>
      <c r="G2575" t="b">
        <f t="shared" si="365"/>
        <v>0</v>
      </c>
      <c r="H2575" t="b">
        <f t="shared" si="366"/>
        <v>1</v>
      </c>
      <c r="I2575" t="b">
        <f t="shared" si="367"/>
        <v>1</v>
      </c>
      <c r="J2575" t="b">
        <f t="shared" si="368"/>
        <v>0</v>
      </c>
    </row>
    <row r="2576" spans="1:10">
      <c r="A2576" s="1" t="s">
        <v>412</v>
      </c>
      <c r="B2576" t="str">
        <f t="shared" si="363"/>
        <v xml:space="preserve"> garwoliński </v>
      </c>
      <c r="C2576" s="4" t="s">
        <v>10</v>
      </c>
      <c r="D2576" s="6">
        <v>8208</v>
      </c>
      <c r="E2576" s="6">
        <v>4186</v>
      </c>
      <c r="F2576" s="6">
        <v>4022</v>
      </c>
      <c r="G2576" t="b">
        <f t="shared" si="365"/>
        <v>0</v>
      </c>
      <c r="H2576" t="b">
        <f t="shared" si="366"/>
        <v>1</v>
      </c>
      <c r="I2576" t="b">
        <f t="shared" si="367"/>
        <v>1</v>
      </c>
      <c r="J2576" t="b">
        <f t="shared" si="368"/>
        <v>0</v>
      </c>
    </row>
    <row r="2577" spans="1:10">
      <c r="A2577" s="1" t="s">
        <v>412</v>
      </c>
      <c r="B2577" t="str">
        <f t="shared" si="363"/>
        <v xml:space="preserve"> garwoliński </v>
      </c>
      <c r="C2577" s="4" t="s">
        <v>11</v>
      </c>
      <c r="D2577" s="6">
        <v>8403</v>
      </c>
      <c r="E2577" s="6">
        <v>4392</v>
      </c>
      <c r="F2577" s="6">
        <v>4011</v>
      </c>
      <c r="G2577" t="b">
        <f t="shared" si="365"/>
        <v>0</v>
      </c>
      <c r="H2577" t="b">
        <f t="shared" si="366"/>
        <v>1</v>
      </c>
      <c r="I2577" t="b">
        <f t="shared" si="367"/>
        <v>1</v>
      </c>
      <c r="J2577" t="b">
        <f t="shared" si="368"/>
        <v>0</v>
      </c>
    </row>
    <row r="2578" spans="1:10">
      <c r="A2578" s="1" t="s">
        <v>412</v>
      </c>
      <c r="B2578" t="str">
        <f t="shared" si="363"/>
        <v xml:space="preserve"> garwoliński </v>
      </c>
      <c r="C2578" s="4" t="s">
        <v>12</v>
      </c>
      <c r="D2578" s="6">
        <v>8735</v>
      </c>
      <c r="E2578" s="6">
        <v>4623</v>
      </c>
      <c r="F2578" s="6">
        <v>4112</v>
      </c>
      <c r="G2578" t="b">
        <f t="shared" si="365"/>
        <v>0</v>
      </c>
      <c r="H2578" t="b">
        <f t="shared" si="366"/>
        <v>1</v>
      </c>
      <c r="I2578" t="b">
        <f t="shared" si="367"/>
        <v>1</v>
      </c>
      <c r="J2578" t="b">
        <f t="shared" si="368"/>
        <v>0</v>
      </c>
    </row>
    <row r="2579" spans="1:10">
      <c r="A2579" s="1" t="s">
        <v>412</v>
      </c>
      <c r="B2579" t="str">
        <f t="shared" si="363"/>
        <v xml:space="preserve"> garwoliński </v>
      </c>
      <c r="C2579" s="4" t="s">
        <v>13</v>
      </c>
      <c r="D2579" s="6">
        <v>8157</v>
      </c>
      <c r="E2579" s="6">
        <v>4277</v>
      </c>
      <c r="F2579" s="6">
        <v>3880</v>
      </c>
      <c r="G2579" t="b">
        <f t="shared" si="365"/>
        <v>0</v>
      </c>
      <c r="H2579" t="b">
        <f t="shared" si="366"/>
        <v>1</v>
      </c>
      <c r="I2579" t="b">
        <f t="shared" si="367"/>
        <v>1</v>
      </c>
      <c r="J2579" t="b">
        <f t="shared" si="368"/>
        <v>0</v>
      </c>
    </row>
    <row r="2580" spans="1:10">
      <c r="A2580" s="1" t="s">
        <v>412</v>
      </c>
      <c r="B2580" t="str">
        <f t="shared" si="363"/>
        <v xml:space="preserve"> garwoliński </v>
      </c>
      <c r="C2580" s="4" t="s">
        <v>14</v>
      </c>
      <c r="D2580" s="6">
        <v>7376</v>
      </c>
      <c r="E2580" s="6">
        <v>3834</v>
      </c>
      <c r="F2580" s="6">
        <v>3542</v>
      </c>
      <c r="G2580" t="b">
        <f t="shared" si="365"/>
        <v>0</v>
      </c>
      <c r="H2580" t="b">
        <f t="shared" si="366"/>
        <v>1</v>
      </c>
      <c r="I2580" t="b">
        <f t="shared" si="367"/>
        <v>1</v>
      </c>
      <c r="J2580" t="b">
        <f t="shared" si="368"/>
        <v>0</v>
      </c>
    </row>
    <row r="2581" spans="1:10">
      <c r="A2581" s="1" t="s">
        <v>412</v>
      </c>
      <c r="B2581" t="str">
        <f t="shared" si="363"/>
        <v xml:space="preserve"> garwoliński </v>
      </c>
      <c r="C2581" s="4" t="s">
        <v>15</v>
      </c>
      <c r="D2581" s="6">
        <v>6437</v>
      </c>
      <c r="E2581" s="6">
        <v>3292</v>
      </c>
      <c r="F2581" s="6">
        <v>3145</v>
      </c>
      <c r="G2581" t="b">
        <f t="shared" si="365"/>
        <v>0</v>
      </c>
      <c r="H2581" t="b">
        <f t="shared" si="366"/>
        <v>1</v>
      </c>
      <c r="I2581" t="b">
        <f t="shared" si="367"/>
        <v>1</v>
      </c>
      <c r="J2581" t="b">
        <f t="shared" si="368"/>
        <v>0</v>
      </c>
    </row>
    <row r="2582" spans="1:10">
      <c r="A2582" s="1" t="s">
        <v>412</v>
      </c>
      <c r="B2582" t="str">
        <f t="shared" si="363"/>
        <v xml:space="preserve"> garwoliński </v>
      </c>
      <c r="C2582" s="4" t="s">
        <v>16</v>
      </c>
      <c r="D2582" s="6">
        <v>6491</v>
      </c>
      <c r="E2582" s="6">
        <v>3302</v>
      </c>
      <c r="F2582" s="6">
        <v>3189</v>
      </c>
      <c r="G2582" t="b">
        <f t="shared" si="365"/>
        <v>0</v>
      </c>
      <c r="H2582" t="b">
        <f t="shared" si="366"/>
        <v>1</v>
      </c>
      <c r="I2582" t="b">
        <f t="shared" si="367"/>
        <v>1</v>
      </c>
      <c r="J2582" t="b">
        <f t="shared" si="368"/>
        <v>0</v>
      </c>
    </row>
    <row r="2583" spans="1:10">
      <c r="A2583" s="1" t="s">
        <v>412</v>
      </c>
      <c r="B2583" t="str">
        <f t="shared" si="363"/>
        <v xml:space="preserve"> garwoliński </v>
      </c>
      <c r="C2583" s="4" t="s">
        <v>17</v>
      </c>
      <c r="D2583" s="6">
        <v>7196</v>
      </c>
      <c r="E2583" s="6">
        <v>3684</v>
      </c>
      <c r="F2583" s="6">
        <v>3512</v>
      </c>
      <c r="G2583" t="b">
        <f t="shared" si="365"/>
        <v>0</v>
      </c>
      <c r="H2583" t="b">
        <f t="shared" si="366"/>
        <v>1</v>
      </c>
      <c r="I2583" t="b">
        <f t="shared" si="367"/>
        <v>1</v>
      </c>
      <c r="J2583" t="b">
        <f t="shared" si="368"/>
        <v>0</v>
      </c>
    </row>
    <row r="2584" spans="1:10">
      <c r="A2584" s="1" t="s">
        <v>412</v>
      </c>
      <c r="B2584" t="str">
        <f t="shared" si="363"/>
        <v xml:space="preserve"> garwoliński </v>
      </c>
      <c r="C2584" s="4" t="s">
        <v>18</v>
      </c>
      <c r="D2584" s="6">
        <v>6491</v>
      </c>
      <c r="E2584" s="6">
        <v>3157</v>
      </c>
      <c r="F2584" s="6">
        <v>3334</v>
      </c>
      <c r="G2584" t="b">
        <f t="shared" si="365"/>
        <v>0</v>
      </c>
      <c r="H2584" t="b">
        <f t="shared" si="366"/>
        <v>1</v>
      </c>
      <c r="I2584" t="b">
        <f t="shared" si="367"/>
        <v>1</v>
      </c>
      <c r="J2584" t="b">
        <f t="shared" si="368"/>
        <v>0</v>
      </c>
    </row>
    <row r="2585" spans="1:10">
      <c r="A2585" s="1" t="s">
        <v>412</v>
      </c>
      <c r="B2585" t="str">
        <f t="shared" si="363"/>
        <v xml:space="preserve"> garwoliński </v>
      </c>
      <c r="C2585" s="4" t="s">
        <v>19</v>
      </c>
      <c r="D2585" s="6">
        <v>4988</v>
      </c>
      <c r="E2585" s="6">
        <v>2273</v>
      </c>
      <c r="F2585" s="6">
        <v>2715</v>
      </c>
      <c r="G2585" t="b">
        <f t="shared" si="365"/>
        <v>0</v>
      </c>
      <c r="H2585" t="b">
        <f t="shared" si="366"/>
        <v>1</v>
      </c>
      <c r="I2585" t="b">
        <f t="shared" si="367"/>
        <v>1</v>
      </c>
      <c r="J2585" t="b">
        <f t="shared" si="368"/>
        <v>0</v>
      </c>
    </row>
    <row r="2586" spans="1:10">
      <c r="A2586" s="1" t="s">
        <v>412</v>
      </c>
      <c r="B2586" t="str">
        <f t="shared" si="363"/>
        <v xml:space="preserve"> garwoliński </v>
      </c>
      <c r="C2586" s="4" t="s">
        <v>5</v>
      </c>
      <c r="D2586" s="6">
        <v>10376</v>
      </c>
      <c r="E2586" s="6">
        <v>3756</v>
      </c>
      <c r="F2586" s="6">
        <v>6620</v>
      </c>
      <c r="G2586" t="b">
        <f t="shared" si="365"/>
        <v>1</v>
      </c>
      <c r="H2586" t="b">
        <f t="shared" si="366"/>
        <v>1</v>
      </c>
      <c r="I2586" t="b">
        <f t="shared" si="367"/>
        <v>0</v>
      </c>
      <c r="J2586" t="b">
        <f t="shared" si="368"/>
        <v>0</v>
      </c>
    </row>
    <row r="2587" spans="1:10">
      <c r="A2587" s="1" t="s">
        <v>412</v>
      </c>
      <c r="B2587" t="str">
        <f t="shared" si="363"/>
        <v xml:space="preserve"> garwoliński </v>
      </c>
      <c r="C2587" s="4" t="s">
        <v>4</v>
      </c>
      <c r="D2587" s="6">
        <f>SUM(D2585:D2586)</f>
        <v>15364</v>
      </c>
      <c r="E2587" s="6">
        <f>SUM(E2585:E2586)</f>
        <v>6029</v>
      </c>
      <c r="F2587" s="6">
        <f t="shared" ref="F2587" si="370">SUM(F2585:F2586)</f>
        <v>9335</v>
      </c>
      <c r="G2587" t="b">
        <f t="shared" si="365"/>
        <v>1</v>
      </c>
      <c r="H2587" t="b">
        <f t="shared" si="366"/>
        <v>0</v>
      </c>
      <c r="I2587" t="b">
        <f t="shared" si="367"/>
        <v>1</v>
      </c>
      <c r="J2587" t="b">
        <f t="shared" si="368"/>
        <v>0</v>
      </c>
    </row>
    <row r="2588" spans="1:10">
      <c r="A2588" s="1" t="s">
        <v>412</v>
      </c>
      <c r="B2588" t="str">
        <f t="shared" si="363"/>
        <v xml:space="preserve"> gostyniński </v>
      </c>
      <c r="C2588" s="4" t="s">
        <v>213</v>
      </c>
      <c r="D2588" s="6">
        <v>45869</v>
      </c>
      <c r="E2588" s="6">
        <v>22325</v>
      </c>
      <c r="F2588" s="6">
        <v>23544</v>
      </c>
      <c r="G2588" t="b">
        <f t="shared" si="365"/>
        <v>1</v>
      </c>
      <c r="H2588" t="b">
        <f t="shared" si="366"/>
        <v>1</v>
      </c>
      <c r="I2588" t="b">
        <f t="shared" si="367"/>
        <v>1</v>
      </c>
      <c r="J2588" t="b">
        <f t="shared" si="368"/>
        <v>1</v>
      </c>
    </row>
    <row r="2589" spans="1:10">
      <c r="A2589" s="1" t="s">
        <v>412</v>
      </c>
      <c r="B2589" t="str">
        <f t="shared" si="363"/>
        <v xml:space="preserve"> gostyniński </v>
      </c>
      <c r="C2589" s="4" t="s">
        <v>6</v>
      </c>
      <c r="D2589" s="6">
        <v>1967</v>
      </c>
      <c r="E2589" s="6">
        <v>985</v>
      </c>
      <c r="F2589" s="6">
        <v>982</v>
      </c>
      <c r="G2589" t="b">
        <f t="shared" si="365"/>
        <v>0</v>
      </c>
      <c r="H2589" t="b">
        <f t="shared" si="366"/>
        <v>1</v>
      </c>
      <c r="I2589" t="b">
        <f t="shared" si="367"/>
        <v>1</v>
      </c>
      <c r="J2589" t="b">
        <f t="shared" si="368"/>
        <v>0</v>
      </c>
    </row>
    <row r="2590" spans="1:10">
      <c r="A2590" s="1" t="s">
        <v>412</v>
      </c>
      <c r="B2590" t="str">
        <f t="shared" si="363"/>
        <v xml:space="preserve"> gostyniński </v>
      </c>
      <c r="C2590" s="4" t="s">
        <v>7</v>
      </c>
      <c r="D2590" s="6">
        <v>2314</v>
      </c>
      <c r="E2590" s="6">
        <v>1216</v>
      </c>
      <c r="F2590" s="6">
        <v>1098</v>
      </c>
      <c r="G2590" t="b">
        <f t="shared" si="365"/>
        <v>0</v>
      </c>
      <c r="H2590" t="b">
        <f t="shared" si="366"/>
        <v>1</v>
      </c>
      <c r="I2590" t="b">
        <f t="shared" si="367"/>
        <v>1</v>
      </c>
      <c r="J2590" t="b">
        <f t="shared" si="368"/>
        <v>0</v>
      </c>
    </row>
    <row r="2591" spans="1:10">
      <c r="A2591" s="1" t="s">
        <v>412</v>
      </c>
      <c r="B2591" t="str">
        <f t="shared" si="363"/>
        <v xml:space="preserve"> gostyniński </v>
      </c>
      <c r="C2591" s="4" t="s">
        <v>8</v>
      </c>
      <c r="D2591" s="6">
        <v>2122</v>
      </c>
      <c r="E2591" s="6">
        <v>1107</v>
      </c>
      <c r="F2591" s="6">
        <v>1015</v>
      </c>
      <c r="G2591" t="b">
        <f t="shared" si="365"/>
        <v>0</v>
      </c>
      <c r="H2591" t="b">
        <f t="shared" si="366"/>
        <v>1</v>
      </c>
      <c r="I2591" t="b">
        <f t="shared" si="367"/>
        <v>1</v>
      </c>
      <c r="J2591" t="b">
        <f t="shared" si="368"/>
        <v>0</v>
      </c>
    </row>
    <row r="2592" spans="1:10">
      <c r="A2592" s="1" t="s">
        <v>412</v>
      </c>
      <c r="B2592" t="str">
        <f t="shared" si="363"/>
        <v xml:space="preserve"> gostyniński </v>
      </c>
      <c r="C2592" s="4" t="s">
        <v>9</v>
      </c>
      <c r="D2592" s="6">
        <v>2518</v>
      </c>
      <c r="E2592" s="6">
        <v>1314</v>
      </c>
      <c r="F2592" s="6">
        <v>1204</v>
      </c>
      <c r="G2592" t="b">
        <f t="shared" si="365"/>
        <v>0</v>
      </c>
      <c r="H2592" t="b">
        <f t="shared" si="366"/>
        <v>1</v>
      </c>
      <c r="I2592" t="b">
        <f t="shared" si="367"/>
        <v>1</v>
      </c>
      <c r="J2592" t="b">
        <f t="shared" si="368"/>
        <v>0</v>
      </c>
    </row>
    <row r="2593" spans="1:10">
      <c r="A2593" s="1" t="s">
        <v>412</v>
      </c>
      <c r="B2593" t="str">
        <f t="shared" si="363"/>
        <v xml:space="preserve"> gostyniński </v>
      </c>
      <c r="C2593" s="4" t="s">
        <v>10</v>
      </c>
      <c r="D2593" s="6">
        <v>3066</v>
      </c>
      <c r="E2593" s="6">
        <v>1587</v>
      </c>
      <c r="F2593" s="6">
        <v>1479</v>
      </c>
      <c r="G2593" t="b">
        <f t="shared" si="365"/>
        <v>0</v>
      </c>
      <c r="H2593" t="b">
        <f t="shared" si="366"/>
        <v>1</v>
      </c>
      <c r="I2593" t="b">
        <f t="shared" si="367"/>
        <v>1</v>
      </c>
      <c r="J2593" t="b">
        <f t="shared" si="368"/>
        <v>0</v>
      </c>
    </row>
    <row r="2594" spans="1:10">
      <c r="A2594" s="1" t="s">
        <v>412</v>
      </c>
      <c r="B2594" t="str">
        <f t="shared" si="363"/>
        <v xml:space="preserve"> gostyniński </v>
      </c>
      <c r="C2594" s="4" t="s">
        <v>11</v>
      </c>
      <c r="D2594" s="6">
        <v>3253</v>
      </c>
      <c r="E2594" s="6">
        <v>1661</v>
      </c>
      <c r="F2594" s="6">
        <v>1592</v>
      </c>
      <c r="G2594" t="b">
        <f t="shared" si="365"/>
        <v>0</v>
      </c>
      <c r="H2594" t="b">
        <f t="shared" si="366"/>
        <v>1</v>
      </c>
      <c r="I2594" t="b">
        <f t="shared" si="367"/>
        <v>1</v>
      </c>
      <c r="J2594" t="b">
        <f t="shared" si="368"/>
        <v>0</v>
      </c>
    </row>
    <row r="2595" spans="1:10">
      <c r="A2595" s="1" t="s">
        <v>412</v>
      </c>
      <c r="B2595" t="str">
        <f t="shared" si="363"/>
        <v xml:space="preserve"> gostyniński </v>
      </c>
      <c r="C2595" s="4" t="s">
        <v>12</v>
      </c>
      <c r="D2595" s="6">
        <v>3530</v>
      </c>
      <c r="E2595" s="6">
        <v>1846</v>
      </c>
      <c r="F2595" s="6">
        <v>1684</v>
      </c>
      <c r="G2595" t="b">
        <f t="shared" si="365"/>
        <v>0</v>
      </c>
      <c r="H2595" t="b">
        <f t="shared" si="366"/>
        <v>1</v>
      </c>
      <c r="I2595" t="b">
        <f t="shared" si="367"/>
        <v>1</v>
      </c>
      <c r="J2595" t="b">
        <f t="shared" si="368"/>
        <v>0</v>
      </c>
    </row>
    <row r="2596" spans="1:10">
      <c r="A2596" s="1" t="s">
        <v>412</v>
      </c>
      <c r="B2596" t="str">
        <f t="shared" si="363"/>
        <v xml:space="preserve"> gostyniński </v>
      </c>
      <c r="C2596" s="4" t="s">
        <v>13</v>
      </c>
      <c r="D2596" s="6">
        <v>3341</v>
      </c>
      <c r="E2596" s="6">
        <v>1756</v>
      </c>
      <c r="F2596" s="6">
        <v>1585</v>
      </c>
      <c r="G2596" t="b">
        <f t="shared" si="365"/>
        <v>0</v>
      </c>
      <c r="H2596" t="b">
        <f t="shared" si="366"/>
        <v>1</v>
      </c>
      <c r="I2596" t="b">
        <f t="shared" si="367"/>
        <v>1</v>
      </c>
      <c r="J2596" t="b">
        <f t="shared" si="368"/>
        <v>0</v>
      </c>
    </row>
    <row r="2597" spans="1:10">
      <c r="A2597" s="1" t="s">
        <v>412</v>
      </c>
      <c r="B2597" t="str">
        <f t="shared" si="363"/>
        <v xml:space="preserve"> gostyniński </v>
      </c>
      <c r="C2597" s="4" t="s">
        <v>14</v>
      </c>
      <c r="D2597" s="6">
        <v>3334</v>
      </c>
      <c r="E2597" s="6">
        <v>1719</v>
      </c>
      <c r="F2597" s="6">
        <v>1615</v>
      </c>
      <c r="G2597" t="b">
        <f t="shared" si="365"/>
        <v>0</v>
      </c>
      <c r="H2597" t="b">
        <f t="shared" si="366"/>
        <v>1</v>
      </c>
      <c r="I2597" t="b">
        <f t="shared" si="367"/>
        <v>1</v>
      </c>
      <c r="J2597" t="b">
        <f t="shared" si="368"/>
        <v>0</v>
      </c>
    </row>
    <row r="2598" spans="1:10">
      <c r="A2598" s="1" t="s">
        <v>412</v>
      </c>
      <c r="B2598" t="str">
        <f t="shared" si="363"/>
        <v xml:space="preserve"> gostyniński </v>
      </c>
      <c r="C2598" s="4" t="s">
        <v>15</v>
      </c>
      <c r="D2598" s="6">
        <v>2894</v>
      </c>
      <c r="E2598" s="6">
        <v>1450</v>
      </c>
      <c r="F2598" s="6">
        <v>1444</v>
      </c>
      <c r="G2598" t="b">
        <f t="shared" si="365"/>
        <v>0</v>
      </c>
      <c r="H2598" t="b">
        <f t="shared" si="366"/>
        <v>1</v>
      </c>
      <c r="I2598" t="b">
        <f t="shared" si="367"/>
        <v>1</v>
      </c>
      <c r="J2598" t="b">
        <f t="shared" si="368"/>
        <v>0</v>
      </c>
    </row>
    <row r="2599" spans="1:10">
      <c r="A2599" s="1" t="s">
        <v>412</v>
      </c>
      <c r="B2599" t="str">
        <f t="shared" si="363"/>
        <v xml:space="preserve"> gostyniński </v>
      </c>
      <c r="C2599" s="4" t="s">
        <v>16</v>
      </c>
      <c r="D2599" s="6">
        <v>2935</v>
      </c>
      <c r="E2599" s="6">
        <v>1430</v>
      </c>
      <c r="F2599" s="6">
        <v>1505</v>
      </c>
      <c r="G2599" t="b">
        <f t="shared" si="365"/>
        <v>0</v>
      </c>
      <c r="H2599" t="b">
        <f t="shared" si="366"/>
        <v>1</v>
      </c>
      <c r="I2599" t="b">
        <f t="shared" si="367"/>
        <v>1</v>
      </c>
      <c r="J2599" t="b">
        <f t="shared" si="368"/>
        <v>0</v>
      </c>
    </row>
    <row r="2600" spans="1:10">
      <c r="A2600" s="1" t="s">
        <v>412</v>
      </c>
      <c r="B2600" t="str">
        <f t="shared" si="363"/>
        <v xml:space="preserve"> gostyniński </v>
      </c>
      <c r="C2600" s="4" t="s">
        <v>17</v>
      </c>
      <c r="D2600" s="6">
        <v>3576</v>
      </c>
      <c r="E2600" s="6">
        <v>1719</v>
      </c>
      <c r="F2600" s="6">
        <v>1857</v>
      </c>
      <c r="G2600" t="b">
        <f t="shared" si="365"/>
        <v>0</v>
      </c>
      <c r="H2600" t="b">
        <f t="shared" si="366"/>
        <v>1</v>
      </c>
      <c r="I2600" t="b">
        <f t="shared" si="367"/>
        <v>1</v>
      </c>
      <c r="J2600" t="b">
        <f t="shared" si="368"/>
        <v>0</v>
      </c>
    </row>
    <row r="2601" spans="1:10">
      <c r="A2601" s="1" t="s">
        <v>412</v>
      </c>
      <c r="B2601" t="str">
        <f t="shared" si="363"/>
        <v xml:space="preserve"> gostyniński </v>
      </c>
      <c r="C2601" s="4" t="s">
        <v>18</v>
      </c>
      <c r="D2601" s="6">
        <v>3233</v>
      </c>
      <c r="E2601" s="6">
        <v>1539</v>
      </c>
      <c r="F2601" s="6">
        <v>1694</v>
      </c>
      <c r="G2601" t="b">
        <f t="shared" si="365"/>
        <v>0</v>
      </c>
      <c r="H2601" t="b">
        <f t="shared" si="366"/>
        <v>1</v>
      </c>
      <c r="I2601" t="b">
        <f t="shared" si="367"/>
        <v>1</v>
      </c>
      <c r="J2601" t="b">
        <f t="shared" si="368"/>
        <v>0</v>
      </c>
    </row>
    <row r="2602" spans="1:10">
      <c r="A2602" s="1" t="s">
        <v>412</v>
      </c>
      <c r="B2602" t="str">
        <f t="shared" si="363"/>
        <v xml:space="preserve"> gostyniński </v>
      </c>
      <c r="C2602" s="4" t="s">
        <v>19</v>
      </c>
      <c r="D2602" s="6">
        <v>2850</v>
      </c>
      <c r="E2602" s="6">
        <v>1249</v>
      </c>
      <c r="F2602" s="6">
        <v>1601</v>
      </c>
      <c r="G2602" t="b">
        <f t="shared" si="365"/>
        <v>0</v>
      </c>
      <c r="H2602" t="b">
        <f t="shared" si="366"/>
        <v>1</v>
      </c>
      <c r="I2602" t="b">
        <f t="shared" si="367"/>
        <v>1</v>
      </c>
      <c r="J2602" t="b">
        <f t="shared" si="368"/>
        <v>0</v>
      </c>
    </row>
    <row r="2603" spans="1:10">
      <c r="A2603" s="1" t="s">
        <v>412</v>
      </c>
      <c r="B2603" t="str">
        <f t="shared" si="363"/>
        <v xml:space="preserve"> gostyniński </v>
      </c>
      <c r="C2603" s="4" t="s">
        <v>5</v>
      </c>
      <c r="D2603" s="6">
        <v>4936</v>
      </c>
      <c r="E2603" s="6">
        <v>1747</v>
      </c>
      <c r="F2603" s="6">
        <v>3189</v>
      </c>
      <c r="G2603" t="b">
        <f t="shared" si="365"/>
        <v>1</v>
      </c>
      <c r="H2603" t="b">
        <f t="shared" si="366"/>
        <v>1</v>
      </c>
      <c r="I2603" t="b">
        <f t="shared" si="367"/>
        <v>0</v>
      </c>
      <c r="J2603" t="b">
        <f t="shared" si="368"/>
        <v>0</v>
      </c>
    </row>
    <row r="2604" spans="1:10">
      <c r="A2604" s="1" t="s">
        <v>412</v>
      </c>
      <c r="B2604" t="str">
        <f t="shared" si="363"/>
        <v xml:space="preserve"> gostyniński </v>
      </c>
      <c r="C2604" s="4" t="s">
        <v>4</v>
      </c>
      <c r="D2604" s="6">
        <f>SUM(D2602:D2603)</f>
        <v>7786</v>
      </c>
      <c r="E2604" s="6">
        <f>SUM(E2602:E2603)</f>
        <v>2996</v>
      </c>
      <c r="F2604" s="6">
        <f t="shared" ref="F2604" si="371">SUM(F2602:F2603)</f>
        <v>4790</v>
      </c>
      <c r="G2604" t="b">
        <f t="shared" si="365"/>
        <v>1</v>
      </c>
      <c r="H2604" t="b">
        <f t="shared" si="366"/>
        <v>0</v>
      </c>
      <c r="I2604" t="b">
        <f t="shared" si="367"/>
        <v>1</v>
      </c>
      <c r="J2604" t="b">
        <f t="shared" si="368"/>
        <v>0</v>
      </c>
    </row>
    <row r="2605" spans="1:10">
      <c r="A2605" s="1" t="s">
        <v>412</v>
      </c>
      <c r="B2605" t="str">
        <f t="shared" si="363"/>
        <v xml:space="preserve"> grodziski </v>
      </c>
      <c r="C2605" s="4" t="s">
        <v>214</v>
      </c>
      <c r="D2605" s="6">
        <v>91289</v>
      </c>
      <c r="E2605" s="6">
        <v>43731</v>
      </c>
      <c r="F2605" s="6">
        <v>47558</v>
      </c>
      <c r="G2605" t="b">
        <f t="shared" si="365"/>
        <v>1</v>
      </c>
      <c r="H2605" t="b">
        <f t="shared" si="366"/>
        <v>1</v>
      </c>
      <c r="I2605" t="b">
        <f t="shared" si="367"/>
        <v>1</v>
      </c>
      <c r="J2605" t="b">
        <f t="shared" si="368"/>
        <v>1</v>
      </c>
    </row>
    <row r="2606" spans="1:10">
      <c r="A2606" s="1" t="s">
        <v>412</v>
      </c>
      <c r="B2606" t="str">
        <f t="shared" si="363"/>
        <v xml:space="preserve"> grodziski </v>
      </c>
      <c r="C2606" s="4" t="s">
        <v>6</v>
      </c>
      <c r="D2606" s="6">
        <v>5080</v>
      </c>
      <c r="E2606" s="6">
        <v>2618</v>
      </c>
      <c r="F2606" s="6">
        <v>2462</v>
      </c>
      <c r="G2606" t="b">
        <f t="shared" si="365"/>
        <v>0</v>
      </c>
      <c r="H2606" t="b">
        <f t="shared" si="366"/>
        <v>1</v>
      </c>
      <c r="I2606" t="b">
        <f t="shared" si="367"/>
        <v>1</v>
      </c>
      <c r="J2606" t="b">
        <f t="shared" si="368"/>
        <v>0</v>
      </c>
    </row>
    <row r="2607" spans="1:10">
      <c r="A2607" s="1" t="s">
        <v>412</v>
      </c>
      <c r="B2607" t="str">
        <f t="shared" si="363"/>
        <v xml:space="preserve"> grodziski </v>
      </c>
      <c r="C2607" s="4" t="s">
        <v>7</v>
      </c>
      <c r="D2607" s="6">
        <v>6028</v>
      </c>
      <c r="E2607" s="6">
        <v>3121</v>
      </c>
      <c r="F2607" s="6">
        <v>2907</v>
      </c>
      <c r="G2607" t="b">
        <f t="shared" si="365"/>
        <v>0</v>
      </c>
      <c r="H2607" t="b">
        <f t="shared" si="366"/>
        <v>1</v>
      </c>
      <c r="I2607" t="b">
        <f t="shared" si="367"/>
        <v>1</v>
      </c>
      <c r="J2607" t="b">
        <f t="shared" si="368"/>
        <v>0</v>
      </c>
    </row>
    <row r="2608" spans="1:10">
      <c r="A2608" s="1" t="s">
        <v>412</v>
      </c>
      <c r="B2608" t="str">
        <f t="shared" si="363"/>
        <v xml:space="preserve"> grodziski </v>
      </c>
      <c r="C2608" s="4" t="s">
        <v>8</v>
      </c>
      <c r="D2608" s="6">
        <v>4862</v>
      </c>
      <c r="E2608" s="6">
        <v>2565</v>
      </c>
      <c r="F2608" s="6">
        <v>2297</v>
      </c>
      <c r="G2608" t="b">
        <f t="shared" si="365"/>
        <v>0</v>
      </c>
      <c r="H2608" t="b">
        <f t="shared" si="366"/>
        <v>1</v>
      </c>
      <c r="I2608" t="b">
        <f t="shared" si="367"/>
        <v>1</v>
      </c>
      <c r="J2608" t="b">
        <f t="shared" si="368"/>
        <v>0</v>
      </c>
    </row>
    <row r="2609" spans="1:10">
      <c r="A2609" s="1" t="s">
        <v>412</v>
      </c>
      <c r="B2609" t="str">
        <f t="shared" si="363"/>
        <v xml:space="preserve"> grodziski </v>
      </c>
      <c r="C2609" s="4" t="s">
        <v>9</v>
      </c>
      <c r="D2609" s="6">
        <v>4715</v>
      </c>
      <c r="E2609" s="6">
        <v>2386</v>
      </c>
      <c r="F2609" s="6">
        <v>2329</v>
      </c>
      <c r="G2609" t="b">
        <f t="shared" si="365"/>
        <v>0</v>
      </c>
      <c r="H2609" t="b">
        <f t="shared" si="366"/>
        <v>1</v>
      </c>
      <c r="I2609" t="b">
        <f t="shared" si="367"/>
        <v>1</v>
      </c>
      <c r="J2609" t="b">
        <f t="shared" si="368"/>
        <v>0</v>
      </c>
    </row>
    <row r="2610" spans="1:10">
      <c r="A2610" s="1" t="s">
        <v>412</v>
      </c>
      <c r="B2610" t="str">
        <f t="shared" si="363"/>
        <v xml:space="preserve"> grodziski </v>
      </c>
      <c r="C2610" s="4" t="s">
        <v>10</v>
      </c>
      <c r="D2610" s="6">
        <v>5069</v>
      </c>
      <c r="E2610" s="6">
        <v>2589</v>
      </c>
      <c r="F2610" s="6">
        <v>2480</v>
      </c>
      <c r="G2610" t="b">
        <f t="shared" si="365"/>
        <v>0</v>
      </c>
      <c r="H2610" t="b">
        <f t="shared" si="366"/>
        <v>1</v>
      </c>
      <c r="I2610" t="b">
        <f t="shared" si="367"/>
        <v>1</v>
      </c>
      <c r="J2610" t="b">
        <f t="shared" si="368"/>
        <v>0</v>
      </c>
    </row>
    <row r="2611" spans="1:10">
      <c r="A2611" s="1" t="s">
        <v>412</v>
      </c>
      <c r="B2611" t="str">
        <f t="shared" si="363"/>
        <v xml:space="preserve"> grodziski </v>
      </c>
      <c r="C2611" s="4" t="s">
        <v>11</v>
      </c>
      <c r="D2611" s="6">
        <v>5554</v>
      </c>
      <c r="E2611" s="6">
        <v>2806</v>
      </c>
      <c r="F2611" s="6">
        <v>2748</v>
      </c>
      <c r="G2611" t="b">
        <f t="shared" si="365"/>
        <v>0</v>
      </c>
      <c r="H2611" t="b">
        <f t="shared" si="366"/>
        <v>1</v>
      </c>
      <c r="I2611" t="b">
        <f t="shared" si="367"/>
        <v>1</v>
      </c>
      <c r="J2611" t="b">
        <f t="shared" si="368"/>
        <v>0</v>
      </c>
    </row>
    <row r="2612" spans="1:10">
      <c r="A2612" s="1" t="s">
        <v>412</v>
      </c>
      <c r="B2612" t="str">
        <f t="shared" si="363"/>
        <v xml:space="preserve"> grodziski </v>
      </c>
      <c r="C2612" s="4" t="s">
        <v>12</v>
      </c>
      <c r="D2612" s="6">
        <v>7135</v>
      </c>
      <c r="E2612" s="6">
        <v>3452</v>
      </c>
      <c r="F2612" s="6">
        <v>3683</v>
      </c>
      <c r="G2612" t="b">
        <f t="shared" si="365"/>
        <v>0</v>
      </c>
      <c r="H2612" t="b">
        <f t="shared" si="366"/>
        <v>1</v>
      </c>
      <c r="I2612" t="b">
        <f t="shared" si="367"/>
        <v>1</v>
      </c>
      <c r="J2612" t="b">
        <f t="shared" si="368"/>
        <v>0</v>
      </c>
    </row>
    <row r="2613" spans="1:10">
      <c r="A2613" s="1" t="s">
        <v>412</v>
      </c>
      <c r="B2613" t="str">
        <f t="shared" si="363"/>
        <v xml:space="preserve"> grodziski </v>
      </c>
      <c r="C2613" s="4" t="s">
        <v>13</v>
      </c>
      <c r="D2613" s="6">
        <v>7939</v>
      </c>
      <c r="E2613" s="6">
        <v>3810</v>
      </c>
      <c r="F2613" s="6">
        <v>4129</v>
      </c>
      <c r="G2613" t="b">
        <f t="shared" si="365"/>
        <v>0</v>
      </c>
      <c r="H2613" t="b">
        <f t="shared" si="366"/>
        <v>1</v>
      </c>
      <c r="I2613" t="b">
        <f t="shared" si="367"/>
        <v>1</v>
      </c>
      <c r="J2613" t="b">
        <f t="shared" si="368"/>
        <v>0</v>
      </c>
    </row>
    <row r="2614" spans="1:10">
      <c r="A2614" s="1" t="s">
        <v>412</v>
      </c>
      <c r="B2614" t="str">
        <f t="shared" si="363"/>
        <v xml:space="preserve"> grodziski </v>
      </c>
      <c r="C2614" s="4" t="s">
        <v>14</v>
      </c>
      <c r="D2614" s="6">
        <v>7444</v>
      </c>
      <c r="E2614" s="6">
        <v>3635</v>
      </c>
      <c r="F2614" s="6">
        <v>3809</v>
      </c>
      <c r="G2614" t="b">
        <f t="shared" si="365"/>
        <v>0</v>
      </c>
      <c r="H2614" t="b">
        <f t="shared" si="366"/>
        <v>1</v>
      </c>
      <c r="I2614" t="b">
        <f t="shared" si="367"/>
        <v>1</v>
      </c>
      <c r="J2614" t="b">
        <f t="shared" si="368"/>
        <v>0</v>
      </c>
    </row>
    <row r="2615" spans="1:10">
      <c r="A2615" s="1" t="s">
        <v>412</v>
      </c>
      <c r="B2615" t="str">
        <f t="shared" si="363"/>
        <v xml:space="preserve"> grodziski </v>
      </c>
      <c r="C2615" s="4" t="s">
        <v>15</v>
      </c>
      <c r="D2615" s="6">
        <v>5838</v>
      </c>
      <c r="E2615" s="6">
        <v>2893</v>
      </c>
      <c r="F2615" s="6">
        <v>2945</v>
      </c>
      <c r="G2615" t="b">
        <f t="shared" si="365"/>
        <v>0</v>
      </c>
      <c r="H2615" t="b">
        <f t="shared" si="366"/>
        <v>1</v>
      </c>
      <c r="I2615" t="b">
        <f t="shared" si="367"/>
        <v>1</v>
      </c>
      <c r="J2615" t="b">
        <f t="shared" si="368"/>
        <v>0</v>
      </c>
    </row>
    <row r="2616" spans="1:10">
      <c r="A2616" s="1" t="s">
        <v>412</v>
      </c>
      <c r="B2616" t="str">
        <f t="shared" ref="B2616:B2679" si="372">IF(C2615="65+",C2616,B2615)</f>
        <v xml:space="preserve"> grodziski </v>
      </c>
      <c r="C2616" s="4" t="s">
        <v>16</v>
      </c>
      <c r="D2616" s="6">
        <v>5277</v>
      </c>
      <c r="E2616" s="6">
        <v>2580</v>
      </c>
      <c r="F2616" s="6">
        <v>2697</v>
      </c>
      <c r="G2616" t="b">
        <f t="shared" si="365"/>
        <v>0</v>
      </c>
      <c r="H2616" t="b">
        <f t="shared" si="366"/>
        <v>1</v>
      </c>
      <c r="I2616" t="b">
        <f t="shared" si="367"/>
        <v>1</v>
      </c>
      <c r="J2616" t="b">
        <f t="shared" si="368"/>
        <v>0</v>
      </c>
    </row>
    <row r="2617" spans="1:10">
      <c r="A2617" s="1" t="s">
        <v>412</v>
      </c>
      <c r="B2617" t="str">
        <f t="shared" si="372"/>
        <v xml:space="preserve"> grodziski </v>
      </c>
      <c r="C2617" s="4" t="s">
        <v>17</v>
      </c>
      <c r="D2617" s="6">
        <v>6176</v>
      </c>
      <c r="E2617" s="6">
        <v>2923</v>
      </c>
      <c r="F2617" s="6">
        <v>3253</v>
      </c>
      <c r="G2617" t="b">
        <f t="shared" si="365"/>
        <v>0</v>
      </c>
      <c r="H2617" t="b">
        <f t="shared" si="366"/>
        <v>1</v>
      </c>
      <c r="I2617" t="b">
        <f t="shared" si="367"/>
        <v>1</v>
      </c>
      <c r="J2617" t="b">
        <f t="shared" si="368"/>
        <v>0</v>
      </c>
    </row>
    <row r="2618" spans="1:10">
      <c r="A2618" s="1" t="s">
        <v>412</v>
      </c>
      <c r="B2618" t="str">
        <f t="shared" si="372"/>
        <v xml:space="preserve"> grodziski </v>
      </c>
      <c r="C2618" s="4" t="s">
        <v>18</v>
      </c>
      <c r="D2618" s="6">
        <v>6428</v>
      </c>
      <c r="E2618" s="6">
        <v>3003</v>
      </c>
      <c r="F2618" s="6">
        <v>3425</v>
      </c>
      <c r="G2618" t="b">
        <f t="shared" si="365"/>
        <v>0</v>
      </c>
      <c r="H2618" t="b">
        <f t="shared" si="366"/>
        <v>1</v>
      </c>
      <c r="I2618" t="b">
        <f t="shared" si="367"/>
        <v>1</v>
      </c>
      <c r="J2618" t="b">
        <f t="shared" si="368"/>
        <v>0</v>
      </c>
    </row>
    <row r="2619" spans="1:10">
      <c r="A2619" s="1" t="s">
        <v>412</v>
      </c>
      <c r="B2619" t="str">
        <f t="shared" si="372"/>
        <v xml:space="preserve"> grodziski </v>
      </c>
      <c r="C2619" s="4" t="s">
        <v>19</v>
      </c>
      <c r="D2619" s="6">
        <v>4875</v>
      </c>
      <c r="E2619" s="6">
        <v>2145</v>
      </c>
      <c r="F2619" s="6">
        <v>2730</v>
      </c>
      <c r="G2619" t="b">
        <f t="shared" si="365"/>
        <v>0</v>
      </c>
      <c r="H2619" t="b">
        <f t="shared" si="366"/>
        <v>1</v>
      </c>
      <c r="I2619" t="b">
        <f t="shared" si="367"/>
        <v>1</v>
      </c>
      <c r="J2619" t="b">
        <f t="shared" si="368"/>
        <v>0</v>
      </c>
    </row>
    <row r="2620" spans="1:10">
      <c r="A2620" s="1" t="s">
        <v>412</v>
      </c>
      <c r="B2620" t="str">
        <f t="shared" si="372"/>
        <v xml:space="preserve"> grodziski </v>
      </c>
      <c r="C2620" s="4" t="s">
        <v>5</v>
      </c>
      <c r="D2620" s="6">
        <v>8869</v>
      </c>
      <c r="E2620" s="6">
        <v>3205</v>
      </c>
      <c r="F2620" s="6">
        <v>5664</v>
      </c>
      <c r="G2620" t="b">
        <f t="shared" si="365"/>
        <v>1</v>
      </c>
      <c r="H2620" t="b">
        <f t="shared" si="366"/>
        <v>1</v>
      </c>
      <c r="I2620" t="b">
        <f t="shared" si="367"/>
        <v>0</v>
      </c>
      <c r="J2620" t="b">
        <f t="shared" si="368"/>
        <v>0</v>
      </c>
    </row>
    <row r="2621" spans="1:10">
      <c r="A2621" s="1" t="s">
        <v>412</v>
      </c>
      <c r="B2621" t="str">
        <f t="shared" si="372"/>
        <v xml:space="preserve"> grodziski </v>
      </c>
      <c r="C2621" s="4" t="s">
        <v>4</v>
      </c>
      <c r="D2621" s="6">
        <f>SUM(D2619:D2620)</f>
        <v>13744</v>
      </c>
      <c r="E2621" s="6">
        <f>SUM(E2619:E2620)</f>
        <v>5350</v>
      </c>
      <c r="F2621" s="6">
        <f t="shared" ref="F2621" si="373">SUM(F2619:F2620)</f>
        <v>8394</v>
      </c>
      <c r="G2621" t="b">
        <f t="shared" si="365"/>
        <v>1</v>
      </c>
      <c r="H2621" t="b">
        <f t="shared" si="366"/>
        <v>0</v>
      </c>
      <c r="I2621" t="b">
        <f t="shared" si="367"/>
        <v>1</v>
      </c>
      <c r="J2621" t="b">
        <f t="shared" si="368"/>
        <v>0</v>
      </c>
    </row>
    <row r="2622" spans="1:10">
      <c r="A2622" s="1" t="s">
        <v>412</v>
      </c>
      <c r="B2622" t="str">
        <f t="shared" si="372"/>
        <v xml:space="preserve"> grójecki </v>
      </c>
      <c r="C2622" s="4" t="s">
        <v>215</v>
      </c>
      <c r="D2622" s="6">
        <v>98551</v>
      </c>
      <c r="E2622" s="6">
        <v>48480</v>
      </c>
      <c r="F2622" s="6">
        <v>50071</v>
      </c>
      <c r="G2622" t="b">
        <f t="shared" si="365"/>
        <v>1</v>
      </c>
      <c r="H2622" t="b">
        <f t="shared" si="366"/>
        <v>1</v>
      </c>
      <c r="I2622" t="b">
        <f t="shared" si="367"/>
        <v>1</v>
      </c>
      <c r="J2622" t="b">
        <f t="shared" si="368"/>
        <v>1</v>
      </c>
    </row>
    <row r="2623" spans="1:10">
      <c r="A2623" s="1" t="s">
        <v>412</v>
      </c>
      <c r="B2623" t="str">
        <f t="shared" si="372"/>
        <v xml:space="preserve"> grójecki </v>
      </c>
      <c r="C2623" s="4" t="s">
        <v>6</v>
      </c>
      <c r="D2623" s="6">
        <v>5134</v>
      </c>
      <c r="E2623" s="6">
        <v>2643</v>
      </c>
      <c r="F2623" s="6">
        <v>2491</v>
      </c>
      <c r="G2623" t="b">
        <f t="shared" si="365"/>
        <v>0</v>
      </c>
      <c r="H2623" t="b">
        <f t="shared" si="366"/>
        <v>1</v>
      </c>
      <c r="I2623" t="b">
        <f t="shared" si="367"/>
        <v>1</v>
      </c>
      <c r="J2623" t="b">
        <f t="shared" si="368"/>
        <v>0</v>
      </c>
    </row>
    <row r="2624" spans="1:10">
      <c r="A2624" s="1" t="s">
        <v>412</v>
      </c>
      <c r="B2624" t="str">
        <f t="shared" si="372"/>
        <v xml:space="preserve"> grójecki </v>
      </c>
      <c r="C2624" s="4" t="s">
        <v>7</v>
      </c>
      <c r="D2624" s="6">
        <v>5501</v>
      </c>
      <c r="E2624" s="6">
        <v>2823</v>
      </c>
      <c r="F2624" s="6">
        <v>2678</v>
      </c>
      <c r="G2624" t="b">
        <f t="shared" si="365"/>
        <v>0</v>
      </c>
      <c r="H2624" t="b">
        <f t="shared" si="366"/>
        <v>1</v>
      </c>
      <c r="I2624" t="b">
        <f t="shared" si="367"/>
        <v>1</v>
      </c>
      <c r="J2624" t="b">
        <f t="shared" si="368"/>
        <v>0</v>
      </c>
    </row>
    <row r="2625" spans="1:10">
      <c r="A2625" s="1" t="s">
        <v>412</v>
      </c>
      <c r="B2625" t="str">
        <f t="shared" si="372"/>
        <v xml:space="preserve"> grójecki </v>
      </c>
      <c r="C2625" s="4" t="s">
        <v>8</v>
      </c>
      <c r="D2625" s="6">
        <v>5015</v>
      </c>
      <c r="E2625" s="6">
        <v>2601</v>
      </c>
      <c r="F2625" s="6">
        <v>2414</v>
      </c>
      <c r="G2625" t="b">
        <f t="shared" si="365"/>
        <v>0</v>
      </c>
      <c r="H2625" t="b">
        <f t="shared" si="366"/>
        <v>1</v>
      </c>
      <c r="I2625" t="b">
        <f t="shared" si="367"/>
        <v>1</v>
      </c>
      <c r="J2625" t="b">
        <f t="shared" si="368"/>
        <v>0</v>
      </c>
    </row>
    <row r="2626" spans="1:10">
      <c r="A2626" s="1" t="s">
        <v>412</v>
      </c>
      <c r="B2626" t="str">
        <f t="shared" si="372"/>
        <v xml:space="preserve"> grójecki </v>
      </c>
      <c r="C2626" s="4" t="s">
        <v>9</v>
      </c>
      <c r="D2626" s="6">
        <v>5076</v>
      </c>
      <c r="E2626" s="6">
        <v>2698</v>
      </c>
      <c r="F2626" s="6">
        <v>2378</v>
      </c>
      <c r="G2626" t="b">
        <f t="shared" si="365"/>
        <v>0</v>
      </c>
      <c r="H2626" t="b">
        <f t="shared" si="366"/>
        <v>1</v>
      </c>
      <c r="I2626" t="b">
        <f t="shared" si="367"/>
        <v>1</v>
      </c>
      <c r="J2626" t="b">
        <f t="shared" si="368"/>
        <v>0</v>
      </c>
    </row>
    <row r="2627" spans="1:10">
      <c r="A2627" s="1" t="s">
        <v>412</v>
      </c>
      <c r="B2627" t="str">
        <f t="shared" si="372"/>
        <v xml:space="preserve"> grójecki </v>
      </c>
      <c r="C2627" s="4" t="s">
        <v>10</v>
      </c>
      <c r="D2627" s="6">
        <v>6437</v>
      </c>
      <c r="E2627" s="6">
        <v>3283</v>
      </c>
      <c r="F2627" s="6">
        <v>3154</v>
      </c>
      <c r="G2627" t="b">
        <f t="shared" si="365"/>
        <v>0</v>
      </c>
      <c r="H2627" t="b">
        <f t="shared" si="366"/>
        <v>1</v>
      </c>
      <c r="I2627" t="b">
        <f t="shared" si="367"/>
        <v>1</v>
      </c>
      <c r="J2627" t="b">
        <f t="shared" si="368"/>
        <v>0</v>
      </c>
    </row>
    <row r="2628" spans="1:10">
      <c r="A2628" s="1" t="s">
        <v>412</v>
      </c>
      <c r="B2628" t="str">
        <f t="shared" si="372"/>
        <v xml:space="preserve"> grójecki </v>
      </c>
      <c r="C2628" s="4" t="s">
        <v>11</v>
      </c>
      <c r="D2628" s="6">
        <v>6687</v>
      </c>
      <c r="E2628" s="6">
        <v>3391</v>
      </c>
      <c r="F2628" s="6">
        <v>3296</v>
      </c>
      <c r="G2628" t="b">
        <f t="shared" ref="G2628:G2691" si="374">IFERROR(IF(SEARCH(" - ",C2628)&gt;0,FALSE,TRUE),TRUE)</f>
        <v>0</v>
      </c>
      <c r="H2628" t="b">
        <f t="shared" ref="H2628:H2691" si="375">IFERROR(IF(SEARCH("65+",C2628)&gt;0,FALSE,TRUE),TRUE)</f>
        <v>1</v>
      </c>
      <c r="I2628" t="b">
        <f t="shared" ref="I2628:I2691" si="376">IFERROR(IF(SEARCH("70",C2628)&gt;0,FALSE,TRUE),TRUE)</f>
        <v>1</v>
      </c>
      <c r="J2628" t="b">
        <f t="shared" ref="J2628:J2691" si="377">AND(G2628:I2628)</f>
        <v>0</v>
      </c>
    </row>
    <row r="2629" spans="1:10">
      <c r="A2629" s="1" t="s">
        <v>412</v>
      </c>
      <c r="B2629" t="str">
        <f t="shared" si="372"/>
        <v xml:space="preserve"> grójecki </v>
      </c>
      <c r="C2629" s="4" t="s">
        <v>12</v>
      </c>
      <c r="D2629" s="6">
        <v>7715</v>
      </c>
      <c r="E2629" s="6">
        <v>3977</v>
      </c>
      <c r="F2629" s="6">
        <v>3738</v>
      </c>
      <c r="G2629" t="b">
        <f t="shared" si="374"/>
        <v>0</v>
      </c>
      <c r="H2629" t="b">
        <f t="shared" si="375"/>
        <v>1</v>
      </c>
      <c r="I2629" t="b">
        <f t="shared" si="376"/>
        <v>1</v>
      </c>
      <c r="J2629" t="b">
        <f t="shared" si="377"/>
        <v>0</v>
      </c>
    </row>
    <row r="2630" spans="1:10">
      <c r="A2630" s="1" t="s">
        <v>412</v>
      </c>
      <c r="B2630" t="str">
        <f t="shared" si="372"/>
        <v xml:space="preserve"> grójecki </v>
      </c>
      <c r="C2630" s="4" t="s">
        <v>13</v>
      </c>
      <c r="D2630" s="6">
        <v>7875</v>
      </c>
      <c r="E2630" s="6">
        <v>4049</v>
      </c>
      <c r="F2630" s="6">
        <v>3826</v>
      </c>
      <c r="G2630" t="b">
        <f t="shared" si="374"/>
        <v>0</v>
      </c>
      <c r="H2630" t="b">
        <f t="shared" si="375"/>
        <v>1</v>
      </c>
      <c r="I2630" t="b">
        <f t="shared" si="376"/>
        <v>1</v>
      </c>
      <c r="J2630" t="b">
        <f t="shared" si="377"/>
        <v>0</v>
      </c>
    </row>
    <row r="2631" spans="1:10">
      <c r="A2631" s="1" t="s">
        <v>412</v>
      </c>
      <c r="B2631" t="str">
        <f t="shared" si="372"/>
        <v xml:space="preserve"> grójecki </v>
      </c>
      <c r="C2631" s="4" t="s">
        <v>14</v>
      </c>
      <c r="D2631" s="6">
        <v>7180</v>
      </c>
      <c r="E2631" s="6">
        <v>3761</v>
      </c>
      <c r="F2631" s="6">
        <v>3419</v>
      </c>
      <c r="G2631" t="b">
        <f t="shared" si="374"/>
        <v>0</v>
      </c>
      <c r="H2631" t="b">
        <f t="shared" si="375"/>
        <v>1</v>
      </c>
      <c r="I2631" t="b">
        <f t="shared" si="376"/>
        <v>1</v>
      </c>
      <c r="J2631" t="b">
        <f t="shared" si="377"/>
        <v>0</v>
      </c>
    </row>
    <row r="2632" spans="1:10">
      <c r="A2632" s="1" t="s">
        <v>412</v>
      </c>
      <c r="B2632" t="str">
        <f t="shared" si="372"/>
        <v xml:space="preserve"> grójecki </v>
      </c>
      <c r="C2632" s="4" t="s">
        <v>15</v>
      </c>
      <c r="D2632" s="6">
        <v>6000</v>
      </c>
      <c r="E2632" s="6">
        <v>3027</v>
      </c>
      <c r="F2632" s="6">
        <v>2973</v>
      </c>
      <c r="G2632" t="b">
        <f t="shared" si="374"/>
        <v>0</v>
      </c>
      <c r="H2632" t="b">
        <f t="shared" si="375"/>
        <v>1</v>
      </c>
      <c r="I2632" t="b">
        <f t="shared" si="376"/>
        <v>1</v>
      </c>
      <c r="J2632" t="b">
        <f t="shared" si="377"/>
        <v>0</v>
      </c>
    </row>
    <row r="2633" spans="1:10">
      <c r="A2633" s="1" t="s">
        <v>412</v>
      </c>
      <c r="B2633" t="str">
        <f t="shared" si="372"/>
        <v xml:space="preserve"> grójecki </v>
      </c>
      <c r="C2633" s="4" t="s">
        <v>16</v>
      </c>
      <c r="D2633" s="6">
        <v>5930</v>
      </c>
      <c r="E2633" s="6">
        <v>2971</v>
      </c>
      <c r="F2633" s="6">
        <v>2959</v>
      </c>
      <c r="G2633" t="b">
        <f t="shared" si="374"/>
        <v>0</v>
      </c>
      <c r="H2633" t="b">
        <f t="shared" si="375"/>
        <v>1</v>
      </c>
      <c r="I2633" t="b">
        <f t="shared" si="376"/>
        <v>1</v>
      </c>
      <c r="J2633" t="b">
        <f t="shared" si="377"/>
        <v>0</v>
      </c>
    </row>
    <row r="2634" spans="1:10">
      <c r="A2634" s="1" t="s">
        <v>412</v>
      </c>
      <c r="B2634" t="str">
        <f t="shared" si="372"/>
        <v xml:space="preserve"> grójecki </v>
      </c>
      <c r="C2634" s="4" t="s">
        <v>17</v>
      </c>
      <c r="D2634" s="6">
        <v>7186</v>
      </c>
      <c r="E2634" s="6">
        <v>3552</v>
      </c>
      <c r="F2634" s="6">
        <v>3634</v>
      </c>
      <c r="G2634" t="b">
        <f t="shared" si="374"/>
        <v>0</v>
      </c>
      <c r="H2634" t="b">
        <f t="shared" si="375"/>
        <v>1</v>
      </c>
      <c r="I2634" t="b">
        <f t="shared" si="376"/>
        <v>1</v>
      </c>
      <c r="J2634" t="b">
        <f t="shared" si="377"/>
        <v>0</v>
      </c>
    </row>
    <row r="2635" spans="1:10">
      <c r="A2635" s="1" t="s">
        <v>412</v>
      </c>
      <c r="B2635" t="str">
        <f t="shared" si="372"/>
        <v xml:space="preserve"> grójecki </v>
      </c>
      <c r="C2635" s="4" t="s">
        <v>18</v>
      </c>
      <c r="D2635" s="6">
        <v>7233</v>
      </c>
      <c r="E2635" s="6">
        <v>3504</v>
      </c>
      <c r="F2635" s="6">
        <v>3729</v>
      </c>
      <c r="G2635" t="b">
        <f t="shared" si="374"/>
        <v>0</v>
      </c>
      <c r="H2635" t="b">
        <f t="shared" si="375"/>
        <v>1</v>
      </c>
      <c r="I2635" t="b">
        <f t="shared" si="376"/>
        <v>1</v>
      </c>
      <c r="J2635" t="b">
        <f t="shared" si="377"/>
        <v>0</v>
      </c>
    </row>
    <row r="2636" spans="1:10">
      <c r="A2636" s="1" t="s">
        <v>412</v>
      </c>
      <c r="B2636" t="str">
        <f t="shared" si="372"/>
        <v xml:space="preserve"> grójecki </v>
      </c>
      <c r="C2636" s="4" t="s">
        <v>19</v>
      </c>
      <c r="D2636" s="6">
        <v>5350</v>
      </c>
      <c r="E2636" s="6">
        <v>2484</v>
      </c>
      <c r="F2636" s="6">
        <v>2866</v>
      </c>
      <c r="G2636" t="b">
        <f t="shared" si="374"/>
        <v>0</v>
      </c>
      <c r="H2636" t="b">
        <f t="shared" si="375"/>
        <v>1</v>
      </c>
      <c r="I2636" t="b">
        <f t="shared" si="376"/>
        <v>1</v>
      </c>
      <c r="J2636" t="b">
        <f t="shared" si="377"/>
        <v>0</v>
      </c>
    </row>
    <row r="2637" spans="1:10">
      <c r="A2637" s="1" t="s">
        <v>412</v>
      </c>
      <c r="B2637" t="str">
        <f t="shared" si="372"/>
        <v xml:space="preserve"> grójecki </v>
      </c>
      <c r="C2637" s="4" t="s">
        <v>5</v>
      </c>
      <c r="D2637" s="6">
        <v>10232</v>
      </c>
      <c r="E2637" s="6">
        <v>3716</v>
      </c>
      <c r="F2637" s="6">
        <v>6516</v>
      </c>
      <c r="G2637" t="b">
        <f t="shared" si="374"/>
        <v>1</v>
      </c>
      <c r="H2637" t="b">
        <f t="shared" si="375"/>
        <v>1</v>
      </c>
      <c r="I2637" t="b">
        <f t="shared" si="376"/>
        <v>0</v>
      </c>
      <c r="J2637" t="b">
        <f t="shared" si="377"/>
        <v>0</v>
      </c>
    </row>
    <row r="2638" spans="1:10">
      <c r="A2638" s="1" t="s">
        <v>412</v>
      </c>
      <c r="B2638" t="str">
        <f t="shared" si="372"/>
        <v xml:space="preserve"> grójecki </v>
      </c>
      <c r="C2638" s="4" t="s">
        <v>4</v>
      </c>
      <c r="D2638" s="6">
        <f>SUM(D2636:D2637)</f>
        <v>15582</v>
      </c>
      <c r="E2638" s="6">
        <f>SUM(E2636:E2637)</f>
        <v>6200</v>
      </c>
      <c r="F2638" s="6">
        <f t="shared" ref="F2638" si="378">SUM(F2636:F2637)</f>
        <v>9382</v>
      </c>
      <c r="G2638" t="b">
        <f t="shared" si="374"/>
        <v>1</v>
      </c>
      <c r="H2638" t="b">
        <f t="shared" si="375"/>
        <v>0</v>
      </c>
      <c r="I2638" t="b">
        <f t="shared" si="376"/>
        <v>1</v>
      </c>
      <c r="J2638" t="b">
        <f t="shared" si="377"/>
        <v>0</v>
      </c>
    </row>
    <row r="2639" spans="1:10">
      <c r="A2639" s="1" t="s">
        <v>412</v>
      </c>
      <c r="B2639" t="str">
        <f t="shared" si="372"/>
        <v xml:space="preserve"> kozienicki </v>
      </c>
      <c r="C2639" s="4" t="s">
        <v>216</v>
      </c>
      <c r="D2639" s="6">
        <v>61128</v>
      </c>
      <c r="E2639" s="6">
        <v>30388</v>
      </c>
      <c r="F2639" s="6">
        <v>30740</v>
      </c>
      <c r="G2639" t="b">
        <f t="shared" si="374"/>
        <v>1</v>
      </c>
      <c r="H2639" t="b">
        <f t="shared" si="375"/>
        <v>1</v>
      </c>
      <c r="I2639" t="b">
        <f t="shared" si="376"/>
        <v>1</v>
      </c>
      <c r="J2639" t="b">
        <f t="shared" si="377"/>
        <v>1</v>
      </c>
    </row>
    <row r="2640" spans="1:10">
      <c r="A2640" s="1" t="s">
        <v>412</v>
      </c>
      <c r="B2640" t="str">
        <f t="shared" si="372"/>
        <v xml:space="preserve"> kozienicki </v>
      </c>
      <c r="C2640" s="4" t="s">
        <v>6</v>
      </c>
      <c r="D2640" s="6">
        <v>2876</v>
      </c>
      <c r="E2640" s="6">
        <v>1468</v>
      </c>
      <c r="F2640" s="6">
        <v>1408</v>
      </c>
      <c r="G2640" t="b">
        <f t="shared" si="374"/>
        <v>0</v>
      </c>
      <c r="H2640" t="b">
        <f t="shared" si="375"/>
        <v>1</v>
      </c>
      <c r="I2640" t="b">
        <f t="shared" si="376"/>
        <v>1</v>
      </c>
      <c r="J2640" t="b">
        <f t="shared" si="377"/>
        <v>0</v>
      </c>
    </row>
    <row r="2641" spans="1:10">
      <c r="A2641" s="1" t="s">
        <v>412</v>
      </c>
      <c r="B2641" t="str">
        <f t="shared" si="372"/>
        <v xml:space="preserve"> kozienicki </v>
      </c>
      <c r="C2641" s="4" t="s">
        <v>7</v>
      </c>
      <c r="D2641" s="6">
        <v>3082</v>
      </c>
      <c r="E2641" s="6">
        <v>1587</v>
      </c>
      <c r="F2641" s="6">
        <v>1495</v>
      </c>
      <c r="G2641" t="b">
        <f t="shared" si="374"/>
        <v>0</v>
      </c>
      <c r="H2641" t="b">
        <f t="shared" si="375"/>
        <v>1</v>
      </c>
      <c r="I2641" t="b">
        <f t="shared" si="376"/>
        <v>1</v>
      </c>
      <c r="J2641" t="b">
        <f t="shared" si="377"/>
        <v>0</v>
      </c>
    </row>
    <row r="2642" spans="1:10">
      <c r="A2642" s="1" t="s">
        <v>412</v>
      </c>
      <c r="B2642" t="str">
        <f t="shared" si="372"/>
        <v xml:space="preserve"> kozienicki </v>
      </c>
      <c r="C2642" s="4" t="s">
        <v>8</v>
      </c>
      <c r="D2642" s="6">
        <v>2924</v>
      </c>
      <c r="E2642" s="6">
        <v>1515</v>
      </c>
      <c r="F2642" s="6">
        <v>1409</v>
      </c>
      <c r="G2642" t="b">
        <f t="shared" si="374"/>
        <v>0</v>
      </c>
      <c r="H2642" t="b">
        <f t="shared" si="375"/>
        <v>1</v>
      </c>
      <c r="I2642" t="b">
        <f t="shared" si="376"/>
        <v>1</v>
      </c>
      <c r="J2642" t="b">
        <f t="shared" si="377"/>
        <v>0</v>
      </c>
    </row>
    <row r="2643" spans="1:10">
      <c r="A2643" s="1" t="s">
        <v>412</v>
      </c>
      <c r="B2643" t="str">
        <f t="shared" si="372"/>
        <v xml:space="preserve"> kozienicki </v>
      </c>
      <c r="C2643" s="4" t="s">
        <v>9</v>
      </c>
      <c r="D2643" s="6">
        <v>3348</v>
      </c>
      <c r="E2643" s="6">
        <v>1755</v>
      </c>
      <c r="F2643" s="6">
        <v>1593</v>
      </c>
      <c r="G2643" t="b">
        <f t="shared" si="374"/>
        <v>0</v>
      </c>
      <c r="H2643" t="b">
        <f t="shared" si="375"/>
        <v>1</v>
      </c>
      <c r="I2643" t="b">
        <f t="shared" si="376"/>
        <v>1</v>
      </c>
      <c r="J2643" t="b">
        <f t="shared" si="377"/>
        <v>0</v>
      </c>
    </row>
    <row r="2644" spans="1:10">
      <c r="A2644" s="1" t="s">
        <v>412</v>
      </c>
      <c r="B2644" t="str">
        <f t="shared" si="372"/>
        <v xml:space="preserve"> kozienicki </v>
      </c>
      <c r="C2644" s="4" t="s">
        <v>10</v>
      </c>
      <c r="D2644" s="6">
        <v>4367</v>
      </c>
      <c r="E2644" s="6">
        <v>2223</v>
      </c>
      <c r="F2644" s="6">
        <v>2144</v>
      </c>
      <c r="G2644" t="b">
        <f t="shared" si="374"/>
        <v>0</v>
      </c>
      <c r="H2644" t="b">
        <f t="shared" si="375"/>
        <v>1</v>
      </c>
      <c r="I2644" t="b">
        <f t="shared" si="376"/>
        <v>1</v>
      </c>
      <c r="J2644" t="b">
        <f t="shared" si="377"/>
        <v>0</v>
      </c>
    </row>
    <row r="2645" spans="1:10">
      <c r="A2645" s="1" t="s">
        <v>412</v>
      </c>
      <c r="B2645" t="str">
        <f t="shared" si="372"/>
        <v xml:space="preserve"> kozienicki </v>
      </c>
      <c r="C2645" s="4" t="s">
        <v>11</v>
      </c>
      <c r="D2645" s="6">
        <v>4462</v>
      </c>
      <c r="E2645" s="6">
        <v>2383</v>
      </c>
      <c r="F2645" s="6">
        <v>2079</v>
      </c>
      <c r="G2645" t="b">
        <f t="shared" si="374"/>
        <v>0</v>
      </c>
      <c r="H2645" t="b">
        <f t="shared" si="375"/>
        <v>1</v>
      </c>
      <c r="I2645" t="b">
        <f t="shared" si="376"/>
        <v>1</v>
      </c>
      <c r="J2645" t="b">
        <f t="shared" si="377"/>
        <v>0</v>
      </c>
    </row>
    <row r="2646" spans="1:10">
      <c r="A2646" s="1" t="s">
        <v>412</v>
      </c>
      <c r="B2646" t="str">
        <f t="shared" si="372"/>
        <v xml:space="preserve"> kozienicki </v>
      </c>
      <c r="C2646" s="4" t="s">
        <v>12</v>
      </c>
      <c r="D2646" s="6">
        <v>4738</v>
      </c>
      <c r="E2646" s="6">
        <v>2541</v>
      </c>
      <c r="F2646" s="6">
        <v>2197</v>
      </c>
      <c r="G2646" t="b">
        <f t="shared" si="374"/>
        <v>0</v>
      </c>
      <c r="H2646" t="b">
        <f t="shared" si="375"/>
        <v>1</v>
      </c>
      <c r="I2646" t="b">
        <f t="shared" si="376"/>
        <v>1</v>
      </c>
      <c r="J2646" t="b">
        <f t="shared" si="377"/>
        <v>0</v>
      </c>
    </row>
    <row r="2647" spans="1:10">
      <c r="A2647" s="1" t="s">
        <v>412</v>
      </c>
      <c r="B2647" t="str">
        <f t="shared" si="372"/>
        <v xml:space="preserve"> kozienicki </v>
      </c>
      <c r="C2647" s="4" t="s">
        <v>13</v>
      </c>
      <c r="D2647" s="6">
        <v>4503</v>
      </c>
      <c r="E2647" s="6">
        <v>2422</v>
      </c>
      <c r="F2647" s="6">
        <v>2081</v>
      </c>
      <c r="G2647" t="b">
        <f t="shared" si="374"/>
        <v>0</v>
      </c>
      <c r="H2647" t="b">
        <f t="shared" si="375"/>
        <v>1</v>
      </c>
      <c r="I2647" t="b">
        <f t="shared" si="376"/>
        <v>1</v>
      </c>
      <c r="J2647" t="b">
        <f t="shared" si="377"/>
        <v>0</v>
      </c>
    </row>
    <row r="2648" spans="1:10">
      <c r="A2648" s="1" t="s">
        <v>412</v>
      </c>
      <c r="B2648" t="str">
        <f t="shared" si="372"/>
        <v xml:space="preserve"> kozienicki </v>
      </c>
      <c r="C2648" s="4" t="s">
        <v>14</v>
      </c>
      <c r="D2648" s="6">
        <v>4152</v>
      </c>
      <c r="E2648" s="6">
        <v>2151</v>
      </c>
      <c r="F2648" s="6">
        <v>2001</v>
      </c>
      <c r="G2648" t="b">
        <f t="shared" si="374"/>
        <v>0</v>
      </c>
      <c r="H2648" t="b">
        <f t="shared" si="375"/>
        <v>1</v>
      </c>
      <c r="I2648" t="b">
        <f t="shared" si="376"/>
        <v>1</v>
      </c>
      <c r="J2648" t="b">
        <f t="shared" si="377"/>
        <v>0</v>
      </c>
    </row>
    <row r="2649" spans="1:10">
      <c r="A2649" s="1" t="s">
        <v>412</v>
      </c>
      <c r="B2649" t="str">
        <f t="shared" si="372"/>
        <v xml:space="preserve"> kozienicki </v>
      </c>
      <c r="C2649" s="4" t="s">
        <v>15</v>
      </c>
      <c r="D2649" s="6">
        <v>3633</v>
      </c>
      <c r="E2649" s="6">
        <v>1860</v>
      </c>
      <c r="F2649" s="6">
        <v>1773</v>
      </c>
      <c r="G2649" t="b">
        <f t="shared" si="374"/>
        <v>0</v>
      </c>
      <c r="H2649" t="b">
        <f t="shared" si="375"/>
        <v>1</v>
      </c>
      <c r="I2649" t="b">
        <f t="shared" si="376"/>
        <v>1</v>
      </c>
      <c r="J2649" t="b">
        <f t="shared" si="377"/>
        <v>0</v>
      </c>
    </row>
    <row r="2650" spans="1:10">
      <c r="A2650" s="1" t="s">
        <v>412</v>
      </c>
      <c r="B2650" t="str">
        <f t="shared" si="372"/>
        <v xml:space="preserve"> kozienicki </v>
      </c>
      <c r="C2650" s="4" t="s">
        <v>16</v>
      </c>
      <c r="D2650" s="6">
        <v>3651</v>
      </c>
      <c r="E2650" s="6">
        <v>1829</v>
      </c>
      <c r="F2650" s="6">
        <v>1822</v>
      </c>
      <c r="G2650" t="b">
        <f t="shared" si="374"/>
        <v>0</v>
      </c>
      <c r="H2650" t="b">
        <f t="shared" si="375"/>
        <v>1</v>
      </c>
      <c r="I2650" t="b">
        <f t="shared" si="376"/>
        <v>1</v>
      </c>
      <c r="J2650" t="b">
        <f t="shared" si="377"/>
        <v>0</v>
      </c>
    </row>
    <row r="2651" spans="1:10">
      <c r="A2651" s="1" t="s">
        <v>412</v>
      </c>
      <c r="B2651" t="str">
        <f t="shared" si="372"/>
        <v xml:space="preserve"> kozienicki </v>
      </c>
      <c r="C2651" s="4" t="s">
        <v>17</v>
      </c>
      <c r="D2651" s="6">
        <v>4742</v>
      </c>
      <c r="E2651" s="6">
        <v>2350</v>
      </c>
      <c r="F2651" s="6">
        <v>2392</v>
      </c>
      <c r="G2651" t="b">
        <f t="shared" si="374"/>
        <v>0</v>
      </c>
      <c r="H2651" t="b">
        <f t="shared" si="375"/>
        <v>1</v>
      </c>
      <c r="I2651" t="b">
        <f t="shared" si="376"/>
        <v>1</v>
      </c>
      <c r="J2651" t="b">
        <f t="shared" si="377"/>
        <v>0</v>
      </c>
    </row>
    <row r="2652" spans="1:10">
      <c r="A2652" s="1" t="s">
        <v>412</v>
      </c>
      <c r="B2652" t="str">
        <f t="shared" si="372"/>
        <v xml:space="preserve"> kozienicki </v>
      </c>
      <c r="C2652" s="4" t="s">
        <v>18</v>
      </c>
      <c r="D2652" s="6">
        <v>4947</v>
      </c>
      <c r="E2652" s="6">
        <v>2376</v>
      </c>
      <c r="F2652" s="6">
        <v>2571</v>
      </c>
      <c r="G2652" t="b">
        <f t="shared" si="374"/>
        <v>0</v>
      </c>
      <c r="H2652" t="b">
        <f t="shared" si="375"/>
        <v>1</v>
      </c>
      <c r="I2652" t="b">
        <f t="shared" si="376"/>
        <v>1</v>
      </c>
      <c r="J2652" t="b">
        <f t="shared" si="377"/>
        <v>0</v>
      </c>
    </row>
    <row r="2653" spans="1:10">
      <c r="A2653" s="1" t="s">
        <v>412</v>
      </c>
      <c r="B2653" t="str">
        <f t="shared" si="372"/>
        <v xml:space="preserve"> kozienicki </v>
      </c>
      <c r="C2653" s="4" t="s">
        <v>19</v>
      </c>
      <c r="D2653" s="6">
        <v>3606</v>
      </c>
      <c r="E2653" s="6">
        <v>1721</v>
      </c>
      <c r="F2653" s="6">
        <v>1885</v>
      </c>
      <c r="G2653" t="b">
        <f t="shared" si="374"/>
        <v>0</v>
      </c>
      <c r="H2653" t="b">
        <f t="shared" si="375"/>
        <v>1</v>
      </c>
      <c r="I2653" t="b">
        <f t="shared" si="376"/>
        <v>1</v>
      </c>
      <c r="J2653" t="b">
        <f t="shared" si="377"/>
        <v>0</v>
      </c>
    </row>
    <row r="2654" spans="1:10">
      <c r="A2654" s="1" t="s">
        <v>412</v>
      </c>
      <c r="B2654" t="str">
        <f t="shared" si="372"/>
        <v xml:space="preserve"> kozienicki </v>
      </c>
      <c r="C2654" s="4" t="s">
        <v>5</v>
      </c>
      <c r="D2654" s="6">
        <v>6097</v>
      </c>
      <c r="E2654" s="6">
        <v>2207</v>
      </c>
      <c r="F2654" s="6">
        <v>3890</v>
      </c>
      <c r="G2654" t="b">
        <f t="shared" si="374"/>
        <v>1</v>
      </c>
      <c r="H2654" t="b">
        <f t="shared" si="375"/>
        <v>1</v>
      </c>
      <c r="I2654" t="b">
        <f t="shared" si="376"/>
        <v>0</v>
      </c>
      <c r="J2654" t="b">
        <f t="shared" si="377"/>
        <v>0</v>
      </c>
    </row>
    <row r="2655" spans="1:10">
      <c r="A2655" s="1" t="s">
        <v>412</v>
      </c>
      <c r="B2655" t="str">
        <f t="shared" si="372"/>
        <v xml:space="preserve"> kozienicki </v>
      </c>
      <c r="C2655" s="4" t="s">
        <v>4</v>
      </c>
      <c r="D2655" s="6">
        <f>SUM(D2653:D2654)</f>
        <v>9703</v>
      </c>
      <c r="E2655" s="6">
        <f>SUM(E2653:E2654)</f>
        <v>3928</v>
      </c>
      <c r="F2655" s="6">
        <f t="shared" ref="F2655" si="379">SUM(F2653:F2654)</f>
        <v>5775</v>
      </c>
      <c r="G2655" t="b">
        <f t="shared" si="374"/>
        <v>1</v>
      </c>
      <c r="H2655" t="b">
        <f t="shared" si="375"/>
        <v>0</v>
      </c>
      <c r="I2655" t="b">
        <f t="shared" si="376"/>
        <v>1</v>
      </c>
      <c r="J2655" t="b">
        <f t="shared" si="377"/>
        <v>0</v>
      </c>
    </row>
    <row r="2656" spans="1:10">
      <c r="A2656" s="1" t="s">
        <v>412</v>
      </c>
      <c r="B2656" t="str">
        <f t="shared" si="372"/>
        <v xml:space="preserve"> legionowski </v>
      </c>
      <c r="C2656" s="4" t="s">
        <v>217</v>
      </c>
      <c r="D2656" s="6">
        <v>113842</v>
      </c>
      <c r="E2656" s="6">
        <v>54916</v>
      </c>
      <c r="F2656" s="6">
        <v>58926</v>
      </c>
      <c r="G2656" t="b">
        <f t="shared" si="374"/>
        <v>1</v>
      </c>
      <c r="H2656" t="b">
        <f t="shared" si="375"/>
        <v>1</v>
      </c>
      <c r="I2656" t="b">
        <f t="shared" si="376"/>
        <v>1</v>
      </c>
      <c r="J2656" t="b">
        <f t="shared" si="377"/>
        <v>1</v>
      </c>
    </row>
    <row r="2657" spans="1:10">
      <c r="A2657" s="1" t="s">
        <v>412</v>
      </c>
      <c r="B2657" t="str">
        <f t="shared" si="372"/>
        <v xml:space="preserve"> legionowski </v>
      </c>
      <c r="C2657" s="4" t="s">
        <v>6</v>
      </c>
      <c r="D2657" s="6">
        <v>6243</v>
      </c>
      <c r="E2657" s="6">
        <v>3221</v>
      </c>
      <c r="F2657" s="6">
        <v>3022</v>
      </c>
      <c r="G2657" t="b">
        <f t="shared" si="374"/>
        <v>0</v>
      </c>
      <c r="H2657" t="b">
        <f t="shared" si="375"/>
        <v>1</v>
      </c>
      <c r="I2657" t="b">
        <f t="shared" si="376"/>
        <v>1</v>
      </c>
      <c r="J2657" t="b">
        <f t="shared" si="377"/>
        <v>0</v>
      </c>
    </row>
    <row r="2658" spans="1:10">
      <c r="A2658" s="1" t="s">
        <v>412</v>
      </c>
      <c r="B2658" t="str">
        <f t="shared" si="372"/>
        <v xml:space="preserve"> legionowski </v>
      </c>
      <c r="C2658" s="4" t="s">
        <v>7</v>
      </c>
      <c r="D2658" s="6">
        <v>7887</v>
      </c>
      <c r="E2658" s="6">
        <v>4059</v>
      </c>
      <c r="F2658" s="6">
        <v>3828</v>
      </c>
      <c r="G2658" t="b">
        <f t="shared" si="374"/>
        <v>0</v>
      </c>
      <c r="H2658" t="b">
        <f t="shared" si="375"/>
        <v>1</v>
      </c>
      <c r="I2658" t="b">
        <f t="shared" si="376"/>
        <v>1</v>
      </c>
      <c r="J2658" t="b">
        <f t="shared" si="377"/>
        <v>0</v>
      </c>
    </row>
    <row r="2659" spans="1:10">
      <c r="A2659" s="1" t="s">
        <v>412</v>
      </c>
      <c r="B2659" t="str">
        <f t="shared" si="372"/>
        <v xml:space="preserve"> legionowski </v>
      </c>
      <c r="C2659" s="4" t="s">
        <v>8</v>
      </c>
      <c r="D2659" s="6">
        <v>6245</v>
      </c>
      <c r="E2659" s="6">
        <v>3262</v>
      </c>
      <c r="F2659" s="6">
        <v>2983</v>
      </c>
      <c r="G2659" t="b">
        <f t="shared" si="374"/>
        <v>0</v>
      </c>
      <c r="H2659" t="b">
        <f t="shared" si="375"/>
        <v>1</v>
      </c>
      <c r="I2659" t="b">
        <f t="shared" si="376"/>
        <v>1</v>
      </c>
      <c r="J2659" t="b">
        <f t="shared" si="377"/>
        <v>0</v>
      </c>
    </row>
    <row r="2660" spans="1:10">
      <c r="A2660" s="1" t="s">
        <v>412</v>
      </c>
      <c r="B2660" t="str">
        <f t="shared" si="372"/>
        <v xml:space="preserve"> legionowski </v>
      </c>
      <c r="C2660" s="4" t="s">
        <v>9</v>
      </c>
      <c r="D2660" s="6">
        <v>5808</v>
      </c>
      <c r="E2660" s="6">
        <v>2986</v>
      </c>
      <c r="F2660" s="6">
        <v>2822</v>
      </c>
      <c r="G2660" t="b">
        <f t="shared" si="374"/>
        <v>0</v>
      </c>
      <c r="H2660" t="b">
        <f t="shared" si="375"/>
        <v>1</v>
      </c>
      <c r="I2660" t="b">
        <f t="shared" si="376"/>
        <v>1</v>
      </c>
      <c r="J2660" t="b">
        <f t="shared" si="377"/>
        <v>0</v>
      </c>
    </row>
    <row r="2661" spans="1:10">
      <c r="A2661" s="1" t="s">
        <v>412</v>
      </c>
      <c r="B2661" t="str">
        <f t="shared" si="372"/>
        <v xml:space="preserve"> legionowski </v>
      </c>
      <c r="C2661" s="4" t="s">
        <v>10</v>
      </c>
      <c r="D2661" s="6">
        <v>5847</v>
      </c>
      <c r="E2661" s="6">
        <v>3040</v>
      </c>
      <c r="F2661" s="6">
        <v>2807</v>
      </c>
      <c r="G2661" t="b">
        <f t="shared" si="374"/>
        <v>0</v>
      </c>
      <c r="H2661" t="b">
        <f t="shared" si="375"/>
        <v>1</v>
      </c>
      <c r="I2661" t="b">
        <f t="shared" si="376"/>
        <v>1</v>
      </c>
      <c r="J2661" t="b">
        <f t="shared" si="377"/>
        <v>0</v>
      </c>
    </row>
    <row r="2662" spans="1:10">
      <c r="A2662" s="1" t="s">
        <v>412</v>
      </c>
      <c r="B2662" t="str">
        <f t="shared" si="372"/>
        <v xml:space="preserve"> legionowski </v>
      </c>
      <c r="C2662" s="4" t="s">
        <v>11</v>
      </c>
      <c r="D2662" s="6">
        <v>6698</v>
      </c>
      <c r="E2662" s="6">
        <v>3403</v>
      </c>
      <c r="F2662" s="6">
        <v>3295</v>
      </c>
      <c r="G2662" t="b">
        <f t="shared" si="374"/>
        <v>0</v>
      </c>
      <c r="H2662" t="b">
        <f t="shared" si="375"/>
        <v>1</v>
      </c>
      <c r="I2662" t="b">
        <f t="shared" si="376"/>
        <v>1</v>
      </c>
      <c r="J2662" t="b">
        <f t="shared" si="377"/>
        <v>0</v>
      </c>
    </row>
    <row r="2663" spans="1:10">
      <c r="A2663" s="1" t="s">
        <v>412</v>
      </c>
      <c r="B2663" t="str">
        <f t="shared" si="372"/>
        <v xml:space="preserve"> legionowski </v>
      </c>
      <c r="C2663" s="4" t="s">
        <v>12</v>
      </c>
      <c r="D2663" s="6">
        <v>9343</v>
      </c>
      <c r="E2663" s="6">
        <v>4554</v>
      </c>
      <c r="F2663" s="6">
        <v>4789</v>
      </c>
      <c r="G2663" t="b">
        <f t="shared" si="374"/>
        <v>0</v>
      </c>
      <c r="H2663" t="b">
        <f t="shared" si="375"/>
        <v>1</v>
      </c>
      <c r="I2663" t="b">
        <f t="shared" si="376"/>
        <v>1</v>
      </c>
      <c r="J2663" t="b">
        <f t="shared" si="377"/>
        <v>0</v>
      </c>
    </row>
    <row r="2664" spans="1:10">
      <c r="A2664" s="1" t="s">
        <v>412</v>
      </c>
      <c r="B2664" t="str">
        <f t="shared" si="372"/>
        <v xml:space="preserve"> legionowski </v>
      </c>
      <c r="C2664" s="4" t="s">
        <v>13</v>
      </c>
      <c r="D2664" s="6">
        <v>11470</v>
      </c>
      <c r="E2664" s="6">
        <v>5503</v>
      </c>
      <c r="F2664" s="6">
        <v>5967</v>
      </c>
      <c r="G2664" t="b">
        <f t="shared" si="374"/>
        <v>0</v>
      </c>
      <c r="H2664" t="b">
        <f t="shared" si="375"/>
        <v>1</v>
      </c>
      <c r="I2664" t="b">
        <f t="shared" si="376"/>
        <v>1</v>
      </c>
      <c r="J2664" t="b">
        <f t="shared" si="377"/>
        <v>0</v>
      </c>
    </row>
    <row r="2665" spans="1:10">
      <c r="A2665" s="1" t="s">
        <v>412</v>
      </c>
      <c r="B2665" t="str">
        <f t="shared" si="372"/>
        <v xml:space="preserve"> legionowski </v>
      </c>
      <c r="C2665" s="4" t="s">
        <v>14</v>
      </c>
      <c r="D2665" s="6">
        <v>9830</v>
      </c>
      <c r="E2665" s="6">
        <v>4877</v>
      </c>
      <c r="F2665" s="6">
        <v>4953</v>
      </c>
      <c r="G2665" t="b">
        <f t="shared" si="374"/>
        <v>0</v>
      </c>
      <c r="H2665" t="b">
        <f t="shared" si="375"/>
        <v>1</v>
      </c>
      <c r="I2665" t="b">
        <f t="shared" si="376"/>
        <v>1</v>
      </c>
      <c r="J2665" t="b">
        <f t="shared" si="377"/>
        <v>0</v>
      </c>
    </row>
    <row r="2666" spans="1:10">
      <c r="A2666" s="1" t="s">
        <v>412</v>
      </c>
      <c r="B2666" t="str">
        <f t="shared" si="372"/>
        <v xml:space="preserve"> legionowski </v>
      </c>
      <c r="C2666" s="4" t="s">
        <v>15</v>
      </c>
      <c r="D2666" s="6">
        <v>6930</v>
      </c>
      <c r="E2666" s="6">
        <v>3500</v>
      </c>
      <c r="F2666" s="6">
        <v>3430</v>
      </c>
      <c r="G2666" t="b">
        <f t="shared" si="374"/>
        <v>0</v>
      </c>
      <c r="H2666" t="b">
        <f t="shared" si="375"/>
        <v>1</v>
      </c>
      <c r="I2666" t="b">
        <f t="shared" si="376"/>
        <v>1</v>
      </c>
      <c r="J2666" t="b">
        <f t="shared" si="377"/>
        <v>0</v>
      </c>
    </row>
    <row r="2667" spans="1:10">
      <c r="A2667" s="1" t="s">
        <v>412</v>
      </c>
      <c r="B2667" t="str">
        <f t="shared" si="372"/>
        <v xml:space="preserve"> legionowski </v>
      </c>
      <c r="C2667" s="4" t="s">
        <v>16</v>
      </c>
      <c r="D2667" s="6">
        <v>6173</v>
      </c>
      <c r="E2667" s="6">
        <v>3047</v>
      </c>
      <c r="F2667" s="6">
        <v>3126</v>
      </c>
      <c r="G2667" t="b">
        <f t="shared" si="374"/>
        <v>0</v>
      </c>
      <c r="H2667" t="b">
        <f t="shared" si="375"/>
        <v>1</v>
      </c>
      <c r="I2667" t="b">
        <f t="shared" si="376"/>
        <v>1</v>
      </c>
      <c r="J2667" t="b">
        <f t="shared" si="377"/>
        <v>0</v>
      </c>
    </row>
    <row r="2668" spans="1:10">
      <c r="A2668" s="1" t="s">
        <v>412</v>
      </c>
      <c r="B2668" t="str">
        <f t="shared" si="372"/>
        <v xml:space="preserve"> legionowski </v>
      </c>
      <c r="C2668" s="4" t="s">
        <v>17</v>
      </c>
      <c r="D2668" s="6">
        <v>7108</v>
      </c>
      <c r="E2668" s="6">
        <v>3264</v>
      </c>
      <c r="F2668" s="6">
        <v>3844</v>
      </c>
      <c r="G2668" t="b">
        <f t="shared" si="374"/>
        <v>0</v>
      </c>
      <c r="H2668" t="b">
        <f t="shared" si="375"/>
        <v>1</v>
      </c>
      <c r="I2668" t="b">
        <f t="shared" si="376"/>
        <v>1</v>
      </c>
      <c r="J2668" t="b">
        <f t="shared" si="377"/>
        <v>0</v>
      </c>
    </row>
    <row r="2669" spans="1:10">
      <c r="A2669" s="1" t="s">
        <v>412</v>
      </c>
      <c r="B2669" t="str">
        <f t="shared" si="372"/>
        <v xml:space="preserve"> legionowski </v>
      </c>
      <c r="C2669" s="4" t="s">
        <v>18</v>
      </c>
      <c r="D2669" s="6">
        <v>8309</v>
      </c>
      <c r="E2669" s="6">
        <v>3753</v>
      </c>
      <c r="F2669" s="6">
        <v>4556</v>
      </c>
      <c r="G2669" t="b">
        <f t="shared" si="374"/>
        <v>0</v>
      </c>
      <c r="H2669" t="b">
        <f t="shared" si="375"/>
        <v>1</v>
      </c>
      <c r="I2669" t="b">
        <f t="shared" si="376"/>
        <v>1</v>
      </c>
      <c r="J2669" t="b">
        <f t="shared" si="377"/>
        <v>0</v>
      </c>
    </row>
    <row r="2670" spans="1:10">
      <c r="A2670" s="1" t="s">
        <v>412</v>
      </c>
      <c r="B2670" t="str">
        <f t="shared" si="372"/>
        <v xml:space="preserve"> legionowski </v>
      </c>
      <c r="C2670" s="4" t="s">
        <v>19</v>
      </c>
      <c r="D2670" s="6">
        <v>6660</v>
      </c>
      <c r="E2670" s="6">
        <v>2977</v>
      </c>
      <c r="F2670" s="6">
        <v>3683</v>
      </c>
      <c r="G2670" t="b">
        <f t="shared" si="374"/>
        <v>0</v>
      </c>
      <c r="H2670" t="b">
        <f t="shared" si="375"/>
        <v>1</v>
      </c>
      <c r="I2670" t="b">
        <f t="shared" si="376"/>
        <v>1</v>
      </c>
      <c r="J2670" t="b">
        <f t="shared" si="377"/>
        <v>0</v>
      </c>
    </row>
    <row r="2671" spans="1:10">
      <c r="A2671" s="1" t="s">
        <v>412</v>
      </c>
      <c r="B2671" t="str">
        <f t="shared" si="372"/>
        <v xml:space="preserve"> legionowski </v>
      </c>
      <c r="C2671" s="4" t="s">
        <v>5</v>
      </c>
      <c r="D2671" s="6">
        <v>9291</v>
      </c>
      <c r="E2671" s="6">
        <v>3470</v>
      </c>
      <c r="F2671" s="6">
        <v>5821</v>
      </c>
      <c r="G2671" t="b">
        <f t="shared" si="374"/>
        <v>1</v>
      </c>
      <c r="H2671" t="b">
        <f t="shared" si="375"/>
        <v>1</v>
      </c>
      <c r="I2671" t="b">
        <f t="shared" si="376"/>
        <v>0</v>
      </c>
      <c r="J2671" t="b">
        <f t="shared" si="377"/>
        <v>0</v>
      </c>
    </row>
    <row r="2672" spans="1:10">
      <c r="A2672" s="1" t="s">
        <v>412</v>
      </c>
      <c r="B2672" t="str">
        <f t="shared" si="372"/>
        <v xml:space="preserve"> legionowski </v>
      </c>
      <c r="C2672" s="4" t="s">
        <v>4</v>
      </c>
      <c r="D2672" s="6">
        <f>SUM(D2670:D2671)</f>
        <v>15951</v>
      </c>
      <c r="E2672" s="6">
        <f>SUM(E2670:E2671)</f>
        <v>6447</v>
      </c>
      <c r="F2672" s="6">
        <f t="shared" ref="F2672" si="380">SUM(F2670:F2671)</f>
        <v>9504</v>
      </c>
      <c r="G2672" t="b">
        <f t="shared" si="374"/>
        <v>1</v>
      </c>
      <c r="H2672" t="b">
        <f t="shared" si="375"/>
        <v>0</v>
      </c>
      <c r="I2672" t="b">
        <f t="shared" si="376"/>
        <v>1</v>
      </c>
      <c r="J2672" t="b">
        <f t="shared" si="377"/>
        <v>0</v>
      </c>
    </row>
    <row r="2673" spans="1:10">
      <c r="A2673" s="1" t="s">
        <v>412</v>
      </c>
      <c r="B2673" t="str">
        <f t="shared" si="372"/>
        <v xml:space="preserve"> lipski </v>
      </c>
      <c r="C2673" s="4" t="s">
        <v>218</v>
      </c>
      <c r="D2673" s="6">
        <v>34887</v>
      </c>
      <c r="E2673" s="6">
        <v>17341</v>
      </c>
      <c r="F2673" s="6">
        <v>17546</v>
      </c>
      <c r="G2673" t="b">
        <f t="shared" si="374"/>
        <v>1</v>
      </c>
      <c r="H2673" t="b">
        <f t="shared" si="375"/>
        <v>1</v>
      </c>
      <c r="I2673" t="b">
        <f t="shared" si="376"/>
        <v>1</v>
      </c>
      <c r="J2673" t="b">
        <f t="shared" si="377"/>
        <v>1</v>
      </c>
    </row>
    <row r="2674" spans="1:10">
      <c r="A2674" s="1" t="s">
        <v>412</v>
      </c>
      <c r="B2674" t="str">
        <f t="shared" si="372"/>
        <v xml:space="preserve"> lipski </v>
      </c>
      <c r="C2674" s="4" t="s">
        <v>6</v>
      </c>
      <c r="D2674" s="6">
        <v>1567</v>
      </c>
      <c r="E2674" s="6">
        <v>805</v>
      </c>
      <c r="F2674" s="6">
        <v>762</v>
      </c>
      <c r="G2674" t="b">
        <f t="shared" si="374"/>
        <v>0</v>
      </c>
      <c r="H2674" t="b">
        <f t="shared" si="375"/>
        <v>1</v>
      </c>
      <c r="I2674" t="b">
        <f t="shared" si="376"/>
        <v>1</v>
      </c>
      <c r="J2674" t="b">
        <f t="shared" si="377"/>
        <v>0</v>
      </c>
    </row>
    <row r="2675" spans="1:10">
      <c r="A2675" s="1" t="s">
        <v>412</v>
      </c>
      <c r="B2675" t="str">
        <f t="shared" si="372"/>
        <v xml:space="preserve"> lipski </v>
      </c>
      <c r="C2675" s="4" t="s">
        <v>7</v>
      </c>
      <c r="D2675" s="6">
        <v>1652</v>
      </c>
      <c r="E2675" s="6">
        <v>815</v>
      </c>
      <c r="F2675" s="6">
        <v>837</v>
      </c>
      <c r="G2675" t="b">
        <f t="shared" si="374"/>
        <v>0</v>
      </c>
      <c r="H2675" t="b">
        <f t="shared" si="375"/>
        <v>1</v>
      </c>
      <c r="I2675" t="b">
        <f t="shared" si="376"/>
        <v>1</v>
      </c>
      <c r="J2675" t="b">
        <f t="shared" si="377"/>
        <v>0</v>
      </c>
    </row>
    <row r="2676" spans="1:10">
      <c r="A2676" s="1" t="s">
        <v>412</v>
      </c>
      <c r="B2676" t="str">
        <f t="shared" si="372"/>
        <v xml:space="preserve"> lipski </v>
      </c>
      <c r="C2676" s="4" t="s">
        <v>8</v>
      </c>
      <c r="D2676" s="6">
        <v>1570</v>
      </c>
      <c r="E2676" s="6">
        <v>783</v>
      </c>
      <c r="F2676" s="6">
        <v>787</v>
      </c>
      <c r="G2676" t="b">
        <f t="shared" si="374"/>
        <v>0</v>
      </c>
      <c r="H2676" t="b">
        <f t="shared" si="375"/>
        <v>1</v>
      </c>
      <c r="I2676" t="b">
        <f t="shared" si="376"/>
        <v>1</v>
      </c>
      <c r="J2676" t="b">
        <f t="shared" si="377"/>
        <v>0</v>
      </c>
    </row>
    <row r="2677" spans="1:10">
      <c r="A2677" s="1" t="s">
        <v>412</v>
      </c>
      <c r="B2677" t="str">
        <f t="shared" si="372"/>
        <v xml:space="preserve"> lipski </v>
      </c>
      <c r="C2677" s="4" t="s">
        <v>9</v>
      </c>
      <c r="D2677" s="6">
        <v>1778</v>
      </c>
      <c r="E2677" s="6">
        <v>927</v>
      </c>
      <c r="F2677" s="6">
        <v>851</v>
      </c>
      <c r="G2677" t="b">
        <f t="shared" si="374"/>
        <v>0</v>
      </c>
      <c r="H2677" t="b">
        <f t="shared" si="375"/>
        <v>1</v>
      </c>
      <c r="I2677" t="b">
        <f t="shared" si="376"/>
        <v>1</v>
      </c>
      <c r="J2677" t="b">
        <f t="shared" si="377"/>
        <v>0</v>
      </c>
    </row>
    <row r="2678" spans="1:10">
      <c r="A2678" s="1" t="s">
        <v>412</v>
      </c>
      <c r="B2678" t="str">
        <f t="shared" si="372"/>
        <v xml:space="preserve"> lipski </v>
      </c>
      <c r="C2678" s="4" t="s">
        <v>10</v>
      </c>
      <c r="D2678" s="6">
        <v>2443</v>
      </c>
      <c r="E2678" s="6">
        <v>1274</v>
      </c>
      <c r="F2678" s="6">
        <v>1169</v>
      </c>
      <c r="G2678" t="b">
        <f t="shared" si="374"/>
        <v>0</v>
      </c>
      <c r="H2678" t="b">
        <f t="shared" si="375"/>
        <v>1</v>
      </c>
      <c r="I2678" t="b">
        <f t="shared" si="376"/>
        <v>1</v>
      </c>
      <c r="J2678" t="b">
        <f t="shared" si="377"/>
        <v>0</v>
      </c>
    </row>
    <row r="2679" spans="1:10">
      <c r="A2679" s="1" t="s">
        <v>412</v>
      </c>
      <c r="B2679" t="str">
        <f t="shared" si="372"/>
        <v xml:space="preserve"> lipski </v>
      </c>
      <c r="C2679" s="4" t="s">
        <v>11</v>
      </c>
      <c r="D2679" s="6">
        <v>2531</v>
      </c>
      <c r="E2679" s="6">
        <v>1419</v>
      </c>
      <c r="F2679" s="6">
        <v>1112</v>
      </c>
      <c r="G2679" t="b">
        <f t="shared" si="374"/>
        <v>0</v>
      </c>
      <c r="H2679" t="b">
        <f t="shared" si="375"/>
        <v>1</v>
      </c>
      <c r="I2679" t="b">
        <f t="shared" si="376"/>
        <v>1</v>
      </c>
      <c r="J2679" t="b">
        <f t="shared" si="377"/>
        <v>0</v>
      </c>
    </row>
    <row r="2680" spans="1:10">
      <c r="A2680" s="1" t="s">
        <v>412</v>
      </c>
      <c r="B2680" t="str">
        <f t="shared" ref="B2680:B2743" si="381">IF(C2679="65+",C2680,B2679)</f>
        <v xml:space="preserve"> lipski </v>
      </c>
      <c r="C2680" s="4" t="s">
        <v>12</v>
      </c>
      <c r="D2680" s="6">
        <v>2596</v>
      </c>
      <c r="E2680" s="6">
        <v>1391</v>
      </c>
      <c r="F2680" s="6">
        <v>1205</v>
      </c>
      <c r="G2680" t="b">
        <f t="shared" si="374"/>
        <v>0</v>
      </c>
      <c r="H2680" t="b">
        <f t="shared" si="375"/>
        <v>1</v>
      </c>
      <c r="I2680" t="b">
        <f t="shared" si="376"/>
        <v>1</v>
      </c>
      <c r="J2680" t="b">
        <f t="shared" si="377"/>
        <v>0</v>
      </c>
    </row>
    <row r="2681" spans="1:10">
      <c r="A2681" s="1" t="s">
        <v>412</v>
      </c>
      <c r="B2681" t="str">
        <f t="shared" si="381"/>
        <v xml:space="preserve"> lipski </v>
      </c>
      <c r="C2681" s="4" t="s">
        <v>13</v>
      </c>
      <c r="D2681" s="6">
        <v>2438</v>
      </c>
      <c r="E2681" s="6">
        <v>1328</v>
      </c>
      <c r="F2681" s="6">
        <v>1110</v>
      </c>
      <c r="G2681" t="b">
        <f t="shared" si="374"/>
        <v>0</v>
      </c>
      <c r="H2681" t="b">
        <f t="shared" si="375"/>
        <v>1</v>
      </c>
      <c r="I2681" t="b">
        <f t="shared" si="376"/>
        <v>1</v>
      </c>
      <c r="J2681" t="b">
        <f t="shared" si="377"/>
        <v>0</v>
      </c>
    </row>
    <row r="2682" spans="1:10">
      <c r="A2682" s="1" t="s">
        <v>412</v>
      </c>
      <c r="B2682" t="str">
        <f t="shared" si="381"/>
        <v xml:space="preserve"> lipski </v>
      </c>
      <c r="C2682" s="4" t="s">
        <v>14</v>
      </c>
      <c r="D2682" s="6">
        <v>2220</v>
      </c>
      <c r="E2682" s="6">
        <v>1143</v>
      </c>
      <c r="F2682" s="6">
        <v>1077</v>
      </c>
      <c r="G2682" t="b">
        <f t="shared" si="374"/>
        <v>0</v>
      </c>
      <c r="H2682" t="b">
        <f t="shared" si="375"/>
        <v>1</v>
      </c>
      <c r="I2682" t="b">
        <f t="shared" si="376"/>
        <v>1</v>
      </c>
      <c r="J2682" t="b">
        <f t="shared" si="377"/>
        <v>0</v>
      </c>
    </row>
    <row r="2683" spans="1:10">
      <c r="A2683" s="1" t="s">
        <v>412</v>
      </c>
      <c r="B2683" t="str">
        <f t="shared" si="381"/>
        <v xml:space="preserve"> lipski </v>
      </c>
      <c r="C2683" s="4" t="s">
        <v>15</v>
      </c>
      <c r="D2683" s="6">
        <v>2136</v>
      </c>
      <c r="E2683" s="6">
        <v>1121</v>
      </c>
      <c r="F2683" s="6">
        <v>1015</v>
      </c>
      <c r="G2683" t="b">
        <f t="shared" si="374"/>
        <v>0</v>
      </c>
      <c r="H2683" t="b">
        <f t="shared" si="375"/>
        <v>1</v>
      </c>
      <c r="I2683" t="b">
        <f t="shared" si="376"/>
        <v>1</v>
      </c>
      <c r="J2683" t="b">
        <f t="shared" si="377"/>
        <v>0</v>
      </c>
    </row>
    <row r="2684" spans="1:10">
      <c r="A2684" s="1" t="s">
        <v>412</v>
      </c>
      <c r="B2684" t="str">
        <f t="shared" si="381"/>
        <v xml:space="preserve"> lipski </v>
      </c>
      <c r="C2684" s="4" t="s">
        <v>16</v>
      </c>
      <c r="D2684" s="6">
        <v>2336</v>
      </c>
      <c r="E2684" s="6">
        <v>1203</v>
      </c>
      <c r="F2684" s="6">
        <v>1133</v>
      </c>
      <c r="G2684" t="b">
        <f t="shared" si="374"/>
        <v>0</v>
      </c>
      <c r="H2684" t="b">
        <f t="shared" si="375"/>
        <v>1</v>
      </c>
      <c r="I2684" t="b">
        <f t="shared" si="376"/>
        <v>1</v>
      </c>
      <c r="J2684" t="b">
        <f t="shared" si="377"/>
        <v>0</v>
      </c>
    </row>
    <row r="2685" spans="1:10">
      <c r="A2685" s="1" t="s">
        <v>412</v>
      </c>
      <c r="B2685" t="str">
        <f t="shared" si="381"/>
        <v xml:space="preserve"> lipski </v>
      </c>
      <c r="C2685" s="4" t="s">
        <v>17</v>
      </c>
      <c r="D2685" s="6">
        <v>2722</v>
      </c>
      <c r="E2685" s="6">
        <v>1394</v>
      </c>
      <c r="F2685" s="6">
        <v>1328</v>
      </c>
      <c r="G2685" t="b">
        <f t="shared" si="374"/>
        <v>0</v>
      </c>
      <c r="H2685" t="b">
        <f t="shared" si="375"/>
        <v>1</v>
      </c>
      <c r="I2685" t="b">
        <f t="shared" si="376"/>
        <v>1</v>
      </c>
      <c r="J2685" t="b">
        <f t="shared" si="377"/>
        <v>0</v>
      </c>
    </row>
    <row r="2686" spans="1:10">
      <c r="A2686" s="1" t="s">
        <v>412</v>
      </c>
      <c r="B2686" t="str">
        <f t="shared" si="381"/>
        <v xml:space="preserve"> lipski </v>
      </c>
      <c r="C2686" s="4" t="s">
        <v>18</v>
      </c>
      <c r="D2686" s="6">
        <v>2577</v>
      </c>
      <c r="E2686" s="6">
        <v>1262</v>
      </c>
      <c r="F2686" s="6">
        <v>1315</v>
      </c>
      <c r="G2686" t="b">
        <f t="shared" si="374"/>
        <v>0</v>
      </c>
      <c r="H2686" t="b">
        <f t="shared" si="375"/>
        <v>1</v>
      </c>
      <c r="I2686" t="b">
        <f t="shared" si="376"/>
        <v>1</v>
      </c>
      <c r="J2686" t="b">
        <f t="shared" si="377"/>
        <v>0</v>
      </c>
    </row>
    <row r="2687" spans="1:10">
      <c r="A2687" s="1" t="s">
        <v>412</v>
      </c>
      <c r="B2687" t="str">
        <f t="shared" si="381"/>
        <v xml:space="preserve"> lipski </v>
      </c>
      <c r="C2687" s="4" t="s">
        <v>19</v>
      </c>
      <c r="D2687" s="6">
        <v>2080</v>
      </c>
      <c r="E2687" s="6">
        <v>964</v>
      </c>
      <c r="F2687" s="6">
        <v>1116</v>
      </c>
      <c r="G2687" t="b">
        <f t="shared" si="374"/>
        <v>0</v>
      </c>
      <c r="H2687" t="b">
        <f t="shared" si="375"/>
        <v>1</v>
      </c>
      <c r="I2687" t="b">
        <f t="shared" si="376"/>
        <v>1</v>
      </c>
      <c r="J2687" t="b">
        <f t="shared" si="377"/>
        <v>0</v>
      </c>
    </row>
    <row r="2688" spans="1:10">
      <c r="A2688" s="1" t="s">
        <v>412</v>
      </c>
      <c r="B2688" t="str">
        <f t="shared" si="381"/>
        <v xml:space="preserve"> lipski </v>
      </c>
      <c r="C2688" s="4" t="s">
        <v>5</v>
      </c>
      <c r="D2688" s="6">
        <v>4241</v>
      </c>
      <c r="E2688" s="6">
        <v>1512</v>
      </c>
      <c r="F2688" s="6">
        <v>2729</v>
      </c>
      <c r="G2688" t="b">
        <f t="shared" si="374"/>
        <v>1</v>
      </c>
      <c r="H2688" t="b">
        <f t="shared" si="375"/>
        <v>1</v>
      </c>
      <c r="I2688" t="b">
        <f t="shared" si="376"/>
        <v>0</v>
      </c>
      <c r="J2688" t="b">
        <f t="shared" si="377"/>
        <v>0</v>
      </c>
    </row>
    <row r="2689" spans="1:10">
      <c r="A2689" s="1" t="s">
        <v>412</v>
      </c>
      <c r="B2689" t="str">
        <f t="shared" si="381"/>
        <v xml:space="preserve"> lipski </v>
      </c>
      <c r="C2689" s="4" t="s">
        <v>4</v>
      </c>
      <c r="D2689" s="6">
        <f>SUM(D2687:D2688)</f>
        <v>6321</v>
      </c>
      <c r="E2689" s="6">
        <f>SUM(E2687:E2688)</f>
        <v>2476</v>
      </c>
      <c r="F2689" s="6">
        <f t="shared" ref="F2689" si="382">SUM(F2687:F2688)</f>
        <v>3845</v>
      </c>
      <c r="G2689" t="b">
        <f t="shared" si="374"/>
        <v>1</v>
      </c>
      <c r="H2689" t="b">
        <f t="shared" si="375"/>
        <v>0</v>
      </c>
      <c r="I2689" t="b">
        <f t="shared" si="376"/>
        <v>1</v>
      </c>
      <c r="J2689" t="b">
        <f t="shared" si="377"/>
        <v>0</v>
      </c>
    </row>
    <row r="2690" spans="1:10">
      <c r="A2690" s="1" t="s">
        <v>412</v>
      </c>
      <c r="B2690" t="str">
        <f t="shared" si="381"/>
        <v xml:space="preserve"> łosicki </v>
      </c>
      <c r="C2690" s="4" t="s">
        <v>219</v>
      </c>
      <c r="D2690" s="6">
        <v>31628</v>
      </c>
      <c r="E2690" s="6">
        <v>15765</v>
      </c>
      <c r="F2690" s="6">
        <v>15863</v>
      </c>
      <c r="G2690" t="b">
        <f t="shared" si="374"/>
        <v>1</v>
      </c>
      <c r="H2690" t="b">
        <f t="shared" si="375"/>
        <v>1</v>
      </c>
      <c r="I2690" t="b">
        <f t="shared" si="376"/>
        <v>1</v>
      </c>
      <c r="J2690" t="b">
        <f t="shared" si="377"/>
        <v>1</v>
      </c>
    </row>
    <row r="2691" spans="1:10">
      <c r="A2691" s="1" t="s">
        <v>412</v>
      </c>
      <c r="B2691" t="str">
        <f t="shared" si="381"/>
        <v xml:space="preserve"> łosicki </v>
      </c>
      <c r="C2691" s="4" t="s">
        <v>6</v>
      </c>
      <c r="D2691" s="6">
        <v>1599</v>
      </c>
      <c r="E2691" s="6">
        <v>816</v>
      </c>
      <c r="F2691" s="6">
        <v>783</v>
      </c>
      <c r="G2691" t="b">
        <f t="shared" si="374"/>
        <v>0</v>
      </c>
      <c r="H2691" t="b">
        <f t="shared" si="375"/>
        <v>1</v>
      </c>
      <c r="I2691" t="b">
        <f t="shared" si="376"/>
        <v>1</v>
      </c>
      <c r="J2691" t="b">
        <f t="shared" si="377"/>
        <v>0</v>
      </c>
    </row>
    <row r="2692" spans="1:10">
      <c r="A2692" s="1" t="s">
        <v>412</v>
      </c>
      <c r="B2692" t="str">
        <f t="shared" si="381"/>
        <v xml:space="preserve"> łosicki </v>
      </c>
      <c r="C2692" s="4" t="s">
        <v>7</v>
      </c>
      <c r="D2692" s="6">
        <v>1672</v>
      </c>
      <c r="E2692" s="6">
        <v>873</v>
      </c>
      <c r="F2692" s="6">
        <v>799</v>
      </c>
      <c r="G2692" t="b">
        <f t="shared" ref="G2692:G2755" si="383">IFERROR(IF(SEARCH(" - ",C2692)&gt;0,FALSE,TRUE),TRUE)</f>
        <v>0</v>
      </c>
      <c r="H2692" t="b">
        <f t="shared" ref="H2692:H2755" si="384">IFERROR(IF(SEARCH("65+",C2692)&gt;0,FALSE,TRUE),TRUE)</f>
        <v>1</v>
      </c>
      <c r="I2692" t="b">
        <f t="shared" ref="I2692:I2755" si="385">IFERROR(IF(SEARCH("70",C2692)&gt;0,FALSE,TRUE),TRUE)</f>
        <v>1</v>
      </c>
      <c r="J2692" t="b">
        <f t="shared" ref="J2692:J2755" si="386">AND(G2692:I2692)</f>
        <v>0</v>
      </c>
    </row>
    <row r="2693" spans="1:10">
      <c r="A2693" s="1" t="s">
        <v>412</v>
      </c>
      <c r="B2693" t="str">
        <f t="shared" si="381"/>
        <v xml:space="preserve"> łosicki </v>
      </c>
      <c r="C2693" s="4" t="s">
        <v>8</v>
      </c>
      <c r="D2693" s="6">
        <v>1508</v>
      </c>
      <c r="E2693" s="6">
        <v>750</v>
      </c>
      <c r="F2693" s="6">
        <v>758</v>
      </c>
      <c r="G2693" t="b">
        <f t="shared" si="383"/>
        <v>0</v>
      </c>
      <c r="H2693" t="b">
        <f t="shared" si="384"/>
        <v>1</v>
      </c>
      <c r="I2693" t="b">
        <f t="shared" si="385"/>
        <v>1</v>
      </c>
      <c r="J2693" t="b">
        <f t="shared" si="386"/>
        <v>0</v>
      </c>
    </row>
    <row r="2694" spans="1:10">
      <c r="A2694" s="1" t="s">
        <v>412</v>
      </c>
      <c r="B2694" t="str">
        <f t="shared" si="381"/>
        <v xml:space="preserve"> łosicki </v>
      </c>
      <c r="C2694" s="4" t="s">
        <v>9</v>
      </c>
      <c r="D2694" s="6">
        <v>1733</v>
      </c>
      <c r="E2694" s="6">
        <v>891</v>
      </c>
      <c r="F2694" s="6">
        <v>842</v>
      </c>
      <c r="G2694" t="b">
        <f t="shared" si="383"/>
        <v>0</v>
      </c>
      <c r="H2694" t="b">
        <f t="shared" si="384"/>
        <v>1</v>
      </c>
      <c r="I2694" t="b">
        <f t="shared" si="385"/>
        <v>1</v>
      </c>
      <c r="J2694" t="b">
        <f t="shared" si="386"/>
        <v>0</v>
      </c>
    </row>
    <row r="2695" spans="1:10">
      <c r="A2695" s="1" t="s">
        <v>412</v>
      </c>
      <c r="B2695" t="str">
        <f t="shared" si="381"/>
        <v xml:space="preserve"> łosicki </v>
      </c>
      <c r="C2695" s="4" t="s">
        <v>10</v>
      </c>
      <c r="D2695" s="6">
        <v>2415</v>
      </c>
      <c r="E2695" s="6">
        <v>1206</v>
      </c>
      <c r="F2695" s="6">
        <v>1209</v>
      </c>
      <c r="G2695" t="b">
        <f t="shared" si="383"/>
        <v>0</v>
      </c>
      <c r="H2695" t="b">
        <f t="shared" si="384"/>
        <v>1</v>
      </c>
      <c r="I2695" t="b">
        <f t="shared" si="385"/>
        <v>1</v>
      </c>
      <c r="J2695" t="b">
        <f t="shared" si="386"/>
        <v>0</v>
      </c>
    </row>
    <row r="2696" spans="1:10">
      <c r="A2696" s="1" t="s">
        <v>412</v>
      </c>
      <c r="B2696" t="str">
        <f t="shared" si="381"/>
        <v xml:space="preserve"> łosicki </v>
      </c>
      <c r="C2696" s="4" t="s">
        <v>11</v>
      </c>
      <c r="D2696" s="6">
        <v>2468</v>
      </c>
      <c r="E2696" s="6">
        <v>1358</v>
      </c>
      <c r="F2696" s="6">
        <v>1110</v>
      </c>
      <c r="G2696" t="b">
        <f t="shared" si="383"/>
        <v>0</v>
      </c>
      <c r="H2696" t="b">
        <f t="shared" si="384"/>
        <v>1</v>
      </c>
      <c r="I2696" t="b">
        <f t="shared" si="385"/>
        <v>1</v>
      </c>
      <c r="J2696" t="b">
        <f t="shared" si="386"/>
        <v>0</v>
      </c>
    </row>
    <row r="2697" spans="1:10">
      <c r="A2697" s="1" t="s">
        <v>412</v>
      </c>
      <c r="B2697" t="str">
        <f t="shared" si="381"/>
        <v xml:space="preserve"> łosicki </v>
      </c>
      <c r="C2697" s="4" t="s">
        <v>12</v>
      </c>
      <c r="D2697" s="6">
        <v>2344</v>
      </c>
      <c r="E2697" s="6">
        <v>1261</v>
      </c>
      <c r="F2697" s="6">
        <v>1083</v>
      </c>
      <c r="G2697" t="b">
        <f t="shared" si="383"/>
        <v>0</v>
      </c>
      <c r="H2697" t="b">
        <f t="shared" si="384"/>
        <v>1</v>
      </c>
      <c r="I2697" t="b">
        <f t="shared" si="385"/>
        <v>1</v>
      </c>
      <c r="J2697" t="b">
        <f t="shared" si="386"/>
        <v>0</v>
      </c>
    </row>
    <row r="2698" spans="1:10">
      <c r="A2698" s="1" t="s">
        <v>412</v>
      </c>
      <c r="B2698" t="str">
        <f t="shared" si="381"/>
        <v xml:space="preserve"> łosicki </v>
      </c>
      <c r="C2698" s="4" t="s">
        <v>13</v>
      </c>
      <c r="D2698" s="6">
        <v>2088</v>
      </c>
      <c r="E2698" s="6">
        <v>1132</v>
      </c>
      <c r="F2698" s="6">
        <v>956</v>
      </c>
      <c r="G2698" t="b">
        <f t="shared" si="383"/>
        <v>0</v>
      </c>
      <c r="H2698" t="b">
        <f t="shared" si="384"/>
        <v>1</v>
      </c>
      <c r="I2698" t="b">
        <f t="shared" si="385"/>
        <v>1</v>
      </c>
      <c r="J2698" t="b">
        <f t="shared" si="386"/>
        <v>0</v>
      </c>
    </row>
    <row r="2699" spans="1:10">
      <c r="A2699" s="1" t="s">
        <v>412</v>
      </c>
      <c r="B2699" t="str">
        <f t="shared" si="381"/>
        <v xml:space="preserve"> łosicki </v>
      </c>
      <c r="C2699" s="4" t="s">
        <v>14</v>
      </c>
      <c r="D2699" s="6">
        <v>1968</v>
      </c>
      <c r="E2699" s="6">
        <v>1042</v>
      </c>
      <c r="F2699" s="6">
        <v>926</v>
      </c>
      <c r="G2699" t="b">
        <f t="shared" si="383"/>
        <v>0</v>
      </c>
      <c r="H2699" t="b">
        <f t="shared" si="384"/>
        <v>1</v>
      </c>
      <c r="I2699" t="b">
        <f t="shared" si="385"/>
        <v>1</v>
      </c>
      <c r="J2699" t="b">
        <f t="shared" si="386"/>
        <v>0</v>
      </c>
    </row>
    <row r="2700" spans="1:10">
      <c r="A2700" s="1" t="s">
        <v>412</v>
      </c>
      <c r="B2700" t="str">
        <f t="shared" si="381"/>
        <v xml:space="preserve"> łosicki </v>
      </c>
      <c r="C2700" s="4" t="s">
        <v>15</v>
      </c>
      <c r="D2700" s="6">
        <v>1836</v>
      </c>
      <c r="E2700" s="6">
        <v>961</v>
      </c>
      <c r="F2700" s="6">
        <v>875</v>
      </c>
      <c r="G2700" t="b">
        <f t="shared" si="383"/>
        <v>0</v>
      </c>
      <c r="H2700" t="b">
        <f t="shared" si="384"/>
        <v>1</v>
      </c>
      <c r="I2700" t="b">
        <f t="shared" si="385"/>
        <v>1</v>
      </c>
      <c r="J2700" t="b">
        <f t="shared" si="386"/>
        <v>0</v>
      </c>
    </row>
    <row r="2701" spans="1:10">
      <c r="A2701" s="1" t="s">
        <v>412</v>
      </c>
      <c r="B2701" t="str">
        <f t="shared" si="381"/>
        <v xml:space="preserve"> łosicki </v>
      </c>
      <c r="C2701" s="4" t="s">
        <v>16</v>
      </c>
      <c r="D2701" s="6">
        <v>2036</v>
      </c>
      <c r="E2701" s="6">
        <v>1053</v>
      </c>
      <c r="F2701" s="6">
        <v>983</v>
      </c>
      <c r="G2701" t="b">
        <f t="shared" si="383"/>
        <v>0</v>
      </c>
      <c r="H2701" t="b">
        <f t="shared" si="384"/>
        <v>1</v>
      </c>
      <c r="I2701" t="b">
        <f t="shared" si="385"/>
        <v>1</v>
      </c>
      <c r="J2701" t="b">
        <f t="shared" si="386"/>
        <v>0</v>
      </c>
    </row>
    <row r="2702" spans="1:10">
      <c r="A2702" s="1" t="s">
        <v>412</v>
      </c>
      <c r="B2702" t="str">
        <f t="shared" si="381"/>
        <v xml:space="preserve"> łosicki </v>
      </c>
      <c r="C2702" s="4" t="s">
        <v>17</v>
      </c>
      <c r="D2702" s="6">
        <v>2304</v>
      </c>
      <c r="E2702" s="6">
        <v>1184</v>
      </c>
      <c r="F2702" s="6">
        <v>1120</v>
      </c>
      <c r="G2702" t="b">
        <f t="shared" si="383"/>
        <v>0</v>
      </c>
      <c r="H2702" t="b">
        <f t="shared" si="384"/>
        <v>1</v>
      </c>
      <c r="I2702" t="b">
        <f t="shared" si="385"/>
        <v>1</v>
      </c>
      <c r="J2702" t="b">
        <f t="shared" si="386"/>
        <v>0</v>
      </c>
    </row>
    <row r="2703" spans="1:10">
      <c r="A2703" s="1" t="s">
        <v>412</v>
      </c>
      <c r="B2703" t="str">
        <f t="shared" si="381"/>
        <v xml:space="preserve"> łosicki </v>
      </c>
      <c r="C2703" s="4" t="s">
        <v>18</v>
      </c>
      <c r="D2703" s="6">
        <v>2039</v>
      </c>
      <c r="E2703" s="6">
        <v>1024</v>
      </c>
      <c r="F2703" s="6">
        <v>1015</v>
      </c>
      <c r="G2703" t="b">
        <f t="shared" si="383"/>
        <v>0</v>
      </c>
      <c r="H2703" t="b">
        <f t="shared" si="384"/>
        <v>1</v>
      </c>
      <c r="I2703" t="b">
        <f t="shared" si="385"/>
        <v>1</v>
      </c>
      <c r="J2703" t="b">
        <f t="shared" si="386"/>
        <v>0</v>
      </c>
    </row>
    <row r="2704" spans="1:10">
      <c r="A2704" s="1" t="s">
        <v>412</v>
      </c>
      <c r="B2704" t="str">
        <f t="shared" si="381"/>
        <v xml:space="preserve"> łosicki </v>
      </c>
      <c r="C2704" s="4" t="s">
        <v>19</v>
      </c>
      <c r="D2704" s="6">
        <v>1769</v>
      </c>
      <c r="E2704" s="6">
        <v>808</v>
      </c>
      <c r="F2704" s="6">
        <v>961</v>
      </c>
      <c r="G2704" t="b">
        <f t="shared" si="383"/>
        <v>0</v>
      </c>
      <c r="H2704" t="b">
        <f t="shared" si="384"/>
        <v>1</v>
      </c>
      <c r="I2704" t="b">
        <f t="shared" si="385"/>
        <v>1</v>
      </c>
      <c r="J2704" t="b">
        <f t="shared" si="386"/>
        <v>0</v>
      </c>
    </row>
    <row r="2705" spans="1:10">
      <c r="A2705" s="1" t="s">
        <v>412</v>
      </c>
      <c r="B2705" t="str">
        <f t="shared" si="381"/>
        <v xml:space="preserve"> łosicki </v>
      </c>
      <c r="C2705" s="4" t="s">
        <v>5</v>
      </c>
      <c r="D2705" s="6">
        <v>3849</v>
      </c>
      <c r="E2705" s="6">
        <v>1406</v>
      </c>
      <c r="F2705" s="6">
        <v>2443</v>
      </c>
      <c r="G2705" t="b">
        <f t="shared" si="383"/>
        <v>1</v>
      </c>
      <c r="H2705" t="b">
        <f t="shared" si="384"/>
        <v>1</v>
      </c>
      <c r="I2705" t="b">
        <f t="shared" si="385"/>
        <v>0</v>
      </c>
      <c r="J2705" t="b">
        <f t="shared" si="386"/>
        <v>0</v>
      </c>
    </row>
    <row r="2706" spans="1:10">
      <c r="A2706" s="1" t="s">
        <v>412</v>
      </c>
      <c r="B2706" t="str">
        <f t="shared" si="381"/>
        <v xml:space="preserve"> łosicki </v>
      </c>
      <c r="C2706" s="4" t="s">
        <v>4</v>
      </c>
      <c r="D2706" s="6">
        <f>SUM(D2704:D2705)</f>
        <v>5618</v>
      </c>
      <c r="E2706" s="6">
        <f>SUM(E2704:E2705)</f>
        <v>2214</v>
      </c>
      <c r="F2706" s="6">
        <f t="shared" ref="F2706" si="387">SUM(F2704:F2705)</f>
        <v>3404</v>
      </c>
      <c r="G2706" t="b">
        <f t="shared" si="383"/>
        <v>1</v>
      </c>
      <c r="H2706" t="b">
        <f t="shared" si="384"/>
        <v>0</v>
      </c>
      <c r="I2706" t="b">
        <f t="shared" si="385"/>
        <v>1</v>
      </c>
      <c r="J2706" t="b">
        <f t="shared" si="386"/>
        <v>0</v>
      </c>
    </row>
    <row r="2707" spans="1:10">
      <c r="A2707" s="1" t="s">
        <v>412</v>
      </c>
      <c r="B2707" t="str">
        <f t="shared" si="381"/>
        <v xml:space="preserve"> makowski </v>
      </c>
      <c r="C2707" s="4" t="s">
        <v>220</v>
      </c>
      <c r="D2707" s="6">
        <v>45845</v>
      </c>
      <c r="E2707" s="6">
        <v>22829</v>
      </c>
      <c r="F2707" s="6">
        <v>23016</v>
      </c>
      <c r="G2707" t="b">
        <f t="shared" si="383"/>
        <v>1</v>
      </c>
      <c r="H2707" t="b">
        <f t="shared" si="384"/>
        <v>1</v>
      </c>
      <c r="I2707" t="b">
        <f t="shared" si="385"/>
        <v>1</v>
      </c>
      <c r="J2707" t="b">
        <f t="shared" si="386"/>
        <v>1</v>
      </c>
    </row>
    <row r="2708" spans="1:10">
      <c r="A2708" s="1" t="s">
        <v>412</v>
      </c>
      <c r="B2708" t="str">
        <f t="shared" si="381"/>
        <v xml:space="preserve"> makowski </v>
      </c>
      <c r="C2708" s="4" t="s">
        <v>6</v>
      </c>
      <c r="D2708" s="6">
        <v>2343</v>
      </c>
      <c r="E2708" s="6">
        <v>1205</v>
      </c>
      <c r="F2708" s="6">
        <v>1138</v>
      </c>
      <c r="G2708" t="b">
        <f t="shared" si="383"/>
        <v>0</v>
      </c>
      <c r="H2708" t="b">
        <f t="shared" si="384"/>
        <v>1</v>
      </c>
      <c r="I2708" t="b">
        <f t="shared" si="385"/>
        <v>1</v>
      </c>
      <c r="J2708" t="b">
        <f t="shared" si="386"/>
        <v>0</v>
      </c>
    </row>
    <row r="2709" spans="1:10">
      <c r="A2709" s="1" t="s">
        <v>412</v>
      </c>
      <c r="B2709" t="str">
        <f t="shared" si="381"/>
        <v xml:space="preserve"> makowski </v>
      </c>
      <c r="C2709" s="4" t="s">
        <v>7</v>
      </c>
      <c r="D2709" s="6">
        <v>2505</v>
      </c>
      <c r="E2709" s="6">
        <v>1254</v>
      </c>
      <c r="F2709" s="6">
        <v>1251</v>
      </c>
      <c r="G2709" t="b">
        <f t="shared" si="383"/>
        <v>0</v>
      </c>
      <c r="H2709" t="b">
        <f t="shared" si="384"/>
        <v>1</v>
      </c>
      <c r="I2709" t="b">
        <f t="shared" si="385"/>
        <v>1</v>
      </c>
      <c r="J2709" t="b">
        <f t="shared" si="386"/>
        <v>0</v>
      </c>
    </row>
    <row r="2710" spans="1:10">
      <c r="A2710" s="1" t="s">
        <v>412</v>
      </c>
      <c r="B2710" t="str">
        <f t="shared" si="381"/>
        <v xml:space="preserve"> makowski </v>
      </c>
      <c r="C2710" s="4" t="s">
        <v>8</v>
      </c>
      <c r="D2710" s="6">
        <v>2437</v>
      </c>
      <c r="E2710" s="6">
        <v>1229</v>
      </c>
      <c r="F2710" s="6">
        <v>1208</v>
      </c>
      <c r="G2710" t="b">
        <f t="shared" si="383"/>
        <v>0</v>
      </c>
      <c r="H2710" t="b">
        <f t="shared" si="384"/>
        <v>1</v>
      </c>
      <c r="I2710" t="b">
        <f t="shared" si="385"/>
        <v>1</v>
      </c>
      <c r="J2710" t="b">
        <f t="shared" si="386"/>
        <v>0</v>
      </c>
    </row>
    <row r="2711" spans="1:10">
      <c r="A2711" s="1" t="s">
        <v>412</v>
      </c>
      <c r="B2711" t="str">
        <f t="shared" si="381"/>
        <v xml:space="preserve"> makowski </v>
      </c>
      <c r="C2711" s="4" t="s">
        <v>9</v>
      </c>
      <c r="D2711" s="6">
        <v>2668</v>
      </c>
      <c r="E2711" s="6">
        <v>1395</v>
      </c>
      <c r="F2711" s="6">
        <v>1273</v>
      </c>
      <c r="G2711" t="b">
        <f t="shared" si="383"/>
        <v>0</v>
      </c>
      <c r="H2711" t="b">
        <f t="shared" si="384"/>
        <v>1</v>
      </c>
      <c r="I2711" t="b">
        <f t="shared" si="385"/>
        <v>1</v>
      </c>
      <c r="J2711" t="b">
        <f t="shared" si="386"/>
        <v>0</v>
      </c>
    </row>
    <row r="2712" spans="1:10">
      <c r="A2712" s="1" t="s">
        <v>412</v>
      </c>
      <c r="B2712" t="str">
        <f t="shared" si="381"/>
        <v xml:space="preserve"> makowski </v>
      </c>
      <c r="C2712" s="4" t="s">
        <v>10</v>
      </c>
      <c r="D2712" s="6">
        <v>3415</v>
      </c>
      <c r="E2712" s="6">
        <v>1749</v>
      </c>
      <c r="F2712" s="6">
        <v>1666</v>
      </c>
      <c r="G2712" t="b">
        <f t="shared" si="383"/>
        <v>0</v>
      </c>
      <c r="H2712" t="b">
        <f t="shared" si="384"/>
        <v>1</v>
      </c>
      <c r="I2712" t="b">
        <f t="shared" si="385"/>
        <v>1</v>
      </c>
      <c r="J2712" t="b">
        <f t="shared" si="386"/>
        <v>0</v>
      </c>
    </row>
    <row r="2713" spans="1:10">
      <c r="A2713" s="1" t="s">
        <v>412</v>
      </c>
      <c r="B2713" t="str">
        <f t="shared" si="381"/>
        <v xml:space="preserve"> makowski </v>
      </c>
      <c r="C2713" s="4" t="s">
        <v>11</v>
      </c>
      <c r="D2713" s="6">
        <v>3383</v>
      </c>
      <c r="E2713" s="6">
        <v>1793</v>
      </c>
      <c r="F2713" s="6">
        <v>1590</v>
      </c>
      <c r="G2713" t="b">
        <f t="shared" si="383"/>
        <v>0</v>
      </c>
      <c r="H2713" t="b">
        <f t="shared" si="384"/>
        <v>1</v>
      </c>
      <c r="I2713" t="b">
        <f t="shared" si="385"/>
        <v>1</v>
      </c>
      <c r="J2713" t="b">
        <f t="shared" si="386"/>
        <v>0</v>
      </c>
    </row>
    <row r="2714" spans="1:10">
      <c r="A2714" s="1" t="s">
        <v>412</v>
      </c>
      <c r="B2714" t="str">
        <f t="shared" si="381"/>
        <v xml:space="preserve"> makowski </v>
      </c>
      <c r="C2714" s="4" t="s">
        <v>12</v>
      </c>
      <c r="D2714" s="6">
        <v>3467</v>
      </c>
      <c r="E2714" s="6">
        <v>1852</v>
      </c>
      <c r="F2714" s="6">
        <v>1615</v>
      </c>
      <c r="G2714" t="b">
        <f t="shared" si="383"/>
        <v>0</v>
      </c>
      <c r="H2714" t="b">
        <f t="shared" si="384"/>
        <v>1</v>
      </c>
      <c r="I2714" t="b">
        <f t="shared" si="385"/>
        <v>1</v>
      </c>
      <c r="J2714" t="b">
        <f t="shared" si="386"/>
        <v>0</v>
      </c>
    </row>
    <row r="2715" spans="1:10">
      <c r="A2715" s="1" t="s">
        <v>412</v>
      </c>
      <c r="B2715" t="str">
        <f t="shared" si="381"/>
        <v xml:space="preserve"> makowski </v>
      </c>
      <c r="C2715" s="4" t="s">
        <v>13</v>
      </c>
      <c r="D2715" s="6">
        <v>3196</v>
      </c>
      <c r="E2715" s="6">
        <v>1705</v>
      </c>
      <c r="F2715" s="6">
        <v>1491</v>
      </c>
      <c r="G2715" t="b">
        <f t="shared" si="383"/>
        <v>0</v>
      </c>
      <c r="H2715" t="b">
        <f t="shared" si="384"/>
        <v>1</v>
      </c>
      <c r="I2715" t="b">
        <f t="shared" si="385"/>
        <v>1</v>
      </c>
      <c r="J2715" t="b">
        <f t="shared" si="386"/>
        <v>0</v>
      </c>
    </row>
    <row r="2716" spans="1:10">
      <c r="A2716" s="1" t="s">
        <v>412</v>
      </c>
      <c r="B2716" t="str">
        <f t="shared" si="381"/>
        <v xml:space="preserve"> makowski </v>
      </c>
      <c r="C2716" s="4" t="s">
        <v>14</v>
      </c>
      <c r="D2716" s="6">
        <v>2861</v>
      </c>
      <c r="E2716" s="6">
        <v>1513</v>
      </c>
      <c r="F2716" s="6">
        <v>1348</v>
      </c>
      <c r="G2716" t="b">
        <f t="shared" si="383"/>
        <v>0</v>
      </c>
      <c r="H2716" t="b">
        <f t="shared" si="384"/>
        <v>1</v>
      </c>
      <c r="I2716" t="b">
        <f t="shared" si="385"/>
        <v>1</v>
      </c>
      <c r="J2716" t="b">
        <f t="shared" si="386"/>
        <v>0</v>
      </c>
    </row>
    <row r="2717" spans="1:10">
      <c r="A2717" s="1" t="s">
        <v>412</v>
      </c>
      <c r="B2717" t="str">
        <f t="shared" si="381"/>
        <v xml:space="preserve"> makowski </v>
      </c>
      <c r="C2717" s="4" t="s">
        <v>15</v>
      </c>
      <c r="D2717" s="6">
        <v>2788</v>
      </c>
      <c r="E2717" s="6">
        <v>1457</v>
      </c>
      <c r="F2717" s="6">
        <v>1331</v>
      </c>
      <c r="G2717" t="b">
        <f t="shared" si="383"/>
        <v>0</v>
      </c>
      <c r="H2717" t="b">
        <f t="shared" si="384"/>
        <v>1</v>
      </c>
      <c r="I2717" t="b">
        <f t="shared" si="385"/>
        <v>1</v>
      </c>
      <c r="J2717" t="b">
        <f t="shared" si="386"/>
        <v>0</v>
      </c>
    </row>
    <row r="2718" spans="1:10">
      <c r="A2718" s="1" t="s">
        <v>412</v>
      </c>
      <c r="B2718" t="str">
        <f t="shared" si="381"/>
        <v xml:space="preserve"> makowski </v>
      </c>
      <c r="C2718" s="4" t="s">
        <v>16</v>
      </c>
      <c r="D2718" s="6">
        <v>2958</v>
      </c>
      <c r="E2718" s="6">
        <v>1504</v>
      </c>
      <c r="F2718" s="6">
        <v>1454</v>
      </c>
      <c r="G2718" t="b">
        <f t="shared" si="383"/>
        <v>0</v>
      </c>
      <c r="H2718" t="b">
        <f t="shared" si="384"/>
        <v>1</v>
      </c>
      <c r="I2718" t="b">
        <f t="shared" si="385"/>
        <v>1</v>
      </c>
      <c r="J2718" t="b">
        <f t="shared" si="386"/>
        <v>0</v>
      </c>
    </row>
    <row r="2719" spans="1:10">
      <c r="A2719" s="1" t="s">
        <v>412</v>
      </c>
      <c r="B2719" t="str">
        <f t="shared" si="381"/>
        <v xml:space="preserve"> makowski </v>
      </c>
      <c r="C2719" s="4" t="s">
        <v>17</v>
      </c>
      <c r="D2719" s="6">
        <v>3363</v>
      </c>
      <c r="E2719" s="6">
        <v>1729</v>
      </c>
      <c r="F2719" s="6">
        <v>1634</v>
      </c>
      <c r="G2719" t="b">
        <f t="shared" si="383"/>
        <v>0</v>
      </c>
      <c r="H2719" t="b">
        <f t="shared" si="384"/>
        <v>1</v>
      </c>
      <c r="I2719" t="b">
        <f t="shared" si="385"/>
        <v>1</v>
      </c>
      <c r="J2719" t="b">
        <f t="shared" si="386"/>
        <v>0</v>
      </c>
    </row>
    <row r="2720" spans="1:10">
      <c r="A2720" s="1" t="s">
        <v>412</v>
      </c>
      <c r="B2720" t="str">
        <f t="shared" si="381"/>
        <v xml:space="preserve"> makowski </v>
      </c>
      <c r="C2720" s="4" t="s">
        <v>18</v>
      </c>
      <c r="D2720" s="6">
        <v>3154</v>
      </c>
      <c r="E2720" s="6">
        <v>1560</v>
      </c>
      <c r="F2720" s="6">
        <v>1594</v>
      </c>
      <c r="G2720" t="b">
        <f t="shared" si="383"/>
        <v>0</v>
      </c>
      <c r="H2720" t="b">
        <f t="shared" si="384"/>
        <v>1</v>
      </c>
      <c r="I2720" t="b">
        <f t="shared" si="385"/>
        <v>1</v>
      </c>
      <c r="J2720" t="b">
        <f t="shared" si="386"/>
        <v>0</v>
      </c>
    </row>
    <row r="2721" spans="1:10">
      <c r="A2721" s="1" t="s">
        <v>412</v>
      </c>
      <c r="B2721" t="str">
        <f t="shared" si="381"/>
        <v xml:space="preserve"> makowski </v>
      </c>
      <c r="C2721" s="4" t="s">
        <v>19</v>
      </c>
      <c r="D2721" s="6">
        <v>2506</v>
      </c>
      <c r="E2721" s="6">
        <v>1179</v>
      </c>
      <c r="F2721" s="6">
        <v>1327</v>
      </c>
      <c r="G2721" t="b">
        <f t="shared" si="383"/>
        <v>0</v>
      </c>
      <c r="H2721" t="b">
        <f t="shared" si="384"/>
        <v>1</v>
      </c>
      <c r="I2721" t="b">
        <f t="shared" si="385"/>
        <v>1</v>
      </c>
      <c r="J2721" t="b">
        <f t="shared" si="386"/>
        <v>0</v>
      </c>
    </row>
    <row r="2722" spans="1:10">
      <c r="A2722" s="1" t="s">
        <v>412</v>
      </c>
      <c r="B2722" t="str">
        <f t="shared" si="381"/>
        <v xml:space="preserve"> makowski </v>
      </c>
      <c r="C2722" s="4" t="s">
        <v>5</v>
      </c>
      <c r="D2722" s="6">
        <v>4801</v>
      </c>
      <c r="E2722" s="6">
        <v>1705</v>
      </c>
      <c r="F2722" s="6">
        <v>3096</v>
      </c>
      <c r="G2722" t="b">
        <f t="shared" si="383"/>
        <v>1</v>
      </c>
      <c r="H2722" t="b">
        <f t="shared" si="384"/>
        <v>1</v>
      </c>
      <c r="I2722" t="b">
        <f t="shared" si="385"/>
        <v>0</v>
      </c>
      <c r="J2722" t="b">
        <f t="shared" si="386"/>
        <v>0</v>
      </c>
    </row>
    <row r="2723" spans="1:10">
      <c r="A2723" s="1" t="s">
        <v>412</v>
      </c>
      <c r="B2723" t="str">
        <f t="shared" si="381"/>
        <v xml:space="preserve"> makowski </v>
      </c>
      <c r="C2723" s="4" t="s">
        <v>4</v>
      </c>
      <c r="D2723" s="6">
        <f>SUM(D2721:D2722)</f>
        <v>7307</v>
      </c>
      <c r="E2723" s="6">
        <f>SUM(E2721:E2722)</f>
        <v>2884</v>
      </c>
      <c r="F2723" s="6">
        <f t="shared" ref="F2723" si="388">SUM(F2721:F2722)</f>
        <v>4423</v>
      </c>
      <c r="G2723" t="b">
        <f t="shared" si="383"/>
        <v>1</v>
      </c>
      <c r="H2723" t="b">
        <f t="shared" si="384"/>
        <v>0</v>
      </c>
      <c r="I2723" t="b">
        <f t="shared" si="385"/>
        <v>1</v>
      </c>
      <c r="J2723" t="b">
        <f t="shared" si="386"/>
        <v>0</v>
      </c>
    </row>
    <row r="2724" spans="1:10">
      <c r="A2724" s="1" t="s">
        <v>412</v>
      </c>
      <c r="B2724" t="str">
        <f t="shared" si="381"/>
        <v xml:space="preserve"> miński </v>
      </c>
      <c r="C2724" s="4" t="s">
        <v>221</v>
      </c>
      <c r="D2724" s="6">
        <v>151847</v>
      </c>
      <c r="E2724" s="6">
        <v>73986</v>
      </c>
      <c r="F2724" s="6">
        <v>77861</v>
      </c>
      <c r="G2724" t="b">
        <f t="shared" si="383"/>
        <v>1</v>
      </c>
      <c r="H2724" t="b">
        <f t="shared" si="384"/>
        <v>1</v>
      </c>
      <c r="I2724" t="b">
        <f t="shared" si="385"/>
        <v>1</v>
      </c>
      <c r="J2724" t="b">
        <f t="shared" si="386"/>
        <v>1</v>
      </c>
    </row>
    <row r="2725" spans="1:10">
      <c r="A2725" s="1" t="s">
        <v>412</v>
      </c>
      <c r="B2725" t="str">
        <f t="shared" si="381"/>
        <v xml:space="preserve"> miński </v>
      </c>
      <c r="C2725" s="4" t="s">
        <v>6</v>
      </c>
      <c r="D2725" s="6">
        <v>8725</v>
      </c>
      <c r="E2725" s="6">
        <v>4481</v>
      </c>
      <c r="F2725" s="6">
        <v>4244</v>
      </c>
      <c r="G2725" t="b">
        <f t="shared" si="383"/>
        <v>0</v>
      </c>
      <c r="H2725" t="b">
        <f t="shared" si="384"/>
        <v>1</v>
      </c>
      <c r="I2725" t="b">
        <f t="shared" si="385"/>
        <v>1</v>
      </c>
      <c r="J2725" t="b">
        <f t="shared" si="386"/>
        <v>0</v>
      </c>
    </row>
    <row r="2726" spans="1:10">
      <c r="A2726" s="1" t="s">
        <v>412</v>
      </c>
      <c r="B2726" t="str">
        <f t="shared" si="381"/>
        <v xml:space="preserve"> miński </v>
      </c>
      <c r="C2726" s="4" t="s">
        <v>7</v>
      </c>
      <c r="D2726" s="6">
        <v>9510</v>
      </c>
      <c r="E2726" s="6">
        <v>4830</v>
      </c>
      <c r="F2726" s="6">
        <v>4680</v>
      </c>
      <c r="G2726" t="b">
        <f t="shared" si="383"/>
        <v>0</v>
      </c>
      <c r="H2726" t="b">
        <f t="shared" si="384"/>
        <v>1</v>
      </c>
      <c r="I2726" t="b">
        <f t="shared" si="385"/>
        <v>1</v>
      </c>
      <c r="J2726" t="b">
        <f t="shared" si="386"/>
        <v>0</v>
      </c>
    </row>
    <row r="2727" spans="1:10">
      <c r="A2727" s="1" t="s">
        <v>412</v>
      </c>
      <c r="B2727" t="str">
        <f t="shared" si="381"/>
        <v xml:space="preserve"> miński </v>
      </c>
      <c r="C2727" s="4" t="s">
        <v>8</v>
      </c>
      <c r="D2727" s="6">
        <v>7896</v>
      </c>
      <c r="E2727" s="6">
        <v>3995</v>
      </c>
      <c r="F2727" s="6">
        <v>3901</v>
      </c>
      <c r="G2727" t="b">
        <f t="shared" si="383"/>
        <v>0</v>
      </c>
      <c r="H2727" t="b">
        <f t="shared" si="384"/>
        <v>1</v>
      </c>
      <c r="I2727" t="b">
        <f t="shared" si="385"/>
        <v>1</v>
      </c>
      <c r="J2727" t="b">
        <f t="shared" si="386"/>
        <v>0</v>
      </c>
    </row>
    <row r="2728" spans="1:10">
      <c r="A2728" s="1" t="s">
        <v>412</v>
      </c>
      <c r="B2728" t="str">
        <f t="shared" si="381"/>
        <v xml:space="preserve"> miński </v>
      </c>
      <c r="C2728" s="4" t="s">
        <v>9</v>
      </c>
      <c r="D2728" s="6">
        <v>8464</v>
      </c>
      <c r="E2728" s="6">
        <v>4347</v>
      </c>
      <c r="F2728" s="6">
        <v>4117</v>
      </c>
      <c r="G2728" t="b">
        <f t="shared" si="383"/>
        <v>0</v>
      </c>
      <c r="H2728" t="b">
        <f t="shared" si="384"/>
        <v>1</v>
      </c>
      <c r="I2728" t="b">
        <f t="shared" si="385"/>
        <v>1</v>
      </c>
      <c r="J2728" t="b">
        <f t="shared" si="386"/>
        <v>0</v>
      </c>
    </row>
    <row r="2729" spans="1:10">
      <c r="A2729" s="1" t="s">
        <v>412</v>
      </c>
      <c r="B2729" t="str">
        <f t="shared" si="381"/>
        <v xml:space="preserve"> miński </v>
      </c>
      <c r="C2729" s="4" t="s">
        <v>10</v>
      </c>
      <c r="D2729" s="6">
        <v>9432</v>
      </c>
      <c r="E2729" s="6">
        <v>4793</v>
      </c>
      <c r="F2729" s="6">
        <v>4639</v>
      </c>
      <c r="G2729" t="b">
        <f t="shared" si="383"/>
        <v>0</v>
      </c>
      <c r="H2729" t="b">
        <f t="shared" si="384"/>
        <v>1</v>
      </c>
      <c r="I2729" t="b">
        <f t="shared" si="385"/>
        <v>1</v>
      </c>
      <c r="J2729" t="b">
        <f t="shared" si="386"/>
        <v>0</v>
      </c>
    </row>
    <row r="2730" spans="1:10">
      <c r="A2730" s="1" t="s">
        <v>412</v>
      </c>
      <c r="B2730" t="str">
        <f t="shared" si="381"/>
        <v xml:space="preserve"> miński </v>
      </c>
      <c r="C2730" s="4" t="s">
        <v>11</v>
      </c>
      <c r="D2730" s="6">
        <v>10536</v>
      </c>
      <c r="E2730" s="6">
        <v>5378</v>
      </c>
      <c r="F2730" s="6">
        <v>5158</v>
      </c>
      <c r="G2730" t="b">
        <f t="shared" si="383"/>
        <v>0</v>
      </c>
      <c r="H2730" t="b">
        <f t="shared" si="384"/>
        <v>1</v>
      </c>
      <c r="I2730" t="b">
        <f t="shared" si="385"/>
        <v>1</v>
      </c>
      <c r="J2730" t="b">
        <f t="shared" si="386"/>
        <v>0</v>
      </c>
    </row>
    <row r="2731" spans="1:10">
      <c r="A2731" s="1" t="s">
        <v>412</v>
      </c>
      <c r="B2731" t="str">
        <f t="shared" si="381"/>
        <v xml:space="preserve"> miński </v>
      </c>
      <c r="C2731" s="4" t="s">
        <v>12</v>
      </c>
      <c r="D2731" s="6">
        <v>12492</v>
      </c>
      <c r="E2731" s="6">
        <v>6255</v>
      </c>
      <c r="F2731" s="6">
        <v>6237</v>
      </c>
      <c r="G2731" t="b">
        <f t="shared" si="383"/>
        <v>0</v>
      </c>
      <c r="H2731" t="b">
        <f t="shared" si="384"/>
        <v>1</v>
      </c>
      <c r="I2731" t="b">
        <f t="shared" si="385"/>
        <v>1</v>
      </c>
      <c r="J2731" t="b">
        <f t="shared" si="386"/>
        <v>0</v>
      </c>
    </row>
    <row r="2732" spans="1:10">
      <c r="A2732" s="1" t="s">
        <v>412</v>
      </c>
      <c r="B2732" t="str">
        <f t="shared" si="381"/>
        <v xml:space="preserve"> miński </v>
      </c>
      <c r="C2732" s="4" t="s">
        <v>13</v>
      </c>
      <c r="D2732" s="6">
        <v>12643</v>
      </c>
      <c r="E2732" s="6">
        <v>6392</v>
      </c>
      <c r="F2732" s="6">
        <v>6251</v>
      </c>
      <c r="G2732" t="b">
        <f t="shared" si="383"/>
        <v>0</v>
      </c>
      <c r="H2732" t="b">
        <f t="shared" si="384"/>
        <v>1</v>
      </c>
      <c r="I2732" t="b">
        <f t="shared" si="385"/>
        <v>1</v>
      </c>
      <c r="J2732" t="b">
        <f t="shared" si="386"/>
        <v>0</v>
      </c>
    </row>
    <row r="2733" spans="1:10">
      <c r="A2733" s="1" t="s">
        <v>412</v>
      </c>
      <c r="B2733" t="str">
        <f t="shared" si="381"/>
        <v xml:space="preserve"> miński </v>
      </c>
      <c r="C2733" s="4" t="s">
        <v>14</v>
      </c>
      <c r="D2733" s="6">
        <v>11427</v>
      </c>
      <c r="E2733" s="6">
        <v>5762</v>
      </c>
      <c r="F2733" s="6">
        <v>5665</v>
      </c>
      <c r="G2733" t="b">
        <f t="shared" si="383"/>
        <v>0</v>
      </c>
      <c r="H2733" t="b">
        <f t="shared" si="384"/>
        <v>1</v>
      </c>
      <c r="I2733" t="b">
        <f t="shared" si="385"/>
        <v>1</v>
      </c>
      <c r="J2733" t="b">
        <f t="shared" si="386"/>
        <v>0</v>
      </c>
    </row>
    <row r="2734" spans="1:10">
      <c r="A2734" s="1" t="s">
        <v>412</v>
      </c>
      <c r="B2734" t="str">
        <f t="shared" si="381"/>
        <v xml:space="preserve"> miński </v>
      </c>
      <c r="C2734" s="4" t="s">
        <v>15</v>
      </c>
      <c r="D2734" s="6">
        <v>9286</v>
      </c>
      <c r="E2734" s="6">
        <v>4686</v>
      </c>
      <c r="F2734" s="6">
        <v>4600</v>
      </c>
      <c r="G2734" t="b">
        <f t="shared" si="383"/>
        <v>0</v>
      </c>
      <c r="H2734" t="b">
        <f t="shared" si="384"/>
        <v>1</v>
      </c>
      <c r="I2734" t="b">
        <f t="shared" si="385"/>
        <v>1</v>
      </c>
      <c r="J2734" t="b">
        <f t="shared" si="386"/>
        <v>0</v>
      </c>
    </row>
    <row r="2735" spans="1:10">
      <c r="A2735" s="1" t="s">
        <v>412</v>
      </c>
      <c r="B2735" t="str">
        <f t="shared" si="381"/>
        <v xml:space="preserve"> miński </v>
      </c>
      <c r="C2735" s="4" t="s">
        <v>16</v>
      </c>
      <c r="D2735" s="6">
        <v>9047</v>
      </c>
      <c r="E2735" s="6">
        <v>4536</v>
      </c>
      <c r="F2735" s="6">
        <v>4511</v>
      </c>
      <c r="G2735" t="b">
        <f t="shared" si="383"/>
        <v>0</v>
      </c>
      <c r="H2735" t="b">
        <f t="shared" si="384"/>
        <v>1</v>
      </c>
      <c r="I2735" t="b">
        <f t="shared" si="385"/>
        <v>1</v>
      </c>
      <c r="J2735" t="b">
        <f t="shared" si="386"/>
        <v>0</v>
      </c>
    </row>
    <row r="2736" spans="1:10">
      <c r="A2736" s="1" t="s">
        <v>412</v>
      </c>
      <c r="B2736" t="str">
        <f t="shared" si="381"/>
        <v xml:space="preserve"> miński </v>
      </c>
      <c r="C2736" s="4" t="s">
        <v>17</v>
      </c>
      <c r="D2736" s="6">
        <v>10281</v>
      </c>
      <c r="E2736" s="6">
        <v>5120</v>
      </c>
      <c r="F2736" s="6">
        <v>5161</v>
      </c>
      <c r="G2736" t="b">
        <f t="shared" si="383"/>
        <v>0</v>
      </c>
      <c r="H2736" t="b">
        <f t="shared" si="384"/>
        <v>1</v>
      </c>
      <c r="I2736" t="b">
        <f t="shared" si="385"/>
        <v>1</v>
      </c>
      <c r="J2736" t="b">
        <f t="shared" si="386"/>
        <v>0</v>
      </c>
    </row>
    <row r="2737" spans="1:10">
      <c r="A2737" s="1" t="s">
        <v>412</v>
      </c>
      <c r="B2737" t="str">
        <f t="shared" si="381"/>
        <v xml:space="preserve"> miński </v>
      </c>
      <c r="C2737" s="4" t="s">
        <v>18</v>
      </c>
      <c r="D2737" s="6">
        <v>9908</v>
      </c>
      <c r="E2737" s="6">
        <v>4740</v>
      </c>
      <c r="F2737" s="6">
        <v>5168</v>
      </c>
      <c r="G2737" t="b">
        <f t="shared" si="383"/>
        <v>0</v>
      </c>
      <c r="H2737" t="b">
        <f t="shared" si="384"/>
        <v>1</v>
      </c>
      <c r="I2737" t="b">
        <f t="shared" si="385"/>
        <v>1</v>
      </c>
      <c r="J2737" t="b">
        <f t="shared" si="386"/>
        <v>0</v>
      </c>
    </row>
    <row r="2738" spans="1:10">
      <c r="A2738" s="1" t="s">
        <v>412</v>
      </c>
      <c r="B2738" t="str">
        <f t="shared" si="381"/>
        <v xml:space="preserve"> miński </v>
      </c>
      <c r="C2738" s="4" t="s">
        <v>19</v>
      </c>
      <c r="D2738" s="6">
        <v>7500</v>
      </c>
      <c r="E2738" s="6">
        <v>3402</v>
      </c>
      <c r="F2738" s="6">
        <v>4098</v>
      </c>
      <c r="G2738" t="b">
        <f t="shared" si="383"/>
        <v>0</v>
      </c>
      <c r="H2738" t="b">
        <f t="shared" si="384"/>
        <v>1</v>
      </c>
      <c r="I2738" t="b">
        <f t="shared" si="385"/>
        <v>1</v>
      </c>
      <c r="J2738" t="b">
        <f t="shared" si="386"/>
        <v>0</v>
      </c>
    </row>
    <row r="2739" spans="1:10">
      <c r="A2739" s="1" t="s">
        <v>412</v>
      </c>
      <c r="B2739" t="str">
        <f t="shared" si="381"/>
        <v xml:space="preserve"> miński </v>
      </c>
      <c r="C2739" s="4" t="s">
        <v>5</v>
      </c>
      <c r="D2739" s="6">
        <v>14700</v>
      </c>
      <c r="E2739" s="6">
        <v>5269</v>
      </c>
      <c r="F2739" s="6">
        <v>9431</v>
      </c>
      <c r="G2739" t="b">
        <f t="shared" si="383"/>
        <v>1</v>
      </c>
      <c r="H2739" t="b">
        <f t="shared" si="384"/>
        <v>1</v>
      </c>
      <c r="I2739" t="b">
        <f t="shared" si="385"/>
        <v>0</v>
      </c>
      <c r="J2739" t="b">
        <f t="shared" si="386"/>
        <v>0</v>
      </c>
    </row>
    <row r="2740" spans="1:10">
      <c r="A2740" s="1" t="s">
        <v>412</v>
      </c>
      <c r="B2740" t="str">
        <f t="shared" si="381"/>
        <v xml:space="preserve"> miński </v>
      </c>
      <c r="C2740" s="4" t="s">
        <v>4</v>
      </c>
      <c r="D2740" s="6">
        <f>SUM(D2738:D2739)</f>
        <v>22200</v>
      </c>
      <c r="E2740" s="6">
        <f>SUM(E2738:E2739)</f>
        <v>8671</v>
      </c>
      <c r="F2740" s="6">
        <f t="shared" ref="F2740" si="389">SUM(F2738:F2739)</f>
        <v>13529</v>
      </c>
      <c r="G2740" t="b">
        <f t="shared" si="383"/>
        <v>1</v>
      </c>
      <c r="H2740" t="b">
        <f t="shared" si="384"/>
        <v>0</v>
      </c>
      <c r="I2740" t="b">
        <f t="shared" si="385"/>
        <v>1</v>
      </c>
      <c r="J2740" t="b">
        <f t="shared" si="386"/>
        <v>0</v>
      </c>
    </row>
    <row r="2741" spans="1:10">
      <c r="A2741" s="1" t="s">
        <v>412</v>
      </c>
      <c r="B2741" t="str">
        <f t="shared" si="381"/>
        <v xml:space="preserve"> mławski </v>
      </c>
      <c r="C2741" s="4" t="s">
        <v>222</v>
      </c>
      <c r="D2741" s="6">
        <v>73703</v>
      </c>
      <c r="E2741" s="6">
        <v>36159</v>
      </c>
      <c r="F2741" s="6">
        <v>37544</v>
      </c>
      <c r="G2741" t="b">
        <f t="shared" si="383"/>
        <v>1</v>
      </c>
      <c r="H2741" t="b">
        <f t="shared" si="384"/>
        <v>1</v>
      </c>
      <c r="I2741" t="b">
        <f t="shared" si="385"/>
        <v>1</v>
      </c>
      <c r="J2741" t="b">
        <f t="shared" si="386"/>
        <v>1</v>
      </c>
    </row>
    <row r="2742" spans="1:10">
      <c r="A2742" s="1" t="s">
        <v>412</v>
      </c>
      <c r="B2742" t="str">
        <f t="shared" si="381"/>
        <v xml:space="preserve"> mławski </v>
      </c>
      <c r="C2742" s="4" t="s">
        <v>6</v>
      </c>
      <c r="D2742" s="6">
        <v>3601</v>
      </c>
      <c r="E2742" s="6">
        <v>1840</v>
      </c>
      <c r="F2742" s="6">
        <v>1761</v>
      </c>
      <c r="G2742" t="b">
        <f t="shared" si="383"/>
        <v>0</v>
      </c>
      <c r="H2742" t="b">
        <f t="shared" si="384"/>
        <v>1</v>
      </c>
      <c r="I2742" t="b">
        <f t="shared" si="385"/>
        <v>1</v>
      </c>
      <c r="J2742" t="b">
        <f t="shared" si="386"/>
        <v>0</v>
      </c>
    </row>
    <row r="2743" spans="1:10">
      <c r="A2743" s="1" t="s">
        <v>412</v>
      </c>
      <c r="B2743" t="str">
        <f t="shared" si="381"/>
        <v xml:space="preserve"> mławski </v>
      </c>
      <c r="C2743" s="4" t="s">
        <v>7</v>
      </c>
      <c r="D2743" s="6">
        <v>4032</v>
      </c>
      <c r="E2743" s="6">
        <v>2019</v>
      </c>
      <c r="F2743" s="6">
        <v>2013</v>
      </c>
      <c r="G2743" t="b">
        <f t="shared" si="383"/>
        <v>0</v>
      </c>
      <c r="H2743" t="b">
        <f t="shared" si="384"/>
        <v>1</v>
      </c>
      <c r="I2743" t="b">
        <f t="shared" si="385"/>
        <v>1</v>
      </c>
      <c r="J2743" t="b">
        <f t="shared" si="386"/>
        <v>0</v>
      </c>
    </row>
    <row r="2744" spans="1:10">
      <c r="A2744" s="1" t="s">
        <v>412</v>
      </c>
      <c r="B2744" t="str">
        <f t="shared" ref="B2744:B2807" si="390">IF(C2743="65+",C2744,B2743)</f>
        <v xml:space="preserve"> mławski </v>
      </c>
      <c r="C2744" s="4" t="s">
        <v>8</v>
      </c>
      <c r="D2744" s="6">
        <v>3687</v>
      </c>
      <c r="E2744" s="6">
        <v>1869</v>
      </c>
      <c r="F2744" s="6">
        <v>1818</v>
      </c>
      <c r="G2744" t="b">
        <f t="shared" si="383"/>
        <v>0</v>
      </c>
      <c r="H2744" t="b">
        <f t="shared" si="384"/>
        <v>1</v>
      </c>
      <c r="I2744" t="b">
        <f t="shared" si="385"/>
        <v>1</v>
      </c>
      <c r="J2744" t="b">
        <f t="shared" si="386"/>
        <v>0</v>
      </c>
    </row>
    <row r="2745" spans="1:10">
      <c r="A2745" s="1" t="s">
        <v>412</v>
      </c>
      <c r="B2745" t="str">
        <f t="shared" si="390"/>
        <v xml:space="preserve"> mławski </v>
      </c>
      <c r="C2745" s="4" t="s">
        <v>9</v>
      </c>
      <c r="D2745" s="6">
        <v>4419</v>
      </c>
      <c r="E2745" s="6">
        <v>2254</v>
      </c>
      <c r="F2745" s="6">
        <v>2165</v>
      </c>
      <c r="G2745" t="b">
        <f t="shared" si="383"/>
        <v>0</v>
      </c>
      <c r="H2745" t="b">
        <f t="shared" si="384"/>
        <v>1</v>
      </c>
      <c r="I2745" t="b">
        <f t="shared" si="385"/>
        <v>1</v>
      </c>
      <c r="J2745" t="b">
        <f t="shared" si="386"/>
        <v>0</v>
      </c>
    </row>
    <row r="2746" spans="1:10">
      <c r="A2746" s="1" t="s">
        <v>412</v>
      </c>
      <c r="B2746" t="str">
        <f t="shared" si="390"/>
        <v xml:space="preserve"> mławski </v>
      </c>
      <c r="C2746" s="4" t="s">
        <v>10</v>
      </c>
      <c r="D2746" s="6">
        <v>5459</v>
      </c>
      <c r="E2746" s="6">
        <v>2828</v>
      </c>
      <c r="F2746" s="6">
        <v>2631</v>
      </c>
      <c r="G2746" t="b">
        <f t="shared" si="383"/>
        <v>0</v>
      </c>
      <c r="H2746" t="b">
        <f t="shared" si="384"/>
        <v>1</v>
      </c>
      <c r="I2746" t="b">
        <f t="shared" si="385"/>
        <v>1</v>
      </c>
      <c r="J2746" t="b">
        <f t="shared" si="386"/>
        <v>0</v>
      </c>
    </row>
    <row r="2747" spans="1:10">
      <c r="A2747" s="1" t="s">
        <v>412</v>
      </c>
      <c r="B2747" t="str">
        <f t="shared" si="390"/>
        <v xml:space="preserve"> mławski </v>
      </c>
      <c r="C2747" s="4" t="s">
        <v>11</v>
      </c>
      <c r="D2747" s="6">
        <v>5603</v>
      </c>
      <c r="E2747" s="6">
        <v>2895</v>
      </c>
      <c r="F2747" s="6">
        <v>2708</v>
      </c>
      <c r="G2747" t="b">
        <f t="shared" si="383"/>
        <v>0</v>
      </c>
      <c r="H2747" t="b">
        <f t="shared" si="384"/>
        <v>1</v>
      </c>
      <c r="I2747" t="b">
        <f t="shared" si="385"/>
        <v>1</v>
      </c>
      <c r="J2747" t="b">
        <f t="shared" si="386"/>
        <v>0</v>
      </c>
    </row>
    <row r="2748" spans="1:10">
      <c r="A2748" s="1" t="s">
        <v>412</v>
      </c>
      <c r="B2748" t="str">
        <f t="shared" si="390"/>
        <v xml:space="preserve"> mławski </v>
      </c>
      <c r="C2748" s="4" t="s">
        <v>12</v>
      </c>
      <c r="D2748" s="6">
        <v>5871</v>
      </c>
      <c r="E2748" s="6">
        <v>3062</v>
      </c>
      <c r="F2748" s="6">
        <v>2809</v>
      </c>
      <c r="G2748" t="b">
        <f t="shared" si="383"/>
        <v>0</v>
      </c>
      <c r="H2748" t="b">
        <f t="shared" si="384"/>
        <v>1</v>
      </c>
      <c r="I2748" t="b">
        <f t="shared" si="385"/>
        <v>1</v>
      </c>
      <c r="J2748" t="b">
        <f t="shared" si="386"/>
        <v>0</v>
      </c>
    </row>
    <row r="2749" spans="1:10">
      <c r="A2749" s="1" t="s">
        <v>412</v>
      </c>
      <c r="B2749" t="str">
        <f t="shared" si="390"/>
        <v xml:space="preserve"> mławski </v>
      </c>
      <c r="C2749" s="4" t="s">
        <v>13</v>
      </c>
      <c r="D2749" s="6">
        <v>5338</v>
      </c>
      <c r="E2749" s="6">
        <v>2795</v>
      </c>
      <c r="F2749" s="6">
        <v>2543</v>
      </c>
      <c r="G2749" t="b">
        <f t="shared" si="383"/>
        <v>0</v>
      </c>
      <c r="H2749" t="b">
        <f t="shared" si="384"/>
        <v>1</v>
      </c>
      <c r="I2749" t="b">
        <f t="shared" si="385"/>
        <v>1</v>
      </c>
      <c r="J2749" t="b">
        <f t="shared" si="386"/>
        <v>0</v>
      </c>
    </row>
    <row r="2750" spans="1:10">
      <c r="A2750" s="1" t="s">
        <v>412</v>
      </c>
      <c r="B2750" t="str">
        <f t="shared" si="390"/>
        <v xml:space="preserve"> mławski </v>
      </c>
      <c r="C2750" s="4" t="s">
        <v>14</v>
      </c>
      <c r="D2750" s="6">
        <v>4902</v>
      </c>
      <c r="E2750" s="6">
        <v>2550</v>
      </c>
      <c r="F2750" s="6">
        <v>2352</v>
      </c>
      <c r="G2750" t="b">
        <f t="shared" si="383"/>
        <v>0</v>
      </c>
      <c r="H2750" t="b">
        <f t="shared" si="384"/>
        <v>1</v>
      </c>
      <c r="I2750" t="b">
        <f t="shared" si="385"/>
        <v>1</v>
      </c>
      <c r="J2750" t="b">
        <f t="shared" si="386"/>
        <v>0</v>
      </c>
    </row>
    <row r="2751" spans="1:10">
      <c r="A2751" s="1" t="s">
        <v>412</v>
      </c>
      <c r="B2751" t="str">
        <f t="shared" si="390"/>
        <v xml:space="preserve"> mławski </v>
      </c>
      <c r="C2751" s="4" t="s">
        <v>15</v>
      </c>
      <c r="D2751" s="6">
        <v>4647</v>
      </c>
      <c r="E2751" s="6">
        <v>2399</v>
      </c>
      <c r="F2751" s="6">
        <v>2248</v>
      </c>
      <c r="G2751" t="b">
        <f t="shared" si="383"/>
        <v>0</v>
      </c>
      <c r="H2751" t="b">
        <f t="shared" si="384"/>
        <v>1</v>
      </c>
      <c r="I2751" t="b">
        <f t="shared" si="385"/>
        <v>1</v>
      </c>
      <c r="J2751" t="b">
        <f t="shared" si="386"/>
        <v>0</v>
      </c>
    </row>
    <row r="2752" spans="1:10">
      <c r="A2752" s="1" t="s">
        <v>412</v>
      </c>
      <c r="B2752" t="str">
        <f t="shared" si="390"/>
        <v xml:space="preserve"> mławski </v>
      </c>
      <c r="C2752" s="4" t="s">
        <v>16</v>
      </c>
      <c r="D2752" s="6">
        <v>4844</v>
      </c>
      <c r="E2752" s="6">
        <v>2434</v>
      </c>
      <c r="F2752" s="6">
        <v>2410</v>
      </c>
      <c r="G2752" t="b">
        <f t="shared" si="383"/>
        <v>0</v>
      </c>
      <c r="H2752" t="b">
        <f t="shared" si="384"/>
        <v>1</v>
      </c>
      <c r="I2752" t="b">
        <f t="shared" si="385"/>
        <v>1</v>
      </c>
      <c r="J2752" t="b">
        <f t="shared" si="386"/>
        <v>0</v>
      </c>
    </row>
    <row r="2753" spans="1:10">
      <c r="A2753" s="1" t="s">
        <v>412</v>
      </c>
      <c r="B2753" t="str">
        <f t="shared" si="390"/>
        <v xml:space="preserve"> mławski </v>
      </c>
      <c r="C2753" s="4" t="s">
        <v>17</v>
      </c>
      <c r="D2753" s="6">
        <v>5432</v>
      </c>
      <c r="E2753" s="6">
        <v>2752</v>
      </c>
      <c r="F2753" s="6">
        <v>2680</v>
      </c>
      <c r="G2753" t="b">
        <f t="shared" si="383"/>
        <v>0</v>
      </c>
      <c r="H2753" t="b">
        <f t="shared" si="384"/>
        <v>1</v>
      </c>
      <c r="I2753" t="b">
        <f t="shared" si="385"/>
        <v>1</v>
      </c>
      <c r="J2753" t="b">
        <f t="shared" si="386"/>
        <v>0</v>
      </c>
    </row>
    <row r="2754" spans="1:10">
      <c r="A2754" s="1" t="s">
        <v>412</v>
      </c>
      <c r="B2754" t="str">
        <f t="shared" si="390"/>
        <v xml:space="preserve"> mławski </v>
      </c>
      <c r="C2754" s="4" t="s">
        <v>18</v>
      </c>
      <c r="D2754" s="6">
        <v>4714</v>
      </c>
      <c r="E2754" s="6">
        <v>2227</v>
      </c>
      <c r="F2754" s="6">
        <v>2487</v>
      </c>
      <c r="G2754" t="b">
        <f t="shared" si="383"/>
        <v>0</v>
      </c>
      <c r="H2754" t="b">
        <f t="shared" si="384"/>
        <v>1</v>
      </c>
      <c r="I2754" t="b">
        <f t="shared" si="385"/>
        <v>1</v>
      </c>
      <c r="J2754" t="b">
        <f t="shared" si="386"/>
        <v>0</v>
      </c>
    </row>
    <row r="2755" spans="1:10">
      <c r="A2755" s="1" t="s">
        <v>412</v>
      </c>
      <c r="B2755" t="str">
        <f t="shared" si="390"/>
        <v xml:space="preserve"> mławski </v>
      </c>
      <c r="C2755" s="4" t="s">
        <v>19</v>
      </c>
      <c r="D2755" s="6">
        <v>3856</v>
      </c>
      <c r="E2755" s="6">
        <v>1703</v>
      </c>
      <c r="F2755" s="6">
        <v>2153</v>
      </c>
      <c r="G2755" t="b">
        <f t="shared" si="383"/>
        <v>0</v>
      </c>
      <c r="H2755" t="b">
        <f t="shared" si="384"/>
        <v>1</v>
      </c>
      <c r="I2755" t="b">
        <f t="shared" si="385"/>
        <v>1</v>
      </c>
      <c r="J2755" t="b">
        <f t="shared" si="386"/>
        <v>0</v>
      </c>
    </row>
    <row r="2756" spans="1:10">
      <c r="A2756" s="1" t="s">
        <v>412</v>
      </c>
      <c r="B2756" t="str">
        <f t="shared" si="390"/>
        <v xml:space="preserve"> mławski </v>
      </c>
      <c r="C2756" s="4" t="s">
        <v>5</v>
      </c>
      <c r="D2756" s="6">
        <v>7298</v>
      </c>
      <c r="E2756" s="6">
        <v>2532</v>
      </c>
      <c r="F2756" s="6">
        <v>4766</v>
      </c>
      <c r="G2756" t="b">
        <f t="shared" ref="G2756:G2819" si="391">IFERROR(IF(SEARCH(" - ",C2756)&gt;0,FALSE,TRUE),TRUE)</f>
        <v>1</v>
      </c>
      <c r="H2756" t="b">
        <f t="shared" ref="H2756:H2819" si="392">IFERROR(IF(SEARCH("65+",C2756)&gt;0,FALSE,TRUE),TRUE)</f>
        <v>1</v>
      </c>
      <c r="I2756" t="b">
        <f t="shared" ref="I2756:I2819" si="393">IFERROR(IF(SEARCH("70",C2756)&gt;0,FALSE,TRUE),TRUE)</f>
        <v>0</v>
      </c>
      <c r="J2756" t="b">
        <f t="shared" ref="J2756:J2819" si="394">AND(G2756:I2756)</f>
        <v>0</v>
      </c>
    </row>
    <row r="2757" spans="1:10">
      <c r="A2757" s="1" t="s">
        <v>412</v>
      </c>
      <c r="B2757" t="str">
        <f t="shared" si="390"/>
        <v xml:space="preserve"> mławski </v>
      </c>
      <c r="C2757" s="4" t="s">
        <v>4</v>
      </c>
      <c r="D2757" s="6">
        <f>SUM(D2755:D2756)</f>
        <v>11154</v>
      </c>
      <c r="E2757" s="6">
        <f>SUM(E2755:E2756)</f>
        <v>4235</v>
      </c>
      <c r="F2757" s="6">
        <f t="shared" ref="F2757" si="395">SUM(F2755:F2756)</f>
        <v>6919</v>
      </c>
      <c r="G2757" t="b">
        <f t="shared" si="391"/>
        <v>1</v>
      </c>
      <c r="H2757" t="b">
        <f t="shared" si="392"/>
        <v>0</v>
      </c>
      <c r="I2757" t="b">
        <f t="shared" si="393"/>
        <v>1</v>
      </c>
      <c r="J2757" t="b">
        <f t="shared" si="394"/>
        <v>0</v>
      </c>
    </row>
    <row r="2758" spans="1:10">
      <c r="A2758" s="1" t="s">
        <v>412</v>
      </c>
      <c r="B2758" t="str">
        <f t="shared" si="390"/>
        <v xml:space="preserve"> nowodworski </v>
      </c>
      <c r="C2758" s="4" t="s">
        <v>223</v>
      </c>
      <c r="D2758" s="6">
        <v>78843</v>
      </c>
      <c r="E2758" s="6">
        <v>38589</v>
      </c>
      <c r="F2758" s="6">
        <v>40254</v>
      </c>
      <c r="G2758" t="b">
        <f t="shared" si="391"/>
        <v>1</v>
      </c>
      <c r="H2758" t="b">
        <f t="shared" si="392"/>
        <v>1</v>
      </c>
      <c r="I2758" t="b">
        <f t="shared" si="393"/>
        <v>1</v>
      </c>
      <c r="J2758" t="b">
        <f t="shared" si="394"/>
        <v>1</v>
      </c>
    </row>
    <row r="2759" spans="1:10">
      <c r="A2759" s="1" t="s">
        <v>412</v>
      </c>
      <c r="B2759" t="str">
        <f t="shared" si="390"/>
        <v xml:space="preserve"> nowodworski </v>
      </c>
      <c r="C2759" s="4" t="s">
        <v>6</v>
      </c>
      <c r="D2759" s="6">
        <v>4043</v>
      </c>
      <c r="E2759" s="6">
        <v>2136</v>
      </c>
      <c r="F2759" s="6">
        <v>1907</v>
      </c>
      <c r="G2759" t="b">
        <f t="shared" si="391"/>
        <v>0</v>
      </c>
      <c r="H2759" t="b">
        <f t="shared" si="392"/>
        <v>1</v>
      </c>
      <c r="I2759" t="b">
        <f t="shared" si="393"/>
        <v>1</v>
      </c>
      <c r="J2759" t="b">
        <f t="shared" si="394"/>
        <v>0</v>
      </c>
    </row>
    <row r="2760" spans="1:10">
      <c r="A2760" s="1" t="s">
        <v>412</v>
      </c>
      <c r="B2760" t="str">
        <f t="shared" si="390"/>
        <v xml:space="preserve"> nowodworski </v>
      </c>
      <c r="C2760" s="4" t="s">
        <v>7</v>
      </c>
      <c r="D2760" s="6">
        <v>4541</v>
      </c>
      <c r="E2760" s="6">
        <v>2371</v>
      </c>
      <c r="F2760" s="6">
        <v>2170</v>
      </c>
      <c r="G2760" t="b">
        <f t="shared" si="391"/>
        <v>0</v>
      </c>
      <c r="H2760" t="b">
        <f t="shared" si="392"/>
        <v>1</v>
      </c>
      <c r="I2760" t="b">
        <f t="shared" si="393"/>
        <v>1</v>
      </c>
      <c r="J2760" t="b">
        <f t="shared" si="394"/>
        <v>0</v>
      </c>
    </row>
    <row r="2761" spans="1:10">
      <c r="A2761" s="1" t="s">
        <v>412</v>
      </c>
      <c r="B2761" t="str">
        <f t="shared" si="390"/>
        <v xml:space="preserve"> nowodworski </v>
      </c>
      <c r="C2761" s="4" t="s">
        <v>8</v>
      </c>
      <c r="D2761" s="6">
        <v>3880</v>
      </c>
      <c r="E2761" s="6">
        <v>1938</v>
      </c>
      <c r="F2761" s="6">
        <v>1942</v>
      </c>
      <c r="G2761" t="b">
        <f t="shared" si="391"/>
        <v>0</v>
      </c>
      <c r="H2761" t="b">
        <f t="shared" si="392"/>
        <v>1</v>
      </c>
      <c r="I2761" t="b">
        <f t="shared" si="393"/>
        <v>1</v>
      </c>
      <c r="J2761" t="b">
        <f t="shared" si="394"/>
        <v>0</v>
      </c>
    </row>
    <row r="2762" spans="1:10">
      <c r="A2762" s="1" t="s">
        <v>412</v>
      </c>
      <c r="B2762" t="str">
        <f t="shared" si="390"/>
        <v xml:space="preserve"> nowodworski </v>
      </c>
      <c r="C2762" s="4" t="s">
        <v>9</v>
      </c>
      <c r="D2762" s="6">
        <v>4080</v>
      </c>
      <c r="E2762" s="6">
        <v>2134</v>
      </c>
      <c r="F2762" s="6">
        <v>1946</v>
      </c>
      <c r="G2762" t="b">
        <f t="shared" si="391"/>
        <v>0</v>
      </c>
      <c r="H2762" t="b">
        <f t="shared" si="392"/>
        <v>1</v>
      </c>
      <c r="I2762" t="b">
        <f t="shared" si="393"/>
        <v>1</v>
      </c>
      <c r="J2762" t="b">
        <f t="shared" si="394"/>
        <v>0</v>
      </c>
    </row>
    <row r="2763" spans="1:10">
      <c r="A2763" s="1" t="s">
        <v>412</v>
      </c>
      <c r="B2763" t="str">
        <f t="shared" si="390"/>
        <v xml:space="preserve"> nowodworski </v>
      </c>
      <c r="C2763" s="4" t="s">
        <v>10</v>
      </c>
      <c r="D2763" s="6">
        <v>4872</v>
      </c>
      <c r="E2763" s="6">
        <v>2445</v>
      </c>
      <c r="F2763" s="6">
        <v>2427</v>
      </c>
      <c r="G2763" t="b">
        <f t="shared" si="391"/>
        <v>0</v>
      </c>
      <c r="H2763" t="b">
        <f t="shared" si="392"/>
        <v>1</v>
      </c>
      <c r="I2763" t="b">
        <f t="shared" si="393"/>
        <v>1</v>
      </c>
      <c r="J2763" t="b">
        <f t="shared" si="394"/>
        <v>0</v>
      </c>
    </row>
    <row r="2764" spans="1:10">
      <c r="A2764" s="1" t="s">
        <v>412</v>
      </c>
      <c r="B2764" t="str">
        <f t="shared" si="390"/>
        <v xml:space="preserve"> nowodworski </v>
      </c>
      <c r="C2764" s="4" t="s">
        <v>11</v>
      </c>
      <c r="D2764" s="6">
        <v>5595</v>
      </c>
      <c r="E2764" s="6">
        <v>2886</v>
      </c>
      <c r="F2764" s="6">
        <v>2709</v>
      </c>
      <c r="G2764" t="b">
        <f t="shared" si="391"/>
        <v>0</v>
      </c>
      <c r="H2764" t="b">
        <f t="shared" si="392"/>
        <v>1</v>
      </c>
      <c r="I2764" t="b">
        <f t="shared" si="393"/>
        <v>1</v>
      </c>
      <c r="J2764" t="b">
        <f t="shared" si="394"/>
        <v>0</v>
      </c>
    </row>
    <row r="2765" spans="1:10">
      <c r="A2765" s="1" t="s">
        <v>412</v>
      </c>
      <c r="B2765" t="str">
        <f t="shared" si="390"/>
        <v xml:space="preserve"> nowodworski </v>
      </c>
      <c r="C2765" s="4" t="s">
        <v>12</v>
      </c>
      <c r="D2765" s="6">
        <v>6756</v>
      </c>
      <c r="E2765" s="6">
        <v>3393</v>
      </c>
      <c r="F2765" s="6">
        <v>3363</v>
      </c>
      <c r="G2765" t="b">
        <f t="shared" si="391"/>
        <v>0</v>
      </c>
      <c r="H2765" t="b">
        <f t="shared" si="392"/>
        <v>1</v>
      </c>
      <c r="I2765" t="b">
        <f t="shared" si="393"/>
        <v>1</v>
      </c>
      <c r="J2765" t="b">
        <f t="shared" si="394"/>
        <v>0</v>
      </c>
    </row>
    <row r="2766" spans="1:10">
      <c r="A2766" s="1" t="s">
        <v>412</v>
      </c>
      <c r="B2766" t="str">
        <f t="shared" si="390"/>
        <v xml:space="preserve"> nowodworski </v>
      </c>
      <c r="C2766" s="4" t="s">
        <v>13</v>
      </c>
      <c r="D2766" s="6">
        <v>6443</v>
      </c>
      <c r="E2766" s="6">
        <v>3291</v>
      </c>
      <c r="F2766" s="6">
        <v>3152</v>
      </c>
      <c r="G2766" t="b">
        <f t="shared" si="391"/>
        <v>0</v>
      </c>
      <c r="H2766" t="b">
        <f t="shared" si="392"/>
        <v>1</v>
      </c>
      <c r="I2766" t="b">
        <f t="shared" si="393"/>
        <v>1</v>
      </c>
      <c r="J2766" t="b">
        <f t="shared" si="394"/>
        <v>0</v>
      </c>
    </row>
    <row r="2767" spans="1:10">
      <c r="A2767" s="1" t="s">
        <v>412</v>
      </c>
      <c r="B2767" t="str">
        <f t="shared" si="390"/>
        <v xml:space="preserve"> nowodworski </v>
      </c>
      <c r="C2767" s="4" t="s">
        <v>14</v>
      </c>
      <c r="D2767" s="6">
        <v>5869</v>
      </c>
      <c r="E2767" s="6">
        <v>2989</v>
      </c>
      <c r="F2767" s="6">
        <v>2880</v>
      </c>
      <c r="G2767" t="b">
        <f t="shared" si="391"/>
        <v>0</v>
      </c>
      <c r="H2767" t="b">
        <f t="shared" si="392"/>
        <v>1</v>
      </c>
      <c r="I2767" t="b">
        <f t="shared" si="393"/>
        <v>1</v>
      </c>
      <c r="J2767" t="b">
        <f t="shared" si="394"/>
        <v>0</v>
      </c>
    </row>
    <row r="2768" spans="1:10">
      <c r="A2768" s="1" t="s">
        <v>412</v>
      </c>
      <c r="B2768" t="str">
        <f t="shared" si="390"/>
        <v xml:space="preserve"> nowodworski </v>
      </c>
      <c r="C2768" s="4" t="s">
        <v>15</v>
      </c>
      <c r="D2768" s="6">
        <v>4750</v>
      </c>
      <c r="E2768" s="6">
        <v>2413</v>
      </c>
      <c r="F2768" s="6">
        <v>2337</v>
      </c>
      <c r="G2768" t="b">
        <f t="shared" si="391"/>
        <v>0</v>
      </c>
      <c r="H2768" t="b">
        <f t="shared" si="392"/>
        <v>1</v>
      </c>
      <c r="I2768" t="b">
        <f t="shared" si="393"/>
        <v>1</v>
      </c>
      <c r="J2768" t="b">
        <f t="shared" si="394"/>
        <v>0</v>
      </c>
    </row>
    <row r="2769" spans="1:10">
      <c r="A2769" s="1" t="s">
        <v>412</v>
      </c>
      <c r="B2769" t="str">
        <f t="shared" si="390"/>
        <v xml:space="preserve"> nowodworski </v>
      </c>
      <c r="C2769" s="4" t="s">
        <v>16</v>
      </c>
      <c r="D2769" s="6">
        <v>4843</v>
      </c>
      <c r="E2769" s="6">
        <v>2372</v>
      </c>
      <c r="F2769" s="6">
        <v>2471</v>
      </c>
      <c r="G2769" t="b">
        <f t="shared" si="391"/>
        <v>0</v>
      </c>
      <c r="H2769" t="b">
        <f t="shared" si="392"/>
        <v>1</v>
      </c>
      <c r="I2769" t="b">
        <f t="shared" si="393"/>
        <v>1</v>
      </c>
      <c r="J2769" t="b">
        <f t="shared" si="394"/>
        <v>0</v>
      </c>
    </row>
    <row r="2770" spans="1:10">
      <c r="A2770" s="1" t="s">
        <v>412</v>
      </c>
      <c r="B2770" t="str">
        <f t="shared" si="390"/>
        <v xml:space="preserve"> nowodworski </v>
      </c>
      <c r="C2770" s="4" t="s">
        <v>17</v>
      </c>
      <c r="D2770" s="6">
        <v>5978</v>
      </c>
      <c r="E2770" s="6">
        <v>2913</v>
      </c>
      <c r="F2770" s="6">
        <v>3065</v>
      </c>
      <c r="G2770" t="b">
        <f t="shared" si="391"/>
        <v>0</v>
      </c>
      <c r="H2770" t="b">
        <f t="shared" si="392"/>
        <v>1</v>
      </c>
      <c r="I2770" t="b">
        <f t="shared" si="393"/>
        <v>1</v>
      </c>
      <c r="J2770" t="b">
        <f t="shared" si="394"/>
        <v>0</v>
      </c>
    </row>
    <row r="2771" spans="1:10">
      <c r="A2771" s="1" t="s">
        <v>412</v>
      </c>
      <c r="B2771" t="str">
        <f t="shared" si="390"/>
        <v xml:space="preserve"> nowodworski </v>
      </c>
      <c r="C2771" s="4" t="s">
        <v>18</v>
      </c>
      <c r="D2771" s="6">
        <v>5744</v>
      </c>
      <c r="E2771" s="6">
        <v>2754</v>
      </c>
      <c r="F2771" s="6">
        <v>2990</v>
      </c>
      <c r="G2771" t="b">
        <f t="shared" si="391"/>
        <v>0</v>
      </c>
      <c r="H2771" t="b">
        <f t="shared" si="392"/>
        <v>1</v>
      </c>
      <c r="I2771" t="b">
        <f t="shared" si="393"/>
        <v>1</v>
      </c>
      <c r="J2771" t="b">
        <f t="shared" si="394"/>
        <v>0</v>
      </c>
    </row>
    <row r="2772" spans="1:10">
      <c r="A2772" s="1" t="s">
        <v>412</v>
      </c>
      <c r="B2772" t="str">
        <f t="shared" si="390"/>
        <v xml:space="preserve"> nowodworski </v>
      </c>
      <c r="C2772" s="4" t="s">
        <v>19</v>
      </c>
      <c r="D2772" s="6">
        <v>4302</v>
      </c>
      <c r="E2772" s="6">
        <v>1974</v>
      </c>
      <c r="F2772" s="6">
        <v>2328</v>
      </c>
      <c r="G2772" t="b">
        <f t="shared" si="391"/>
        <v>0</v>
      </c>
      <c r="H2772" t="b">
        <f t="shared" si="392"/>
        <v>1</v>
      </c>
      <c r="I2772" t="b">
        <f t="shared" si="393"/>
        <v>1</v>
      </c>
      <c r="J2772" t="b">
        <f t="shared" si="394"/>
        <v>0</v>
      </c>
    </row>
    <row r="2773" spans="1:10">
      <c r="A2773" s="1" t="s">
        <v>412</v>
      </c>
      <c r="B2773" t="str">
        <f t="shared" si="390"/>
        <v xml:space="preserve"> nowodworski </v>
      </c>
      <c r="C2773" s="4" t="s">
        <v>5</v>
      </c>
      <c r="D2773" s="6">
        <v>7147</v>
      </c>
      <c r="E2773" s="6">
        <v>2580</v>
      </c>
      <c r="F2773" s="6">
        <v>4567</v>
      </c>
      <c r="G2773" t="b">
        <f t="shared" si="391"/>
        <v>1</v>
      </c>
      <c r="H2773" t="b">
        <f t="shared" si="392"/>
        <v>1</v>
      </c>
      <c r="I2773" t="b">
        <f t="shared" si="393"/>
        <v>0</v>
      </c>
      <c r="J2773" t="b">
        <f t="shared" si="394"/>
        <v>0</v>
      </c>
    </row>
    <row r="2774" spans="1:10">
      <c r="A2774" s="1" t="s">
        <v>412</v>
      </c>
      <c r="B2774" t="str">
        <f t="shared" si="390"/>
        <v xml:space="preserve"> nowodworski </v>
      </c>
      <c r="C2774" s="4" t="s">
        <v>4</v>
      </c>
      <c r="D2774" s="6">
        <f>SUM(D2772:D2773)</f>
        <v>11449</v>
      </c>
      <c r="E2774" s="6">
        <f>SUM(E2772:E2773)</f>
        <v>4554</v>
      </c>
      <c r="F2774" s="6">
        <f t="shared" ref="F2774" si="396">SUM(F2772:F2773)</f>
        <v>6895</v>
      </c>
      <c r="G2774" t="b">
        <f t="shared" si="391"/>
        <v>1</v>
      </c>
      <c r="H2774" t="b">
        <f t="shared" si="392"/>
        <v>0</v>
      </c>
      <c r="I2774" t="b">
        <f t="shared" si="393"/>
        <v>1</v>
      </c>
      <c r="J2774" t="b">
        <f t="shared" si="394"/>
        <v>0</v>
      </c>
    </row>
    <row r="2775" spans="1:10">
      <c r="A2775" s="1" t="s">
        <v>412</v>
      </c>
      <c r="B2775" t="str">
        <f t="shared" si="390"/>
        <v xml:space="preserve"> ostrołęcki </v>
      </c>
      <c r="C2775" s="4" t="s">
        <v>224</v>
      </c>
      <c r="D2775" s="6">
        <v>88522</v>
      </c>
      <c r="E2775" s="6">
        <v>44881</v>
      </c>
      <c r="F2775" s="6">
        <v>43641</v>
      </c>
      <c r="G2775" t="b">
        <f t="shared" si="391"/>
        <v>1</v>
      </c>
      <c r="H2775" t="b">
        <f t="shared" si="392"/>
        <v>1</v>
      </c>
      <c r="I2775" t="b">
        <f t="shared" si="393"/>
        <v>1</v>
      </c>
      <c r="J2775" t="b">
        <f t="shared" si="394"/>
        <v>1</v>
      </c>
    </row>
    <row r="2776" spans="1:10">
      <c r="A2776" s="1" t="s">
        <v>412</v>
      </c>
      <c r="B2776" t="str">
        <f t="shared" si="390"/>
        <v xml:space="preserve"> ostrołęcki </v>
      </c>
      <c r="C2776" s="4" t="s">
        <v>6</v>
      </c>
      <c r="D2776" s="6">
        <v>4762</v>
      </c>
      <c r="E2776" s="6">
        <v>2471</v>
      </c>
      <c r="F2776" s="6">
        <v>2291</v>
      </c>
      <c r="G2776" t="b">
        <f t="shared" si="391"/>
        <v>0</v>
      </c>
      <c r="H2776" t="b">
        <f t="shared" si="392"/>
        <v>1</v>
      </c>
      <c r="I2776" t="b">
        <f t="shared" si="393"/>
        <v>1</v>
      </c>
      <c r="J2776" t="b">
        <f t="shared" si="394"/>
        <v>0</v>
      </c>
    </row>
    <row r="2777" spans="1:10">
      <c r="A2777" s="1" t="s">
        <v>412</v>
      </c>
      <c r="B2777" t="str">
        <f t="shared" si="390"/>
        <v xml:space="preserve"> ostrołęcki </v>
      </c>
      <c r="C2777" s="4" t="s">
        <v>7</v>
      </c>
      <c r="D2777" s="6">
        <v>5328</v>
      </c>
      <c r="E2777" s="6">
        <v>2736</v>
      </c>
      <c r="F2777" s="6">
        <v>2592</v>
      </c>
      <c r="G2777" t="b">
        <f t="shared" si="391"/>
        <v>0</v>
      </c>
      <c r="H2777" t="b">
        <f t="shared" si="392"/>
        <v>1</v>
      </c>
      <c r="I2777" t="b">
        <f t="shared" si="393"/>
        <v>1</v>
      </c>
      <c r="J2777" t="b">
        <f t="shared" si="394"/>
        <v>0</v>
      </c>
    </row>
    <row r="2778" spans="1:10">
      <c r="A2778" s="1" t="s">
        <v>412</v>
      </c>
      <c r="B2778" t="str">
        <f t="shared" si="390"/>
        <v xml:space="preserve"> ostrołęcki </v>
      </c>
      <c r="C2778" s="4" t="s">
        <v>8</v>
      </c>
      <c r="D2778" s="6">
        <v>5091</v>
      </c>
      <c r="E2778" s="6">
        <v>2608</v>
      </c>
      <c r="F2778" s="6">
        <v>2483</v>
      </c>
      <c r="G2778" t="b">
        <f t="shared" si="391"/>
        <v>0</v>
      </c>
      <c r="H2778" t="b">
        <f t="shared" si="392"/>
        <v>1</v>
      </c>
      <c r="I2778" t="b">
        <f t="shared" si="393"/>
        <v>1</v>
      </c>
      <c r="J2778" t="b">
        <f t="shared" si="394"/>
        <v>0</v>
      </c>
    </row>
    <row r="2779" spans="1:10">
      <c r="A2779" s="1" t="s">
        <v>412</v>
      </c>
      <c r="B2779" t="str">
        <f t="shared" si="390"/>
        <v xml:space="preserve"> ostrołęcki </v>
      </c>
      <c r="C2779" s="4" t="s">
        <v>9</v>
      </c>
      <c r="D2779" s="6">
        <v>5614</v>
      </c>
      <c r="E2779" s="6">
        <v>2990</v>
      </c>
      <c r="F2779" s="6">
        <v>2624</v>
      </c>
      <c r="G2779" t="b">
        <f t="shared" si="391"/>
        <v>0</v>
      </c>
      <c r="H2779" t="b">
        <f t="shared" si="392"/>
        <v>1</v>
      </c>
      <c r="I2779" t="b">
        <f t="shared" si="393"/>
        <v>1</v>
      </c>
      <c r="J2779" t="b">
        <f t="shared" si="394"/>
        <v>0</v>
      </c>
    </row>
    <row r="2780" spans="1:10">
      <c r="A2780" s="1" t="s">
        <v>412</v>
      </c>
      <c r="B2780" t="str">
        <f t="shared" si="390"/>
        <v xml:space="preserve"> ostrołęcki </v>
      </c>
      <c r="C2780" s="4" t="s">
        <v>10</v>
      </c>
      <c r="D2780" s="6">
        <v>7402</v>
      </c>
      <c r="E2780" s="6">
        <v>3860</v>
      </c>
      <c r="F2780" s="6">
        <v>3542</v>
      </c>
      <c r="G2780" t="b">
        <f t="shared" si="391"/>
        <v>0</v>
      </c>
      <c r="H2780" t="b">
        <f t="shared" si="392"/>
        <v>1</v>
      </c>
      <c r="I2780" t="b">
        <f t="shared" si="393"/>
        <v>1</v>
      </c>
      <c r="J2780" t="b">
        <f t="shared" si="394"/>
        <v>0</v>
      </c>
    </row>
    <row r="2781" spans="1:10">
      <c r="A2781" s="1" t="s">
        <v>412</v>
      </c>
      <c r="B2781" t="str">
        <f t="shared" si="390"/>
        <v xml:space="preserve"> ostrołęcki </v>
      </c>
      <c r="C2781" s="4" t="s">
        <v>11</v>
      </c>
      <c r="D2781" s="6">
        <v>7183</v>
      </c>
      <c r="E2781" s="6">
        <v>3863</v>
      </c>
      <c r="F2781" s="6">
        <v>3320</v>
      </c>
      <c r="G2781" t="b">
        <f t="shared" si="391"/>
        <v>0</v>
      </c>
      <c r="H2781" t="b">
        <f t="shared" si="392"/>
        <v>1</v>
      </c>
      <c r="I2781" t="b">
        <f t="shared" si="393"/>
        <v>1</v>
      </c>
      <c r="J2781" t="b">
        <f t="shared" si="394"/>
        <v>0</v>
      </c>
    </row>
    <row r="2782" spans="1:10">
      <c r="A2782" s="1" t="s">
        <v>412</v>
      </c>
      <c r="B2782" t="str">
        <f t="shared" si="390"/>
        <v xml:space="preserve"> ostrołęcki </v>
      </c>
      <c r="C2782" s="4" t="s">
        <v>12</v>
      </c>
      <c r="D2782" s="6">
        <v>6875</v>
      </c>
      <c r="E2782" s="6">
        <v>3626</v>
      </c>
      <c r="F2782" s="6">
        <v>3249</v>
      </c>
      <c r="G2782" t="b">
        <f t="shared" si="391"/>
        <v>0</v>
      </c>
      <c r="H2782" t="b">
        <f t="shared" si="392"/>
        <v>1</v>
      </c>
      <c r="I2782" t="b">
        <f t="shared" si="393"/>
        <v>1</v>
      </c>
      <c r="J2782" t="b">
        <f t="shared" si="394"/>
        <v>0</v>
      </c>
    </row>
    <row r="2783" spans="1:10">
      <c r="A2783" s="1" t="s">
        <v>412</v>
      </c>
      <c r="B2783" t="str">
        <f t="shared" si="390"/>
        <v xml:space="preserve"> ostrołęcki </v>
      </c>
      <c r="C2783" s="4" t="s">
        <v>13</v>
      </c>
      <c r="D2783" s="6">
        <v>6260</v>
      </c>
      <c r="E2783" s="6">
        <v>3302</v>
      </c>
      <c r="F2783" s="6">
        <v>2958</v>
      </c>
      <c r="G2783" t="b">
        <f t="shared" si="391"/>
        <v>0</v>
      </c>
      <c r="H2783" t="b">
        <f t="shared" si="392"/>
        <v>1</v>
      </c>
      <c r="I2783" t="b">
        <f t="shared" si="393"/>
        <v>1</v>
      </c>
      <c r="J2783" t="b">
        <f t="shared" si="394"/>
        <v>0</v>
      </c>
    </row>
    <row r="2784" spans="1:10">
      <c r="A2784" s="1" t="s">
        <v>412</v>
      </c>
      <c r="B2784" t="str">
        <f t="shared" si="390"/>
        <v xml:space="preserve"> ostrołęcki </v>
      </c>
      <c r="C2784" s="4" t="s">
        <v>14</v>
      </c>
      <c r="D2784" s="6">
        <v>5979</v>
      </c>
      <c r="E2784" s="6">
        <v>3133</v>
      </c>
      <c r="F2784" s="6">
        <v>2846</v>
      </c>
      <c r="G2784" t="b">
        <f t="shared" si="391"/>
        <v>0</v>
      </c>
      <c r="H2784" t="b">
        <f t="shared" si="392"/>
        <v>1</v>
      </c>
      <c r="I2784" t="b">
        <f t="shared" si="393"/>
        <v>1</v>
      </c>
      <c r="J2784" t="b">
        <f t="shared" si="394"/>
        <v>0</v>
      </c>
    </row>
    <row r="2785" spans="1:10">
      <c r="A2785" s="1" t="s">
        <v>412</v>
      </c>
      <c r="B2785" t="str">
        <f t="shared" si="390"/>
        <v xml:space="preserve"> ostrołęcki </v>
      </c>
      <c r="C2785" s="4" t="s">
        <v>15</v>
      </c>
      <c r="D2785" s="6">
        <v>5938</v>
      </c>
      <c r="E2785" s="6">
        <v>3120</v>
      </c>
      <c r="F2785" s="6">
        <v>2818</v>
      </c>
      <c r="G2785" t="b">
        <f t="shared" si="391"/>
        <v>0</v>
      </c>
      <c r="H2785" t="b">
        <f t="shared" si="392"/>
        <v>1</v>
      </c>
      <c r="I2785" t="b">
        <f t="shared" si="393"/>
        <v>1</v>
      </c>
      <c r="J2785" t="b">
        <f t="shared" si="394"/>
        <v>0</v>
      </c>
    </row>
    <row r="2786" spans="1:10">
      <c r="A2786" s="1" t="s">
        <v>412</v>
      </c>
      <c r="B2786" t="str">
        <f t="shared" si="390"/>
        <v xml:space="preserve"> ostrołęcki </v>
      </c>
      <c r="C2786" s="4" t="s">
        <v>16</v>
      </c>
      <c r="D2786" s="6">
        <v>6101</v>
      </c>
      <c r="E2786" s="6">
        <v>3276</v>
      </c>
      <c r="F2786" s="6">
        <v>2825</v>
      </c>
      <c r="G2786" t="b">
        <f t="shared" si="391"/>
        <v>0</v>
      </c>
      <c r="H2786" t="b">
        <f t="shared" si="392"/>
        <v>1</v>
      </c>
      <c r="I2786" t="b">
        <f t="shared" si="393"/>
        <v>1</v>
      </c>
      <c r="J2786" t="b">
        <f t="shared" si="394"/>
        <v>0</v>
      </c>
    </row>
    <row r="2787" spans="1:10">
      <c r="A2787" s="1" t="s">
        <v>412</v>
      </c>
      <c r="B2787" t="str">
        <f t="shared" si="390"/>
        <v xml:space="preserve"> ostrołęcki </v>
      </c>
      <c r="C2787" s="4" t="s">
        <v>17</v>
      </c>
      <c r="D2787" s="6">
        <v>5790</v>
      </c>
      <c r="E2787" s="6">
        <v>3099</v>
      </c>
      <c r="F2787" s="6">
        <v>2691</v>
      </c>
      <c r="G2787" t="b">
        <f t="shared" si="391"/>
        <v>0</v>
      </c>
      <c r="H2787" t="b">
        <f t="shared" si="392"/>
        <v>1</v>
      </c>
      <c r="I2787" t="b">
        <f t="shared" si="393"/>
        <v>1</v>
      </c>
      <c r="J2787" t="b">
        <f t="shared" si="394"/>
        <v>0</v>
      </c>
    </row>
    <row r="2788" spans="1:10">
      <c r="A2788" s="1" t="s">
        <v>412</v>
      </c>
      <c r="B2788" t="str">
        <f t="shared" si="390"/>
        <v xml:space="preserve"> ostrołęcki </v>
      </c>
      <c r="C2788" s="4" t="s">
        <v>18</v>
      </c>
      <c r="D2788" s="6">
        <v>4642</v>
      </c>
      <c r="E2788" s="6">
        <v>2386</v>
      </c>
      <c r="F2788" s="6">
        <v>2256</v>
      </c>
      <c r="G2788" t="b">
        <f t="shared" si="391"/>
        <v>0</v>
      </c>
      <c r="H2788" t="b">
        <f t="shared" si="392"/>
        <v>1</v>
      </c>
      <c r="I2788" t="b">
        <f t="shared" si="393"/>
        <v>1</v>
      </c>
      <c r="J2788" t="b">
        <f t="shared" si="394"/>
        <v>0</v>
      </c>
    </row>
    <row r="2789" spans="1:10">
      <c r="A2789" s="1" t="s">
        <v>412</v>
      </c>
      <c r="B2789" t="str">
        <f t="shared" si="390"/>
        <v xml:space="preserve"> ostrołęcki </v>
      </c>
      <c r="C2789" s="4" t="s">
        <v>19</v>
      </c>
      <c r="D2789" s="6">
        <v>3339</v>
      </c>
      <c r="E2789" s="6">
        <v>1578</v>
      </c>
      <c r="F2789" s="6">
        <v>1761</v>
      </c>
      <c r="G2789" t="b">
        <f t="shared" si="391"/>
        <v>0</v>
      </c>
      <c r="H2789" t="b">
        <f t="shared" si="392"/>
        <v>1</v>
      </c>
      <c r="I2789" t="b">
        <f t="shared" si="393"/>
        <v>1</v>
      </c>
      <c r="J2789" t="b">
        <f t="shared" si="394"/>
        <v>0</v>
      </c>
    </row>
    <row r="2790" spans="1:10">
      <c r="A2790" s="1" t="s">
        <v>412</v>
      </c>
      <c r="B2790" t="str">
        <f t="shared" si="390"/>
        <v xml:space="preserve"> ostrołęcki </v>
      </c>
      <c r="C2790" s="4" t="s">
        <v>5</v>
      </c>
      <c r="D2790" s="6">
        <v>8218</v>
      </c>
      <c r="E2790" s="6">
        <v>2833</v>
      </c>
      <c r="F2790" s="6">
        <v>5385</v>
      </c>
      <c r="G2790" t="b">
        <f t="shared" si="391"/>
        <v>1</v>
      </c>
      <c r="H2790" t="b">
        <f t="shared" si="392"/>
        <v>1</v>
      </c>
      <c r="I2790" t="b">
        <f t="shared" si="393"/>
        <v>0</v>
      </c>
      <c r="J2790" t="b">
        <f t="shared" si="394"/>
        <v>0</v>
      </c>
    </row>
    <row r="2791" spans="1:10">
      <c r="A2791" s="1" t="s">
        <v>412</v>
      </c>
      <c r="B2791" t="str">
        <f t="shared" si="390"/>
        <v xml:space="preserve"> ostrołęcki </v>
      </c>
      <c r="C2791" s="4" t="s">
        <v>4</v>
      </c>
      <c r="D2791" s="6">
        <f>SUM(D2789:D2790)</f>
        <v>11557</v>
      </c>
      <c r="E2791" s="6">
        <f>SUM(E2789:E2790)</f>
        <v>4411</v>
      </c>
      <c r="F2791" s="6">
        <f t="shared" ref="F2791" si="397">SUM(F2789:F2790)</f>
        <v>7146</v>
      </c>
      <c r="G2791" t="b">
        <f t="shared" si="391"/>
        <v>1</v>
      </c>
      <c r="H2791" t="b">
        <f t="shared" si="392"/>
        <v>0</v>
      </c>
      <c r="I2791" t="b">
        <f t="shared" si="393"/>
        <v>1</v>
      </c>
      <c r="J2791" t="b">
        <f t="shared" si="394"/>
        <v>0</v>
      </c>
    </row>
    <row r="2792" spans="1:10">
      <c r="A2792" s="1" t="s">
        <v>412</v>
      </c>
      <c r="B2792" t="str">
        <f t="shared" si="390"/>
        <v xml:space="preserve"> ostrowski </v>
      </c>
      <c r="C2792" s="4" t="s">
        <v>225</v>
      </c>
      <c r="D2792" s="6">
        <v>73747</v>
      </c>
      <c r="E2792" s="6">
        <v>36597</v>
      </c>
      <c r="F2792" s="6">
        <v>37150</v>
      </c>
      <c r="G2792" t="b">
        <f t="shared" si="391"/>
        <v>1</v>
      </c>
      <c r="H2792" t="b">
        <f t="shared" si="392"/>
        <v>1</v>
      </c>
      <c r="I2792" t="b">
        <f t="shared" si="393"/>
        <v>1</v>
      </c>
      <c r="J2792" t="b">
        <f t="shared" si="394"/>
        <v>1</v>
      </c>
    </row>
    <row r="2793" spans="1:10">
      <c r="A2793" s="1" t="s">
        <v>412</v>
      </c>
      <c r="B2793" t="str">
        <f t="shared" si="390"/>
        <v xml:space="preserve"> ostrowski </v>
      </c>
      <c r="C2793" s="4" t="s">
        <v>6</v>
      </c>
      <c r="D2793" s="6">
        <v>3477</v>
      </c>
      <c r="E2793" s="6">
        <v>1812</v>
      </c>
      <c r="F2793" s="6">
        <v>1665</v>
      </c>
      <c r="G2793" t="b">
        <f t="shared" si="391"/>
        <v>0</v>
      </c>
      <c r="H2793" t="b">
        <f t="shared" si="392"/>
        <v>1</v>
      </c>
      <c r="I2793" t="b">
        <f t="shared" si="393"/>
        <v>1</v>
      </c>
      <c r="J2793" t="b">
        <f t="shared" si="394"/>
        <v>0</v>
      </c>
    </row>
    <row r="2794" spans="1:10">
      <c r="A2794" s="1" t="s">
        <v>412</v>
      </c>
      <c r="B2794" t="str">
        <f t="shared" si="390"/>
        <v xml:space="preserve"> ostrowski </v>
      </c>
      <c r="C2794" s="4" t="s">
        <v>7</v>
      </c>
      <c r="D2794" s="6">
        <v>3909</v>
      </c>
      <c r="E2794" s="6">
        <v>2023</v>
      </c>
      <c r="F2794" s="6">
        <v>1886</v>
      </c>
      <c r="G2794" t="b">
        <f t="shared" si="391"/>
        <v>0</v>
      </c>
      <c r="H2794" t="b">
        <f t="shared" si="392"/>
        <v>1</v>
      </c>
      <c r="I2794" t="b">
        <f t="shared" si="393"/>
        <v>1</v>
      </c>
      <c r="J2794" t="b">
        <f t="shared" si="394"/>
        <v>0</v>
      </c>
    </row>
    <row r="2795" spans="1:10">
      <c r="A2795" s="1" t="s">
        <v>412</v>
      </c>
      <c r="B2795" t="str">
        <f t="shared" si="390"/>
        <v xml:space="preserve"> ostrowski </v>
      </c>
      <c r="C2795" s="4" t="s">
        <v>8</v>
      </c>
      <c r="D2795" s="6">
        <v>3714</v>
      </c>
      <c r="E2795" s="6">
        <v>1895</v>
      </c>
      <c r="F2795" s="6">
        <v>1819</v>
      </c>
      <c r="G2795" t="b">
        <f t="shared" si="391"/>
        <v>0</v>
      </c>
      <c r="H2795" t="b">
        <f t="shared" si="392"/>
        <v>1</v>
      </c>
      <c r="I2795" t="b">
        <f t="shared" si="393"/>
        <v>1</v>
      </c>
      <c r="J2795" t="b">
        <f t="shared" si="394"/>
        <v>0</v>
      </c>
    </row>
    <row r="2796" spans="1:10">
      <c r="A2796" s="1" t="s">
        <v>412</v>
      </c>
      <c r="B2796" t="str">
        <f t="shared" si="390"/>
        <v xml:space="preserve"> ostrowski </v>
      </c>
      <c r="C2796" s="4" t="s">
        <v>9</v>
      </c>
      <c r="D2796" s="6">
        <v>4411</v>
      </c>
      <c r="E2796" s="6">
        <v>2247</v>
      </c>
      <c r="F2796" s="6">
        <v>2164</v>
      </c>
      <c r="G2796" t="b">
        <f t="shared" si="391"/>
        <v>0</v>
      </c>
      <c r="H2796" t="b">
        <f t="shared" si="392"/>
        <v>1</v>
      </c>
      <c r="I2796" t="b">
        <f t="shared" si="393"/>
        <v>1</v>
      </c>
      <c r="J2796" t="b">
        <f t="shared" si="394"/>
        <v>0</v>
      </c>
    </row>
    <row r="2797" spans="1:10">
      <c r="A2797" s="1" t="s">
        <v>412</v>
      </c>
      <c r="B2797" t="str">
        <f t="shared" si="390"/>
        <v xml:space="preserve"> ostrowski </v>
      </c>
      <c r="C2797" s="4" t="s">
        <v>10</v>
      </c>
      <c r="D2797" s="6">
        <v>5361</v>
      </c>
      <c r="E2797" s="6">
        <v>2681</v>
      </c>
      <c r="F2797" s="6">
        <v>2680</v>
      </c>
      <c r="G2797" t="b">
        <f t="shared" si="391"/>
        <v>0</v>
      </c>
      <c r="H2797" t="b">
        <f t="shared" si="392"/>
        <v>1</v>
      </c>
      <c r="I2797" t="b">
        <f t="shared" si="393"/>
        <v>1</v>
      </c>
      <c r="J2797" t="b">
        <f t="shared" si="394"/>
        <v>0</v>
      </c>
    </row>
    <row r="2798" spans="1:10">
      <c r="A2798" s="1" t="s">
        <v>412</v>
      </c>
      <c r="B2798" t="str">
        <f t="shared" si="390"/>
        <v xml:space="preserve"> ostrowski </v>
      </c>
      <c r="C2798" s="4" t="s">
        <v>11</v>
      </c>
      <c r="D2798" s="6">
        <v>5529</v>
      </c>
      <c r="E2798" s="6">
        <v>2877</v>
      </c>
      <c r="F2798" s="6">
        <v>2652</v>
      </c>
      <c r="G2798" t="b">
        <f t="shared" si="391"/>
        <v>0</v>
      </c>
      <c r="H2798" t="b">
        <f t="shared" si="392"/>
        <v>1</v>
      </c>
      <c r="I2798" t="b">
        <f t="shared" si="393"/>
        <v>1</v>
      </c>
      <c r="J2798" t="b">
        <f t="shared" si="394"/>
        <v>0</v>
      </c>
    </row>
    <row r="2799" spans="1:10">
      <c r="A2799" s="1" t="s">
        <v>412</v>
      </c>
      <c r="B2799" t="str">
        <f t="shared" si="390"/>
        <v xml:space="preserve"> ostrowski </v>
      </c>
      <c r="C2799" s="4" t="s">
        <v>12</v>
      </c>
      <c r="D2799" s="6">
        <v>5589</v>
      </c>
      <c r="E2799" s="6">
        <v>2989</v>
      </c>
      <c r="F2799" s="6">
        <v>2600</v>
      </c>
      <c r="G2799" t="b">
        <f t="shared" si="391"/>
        <v>0</v>
      </c>
      <c r="H2799" t="b">
        <f t="shared" si="392"/>
        <v>1</v>
      </c>
      <c r="I2799" t="b">
        <f t="shared" si="393"/>
        <v>1</v>
      </c>
      <c r="J2799" t="b">
        <f t="shared" si="394"/>
        <v>0</v>
      </c>
    </row>
    <row r="2800" spans="1:10">
      <c r="A2800" s="1" t="s">
        <v>412</v>
      </c>
      <c r="B2800" t="str">
        <f t="shared" si="390"/>
        <v xml:space="preserve"> ostrowski </v>
      </c>
      <c r="C2800" s="4" t="s">
        <v>13</v>
      </c>
      <c r="D2800" s="6">
        <v>5246</v>
      </c>
      <c r="E2800" s="6">
        <v>2809</v>
      </c>
      <c r="F2800" s="6">
        <v>2437</v>
      </c>
      <c r="G2800" t="b">
        <f t="shared" si="391"/>
        <v>0</v>
      </c>
      <c r="H2800" t="b">
        <f t="shared" si="392"/>
        <v>1</v>
      </c>
      <c r="I2800" t="b">
        <f t="shared" si="393"/>
        <v>1</v>
      </c>
      <c r="J2800" t="b">
        <f t="shared" si="394"/>
        <v>0</v>
      </c>
    </row>
    <row r="2801" spans="1:10">
      <c r="A2801" s="1" t="s">
        <v>412</v>
      </c>
      <c r="B2801" t="str">
        <f t="shared" si="390"/>
        <v xml:space="preserve"> ostrowski </v>
      </c>
      <c r="C2801" s="4" t="s">
        <v>14</v>
      </c>
      <c r="D2801" s="6">
        <v>4898</v>
      </c>
      <c r="E2801" s="6">
        <v>2532</v>
      </c>
      <c r="F2801" s="6">
        <v>2366</v>
      </c>
      <c r="G2801" t="b">
        <f t="shared" si="391"/>
        <v>0</v>
      </c>
      <c r="H2801" t="b">
        <f t="shared" si="392"/>
        <v>1</v>
      </c>
      <c r="I2801" t="b">
        <f t="shared" si="393"/>
        <v>1</v>
      </c>
      <c r="J2801" t="b">
        <f t="shared" si="394"/>
        <v>0</v>
      </c>
    </row>
    <row r="2802" spans="1:10">
      <c r="A2802" s="1" t="s">
        <v>412</v>
      </c>
      <c r="B2802" t="str">
        <f t="shared" si="390"/>
        <v xml:space="preserve"> ostrowski </v>
      </c>
      <c r="C2802" s="4" t="s">
        <v>15</v>
      </c>
      <c r="D2802" s="6">
        <v>4590</v>
      </c>
      <c r="E2802" s="6">
        <v>2352</v>
      </c>
      <c r="F2802" s="6">
        <v>2238</v>
      </c>
      <c r="G2802" t="b">
        <f t="shared" si="391"/>
        <v>0</v>
      </c>
      <c r="H2802" t="b">
        <f t="shared" si="392"/>
        <v>1</v>
      </c>
      <c r="I2802" t="b">
        <f t="shared" si="393"/>
        <v>1</v>
      </c>
      <c r="J2802" t="b">
        <f t="shared" si="394"/>
        <v>0</v>
      </c>
    </row>
    <row r="2803" spans="1:10">
      <c r="A2803" s="1" t="s">
        <v>412</v>
      </c>
      <c r="B2803" t="str">
        <f t="shared" si="390"/>
        <v xml:space="preserve"> ostrowski </v>
      </c>
      <c r="C2803" s="4" t="s">
        <v>16</v>
      </c>
      <c r="D2803" s="6">
        <v>4721</v>
      </c>
      <c r="E2803" s="6">
        <v>2445</v>
      </c>
      <c r="F2803" s="6">
        <v>2276</v>
      </c>
      <c r="G2803" t="b">
        <f t="shared" si="391"/>
        <v>0</v>
      </c>
      <c r="H2803" t="b">
        <f t="shared" si="392"/>
        <v>1</v>
      </c>
      <c r="I2803" t="b">
        <f t="shared" si="393"/>
        <v>1</v>
      </c>
      <c r="J2803" t="b">
        <f t="shared" si="394"/>
        <v>0</v>
      </c>
    </row>
    <row r="2804" spans="1:10">
      <c r="A2804" s="1" t="s">
        <v>412</v>
      </c>
      <c r="B2804" t="str">
        <f t="shared" si="390"/>
        <v xml:space="preserve"> ostrowski </v>
      </c>
      <c r="C2804" s="4" t="s">
        <v>17</v>
      </c>
      <c r="D2804" s="6">
        <v>5392</v>
      </c>
      <c r="E2804" s="6">
        <v>2743</v>
      </c>
      <c r="F2804" s="6">
        <v>2649</v>
      </c>
      <c r="G2804" t="b">
        <f t="shared" si="391"/>
        <v>0</v>
      </c>
      <c r="H2804" t="b">
        <f t="shared" si="392"/>
        <v>1</v>
      </c>
      <c r="I2804" t="b">
        <f t="shared" si="393"/>
        <v>1</v>
      </c>
      <c r="J2804" t="b">
        <f t="shared" si="394"/>
        <v>0</v>
      </c>
    </row>
    <row r="2805" spans="1:10">
      <c r="A2805" s="1" t="s">
        <v>412</v>
      </c>
      <c r="B2805" t="str">
        <f t="shared" si="390"/>
        <v xml:space="preserve"> ostrowski </v>
      </c>
      <c r="C2805" s="4" t="s">
        <v>18</v>
      </c>
      <c r="D2805" s="6">
        <v>4886</v>
      </c>
      <c r="E2805" s="6">
        <v>2414</v>
      </c>
      <c r="F2805" s="6">
        <v>2472</v>
      </c>
      <c r="G2805" t="b">
        <f t="shared" si="391"/>
        <v>0</v>
      </c>
      <c r="H2805" t="b">
        <f t="shared" si="392"/>
        <v>1</v>
      </c>
      <c r="I2805" t="b">
        <f t="shared" si="393"/>
        <v>1</v>
      </c>
      <c r="J2805" t="b">
        <f t="shared" si="394"/>
        <v>0</v>
      </c>
    </row>
    <row r="2806" spans="1:10">
      <c r="A2806" s="1" t="s">
        <v>412</v>
      </c>
      <c r="B2806" t="str">
        <f t="shared" si="390"/>
        <v xml:space="preserve"> ostrowski </v>
      </c>
      <c r="C2806" s="4" t="s">
        <v>19</v>
      </c>
      <c r="D2806" s="6">
        <v>3743</v>
      </c>
      <c r="E2806" s="6">
        <v>1690</v>
      </c>
      <c r="F2806" s="6">
        <v>2053</v>
      </c>
      <c r="G2806" t="b">
        <f t="shared" si="391"/>
        <v>0</v>
      </c>
      <c r="H2806" t="b">
        <f t="shared" si="392"/>
        <v>1</v>
      </c>
      <c r="I2806" t="b">
        <f t="shared" si="393"/>
        <v>1</v>
      </c>
      <c r="J2806" t="b">
        <f t="shared" si="394"/>
        <v>0</v>
      </c>
    </row>
    <row r="2807" spans="1:10">
      <c r="A2807" s="1" t="s">
        <v>412</v>
      </c>
      <c r="B2807" t="str">
        <f t="shared" si="390"/>
        <v xml:space="preserve"> ostrowski </v>
      </c>
      <c r="C2807" s="4" t="s">
        <v>5</v>
      </c>
      <c r="D2807" s="6">
        <v>8281</v>
      </c>
      <c r="E2807" s="6">
        <v>3088</v>
      </c>
      <c r="F2807" s="6">
        <v>5193</v>
      </c>
      <c r="G2807" t="b">
        <f t="shared" si="391"/>
        <v>1</v>
      </c>
      <c r="H2807" t="b">
        <f t="shared" si="392"/>
        <v>1</v>
      </c>
      <c r="I2807" t="b">
        <f t="shared" si="393"/>
        <v>0</v>
      </c>
      <c r="J2807" t="b">
        <f t="shared" si="394"/>
        <v>0</v>
      </c>
    </row>
    <row r="2808" spans="1:10">
      <c r="A2808" s="1" t="s">
        <v>412</v>
      </c>
      <c r="B2808" t="str">
        <f t="shared" ref="B2808:B2871" si="398">IF(C2807="65+",C2808,B2807)</f>
        <v xml:space="preserve"> ostrowski </v>
      </c>
      <c r="C2808" s="4" t="s">
        <v>4</v>
      </c>
      <c r="D2808" s="6">
        <f>SUM(D2806:D2807)</f>
        <v>12024</v>
      </c>
      <c r="E2808" s="6">
        <f>SUM(E2806:E2807)</f>
        <v>4778</v>
      </c>
      <c r="F2808" s="6">
        <f t="shared" ref="F2808" si="399">SUM(F2806:F2807)</f>
        <v>7246</v>
      </c>
      <c r="G2808" t="b">
        <f t="shared" si="391"/>
        <v>1</v>
      </c>
      <c r="H2808" t="b">
        <f t="shared" si="392"/>
        <v>0</v>
      </c>
      <c r="I2808" t="b">
        <f t="shared" si="393"/>
        <v>1</v>
      </c>
      <c r="J2808" t="b">
        <f t="shared" si="394"/>
        <v>0</v>
      </c>
    </row>
    <row r="2809" spans="1:10">
      <c r="A2809" s="1" t="s">
        <v>412</v>
      </c>
      <c r="B2809" t="str">
        <f t="shared" si="398"/>
        <v xml:space="preserve"> otwocki </v>
      </c>
      <c r="C2809" s="4" t="s">
        <v>226</v>
      </c>
      <c r="D2809" s="6">
        <v>123294</v>
      </c>
      <c r="E2809" s="6">
        <v>59012</v>
      </c>
      <c r="F2809" s="6">
        <v>64282</v>
      </c>
      <c r="G2809" t="b">
        <f t="shared" si="391"/>
        <v>1</v>
      </c>
      <c r="H2809" t="b">
        <f t="shared" si="392"/>
        <v>1</v>
      </c>
      <c r="I2809" t="b">
        <f t="shared" si="393"/>
        <v>1</v>
      </c>
      <c r="J2809" t="b">
        <f t="shared" si="394"/>
        <v>1</v>
      </c>
    </row>
    <row r="2810" spans="1:10">
      <c r="A2810" s="1" t="s">
        <v>412</v>
      </c>
      <c r="B2810" t="str">
        <f t="shared" si="398"/>
        <v xml:space="preserve"> otwocki </v>
      </c>
      <c r="C2810" s="4" t="s">
        <v>6</v>
      </c>
      <c r="D2810" s="6">
        <v>6631</v>
      </c>
      <c r="E2810" s="6">
        <v>3400</v>
      </c>
      <c r="F2810" s="6">
        <v>3231</v>
      </c>
      <c r="G2810" t="b">
        <f t="shared" si="391"/>
        <v>0</v>
      </c>
      <c r="H2810" t="b">
        <f t="shared" si="392"/>
        <v>1</v>
      </c>
      <c r="I2810" t="b">
        <f t="shared" si="393"/>
        <v>1</v>
      </c>
      <c r="J2810" t="b">
        <f t="shared" si="394"/>
        <v>0</v>
      </c>
    </row>
    <row r="2811" spans="1:10">
      <c r="A2811" s="1" t="s">
        <v>412</v>
      </c>
      <c r="B2811" t="str">
        <f t="shared" si="398"/>
        <v xml:space="preserve"> otwocki </v>
      </c>
      <c r="C2811" s="4" t="s">
        <v>7</v>
      </c>
      <c r="D2811" s="6">
        <v>7503</v>
      </c>
      <c r="E2811" s="6">
        <v>3809</v>
      </c>
      <c r="F2811" s="6">
        <v>3694</v>
      </c>
      <c r="G2811" t="b">
        <f t="shared" si="391"/>
        <v>0</v>
      </c>
      <c r="H2811" t="b">
        <f t="shared" si="392"/>
        <v>1</v>
      </c>
      <c r="I2811" t="b">
        <f t="shared" si="393"/>
        <v>1</v>
      </c>
      <c r="J2811" t="b">
        <f t="shared" si="394"/>
        <v>0</v>
      </c>
    </row>
    <row r="2812" spans="1:10">
      <c r="A2812" s="1" t="s">
        <v>412</v>
      </c>
      <c r="B2812" t="str">
        <f t="shared" si="398"/>
        <v xml:space="preserve"> otwocki </v>
      </c>
      <c r="C2812" s="4" t="s">
        <v>8</v>
      </c>
      <c r="D2812" s="6">
        <v>6343</v>
      </c>
      <c r="E2812" s="6">
        <v>3238</v>
      </c>
      <c r="F2812" s="6">
        <v>3105</v>
      </c>
      <c r="G2812" t="b">
        <f t="shared" si="391"/>
        <v>0</v>
      </c>
      <c r="H2812" t="b">
        <f t="shared" si="392"/>
        <v>1</v>
      </c>
      <c r="I2812" t="b">
        <f t="shared" si="393"/>
        <v>1</v>
      </c>
      <c r="J2812" t="b">
        <f t="shared" si="394"/>
        <v>0</v>
      </c>
    </row>
    <row r="2813" spans="1:10">
      <c r="A2813" s="1" t="s">
        <v>412</v>
      </c>
      <c r="B2813" t="str">
        <f t="shared" si="398"/>
        <v xml:space="preserve"> otwocki </v>
      </c>
      <c r="C2813" s="4" t="s">
        <v>9</v>
      </c>
      <c r="D2813" s="6">
        <v>6056</v>
      </c>
      <c r="E2813" s="6">
        <v>3134</v>
      </c>
      <c r="F2813" s="6">
        <v>2922</v>
      </c>
      <c r="G2813" t="b">
        <f t="shared" si="391"/>
        <v>0</v>
      </c>
      <c r="H2813" t="b">
        <f t="shared" si="392"/>
        <v>1</v>
      </c>
      <c r="I2813" t="b">
        <f t="shared" si="393"/>
        <v>1</v>
      </c>
      <c r="J2813" t="b">
        <f t="shared" si="394"/>
        <v>0</v>
      </c>
    </row>
    <row r="2814" spans="1:10">
      <c r="A2814" s="1" t="s">
        <v>412</v>
      </c>
      <c r="B2814" t="str">
        <f t="shared" si="398"/>
        <v xml:space="preserve"> otwocki </v>
      </c>
      <c r="C2814" s="4" t="s">
        <v>10</v>
      </c>
      <c r="D2814" s="6">
        <v>7184</v>
      </c>
      <c r="E2814" s="6">
        <v>3682</v>
      </c>
      <c r="F2814" s="6">
        <v>3502</v>
      </c>
      <c r="G2814" t="b">
        <f t="shared" si="391"/>
        <v>0</v>
      </c>
      <c r="H2814" t="b">
        <f t="shared" si="392"/>
        <v>1</v>
      </c>
      <c r="I2814" t="b">
        <f t="shared" si="393"/>
        <v>1</v>
      </c>
      <c r="J2814" t="b">
        <f t="shared" si="394"/>
        <v>0</v>
      </c>
    </row>
    <row r="2815" spans="1:10">
      <c r="A2815" s="1" t="s">
        <v>412</v>
      </c>
      <c r="B2815" t="str">
        <f t="shared" si="398"/>
        <v xml:space="preserve"> otwocki </v>
      </c>
      <c r="C2815" s="4" t="s">
        <v>11</v>
      </c>
      <c r="D2815" s="6">
        <v>8070</v>
      </c>
      <c r="E2815" s="6">
        <v>4167</v>
      </c>
      <c r="F2815" s="6">
        <v>3903</v>
      </c>
      <c r="G2815" t="b">
        <f t="shared" si="391"/>
        <v>0</v>
      </c>
      <c r="H2815" t="b">
        <f t="shared" si="392"/>
        <v>1</v>
      </c>
      <c r="I2815" t="b">
        <f t="shared" si="393"/>
        <v>1</v>
      </c>
      <c r="J2815" t="b">
        <f t="shared" si="394"/>
        <v>0</v>
      </c>
    </row>
    <row r="2816" spans="1:10">
      <c r="A2816" s="1" t="s">
        <v>412</v>
      </c>
      <c r="B2816" t="str">
        <f t="shared" si="398"/>
        <v xml:space="preserve"> otwocki </v>
      </c>
      <c r="C2816" s="4" t="s">
        <v>12</v>
      </c>
      <c r="D2816" s="6">
        <v>9600</v>
      </c>
      <c r="E2816" s="6">
        <v>4751</v>
      </c>
      <c r="F2816" s="6">
        <v>4849</v>
      </c>
      <c r="G2816" t="b">
        <f t="shared" si="391"/>
        <v>0</v>
      </c>
      <c r="H2816" t="b">
        <f t="shared" si="392"/>
        <v>1</v>
      </c>
      <c r="I2816" t="b">
        <f t="shared" si="393"/>
        <v>1</v>
      </c>
      <c r="J2816" t="b">
        <f t="shared" si="394"/>
        <v>0</v>
      </c>
    </row>
    <row r="2817" spans="1:10">
      <c r="A2817" s="1" t="s">
        <v>412</v>
      </c>
      <c r="B2817" t="str">
        <f t="shared" si="398"/>
        <v xml:space="preserve"> otwocki </v>
      </c>
      <c r="C2817" s="4" t="s">
        <v>13</v>
      </c>
      <c r="D2817" s="6">
        <v>10064</v>
      </c>
      <c r="E2817" s="6">
        <v>4939</v>
      </c>
      <c r="F2817" s="6">
        <v>5125</v>
      </c>
      <c r="G2817" t="b">
        <f t="shared" si="391"/>
        <v>0</v>
      </c>
      <c r="H2817" t="b">
        <f t="shared" si="392"/>
        <v>1</v>
      </c>
      <c r="I2817" t="b">
        <f t="shared" si="393"/>
        <v>1</v>
      </c>
      <c r="J2817" t="b">
        <f t="shared" si="394"/>
        <v>0</v>
      </c>
    </row>
    <row r="2818" spans="1:10">
      <c r="A2818" s="1" t="s">
        <v>412</v>
      </c>
      <c r="B2818" t="str">
        <f t="shared" si="398"/>
        <v xml:space="preserve"> otwocki </v>
      </c>
      <c r="C2818" s="4" t="s">
        <v>14</v>
      </c>
      <c r="D2818" s="6">
        <v>9458</v>
      </c>
      <c r="E2818" s="6">
        <v>4708</v>
      </c>
      <c r="F2818" s="6">
        <v>4750</v>
      </c>
      <c r="G2818" t="b">
        <f t="shared" si="391"/>
        <v>0</v>
      </c>
      <c r="H2818" t="b">
        <f t="shared" si="392"/>
        <v>1</v>
      </c>
      <c r="I2818" t="b">
        <f t="shared" si="393"/>
        <v>1</v>
      </c>
      <c r="J2818" t="b">
        <f t="shared" si="394"/>
        <v>0</v>
      </c>
    </row>
    <row r="2819" spans="1:10">
      <c r="A2819" s="1" t="s">
        <v>412</v>
      </c>
      <c r="B2819" t="str">
        <f t="shared" si="398"/>
        <v xml:space="preserve"> otwocki </v>
      </c>
      <c r="C2819" s="4" t="s">
        <v>15</v>
      </c>
      <c r="D2819" s="6">
        <v>7855</v>
      </c>
      <c r="E2819" s="6">
        <v>3871</v>
      </c>
      <c r="F2819" s="6">
        <v>3984</v>
      </c>
      <c r="G2819" t="b">
        <f t="shared" si="391"/>
        <v>0</v>
      </c>
      <c r="H2819" t="b">
        <f t="shared" si="392"/>
        <v>1</v>
      </c>
      <c r="I2819" t="b">
        <f t="shared" si="393"/>
        <v>1</v>
      </c>
      <c r="J2819" t="b">
        <f t="shared" si="394"/>
        <v>0</v>
      </c>
    </row>
    <row r="2820" spans="1:10">
      <c r="A2820" s="1" t="s">
        <v>412</v>
      </c>
      <c r="B2820" t="str">
        <f t="shared" si="398"/>
        <v xml:space="preserve"> otwocki </v>
      </c>
      <c r="C2820" s="4" t="s">
        <v>16</v>
      </c>
      <c r="D2820" s="6">
        <v>7403</v>
      </c>
      <c r="E2820" s="6">
        <v>3618</v>
      </c>
      <c r="F2820" s="6">
        <v>3785</v>
      </c>
      <c r="G2820" t="b">
        <f t="shared" ref="G2820:G2883" si="400">IFERROR(IF(SEARCH(" - ",C2820)&gt;0,FALSE,TRUE),TRUE)</f>
        <v>0</v>
      </c>
      <c r="H2820" t="b">
        <f t="shared" ref="H2820:H2883" si="401">IFERROR(IF(SEARCH("65+",C2820)&gt;0,FALSE,TRUE),TRUE)</f>
        <v>1</v>
      </c>
      <c r="I2820" t="b">
        <f t="shared" ref="I2820:I2883" si="402">IFERROR(IF(SEARCH("70",C2820)&gt;0,FALSE,TRUE),TRUE)</f>
        <v>1</v>
      </c>
      <c r="J2820" t="b">
        <f t="shared" ref="J2820:J2883" si="403">AND(G2820:I2820)</f>
        <v>0</v>
      </c>
    </row>
    <row r="2821" spans="1:10">
      <c r="A2821" s="1" t="s">
        <v>412</v>
      </c>
      <c r="B2821" t="str">
        <f t="shared" si="398"/>
        <v xml:space="preserve"> otwocki </v>
      </c>
      <c r="C2821" s="4" t="s">
        <v>17</v>
      </c>
      <c r="D2821" s="6">
        <v>8679</v>
      </c>
      <c r="E2821" s="6">
        <v>4134</v>
      </c>
      <c r="F2821" s="6">
        <v>4545</v>
      </c>
      <c r="G2821" t="b">
        <f t="shared" si="400"/>
        <v>0</v>
      </c>
      <c r="H2821" t="b">
        <f t="shared" si="401"/>
        <v>1</v>
      </c>
      <c r="I2821" t="b">
        <f t="shared" si="402"/>
        <v>1</v>
      </c>
      <c r="J2821" t="b">
        <f t="shared" si="403"/>
        <v>0</v>
      </c>
    </row>
    <row r="2822" spans="1:10">
      <c r="A2822" s="1" t="s">
        <v>412</v>
      </c>
      <c r="B2822" t="str">
        <f t="shared" si="398"/>
        <v xml:space="preserve"> otwocki </v>
      </c>
      <c r="C2822" s="4" t="s">
        <v>18</v>
      </c>
      <c r="D2822" s="6">
        <v>8383</v>
      </c>
      <c r="E2822" s="6">
        <v>3944</v>
      </c>
      <c r="F2822" s="6">
        <v>4439</v>
      </c>
      <c r="G2822" t="b">
        <f t="shared" si="400"/>
        <v>0</v>
      </c>
      <c r="H2822" t="b">
        <f t="shared" si="401"/>
        <v>1</v>
      </c>
      <c r="I2822" t="b">
        <f t="shared" si="402"/>
        <v>1</v>
      </c>
      <c r="J2822" t="b">
        <f t="shared" si="403"/>
        <v>0</v>
      </c>
    </row>
    <row r="2823" spans="1:10">
      <c r="A2823" s="1" t="s">
        <v>412</v>
      </c>
      <c r="B2823" t="str">
        <f t="shared" si="398"/>
        <v xml:space="preserve"> otwocki </v>
      </c>
      <c r="C2823" s="4" t="s">
        <v>19</v>
      </c>
      <c r="D2823" s="6">
        <v>6656</v>
      </c>
      <c r="E2823" s="6">
        <v>2889</v>
      </c>
      <c r="F2823" s="6">
        <v>3767</v>
      </c>
      <c r="G2823" t="b">
        <f t="shared" si="400"/>
        <v>0</v>
      </c>
      <c r="H2823" t="b">
        <f t="shared" si="401"/>
        <v>1</v>
      </c>
      <c r="I2823" t="b">
        <f t="shared" si="402"/>
        <v>1</v>
      </c>
      <c r="J2823" t="b">
        <f t="shared" si="403"/>
        <v>0</v>
      </c>
    </row>
    <row r="2824" spans="1:10">
      <c r="A2824" s="1" t="s">
        <v>412</v>
      </c>
      <c r="B2824" t="str">
        <f t="shared" si="398"/>
        <v xml:space="preserve"> otwocki </v>
      </c>
      <c r="C2824" s="4" t="s">
        <v>5</v>
      </c>
      <c r="D2824" s="6">
        <v>13409</v>
      </c>
      <c r="E2824" s="6">
        <v>4728</v>
      </c>
      <c r="F2824" s="6">
        <v>8681</v>
      </c>
      <c r="G2824" t="b">
        <f t="shared" si="400"/>
        <v>1</v>
      </c>
      <c r="H2824" t="b">
        <f t="shared" si="401"/>
        <v>1</v>
      </c>
      <c r="I2824" t="b">
        <f t="shared" si="402"/>
        <v>0</v>
      </c>
      <c r="J2824" t="b">
        <f t="shared" si="403"/>
        <v>0</v>
      </c>
    </row>
    <row r="2825" spans="1:10">
      <c r="A2825" s="1" t="s">
        <v>412</v>
      </c>
      <c r="B2825" t="str">
        <f t="shared" si="398"/>
        <v xml:space="preserve"> otwocki </v>
      </c>
      <c r="C2825" s="4" t="s">
        <v>4</v>
      </c>
      <c r="D2825" s="6">
        <f>SUM(D2823:D2824)</f>
        <v>20065</v>
      </c>
      <c r="E2825" s="6">
        <f>SUM(E2823:E2824)</f>
        <v>7617</v>
      </c>
      <c r="F2825" s="6">
        <f t="shared" ref="F2825" si="404">SUM(F2823:F2824)</f>
        <v>12448</v>
      </c>
      <c r="G2825" t="b">
        <f t="shared" si="400"/>
        <v>1</v>
      </c>
      <c r="H2825" t="b">
        <f t="shared" si="401"/>
        <v>0</v>
      </c>
      <c r="I2825" t="b">
        <f t="shared" si="402"/>
        <v>1</v>
      </c>
      <c r="J2825" t="b">
        <f t="shared" si="403"/>
        <v>0</v>
      </c>
    </row>
    <row r="2826" spans="1:10">
      <c r="A2826" s="1" t="s">
        <v>412</v>
      </c>
      <c r="B2826" t="str">
        <f t="shared" si="398"/>
        <v xml:space="preserve"> piaseczyński </v>
      </c>
      <c r="C2826" s="4" t="s">
        <v>60</v>
      </c>
      <c r="D2826" s="6">
        <v>178449</v>
      </c>
      <c r="E2826" s="6">
        <v>85425</v>
      </c>
      <c r="F2826" s="6">
        <v>93024</v>
      </c>
      <c r="G2826" t="b">
        <f t="shared" si="400"/>
        <v>1</v>
      </c>
      <c r="H2826" t="b">
        <f t="shared" si="401"/>
        <v>1</v>
      </c>
      <c r="I2826" t="b">
        <f t="shared" si="402"/>
        <v>1</v>
      </c>
      <c r="J2826" t="b">
        <f t="shared" si="403"/>
        <v>1</v>
      </c>
    </row>
    <row r="2827" spans="1:10">
      <c r="A2827" s="1" t="s">
        <v>412</v>
      </c>
      <c r="B2827" t="str">
        <f t="shared" si="398"/>
        <v xml:space="preserve"> piaseczyński </v>
      </c>
      <c r="C2827" s="4" t="s">
        <v>6</v>
      </c>
      <c r="D2827" s="6">
        <v>10592</v>
      </c>
      <c r="E2827" s="6">
        <v>5448</v>
      </c>
      <c r="F2827" s="6">
        <v>5144</v>
      </c>
      <c r="G2827" t="b">
        <f t="shared" si="400"/>
        <v>0</v>
      </c>
      <c r="H2827" t="b">
        <f t="shared" si="401"/>
        <v>1</v>
      </c>
      <c r="I2827" t="b">
        <f t="shared" si="402"/>
        <v>1</v>
      </c>
      <c r="J2827" t="b">
        <f t="shared" si="403"/>
        <v>0</v>
      </c>
    </row>
    <row r="2828" spans="1:10">
      <c r="A2828" s="1" t="s">
        <v>412</v>
      </c>
      <c r="B2828" t="str">
        <f t="shared" si="398"/>
        <v xml:space="preserve"> piaseczyński </v>
      </c>
      <c r="C2828" s="4" t="s">
        <v>7</v>
      </c>
      <c r="D2828" s="6">
        <v>12630</v>
      </c>
      <c r="E2828" s="6">
        <v>6475</v>
      </c>
      <c r="F2828" s="6">
        <v>6155</v>
      </c>
      <c r="G2828" t="b">
        <f t="shared" si="400"/>
        <v>0</v>
      </c>
      <c r="H2828" t="b">
        <f t="shared" si="401"/>
        <v>1</v>
      </c>
      <c r="I2828" t="b">
        <f t="shared" si="402"/>
        <v>1</v>
      </c>
      <c r="J2828" t="b">
        <f t="shared" si="403"/>
        <v>0</v>
      </c>
    </row>
    <row r="2829" spans="1:10">
      <c r="A2829" s="1" t="s">
        <v>412</v>
      </c>
      <c r="B2829" t="str">
        <f t="shared" si="398"/>
        <v xml:space="preserve"> piaseczyński </v>
      </c>
      <c r="C2829" s="4" t="s">
        <v>8</v>
      </c>
      <c r="D2829" s="6">
        <v>10451</v>
      </c>
      <c r="E2829" s="6">
        <v>5292</v>
      </c>
      <c r="F2829" s="6">
        <v>5159</v>
      </c>
      <c r="G2829" t="b">
        <f t="shared" si="400"/>
        <v>0</v>
      </c>
      <c r="H2829" t="b">
        <f t="shared" si="401"/>
        <v>1</v>
      </c>
      <c r="I2829" t="b">
        <f t="shared" si="402"/>
        <v>1</v>
      </c>
      <c r="J2829" t="b">
        <f t="shared" si="403"/>
        <v>0</v>
      </c>
    </row>
    <row r="2830" spans="1:10">
      <c r="A2830" s="1" t="s">
        <v>412</v>
      </c>
      <c r="B2830" t="str">
        <f t="shared" si="398"/>
        <v xml:space="preserve"> piaseczyński </v>
      </c>
      <c r="C2830" s="4" t="s">
        <v>9</v>
      </c>
      <c r="D2830" s="6">
        <v>8995</v>
      </c>
      <c r="E2830" s="6">
        <v>4609</v>
      </c>
      <c r="F2830" s="6">
        <v>4386</v>
      </c>
      <c r="G2830" t="b">
        <f t="shared" si="400"/>
        <v>0</v>
      </c>
      <c r="H2830" t="b">
        <f t="shared" si="401"/>
        <v>1</v>
      </c>
      <c r="I2830" t="b">
        <f t="shared" si="402"/>
        <v>1</v>
      </c>
      <c r="J2830" t="b">
        <f t="shared" si="403"/>
        <v>0</v>
      </c>
    </row>
    <row r="2831" spans="1:10">
      <c r="A2831" s="1" t="s">
        <v>412</v>
      </c>
      <c r="B2831" t="str">
        <f t="shared" si="398"/>
        <v xml:space="preserve"> piaseczyński </v>
      </c>
      <c r="C2831" s="4" t="s">
        <v>10</v>
      </c>
      <c r="D2831" s="6">
        <v>9317</v>
      </c>
      <c r="E2831" s="6">
        <v>4684</v>
      </c>
      <c r="F2831" s="6">
        <v>4633</v>
      </c>
      <c r="G2831" t="b">
        <f t="shared" si="400"/>
        <v>0</v>
      </c>
      <c r="H2831" t="b">
        <f t="shared" si="401"/>
        <v>1</v>
      </c>
      <c r="I2831" t="b">
        <f t="shared" si="402"/>
        <v>1</v>
      </c>
      <c r="J2831" t="b">
        <f t="shared" si="403"/>
        <v>0</v>
      </c>
    </row>
    <row r="2832" spans="1:10">
      <c r="A2832" s="1" t="s">
        <v>412</v>
      </c>
      <c r="B2832" t="str">
        <f t="shared" si="398"/>
        <v xml:space="preserve"> piaseczyński </v>
      </c>
      <c r="C2832" s="4" t="s">
        <v>11</v>
      </c>
      <c r="D2832" s="6">
        <v>10528</v>
      </c>
      <c r="E2832" s="6">
        <v>5208</v>
      </c>
      <c r="F2832" s="6">
        <v>5320</v>
      </c>
      <c r="G2832" t="b">
        <f t="shared" si="400"/>
        <v>0</v>
      </c>
      <c r="H2832" t="b">
        <f t="shared" si="401"/>
        <v>1</v>
      </c>
      <c r="I2832" t="b">
        <f t="shared" si="402"/>
        <v>1</v>
      </c>
      <c r="J2832" t="b">
        <f t="shared" si="403"/>
        <v>0</v>
      </c>
    </row>
    <row r="2833" spans="1:10">
      <c r="A2833" s="1" t="s">
        <v>412</v>
      </c>
      <c r="B2833" t="str">
        <f t="shared" si="398"/>
        <v xml:space="preserve"> piaseczyński </v>
      </c>
      <c r="C2833" s="4" t="s">
        <v>12</v>
      </c>
      <c r="D2833" s="6">
        <v>14532</v>
      </c>
      <c r="E2833" s="6">
        <v>6917</v>
      </c>
      <c r="F2833" s="6">
        <v>7615</v>
      </c>
      <c r="G2833" t="b">
        <f t="shared" si="400"/>
        <v>0</v>
      </c>
      <c r="H2833" t="b">
        <f t="shared" si="401"/>
        <v>1</v>
      </c>
      <c r="I2833" t="b">
        <f t="shared" si="402"/>
        <v>1</v>
      </c>
      <c r="J2833" t="b">
        <f t="shared" si="403"/>
        <v>0</v>
      </c>
    </row>
    <row r="2834" spans="1:10">
      <c r="A2834" s="1" t="s">
        <v>412</v>
      </c>
      <c r="B2834" t="str">
        <f t="shared" si="398"/>
        <v xml:space="preserve"> piaseczyński </v>
      </c>
      <c r="C2834" s="4" t="s">
        <v>13</v>
      </c>
      <c r="D2834" s="6">
        <v>17175</v>
      </c>
      <c r="E2834" s="6">
        <v>8131</v>
      </c>
      <c r="F2834" s="6">
        <v>9044</v>
      </c>
      <c r="G2834" t="b">
        <f t="shared" si="400"/>
        <v>0</v>
      </c>
      <c r="H2834" t="b">
        <f t="shared" si="401"/>
        <v>1</v>
      </c>
      <c r="I2834" t="b">
        <f t="shared" si="402"/>
        <v>1</v>
      </c>
      <c r="J2834" t="b">
        <f t="shared" si="403"/>
        <v>0</v>
      </c>
    </row>
    <row r="2835" spans="1:10">
      <c r="A2835" s="1" t="s">
        <v>412</v>
      </c>
      <c r="B2835" t="str">
        <f t="shared" si="398"/>
        <v xml:space="preserve"> piaseczyński </v>
      </c>
      <c r="C2835" s="4" t="s">
        <v>14</v>
      </c>
      <c r="D2835" s="6">
        <v>16176</v>
      </c>
      <c r="E2835" s="6">
        <v>7843</v>
      </c>
      <c r="F2835" s="6">
        <v>8333</v>
      </c>
      <c r="G2835" t="b">
        <f t="shared" si="400"/>
        <v>0</v>
      </c>
      <c r="H2835" t="b">
        <f t="shared" si="401"/>
        <v>1</v>
      </c>
      <c r="I2835" t="b">
        <f t="shared" si="402"/>
        <v>1</v>
      </c>
      <c r="J2835" t="b">
        <f t="shared" si="403"/>
        <v>0</v>
      </c>
    </row>
    <row r="2836" spans="1:10">
      <c r="A2836" s="1" t="s">
        <v>412</v>
      </c>
      <c r="B2836" t="str">
        <f t="shared" si="398"/>
        <v xml:space="preserve"> piaseczyński </v>
      </c>
      <c r="C2836" s="4" t="s">
        <v>15</v>
      </c>
      <c r="D2836" s="6">
        <v>11909</v>
      </c>
      <c r="E2836" s="6">
        <v>5946</v>
      </c>
      <c r="F2836" s="6">
        <v>5963</v>
      </c>
      <c r="G2836" t="b">
        <f t="shared" si="400"/>
        <v>0</v>
      </c>
      <c r="H2836" t="b">
        <f t="shared" si="401"/>
        <v>1</v>
      </c>
      <c r="I2836" t="b">
        <f t="shared" si="402"/>
        <v>1</v>
      </c>
      <c r="J2836" t="b">
        <f t="shared" si="403"/>
        <v>0</v>
      </c>
    </row>
    <row r="2837" spans="1:10">
      <c r="A2837" s="1" t="s">
        <v>412</v>
      </c>
      <c r="B2837" t="str">
        <f t="shared" si="398"/>
        <v xml:space="preserve"> piaseczyński </v>
      </c>
      <c r="C2837" s="4" t="s">
        <v>16</v>
      </c>
      <c r="D2837" s="6">
        <v>9797</v>
      </c>
      <c r="E2837" s="6">
        <v>4809</v>
      </c>
      <c r="F2837" s="6">
        <v>4988</v>
      </c>
      <c r="G2837" t="b">
        <f t="shared" si="400"/>
        <v>0</v>
      </c>
      <c r="H2837" t="b">
        <f t="shared" si="401"/>
        <v>1</v>
      </c>
      <c r="I2837" t="b">
        <f t="shared" si="402"/>
        <v>1</v>
      </c>
      <c r="J2837" t="b">
        <f t="shared" si="403"/>
        <v>0</v>
      </c>
    </row>
    <row r="2838" spans="1:10">
      <c r="A2838" s="1" t="s">
        <v>412</v>
      </c>
      <c r="B2838" t="str">
        <f t="shared" si="398"/>
        <v xml:space="preserve"> piaseczyński </v>
      </c>
      <c r="C2838" s="4" t="s">
        <v>17</v>
      </c>
      <c r="D2838" s="6">
        <v>10940</v>
      </c>
      <c r="E2838" s="6">
        <v>5192</v>
      </c>
      <c r="F2838" s="6">
        <v>5748</v>
      </c>
      <c r="G2838" t="b">
        <f t="shared" si="400"/>
        <v>0</v>
      </c>
      <c r="H2838" t="b">
        <f t="shared" si="401"/>
        <v>1</v>
      </c>
      <c r="I2838" t="b">
        <f t="shared" si="402"/>
        <v>1</v>
      </c>
      <c r="J2838" t="b">
        <f t="shared" si="403"/>
        <v>0</v>
      </c>
    </row>
    <row r="2839" spans="1:10">
      <c r="A2839" s="1" t="s">
        <v>412</v>
      </c>
      <c r="B2839" t="str">
        <f t="shared" si="398"/>
        <v xml:space="preserve"> piaseczyński </v>
      </c>
      <c r="C2839" s="4" t="s">
        <v>18</v>
      </c>
      <c r="D2839" s="6">
        <v>11259</v>
      </c>
      <c r="E2839" s="6">
        <v>5170</v>
      </c>
      <c r="F2839" s="6">
        <v>6089</v>
      </c>
      <c r="G2839" t="b">
        <f t="shared" si="400"/>
        <v>0</v>
      </c>
      <c r="H2839" t="b">
        <f t="shared" si="401"/>
        <v>1</v>
      </c>
      <c r="I2839" t="b">
        <f t="shared" si="402"/>
        <v>1</v>
      </c>
      <c r="J2839" t="b">
        <f t="shared" si="403"/>
        <v>0</v>
      </c>
    </row>
    <row r="2840" spans="1:10">
      <c r="A2840" s="1" t="s">
        <v>412</v>
      </c>
      <c r="B2840" t="str">
        <f t="shared" si="398"/>
        <v xml:space="preserve"> piaseczyński </v>
      </c>
      <c r="C2840" s="4" t="s">
        <v>19</v>
      </c>
      <c r="D2840" s="6">
        <v>9032</v>
      </c>
      <c r="E2840" s="6">
        <v>3982</v>
      </c>
      <c r="F2840" s="6">
        <v>5050</v>
      </c>
      <c r="G2840" t="b">
        <f t="shared" si="400"/>
        <v>0</v>
      </c>
      <c r="H2840" t="b">
        <f t="shared" si="401"/>
        <v>1</v>
      </c>
      <c r="I2840" t="b">
        <f t="shared" si="402"/>
        <v>1</v>
      </c>
      <c r="J2840" t="b">
        <f t="shared" si="403"/>
        <v>0</v>
      </c>
    </row>
    <row r="2841" spans="1:10">
      <c r="A2841" s="1" t="s">
        <v>412</v>
      </c>
      <c r="B2841" t="str">
        <f t="shared" si="398"/>
        <v xml:space="preserve"> piaseczyński </v>
      </c>
      <c r="C2841" s="4" t="s">
        <v>5</v>
      </c>
      <c r="D2841" s="6">
        <v>15116</v>
      </c>
      <c r="E2841" s="6">
        <v>5719</v>
      </c>
      <c r="F2841" s="6">
        <v>9397</v>
      </c>
      <c r="G2841" t="b">
        <f t="shared" si="400"/>
        <v>1</v>
      </c>
      <c r="H2841" t="b">
        <f t="shared" si="401"/>
        <v>1</v>
      </c>
      <c r="I2841" t="b">
        <f t="shared" si="402"/>
        <v>0</v>
      </c>
      <c r="J2841" t="b">
        <f t="shared" si="403"/>
        <v>0</v>
      </c>
    </row>
    <row r="2842" spans="1:10">
      <c r="A2842" s="1" t="s">
        <v>412</v>
      </c>
      <c r="B2842" t="str">
        <f t="shared" si="398"/>
        <v xml:space="preserve"> piaseczyński </v>
      </c>
      <c r="C2842" s="4" t="s">
        <v>4</v>
      </c>
      <c r="D2842" s="6">
        <f>SUM(D2840:D2841)</f>
        <v>24148</v>
      </c>
      <c r="E2842" s="6">
        <f>SUM(E2840:E2841)</f>
        <v>9701</v>
      </c>
      <c r="F2842" s="6">
        <f t="shared" ref="F2842" si="405">SUM(F2840:F2841)</f>
        <v>14447</v>
      </c>
      <c r="G2842" t="b">
        <f t="shared" si="400"/>
        <v>1</v>
      </c>
      <c r="H2842" t="b">
        <f t="shared" si="401"/>
        <v>0</v>
      </c>
      <c r="I2842" t="b">
        <f t="shared" si="402"/>
        <v>1</v>
      </c>
      <c r="J2842" t="b">
        <f t="shared" si="403"/>
        <v>0</v>
      </c>
    </row>
    <row r="2843" spans="1:10">
      <c r="A2843" s="1" t="s">
        <v>412</v>
      </c>
      <c r="B2843" t="str">
        <f t="shared" si="398"/>
        <v xml:space="preserve"> płocki </v>
      </c>
      <c r="C2843" s="4" t="s">
        <v>227</v>
      </c>
      <c r="D2843" s="6">
        <v>111103</v>
      </c>
      <c r="E2843" s="6">
        <v>55148</v>
      </c>
      <c r="F2843" s="6">
        <v>55955</v>
      </c>
      <c r="G2843" t="b">
        <f t="shared" si="400"/>
        <v>1</v>
      </c>
      <c r="H2843" t="b">
        <f t="shared" si="401"/>
        <v>1</v>
      </c>
      <c r="I2843" t="b">
        <f t="shared" si="402"/>
        <v>1</v>
      </c>
      <c r="J2843" t="b">
        <f t="shared" si="403"/>
        <v>1</v>
      </c>
    </row>
    <row r="2844" spans="1:10">
      <c r="A2844" s="1" t="s">
        <v>412</v>
      </c>
      <c r="B2844" t="str">
        <f t="shared" si="398"/>
        <v xml:space="preserve"> płocki </v>
      </c>
      <c r="C2844" s="4" t="s">
        <v>6</v>
      </c>
      <c r="D2844" s="6">
        <v>5215</v>
      </c>
      <c r="E2844" s="6">
        <v>2659</v>
      </c>
      <c r="F2844" s="6">
        <v>2556</v>
      </c>
      <c r="G2844" t="b">
        <f t="shared" si="400"/>
        <v>0</v>
      </c>
      <c r="H2844" t="b">
        <f t="shared" si="401"/>
        <v>1</v>
      </c>
      <c r="I2844" t="b">
        <f t="shared" si="402"/>
        <v>1</v>
      </c>
      <c r="J2844" t="b">
        <f t="shared" si="403"/>
        <v>0</v>
      </c>
    </row>
    <row r="2845" spans="1:10">
      <c r="A2845" s="1" t="s">
        <v>412</v>
      </c>
      <c r="B2845" t="str">
        <f t="shared" si="398"/>
        <v xml:space="preserve"> płocki </v>
      </c>
      <c r="C2845" s="4" t="s">
        <v>7</v>
      </c>
      <c r="D2845" s="6">
        <v>6163</v>
      </c>
      <c r="E2845" s="6">
        <v>3132</v>
      </c>
      <c r="F2845" s="6">
        <v>3031</v>
      </c>
      <c r="G2845" t="b">
        <f t="shared" si="400"/>
        <v>0</v>
      </c>
      <c r="H2845" t="b">
        <f t="shared" si="401"/>
        <v>1</v>
      </c>
      <c r="I2845" t="b">
        <f t="shared" si="402"/>
        <v>1</v>
      </c>
      <c r="J2845" t="b">
        <f t="shared" si="403"/>
        <v>0</v>
      </c>
    </row>
    <row r="2846" spans="1:10">
      <c r="A2846" s="1" t="s">
        <v>412</v>
      </c>
      <c r="B2846" t="str">
        <f t="shared" si="398"/>
        <v xml:space="preserve"> płocki </v>
      </c>
      <c r="C2846" s="4" t="s">
        <v>8</v>
      </c>
      <c r="D2846" s="6">
        <v>5910</v>
      </c>
      <c r="E2846" s="6">
        <v>3064</v>
      </c>
      <c r="F2846" s="6">
        <v>2846</v>
      </c>
      <c r="G2846" t="b">
        <f t="shared" si="400"/>
        <v>0</v>
      </c>
      <c r="H2846" t="b">
        <f t="shared" si="401"/>
        <v>1</v>
      </c>
      <c r="I2846" t="b">
        <f t="shared" si="402"/>
        <v>1</v>
      </c>
      <c r="J2846" t="b">
        <f t="shared" si="403"/>
        <v>0</v>
      </c>
    </row>
    <row r="2847" spans="1:10">
      <c r="A2847" s="1" t="s">
        <v>412</v>
      </c>
      <c r="B2847" t="str">
        <f t="shared" si="398"/>
        <v xml:space="preserve"> płocki </v>
      </c>
      <c r="C2847" s="4" t="s">
        <v>9</v>
      </c>
      <c r="D2847" s="6">
        <v>6557</v>
      </c>
      <c r="E2847" s="6">
        <v>3424</v>
      </c>
      <c r="F2847" s="6">
        <v>3133</v>
      </c>
      <c r="G2847" t="b">
        <f t="shared" si="400"/>
        <v>0</v>
      </c>
      <c r="H2847" t="b">
        <f t="shared" si="401"/>
        <v>1</v>
      </c>
      <c r="I2847" t="b">
        <f t="shared" si="402"/>
        <v>1</v>
      </c>
      <c r="J2847" t="b">
        <f t="shared" si="403"/>
        <v>0</v>
      </c>
    </row>
    <row r="2848" spans="1:10">
      <c r="A2848" s="1" t="s">
        <v>412</v>
      </c>
      <c r="B2848" t="str">
        <f t="shared" si="398"/>
        <v xml:space="preserve"> płocki </v>
      </c>
      <c r="C2848" s="4" t="s">
        <v>10</v>
      </c>
      <c r="D2848" s="6">
        <v>8354</v>
      </c>
      <c r="E2848" s="6">
        <v>4300</v>
      </c>
      <c r="F2848" s="6">
        <v>4054</v>
      </c>
      <c r="G2848" t="b">
        <f t="shared" si="400"/>
        <v>0</v>
      </c>
      <c r="H2848" t="b">
        <f t="shared" si="401"/>
        <v>1</v>
      </c>
      <c r="I2848" t="b">
        <f t="shared" si="402"/>
        <v>1</v>
      </c>
      <c r="J2848" t="b">
        <f t="shared" si="403"/>
        <v>0</v>
      </c>
    </row>
    <row r="2849" spans="1:10">
      <c r="A2849" s="1" t="s">
        <v>412</v>
      </c>
      <c r="B2849" t="str">
        <f t="shared" si="398"/>
        <v xml:space="preserve"> płocki </v>
      </c>
      <c r="C2849" s="4" t="s">
        <v>11</v>
      </c>
      <c r="D2849" s="6">
        <v>8257</v>
      </c>
      <c r="E2849" s="6">
        <v>4277</v>
      </c>
      <c r="F2849" s="6">
        <v>3980</v>
      </c>
      <c r="G2849" t="b">
        <f t="shared" si="400"/>
        <v>0</v>
      </c>
      <c r="H2849" t="b">
        <f t="shared" si="401"/>
        <v>1</v>
      </c>
      <c r="I2849" t="b">
        <f t="shared" si="402"/>
        <v>1</v>
      </c>
      <c r="J2849" t="b">
        <f t="shared" si="403"/>
        <v>0</v>
      </c>
    </row>
    <row r="2850" spans="1:10">
      <c r="A2850" s="1" t="s">
        <v>412</v>
      </c>
      <c r="B2850" t="str">
        <f t="shared" si="398"/>
        <v xml:space="preserve"> płocki </v>
      </c>
      <c r="C2850" s="4" t="s">
        <v>12</v>
      </c>
      <c r="D2850" s="6">
        <v>8372</v>
      </c>
      <c r="E2850" s="6">
        <v>4403</v>
      </c>
      <c r="F2850" s="6">
        <v>3969</v>
      </c>
      <c r="G2850" t="b">
        <f t="shared" si="400"/>
        <v>0</v>
      </c>
      <c r="H2850" t="b">
        <f t="shared" si="401"/>
        <v>1</v>
      </c>
      <c r="I2850" t="b">
        <f t="shared" si="402"/>
        <v>1</v>
      </c>
      <c r="J2850" t="b">
        <f t="shared" si="403"/>
        <v>0</v>
      </c>
    </row>
    <row r="2851" spans="1:10">
      <c r="A2851" s="1" t="s">
        <v>412</v>
      </c>
      <c r="B2851" t="str">
        <f t="shared" si="398"/>
        <v xml:space="preserve"> płocki </v>
      </c>
      <c r="C2851" s="4" t="s">
        <v>13</v>
      </c>
      <c r="D2851" s="6">
        <v>8446</v>
      </c>
      <c r="E2851" s="6">
        <v>4376</v>
      </c>
      <c r="F2851" s="6">
        <v>4070</v>
      </c>
      <c r="G2851" t="b">
        <f t="shared" si="400"/>
        <v>0</v>
      </c>
      <c r="H2851" t="b">
        <f t="shared" si="401"/>
        <v>1</v>
      </c>
      <c r="I2851" t="b">
        <f t="shared" si="402"/>
        <v>1</v>
      </c>
      <c r="J2851" t="b">
        <f t="shared" si="403"/>
        <v>0</v>
      </c>
    </row>
    <row r="2852" spans="1:10">
      <c r="A2852" s="1" t="s">
        <v>412</v>
      </c>
      <c r="B2852" t="str">
        <f t="shared" si="398"/>
        <v xml:space="preserve"> płocki </v>
      </c>
      <c r="C2852" s="4" t="s">
        <v>14</v>
      </c>
      <c r="D2852" s="6">
        <v>8501</v>
      </c>
      <c r="E2852" s="6">
        <v>4422</v>
      </c>
      <c r="F2852" s="6">
        <v>4079</v>
      </c>
      <c r="G2852" t="b">
        <f t="shared" si="400"/>
        <v>0</v>
      </c>
      <c r="H2852" t="b">
        <f t="shared" si="401"/>
        <v>1</v>
      </c>
      <c r="I2852" t="b">
        <f t="shared" si="402"/>
        <v>1</v>
      </c>
      <c r="J2852" t="b">
        <f t="shared" si="403"/>
        <v>0</v>
      </c>
    </row>
    <row r="2853" spans="1:10">
      <c r="A2853" s="1" t="s">
        <v>412</v>
      </c>
      <c r="B2853" t="str">
        <f t="shared" si="398"/>
        <v xml:space="preserve"> płocki </v>
      </c>
      <c r="C2853" s="4" t="s">
        <v>15</v>
      </c>
      <c r="D2853" s="6">
        <v>7692</v>
      </c>
      <c r="E2853" s="6">
        <v>3898</v>
      </c>
      <c r="F2853" s="6">
        <v>3794</v>
      </c>
      <c r="G2853" t="b">
        <f t="shared" si="400"/>
        <v>0</v>
      </c>
      <c r="H2853" t="b">
        <f t="shared" si="401"/>
        <v>1</v>
      </c>
      <c r="I2853" t="b">
        <f t="shared" si="402"/>
        <v>1</v>
      </c>
      <c r="J2853" t="b">
        <f t="shared" si="403"/>
        <v>0</v>
      </c>
    </row>
    <row r="2854" spans="1:10">
      <c r="A2854" s="1" t="s">
        <v>412</v>
      </c>
      <c r="B2854" t="str">
        <f t="shared" si="398"/>
        <v xml:space="preserve"> płocki </v>
      </c>
      <c r="C2854" s="4" t="s">
        <v>16</v>
      </c>
      <c r="D2854" s="6">
        <v>7089</v>
      </c>
      <c r="E2854" s="6">
        <v>3603</v>
      </c>
      <c r="F2854" s="6">
        <v>3486</v>
      </c>
      <c r="G2854" t="b">
        <f t="shared" si="400"/>
        <v>0</v>
      </c>
      <c r="H2854" t="b">
        <f t="shared" si="401"/>
        <v>1</v>
      </c>
      <c r="I2854" t="b">
        <f t="shared" si="402"/>
        <v>1</v>
      </c>
      <c r="J2854" t="b">
        <f t="shared" si="403"/>
        <v>0</v>
      </c>
    </row>
    <row r="2855" spans="1:10">
      <c r="A2855" s="1" t="s">
        <v>412</v>
      </c>
      <c r="B2855" t="str">
        <f t="shared" si="398"/>
        <v xml:space="preserve"> płocki </v>
      </c>
      <c r="C2855" s="4" t="s">
        <v>17</v>
      </c>
      <c r="D2855" s="6">
        <v>7410</v>
      </c>
      <c r="E2855" s="6">
        <v>3798</v>
      </c>
      <c r="F2855" s="6">
        <v>3612</v>
      </c>
      <c r="G2855" t="b">
        <f t="shared" si="400"/>
        <v>0</v>
      </c>
      <c r="H2855" t="b">
        <f t="shared" si="401"/>
        <v>1</v>
      </c>
      <c r="I2855" t="b">
        <f t="shared" si="402"/>
        <v>1</v>
      </c>
      <c r="J2855" t="b">
        <f t="shared" si="403"/>
        <v>0</v>
      </c>
    </row>
    <row r="2856" spans="1:10">
      <c r="A2856" s="1" t="s">
        <v>412</v>
      </c>
      <c r="B2856" t="str">
        <f t="shared" si="398"/>
        <v xml:space="preserve"> płocki </v>
      </c>
      <c r="C2856" s="4" t="s">
        <v>18</v>
      </c>
      <c r="D2856" s="6">
        <v>6854</v>
      </c>
      <c r="E2856" s="6">
        <v>3370</v>
      </c>
      <c r="F2856" s="6">
        <v>3484</v>
      </c>
      <c r="G2856" t="b">
        <f t="shared" si="400"/>
        <v>0</v>
      </c>
      <c r="H2856" t="b">
        <f t="shared" si="401"/>
        <v>1</v>
      </c>
      <c r="I2856" t="b">
        <f t="shared" si="402"/>
        <v>1</v>
      </c>
      <c r="J2856" t="b">
        <f t="shared" si="403"/>
        <v>0</v>
      </c>
    </row>
    <row r="2857" spans="1:10">
      <c r="A2857" s="1" t="s">
        <v>412</v>
      </c>
      <c r="B2857" t="str">
        <f t="shared" si="398"/>
        <v xml:space="preserve"> płocki </v>
      </c>
      <c r="C2857" s="4" t="s">
        <v>19</v>
      </c>
      <c r="D2857" s="6">
        <v>5812</v>
      </c>
      <c r="E2857" s="6">
        <v>2649</v>
      </c>
      <c r="F2857" s="6">
        <v>3163</v>
      </c>
      <c r="G2857" t="b">
        <f t="shared" si="400"/>
        <v>0</v>
      </c>
      <c r="H2857" t="b">
        <f t="shared" si="401"/>
        <v>1</v>
      </c>
      <c r="I2857" t="b">
        <f t="shared" si="402"/>
        <v>1</v>
      </c>
      <c r="J2857" t="b">
        <f t="shared" si="403"/>
        <v>0</v>
      </c>
    </row>
    <row r="2858" spans="1:10">
      <c r="A2858" s="1" t="s">
        <v>412</v>
      </c>
      <c r="B2858" t="str">
        <f t="shared" si="398"/>
        <v xml:space="preserve"> płocki </v>
      </c>
      <c r="C2858" s="4" t="s">
        <v>5</v>
      </c>
      <c r="D2858" s="6">
        <v>10471</v>
      </c>
      <c r="E2858" s="6">
        <v>3773</v>
      </c>
      <c r="F2858" s="6">
        <v>6698</v>
      </c>
      <c r="G2858" t="b">
        <f t="shared" si="400"/>
        <v>1</v>
      </c>
      <c r="H2858" t="b">
        <f t="shared" si="401"/>
        <v>1</v>
      </c>
      <c r="I2858" t="b">
        <f t="shared" si="402"/>
        <v>0</v>
      </c>
      <c r="J2858" t="b">
        <f t="shared" si="403"/>
        <v>0</v>
      </c>
    </row>
    <row r="2859" spans="1:10">
      <c r="A2859" s="1" t="s">
        <v>412</v>
      </c>
      <c r="B2859" t="str">
        <f t="shared" si="398"/>
        <v xml:space="preserve"> płocki </v>
      </c>
      <c r="C2859" s="4" t="s">
        <v>4</v>
      </c>
      <c r="D2859" s="6">
        <f>SUM(D2857:D2858)</f>
        <v>16283</v>
      </c>
      <c r="E2859" s="6">
        <f>SUM(E2857:E2858)</f>
        <v>6422</v>
      </c>
      <c r="F2859" s="6">
        <f t="shared" ref="F2859" si="406">SUM(F2857:F2858)</f>
        <v>9861</v>
      </c>
      <c r="G2859" t="b">
        <f t="shared" si="400"/>
        <v>1</v>
      </c>
      <c r="H2859" t="b">
        <f t="shared" si="401"/>
        <v>0</v>
      </c>
      <c r="I2859" t="b">
        <f t="shared" si="402"/>
        <v>1</v>
      </c>
      <c r="J2859" t="b">
        <f t="shared" si="403"/>
        <v>0</v>
      </c>
    </row>
    <row r="2860" spans="1:10">
      <c r="A2860" s="1" t="s">
        <v>412</v>
      </c>
      <c r="B2860" t="str">
        <f t="shared" si="398"/>
        <v xml:space="preserve"> płoński </v>
      </c>
      <c r="C2860" s="4" t="s">
        <v>228</v>
      </c>
      <c r="D2860" s="6">
        <v>88062</v>
      </c>
      <c r="E2860" s="6">
        <v>43416</v>
      </c>
      <c r="F2860" s="6">
        <v>44646</v>
      </c>
      <c r="G2860" t="b">
        <f t="shared" si="400"/>
        <v>1</v>
      </c>
      <c r="H2860" t="b">
        <f t="shared" si="401"/>
        <v>1</v>
      </c>
      <c r="I2860" t="b">
        <f t="shared" si="402"/>
        <v>1</v>
      </c>
      <c r="J2860" t="b">
        <f t="shared" si="403"/>
        <v>1</v>
      </c>
    </row>
    <row r="2861" spans="1:10">
      <c r="A2861" s="1" t="s">
        <v>412</v>
      </c>
      <c r="B2861" t="str">
        <f t="shared" si="398"/>
        <v xml:space="preserve"> płoński </v>
      </c>
      <c r="C2861" s="4" t="s">
        <v>6</v>
      </c>
      <c r="D2861" s="6">
        <v>4259</v>
      </c>
      <c r="E2861" s="6">
        <v>2161</v>
      </c>
      <c r="F2861" s="6">
        <v>2098</v>
      </c>
      <c r="G2861" t="b">
        <f t="shared" si="400"/>
        <v>0</v>
      </c>
      <c r="H2861" t="b">
        <f t="shared" si="401"/>
        <v>1</v>
      </c>
      <c r="I2861" t="b">
        <f t="shared" si="402"/>
        <v>1</v>
      </c>
      <c r="J2861" t="b">
        <f t="shared" si="403"/>
        <v>0</v>
      </c>
    </row>
    <row r="2862" spans="1:10">
      <c r="A2862" s="1" t="s">
        <v>412</v>
      </c>
      <c r="B2862" t="str">
        <f t="shared" si="398"/>
        <v xml:space="preserve"> płoński </v>
      </c>
      <c r="C2862" s="4" t="s">
        <v>7</v>
      </c>
      <c r="D2862" s="6">
        <v>4819</v>
      </c>
      <c r="E2862" s="6">
        <v>2443</v>
      </c>
      <c r="F2862" s="6">
        <v>2376</v>
      </c>
      <c r="G2862" t="b">
        <f t="shared" si="400"/>
        <v>0</v>
      </c>
      <c r="H2862" t="b">
        <f t="shared" si="401"/>
        <v>1</v>
      </c>
      <c r="I2862" t="b">
        <f t="shared" si="402"/>
        <v>1</v>
      </c>
      <c r="J2862" t="b">
        <f t="shared" si="403"/>
        <v>0</v>
      </c>
    </row>
    <row r="2863" spans="1:10">
      <c r="A2863" s="1" t="s">
        <v>412</v>
      </c>
      <c r="B2863" t="str">
        <f t="shared" si="398"/>
        <v xml:space="preserve"> płoński </v>
      </c>
      <c r="C2863" s="4" t="s">
        <v>8</v>
      </c>
      <c r="D2863" s="6">
        <v>4513</v>
      </c>
      <c r="E2863" s="6">
        <v>2355</v>
      </c>
      <c r="F2863" s="6">
        <v>2158</v>
      </c>
      <c r="G2863" t="b">
        <f t="shared" si="400"/>
        <v>0</v>
      </c>
      <c r="H2863" t="b">
        <f t="shared" si="401"/>
        <v>1</v>
      </c>
      <c r="I2863" t="b">
        <f t="shared" si="402"/>
        <v>1</v>
      </c>
      <c r="J2863" t="b">
        <f t="shared" si="403"/>
        <v>0</v>
      </c>
    </row>
    <row r="2864" spans="1:10">
      <c r="A2864" s="1" t="s">
        <v>412</v>
      </c>
      <c r="B2864" t="str">
        <f t="shared" si="398"/>
        <v xml:space="preserve"> płoński </v>
      </c>
      <c r="C2864" s="4" t="s">
        <v>9</v>
      </c>
      <c r="D2864" s="6">
        <v>5085</v>
      </c>
      <c r="E2864" s="6">
        <v>2654</v>
      </c>
      <c r="F2864" s="6">
        <v>2431</v>
      </c>
      <c r="G2864" t="b">
        <f t="shared" si="400"/>
        <v>0</v>
      </c>
      <c r="H2864" t="b">
        <f t="shared" si="401"/>
        <v>1</v>
      </c>
      <c r="I2864" t="b">
        <f t="shared" si="402"/>
        <v>1</v>
      </c>
      <c r="J2864" t="b">
        <f t="shared" si="403"/>
        <v>0</v>
      </c>
    </row>
    <row r="2865" spans="1:10">
      <c r="A2865" s="1" t="s">
        <v>412</v>
      </c>
      <c r="B2865" t="str">
        <f t="shared" si="398"/>
        <v xml:space="preserve"> płoński </v>
      </c>
      <c r="C2865" s="4" t="s">
        <v>10</v>
      </c>
      <c r="D2865" s="6">
        <v>6140</v>
      </c>
      <c r="E2865" s="6">
        <v>3103</v>
      </c>
      <c r="F2865" s="6">
        <v>3037</v>
      </c>
      <c r="G2865" t="b">
        <f t="shared" si="400"/>
        <v>0</v>
      </c>
      <c r="H2865" t="b">
        <f t="shared" si="401"/>
        <v>1</v>
      </c>
      <c r="I2865" t="b">
        <f t="shared" si="402"/>
        <v>1</v>
      </c>
      <c r="J2865" t="b">
        <f t="shared" si="403"/>
        <v>0</v>
      </c>
    </row>
    <row r="2866" spans="1:10">
      <c r="A2866" s="1" t="s">
        <v>412</v>
      </c>
      <c r="B2866" t="str">
        <f t="shared" si="398"/>
        <v xml:space="preserve"> płoński </v>
      </c>
      <c r="C2866" s="4" t="s">
        <v>11</v>
      </c>
      <c r="D2866" s="6">
        <v>6317</v>
      </c>
      <c r="E2866" s="6">
        <v>3268</v>
      </c>
      <c r="F2866" s="6">
        <v>3049</v>
      </c>
      <c r="G2866" t="b">
        <f t="shared" si="400"/>
        <v>0</v>
      </c>
      <c r="H2866" t="b">
        <f t="shared" si="401"/>
        <v>1</v>
      </c>
      <c r="I2866" t="b">
        <f t="shared" si="402"/>
        <v>1</v>
      </c>
      <c r="J2866" t="b">
        <f t="shared" si="403"/>
        <v>0</v>
      </c>
    </row>
    <row r="2867" spans="1:10">
      <c r="A2867" s="1" t="s">
        <v>412</v>
      </c>
      <c r="B2867" t="str">
        <f t="shared" si="398"/>
        <v xml:space="preserve"> płoński </v>
      </c>
      <c r="C2867" s="4" t="s">
        <v>12</v>
      </c>
      <c r="D2867" s="6">
        <v>6878</v>
      </c>
      <c r="E2867" s="6">
        <v>3621</v>
      </c>
      <c r="F2867" s="6">
        <v>3257</v>
      </c>
      <c r="G2867" t="b">
        <f t="shared" si="400"/>
        <v>0</v>
      </c>
      <c r="H2867" t="b">
        <f t="shared" si="401"/>
        <v>1</v>
      </c>
      <c r="I2867" t="b">
        <f t="shared" si="402"/>
        <v>1</v>
      </c>
      <c r="J2867" t="b">
        <f t="shared" si="403"/>
        <v>0</v>
      </c>
    </row>
    <row r="2868" spans="1:10">
      <c r="A2868" s="1" t="s">
        <v>412</v>
      </c>
      <c r="B2868" t="str">
        <f t="shared" si="398"/>
        <v xml:space="preserve"> płoński </v>
      </c>
      <c r="C2868" s="4" t="s">
        <v>13</v>
      </c>
      <c r="D2868" s="6">
        <v>6720</v>
      </c>
      <c r="E2868" s="6">
        <v>3589</v>
      </c>
      <c r="F2868" s="6">
        <v>3131</v>
      </c>
      <c r="G2868" t="b">
        <f t="shared" si="400"/>
        <v>0</v>
      </c>
      <c r="H2868" t="b">
        <f t="shared" si="401"/>
        <v>1</v>
      </c>
      <c r="I2868" t="b">
        <f t="shared" si="402"/>
        <v>1</v>
      </c>
      <c r="J2868" t="b">
        <f t="shared" si="403"/>
        <v>0</v>
      </c>
    </row>
    <row r="2869" spans="1:10">
      <c r="A2869" s="1" t="s">
        <v>412</v>
      </c>
      <c r="B2869" t="str">
        <f t="shared" si="398"/>
        <v xml:space="preserve"> płoński </v>
      </c>
      <c r="C2869" s="4" t="s">
        <v>14</v>
      </c>
      <c r="D2869" s="6">
        <v>6142</v>
      </c>
      <c r="E2869" s="6">
        <v>3163</v>
      </c>
      <c r="F2869" s="6">
        <v>2979</v>
      </c>
      <c r="G2869" t="b">
        <f t="shared" si="400"/>
        <v>0</v>
      </c>
      <c r="H2869" t="b">
        <f t="shared" si="401"/>
        <v>1</v>
      </c>
      <c r="I2869" t="b">
        <f t="shared" si="402"/>
        <v>1</v>
      </c>
      <c r="J2869" t="b">
        <f t="shared" si="403"/>
        <v>0</v>
      </c>
    </row>
    <row r="2870" spans="1:10">
      <c r="A2870" s="1" t="s">
        <v>412</v>
      </c>
      <c r="B2870" t="str">
        <f t="shared" si="398"/>
        <v xml:space="preserve"> płoński </v>
      </c>
      <c r="C2870" s="4" t="s">
        <v>15</v>
      </c>
      <c r="D2870" s="6">
        <v>5430</v>
      </c>
      <c r="E2870" s="6">
        <v>2793</v>
      </c>
      <c r="F2870" s="6">
        <v>2637</v>
      </c>
      <c r="G2870" t="b">
        <f t="shared" si="400"/>
        <v>0</v>
      </c>
      <c r="H2870" t="b">
        <f t="shared" si="401"/>
        <v>1</v>
      </c>
      <c r="I2870" t="b">
        <f t="shared" si="402"/>
        <v>1</v>
      </c>
      <c r="J2870" t="b">
        <f t="shared" si="403"/>
        <v>0</v>
      </c>
    </row>
    <row r="2871" spans="1:10">
      <c r="A2871" s="1" t="s">
        <v>412</v>
      </c>
      <c r="B2871" t="str">
        <f t="shared" si="398"/>
        <v xml:space="preserve"> płoński </v>
      </c>
      <c r="C2871" s="4" t="s">
        <v>16</v>
      </c>
      <c r="D2871" s="6">
        <v>5606</v>
      </c>
      <c r="E2871" s="6">
        <v>2811</v>
      </c>
      <c r="F2871" s="6">
        <v>2795</v>
      </c>
      <c r="G2871" t="b">
        <f t="shared" si="400"/>
        <v>0</v>
      </c>
      <c r="H2871" t="b">
        <f t="shared" si="401"/>
        <v>1</v>
      </c>
      <c r="I2871" t="b">
        <f t="shared" si="402"/>
        <v>1</v>
      </c>
      <c r="J2871" t="b">
        <f t="shared" si="403"/>
        <v>0</v>
      </c>
    </row>
    <row r="2872" spans="1:10">
      <c r="A2872" s="1" t="s">
        <v>412</v>
      </c>
      <c r="B2872" t="str">
        <f t="shared" ref="B2872:B2935" si="407">IF(C2871="65+",C2872,B2871)</f>
        <v xml:space="preserve"> płoński </v>
      </c>
      <c r="C2872" s="4" t="s">
        <v>17</v>
      </c>
      <c r="D2872" s="6">
        <v>6402</v>
      </c>
      <c r="E2872" s="6">
        <v>3200</v>
      </c>
      <c r="F2872" s="6">
        <v>3202</v>
      </c>
      <c r="G2872" t="b">
        <f t="shared" si="400"/>
        <v>0</v>
      </c>
      <c r="H2872" t="b">
        <f t="shared" si="401"/>
        <v>1</v>
      </c>
      <c r="I2872" t="b">
        <f t="shared" si="402"/>
        <v>1</v>
      </c>
      <c r="J2872" t="b">
        <f t="shared" si="403"/>
        <v>0</v>
      </c>
    </row>
    <row r="2873" spans="1:10">
      <c r="A2873" s="1" t="s">
        <v>412</v>
      </c>
      <c r="B2873" t="str">
        <f t="shared" si="407"/>
        <v xml:space="preserve"> płoński </v>
      </c>
      <c r="C2873" s="4" t="s">
        <v>18</v>
      </c>
      <c r="D2873" s="6">
        <v>6177</v>
      </c>
      <c r="E2873" s="6">
        <v>2925</v>
      </c>
      <c r="F2873" s="6">
        <v>3252</v>
      </c>
      <c r="G2873" t="b">
        <f t="shared" si="400"/>
        <v>0</v>
      </c>
      <c r="H2873" t="b">
        <f t="shared" si="401"/>
        <v>1</v>
      </c>
      <c r="I2873" t="b">
        <f t="shared" si="402"/>
        <v>1</v>
      </c>
      <c r="J2873" t="b">
        <f t="shared" si="403"/>
        <v>0</v>
      </c>
    </row>
    <row r="2874" spans="1:10">
      <c r="A2874" s="1" t="s">
        <v>412</v>
      </c>
      <c r="B2874" t="str">
        <f t="shared" si="407"/>
        <v xml:space="preserve"> płoński </v>
      </c>
      <c r="C2874" s="4" t="s">
        <v>19</v>
      </c>
      <c r="D2874" s="6">
        <v>4826</v>
      </c>
      <c r="E2874" s="6">
        <v>2199</v>
      </c>
      <c r="F2874" s="6">
        <v>2627</v>
      </c>
      <c r="G2874" t="b">
        <f t="shared" si="400"/>
        <v>0</v>
      </c>
      <c r="H2874" t="b">
        <f t="shared" si="401"/>
        <v>1</v>
      </c>
      <c r="I2874" t="b">
        <f t="shared" si="402"/>
        <v>1</v>
      </c>
      <c r="J2874" t="b">
        <f t="shared" si="403"/>
        <v>0</v>
      </c>
    </row>
    <row r="2875" spans="1:10">
      <c r="A2875" s="1" t="s">
        <v>412</v>
      </c>
      <c r="B2875" t="str">
        <f t="shared" si="407"/>
        <v xml:space="preserve"> płoński </v>
      </c>
      <c r="C2875" s="4" t="s">
        <v>5</v>
      </c>
      <c r="D2875" s="6">
        <v>8748</v>
      </c>
      <c r="E2875" s="6">
        <v>3131</v>
      </c>
      <c r="F2875" s="6">
        <v>5617</v>
      </c>
      <c r="G2875" t="b">
        <f t="shared" si="400"/>
        <v>1</v>
      </c>
      <c r="H2875" t="b">
        <f t="shared" si="401"/>
        <v>1</v>
      </c>
      <c r="I2875" t="b">
        <f t="shared" si="402"/>
        <v>0</v>
      </c>
      <c r="J2875" t="b">
        <f t="shared" si="403"/>
        <v>0</v>
      </c>
    </row>
    <row r="2876" spans="1:10">
      <c r="A2876" s="1" t="s">
        <v>412</v>
      </c>
      <c r="B2876" t="str">
        <f t="shared" si="407"/>
        <v xml:space="preserve"> płoński </v>
      </c>
      <c r="C2876" s="4" t="s">
        <v>4</v>
      </c>
      <c r="D2876" s="6">
        <f>SUM(D2874:D2875)</f>
        <v>13574</v>
      </c>
      <c r="E2876" s="6">
        <f>SUM(E2874:E2875)</f>
        <v>5330</v>
      </c>
      <c r="F2876" s="6">
        <f t="shared" ref="F2876" si="408">SUM(F2874:F2875)</f>
        <v>8244</v>
      </c>
      <c r="G2876" t="b">
        <f t="shared" si="400"/>
        <v>1</v>
      </c>
      <c r="H2876" t="b">
        <f t="shared" si="401"/>
        <v>0</v>
      </c>
      <c r="I2876" t="b">
        <f t="shared" si="402"/>
        <v>1</v>
      </c>
      <c r="J2876" t="b">
        <f t="shared" si="403"/>
        <v>0</v>
      </c>
    </row>
    <row r="2877" spans="1:10">
      <c r="A2877" s="1" t="s">
        <v>412</v>
      </c>
      <c r="B2877" t="str">
        <f t="shared" si="407"/>
        <v xml:space="preserve"> pruszkowski </v>
      </c>
      <c r="C2877" s="4" t="s">
        <v>229</v>
      </c>
      <c r="D2877" s="6">
        <v>161319</v>
      </c>
      <c r="E2877" s="6">
        <v>76704</v>
      </c>
      <c r="F2877" s="6">
        <v>84615</v>
      </c>
      <c r="G2877" t="b">
        <f t="shared" si="400"/>
        <v>1</v>
      </c>
      <c r="H2877" t="b">
        <f t="shared" si="401"/>
        <v>1</v>
      </c>
      <c r="I2877" t="b">
        <f t="shared" si="402"/>
        <v>1</v>
      </c>
      <c r="J2877" t="b">
        <f t="shared" si="403"/>
        <v>1</v>
      </c>
    </row>
    <row r="2878" spans="1:10">
      <c r="A2878" s="1" t="s">
        <v>412</v>
      </c>
      <c r="B2878" t="str">
        <f t="shared" si="407"/>
        <v xml:space="preserve"> pruszkowski </v>
      </c>
      <c r="C2878" s="4" t="s">
        <v>6</v>
      </c>
      <c r="D2878" s="6">
        <v>8929</v>
      </c>
      <c r="E2878" s="6">
        <v>4580</v>
      </c>
      <c r="F2878" s="6">
        <v>4349</v>
      </c>
      <c r="G2878" t="b">
        <f t="shared" si="400"/>
        <v>0</v>
      </c>
      <c r="H2878" t="b">
        <f t="shared" si="401"/>
        <v>1</v>
      </c>
      <c r="I2878" t="b">
        <f t="shared" si="402"/>
        <v>1</v>
      </c>
      <c r="J2878" t="b">
        <f t="shared" si="403"/>
        <v>0</v>
      </c>
    </row>
    <row r="2879" spans="1:10">
      <c r="A2879" s="1" t="s">
        <v>412</v>
      </c>
      <c r="B2879" t="str">
        <f t="shared" si="407"/>
        <v xml:space="preserve"> pruszkowski </v>
      </c>
      <c r="C2879" s="4" t="s">
        <v>7</v>
      </c>
      <c r="D2879" s="6">
        <v>9876</v>
      </c>
      <c r="E2879" s="6">
        <v>5120</v>
      </c>
      <c r="F2879" s="6">
        <v>4756</v>
      </c>
      <c r="G2879" t="b">
        <f t="shared" si="400"/>
        <v>0</v>
      </c>
      <c r="H2879" t="b">
        <f t="shared" si="401"/>
        <v>1</v>
      </c>
      <c r="I2879" t="b">
        <f t="shared" si="402"/>
        <v>1</v>
      </c>
      <c r="J2879" t="b">
        <f t="shared" si="403"/>
        <v>0</v>
      </c>
    </row>
    <row r="2880" spans="1:10">
      <c r="A2880" s="1" t="s">
        <v>412</v>
      </c>
      <c r="B2880" t="str">
        <f t="shared" si="407"/>
        <v xml:space="preserve"> pruszkowski </v>
      </c>
      <c r="C2880" s="4" t="s">
        <v>8</v>
      </c>
      <c r="D2880" s="6">
        <v>7988</v>
      </c>
      <c r="E2880" s="6">
        <v>4112</v>
      </c>
      <c r="F2880" s="6">
        <v>3876</v>
      </c>
      <c r="G2880" t="b">
        <f t="shared" si="400"/>
        <v>0</v>
      </c>
      <c r="H2880" t="b">
        <f t="shared" si="401"/>
        <v>1</v>
      </c>
      <c r="I2880" t="b">
        <f t="shared" si="402"/>
        <v>1</v>
      </c>
      <c r="J2880" t="b">
        <f t="shared" si="403"/>
        <v>0</v>
      </c>
    </row>
    <row r="2881" spans="1:10">
      <c r="A2881" s="1" t="s">
        <v>412</v>
      </c>
      <c r="B2881" t="str">
        <f t="shared" si="407"/>
        <v xml:space="preserve"> pruszkowski </v>
      </c>
      <c r="C2881" s="4" t="s">
        <v>9</v>
      </c>
      <c r="D2881" s="6">
        <v>7461</v>
      </c>
      <c r="E2881" s="6">
        <v>3833</v>
      </c>
      <c r="F2881" s="6">
        <v>3628</v>
      </c>
      <c r="G2881" t="b">
        <f t="shared" si="400"/>
        <v>0</v>
      </c>
      <c r="H2881" t="b">
        <f t="shared" si="401"/>
        <v>1</v>
      </c>
      <c r="I2881" t="b">
        <f t="shared" si="402"/>
        <v>1</v>
      </c>
      <c r="J2881" t="b">
        <f t="shared" si="403"/>
        <v>0</v>
      </c>
    </row>
    <row r="2882" spans="1:10">
      <c r="A2882" s="1" t="s">
        <v>412</v>
      </c>
      <c r="B2882" t="str">
        <f t="shared" si="407"/>
        <v xml:space="preserve"> pruszkowski </v>
      </c>
      <c r="C2882" s="4" t="s">
        <v>10</v>
      </c>
      <c r="D2882" s="6">
        <v>8162</v>
      </c>
      <c r="E2882" s="6">
        <v>4155</v>
      </c>
      <c r="F2882" s="6">
        <v>4007</v>
      </c>
      <c r="G2882" t="b">
        <f t="shared" si="400"/>
        <v>0</v>
      </c>
      <c r="H2882" t="b">
        <f t="shared" si="401"/>
        <v>1</v>
      </c>
      <c r="I2882" t="b">
        <f t="shared" si="402"/>
        <v>1</v>
      </c>
      <c r="J2882" t="b">
        <f t="shared" si="403"/>
        <v>0</v>
      </c>
    </row>
    <row r="2883" spans="1:10">
      <c r="A2883" s="1" t="s">
        <v>412</v>
      </c>
      <c r="B2883" t="str">
        <f t="shared" si="407"/>
        <v xml:space="preserve"> pruszkowski </v>
      </c>
      <c r="C2883" s="4" t="s">
        <v>11</v>
      </c>
      <c r="D2883" s="6">
        <v>9643</v>
      </c>
      <c r="E2883" s="6">
        <v>4892</v>
      </c>
      <c r="F2883" s="6">
        <v>4751</v>
      </c>
      <c r="G2883" t="b">
        <f t="shared" si="400"/>
        <v>0</v>
      </c>
      <c r="H2883" t="b">
        <f t="shared" si="401"/>
        <v>1</v>
      </c>
      <c r="I2883" t="b">
        <f t="shared" si="402"/>
        <v>1</v>
      </c>
      <c r="J2883" t="b">
        <f t="shared" si="403"/>
        <v>0</v>
      </c>
    </row>
    <row r="2884" spans="1:10">
      <c r="A2884" s="1" t="s">
        <v>412</v>
      </c>
      <c r="B2884" t="str">
        <f t="shared" si="407"/>
        <v xml:space="preserve"> pruszkowski </v>
      </c>
      <c r="C2884" s="4" t="s">
        <v>12</v>
      </c>
      <c r="D2884" s="6">
        <v>13502</v>
      </c>
      <c r="E2884" s="6">
        <v>6532</v>
      </c>
      <c r="F2884" s="6">
        <v>6970</v>
      </c>
      <c r="G2884" t="b">
        <f t="shared" ref="G2884:G2947" si="409">IFERROR(IF(SEARCH(" - ",C2884)&gt;0,FALSE,TRUE),TRUE)</f>
        <v>0</v>
      </c>
      <c r="H2884" t="b">
        <f t="shared" ref="H2884:H2947" si="410">IFERROR(IF(SEARCH("65+",C2884)&gt;0,FALSE,TRUE),TRUE)</f>
        <v>1</v>
      </c>
      <c r="I2884" t="b">
        <f t="shared" ref="I2884:I2947" si="411">IFERROR(IF(SEARCH("70",C2884)&gt;0,FALSE,TRUE),TRUE)</f>
        <v>1</v>
      </c>
      <c r="J2884" t="b">
        <f t="shared" ref="J2884:J2947" si="412">AND(G2884:I2884)</f>
        <v>0</v>
      </c>
    </row>
    <row r="2885" spans="1:10">
      <c r="A2885" s="1" t="s">
        <v>412</v>
      </c>
      <c r="B2885" t="str">
        <f t="shared" si="407"/>
        <v xml:space="preserve"> pruszkowski </v>
      </c>
      <c r="C2885" s="4" t="s">
        <v>13</v>
      </c>
      <c r="D2885" s="6">
        <v>14615</v>
      </c>
      <c r="E2885" s="6">
        <v>7040</v>
      </c>
      <c r="F2885" s="6">
        <v>7575</v>
      </c>
      <c r="G2885" t="b">
        <f t="shared" si="409"/>
        <v>0</v>
      </c>
      <c r="H2885" t="b">
        <f t="shared" si="410"/>
        <v>1</v>
      </c>
      <c r="I2885" t="b">
        <f t="shared" si="411"/>
        <v>1</v>
      </c>
      <c r="J2885" t="b">
        <f t="shared" si="412"/>
        <v>0</v>
      </c>
    </row>
    <row r="2886" spans="1:10">
      <c r="A2886" s="1" t="s">
        <v>412</v>
      </c>
      <c r="B2886" t="str">
        <f t="shared" si="407"/>
        <v xml:space="preserve"> pruszkowski </v>
      </c>
      <c r="C2886" s="4" t="s">
        <v>14</v>
      </c>
      <c r="D2886" s="6">
        <v>13082</v>
      </c>
      <c r="E2886" s="6">
        <v>6393</v>
      </c>
      <c r="F2886" s="6">
        <v>6689</v>
      </c>
      <c r="G2886" t="b">
        <f t="shared" si="409"/>
        <v>0</v>
      </c>
      <c r="H2886" t="b">
        <f t="shared" si="410"/>
        <v>1</v>
      </c>
      <c r="I2886" t="b">
        <f t="shared" si="411"/>
        <v>1</v>
      </c>
      <c r="J2886" t="b">
        <f t="shared" si="412"/>
        <v>0</v>
      </c>
    </row>
    <row r="2887" spans="1:10">
      <c r="A2887" s="1" t="s">
        <v>412</v>
      </c>
      <c r="B2887" t="str">
        <f t="shared" si="407"/>
        <v xml:space="preserve"> pruszkowski </v>
      </c>
      <c r="C2887" s="4" t="s">
        <v>15</v>
      </c>
      <c r="D2887" s="6">
        <v>10260</v>
      </c>
      <c r="E2887" s="6">
        <v>5058</v>
      </c>
      <c r="F2887" s="6">
        <v>5202</v>
      </c>
      <c r="G2887" t="b">
        <f t="shared" si="409"/>
        <v>0</v>
      </c>
      <c r="H2887" t="b">
        <f t="shared" si="410"/>
        <v>1</v>
      </c>
      <c r="I2887" t="b">
        <f t="shared" si="411"/>
        <v>1</v>
      </c>
      <c r="J2887" t="b">
        <f t="shared" si="412"/>
        <v>0</v>
      </c>
    </row>
    <row r="2888" spans="1:10">
      <c r="A2888" s="1" t="s">
        <v>412</v>
      </c>
      <c r="B2888" t="str">
        <f t="shared" si="407"/>
        <v xml:space="preserve"> pruszkowski </v>
      </c>
      <c r="C2888" s="4" t="s">
        <v>16</v>
      </c>
      <c r="D2888" s="6">
        <v>9205</v>
      </c>
      <c r="E2888" s="6">
        <v>4432</v>
      </c>
      <c r="F2888" s="6">
        <v>4773</v>
      </c>
      <c r="G2888" t="b">
        <f t="shared" si="409"/>
        <v>0</v>
      </c>
      <c r="H2888" t="b">
        <f t="shared" si="410"/>
        <v>1</v>
      </c>
      <c r="I2888" t="b">
        <f t="shared" si="411"/>
        <v>1</v>
      </c>
      <c r="J2888" t="b">
        <f t="shared" si="412"/>
        <v>0</v>
      </c>
    </row>
    <row r="2889" spans="1:10">
      <c r="A2889" s="1" t="s">
        <v>412</v>
      </c>
      <c r="B2889" t="str">
        <f t="shared" si="407"/>
        <v xml:space="preserve"> pruszkowski </v>
      </c>
      <c r="C2889" s="4" t="s">
        <v>17</v>
      </c>
      <c r="D2889" s="6">
        <v>10834</v>
      </c>
      <c r="E2889" s="6">
        <v>5036</v>
      </c>
      <c r="F2889" s="6">
        <v>5798</v>
      </c>
      <c r="G2889" t="b">
        <f t="shared" si="409"/>
        <v>0</v>
      </c>
      <c r="H2889" t="b">
        <f t="shared" si="410"/>
        <v>1</v>
      </c>
      <c r="I2889" t="b">
        <f t="shared" si="411"/>
        <v>1</v>
      </c>
      <c r="J2889" t="b">
        <f t="shared" si="412"/>
        <v>0</v>
      </c>
    </row>
    <row r="2890" spans="1:10">
      <c r="A2890" s="1" t="s">
        <v>412</v>
      </c>
      <c r="B2890" t="str">
        <f t="shared" si="407"/>
        <v xml:space="preserve"> pruszkowski </v>
      </c>
      <c r="C2890" s="4" t="s">
        <v>18</v>
      </c>
      <c r="D2890" s="6">
        <v>11437</v>
      </c>
      <c r="E2890" s="6">
        <v>5132</v>
      </c>
      <c r="F2890" s="6">
        <v>6305</v>
      </c>
      <c r="G2890" t="b">
        <f t="shared" si="409"/>
        <v>0</v>
      </c>
      <c r="H2890" t="b">
        <f t="shared" si="410"/>
        <v>1</v>
      </c>
      <c r="I2890" t="b">
        <f t="shared" si="411"/>
        <v>1</v>
      </c>
      <c r="J2890" t="b">
        <f t="shared" si="412"/>
        <v>0</v>
      </c>
    </row>
    <row r="2891" spans="1:10">
      <c r="A2891" s="1" t="s">
        <v>412</v>
      </c>
      <c r="B2891" t="str">
        <f t="shared" si="407"/>
        <v xml:space="preserve"> pruszkowski </v>
      </c>
      <c r="C2891" s="4" t="s">
        <v>19</v>
      </c>
      <c r="D2891" s="6">
        <v>9249</v>
      </c>
      <c r="E2891" s="6">
        <v>3998</v>
      </c>
      <c r="F2891" s="6">
        <v>5251</v>
      </c>
      <c r="G2891" t="b">
        <f t="shared" si="409"/>
        <v>0</v>
      </c>
      <c r="H2891" t="b">
        <f t="shared" si="410"/>
        <v>1</v>
      </c>
      <c r="I2891" t="b">
        <f t="shared" si="411"/>
        <v>1</v>
      </c>
      <c r="J2891" t="b">
        <f t="shared" si="412"/>
        <v>0</v>
      </c>
    </row>
    <row r="2892" spans="1:10">
      <c r="A2892" s="1" t="s">
        <v>412</v>
      </c>
      <c r="B2892" t="str">
        <f t="shared" si="407"/>
        <v xml:space="preserve"> pruszkowski </v>
      </c>
      <c r="C2892" s="4" t="s">
        <v>5</v>
      </c>
      <c r="D2892" s="6">
        <v>17076</v>
      </c>
      <c r="E2892" s="6">
        <v>6391</v>
      </c>
      <c r="F2892" s="6">
        <v>10685</v>
      </c>
      <c r="G2892" t="b">
        <f t="shared" si="409"/>
        <v>1</v>
      </c>
      <c r="H2892" t="b">
        <f t="shared" si="410"/>
        <v>1</v>
      </c>
      <c r="I2892" t="b">
        <f t="shared" si="411"/>
        <v>0</v>
      </c>
      <c r="J2892" t="b">
        <f t="shared" si="412"/>
        <v>0</v>
      </c>
    </row>
    <row r="2893" spans="1:10">
      <c r="A2893" s="1" t="s">
        <v>412</v>
      </c>
      <c r="B2893" t="str">
        <f t="shared" si="407"/>
        <v xml:space="preserve"> pruszkowski </v>
      </c>
      <c r="C2893" s="4" t="s">
        <v>4</v>
      </c>
      <c r="D2893" s="6">
        <f>SUM(D2891:D2892)</f>
        <v>26325</v>
      </c>
      <c r="E2893" s="6">
        <f>SUM(E2891:E2892)</f>
        <v>10389</v>
      </c>
      <c r="F2893" s="6">
        <f t="shared" ref="F2893" si="413">SUM(F2891:F2892)</f>
        <v>15936</v>
      </c>
      <c r="G2893" t="b">
        <f t="shared" si="409"/>
        <v>1</v>
      </c>
      <c r="H2893" t="b">
        <f t="shared" si="410"/>
        <v>0</v>
      </c>
      <c r="I2893" t="b">
        <f t="shared" si="411"/>
        <v>1</v>
      </c>
      <c r="J2893" t="b">
        <f t="shared" si="412"/>
        <v>0</v>
      </c>
    </row>
    <row r="2894" spans="1:10">
      <c r="A2894" s="1" t="s">
        <v>412</v>
      </c>
      <c r="B2894" t="str">
        <f t="shared" si="407"/>
        <v xml:space="preserve"> przasnyski </v>
      </c>
      <c r="C2894" s="4" t="s">
        <v>230</v>
      </c>
      <c r="D2894" s="6">
        <v>53030</v>
      </c>
      <c r="E2894" s="6">
        <v>26499</v>
      </c>
      <c r="F2894" s="6">
        <v>26531</v>
      </c>
      <c r="G2894" t="b">
        <f t="shared" si="409"/>
        <v>1</v>
      </c>
      <c r="H2894" t="b">
        <f t="shared" si="410"/>
        <v>1</v>
      </c>
      <c r="I2894" t="b">
        <f t="shared" si="411"/>
        <v>1</v>
      </c>
      <c r="J2894" t="b">
        <f t="shared" si="412"/>
        <v>1</v>
      </c>
    </row>
    <row r="2895" spans="1:10">
      <c r="A2895" s="1" t="s">
        <v>412</v>
      </c>
      <c r="B2895" t="str">
        <f t="shared" si="407"/>
        <v xml:space="preserve"> przasnyski </v>
      </c>
      <c r="C2895" s="4" t="s">
        <v>6</v>
      </c>
      <c r="D2895" s="6">
        <v>2821</v>
      </c>
      <c r="E2895" s="6">
        <v>1459</v>
      </c>
      <c r="F2895" s="6">
        <v>1362</v>
      </c>
      <c r="G2895" t="b">
        <f t="shared" si="409"/>
        <v>0</v>
      </c>
      <c r="H2895" t="b">
        <f t="shared" si="410"/>
        <v>1</v>
      </c>
      <c r="I2895" t="b">
        <f t="shared" si="411"/>
        <v>1</v>
      </c>
      <c r="J2895" t="b">
        <f t="shared" si="412"/>
        <v>0</v>
      </c>
    </row>
    <row r="2896" spans="1:10">
      <c r="A2896" s="1" t="s">
        <v>412</v>
      </c>
      <c r="B2896" t="str">
        <f t="shared" si="407"/>
        <v xml:space="preserve"> przasnyski </v>
      </c>
      <c r="C2896" s="4" t="s">
        <v>7</v>
      </c>
      <c r="D2896" s="6">
        <v>3103</v>
      </c>
      <c r="E2896" s="6">
        <v>1576</v>
      </c>
      <c r="F2896" s="6">
        <v>1527</v>
      </c>
      <c r="G2896" t="b">
        <f t="shared" si="409"/>
        <v>0</v>
      </c>
      <c r="H2896" t="b">
        <f t="shared" si="410"/>
        <v>1</v>
      </c>
      <c r="I2896" t="b">
        <f t="shared" si="411"/>
        <v>1</v>
      </c>
      <c r="J2896" t="b">
        <f t="shared" si="412"/>
        <v>0</v>
      </c>
    </row>
    <row r="2897" spans="1:10">
      <c r="A2897" s="1" t="s">
        <v>412</v>
      </c>
      <c r="B2897" t="str">
        <f t="shared" si="407"/>
        <v xml:space="preserve"> przasnyski </v>
      </c>
      <c r="C2897" s="4" t="s">
        <v>8</v>
      </c>
      <c r="D2897" s="6">
        <v>2917</v>
      </c>
      <c r="E2897" s="6">
        <v>1440</v>
      </c>
      <c r="F2897" s="6">
        <v>1477</v>
      </c>
      <c r="G2897" t="b">
        <f t="shared" si="409"/>
        <v>0</v>
      </c>
      <c r="H2897" t="b">
        <f t="shared" si="410"/>
        <v>1</v>
      </c>
      <c r="I2897" t="b">
        <f t="shared" si="411"/>
        <v>1</v>
      </c>
      <c r="J2897" t="b">
        <f t="shared" si="412"/>
        <v>0</v>
      </c>
    </row>
    <row r="2898" spans="1:10">
      <c r="A2898" s="1" t="s">
        <v>412</v>
      </c>
      <c r="B2898" t="str">
        <f t="shared" si="407"/>
        <v xml:space="preserve"> przasnyski </v>
      </c>
      <c r="C2898" s="4" t="s">
        <v>9</v>
      </c>
      <c r="D2898" s="6">
        <v>3155</v>
      </c>
      <c r="E2898" s="6">
        <v>1613</v>
      </c>
      <c r="F2898" s="6">
        <v>1542</v>
      </c>
      <c r="G2898" t="b">
        <f t="shared" si="409"/>
        <v>0</v>
      </c>
      <c r="H2898" t="b">
        <f t="shared" si="410"/>
        <v>1</v>
      </c>
      <c r="I2898" t="b">
        <f t="shared" si="411"/>
        <v>1</v>
      </c>
      <c r="J2898" t="b">
        <f t="shared" si="412"/>
        <v>0</v>
      </c>
    </row>
    <row r="2899" spans="1:10">
      <c r="A2899" s="1" t="s">
        <v>412</v>
      </c>
      <c r="B2899" t="str">
        <f t="shared" si="407"/>
        <v xml:space="preserve"> przasnyski </v>
      </c>
      <c r="C2899" s="4" t="s">
        <v>10</v>
      </c>
      <c r="D2899" s="6">
        <v>3861</v>
      </c>
      <c r="E2899" s="6">
        <v>1981</v>
      </c>
      <c r="F2899" s="6">
        <v>1880</v>
      </c>
      <c r="G2899" t="b">
        <f t="shared" si="409"/>
        <v>0</v>
      </c>
      <c r="H2899" t="b">
        <f t="shared" si="410"/>
        <v>1</v>
      </c>
      <c r="I2899" t="b">
        <f t="shared" si="411"/>
        <v>1</v>
      </c>
      <c r="J2899" t="b">
        <f t="shared" si="412"/>
        <v>0</v>
      </c>
    </row>
    <row r="2900" spans="1:10">
      <c r="A2900" s="1" t="s">
        <v>412</v>
      </c>
      <c r="B2900" t="str">
        <f t="shared" si="407"/>
        <v xml:space="preserve"> przasnyski </v>
      </c>
      <c r="C2900" s="4" t="s">
        <v>11</v>
      </c>
      <c r="D2900" s="6">
        <v>4082</v>
      </c>
      <c r="E2900" s="6">
        <v>2222</v>
      </c>
      <c r="F2900" s="6">
        <v>1860</v>
      </c>
      <c r="G2900" t="b">
        <f t="shared" si="409"/>
        <v>0</v>
      </c>
      <c r="H2900" t="b">
        <f t="shared" si="410"/>
        <v>1</v>
      </c>
      <c r="I2900" t="b">
        <f t="shared" si="411"/>
        <v>1</v>
      </c>
      <c r="J2900" t="b">
        <f t="shared" si="412"/>
        <v>0</v>
      </c>
    </row>
    <row r="2901" spans="1:10">
      <c r="A2901" s="1" t="s">
        <v>412</v>
      </c>
      <c r="B2901" t="str">
        <f t="shared" si="407"/>
        <v xml:space="preserve"> przasnyski </v>
      </c>
      <c r="C2901" s="4" t="s">
        <v>12</v>
      </c>
      <c r="D2901" s="6">
        <v>4078</v>
      </c>
      <c r="E2901" s="6">
        <v>2142</v>
      </c>
      <c r="F2901" s="6">
        <v>1936</v>
      </c>
      <c r="G2901" t="b">
        <f t="shared" si="409"/>
        <v>0</v>
      </c>
      <c r="H2901" t="b">
        <f t="shared" si="410"/>
        <v>1</v>
      </c>
      <c r="I2901" t="b">
        <f t="shared" si="411"/>
        <v>1</v>
      </c>
      <c r="J2901" t="b">
        <f t="shared" si="412"/>
        <v>0</v>
      </c>
    </row>
    <row r="2902" spans="1:10">
      <c r="A2902" s="1" t="s">
        <v>412</v>
      </c>
      <c r="B2902" t="str">
        <f t="shared" si="407"/>
        <v xml:space="preserve"> przasnyski </v>
      </c>
      <c r="C2902" s="4" t="s">
        <v>13</v>
      </c>
      <c r="D2902" s="6">
        <v>3767</v>
      </c>
      <c r="E2902" s="6">
        <v>2017</v>
      </c>
      <c r="F2902" s="6">
        <v>1750</v>
      </c>
      <c r="G2902" t="b">
        <f t="shared" si="409"/>
        <v>0</v>
      </c>
      <c r="H2902" t="b">
        <f t="shared" si="410"/>
        <v>1</v>
      </c>
      <c r="I2902" t="b">
        <f t="shared" si="411"/>
        <v>1</v>
      </c>
      <c r="J2902" t="b">
        <f t="shared" si="412"/>
        <v>0</v>
      </c>
    </row>
    <row r="2903" spans="1:10">
      <c r="A2903" s="1" t="s">
        <v>412</v>
      </c>
      <c r="B2903" t="str">
        <f t="shared" si="407"/>
        <v xml:space="preserve"> przasnyski </v>
      </c>
      <c r="C2903" s="4" t="s">
        <v>14</v>
      </c>
      <c r="D2903" s="6">
        <v>3467</v>
      </c>
      <c r="E2903" s="6">
        <v>1858</v>
      </c>
      <c r="F2903" s="6">
        <v>1609</v>
      </c>
      <c r="G2903" t="b">
        <f t="shared" si="409"/>
        <v>0</v>
      </c>
      <c r="H2903" t="b">
        <f t="shared" si="410"/>
        <v>1</v>
      </c>
      <c r="I2903" t="b">
        <f t="shared" si="411"/>
        <v>1</v>
      </c>
      <c r="J2903" t="b">
        <f t="shared" si="412"/>
        <v>0</v>
      </c>
    </row>
    <row r="2904" spans="1:10">
      <c r="A2904" s="1" t="s">
        <v>412</v>
      </c>
      <c r="B2904" t="str">
        <f t="shared" si="407"/>
        <v xml:space="preserve"> przasnyski </v>
      </c>
      <c r="C2904" s="4" t="s">
        <v>15</v>
      </c>
      <c r="D2904" s="6">
        <v>3231</v>
      </c>
      <c r="E2904" s="6">
        <v>1712</v>
      </c>
      <c r="F2904" s="6">
        <v>1519</v>
      </c>
      <c r="G2904" t="b">
        <f t="shared" si="409"/>
        <v>0</v>
      </c>
      <c r="H2904" t="b">
        <f t="shared" si="410"/>
        <v>1</v>
      </c>
      <c r="I2904" t="b">
        <f t="shared" si="411"/>
        <v>1</v>
      </c>
      <c r="J2904" t="b">
        <f t="shared" si="412"/>
        <v>0</v>
      </c>
    </row>
    <row r="2905" spans="1:10">
      <c r="A2905" s="1" t="s">
        <v>412</v>
      </c>
      <c r="B2905" t="str">
        <f t="shared" si="407"/>
        <v xml:space="preserve"> przasnyski </v>
      </c>
      <c r="C2905" s="4" t="s">
        <v>16</v>
      </c>
      <c r="D2905" s="6">
        <v>3507</v>
      </c>
      <c r="E2905" s="6">
        <v>1828</v>
      </c>
      <c r="F2905" s="6">
        <v>1679</v>
      </c>
      <c r="G2905" t="b">
        <f t="shared" si="409"/>
        <v>0</v>
      </c>
      <c r="H2905" t="b">
        <f t="shared" si="410"/>
        <v>1</v>
      </c>
      <c r="I2905" t="b">
        <f t="shared" si="411"/>
        <v>1</v>
      </c>
      <c r="J2905" t="b">
        <f t="shared" si="412"/>
        <v>0</v>
      </c>
    </row>
    <row r="2906" spans="1:10">
      <c r="A2906" s="1" t="s">
        <v>412</v>
      </c>
      <c r="B2906" t="str">
        <f t="shared" si="407"/>
        <v xml:space="preserve"> przasnyski </v>
      </c>
      <c r="C2906" s="4" t="s">
        <v>17</v>
      </c>
      <c r="D2906" s="6">
        <v>3789</v>
      </c>
      <c r="E2906" s="6">
        <v>1926</v>
      </c>
      <c r="F2906" s="6">
        <v>1863</v>
      </c>
      <c r="G2906" t="b">
        <f t="shared" si="409"/>
        <v>0</v>
      </c>
      <c r="H2906" t="b">
        <f t="shared" si="410"/>
        <v>1</v>
      </c>
      <c r="I2906" t="b">
        <f t="shared" si="411"/>
        <v>1</v>
      </c>
      <c r="J2906" t="b">
        <f t="shared" si="412"/>
        <v>0</v>
      </c>
    </row>
    <row r="2907" spans="1:10">
      <c r="A2907" s="1" t="s">
        <v>412</v>
      </c>
      <c r="B2907" t="str">
        <f t="shared" si="407"/>
        <v xml:space="preserve"> przasnyski </v>
      </c>
      <c r="C2907" s="4" t="s">
        <v>18</v>
      </c>
      <c r="D2907" s="6">
        <v>3427</v>
      </c>
      <c r="E2907" s="6">
        <v>1692</v>
      </c>
      <c r="F2907" s="6">
        <v>1735</v>
      </c>
      <c r="G2907" t="b">
        <f t="shared" si="409"/>
        <v>0</v>
      </c>
      <c r="H2907" t="b">
        <f t="shared" si="410"/>
        <v>1</v>
      </c>
      <c r="I2907" t="b">
        <f t="shared" si="411"/>
        <v>1</v>
      </c>
      <c r="J2907" t="b">
        <f t="shared" si="412"/>
        <v>0</v>
      </c>
    </row>
    <row r="2908" spans="1:10">
      <c r="A2908" s="1" t="s">
        <v>412</v>
      </c>
      <c r="B2908" t="str">
        <f t="shared" si="407"/>
        <v xml:space="preserve"> przasnyski </v>
      </c>
      <c r="C2908" s="4" t="s">
        <v>19</v>
      </c>
      <c r="D2908" s="6">
        <v>2637</v>
      </c>
      <c r="E2908" s="6">
        <v>1223</v>
      </c>
      <c r="F2908" s="6">
        <v>1414</v>
      </c>
      <c r="G2908" t="b">
        <f t="shared" si="409"/>
        <v>0</v>
      </c>
      <c r="H2908" t="b">
        <f t="shared" si="410"/>
        <v>1</v>
      </c>
      <c r="I2908" t="b">
        <f t="shared" si="411"/>
        <v>1</v>
      </c>
      <c r="J2908" t="b">
        <f t="shared" si="412"/>
        <v>0</v>
      </c>
    </row>
    <row r="2909" spans="1:10">
      <c r="A2909" s="1" t="s">
        <v>412</v>
      </c>
      <c r="B2909" t="str">
        <f t="shared" si="407"/>
        <v xml:space="preserve"> przasnyski </v>
      </c>
      <c r="C2909" s="4" t="s">
        <v>5</v>
      </c>
      <c r="D2909" s="6">
        <v>5188</v>
      </c>
      <c r="E2909" s="6">
        <v>1810</v>
      </c>
      <c r="F2909" s="6">
        <v>3378</v>
      </c>
      <c r="G2909" t="b">
        <f t="shared" si="409"/>
        <v>1</v>
      </c>
      <c r="H2909" t="b">
        <f t="shared" si="410"/>
        <v>1</v>
      </c>
      <c r="I2909" t="b">
        <f t="shared" si="411"/>
        <v>0</v>
      </c>
      <c r="J2909" t="b">
        <f t="shared" si="412"/>
        <v>0</v>
      </c>
    </row>
    <row r="2910" spans="1:10">
      <c r="A2910" s="1" t="s">
        <v>412</v>
      </c>
      <c r="B2910" t="str">
        <f t="shared" si="407"/>
        <v xml:space="preserve"> przasnyski </v>
      </c>
      <c r="C2910" s="4" t="s">
        <v>4</v>
      </c>
      <c r="D2910" s="6">
        <f>SUM(D2908:D2909)</f>
        <v>7825</v>
      </c>
      <c r="E2910" s="6">
        <f>SUM(E2908:E2909)</f>
        <v>3033</v>
      </c>
      <c r="F2910" s="6">
        <f t="shared" ref="F2910" si="414">SUM(F2908:F2909)</f>
        <v>4792</v>
      </c>
      <c r="G2910" t="b">
        <f t="shared" si="409"/>
        <v>1</v>
      </c>
      <c r="H2910" t="b">
        <f t="shared" si="410"/>
        <v>0</v>
      </c>
      <c r="I2910" t="b">
        <f t="shared" si="411"/>
        <v>1</v>
      </c>
      <c r="J2910" t="b">
        <f t="shared" si="412"/>
        <v>0</v>
      </c>
    </row>
    <row r="2911" spans="1:10">
      <c r="A2911" s="1" t="s">
        <v>412</v>
      </c>
      <c r="B2911" t="str">
        <f t="shared" si="407"/>
        <v xml:space="preserve"> przysuski </v>
      </c>
      <c r="C2911" s="4" t="s">
        <v>231</v>
      </c>
      <c r="D2911" s="6">
        <v>42395</v>
      </c>
      <c r="E2911" s="6">
        <v>21058</v>
      </c>
      <c r="F2911" s="6">
        <v>21337</v>
      </c>
      <c r="G2911" t="b">
        <f t="shared" si="409"/>
        <v>1</v>
      </c>
      <c r="H2911" t="b">
        <f t="shared" si="410"/>
        <v>1</v>
      </c>
      <c r="I2911" t="b">
        <f t="shared" si="411"/>
        <v>1</v>
      </c>
      <c r="J2911" t="b">
        <f t="shared" si="412"/>
        <v>1</v>
      </c>
    </row>
    <row r="2912" spans="1:10">
      <c r="A2912" s="1" t="s">
        <v>412</v>
      </c>
      <c r="B2912" t="str">
        <f t="shared" si="407"/>
        <v xml:space="preserve"> przysuski </v>
      </c>
      <c r="C2912" s="4" t="s">
        <v>6</v>
      </c>
      <c r="D2912" s="6">
        <v>1935</v>
      </c>
      <c r="E2912" s="6">
        <v>976</v>
      </c>
      <c r="F2912" s="6">
        <v>959</v>
      </c>
      <c r="G2912" t="b">
        <f t="shared" si="409"/>
        <v>0</v>
      </c>
      <c r="H2912" t="b">
        <f t="shared" si="410"/>
        <v>1</v>
      </c>
      <c r="I2912" t="b">
        <f t="shared" si="411"/>
        <v>1</v>
      </c>
      <c r="J2912" t="b">
        <f t="shared" si="412"/>
        <v>0</v>
      </c>
    </row>
    <row r="2913" spans="1:10">
      <c r="A2913" s="1" t="s">
        <v>412</v>
      </c>
      <c r="B2913" t="str">
        <f t="shared" si="407"/>
        <v xml:space="preserve"> przysuski </v>
      </c>
      <c r="C2913" s="4" t="s">
        <v>7</v>
      </c>
      <c r="D2913" s="6">
        <v>2027</v>
      </c>
      <c r="E2913" s="6">
        <v>1044</v>
      </c>
      <c r="F2913" s="6">
        <v>983</v>
      </c>
      <c r="G2913" t="b">
        <f t="shared" si="409"/>
        <v>0</v>
      </c>
      <c r="H2913" t="b">
        <f t="shared" si="410"/>
        <v>1</v>
      </c>
      <c r="I2913" t="b">
        <f t="shared" si="411"/>
        <v>1</v>
      </c>
      <c r="J2913" t="b">
        <f t="shared" si="412"/>
        <v>0</v>
      </c>
    </row>
    <row r="2914" spans="1:10">
      <c r="A2914" s="1" t="s">
        <v>412</v>
      </c>
      <c r="B2914" t="str">
        <f t="shared" si="407"/>
        <v xml:space="preserve"> przysuski </v>
      </c>
      <c r="C2914" s="4" t="s">
        <v>8</v>
      </c>
      <c r="D2914" s="6">
        <v>2030</v>
      </c>
      <c r="E2914" s="6">
        <v>1014</v>
      </c>
      <c r="F2914" s="6">
        <v>1016</v>
      </c>
      <c r="G2914" t="b">
        <f t="shared" si="409"/>
        <v>0</v>
      </c>
      <c r="H2914" t="b">
        <f t="shared" si="410"/>
        <v>1</v>
      </c>
      <c r="I2914" t="b">
        <f t="shared" si="411"/>
        <v>1</v>
      </c>
      <c r="J2914" t="b">
        <f t="shared" si="412"/>
        <v>0</v>
      </c>
    </row>
    <row r="2915" spans="1:10">
      <c r="A2915" s="1" t="s">
        <v>412</v>
      </c>
      <c r="B2915" t="str">
        <f t="shared" si="407"/>
        <v xml:space="preserve"> przysuski </v>
      </c>
      <c r="C2915" s="4" t="s">
        <v>9</v>
      </c>
      <c r="D2915" s="6">
        <v>2716</v>
      </c>
      <c r="E2915" s="6">
        <v>1348</v>
      </c>
      <c r="F2915" s="6">
        <v>1368</v>
      </c>
      <c r="G2915" t="b">
        <f t="shared" si="409"/>
        <v>0</v>
      </c>
      <c r="H2915" t="b">
        <f t="shared" si="410"/>
        <v>1</v>
      </c>
      <c r="I2915" t="b">
        <f t="shared" si="411"/>
        <v>1</v>
      </c>
      <c r="J2915" t="b">
        <f t="shared" si="412"/>
        <v>0</v>
      </c>
    </row>
    <row r="2916" spans="1:10">
      <c r="A2916" s="1" t="s">
        <v>412</v>
      </c>
      <c r="B2916" t="str">
        <f t="shared" si="407"/>
        <v xml:space="preserve"> przysuski </v>
      </c>
      <c r="C2916" s="4" t="s">
        <v>10</v>
      </c>
      <c r="D2916" s="6">
        <v>3115</v>
      </c>
      <c r="E2916" s="6">
        <v>1622</v>
      </c>
      <c r="F2916" s="6">
        <v>1493</v>
      </c>
      <c r="G2916" t="b">
        <f t="shared" si="409"/>
        <v>0</v>
      </c>
      <c r="H2916" t="b">
        <f t="shared" si="410"/>
        <v>1</v>
      </c>
      <c r="I2916" t="b">
        <f t="shared" si="411"/>
        <v>1</v>
      </c>
      <c r="J2916" t="b">
        <f t="shared" si="412"/>
        <v>0</v>
      </c>
    </row>
    <row r="2917" spans="1:10">
      <c r="A2917" s="1" t="s">
        <v>412</v>
      </c>
      <c r="B2917" t="str">
        <f t="shared" si="407"/>
        <v xml:space="preserve"> przysuski </v>
      </c>
      <c r="C2917" s="4" t="s">
        <v>11</v>
      </c>
      <c r="D2917" s="6">
        <v>3181</v>
      </c>
      <c r="E2917" s="6">
        <v>1693</v>
      </c>
      <c r="F2917" s="6">
        <v>1488</v>
      </c>
      <c r="G2917" t="b">
        <f t="shared" si="409"/>
        <v>0</v>
      </c>
      <c r="H2917" t="b">
        <f t="shared" si="410"/>
        <v>1</v>
      </c>
      <c r="I2917" t="b">
        <f t="shared" si="411"/>
        <v>1</v>
      </c>
      <c r="J2917" t="b">
        <f t="shared" si="412"/>
        <v>0</v>
      </c>
    </row>
    <row r="2918" spans="1:10">
      <c r="A2918" s="1" t="s">
        <v>412</v>
      </c>
      <c r="B2918" t="str">
        <f t="shared" si="407"/>
        <v xml:space="preserve"> przysuski </v>
      </c>
      <c r="C2918" s="4" t="s">
        <v>12</v>
      </c>
      <c r="D2918" s="6">
        <v>3174</v>
      </c>
      <c r="E2918" s="6">
        <v>1713</v>
      </c>
      <c r="F2918" s="6">
        <v>1461</v>
      </c>
      <c r="G2918" t="b">
        <f t="shared" si="409"/>
        <v>0</v>
      </c>
      <c r="H2918" t="b">
        <f t="shared" si="410"/>
        <v>1</v>
      </c>
      <c r="I2918" t="b">
        <f t="shared" si="411"/>
        <v>1</v>
      </c>
      <c r="J2918" t="b">
        <f t="shared" si="412"/>
        <v>0</v>
      </c>
    </row>
    <row r="2919" spans="1:10">
      <c r="A2919" s="1" t="s">
        <v>412</v>
      </c>
      <c r="B2919" t="str">
        <f t="shared" si="407"/>
        <v xml:space="preserve"> przysuski </v>
      </c>
      <c r="C2919" s="4" t="s">
        <v>13</v>
      </c>
      <c r="D2919" s="6">
        <v>2901</v>
      </c>
      <c r="E2919" s="6">
        <v>1587</v>
      </c>
      <c r="F2919" s="6">
        <v>1314</v>
      </c>
      <c r="G2919" t="b">
        <f t="shared" si="409"/>
        <v>0</v>
      </c>
      <c r="H2919" t="b">
        <f t="shared" si="410"/>
        <v>1</v>
      </c>
      <c r="I2919" t="b">
        <f t="shared" si="411"/>
        <v>1</v>
      </c>
      <c r="J2919" t="b">
        <f t="shared" si="412"/>
        <v>0</v>
      </c>
    </row>
    <row r="2920" spans="1:10">
      <c r="A2920" s="1" t="s">
        <v>412</v>
      </c>
      <c r="B2920" t="str">
        <f t="shared" si="407"/>
        <v xml:space="preserve"> przysuski </v>
      </c>
      <c r="C2920" s="4" t="s">
        <v>14</v>
      </c>
      <c r="D2920" s="6">
        <v>2760</v>
      </c>
      <c r="E2920" s="6">
        <v>1471</v>
      </c>
      <c r="F2920" s="6">
        <v>1289</v>
      </c>
      <c r="G2920" t="b">
        <f t="shared" si="409"/>
        <v>0</v>
      </c>
      <c r="H2920" t="b">
        <f t="shared" si="410"/>
        <v>1</v>
      </c>
      <c r="I2920" t="b">
        <f t="shared" si="411"/>
        <v>1</v>
      </c>
      <c r="J2920" t="b">
        <f t="shared" si="412"/>
        <v>0</v>
      </c>
    </row>
    <row r="2921" spans="1:10">
      <c r="A2921" s="1" t="s">
        <v>412</v>
      </c>
      <c r="B2921" t="str">
        <f t="shared" si="407"/>
        <v xml:space="preserve"> przysuski </v>
      </c>
      <c r="C2921" s="4" t="s">
        <v>15</v>
      </c>
      <c r="D2921" s="6">
        <v>2595</v>
      </c>
      <c r="E2921" s="6">
        <v>1340</v>
      </c>
      <c r="F2921" s="6">
        <v>1255</v>
      </c>
      <c r="G2921" t="b">
        <f t="shared" si="409"/>
        <v>0</v>
      </c>
      <c r="H2921" t="b">
        <f t="shared" si="410"/>
        <v>1</v>
      </c>
      <c r="I2921" t="b">
        <f t="shared" si="411"/>
        <v>1</v>
      </c>
      <c r="J2921" t="b">
        <f t="shared" si="412"/>
        <v>0</v>
      </c>
    </row>
    <row r="2922" spans="1:10">
      <c r="A2922" s="1" t="s">
        <v>412</v>
      </c>
      <c r="B2922" t="str">
        <f t="shared" si="407"/>
        <v xml:space="preserve"> przysuski </v>
      </c>
      <c r="C2922" s="4" t="s">
        <v>16</v>
      </c>
      <c r="D2922" s="6">
        <v>2842</v>
      </c>
      <c r="E2922" s="6">
        <v>1497</v>
      </c>
      <c r="F2922" s="6">
        <v>1345</v>
      </c>
      <c r="G2922" t="b">
        <f t="shared" si="409"/>
        <v>0</v>
      </c>
      <c r="H2922" t="b">
        <f t="shared" si="410"/>
        <v>1</v>
      </c>
      <c r="I2922" t="b">
        <f t="shared" si="411"/>
        <v>1</v>
      </c>
      <c r="J2922" t="b">
        <f t="shared" si="412"/>
        <v>0</v>
      </c>
    </row>
    <row r="2923" spans="1:10">
      <c r="A2923" s="1" t="s">
        <v>412</v>
      </c>
      <c r="B2923" t="str">
        <f t="shared" si="407"/>
        <v xml:space="preserve"> przysuski </v>
      </c>
      <c r="C2923" s="4" t="s">
        <v>17</v>
      </c>
      <c r="D2923" s="6">
        <v>3154</v>
      </c>
      <c r="E2923" s="6">
        <v>1672</v>
      </c>
      <c r="F2923" s="6">
        <v>1482</v>
      </c>
      <c r="G2923" t="b">
        <f t="shared" si="409"/>
        <v>0</v>
      </c>
      <c r="H2923" t="b">
        <f t="shared" si="410"/>
        <v>1</v>
      </c>
      <c r="I2923" t="b">
        <f t="shared" si="411"/>
        <v>1</v>
      </c>
      <c r="J2923" t="b">
        <f t="shared" si="412"/>
        <v>0</v>
      </c>
    </row>
    <row r="2924" spans="1:10">
      <c r="A2924" s="1" t="s">
        <v>412</v>
      </c>
      <c r="B2924" t="str">
        <f t="shared" si="407"/>
        <v xml:space="preserve"> przysuski </v>
      </c>
      <c r="C2924" s="4" t="s">
        <v>18</v>
      </c>
      <c r="D2924" s="6">
        <v>2686</v>
      </c>
      <c r="E2924" s="6">
        <v>1364</v>
      </c>
      <c r="F2924" s="6">
        <v>1322</v>
      </c>
      <c r="G2924" t="b">
        <f t="shared" si="409"/>
        <v>0</v>
      </c>
      <c r="H2924" t="b">
        <f t="shared" si="410"/>
        <v>1</v>
      </c>
      <c r="I2924" t="b">
        <f t="shared" si="411"/>
        <v>1</v>
      </c>
      <c r="J2924" t="b">
        <f t="shared" si="412"/>
        <v>0</v>
      </c>
    </row>
    <row r="2925" spans="1:10">
      <c r="A2925" s="1" t="s">
        <v>412</v>
      </c>
      <c r="B2925" t="str">
        <f t="shared" si="407"/>
        <v xml:space="preserve"> przysuski </v>
      </c>
      <c r="C2925" s="4" t="s">
        <v>19</v>
      </c>
      <c r="D2925" s="6">
        <v>2148</v>
      </c>
      <c r="E2925" s="6">
        <v>978</v>
      </c>
      <c r="F2925" s="6">
        <v>1170</v>
      </c>
      <c r="G2925" t="b">
        <f t="shared" si="409"/>
        <v>0</v>
      </c>
      <c r="H2925" t="b">
        <f t="shared" si="410"/>
        <v>1</v>
      </c>
      <c r="I2925" t="b">
        <f t="shared" si="411"/>
        <v>1</v>
      </c>
      <c r="J2925" t="b">
        <f t="shared" si="412"/>
        <v>0</v>
      </c>
    </row>
    <row r="2926" spans="1:10">
      <c r="A2926" s="1" t="s">
        <v>412</v>
      </c>
      <c r="B2926" t="str">
        <f t="shared" si="407"/>
        <v xml:space="preserve"> przysuski </v>
      </c>
      <c r="C2926" s="4" t="s">
        <v>5</v>
      </c>
      <c r="D2926" s="6">
        <v>5131</v>
      </c>
      <c r="E2926" s="6">
        <v>1739</v>
      </c>
      <c r="F2926" s="6">
        <v>3392</v>
      </c>
      <c r="G2926" t="b">
        <f t="shared" si="409"/>
        <v>1</v>
      </c>
      <c r="H2926" t="b">
        <f t="shared" si="410"/>
        <v>1</v>
      </c>
      <c r="I2926" t="b">
        <f t="shared" si="411"/>
        <v>0</v>
      </c>
      <c r="J2926" t="b">
        <f t="shared" si="412"/>
        <v>0</v>
      </c>
    </row>
    <row r="2927" spans="1:10">
      <c r="A2927" s="1" t="s">
        <v>412</v>
      </c>
      <c r="B2927" t="str">
        <f t="shared" si="407"/>
        <v xml:space="preserve"> przysuski </v>
      </c>
      <c r="C2927" s="4" t="s">
        <v>4</v>
      </c>
      <c r="D2927" s="6">
        <f>SUM(D2925:D2926)</f>
        <v>7279</v>
      </c>
      <c r="E2927" s="6">
        <f>SUM(E2925:E2926)</f>
        <v>2717</v>
      </c>
      <c r="F2927" s="6">
        <f t="shared" ref="F2927" si="415">SUM(F2925:F2926)</f>
        <v>4562</v>
      </c>
      <c r="G2927" t="b">
        <f t="shared" si="409"/>
        <v>1</v>
      </c>
      <c r="H2927" t="b">
        <f t="shared" si="410"/>
        <v>0</v>
      </c>
      <c r="I2927" t="b">
        <f t="shared" si="411"/>
        <v>1</v>
      </c>
      <c r="J2927" t="b">
        <f t="shared" si="412"/>
        <v>0</v>
      </c>
    </row>
    <row r="2928" spans="1:10">
      <c r="A2928" s="1" t="s">
        <v>412</v>
      </c>
      <c r="B2928" t="str">
        <f t="shared" si="407"/>
        <v xml:space="preserve"> pułtuski </v>
      </c>
      <c r="C2928" s="4" t="s">
        <v>232</v>
      </c>
      <c r="D2928" s="6">
        <v>51584</v>
      </c>
      <c r="E2928" s="6">
        <v>25498</v>
      </c>
      <c r="F2928" s="6">
        <v>26086</v>
      </c>
      <c r="G2928" t="b">
        <f t="shared" si="409"/>
        <v>1</v>
      </c>
      <c r="H2928" t="b">
        <f t="shared" si="410"/>
        <v>1</v>
      </c>
      <c r="I2928" t="b">
        <f t="shared" si="411"/>
        <v>1</v>
      </c>
      <c r="J2928" t="b">
        <f t="shared" si="412"/>
        <v>1</v>
      </c>
    </row>
    <row r="2929" spans="1:10">
      <c r="A2929" s="1" t="s">
        <v>412</v>
      </c>
      <c r="B2929" t="str">
        <f t="shared" si="407"/>
        <v xml:space="preserve"> pułtuski </v>
      </c>
      <c r="C2929" s="4" t="s">
        <v>6</v>
      </c>
      <c r="D2929" s="6">
        <v>2731</v>
      </c>
      <c r="E2929" s="6">
        <v>1423</v>
      </c>
      <c r="F2929" s="6">
        <v>1308</v>
      </c>
      <c r="G2929" t="b">
        <f t="shared" si="409"/>
        <v>0</v>
      </c>
      <c r="H2929" t="b">
        <f t="shared" si="410"/>
        <v>1</v>
      </c>
      <c r="I2929" t="b">
        <f t="shared" si="411"/>
        <v>1</v>
      </c>
      <c r="J2929" t="b">
        <f t="shared" si="412"/>
        <v>0</v>
      </c>
    </row>
    <row r="2930" spans="1:10">
      <c r="A2930" s="1" t="s">
        <v>412</v>
      </c>
      <c r="B2930" t="str">
        <f t="shared" si="407"/>
        <v xml:space="preserve"> pułtuski </v>
      </c>
      <c r="C2930" s="4" t="s">
        <v>7</v>
      </c>
      <c r="D2930" s="6">
        <v>2866</v>
      </c>
      <c r="E2930" s="6">
        <v>1491</v>
      </c>
      <c r="F2930" s="6">
        <v>1375</v>
      </c>
      <c r="G2930" t="b">
        <f t="shared" si="409"/>
        <v>0</v>
      </c>
      <c r="H2930" t="b">
        <f t="shared" si="410"/>
        <v>1</v>
      </c>
      <c r="I2930" t="b">
        <f t="shared" si="411"/>
        <v>1</v>
      </c>
      <c r="J2930" t="b">
        <f t="shared" si="412"/>
        <v>0</v>
      </c>
    </row>
    <row r="2931" spans="1:10">
      <c r="A2931" s="1" t="s">
        <v>412</v>
      </c>
      <c r="B2931" t="str">
        <f t="shared" si="407"/>
        <v xml:space="preserve"> pułtuski </v>
      </c>
      <c r="C2931" s="4" t="s">
        <v>8</v>
      </c>
      <c r="D2931" s="6">
        <v>2673</v>
      </c>
      <c r="E2931" s="6">
        <v>1350</v>
      </c>
      <c r="F2931" s="6">
        <v>1323</v>
      </c>
      <c r="G2931" t="b">
        <f t="shared" si="409"/>
        <v>0</v>
      </c>
      <c r="H2931" t="b">
        <f t="shared" si="410"/>
        <v>1</v>
      </c>
      <c r="I2931" t="b">
        <f t="shared" si="411"/>
        <v>1</v>
      </c>
      <c r="J2931" t="b">
        <f t="shared" si="412"/>
        <v>0</v>
      </c>
    </row>
    <row r="2932" spans="1:10">
      <c r="A2932" s="1" t="s">
        <v>412</v>
      </c>
      <c r="B2932" t="str">
        <f t="shared" si="407"/>
        <v xml:space="preserve"> pułtuski </v>
      </c>
      <c r="C2932" s="4" t="s">
        <v>9</v>
      </c>
      <c r="D2932" s="6">
        <v>3006</v>
      </c>
      <c r="E2932" s="6">
        <v>1550</v>
      </c>
      <c r="F2932" s="6">
        <v>1456</v>
      </c>
      <c r="G2932" t="b">
        <f t="shared" si="409"/>
        <v>0</v>
      </c>
      <c r="H2932" t="b">
        <f t="shared" si="410"/>
        <v>1</v>
      </c>
      <c r="I2932" t="b">
        <f t="shared" si="411"/>
        <v>1</v>
      </c>
      <c r="J2932" t="b">
        <f t="shared" si="412"/>
        <v>0</v>
      </c>
    </row>
    <row r="2933" spans="1:10">
      <c r="A2933" s="1" t="s">
        <v>412</v>
      </c>
      <c r="B2933" t="str">
        <f t="shared" si="407"/>
        <v xml:space="preserve"> pułtuski </v>
      </c>
      <c r="C2933" s="4" t="s">
        <v>10</v>
      </c>
      <c r="D2933" s="6">
        <v>3760</v>
      </c>
      <c r="E2933" s="6">
        <v>1849</v>
      </c>
      <c r="F2933" s="6">
        <v>1911</v>
      </c>
      <c r="G2933" t="b">
        <f t="shared" si="409"/>
        <v>0</v>
      </c>
      <c r="H2933" t="b">
        <f t="shared" si="410"/>
        <v>1</v>
      </c>
      <c r="I2933" t="b">
        <f t="shared" si="411"/>
        <v>1</v>
      </c>
      <c r="J2933" t="b">
        <f t="shared" si="412"/>
        <v>0</v>
      </c>
    </row>
    <row r="2934" spans="1:10">
      <c r="A2934" s="1" t="s">
        <v>412</v>
      </c>
      <c r="B2934" t="str">
        <f t="shared" si="407"/>
        <v xml:space="preserve"> pułtuski </v>
      </c>
      <c r="C2934" s="4" t="s">
        <v>11</v>
      </c>
      <c r="D2934" s="6">
        <v>3913</v>
      </c>
      <c r="E2934" s="6">
        <v>2027</v>
      </c>
      <c r="F2934" s="6">
        <v>1886</v>
      </c>
      <c r="G2934" t="b">
        <f t="shared" si="409"/>
        <v>0</v>
      </c>
      <c r="H2934" t="b">
        <f t="shared" si="410"/>
        <v>1</v>
      </c>
      <c r="I2934" t="b">
        <f t="shared" si="411"/>
        <v>1</v>
      </c>
      <c r="J2934" t="b">
        <f t="shared" si="412"/>
        <v>0</v>
      </c>
    </row>
    <row r="2935" spans="1:10">
      <c r="A2935" s="1" t="s">
        <v>412</v>
      </c>
      <c r="B2935" t="str">
        <f t="shared" si="407"/>
        <v xml:space="preserve"> pułtuski </v>
      </c>
      <c r="C2935" s="4" t="s">
        <v>12</v>
      </c>
      <c r="D2935" s="6">
        <v>4054</v>
      </c>
      <c r="E2935" s="6">
        <v>2107</v>
      </c>
      <c r="F2935" s="6">
        <v>1947</v>
      </c>
      <c r="G2935" t="b">
        <f t="shared" si="409"/>
        <v>0</v>
      </c>
      <c r="H2935" t="b">
        <f t="shared" si="410"/>
        <v>1</v>
      </c>
      <c r="I2935" t="b">
        <f t="shared" si="411"/>
        <v>1</v>
      </c>
      <c r="J2935" t="b">
        <f t="shared" si="412"/>
        <v>0</v>
      </c>
    </row>
    <row r="2936" spans="1:10">
      <c r="A2936" s="1" t="s">
        <v>412</v>
      </c>
      <c r="B2936" t="str">
        <f t="shared" ref="B2936:B2999" si="416">IF(C2935="65+",C2936,B2935)</f>
        <v xml:space="preserve"> pułtuski </v>
      </c>
      <c r="C2936" s="4" t="s">
        <v>13</v>
      </c>
      <c r="D2936" s="6">
        <v>3953</v>
      </c>
      <c r="E2936" s="6">
        <v>2053</v>
      </c>
      <c r="F2936" s="6">
        <v>1900</v>
      </c>
      <c r="G2936" t="b">
        <f t="shared" si="409"/>
        <v>0</v>
      </c>
      <c r="H2936" t="b">
        <f t="shared" si="410"/>
        <v>1</v>
      </c>
      <c r="I2936" t="b">
        <f t="shared" si="411"/>
        <v>1</v>
      </c>
      <c r="J2936" t="b">
        <f t="shared" si="412"/>
        <v>0</v>
      </c>
    </row>
    <row r="2937" spans="1:10">
      <c r="A2937" s="1" t="s">
        <v>412</v>
      </c>
      <c r="B2937" t="str">
        <f t="shared" si="416"/>
        <v xml:space="preserve"> pułtuski </v>
      </c>
      <c r="C2937" s="4" t="s">
        <v>14</v>
      </c>
      <c r="D2937" s="6">
        <v>3589</v>
      </c>
      <c r="E2937" s="6">
        <v>1876</v>
      </c>
      <c r="F2937" s="6">
        <v>1713</v>
      </c>
      <c r="G2937" t="b">
        <f t="shared" si="409"/>
        <v>0</v>
      </c>
      <c r="H2937" t="b">
        <f t="shared" si="410"/>
        <v>1</v>
      </c>
      <c r="I2937" t="b">
        <f t="shared" si="411"/>
        <v>1</v>
      </c>
      <c r="J2937" t="b">
        <f t="shared" si="412"/>
        <v>0</v>
      </c>
    </row>
    <row r="2938" spans="1:10">
      <c r="A2938" s="1" t="s">
        <v>412</v>
      </c>
      <c r="B2938" t="str">
        <f t="shared" si="416"/>
        <v xml:space="preserve"> pułtuski </v>
      </c>
      <c r="C2938" s="4" t="s">
        <v>15</v>
      </c>
      <c r="D2938" s="6">
        <v>3127</v>
      </c>
      <c r="E2938" s="6">
        <v>1640</v>
      </c>
      <c r="F2938" s="6">
        <v>1487</v>
      </c>
      <c r="G2938" t="b">
        <f t="shared" si="409"/>
        <v>0</v>
      </c>
      <c r="H2938" t="b">
        <f t="shared" si="410"/>
        <v>1</v>
      </c>
      <c r="I2938" t="b">
        <f t="shared" si="411"/>
        <v>1</v>
      </c>
      <c r="J2938" t="b">
        <f t="shared" si="412"/>
        <v>0</v>
      </c>
    </row>
    <row r="2939" spans="1:10">
      <c r="A2939" s="1" t="s">
        <v>412</v>
      </c>
      <c r="B2939" t="str">
        <f t="shared" si="416"/>
        <v xml:space="preserve"> pułtuski </v>
      </c>
      <c r="C2939" s="4" t="s">
        <v>16</v>
      </c>
      <c r="D2939" s="6">
        <v>3171</v>
      </c>
      <c r="E2939" s="6">
        <v>1616</v>
      </c>
      <c r="F2939" s="6">
        <v>1555</v>
      </c>
      <c r="G2939" t="b">
        <f t="shared" si="409"/>
        <v>0</v>
      </c>
      <c r="H2939" t="b">
        <f t="shared" si="410"/>
        <v>1</v>
      </c>
      <c r="I2939" t="b">
        <f t="shared" si="411"/>
        <v>1</v>
      </c>
      <c r="J2939" t="b">
        <f t="shared" si="412"/>
        <v>0</v>
      </c>
    </row>
    <row r="2940" spans="1:10">
      <c r="A2940" s="1" t="s">
        <v>412</v>
      </c>
      <c r="B2940" t="str">
        <f t="shared" si="416"/>
        <v xml:space="preserve"> pułtuski </v>
      </c>
      <c r="C2940" s="4" t="s">
        <v>17</v>
      </c>
      <c r="D2940" s="6">
        <v>3745</v>
      </c>
      <c r="E2940" s="6">
        <v>1884</v>
      </c>
      <c r="F2940" s="6">
        <v>1861</v>
      </c>
      <c r="G2940" t="b">
        <f t="shared" si="409"/>
        <v>0</v>
      </c>
      <c r="H2940" t="b">
        <f t="shared" si="410"/>
        <v>1</v>
      </c>
      <c r="I2940" t="b">
        <f t="shared" si="411"/>
        <v>1</v>
      </c>
      <c r="J2940" t="b">
        <f t="shared" si="412"/>
        <v>0</v>
      </c>
    </row>
    <row r="2941" spans="1:10">
      <c r="A2941" s="1" t="s">
        <v>412</v>
      </c>
      <c r="B2941" t="str">
        <f t="shared" si="416"/>
        <v xml:space="preserve"> pułtuski </v>
      </c>
      <c r="C2941" s="4" t="s">
        <v>18</v>
      </c>
      <c r="D2941" s="6">
        <v>3330</v>
      </c>
      <c r="E2941" s="6">
        <v>1599</v>
      </c>
      <c r="F2941" s="6">
        <v>1731</v>
      </c>
      <c r="G2941" t="b">
        <f t="shared" si="409"/>
        <v>0</v>
      </c>
      <c r="H2941" t="b">
        <f t="shared" si="410"/>
        <v>1</v>
      </c>
      <c r="I2941" t="b">
        <f t="shared" si="411"/>
        <v>1</v>
      </c>
      <c r="J2941" t="b">
        <f t="shared" si="412"/>
        <v>0</v>
      </c>
    </row>
    <row r="2942" spans="1:10">
      <c r="A2942" s="1" t="s">
        <v>412</v>
      </c>
      <c r="B2942" t="str">
        <f t="shared" si="416"/>
        <v xml:space="preserve"> pułtuski </v>
      </c>
      <c r="C2942" s="4" t="s">
        <v>19</v>
      </c>
      <c r="D2942" s="6">
        <v>2741</v>
      </c>
      <c r="E2942" s="6">
        <v>1248</v>
      </c>
      <c r="F2942" s="6">
        <v>1493</v>
      </c>
      <c r="G2942" t="b">
        <f t="shared" si="409"/>
        <v>0</v>
      </c>
      <c r="H2942" t="b">
        <f t="shared" si="410"/>
        <v>1</v>
      </c>
      <c r="I2942" t="b">
        <f t="shared" si="411"/>
        <v>1</v>
      </c>
      <c r="J2942" t="b">
        <f t="shared" si="412"/>
        <v>0</v>
      </c>
    </row>
    <row r="2943" spans="1:10">
      <c r="A2943" s="1" t="s">
        <v>412</v>
      </c>
      <c r="B2943" t="str">
        <f t="shared" si="416"/>
        <v xml:space="preserve"> pułtuski </v>
      </c>
      <c r="C2943" s="4" t="s">
        <v>5</v>
      </c>
      <c r="D2943" s="6">
        <v>4925</v>
      </c>
      <c r="E2943" s="6">
        <v>1785</v>
      </c>
      <c r="F2943" s="6">
        <v>3140</v>
      </c>
      <c r="G2943" t="b">
        <f t="shared" si="409"/>
        <v>1</v>
      </c>
      <c r="H2943" t="b">
        <f t="shared" si="410"/>
        <v>1</v>
      </c>
      <c r="I2943" t="b">
        <f t="shared" si="411"/>
        <v>0</v>
      </c>
      <c r="J2943" t="b">
        <f t="shared" si="412"/>
        <v>0</v>
      </c>
    </row>
    <row r="2944" spans="1:10">
      <c r="A2944" s="1" t="s">
        <v>412</v>
      </c>
      <c r="B2944" t="str">
        <f t="shared" si="416"/>
        <v xml:space="preserve"> pułtuski </v>
      </c>
      <c r="C2944" s="4" t="s">
        <v>4</v>
      </c>
      <c r="D2944" s="6">
        <f>SUM(D2942:D2943)</f>
        <v>7666</v>
      </c>
      <c r="E2944" s="6">
        <f>SUM(E2942:E2943)</f>
        <v>3033</v>
      </c>
      <c r="F2944" s="6">
        <f t="shared" ref="F2944" si="417">SUM(F2942:F2943)</f>
        <v>4633</v>
      </c>
      <c r="G2944" t="b">
        <f t="shared" si="409"/>
        <v>1</v>
      </c>
      <c r="H2944" t="b">
        <f t="shared" si="410"/>
        <v>0</v>
      </c>
      <c r="I2944" t="b">
        <f t="shared" si="411"/>
        <v>1</v>
      </c>
      <c r="J2944" t="b">
        <f t="shared" si="412"/>
        <v>0</v>
      </c>
    </row>
    <row r="2945" spans="1:10">
      <c r="A2945" s="1" t="s">
        <v>412</v>
      </c>
      <c r="B2945" t="str">
        <f t="shared" si="416"/>
        <v xml:space="preserve"> radomski </v>
      </c>
      <c r="C2945" s="4" t="s">
        <v>233</v>
      </c>
      <c r="D2945" s="6">
        <v>151453</v>
      </c>
      <c r="E2945" s="6">
        <v>75462</v>
      </c>
      <c r="F2945" s="6">
        <v>75991</v>
      </c>
      <c r="G2945" t="b">
        <f t="shared" si="409"/>
        <v>1</v>
      </c>
      <c r="H2945" t="b">
        <f t="shared" si="410"/>
        <v>1</v>
      </c>
      <c r="I2945" t="b">
        <f t="shared" si="411"/>
        <v>1</v>
      </c>
      <c r="J2945" t="b">
        <f t="shared" si="412"/>
        <v>1</v>
      </c>
    </row>
    <row r="2946" spans="1:10">
      <c r="A2946" s="1" t="s">
        <v>412</v>
      </c>
      <c r="B2946" t="str">
        <f t="shared" si="416"/>
        <v xml:space="preserve"> radomski </v>
      </c>
      <c r="C2946" s="4" t="s">
        <v>6</v>
      </c>
      <c r="D2946" s="6">
        <v>7919</v>
      </c>
      <c r="E2946" s="6">
        <v>4131</v>
      </c>
      <c r="F2946" s="6">
        <v>3788</v>
      </c>
      <c r="G2946" t="b">
        <f t="shared" si="409"/>
        <v>0</v>
      </c>
      <c r="H2946" t="b">
        <f t="shared" si="410"/>
        <v>1</v>
      </c>
      <c r="I2946" t="b">
        <f t="shared" si="411"/>
        <v>1</v>
      </c>
      <c r="J2946" t="b">
        <f t="shared" si="412"/>
        <v>0</v>
      </c>
    </row>
    <row r="2947" spans="1:10">
      <c r="A2947" s="1" t="s">
        <v>412</v>
      </c>
      <c r="B2947" t="str">
        <f t="shared" si="416"/>
        <v xml:space="preserve"> radomski </v>
      </c>
      <c r="C2947" s="4" t="s">
        <v>7</v>
      </c>
      <c r="D2947" s="6">
        <v>9044</v>
      </c>
      <c r="E2947" s="6">
        <v>4636</v>
      </c>
      <c r="F2947" s="6">
        <v>4408</v>
      </c>
      <c r="G2947" t="b">
        <f t="shared" si="409"/>
        <v>0</v>
      </c>
      <c r="H2947" t="b">
        <f t="shared" si="410"/>
        <v>1</v>
      </c>
      <c r="I2947" t="b">
        <f t="shared" si="411"/>
        <v>1</v>
      </c>
      <c r="J2947" t="b">
        <f t="shared" si="412"/>
        <v>0</v>
      </c>
    </row>
    <row r="2948" spans="1:10">
      <c r="A2948" s="1" t="s">
        <v>412</v>
      </c>
      <c r="B2948" t="str">
        <f t="shared" si="416"/>
        <v xml:space="preserve"> radomski </v>
      </c>
      <c r="C2948" s="4" t="s">
        <v>8</v>
      </c>
      <c r="D2948" s="6">
        <v>8463</v>
      </c>
      <c r="E2948" s="6">
        <v>4355</v>
      </c>
      <c r="F2948" s="6">
        <v>4108</v>
      </c>
      <c r="G2948" t="b">
        <f t="shared" ref="G2948:G3011" si="418">IFERROR(IF(SEARCH(" - ",C2948)&gt;0,FALSE,TRUE),TRUE)</f>
        <v>0</v>
      </c>
      <c r="H2948" t="b">
        <f t="shared" ref="H2948:H3011" si="419">IFERROR(IF(SEARCH("65+",C2948)&gt;0,FALSE,TRUE),TRUE)</f>
        <v>1</v>
      </c>
      <c r="I2948" t="b">
        <f t="shared" ref="I2948:I3011" si="420">IFERROR(IF(SEARCH("70",C2948)&gt;0,FALSE,TRUE),TRUE)</f>
        <v>1</v>
      </c>
      <c r="J2948" t="b">
        <f t="shared" ref="J2948:J3011" si="421">AND(G2948:I2948)</f>
        <v>0</v>
      </c>
    </row>
    <row r="2949" spans="1:10">
      <c r="A2949" s="1" t="s">
        <v>412</v>
      </c>
      <c r="B2949" t="str">
        <f t="shared" si="416"/>
        <v xml:space="preserve"> radomski </v>
      </c>
      <c r="C2949" s="4" t="s">
        <v>9</v>
      </c>
      <c r="D2949" s="6">
        <v>9489</v>
      </c>
      <c r="E2949" s="6">
        <v>4893</v>
      </c>
      <c r="F2949" s="6">
        <v>4596</v>
      </c>
      <c r="G2949" t="b">
        <f t="shared" si="418"/>
        <v>0</v>
      </c>
      <c r="H2949" t="b">
        <f t="shared" si="419"/>
        <v>1</v>
      </c>
      <c r="I2949" t="b">
        <f t="shared" si="420"/>
        <v>1</v>
      </c>
      <c r="J2949" t="b">
        <f t="shared" si="421"/>
        <v>0</v>
      </c>
    </row>
    <row r="2950" spans="1:10">
      <c r="A2950" s="1" t="s">
        <v>412</v>
      </c>
      <c r="B2950" t="str">
        <f t="shared" si="416"/>
        <v xml:space="preserve"> radomski </v>
      </c>
      <c r="C2950" s="4" t="s">
        <v>10</v>
      </c>
      <c r="D2950" s="6">
        <v>11277</v>
      </c>
      <c r="E2950" s="6">
        <v>5743</v>
      </c>
      <c r="F2950" s="6">
        <v>5534</v>
      </c>
      <c r="G2950" t="b">
        <f t="shared" si="418"/>
        <v>0</v>
      </c>
      <c r="H2950" t="b">
        <f t="shared" si="419"/>
        <v>1</v>
      </c>
      <c r="I2950" t="b">
        <f t="shared" si="420"/>
        <v>1</v>
      </c>
      <c r="J2950" t="b">
        <f t="shared" si="421"/>
        <v>0</v>
      </c>
    </row>
    <row r="2951" spans="1:10">
      <c r="A2951" s="1" t="s">
        <v>412</v>
      </c>
      <c r="B2951" t="str">
        <f t="shared" si="416"/>
        <v xml:space="preserve"> radomski </v>
      </c>
      <c r="C2951" s="4" t="s">
        <v>11</v>
      </c>
      <c r="D2951" s="6">
        <v>11785</v>
      </c>
      <c r="E2951" s="6">
        <v>6187</v>
      </c>
      <c r="F2951" s="6">
        <v>5598</v>
      </c>
      <c r="G2951" t="b">
        <f t="shared" si="418"/>
        <v>0</v>
      </c>
      <c r="H2951" t="b">
        <f t="shared" si="419"/>
        <v>1</v>
      </c>
      <c r="I2951" t="b">
        <f t="shared" si="420"/>
        <v>1</v>
      </c>
      <c r="J2951" t="b">
        <f t="shared" si="421"/>
        <v>0</v>
      </c>
    </row>
    <row r="2952" spans="1:10">
      <c r="A2952" s="1" t="s">
        <v>412</v>
      </c>
      <c r="B2952" t="str">
        <f t="shared" si="416"/>
        <v xml:space="preserve"> radomski </v>
      </c>
      <c r="C2952" s="4" t="s">
        <v>12</v>
      </c>
      <c r="D2952" s="6">
        <v>12560</v>
      </c>
      <c r="E2952" s="6">
        <v>6554</v>
      </c>
      <c r="F2952" s="6">
        <v>6006</v>
      </c>
      <c r="G2952" t="b">
        <f t="shared" si="418"/>
        <v>0</v>
      </c>
      <c r="H2952" t="b">
        <f t="shared" si="419"/>
        <v>1</v>
      </c>
      <c r="I2952" t="b">
        <f t="shared" si="420"/>
        <v>1</v>
      </c>
      <c r="J2952" t="b">
        <f t="shared" si="421"/>
        <v>0</v>
      </c>
    </row>
    <row r="2953" spans="1:10">
      <c r="A2953" s="1" t="s">
        <v>412</v>
      </c>
      <c r="B2953" t="str">
        <f t="shared" si="416"/>
        <v xml:space="preserve"> radomski </v>
      </c>
      <c r="C2953" s="4" t="s">
        <v>13</v>
      </c>
      <c r="D2953" s="6">
        <v>11801</v>
      </c>
      <c r="E2953" s="6">
        <v>6196</v>
      </c>
      <c r="F2953" s="6">
        <v>5605</v>
      </c>
      <c r="G2953" t="b">
        <f t="shared" si="418"/>
        <v>0</v>
      </c>
      <c r="H2953" t="b">
        <f t="shared" si="419"/>
        <v>1</v>
      </c>
      <c r="I2953" t="b">
        <f t="shared" si="420"/>
        <v>1</v>
      </c>
      <c r="J2953" t="b">
        <f t="shared" si="421"/>
        <v>0</v>
      </c>
    </row>
    <row r="2954" spans="1:10">
      <c r="A2954" s="1" t="s">
        <v>412</v>
      </c>
      <c r="B2954" t="str">
        <f t="shared" si="416"/>
        <v xml:space="preserve"> radomski </v>
      </c>
      <c r="C2954" s="4" t="s">
        <v>14</v>
      </c>
      <c r="D2954" s="6">
        <v>10892</v>
      </c>
      <c r="E2954" s="6">
        <v>5655</v>
      </c>
      <c r="F2954" s="6">
        <v>5237</v>
      </c>
      <c r="G2954" t="b">
        <f t="shared" si="418"/>
        <v>0</v>
      </c>
      <c r="H2954" t="b">
        <f t="shared" si="419"/>
        <v>1</v>
      </c>
      <c r="I2954" t="b">
        <f t="shared" si="420"/>
        <v>1</v>
      </c>
      <c r="J2954" t="b">
        <f t="shared" si="421"/>
        <v>0</v>
      </c>
    </row>
    <row r="2955" spans="1:10">
      <c r="A2955" s="1" t="s">
        <v>412</v>
      </c>
      <c r="B2955" t="str">
        <f t="shared" si="416"/>
        <v xml:space="preserve"> radomski </v>
      </c>
      <c r="C2955" s="4" t="s">
        <v>15</v>
      </c>
      <c r="D2955" s="6">
        <v>9266</v>
      </c>
      <c r="E2955" s="6">
        <v>4749</v>
      </c>
      <c r="F2955" s="6">
        <v>4517</v>
      </c>
      <c r="G2955" t="b">
        <f t="shared" si="418"/>
        <v>0</v>
      </c>
      <c r="H2955" t="b">
        <f t="shared" si="419"/>
        <v>1</v>
      </c>
      <c r="I2955" t="b">
        <f t="shared" si="420"/>
        <v>1</v>
      </c>
      <c r="J2955" t="b">
        <f t="shared" si="421"/>
        <v>0</v>
      </c>
    </row>
    <row r="2956" spans="1:10">
      <c r="A2956" s="1" t="s">
        <v>412</v>
      </c>
      <c r="B2956" t="str">
        <f t="shared" si="416"/>
        <v xml:space="preserve"> radomski </v>
      </c>
      <c r="C2956" s="4" t="s">
        <v>16</v>
      </c>
      <c r="D2956" s="6">
        <v>9060</v>
      </c>
      <c r="E2956" s="6">
        <v>4598</v>
      </c>
      <c r="F2956" s="6">
        <v>4462</v>
      </c>
      <c r="G2956" t="b">
        <f t="shared" si="418"/>
        <v>0</v>
      </c>
      <c r="H2956" t="b">
        <f t="shared" si="419"/>
        <v>1</v>
      </c>
      <c r="I2956" t="b">
        <f t="shared" si="420"/>
        <v>1</v>
      </c>
      <c r="J2956" t="b">
        <f t="shared" si="421"/>
        <v>0</v>
      </c>
    </row>
    <row r="2957" spans="1:10">
      <c r="A2957" s="1" t="s">
        <v>412</v>
      </c>
      <c r="B2957" t="str">
        <f t="shared" si="416"/>
        <v xml:space="preserve"> radomski </v>
      </c>
      <c r="C2957" s="4" t="s">
        <v>17</v>
      </c>
      <c r="D2957" s="6">
        <v>10275</v>
      </c>
      <c r="E2957" s="6">
        <v>5176</v>
      </c>
      <c r="F2957" s="6">
        <v>5099</v>
      </c>
      <c r="G2957" t="b">
        <f t="shared" si="418"/>
        <v>0</v>
      </c>
      <c r="H2957" t="b">
        <f t="shared" si="419"/>
        <v>1</v>
      </c>
      <c r="I2957" t="b">
        <f t="shared" si="420"/>
        <v>1</v>
      </c>
      <c r="J2957" t="b">
        <f t="shared" si="421"/>
        <v>0</v>
      </c>
    </row>
    <row r="2958" spans="1:10">
      <c r="A2958" s="1" t="s">
        <v>412</v>
      </c>
      <c r="B2958" t="str">
        <f t="shared" si="416"/>
        <v xml:space="preserve"> radomski </v>
      </c>
      <c r="C2958" s="4" t="s">
        <v>18</v>
      </c>
      <c r="D2958" s="6">
        <v>9771</v>
      </c>
      <c r="E2958" s="6">
        <v>4712</v>
      </c>
      <c r="F2958" s="6">
        <v>5059</v>
      </c>
      <c r="G2958" t="b">
        <f t="shared" si="418"/>
        <v>0</v>
      </c>
      <c r="H2958" t="b">
        <f t="shared" si="419"/>
        <v>1</v>
      </c>
      <c r="I2958" t="b">
        <f t="shared" si="420"/>
        <v>1</v>
      </c>
      <c r="J2958" t="b">
        <f t="shared" si="421"/>
        <v>0</v>
      </c>
    </row>
    <row r="2959" spans="1:10">
      <c r="A2959" s="1" t="s">
        <v>412</v>
      </c>
      <c r="B2959" t="str">
        <f t="shared" si="416"/>
        <v xml:space="preserve"> radomski </v>
      </c>
      <c r="C2959" s="4" t="s">
        <v>19</v>
      </c>
      <c r="D2959" s="6">
        <v>7025</v>
      </c>
      <c r="E2959" s="6">
        <v>3301</v>
      </c>
      <c r="F2959" s="6">
        <v>3724</v>
      </c>
      <c r="G2959" t="b">
        <f t="shared" si="418"/>
        <v>0</v>
      </c>
      <c r="H2959" t="b">
        <f t="shared" si="419"/>
        <v>1</v>
      </c>
      <c r="I2959" t="b">
        <f t="shared" si="420"/>
        <v>1</v>
      </c>
      <c r="J2959" t="b">
        <f t="shared" si="421"/>
        <v>0</v>
      </c>
    </row>
    <row r="2960" spans="1:10">
      <c r="A2960" s="1" t="s">
        <v>412</v>
      </c>
      <c r="B2960" t="str">
        <f t="shared" si="416"/>
        <v xml:space="preserve"> radomski </v>
      </c>
      <c r="C2960" s="4" t="s">
        <v>5</v>
      </c>
      <c r="D2960" s="6">
        <v>12826</v>
      </c>
      <c r="E2960" s="6">
        <v>4576</v>
      </c>
      <c r="F2960" s="6">
        <v>8250</v>
      </c>
      <c r="G2960" t="b">
        <f t="shared" si="418"/>
        <v>1</v>
      </c>
      <c r="H2960" t="b">
        <f t="shared" si="419"/>
        <v>1</v>
      </c>
      <c r="I2960" t="b">
        <f t="shared" si="420"/>
        <v>0</v>
      </c>
      <c r="J2960" t="b">
        <f t="shared" si="421"/>
        <v>0</v>
      </c>
    </row>
    <row r="2961" spans="1:10">
      <c r="A2961" s="1" t="s">
        <v>412</v>
      </c>
      <c r="B2961" t="str">
        <f t="shared" si="416"/>
        <v xml:space="preserve"> radomski </v>
      </c>
      <c r="C2961" s="4" t="s">
        <v>4</v>
      </c>
      <c r="D2961" s="6">
        <f>SUM(D2959:D2960)</f>
        <v>19851</v>
      </c>
      <c r="E2961" s="6">
        <f>SUM(E2959:E2960)</f>
        <v>7877</v>
      </c>
      <c r="F2961" s="6">
        <f t="shared" ref="F2961" si="422">SUM(F2959:F2960)</f>
        <v>11974</v>
      </c>
      <c r="G2961" t="b">
        <f t="shared" si="418"/>
        <v>1</v>
      </c>
      <c r="H2961" t="b">
        <f t="shared" si="419"/>
        <v>0</v>
      </c>
      <c r="I2961" t="b">
        <f t="shared" si="420"/>
        <v>1</v>
      </c>
      <c r="J2961" t="b">
        <f t="shared" si="421"/>
        <v>0</v>
      </c>
    </row>
    <row r="2962" spans="1:10">
      <c r="A2962" s="1" t="s">
        <v>412</v>
      </c>
      <c r="B2962" t="str">
        <f t="shared" si="416"/>
        <v xml:space="preserve"> siedlecki </v>
      </c>
      <c r="C2962" s="4" t="s">
        <v>234</v>
      </c>
      <c r="D2962" s="6">
        <v>81449</v>
      </c>
      <c r="E2962" s="6">
        <v>40975</v>
      </c>
      <c r="F2962" s="6">
        <v>40474</v>
      </c>
      <c r="G2962" t="b">
        <f t="shared" si="418"/>
        <v>1</v>
      </c>
      <c r="H2962" t="b">
        <f t="shared" si="419"/>
        <v>1</v>
      </c>
      <c r="I2962" t="b">
        <f t="shared" si="420"/>
        <v>1</v>
      </c>
      <c r="J2962" t="b">
        <f t="shared" si="421"/>
        <v>1</v>
      </c>
    </row>
    <row r="2963" spans="1:10">
      <c r="A2963" s="1" t="s">
        <v>412</v>
      </c>
      <c r="B2963" t="str">
        <f t="shared" si="416"/>
        <v xml:space="preserve"> siedlecki </v>
      </c>
      <c r="C2963" s="4" t="s">
        <v>6</v>
      </c>
      <c r="D2963" s="6">
        <v>4388</v>
      </c>
      <c r="E2963" s="6">
        <v>2234</v>
      </c>
      <c r="F2963" s="6">
        <v>2154</v>
      </c>
      <c r="G2963" t="b">
        <f t="shared" si="418"/>
        <v>0</v>
      </c>
      <c r="H2963" t="b">
        <f t="shared" si="419"/>
        <v>1</v>
      </c>
      <c r="I2963" t="b">
        <f t="shared" si="420"/>
        <v>1</v>
      </c>
      <c r="J2963" t="b">
        <f t="shared" si="421"/>
        <v>0</v>
      </c>
    </row>
    <row r="2964" spans="1:10">
      <c r="A2964" s="1" t="s">
        <v>412</v>
      </c>
      <c r="B2964" t="str">
        <f t="shared" si="416"/>
        <v xml:space="preserve"> siedlecki </v>
      </c>
      <c r="C2964" s="4" t="s">
        <v>7</v>
      </c>
      <c r="D2964" s="6">
        <v>4604</v>
      </c>
      <c r="E2964" s="6">
        <v>2352</v>
      </c>
      <c r="F2964" s="6">
        <v>2252</v>
      </c>
      <c r="G2964" t="b">
        <f t="shared" si="418"/>
        <v>0</v>
      </c>
      <c r="H2964" t="b">
        <f t="shared" si="419"/>
        <v>1</v>
      </c>
      <c r="I2964" t="b">
        <f t="shared" si="420"/>
        <v>1</v>
      </c>
      <c r="J2964" t="b">
        <f t="shared" si="421"/>
        <v>0</v>
      </c>
    </row>
    <row r="2965" spans="1:10">
      <c r="A2965" s="1" t="s">
        <v>412</v>
      </c>
      <c r="B2965" t="str">
        <f t="shared" si="416"/>
        <v xml:space="preserve"> siedlecki </v>
      </c>
      <c r="C2965" s="4" t="s">
        <v>8</v>
      </c>
      <c r="D2965" s="6">
        <v>4428</v>
      </c>
      <c r="E2965" s="6">
        <v>2254</v>
      </c>
      <c r="F2965" s="6">
        <v>2174</v>
      </c>
      <c r="G2965" t="b">
        <f t="shared" si="418"/>
        <v>0</v>
      </c>
      <c r="H2965" t="b">
        <f t="shared" si="419"/>
        <v>1</v>
      </c>
      <c r="I2965" t="b">
        <f t="shared" si="420"/>
        <v>1</v>
      </c>
      <c r="J2965" t="b">
        <f t="shared" si="421"/>
        <v>0</v>
      </c>
    </row>
    <row r="2966" spans="1:10">
      <c r="A2966" s="1" t="s">
        <v>412</v>
      </c>
      <c r="B2966" t="str">
        <f t="shared" si="416"/>
        <v xml:space="preserve"> siedlecki </v>
      </c>
      <c r="C2966" s="4" t="s">
        <v>9</v>
      </c>
      <c r="D2966" s="6">
        <v>5177</v>
      </c>
      <c r="E2966" s="6">
        <v>2710</v>
      </c>
      <c r="F2966" s="6">
        <v>2467</v>
      </c>
      <c r="G2966" t="b">
        <f t="shared" si="418"/>
        <v>0</v>
      </c>
      <c r="H2966" t="b">
        <f t="shared" si="419"/>
        <v>1</v>
      </c>
      <c r="I2966" t="b">
        <f t="shared" si="420"/>
        <v>1</v>
      </c>
      <c r="J2966" t="b">
        <f t="shared" si="421"/>
        <v>0</v>
      </c>
    </row>
    <row r="2967" spans="1:10">
      <c r="A2967" s="1" t="s">
        <v>412</v>
      </c>
      <c r="B2967" t="str">
        <f t="shared" si="416"/>
        <v xml:space="preserve"> siedlecki </v>
      </c>
      <c r="C2967" s="4" t="s">
        <v>10</v>
      </c>
      <c r="D2967" s="6">
        <v>6340</v>
      </c>
      <c r="E2967" s="6">
        <v>3260</v>
      </c>
      <c r="F2967" s="6">
        <v>3080</v>
      </c>
      <c r="G2967" t="b">
        <f t="shared" si="418"/>
        <v>0</v>
      </c>
      <c r="H2967" t="b">
        <f t="shared" si="419"/>
        <v>1</v>
      </c>
      <c r="I2967" t="b">
        <f t="shared" si="420"/>
        <v>1</v>
      </c>
      <c r="J2967" t="b">
        <f t="shared" si="421"/>
        <v>0</v>
      </c>
    </row>
    <row r="2968" spans="1:10">
      <c r="A2968" s="1" t="s">
        <v>412</v>
      </c>
      <c r="B2968" t="str">
        <f t="shared" si="416"/>
        <v xml:space="preserve"> siedlecki </v>
      </c>
      <c r="C2968" s="4" t="s">
        <v>11</v>
      </c>
      <c r="D2968" s="6">
        <v>6393</v>
      </c>
      <c r="E2968" s="6">
        <v>3365</v>
      </c>
      <c r="F2968" s="6">
        <v>3028</v>
      </c>
      <c r="G2968" t="b">
        <f t="shared" si="418"/>
        <v>0</v>
      </c>
      <c r="H2968" t="b">
        <f t="shared" si="419"/>
        <v>1</v>
      </c>
      <c r="I2968" t="b">
        <f t="shared" si="420"/>
        <v>1</v>
      </c>
      <c r="J2968" t="b">
        <f t="shared" si="421"/>
        <v>0</v>
      </c>
    </row>
    <row r="2969" spans="1:10">
      <c r="A2969" s="1" t="s">
        <v>412</v>
      </c>
      <c r="B2969" t="str">
        <f t="shared" si="416"/>
        <v xml:space="preserve"> siedlecki </v>
      </c>
      <c r="C2969" s="4" t="s">
        <v>12</v>
      </c>
      <c r="D2969" s="6">
        <v>6106</v>
      </c>
      <c r="E2969" s="6">
        <v>3274</v>
      </c>
      <c r="F2969" s="6">
        <v>2832</v>
      </c>
      <c r="G2969" t="b">
        <f t="shared" si="418"/>
        <v>0</v>
      </c>
      <c r="H2969" t="b">
        <f t="shared" si="419"/>
        <v>1</v>
      </c>
      <c r="I2969" t="b">
        <f t="shared" si="420"/>
        <v>1</v>
      </c>
      <c r="J2969" t="b">
        <f t="shared" si="421"/>
        <v>0</v>
      </c>
    </row>
    <row r="2970" spans="1:10">
      <c r="A2970" s="1" t="s">
        <v>412</v>
      </c>
      <c r="B2970" t="str">
        <f t="shared" si="416"/>
        <v xml:space="preserve"> siedlecki </v>
      </c>
      <c r="C2970" s="4" t="s">
        <v>13</v>
      </c>
      <c r="D2970" s="6">
        <v>5867</v>
      </c>
      <c r="E2970" s="6">
        <v>3092</v>
      </c>
      <c r="F2970" s="6">
        <v>2775</v>
      </c>
      <c r="G2970" t="b">
        <f t="shared" si="418"/>
        <v>0</v>
      </c>
      <c r="H2970" t="b">
        <f t="shared" si="419"/>
        <v>1</v>
      </c>
      <c r="I2970" t="b">
        <f t="shared" si="420"/>
        <v>1</v>
      </c>
      <c r="J2970" t="b">
        <f t="shared" si="421"/>
        <v>0</v>
      </c>
    </row>
    <row r="2971" spans="1:10">
      <c r="A2971" s="1" t="s">
        <v>412</v>
      </c>
      <c r="B2971" t="str">
        <f t="shared" si="416"/>
        <v xml:space="preserve"> siedlecki </v>
      </c>
      <c r="C2971" s="4" t="s">
        <v>14</v>
      </c>
      <c r="D2971" s="6">
        <v>5510</v>
      </c>
      <c r="E2971" s="6">
        <v>2950</v>
      </c>
      <c r="F2971" s="6">
        <v>2560</v>
      </c>
      <c r="G2971" t="b">
        <f t="shared" si="418"/>
        <v>0</v>
      </c>
      <c r="H2971" t="b">
        <f t="shared" si="419"/>
        <v>1</v>
      </c>
      <c r="I2971" t="b">
        <f t="shared" si="420"/>
        <v>1</v>
      </c>
      <c r="J2971" t="b">
        <f t="shared" si="421"/>
        <v>0</v>
      </c>
    </row>
    <row r="2972" spans="1:10">
      <c r="A2972" s="1" t="s">
        <v>412</v>
      </c>
      <c r="B2972" t="str">
        <f t="shared" si="416"/>
        <v xml:space="preserve"> siedlecki </v>
      </c>
      <c r="C2972" s="4" t="s">
        <v>15</v>
      </c>
      <c r="D2972" s="6">
        <v>5057</v>
      </c>
      <c r="E2972" s="6">
        <v>2615</v>
      </c>
      <c r="F2972" s="6">
        <v>2442</v>
      </c>
      <c r="G2972" t="b">
        <f t="shared" si="418"/>
        <v>0</v>
      </c>
      <c r="H2972" t="b">
        <f t="shared" si="419"/>
        <v>1</v>
      </c>
      <c r="I2972" t="b">
        <f t="shared" si="420"/>
        <v>1</v>
      </c>
      <c r="J2972" t="b">
        <f t="shared" si="421"/>
        <v>0</v>
      </c>
    </row>
    <row r="2973" spans="1:10">
      <c r="A2973" s="1" t="s">
        <v>412</v>
      </c>
      <c r="B2973" t="str">
        <f t="shared" si="416"/>
        <v xml:space="preserve"> siedlecki </v>
      </c>
      <c r="C2973" s="4" t="s">
        <v>16</v>
      </c>
      <c r="D2973" s="6">
        <v>5173</v>
      </c>
      <c r="E2973" s="6">
        <v>2722</v>
      </c>
      <c r="F2973" s="6">
        <v>2451</v>
      </c>
      <c r="G2973" t="b">
        <f t="shared" si="418"/>
        <v>0</v>
      </c>
      <c r="H2973" t="b">
        <f t="shared" si="419"/>
        <v>1</v>
      </c>
      <c r="I2973" t="b">
        <f t="shared" si="420"/>
        <v>1</v>
      </c>
      <c r="J2973" t="b">
        <f t="shared" si="421"/>
        <v>0</v>
      </c>
    </row>
    <row r="2974" spans="1:10">
      <c r="A2974" s="1" t="s">
        <v>412</v>
      </c>
      <c r="B2974" t="str">
        <f t="shared" si="416"/>
        <v xml:space="preserve"> siedlecki </v>
      </c>
      <c r="C2974" s="4" t="s">
        <v>17</v>
      </c>
      <c r="D2974" s="6">
        <v>5161</v>
      </c>
      <c r="E2974" s="6">
        <v>2720</v>
      </c>
      <c r="F2974" s="6">
        <v>2441</v>
      </c>
      <c r="G2974" t="b">
        <f t="shared" si="418"/>
        <v>0</v>
      </c>
      <c r="H2974" t="b">
        <f t="shared" si="419"/>
        <v>1</v>
      </c>
      <c r="I2974" t="b">
        <f t="shared" si="420"/>
        <v>1</v>
      </c>
      <c r="J2974" t="b">
        <f t="shared" si="421"/>
        <v>0</v>
      </c>
    </row>
    <row r="2975" spans="1:10">
      <c r="A2975" s="1" t="s">
        <v>412</v>
      </c>
      <c r="B2975" t="str">
        <f t="shared" si="416"/>
        <v xml:space="preserve"> siedlecki </v>
      </c>
      <c r="C2975" s="4" t="s">
        <v>18</v>
      </c>
      <c r="D2975" s="6">
        <v>4870</v>
      </c>
      <c r="E2975" s="6">
        <v>2478</v>
      </c>
      <c r="F2975" s="6">
        <v>2392</v>
      </c>
      <c r="G2975" t="b">
        <f t="shared" si="418"/>
        <v>0</v>
      </c>
      <c r="H2975" t="b">
        <f t="shared" si="419"/>
        <v>1</v>
      </c>
      <c r="I2975" t="b">
        <f t="shared" si="420"/>
        <v>1</v>
      </c>
      <c r="J2975" t="b">
        <f t="shared" si="421"/>
        <v>0</v>
      </c>
    </row>
    <row r="2976" spans="1:10">
      <c r="A2976" s="1" t="s">
        <v>412</v>
      </c>
      <c r="B2976" t="str">
        <f t="shared" si="416"/>
        <v xml:space="preserve"> siedlecki </v>
      </c>
      <c r="C2976" s="4" t="s">
        <v>19</v>
      </c>
      <c r="D2976" s="6">
        <v>3700</v>
      </c>
      <c r="E2976" s="6">
        <v>1738</v>
      </c>
      <c r="F2976" s="6">
        <v>1962</v>
      </c>
      <c r="G2976" t="b">
        <f t="shared" si="418"/>
        <v>0</v>
      </c>
      <c r="H2976" t="b">
        <f t="shared" si="419"/>
        <v>1</v>
      </c>
      <c r="I2976" t="b">
        <f t="shared" si="420"/>
        <v>1</v>
      </c>
      <c r="J2976" t="b">
        <f t="shared" si="421"/>
        <v>0</v>
      </c>
    </row>
    <row r="2977" spans="1:10">
      <c r="A2977" s="1" t="s">
        <v>412</v>
      </c>
      <c r="B2977" t="str">
        <f t="shared" si="416"/>
        <v xml:space="preserve"> siedlecki </v>
      </c>
      <c r="C2977" s="4" t="s">
        <v>5</v>
      </c>
      <c r="D2977" s="6">
        <v>8675</v>
      </c>
      <c r="E2977" s="6">
        <v>3211</v>
      </c>
      <c r="F2977" s="6">
        <v>5464</v>
      </c>
      <c r="G2977" t="b">
        <f t="shared" si="418"/>
        <v>1</v>
      </c>
      <c r="H2977" t="b">
        <f t="shared" si="419"/>
        <v>1</v>
      </c>
      <c r="I2977" t="b">
        <f t="shared" si="420"/>
        <v>0</v>
      </c>
      <c r="J2977" t="b">
        <f t="shared" si="421"/>
        <v>0</v>
      </c>
    </row>
    <row r="2978" spans="1:10">
      <c r="A2978" s="1" t="s">
        <v>412</v>
      </c>
      <c r="B2978" t="str">
        <f t="shared" si="416"/>
        <v xml:space="preserve"> siedlecki </v>
      </c>
      <c r="C2978" s="4" t="s">
        <v>4</v>
      </c>
      <c r="D2978" s="6">
        <f>SUM(D2976:D2977)</f>
        <v>12375</v>
      </c>
      <c r="E2978" s="6">
        <f>SUM(E2976:E2977)</f>
        <v>4949</v>
      </c>
      <c r="F2978" s="6">
        <f t="shared" ref="F2978" si="423">SUM(F2976:F2977)</f>
        <v>7426</v>
      </c>
      <c r="G2978" t="b">
        <f t="shared" si="418"/>
        <v>1</v>
      </c>
      <c r="H2978" t="b">
        <f t="shared" si="419"/>
        <v>0</v>
      </c>
      <c r="I2978" t="b">
        <f t="shared" si="420"/>
        <v>1</v>
      </c>
      <c r="J2978" t="b">
        <f t="shared" si="421"/>
        <v>0</v>
      </c>
    </row>
    <row r="2979" spans="1:10">
      <c r="A2979" s="1" t="s">
        <v>412</v>
      </c>
      <c r="B2979" t="str">
        <f t="shared" si="416"/>
        <v xml:space="preserve"> sierpecki </v>
      </c>
      <c r="C2979" s="4" t="s">
        <v>235</v>
      </c>
      <c r="D2979" s="6">
        <v>52776</v>
      </c>
      <c r="E2979" s="6">
        <v>25898</v>
      </c>
      <c r="F2979" s="6">
        <v>26878</v>
      </c>
      <c r="G2979" t="b">
        <f t="shared" si="418"/>
        <v>1</v>
      </c>
      <c r="H2979" t="b">
        <f t="shared" si="419"/>
        <v>1</v>
      </c>
      <c r="I2979" t="b">
        <f t="shared" si="420"/>
        <v>1</v>
      </c>
      <c r="J2979" t="b">
        <f t="shared" si="421"/>
        <v>1</v>
      </c>
    </row>
    <row r="2980" spans="1:10">
      <c r="A2980" s="1" t="s">
        <v>412</v>
      </c>
      <c r="B2980" t="str">
        <f t="shared" si="416"/>
        <v xml:space="preserve"> sierpecki </v>
      </c>
      <c r="C2980" s="4" t="s">
        <v>6</v>
      </c>
      <c r="D2980" s="6">
        <v>2515</v>
      </c>
      <c r="E2980" s="6">
        <v>1264</v>
      </c>
      <c r="F2980" s="6">
        <v>1251</v>
      </c>
      <c r="G2980" t="b">
        <f t="shared" si="418"/>
        <v>0</v>
      </c>
      <c r="H2980" t="b">
        <f t="shared" si="419"/>
        <v>1</v>
      </c>
      <c r="I2980" t="b">
        <f t="shared" si="420"/>
        <v>1</v>
      </c>
      <c r="J2980" t="b">
        <f t="shared" si="421"/>
        <v>0</v>
      </c>
    </row>
    <row r="2981" spans="1:10">
      <c r="A2981" s="1" t="s">
        <v>412</v>
      </c>
      <c r="B2981" t="str">
        <f t="shared" si="416"/>
        <v xml:space="preserve"> sierpecki </v>
      </c>
      <c r="C2981" s="4" t="s">
        <v>7</v>
      </c>
      <c r="D2981" s="6">
        <v>2778</v>
      </c>
      <c r="E2981" s="6">
        <v>1371</v>
      </c>
      <c r="F2981" s="6">
        <v>1407</v>
      </c>
      <c r="G2981" t="b">
        <f t="shared" si="418"/>
        <v>0</v>
      </c>
      <c r="H2981" t="b">
        <f t="shared" si="419"/>
        <v>1</v>
      </c>
      <c r="I2981" t="b">
        <f t="shared" si="420"/>
        <v>1</v>
      </c>
      <c r="J2981" t="b">
        <f t="shared" si="421"/>
        <v>0</v>
      </c>
    </row>
    <row r="2982" spans="1:10">
      <c r="A2982" s="1" t="s">
        <v>412</v>
      </c>
      <c r="B2982" t="str">
        <f t="shared" si="416"/>
        <v xml:space="preserve"> sierpecki </v>
      </c>
      <c r="C2982" s="4" t="s">
        <v>8</v>
      </c>
      <c r="D2982" s="6">
        <v>2736</v>
      </c>
      <c r="E2982" s="6">
        <v>1429</v>
      </c>
      <c r="F2982" s="6">
        <v>1307</v>
      </c>
      <c r="G2982" t="b">
        <f t="shared" si="418"/>
        <v>0</v>
      </c>
      <c r="H2982" t="b">
        <f t="shared" si="419"/>
        <v>1</v>
      </c>
      <c r="I2982" t="b">
        <f t="shared" si="420"/>
        <v>1</v>
      </c>
      <c r="J2982" t="b">
        <f t="shared" si="421"/>
        <v>0</v>
      </c>
    </row>
    <row r="2983" spans="1:10">
      <c r="A2983" s="1" t="s">
        <v>412</v>
      </c>
      <c r="B2983" t="str">
        <f t="shared" si="416"/>
        <v xml:space="preserve"> sierpecki </v>
      </c>
      <c r="C2983" s="4" t="s">
        <v>9</v>
      </c>
      <c r="D2983" s="6">
        <v>3320</v>
      </c>
      <c r="E2983" s="6">
        <v>1699</v>
      </c>
      <c r="F2983" s="6">
        <v>1621</v>
      </c>
      <c r="G2983" t="b">
        <f t="shared" si="418"/>
        <v>0</v>
      </c>
      <c r="H2983" t="b">
        <f t="shared" si="419"/>
        <v>1</v>
      </c>
      <c r="I2983" t="b">
        <f t="shared" si="420"/>
        <v>1</v>
      </c>
      <c r="J2983" t="b">
        <f t="shared" si="421"/>
        <v>0</v>
      </c>
    </row>
    <row r="2984" spans="1:10">
      <c r="A2984" s="1" t="s">
        <v>412</v>
      </c>
      <c r="B2984" t="str">
        <f t="shared" si="416"/>
        <v xml:space="preserve"> sierpecki </v>
      </c>
      <c r="C2984" s="4" t="s">
        <v>10</v>
      </c>
      <c r="D2984" s="6">
        <v>3914</v>
      </c>
      <c r="E2984" s="6">
        <v>2022</v>
      </c>
      <c r="F2984" s="6">
        <v>1892</v>
      </c>
      <c r="G2984" t="b">
        <f t="shared" si="418"/>
        <v>0</v>
      </c>
      <c r="H2984" t="b">
        <f t="shared" si="419"/>
        <v>1</v>
      </c>
      <c r="I2984" t="b">
        <f t="shared" si="420"/>
        <v>1</v>
      </c>
      <c r="J2984" t="b">
        <f t="shared" si="421"/>
        <v>0</v>
      </c>
    </row>
    <row r="2985" spans="1:10">
      <c r="A2985" s="1" t="s">
        <v>412</v>
      </c>
      <c r="B2985" t="str">
        <f t="shared" si="416"/>
        <v xml:space="preserve"> sierpecki </v>
      </c>
      <c r="C2985" s="4" t="s">
        <v>11</v>
      </c>
      <c r="D2985" s="6">
        <v>4099</v>
      </c>
      <c r="E2985" s="6">
        <v>2105</v>
      </c>
      <c r="F2985" s="6">
        <v>1994</v>
      </c>
      <c r="G2985" t="b">
        <f t="shared" si="418"/>
        <v>0</v>
      </c>
      <c r="H2985" t="b">
        <f t="shared" si="419"/>
        <v>1</v>
      </c>
      <c r="I2985" t="b">
        <f t="shared" si="420"/>
        <v>1</v>
      </c>
      <c r="J2985" t="b">
        <f t="shared" si="421"/>
        <v>0</v>
      </c>
    </row>
    <row r="2986" spans="1:10">
      <c r="A2986" s="1" t="s">
        <v>412</v>
      </c>
      <c r="B2986" t="str">
        <f t="shared" si="416"/>
        <v xml:space="preserve"> sierpecki </v>
      </c>
      <c r="C2986" s="4" t="s">
        <v>12</v>
      </c>
      <c r="D2986" s="6">
        <v>3881</v>
      </c>
      <c r="E2986" s="6">
        <v>2062</v>
      </c>
      <c r="F2986" s="6">
        <v>1819</v>
      </c>
      <c r="G2986" t="b">
        <f t="shared" si="418"/>
        <v>0</v>
      </c>
      <c r="H2986" t="b">
        <f t="shared" si="419"/>
        <v>1</v>
      </c>
      <c r="I2986" t="b">
        <f t="shared" si="420"/>
        <v>1</v>
      </c>
      <c r="J2986" t="b">
        <f t="shared" si="421"/>
        <v>0</v>
      </c>
    </row>
    <row r="2987" spans="1:10">
      <c r="A2987" s="1" t="s">
        <v>412</v>
      </c>
      <c r="B2987" t="str">
        <f t="shared" si="416"/>
        <v xml:space="preserve"> sierpecki </v>
      </c>
      <c r="C2987" s="4" t="s">
        <v>13</v>
      </c>
      <c r="D2987" s="6">
        <v>3822</v>
      </c>
      <c r="E2987" s="6">
        <v>2013</v>
      </c>
      <c r="F2987" s="6">
        <v>1809</v>
      </c>
      <c r="G2987" t="b">
        <f t="shared" si="418"/>
        <v>0</v>
      </c>
      <c r="H2987" t="b">
        <f t="shared" si="419"/>
        <v>1</v>
      </c>
      <c r="I2987" t="b">
        <f t="shared" si="420"/>
        <v>1</v>
      </c>
      <c r="J2987" t="b">
        <f t="shared" si="421"/>
        <v>0</v>
      </c>
    </row>
    <row r="2988" spans="1:10">
      <c r="A2988" s="1" t="s">
        <v>412</v>
      </c>
      <c r="B2988" t="str">
        <f t="shared" si="416"/>
        <v xml:space="preserve"> sierpecki </v>
      </c>
      <c r="C2988" s="4" t="s">
        <v>14</v>
      </c>
      <c r="D2988" s="6">
        <v>3479</v>
      </c>
      <c r="E2988" s="6">
        <v>1785</v>
      </c>
      <c r="F2988" s="6">
        <v>1694</v>
      </c>
      <c r="G2988" t="b">
        <f t="shared" si="418"/>
        <v>0</v>
      </c>
      <c r="H2988" t="b">
        <f t="shared" si="419"/>
        <v>1</v>
      </c>
      <c r="I2988" t="b">
        <f t="shared" si="420"/>
        <v>1</v>
      </c>
      <c r="J2988" t="b">
        <f t="shared" si="421"/>
        <v>0</v>
      </c>
    </row>
    <row r="2989" spans="1:10">
      <c r="A2989" s="1" t="s">
        <v>412</v>
      </c>
      <c r="B2989" t="str">
        <f t="shared" si="416"/>
        <v xml:space="preserve"> sierpecki </v>
      </c>
      <c r="C2989" s="4" t="s">
        <v>15</v>
      </c>
      <c r="D2989" s="6">
        <v>3493</v>
      </c>
      <c r="E2989" s="6">
        <v>1776</v>
      </c>
      <c r="F2989" s="6">
        <v>1717</v>
      </c>
      <c r="G2989" t="b">
        <f t="shared" si="418"/>
        <v>0</v>
      </c>
      <c r="H2989" t="b">
        <f t="shared" si="419"/>
        <v>1</v>
      </c>
      <c r="I2989" t="b">
        <f t="shared" si="420"/>
        <v>1</v>
      </c>
      <c r="J2989" t="b">
        <f t="shared" si="421"/>
        <v>0</v>
      </c>
    </row>
    <row r="2990" spans="1:10">
      <c r="A2990" s="1" t="s">
        <v>412</v>
      </c>
      <c r="B2990" t="str">
        <f t="shared" si="416"/>
        <v xml:space="preserve"> sierpecki </v>
      </c>
      <c r="C2990" s="4" t="s">
        <v>16</v>
      </c>
      <c r="D2990" s="6">
        <v>3539</v>
      </c>
      <c r="E2990" s="6">
        <v>1796</v>
      </c>
      <c r="F2990" s="6">
        <v>1743</v>
      </c>
      <c r="G2990" t="b">
        <f t="shared" si="418"/>
        <v>0</v>
      </c>
      <c r="H2990" t="b">
        <f t="shared" si="419"/>
        <v>1</v>
      </c>
      <c r="I2990" t="b">
        <f t="shared" si="420"/>
        <v>1</v>
      </c>
      <c r="J2990" t="b">
        <f t="shared" si="421"/>
        <v>0</v>
      </c>
    </row>
    <row r="2991" spans="1:10">
      <c r="A2991" s="1" t="s">
        <v>412</v>
      </c>
      <c r="B2991" t="str">
        <f t="shared" si="416"/>
        <v xml:space="preserve"> sierpecki </v>
      </c>
      <c r="C2991" s="4" t="s">
        <v>17</v>
      </c>
      <c r="D2991" s="6">
        <v>3850</v>
      </c>
      <c r="E2991" s="6">
        <v>1967</v>
      </c>
      <c r="F2991" s="6">
        <v>1883</v>
      </c>
      <c r="G2991" t="b">
        <f t="shared" si="418"/>
        <v>0</v>
      </c>
      <c r="H2991" t="b">
        <f t="shared" si="419"/>
        <v>1</v>
      </c>
      <c r="I2991" t="b">
        <f t="shared" si="420"/>
        <v>1</v>
      </c>
      <c r="J2991" t="b">
        <f t="shared" si="421"/>
        <v>0</v>
      </c>
    </row>
    <row r="2992" spans="1:10">
      <c r="A2992" s="1" t="s">
        <v>412</v>
      </c>
      <c r="B2992" t="str">
        <f t="shared" si="416"/>
        <v xml:space="preserve"> sierpecki </v>
      </c>
      <c r="C2992" s="4" t="s">
        <v>18</v>
      </c>
      <c r="D2992" s="6">
        <v>3387</v>
      </c>
      <c r="E2992" s="6">
        <v>1644</v>
      </c>
      <c r="F2992" s="6">
        <v>1743</v>
      </c>
      <c r="G2992" t="b">
        <f t="shared" si="418"/>
        <v>0</v>
      </c>
      <c r="H2992" t="b">
        <f t="shared" si="419"/>
        <v>1</v>
      </c>
      <c r="I2992" t="b">
        <f t="shared" si="420"/>
        <v>1</v>
      </c>
      <c r="J2992" t="b">
        <f t="shared" si="421"/>
        <v>0</v>
      </c>
    </row>
    <row r="2993" spans="1:10">
      <c r="A2993" s="1" t="s">
        <v>412</v>
      </c>
      <c r="B2993" t="str">
        <f t="shared" si="416"/>
        <v xml:space="preserve"> sierpecki </v>
      </c>
      <c r="C2993" s="4" t="s">
        <v>19</v>
      </c>
      <c r="D2993" s="6">
        <v>2713</v>
      </c>
      <c r="E2993" s="6">
        <v>1206</v>
      </c>
      <c r="F2993" s="6">
        <v>1507</v>
      </c>
      <c r="G2993" t="b">
        <f t="shared" si="418"/>
        <v>0</v>
      </c>
      <c r="H2993" t="b">
        <f t="shared" si="419"/>
        <v>1</v>
      </c>
      <c r="I2993" t="b">
        <f t="shared" si="420"/>
        <v>1</v>
      </c>
      <c r="J2993" t="b">
        <f t="shared" si="421"/>
        <v>0</v>
      </c>
    </row>
    <row r="2994" spans="1:10">
      <c r="A2994" s="1" t="s">
        <v>412</v>
      </c>
      <c r="B2994" t="str">
        <f t="shared" si="416"/>
        <v xml:space="preserve"> sierpecki </v>
      </c>
      <c r="C2994" s="4" t="s">
        <v>5</v>
      </c>
      <c r="D2994" s="6">
        <v>5250</v>
      </c>
      <c r="E2994" s="6">
        <v>1759</v>
      </c>
      <c r="F2994" s="6">
        <v>3491</v>
      </c>
      <c r="G2994" t="b">
        <f t="shared" si="418"/>
        <v>1</v>
      </c>
      <c r="H2994" t="b">
        <f t="shared" si="419"/>
        <v>1</v>
      </c>
      <c r="I2994" t="b">
        <f t="shared" si="420"/>
        <v>0</v>
      </c>
      <c r="J2994" t="b">
        <f t="shared" si="421"/>
        <v>0</v>
      </c>
    </row>
    <row r="2995" spans="1:10">
      <c r="A2995" s="1" t="s">
        <v>412</v>
      </c>
      <c r="B2995" t="str">
        <f t="shared" si="416"/>
        <v xml:space="preserve"> sierpecki </v>
      </c>
      <c r="C2995" s="4" t="s">
        <v>4</v>
      </c>
      <c r="D2995" s="6">
        <f>SUM(D2993:D2994)</f>
        <v>7963</v>
      </c>
      <c r="E2995" s="6">
        <f>SUM(E2993:E2994)</f>
        <v>2965</v>
      </c>
      <c r="F2995" s="6">
        <f t="shared" ref="F2995" si="424">SUM(F2993:F2994)</f>
        <v>4998</v>
      </c>
      <c r="G2995" t="b">
        <f t="shared" si="418"/>
        <v>1</v>
      </c>
      <c r="H2995" t="b">
        <f t="shared" si="419"/>
        <v>0</v>
      </c>
      <c r="I2995" t="b">
        <f t="shared" si="420"/>
        <v>1</v>
      </c>
      <c r="J2995" t="b">
        <f t="shared" si="421"/>
        <v>0</v>
      </c>
    </row>
    <row r="2996" spans="1:10">
      <c r="A2996" s="1" t="s">
        <v>412</v>
      </c>
      <c r="B2996" t="str">
        <f t="shared" si="416"/>
        <v xml:space="preserve"> sochaczewski </v>
      </c>
      <c r="C2996" s="4" t="s">
        <v>61</v>
      </c>
      <c r="D2996" s="6">
        <v>85158</v>
      </c>
      <c r="E2996" s="6">
        <v>41421</v>
      </c>
      <c r="F2996" s="6">
        <v>43737</v>
      </c>
      <c r="G2996" t="b">
        <f t="shared" si="418"/>
        <v>1</v>
      </c>
      <c r="H2996" t="b">
        <f t="shared" si="419"/>
        <v>1</v>
      </c>
      <c r="I2996" t="b">
        <f t="shared" si="420"/>
        <v>1</v>
      </c>
      <c r="J2996" t="b">
        <f t="shared" si="421"/>
        <v>1</v>
      </c>
    </row>
    <row r="2997" spans="1:10">
      <c r="A2997" s="1" t="s">
        <v>412</v>
      </c>
      <c r="B2997" t="str">
        <f t="shared" si="416"/>
        <v xml:space="preserve"> sochaczewski </v>
      </c>
      <c r="C2997" s="4" t="s">
        <v>6</v>
      </c>
      <c r="D2997" s="6">
        <v>4415</v>
      </c>
      <c r="E2997" s="6">
        <v>2276</v>
      </c>
      <c r="F2997" s="6">
        <v>2139</v>
      </c>
      <c r="G2997" t="b">
        <f t="shared" si="418"/>
        <v>0</v>
      </c>
      <c r="H2997" t="b">
        <f t="shared" si="419"/>
        <v>1</v>
      </c>
      <c r="I2997" t="b">
        <f t="shared" si="420"/>
        <v>1</v>
      </c>
      <c r="J2997" t="b">
        <f t="shared" si="421"/>
        <v>0</v>
      </c>
    </row>
    <row r="2998" spans="1:10">
      <c r="A2998" s="1" t="s">
        <v>412</v>
      </c>
      <c r="B2998" t="str">
        <f t="shared" si="416"/>
        <v xml:space="preserve"> sochaczewski </v>
      </c>
      <c r="C2998" s="4" t="s">
        <v>7</v>
      </c>
      <c r="D2998" s="6">
        <v>4798</v>
      </c>
      <c r="E2998" s="6">
        <v>2407</v>
      </c>
      <c r="F2998" s="6">
        <v>2391</v>
      </c>
      <c r="G2998" t="b">
        <f t="shared" si="418"/>
        <v>0</v>
      </c>
      <c r="H2998" t="b">
        <f t="shared" si="419"/>
        <v>1</v>
      </c>
      <c r="I2998" t="b">
        <f t="shared" si="420"/>
        <v>1</v>
      </c>
      <c r="J2998" t="b">
        <f t="shared" si="421"/>
        <v>0</v>
      </c>
    </row>
    <row r="2999" spans="1:10">
      <c r="A2999" s="1" t="s">
        <v>412</v>
      </c>
      <c r="B2999" t="str">
        <f t="shared" si="416"/>
        <v xml:space="preserve"> sochaczewski </v>
      </c>
      <c r="C2999" s="4" t="s">
        <v>8</v>
      </c>
      <c r="D2999" s="6">
        <v>4211</v>
      </c>
      <c r="E2999" s="6">
        <v>2170</v>
      </c>
      <c r="F2999" s="6">
        <v>2041</v>
      </c>
      <c r="G2999" t="b">
        <f t="shared" si="418"/>
        <v>0</v>
      </c>
      <c r="H2999" t="b">
        <f t="shared" si="419"/>
        <v>1</v>
      </c>
      <c r="I2999" t="b">
        <f t="shared" si="420"/>
        <v>1</v>
      </c>
      <c r="J2999" t="b">
        <f t="shared" si="421"/>
        <v>0</v>
      </c>
    </row>
    <row r="3000" spans="1:10">
      <c r="A3000" s="1" t="s">
        <v>412</v>
      </c>
      <c r="B3000" t="str">
        <f t="shared" ref="B3000:B3063" si="425">IF(C2999="65+",C3000,B2999)</f>
        <v xml:space="preserve"> sochaczewski </v>
      </c>
      <c r="C3000" s="4" t="s">
        <v>9</v>
      </c>
      <c r="D3000" s="6">
        <v>4501</v>
      </c>
      <c r="E3000" s="6">
        <v>2289</v>
      </c>
      <c r="F3000" s="6">
        <v>2212</v>
      </c>
      <c r="G3000" t="b">
        <f t="shared" si="418"/>
        <v>0</v>
      </c>
      <c r="H3000" t="b">
        <f t="shared" si="419"/>
        <v>1</v>
      </c>
      <c r="I3000" t="b">
        <f t="shared" si="420"/>
        <v>1</v>
      </c>
      <c r="J3000" t="b">
        <f t="shared" si="421"/>
        <v>0</v>
      </c>
    </row>
    <row r="3001" spans="1:10">
      <c r="A3001" s="1" t="s">
        <v>412</v>
      </c>
      <c r="B3001" t="str">
        <f t="shared" si="425"/>
        <v xml:space="preserve"> sochaczewski </v>
      </c>
      <c r="C3001" s="4" t="s">
        <v>10</v>
      </c>
      <c r="D3001" s="6">
        <v>5409</v>
      </c>
      <c r="E3001" s="6">
        <v>2724</v>
      </c>
      <c r="F3001" s="6">
        <v>2685</v>
      </c>
      <c r="G3001" t="b">
        <f t="shared" si="418"/>
        <v>0</v>
      </c>
      <c r="H3001" t="b">
        <f t="shared" si="419"/>
        <v>1</v>
      </c>
      <c r="I3001" t="b">
        <f t="shared" si="420"/>
        <v>1</v>
      </c>
      <c r="J3001" t="b">
        <f t="shared" si="421"/>
        <v>0</v>
      </c>
    </row>
    <row r="3002" spans="1:10">
      <c r="A3002" s="1" t="s">
        <v>412</v>
      </c>
      <c r="B3002" t="str">
        <f t="shared" si="425"/>
        <v xml:space="preserve"> sochaczewski </v>
      </c>
      <c r="C3002" s="4" t="s">
        <v>11</v>
      </c>
      <c r="D3002" s="6">
        <v>6281</v>
      </c>
      <c r="E3002" s="6">
        <v>3228</v>
      </c>
      <c r="F3002" s="6">
        <v>3053</v>
      </c>
      <c r="G3002" t="b">
        <f t="shared" si="418"/>
        <v>0</v>
      </c>
      <c r="H3002" t="b">
        <f t="shared" si="419"/>
        <v>1</v>
      </c>
      <c r="I3002" t="b">
        <f t="shared" si="420"/>
        <v>1</v>
      </c>
      <c r="J3002" t="b">
        <f t="shared" si="421"/>
        <v>0</v>
      </c>
    </row>
    <row r="3003" spans="1:10">
      <c r="A3003" s="1" t="s">
        <v>412</v>
      </c>
      <c r="B3003" t="str">
        <f t="shared" si="425"/>
        <v xml:space="preserve"> sochaczewski </v>
      </c>
      <c r="C3003" s="4" t="s">
        <v>12</v>
      </c>
      <c r="D3003" s="6">
        <v>6899</v>
      </c>
      <c r="E3003" s="6">
        <v>3532</v>
      </c>
      <c r="F3003" s="6">
        <v>3367</v>
      </c>
      <c r="G3003" t="b">
        <f t="shared" si="418"/>
        <v>0</v>
      </c>
      <c r="H3003" t="b">
        <f t="shared" si="419"/>
        <v>1</v>
      </c>
      <c r="I3003" t="b">
        <f t="shared" si="420"/>
        <v>1</v>
      </c>
      <c r="J3003" t="b">
        <f t="shared" si="421"/>
        <v>0</v>
      </c>
    </row>
    <row r="3004" spans="1:10">
      <c r="A3004" s="1" t="s">
        <v>412</v>
      </c>
      <c r="B3004" t="str">
        <f t="shared" si="425"/>
        <v xml:space="preserve"> sochaczewski </v>
      </c>
      <c r="C3004" s="4" t="s">
        <v>13</v>
      </c>
      <c r="D3004" s="6">
        <v>6731</v>
      </c>
      <c r="E3004" s="6">
        <v>3443</v>
      </c>
      <c r="F3004" s="6">
        <v>3288</v>
      </c>
      <c r="G3004" t="b">
        <f t="shared" si="418"/>
        <v>0</v>
      </c>
      <c r="H3004" t="b">
        <f t="shared" si="419"/>
        <v>1</v>
      </c>
      <c r="I3004" t="b">
        <f t="shared" si="420"/>
        <v>1</v>
      </c>
      <c r="J3004" t="b">
        <f t="shared" si="421"/>
        <v>0</v>
      </c>
    </row>
    <row r="3005" spans="1:10">
      <c r="A3005" s="1" t="s">
        <v>412</v>
      </c>
      <c r="B3005" t="str">
        <f t="shared" si="425"/>
        <v xml:space="preserve"> sochaczewski </v>
      </c>
      <c r="C3005" s="4" t="s">
        <v>14</v>
      </c>
      <c r="D3005" s="6">
        <v>6011</v>
      </c>
      <c r="E3005" s="6">
        <v>3106</v>
      </c>
      <c r="F3005" s="6">
        <v>2905</v>
      </c>
      <c r="G3005" t="b">
        <f t="shared" si="418"/>
        <v>0</v>
      </c>
      <c r="H3005" t="b">
        <f t="shared" si="419"/>
        <v>1</v>
      </c>
      <c r="I3005" t="b">
        <f t="shared" si="420"/>
        <v>1</v>
      </c>
      <c r="J3005" t="b">
        <f t="shared" si="421"/>
        <v>0</v>
      </c>
    </row>
    <row r="3006" spans="1:10">
      <c r="A3006" s="1" t="s">
        <v>412</v>
      </c>
      <c r="B3006" t="str">
        <f t="shared" si="425"/>
        <v xml:space="preserve"> sochaczewski </v>
      </c>
      <c r="C3006" s="4" t="s">
        <v>15</v>
      </c>
      <c r="D3006" s="6">
        <v>5287</v>
      </c>
      <c r="E3006" s="6">
        <v>2680</v>
      </c>
      <c r="F3006" s="6">
        <v>2607</v>
      </c>
      <c r="G3006" t="b">
        <f t="shared" si="418"/>
        <v>0</v>
      </c>
      <c r="H3006" t="b">
        <f t="shared" si="419"/>
        <v>1</v>
      </c>
      <c r="I3006" t="b">
        <f t="shared" si="420"/>
        <v>1</v>
      </c>
      <c r="J3006" t="b">
        <f t="shared" si="421"/>
        <v>0</v>
      </c>
    </row>
    <row r="3007" spans="1:10">
      <c r="A3007" s="1" t="s">
        <v>412</v>
      </c>
      <c r="B3007" t="str">
        <f t="shared" si="425"/>
        <v xml:space="preserve"> sochaczewski </v>
      </c>
      <c r="C3007" s="4" t="s">
        <v>16</v>
      </c>
      <c r="D3007" s="6">
        <v>5289</v>
      </c>
      <c r="E3007" s="6">
        <v>2576</v>
      </c>
      <c r="F3007" s="6">
        <v>2713</v>
      </c>
      <c r="G3007" t="b">
        <f t="shared" si="418"/>
        <v>0</v>
      </c>
      <c r="H3007" t="b">
        <f t="shared" si="419"/>
        <v>1</v>
      </c>
      <c r="I3007" t="b">
        <f t="shared" si="420"/>
        <v>1</v>
      </c>
      <c r="J3007" t="b">
        <f t="shared" si="421"/>
        <v>0</v>
      </c>
    </row>
    <row r="3008" spans="1:10">
      <c r="A3008" s="1" t="s">
        <v>412</v>
      </c>
      <c r="B3008" t="str">
        <f t="shared" si="425"/>
        <v xml:space="preserve"> sochaczewski </v>
      </c>
      <c r="C3008" s="4" t="s">
        <v>17</v>
      </c>
      <c r="D3008" s="6">
        <v>6429</v>
      </c>
      <c r="E3008" s="6">
        <v>3119</v>
      </c>
      <c r="F3008" s="6">
        <v>3310</v>
      </c>
      <c r="G3008" t="b">
        <f t="shared" si="418"/>
        <v>0</v>
      </c>
      <c r="H3008" t="b">
        <f t="shared" si="419"/>
        <v>1</v>
      </c>
      <c r="I3008" t="b">
        <f t="shared" si="420"/>
        <v>1</v>
      </c>
      <c r="J3008" t="b">
        <f t="shared" si="421"/>
        <v>0</v>
      </c>
    </row>
    <row r="3009" spans="1:10">
      <c r="A3009" s="1" t="s">
        <v>412</v>
      </c>
      <c r="B3009" t="str">
        <f t="shared" si="425"/>
        <v xml:space="preserve"> sochaczewski </v>
      </c>
      <c r="C3009" s="4" t="s">
        <v>18</v>
      </c>
      <c r="D3009" s="6">
        <v>5894</v>
      </c>
      <c r="E3009" s="6">
        <v>2760</v>
      </c>
      <c r="F3009" s="6">
        <v>3134</v>
      </c>
      <c r="G3009" t="b">
        <f t="shared" si="418"/>
        <v>0</v>
      </c>
      <c r="H3009" t="b">
        <f t="shared" si="419"/>
        <v>1</v>
      </c>
      <c r="I3009" t="b">
        <f t="shared" si="420"/>
        <v>1</v>
      </c>
      <c r="J3009" t="b">
        <f t="shared" si="421"/>
        <v>0</v>
      </c>
    </row>
    <row r="3010" spans="1:10">
      <c r="A3010" s="1" t="s">
        <v>412</v>
      </c>
      <c r="B3010" t="str">
        <f t="shared" si="425"/>
        <v xml:space="preserve"> sochaczewski </v>
      </c>
      <c r="C3010" s="4" t="s">
        <v>19</v>
      </c>
      <c r="D3010" s="6">
        <v>4558</v>
      </c>
      <c r="E3010" s="6">
        <v>2023</v>
      </c>
      <c r="F3010" s="6">
        <v>2535</v>
      </c>
      <c r="G3010" t="b">
        <f t="shared" si="418"/>
        <v>0</v>
      </c>
      <c r="H3010" t="b">
        <f t="shared" si="419"/>
        <v>1</v>
      </c>
      <c r="I3010" t="b">
        <f t="shared" si="420"/>
        <v>1</v>
      </c>
      <c r="J3010" t="b">
        <f t="shared" si="421"/>
        <v>0</v>
      </c>
    </row>
    <row r="3011" spans="1:10">
      <c r="A3011" s="1" t="s">
        <v>412</v>
      </c>
      <c r="B3011" t="str">
        <f t="shared" si="425"/>
        <v xml:space="preserve"> sochaczewski </v>
      </c>
      <c r="C3011" s="4" t="s">
        <v>5</v>
      </c>
      <c r="D3011" s="6">
        <v>8445</v>
      </c>
      <c r="E3011" s="6">
        <v>3088</v>
      </c>
      <c r="F3011" s="6">
        <v>5357</v>
      </c>
      <c r="G3011" t="b">
        <f t="shared" si="418"/>
        <v>1</v>
      </c>
      <c r="H3011" t="b">
        <f t="shared" si="419"/>
        <v>1</v>
      </c>
      <c r="I3011" t="b">
        <f t="shared" si="420"/>
        <v>0</v>
      </c>
      <c r="J3011" t="b">
        <f t="shared" si="421"/>
        <v>0</v>
      </c>
    </row>
    <row r="3012" spans="1:10">
      <c r="A3012" s="1" t="s">
        <v>412</v>
      </c>
      <c r="B3012" t="str">
        <f t="shared" si="425"/>
        <v xml:space="preserve"> sochaczewski </v>
      </c>
      <c r="C3012" s="4" t="s">
        <v>4</v>
      </c>
      <c r="D3012" s="6">
        <f>SUM(D3010:D3011)</f>
        <v>13003</v>
      </c>
      <c r="E3012" s="6">
        <f>SUM(E3010:E3011)</f>
        <v>5111</v>
      </c>
      <c r="F3012" s="6">
        <f t="shared" ref="F3012" si="426">SUM(F3010:F3011)</f>
        <v>7892</v>
      </c>
      <c r="G3012" t="b">
        <f t="shared" ref="G3012:G3075" si="427">IFERROR(IF(SEARCH(" - ",C3012)&gt;0,FALSE,TRUE),TRUE)</f>
        <v>1</v>
      </c>
      <c r="H3012" t="b">
        <f t="shared" ref="H3012:H3075" si="428">IFERROR(IF(SEARCH("65+",C3012)&gt;0,FALSE,TRUE),TRUE)</f>
        <v>0</v>
      </c>
      <c r="I3012" t="b">
        <f t="shared" ref="I3012:I3075" si="429">IFERROR(IF(SEARCH("70",C3012)&gt;0,FALSE,TRUE),TRUE)</f>
        <v>1</v>
      </c>
      <c r="J3012" t="b">
        <f t="shared" ref="J3012:J3075" si="430">AND(G3012:I3012)</f>
        <v>0</v>
      </c>
    </row>
    <row r="3013" spans="1:10">
      <c r="A3013" s="1" t="s">
        <v>412</v>
      </c>
      <c r="B3013" t="str">
        <f t="shared" si="425"/>
        <v xml:space="preserve"> sokołowski </v>
      </c>
      <c r="C3013" s="4" t="s">
        <v>236</v>
      </c>
      <c r="D3013" s="6">
        <v>54965</v>
      </c>
      <c r="E3013" s="6">
        <v>27225</v>
      </c>
      <c r="F3013" s="6">
        <v>27740</v>
      </c>
      <c r="G3013" t="b">
        <f t="shared" si="427"/>
        <v>1</v>
      </c>
      <c r="H3013" t="b">
        <f t="shared" si="428"/>
        <v>1</v>
      </c>
      <c r="I3013" t="b">
        <f t="shared" si="429"/>
        <v>1</v>
      </c>
      <c r="J3013" t="b">
        <f t="shared" si="430"/>
        <v>1</v>
      </c>
    </row>
    <row r="3014" spans="1:10">
      <c r="A3014" s="1" t="s">
        <v>412</v>
      </c>
      <c r="B3014" t="str">
        <f t="shared" si="425"/>
        <v xml:space="preserve"> sokołowski </v>
      </c>
      <c r="C3014" s="4" t="s">
        <v>6</v>
      </c>
      <c r="D3014" s="6">
        <v>2603</v>
      </c>
      <c r="E3014" s="6">
        <v>1328</v>
      </c>
      <c r="F3014" s="6">
        <v>1275</v>
      </c>
      <c r="G3014" t="b">
        <f t="shared" si="427"/>
        <v>0</v>
      </c>
      <c r="H3014" t="b">
        <f t="shared" si="428"/>
        <v>1</v>
      </c>
      <c r="I3014" t="b">
        <f t="shared" si="429"/>
        <v>1</v>
      </c>
      <c r="J3014" t="b">
        <f t="shared" si="430"/>
        <v>0</v>
      </c>
    </row>
    <row r="3015" spans="1:10">
      <c r="A3015" s="1" t="s">
        <v>412</v>
      </c>
      <c r="B3015" t="str">
        <f t="shared" si="425"/>
        <v xml:space="preserve"> sokołowski </v>
      </c>
      <c r="C3015" s="4" t="s">
        <v>7</v>
      </c>
      <c r="D3015" s="6">
        <v>2735</v>
      </c>
      <c r="E3015" s="6">
        <v>1360</v>
      </c>
      <c r="F3015" s="6">
        <v>1375</v>
      </c>
      <c r="G3015" t="b">
        <f t="shared" si="427"/>
        <v>0</v>
      </c>
      <c r="H3015" t="b">
        <f t="shared" si="428"/>
        <v>1</v>
      </c>
      <c r="I3015" t="b">
        <f t="shared" si="429"/>
        <v>1</v>
      </c>
      <c r="J3015" t="b">
        <f t="shared" si="430"/>
        <v>0</v>
      </c>
    </row>
    <row r="3016" spans="1:10">
      <c r="A3016" s="1" t="s">
        <v>412</v>
      </c>
      <c r="B3016" t="str">
        <f t="shared" si="425"/>
        <v xml:space="preserve"> sokołowski </v>
      </c>
      <c r="C3016" s="4" t="s">
        <v>8</v>
      </c>
      <c r="D3016" s="6">
        <v>2538</v>
      </c>
      <c r="E3016" s="6">
        <v>1332</v>
      </c>
      <c r="F3016" s="6">
        <v>1206</v>
      </c>
      <c r="G3016" t="b">
        <f t="shared" si="427"/>
        <v>0</v>
      </c>
      <c r="H3016" t="b">
        <f t="shared" si="428"/>
        <v>1</v>
      </c>
      <c r="I3016" t="b">
        <f t="shared" si="429"/>
        <v>1</v>
      </c>
      <c r="J3016" t="b">
        <f t="shared" si="430"/>
        <v>0</v>
      </c>
    </row>
    <row r="3017" spans="1:10">
      <c r="A3017" s="1" t="s">
        <v>412</v>
      </c>
      <c r="B3017" t="str">
        <f t="shared" si="425"/>
        <v xml:space="preserve"> sokołowski </v>
      </c>
      <c r="C3017" s="4" t="s">
        <v>9</v>
      </c>
      <c r="D3017" s="6">
        <v>3099</v>
      </c>
      <c r="E3017" s="6">
        <v>1576</v>
      </c>
      <c r="F3017" s="6">
        <v>1523</v>
      </c>
      <c r="G3017" t="b">
        <f t="shared" si="427"/>
        <v>0</v>
      </c>
      <c r="H3017" t="b">
        <f t="shared" si="428"/>
        <v>1</v>
      </c>
      <c r="I3017" t="b">
        <f t="shared" si="429"/>
        <v>1</v>
      </c>
      <c r="J3017" t="b">
        <f t="shared" si="430"/>
        <v>0</v>
      </c>
    </row>
    <row r="3018" spans="1:10">
      <c r="A3018" s="1" t="s">
        <v>412</v>
      </c>
      <c r="B3018" t="str">
        <f t="shared" si="425"/>
        <v xml:space="preserve"> sokołowski </v>
      </c>
      <c r="C3018" s="4" t="s">
        <v>10</v>
      </c>
      <c r="D3018" s="6">
        <v>3897</v>
      </c>
      <c r="E3018" s="6">
        <v>2017</v>
      </c>
      <c r="F3018" s="6">
        <v>1880</v>
      </c>
      <c r="G3018" t="b">
        <f t="shared" si="427"/>
        <v>0</v>
      </c>
      <c r="H3018" t="b">
        <f t="shared" si="428"/>
        <v>1</v>
      </c>
      <c r="I3018" t="b">
        <f t="shared" si="429"/>
        <v>1</v>
      </c>
      <c r="J3018" t="b">
        <f t="shared" si="430"/>
        <v>0</v>
      </c>
    </row>
    <row r="3019" spans="1:10">
      <c r="A3019" s="1" t="s">
        <v>412</v>
      </c>
      <c r="B3019" t="str">
        <f t="shared" si="425"/>
        <v xml:space="preserve"> sokołowski </v>
      </c>
      <c r="C3019" s="4" t="s">
        <v>11</v>
      </c>
      <c r="D3019" s="6">
        <v>4041</v>
      </c>
      <c r="E3019" s="6">
        <v>2085</v>
      </c>
      <c r="F3019" s="6">
        <v>1956</v>
      </c>
      <c r="G3019" t="b">
        <f t="shared" si="427"/>
        <v>0</v>
      </c>
      <c r="H3019" t="b">
        <f t="shared" si="428"/>
        <v>1</v>
      </c>
      <c r="I3019" t="b">
        <f t="shared" si="429"/>
        <v>1</v>
      </c>
      <c r="J3019" t="b">
        <f t="shared" si="430"/>
        <v>0</v>
      </c>
    </row>
    <row r="3020" spans="1:10">
      <c r="A3020" s="1" t="s">
        <v>412</v>
      </c>
      <c r="B3020" t="str">
        <f t="shared" si="425"/>
        <v xml:space="preserve"> sokołowski </v>
      </c>
      <c r="C3020" s="4" t="s">
        <v>12</v>
      </c>
      <c r="D3020" s="6">
        <v>4020</v>
      </c>
      <c r="E3020" s="6">
        <v>2219</v>
      </c>
      <c r="F3020" s="6">
        <v>1801</v>
      </c>
      <c r="G3020" t="b">
        <f t="shared" si="427"/>
        <v>0</v>
      </c>
      <c r="H3020" t="b">
        <f t="shared" si="428"/>
        <v>1</v>
      </c>
      <c r="I3020" t="b">
        <f t="shared" si="429"/>
        <v>1</v>
      </c>
      <c r="J3020" t="b">
        <f t="shared" si="430"/>
        <v>0</v>
      </c>
    </row>
    <row r="3021" spans="1:10">
      <c r="A3021" s="1" t="s">
        <v>412</v>
      </c>
      <c r="B3021" t="str">
        <f t="shared" si="425"/>
        <v xml:space="preserve"> sokołowski </v>
      </c>
      <c r="C3021" s="4" t="s">
        <v>13</v>
      </c>
      <c r="D3021" s="6">
        <v>3694</v>
      </c>
      <c r="E3021" s="6">
        <v>1980</v>
      </c>
      <c r="F3021" s="6">
        <v>1714</v>
      </c>
      <c r="G3021" t="b">
        <f t="shared" si="427"/>
        <v>0</v>
      </c>
      <c r="H3021" t="b">
        <f t="shared" si="428"/>
        <v>1</v>
      </c>
      <c r="I3021" t="b">
        <f t="shared" si="429"/>
        <v>1</v>
      </c>
      <c r="J3021" t="b">
        <f t="shared" si="430"/>
        <v>0</v>
      </c>
    </row>
    <row r="3022" spans="1:10">
      <c r="A3022" s="1" t="s">
        <v>412</v>
      </c>
      <c r="B3022" t="str">
        <f t="shared" si="425"/>
        <v xml:space="preserve"> sokołowski </v>
      </c>
      <c r="C3022" s="4" t="s">
        <v>14</v>
      </c>
      <c r="D3022" s="6">
        <v>3572</v>
      </c>
      <c r="E3022" s="6">
        <v>1890</v>
      </c>
      <c r="F3022" s="6">
        <v>1682</v>
      </c>
      <c r="G3022" t="b">
        <f t="shared" si="427"/>
        <v>0</v>
      </c>
      <c r="H3022" t="b">
        <f t="shared" si="428"/>
        <v>1</v>
      </c>
      <c r="I3022" t="b">
        <f t="shared" si="429"/>
        <v>1</v>
      </c>
      <c r="J3022" t="b">
        <f t="shared" si="430"/>
        <v>0</v>
      </c>
    </row>
    <row r="3023" spans="1:10">
      <c r="A3023" s="1" t="s">
        <v>412</v>
      </c>
      <c r="B3023" t="str">
        <f t="shared" si="425"/>
        <v xml:space="preserve"> sokołowski </v>
      </c>
      <c r="C3023" s="4" t="s">
        <v>15</v>
      </c>
      <c r="D3023" s="6">
        <v>3358</v>
      </c>
      <c r="E3023" s="6">
        <v>1693</v>
      </c>
      <c r="F3023" s="6">
        <v>1665</v>
      </c>
      <c r="G3023" t="b">
        <f t="shared" si="427"/>
        <v>0</v>
      </c>
      <c r="H3023" t="b">
        <f t="shared" si="428"/>
        <v>1</v>
      </c>
      <c r="I3023" t="b">
        <f t="shared" si="429"/>
        <v>1</v>
      </c>
      <c r="J3023" t="b">
        <f t="shared" si="430"/>
        <v>0</v>
      </c>
    </row>
    <row r="3024" spans="1:10">
      <c r="A3024" s="1" t="s">
        <v>412</v>
      </c>
      <c r="B3024" t="str">
        <f t="shared" si="425"/>
        <v xml:space="preserve"> sokołowski </v>
      </c>
      <c r="C3024" s="4" t="s">
        <v>16</v>
      </c>
      <c r="D3024" s="6">
        <v>3534</v>
      </c>
      <c r="E3024" s="6">
        <v>1776</v>
      </c>
      <c r="F3024" s="6">
        <v>1758</v>
      </c>
      <c r="G3024" t="b">
        <f t="shared" si="427"/>
        <v>0</v>
      </c>
      <c r="H3024" t="b">
        <f t="shared" si="428"/>
        <v>1</v>
      </c>
      <c r="I3024" t="b">
        <f t="shared" si="429"/>
        <v>1</v>
      </c>
      <c r="J3024" t="b">
        <f t="shared" si="430"/>
        <v>0</v>
      </c>
    </row>
    <row r="3025" spans="1:10">
      <c r="A3025" s="1" t="s">
        <v>412</v>
      </c>
      <c r="B3025" t="str">
        <f t="shared" si="425"/>
        <v xml:space="preserve"> sokołowski </v>
      </c>
      <c r="C3025" s="4" t="s">
        <v>17</v>
      </c>
      <c r="D3025" s="6">
        <v>4078</v>
      </c>
      <c r="E3025" s="6">
        <v>2085</v>
      </c>
      <c r="F3025" s="6">
        <v>1993</v>
      </c>
      <c r="G3025" t="b">
        <f t="shared" si="427"/>
        <v>0</v>
      </c>
      <c r="H3025" t="b">
        <f t="shared" si="428"/>
        <v>1</v>
      </c>
      <c r="I3025" t="b">
        <f t="shared" si="429"/>
        <v>1</v>
      </c>
      <c r="J3025" t="b">
        <f t="shared" si="430"/>
        <v>0</v>
      </c>
    </row>
    <row r="3026" spans="1:10">
      <c r="A3026" s="1" t="s">
        <v>412</v>
      </c>
      <c r="B3026" t="str">
        <f t="shared" si="425"/>
        <v xml:space="preserve"> sokołowski </v>
      </c>
      <c r="C3026" s="4" t="s">
        <v>18</v>
      </c>
      <c r="D3026" s="6">
        <v>3987</v>
      </c>
      <c r="E3026" s="6">
        <v>1944</v>
      </c>
      <c r="F3026" s="6">
        <v>2043</v>
      </c>
      <c r="G3026" t="b">
        <f t="shared" si="427"/>
        <v>0</v>
      </c>
      <c r="H3026" t="b">
        <f t="shared" si="428"/>
        <v>1</v>
      </c>
      <c r="I3026" t="b">
        <f t="shared" si="429"/>
        <v>1</v>
      </c>
      <c r="J3026" t="b">
        <f t="shared" si="430"/>
        <v>0</v>
      </c>
    </row>
    <row r="3027" spans="1:10">
      <c r="A3027" s="1" t="s">
        <v>412</v>
      </c>
      <c r="B3027" t="str">
        <f t="shared" si="425"/>
        <v xml:space="preserve"> sokołowski </v>
      </c>
      <c r="C3027" s="4" t="s">
        <v>19</v>
      </c>
      <c r="D3027" s="6">
        <v>3023</v>
      </c>
      <c r="E3027" s="6">
        <v>1404</v>
      </c>
      <c r="F3027" s="6">
        <v>1619</v>
      </c>
      <c r="G3027" t="b">
        <f t="shared" si="427"/>
        <v>0</v>
      </c>
      <c r="H3027" t="b">
        <f t="shared" si="428"/>
        <v>1</v>
      </c>
      <c r="I3027" t="b">
        <f t="shared" si="429"/>
        <v>1</v>
      </c>
      <c r="J3027" t="b">
        <f t="shared" si="430"/>
        <v>0</v>
      </c>
    </row>
    <row r="3028" spans="1:10">
      <c r="A3028" s="1" t="s">
        <v>412</v>
      </c>
      <c r="B3028" t="str">
        <f t="shared" si="425"/>
        <v xml:space="preserve"> sokołowski </v>
      </c>
      <c r="C3028" s="4" t="s">
        <v>5</v>
      </c>
      <c r="D3028" s="6">
        <v>6786</v>
      </c>
      <c r="E3028" s="6">
        <v>2536</v>
      </c>
      <c r="F3028" s="6">
        <v>4250</v>
      </c>
      <c r="G3028" t="b">
        <f t="shared" si="427"/>
        <v>1</v>
      </c>
      <c r="H3028" t="b">
        <f t="shared" si="428"/>
        <v>1</v>
      </c>
      <c r="I3028" t="b">
        <f t="shared" si="429"/>
        <v>0</v>
      </c>
      <c r="J3028" t="b">
        <f t="shared" si="430"/>
        <v>0</v>
      </c>
    </row>
    <row r="3029" spans="1:10">
      <c r="A3029" s="1" t="s">
        <v>412</v>
      </c>
      <c r="B3029" t="str">
        <f t="shared" si="425"/>
        <v xml:space="preserve"> sokołowski </v>
      </c>
      <c r="C3029" s="4" t="s">
        <v>4</v>
      </c>
      <c r="D3029" s="6">
        <f>SUM(D3027:D3028)</f>
        <v>9809</v>
      </c>
      <c r="E3029" s="6">
        <f>SUM(E3027:E3028)</f>
        <v>3940</v>
      </c>
      <c r="F3029" s="6">
        <f t="shared" ref="F3029" si="431">SUM(F3027:F3028)</f>
        <v>5869</v>
      </c>
      <c r="G3029" t="b">
        <f t="shared" si="427"/>
        <v>1</v>
      </c>
      <c r="H3029" t="b">
        <f t="shared" si="428"/>
        <v>0</v>
      </c>
      <c r="I3029" t="b">
        <f t="shared" si="429"/>
        <v>1</v>
      </c>
      <c r="J3029" t="b">
        <f t="shared" si="430"/>
        <v>0</v>
      </c>
    </row>
    <row r="3030" spans="1:10">
      <c r="A3030" s="1" t="s">
        <v>412</v>
      </c>
      <c r="B3030" t="str">
        <f t="shared" si="425"/>
        <v xml:space="preserve"> szydłowiecki </v>
      </c>
      <c r="C3030" s="4" t="s">
        <v>62</v>
      </c>
      <c r="D3030" s="6">
        <v>40163</v>
      </c>
      <c r="E3030" s="6">
        <v>20020</v>
      </c>
      <c r="F3030" s="6">
        <v>20143</v>
      </c>
      <c r="G3030" t="b">
        <f t="shared" si="427"/>
        <v>1</v>
      </c>
      <c r="H3030" t="b">
        <f t="shared" si="428"/>
        <v>1</v>
      </c>
      <c r="I3030" t="b">
        <f t="shared" si="429"/>
        <v>1</v>
      </c>
      <c r="J3030" t="b">
        <f t="shared" si="430"/>
        <v>1</v>
      </c>
    </row>
    <row r="3031" spans="1:10">
      <c r="A3031" s="1" t="s">
        <v>412</v>
      </c>
      <c r="B3031" t="str">
        <f t="shared" si="425"/>
        <v xml:space="preserve"> szydłowiecki </v>
      </c>
      <c r="C3031" s="4" t="s">
        <v>6</v>
      </c>
      <c r="D3031" s="6">
        <v>1942</v>
      </c>
      <c r="E3031" s="6">
        <v>1018</v>
      </c>
      <c r="F3031" s="6">
        <v>924</v>
      </c>
      <c r="G3031" t="b">
        <f t="shared" si="427"/>
        <v>0</v>
      </c>
      <c r="H3031" t="b">
        <f t="shared" si="428"/>
        <v>1</v>
      </c>
      <c r="I3031" t="b">
        <f t="shared" si="429"/>
        <v>1</v>
      </c>
      <c r="J3031" t="b">
        <f t="shared" si="430"/>
        <v>0</v>
      </c>
    </row>
    <row r="3032" spans="1:10">
      <c r="A3032" s="1" t="s">
        <v>412</v>
      </c>
      <c r="B3032" t="str">
        <f t="shared" si="425"/>
        <v xml:space="preserve"> szydłowiecki </v>
      </c>
      <c r="C3032" s="4" t="s">
        <v>7</v>
      </c>
      <c r="D3032" s="6">
        <v>2155</v>
      </c>
      <c r="E3032" s="6">
        <v>1109</v>
      </c>
      <c r="F3032" s="6">
        <v>1046</v>
      </c>
      <c r="G3032" t="b">
        <f t="shared" si="427"/>
        <v>0</v>
      </c>
      <c r="H3032" t="b">
        <f t="shared" si="428"/>
        <v>1</v>
      </c>
      <c r="I3032" t="b">
        <f t="shared" si="429"/>
        <v>1</v>
      </c>
      <c r="J3032" t="b">
        <f t="shared" si="430"/>
        <v>0</v>
      </c>
    </row>
    <row r="3033" spans="1:10">
      <c r="A3033" s="1" t="s">
        <v>412</v>
      </c>
      <c r="B3033" t="str">
        <f t="shared" si="425"/>
        <v xml:space="preserve"> szydłowiecki </v>
      </c>
      <c r="C3033" s="4" t="s">
        <v>8</v>
      </c>
      <c r="D3033" s="6">
        <v>2068</v>
      </c>
      <c r="E3033" s="6">
        <v>1063</v>
      </c>
      <c r="F3033" s="6">
        <v>1005</v>
      </c>
      <c r="G3033" t="b">
        <f t="shared" si="427"/>
        <v>0</v>
      </c>
      <c r="H3033" t="b">
        <f t="shared" si="428"/>
        <v>1</v>
      </c>
      <c r="I3033" t="b">
        <f t="shared" si="429"/>
        <v>1</v>
      </c>
      <c r="J3033" t="b">
        <f t="shared" si="430"/>
        <v>0</v>
      </c>
    </row>
    <row r="3034" spans="1:10">
      <c r="A3034" s="1" t="s">
        <v>412</v>
      </c>
      <c r="B3034" t="str">
        <f t="shared" si="425"/>
        <v xml:space="preserve"> szydłowiecki </v>
      </c>
      <c r="C3034" s="4" t="s">
        <v>9</v>
      </c>
      <c r="D3034" s="6">
        <v>2390</v>
      </c>
      <c r="E3034" s="6">
        <v>1246</v>
      </c>
      <c r="F3034" s="6">
        <v>1144</v>
      </c>
      <c r="G3034" t="b">
        <f t="shared" si="427"/>
        <v>0</v>
      </c>
      <c r="H3034" t="b">
        <f t="shared" si="428"/>
        <v>1</v>
      </c>
      <c r="I3034" t="b">
        <f t="shared" si="429"/>
        <v>1</v>
      </c>
      <c r="J3034" t="b">
        <f t="shared" si="430"/>
        <v>0</v>
      </c>
    </row>
    <row r="3035" spans="1:10">
      <c r="A3035" s="1" t="s">
        <v>412</v>
      </c>
      <c r="B3035" t="str">
        <f t="shared" si="425"/>
        <v xml:space="preserve"> szydłowiecki </v>
      </c>
      <c r="C3035" s="4" t="s">
        <v>10</v>
      </c>
      <c r="D3035" s="6">
        <v>2873</v>
      </c>
      <c r="E3035" s="6">
        <v>1504</v>
      </c>
      <c r="F3035" s="6">
        <v>1369</v>
      </c>
      <c r="G3035" t="b">
        <f t="shared" si="427"/>
        <v>0</v>
      </c>
      <c r="H3035" t="b">
        <f t="shared" si="428"/>
        <v>1</v>
      </c>
      <c r="I3035" t="b">
        <f t="shared" si="429"/>
        <v>1</v>
      </c>
      <c r="J3035" t="b">
        <f t="shared" si="430"/>
        <v>0</v>
      </c>
    </row>
    <row r="3036" spans="1:10">
      <c r="A3036" s="1" t="s">
        <v>412</v>
      </c>
      <c r="B3036" t="str">
        <f t="shared" si="425"/>
        <v xml:space="preserve"> szydłowiecki </v>
      </c>
      <c r="C3036" s="4" t="s">
        <v>11</v>
      </c>
      <c r="D3036" s="6">
        <v>3006</v>
      </c>
      <c r="E3036" s="6">
        <v>1625</v>
      </c>
      <c r="F3036" s="6">
        <v>1381</v>
      </c>
      <c r="G3036" t="b">
        <f t="shared" si="427"/>
        <v>0</v>
      </c>
      <c r="H3036" t="b">
        <f t="shared" si="428"/>
        <v>1</v>
      </c>
      <c r="I3036" t="b">
        <f t="shared" si="429"/>
        <v>1</v>
      </c>
      <c r="J3036" t="b">
        <f t="shared" si="430"/>
        <v>0</v>
      </c>
    </row>
    <row r="3037" spans="1:10">
      <c r="A3037" s="1" t="s">
        <v>412</v>
      </c>
      <c r="B3037" t="str">
        <f t="shared" si="425"/>
        <v xml:space="preserve"> szydłowiecki </v>
      </c>
      <c r="C3037" s="4" t="s">
        <v>12</v>
      </c>
      <c r="D3037" s="6">
        <v>3344</v>
      </c>
      <c r="E3037" s="6">
        <v>1754</v>
      </c>
      <c r="F3037" s="6">
        <v>1590</v>
      </c>
      <c r="G3037" t="b">
        <f t="shared" si="427"/>
        <v>0</v>
      </c>
      <c r="H3037" t="b">
        <f t="shared" si="428"/>
        <v>1</v>
      </c>
      <c r="I3037" t="b">
        <f t="shared" si="429"/>
        <v>1</v>
      </c>
      <c r="J3037" t="b">
        <f t="shared" si="430"/>
        <v>0</v>
      </c>
    </row>
    <row r="3038" spans="1:10">
      <c r="A3038" s="1" t="s">
        <v>412</v>
      </c>
      <c r="B3038" t="str">
        <f t="shared" si="425"/>
        <v xml:space="preserve"> szydłowiecki </v>
      </c>
      <c r="C3038" s="4" t="s">
        <v>13</v>
      </c>
      <c r="D3038" s="6">
        <v>3064</v>
      </c>
      <c r="E3038" s="6">
        <v>1640</v>
      </c>
      <c r="F3038" s="6">
        <v>1424</v>
      </c>
      <c r="G3038" t="b">
        <f t="shared" si="427"/>
        <v>0</v>
      </c>
      <c r="H3038" t="b">
        <f t="shared" si="428"/>
        <v>1</v>
      </c>
      <c r="I3038" t="b">
        <f t="shared" si="429"/>
        <v>1</v>
      </c>
      <c r="J3038" t="b">
        <f t="shared" si="430"/>
        <v>0</v>
      </c>
    </row>
    <row r="3039" spans="1:10">
      <c r="A3039" s="1" t="s">
        <v>412</v>
      </c>
      <c r="B3039" t="str">
        <f t="shared" si="425"/>
        <v xml:space="preserve"> szydłowiecki </v>
      </c>
      <c r="C3039" s="4" t="s">
        <v>14</v>
      </c>
      <c r="D3039" s="6">
        <v>2917</v>
      </c>
      <c r="E3039" s="6">
        <v>1520</v>
      </c>
      <c r="F3039" s="6">
        <v>1397</v>
      </c>
      <c r="G3039" t="b">
        <f t="shared" si="427"/>
        <v>0</v>
      </c>
      <c r="H3039" t="b">
        <f t="shared" si="428"/>
        <v>1</v>
      </c>
      <c r="I3039" t="b">
        <f t="shared" si="429"/>
        <v>1</v>
      </c>
      <c r="J3039" t="b">
        <f t="shared" si="430"/>
        <v>0</v>
      </c>
    </row>
    <row r="3040" spans="1:10">
      <c r="A3040" s="1" t="s">
        <v>412</v>
      </c>
      <c r="B3040" t="str">
        <f t="shared" si="425"/>
        <v xml:space="preserve"> szydłowiecki </v>
      </c>
      <c r="C3040" s="4" t="s">
        <v>15</v>
      </c>
      <c r="D3040" s="6">
        <v>2321</v>
      </c>
      <c r="E3040" s="6">
        <v>1197</v>
      </c>
      <c r="F3040" s="6">
        <v>1124</v>
      </c>
      <c r="G3040" t="b">
        <f t="shared" si="427"/>
        <v>0</v>
      </c>
      <c r="H3040" t="b">
        <f t="shared" si="428"/>
        <v>1</v>
      </c>
      <c r="I3040" t="b">
        <f t="shared" si="429"/>
        <v>1</v>
      </c>
      <c r="J3040" t="b">
        <f t="shared" si="430"/>
        <v>0</v>
      </c>
    </row>
    <row r="3041" spans="1:10">
      <c r="A3041" s="1" t="s">
        <v>412</v>
      </c>
      <c r="B3041" t="str">
        <f t="shared" si="425"/>
        <v xml:space="preserve"> szydłowiecki </v>
      </c>
      <c r="C3041" s="4" t="s">
        <v>16</v>
      </c>
      <c r="D3041" s="6">
        <v>2460</v>
      </c>
      <c r="E3041" s="6">
        <v>1264</v>
      </c>
      <c r="F3041" s="6">
        <v>1196</v>
      </c>
      <c r="G3041" t="b">
        <f t="shared" si="427"/>
        <v>0</v>
      </c>
      <c r="H3041" t="b">
        <f t="shared" si="428"/>
        <v>1</v>
      </c>
      <c r="I3041" t="b">
        <f t="shared" si="429"/>
        <v>1</v>
      </c>
      <c r="J3041" t="b">
        <f t="shared" si="430"/>
        <v>0</v>
      </c>
    </row>
    <row r="3042" spans="1:10">
      <c r="A3042" s="1" t="s">
        <v>412</v>
      </c>
      <c r="B3042" t="str">
        <f t="shared" si="425"/>
        <v xml:space="preserve"> szydłowiecki </v>
      </c>
      <c r="C3042" s="4" t="s">
        <v>17</v>
      </c>
      <c r="D3042" s="6">
        <v>2866</v>
      </c>
      <c r="E3042" s="6">
        <v>1497</v>
      </c>
      <c r="F3042" s="6">
        <v>1369</v>
      </c>
      <c r="G3042" t="b">
        <f t="shared" si="427"/>
        <v>0</v>
      </c>
      <c r="H3042" t="b">
        <f t="shared" si="428"/>
        <v>1</v>
      </c>
      <c r="I3042" t="b">
        <f t="shared" si="429"/>
        <v>1</v>
      </c>
      <c r="J3042" t="b">
        <f t="shared" si="430"/>
        <v>0</v>
      </c>
    </row>
    <row r="3043" spans="1:10">
      <c r="A3043" s="1" t="s">
        <v>412</v>
      </c>
      <c r="B3043" t="str">
        <f t="shared" si="425"/>
        <v xml:space="preserve"> szydłowiecki </v>
      </c>
      <c r="C3043" s="4" t="s">
        <v>18</v>
      </c>
      <c r="D3043" s="6">
        <v>2701</v>
      </c>
      <c r="E3043" s="6">
        <v>1292</v>
      </c>
      <c r="F3043" s="6">
        <v>1409</v>
      </c>
      <c r="G3043" t="b">
        <f t="shared" si="427"/>
        <v>0</v>
      </c>
      <c r="H3043" t="b">
        <f t="shared" si="428"/>
        <v>1</v>
      </c>
      <c r="I3043" t="b">
        <f t="shared" si="429"/>
        <v>1</v>
      </c>
      <c r="J3043" t="b">
        <f t="shared" si="430"/>
        <v>0</v>
      </c>
    </row>
    <row r="3044" spans="1:10">
      <c r="A3044" s="1" t="s">
        <v>412</v>
      </c>
      <c r="B3044" t="str">
        <f t="shared" si="425"/>
        <v xml:space="preserve"> szydłowiecki </v>
      </c>
      <c r="C3044" s="4" t="s">
        <v>19</v>
      </c>
      <c r="D3044" s="6">
        <v>2085</v>
      </c>
      <c r="E3044" s="6">
        <v>959</v>
      </c>
      <c r="F3044" s="6">
        <v>1126</v>
      </c>
      <c r="G3044" t="b">
        <f t="shared" si="427"/>
        <v>0</v>
      </c>
      <c r="H3044" t="b">
        <f t="shared" si="428"/>
        <v>1</v>
      </c>
      <c r="I3044" t="b">
        <f t="shared" si="429"/>
        <v>1</v>
      </c>
      <c r="J3044" t="b">
        <f t="shared" si="430"/>
        <v>0</v>
      </c>
    </row>
    <row r="3045" spans="1:10">
      <c r="A3045" s="1" t="s">
        <v>412</v>
      </c>
      <c r="B3045" t="str">
        <f t="shared" si="425"/>
        <v xml:space="preserve"> szydłowiecki </v>
      </c>
      <c r="C3045" s="4" t="s">
        <v>5</v>
      </c>
      <c r="D3045" s="6">
        <v>3971</v>
      </c>
      <c r="E3045" s="6">
        <v>1332</v>
      </c>
      <c r="F3045" s="6">
        <v>2639</v>
      </c>
      <c r="G3045" t="b">
        <f t="shared" si="427"/>
        <v>1</v>
      </c>
      <c r="H3045" t="b">
        <f t="shared" si="428"/>
        <v>1</v>
      </c>
      <c r="I3045" t="b">
        <f t="shared" si="429"/>
        <v>0</v>
      </c>
      <c r="J3045" t="b">
        <f t="shared" si="430"/>
        <v>0</v>
      </c>
    </row>
    <row r="3046" spans="1:10">
      <c r="A3046" s="1" t="s">
        <v>412</v>
      </c>
      <c r="B3046" t="str">
        <f t="shared" si="425"/>
        <v xml:space="preserve"> szydłowiecki </v>
      </c>
      <c r="C3046" s="4" t="s">
        <v>4</v>
      </c>
      <c r="D3046" s="6">
        <f>SUM(D3044:D3045)</f>
        <v>6056</v>
      </c>
      <c r="E3046" s="6">
        <f>SUM(E3044:E3045)</f>
        <v>2291</v>
      </c>
      <c r="F3046" s="6">
        <f t="shared" ref="F3046" si="432">SUM(F3044:F3045)</f>
        <v>3765</v>
      </c>
      <c r="G3046" t="b">
        <f t="shared" si="427"/>
        <v>1</v>
      </c>
      <c r="H3046" t="b">
        <f t="shared" si="428"/>
        <v>0</v>
      </c>
      <c r="I3046" t="b">
        <f t="shared" si="429"/>
        <v>1</v>
      </c>
      <c r="J3046" t="b">
        <f t="shared" si="430"/>
        <v>0</v>
      </c>
    </row>
    <row r="3047" spans="1:10">
      <c r="A3047" s="1" t="s">
        <v>412</v>
      </c>
      <c r="B3047" t="str">
        <f t="shared" si="425"/>
        <v xml:space="preserve"> warszawski zachodni </v>
      </c>
      <c r="C3047" s="4" t="s">
        <v>63</v>
      </c>
      <c r="D3047" s="6">
        <v>113689</v>
      </c>
      <c r="E3047" s="6">
        <v>54769</v>
      </c>
      <c r="F3047" s="6">
        <v>58920</v>
      </c>
      <c r="G3047" t="b">
        <f t="shared" si="427"/>
        <v>1</v>
      </c>
      <c r="H3047" t="b">
        <f t="shared" si="428"/>
        <v>1</v>
      </c>
      <c r="I3047" t="b">
        <f t="shared" si="429"/>
        <v>1</v>
      </c>
      <c r="J3047" t="b">
        <f t="shared" si="430"/>
        <v>1</v>
      </c>
    </row>
    <row r="3048" spans="1:10">
      <c r="A3048" s="1" t="s">
        <v>412</v>
      </c>
      <c r="B3048" t="str">
        <f t="shared" si="425"/>
        <v xml:space="preserve"> warszawski zachodni </v>
      </c>
      <c r="C3048" s="4" t="s">
        <v>6</v>
      </c>
      <c r="D3048" s="6">
        <v>5739</v>
      </c>
      <c r="E3048" s="6">
        <v>2889</v>
      </c>
      <c r="F3048" s="6">
        <v>2850</v>
      </c>
      <c r="G3048" t="b">
        <f t="shared" si="427"/>
        <v>0</v>
      </c>
      <c r="H3048" t="b">
        <f t="shared" si="428"/>
        <v>1</v>
      </c>
      <c r="I3048" t="b">
        <f t="shared" si="429"/>
        <v>1</v>
      </c>
      <c r="J3048" t="b">
        <f t="shared" si="430"/>
        <v>0</v>
      </c>
    </row>
    <row r="3049" spans="1:10">
      <c r="A3049" s="1" t="s">
        <v>412</v>
      </c>
      <c r="B3049" t="str">
        <f t="shared" si="425"/>
        <v xml:space="preserve"> warszawski zachodni </v>
      </c>
      <c r="C3049" s="4" t="s">
        <v>7</v>
      </c>
      <c r="D3049" s="6">
        <v>7340</v>
      </c>
      <c r="E3049" s="6">
        <v>3738</v>
      </c>
      <c r="F3049" s="6">
        <v>3602</v>
      </c>
      <c r="G3049" t="b">
        <f t="shared" si="427"/>
        <v>0</v>
      </c>
      <c r="H3049" t="b">
        <f t="shared" si="428"/>
        <v>1</v>
      </c>
      <c r="I3049" t="b">
        <f t="shared" si="429"/>
        <v>1</v>
      </c>
      <c r="J3049" t="b">
        <f t="shared" si="430"/>
        <v>0</v>
      </c>
    </row>
    <row r="3050" spans="1:10">
      <c r="A3050" s="1" t="s">
        <v>412</v>
      </c>
      <c r="B3050" t="str">
        <f t="shared" si="425"/>
        <v xml:space="preserve"> warszawski zachodni </v>
      </c>
      <c r="C3050" s="4" t="s">
        <v>8</v>
      </c>
      <c r="D3050" s="6">
        <v>6206</v>
      </c>
      <c r="E3050" s="6">
        <v>3207</v>
      </c>
      <c r="F3050" s="6">
        <v>2999</v>
      </c>
      <c r="G3050" t="b">
        <f t="shared" si="427"/>
        <v>0</v>
      </c>
      <c r="H3050" t="b">
        <f t="shared" si="428"/>
        <v>1</v>
      </c>
      <c r="I3050" t="b">
        <f t="shared" si="429"/>
        <v>1</v>
      </c>
      <c r="J3050" t="b">
        <f t="shared" si="430"/>
        <v>0</v>
      </c>
    </row>
    <row r="3051" spans="1:10">
      <c r="A3051" s="1" t="s">
        <v>412</v>
      </c>
      <c r="B3051" t="str">
        <f t="shared" si="425"/>
        <v xml:space="preserve"> warszawski zachodni </v>
      </c>
      <c r="C3051" s="4" t="s">
        <v>9</v>
      </c>
      <c r="D3051" s="6">
        <v>5893</v>
      </c>
      <c r="E3051" s="6">
        <v>3057</v>
      </c>
      <c r="F3051" s="6">
        <v>2836</v>
      </c>
      <c r="G3051" t="b">
        <f t="shared" si="427"/>
        <v>0</v>
      </c>
      <c r="H3051" t="b">
        <f t="shared" si="428"/>
        <v>1</v>
      </c>
      <c r="I3051" t="b">
        <f t="shared" si="429"/>
        <v>1</v>
      </c>
      <c r="J3051" t="b">
        <f t="shared" si="430"/>
        <v>0</v>
      </c>
    </row>
    <row r="3052" spans="1:10">
      <c r="A3052" s="1" t="s">
        <v>412</v>
      </c>
      <c r="B3052" t="str">
        <f t="shared" si="425"/>
        <v xml:space="preserve"> warszawski zachodni </v>
      </c>
      <c r="C3052" s="4" t="s">
        <v>10</v>
      </c>
      <c r="D3052" s="6">
        <v>6349</v>
      </c>
      <c r="E3052" s="6">
        <v>3233</v>
      </c>
      <c r="F3052" s="6">
        <v>3116</v>
      </c>
      <c r="G3052" t="b">
        <f t="shared" si="427"/>
        <v>0</v>
      </c>
      <c r="H3052" t="b">
        <f t="shared" si="428"/>
        <v>1</v>
      </c>
      <c r="I3052" t="b">
        <f t="shared" si="429"/>
        <v>1</v>
      </c>
      <c r="J3052" t="b">
        <f t="shared" si="430"/>
        <v>0</v>
      </c>
    </row>
    <row r="3053" spans="1:10">
      <c r="A3053" s="1" t="s">
        <v>412</v>
      </c>
      <c r="B3053" t="str">
        <f t="shared" si="425"/>
        <v xml:space="preserve"> warszawski zachodni </v>
      </c>
      <c r="C3053" s="4" t="s">
        <v>11</v>
      </c>
      <c r="D3053" s="6">
        <v>7142</v>
      </c>
      <c r="E3053" s="6">
        <v>3620</v>
      </c>
      <c r="F3053" s="6">
        <v>3522</v>
      </c>
      <c r="G3053" t="b">
        <f t="shared" si="427"/>
        <v>0</v>
      </c>
      <c r="H3053" t="b">
        <f t="shared" si="428"/>
        <v>1</v>
      </c>
      <c r="I3053" t="b">
        <f t="shared" si="429"/>
        <v>1</v>
      </c>
      <c r="J3053" t="b">
        <f t="shared" si="430"/>
        <v>0</v>
      </c>
    </row>
    <row r="3054" spans="1:10">
      <c r="A3054" s="1" t="s">
        <v>412</v>
      </c>
      <c r="B3054" t="str">
        <f t="shared" si="425"/>
        <v xml:space="preserve"> warszawski zachodni </v>
      </c>
      <c r="C3054" s="4" t="s">
        <v>12</v>
      </c>
      <c r="D3054" s="6">
        <v>8551</v>
      </c>
      <c r="E3054" s="6">
        <v>4224</v>
      </c>
      <c r="F3054" s="6">
        <v>4327</v>
      </c>
      <c r="G3054" t="b">
        <f t="shared" si="427"/>
        <v>0</v>
      </c>
      <c r="H3054" t="b">
        <f t="shared" si="428"/>
        <v>1</v>
      </c>
      <c r="I3054" t="b">
        <f t="shared" si="429"/>
        <v>1</v>
      </c>
      <c r="J3054" t="b">
        <f t="shared" si="430"/>
        <v>0</v>
      </c>
    </row>
    <row r="3055" spans="1:10">
      <c r="A3055" s="1" t="s">
        <v>412</v>
      </c>
      <c r="B3055" t="str">
        <f t="shared" si="425"/>
        <v xml:space="preserve"> warszawski zachodni </v>
      </c>
      <c r="C3055" s="4" t="s">
        <v>13</v>
      </c>
      <c r="D3055" s="6">
        <v>9614</v>
      </c>
      <c r="E3055" s="6">
        <v>4621</v>
      </c>
      <c r="F3055" s="6">
        <v>4993</v>
      </c>
      <c r="G3055" t="b">
        <f t="shared" si="427"/>
        <v>0</v>
      </c>
      <c r="H3055" t="b">
        <f t="shared" si="428"/>
        <v>1</v>
      </c>
      <c r="I3055" t="b">
        <f t="shared" si="429"/>
        <v>1</v>
      </c>
      <c r="J3055" t="b">
        <f t="shared" si="430"/>
        <v>0</v>
      </c>
    </row>
    <row r="3056" spans="1:10">
      <c r="A3056" s="1" t="s">
        <v>412</v>
      </c>
      <c r="B3056" t="str">
        <f t="shared" si="425"/>
        <v xml:space="preserve"> warszawski zachodni </v>
      </c>
      <c r="C3056" s="4" t="s">
        <v>14</v>
      </c>
      <c r="D3056" s="6">
        <v>9375</v>
      </c>
      <c r="E3056" s="6">
        <v>4669</v>
      </c>
      <c r="F3056" s="6">
        <v>4706</v>
      </c>
      <c r="G3056" t="b">
        <f t="shared" si="427"/>
        <v>0</v>
      </c>
      <c r="H3056" t="b">
        <f t="shared" si="428"/>
        <v>1</v>
      </c>
      <c r="I3056" t="b">
        <f t="shared" si="429"/>
        <v>1</v>
      </c>
      <c r="J3056" t="b">
        <f t="shared" si="430"/>
        <v>0</v>
      </c>
    </row>
    <row r="3057" spans="1:10">
      <c r="A3057" s="1" t="s">
        <v>412</v>
      </c>
      <c r="B3057" t="str">
        <f t="shared" si="425"/>
        <v xml:space="preserve"> warszawski zachodni </v>
      </c>
      <c r="C3057" s="4" t="s">
        <v>15</v>
      </c>
      <c r="D3057" s="6">
        <v>7489</v>
      </c>
      <c r="E3057" s="6">
        <v>3687</v>
      </c>
      <c r="F3057" s="6">
        <v>3802</v>
      </c>
      <c r="G3057" t="b">
        <f t="shared" si="427"/>
        <v>0</v>
      </c>
      <c r="H3057" t="b">
        <f t="shared" si="428"/>
        <v>1</v>
      </c>
      <c r="I3057" t="b">
        <f t="shared" si="429"/>
        <v>1</v>
      </c>
      <c r="J3057" t="b">
        <f t="shared" si="430"/>
        <v>0</v>
      </c>
    </row>
    <row r="3058" spans="1:10">
      <c r="A3058" s="1" t="s">
        <v>412</v>
      </c>
      <c r="B3058" t="str">
        <f t="shared" si="425"/>
        <v xml:space="preserve"> warszawski zachodni </v>
      </c>
      <c r="C3058" s="4" t="s">
        <v>16</v>
      </c>
      <c r="D3058" s="6">
        <v>6812</v>
      </c>
      <c r="E3058" s="6">
        <v>3356</v>
      </c>
      <c r="F3058" s="6">
        <v>3456</v>
      </c>
      <c r="G3058" t="b">
        <f t="shared" si="427"/>
        <v>0</v>
      </c>
      <c r="H3058" t="b">
        <f t="shared" si="428"/>
        <v>1</v>
      </c>
      <c r="I3058" t="b">
        <f t="shared" si="429"/>
        <v>1</v>
      </c>
      <c r="J3058" t="b">
        <f t="shared" si="430"/>
        <v>0</v>
      </c>
    </row>
    <row r="3059" spans="1:10">
      <c r="A3059" s="1" t="s">
        <v>412</v>
      </c>
      <c r="B3059" t="str">
        <f t="shared" si="425"/>
        <v xml:space="preserve"> warszawski zachodni </v>
      </c>
      <c r="C3059" s="4" t="s">
        <v>17</v>
      </c>
      <c r="D3059" s="6">
        <v>8101</v>
      </c>
      <c r="E3059" s="6">
        <v>3828</v>
      </c>
      <c r="F3059" s="6">
        <v>4273</v>
      </c>
      <c r="G3059" t="b">
        <f t="shared" si="427"/>
        <v>0</v>
      </c>
      <c r="H3059" t="b">
        <f t="shared" si="428"/>
        <v>1</v>
      </c>
      <c r="I3059" t="b">
        <f t="shared" si="429"/>
        <v>1</v>
      </c>
      <c r="J3059" t="b">
        <f t="shared" si="430"/>
        <v>0</v>
      </c>
    </row>
    <row r="3060" spans="1:10">
      <c r="A3060" s="1" t="s">
        <v>412</v>
      </c>
      <c r="B3060" t="str">
        <f t="shared" si="425"/>
        <v xml:space="preserve"> warszawski zachodni </v>
      </c>
      <c r="C3060" s="4" t="s">
        <v>18</v>
      </c>
      <c r="D3060" s="6">
        <v>8052</v>
      </c>
      <c r="E3060" s="6">
        <v>3767</v>
      </c>
      <c r="F3060" s="6">
        <v>4285</v>
      </c>
      <c r="G3060" t="b">
        <f t="shared" si="427"/>
        <v>0</v>
      </c>
      <c r="H3060" t="b">
        <f t="shared" si="428"/>
        <v>1</v>
      </c>
      <c r="I3060" t="b">
        <f t="shared" si="429"/>
        <v>1</v>
      </c>
      <c r="J3060" t="b">
        <f t="shared" si="430"/>
        <v>0</v>
      </c>
    </row>
    <row r="3061" spans="1:10">
      <c r="A3061" s="1" t="s">
        <v>412</v>
      </c>
      <c r="B3061" t="str">
        <f t="shared" si="425"/>
        <v xml:space="preserve"> warszawski zachodni </v>
      </c>
      <c r="C3061" s="4" t="s">
        <v>19</v>
      </c>
      <c r="D3061" s="6">
        <v>6308</v>
      </c>
      <c r="E3061" s="6">
        <v>2845</v>
      </c>
      <c r="F3061" s="6">
        <v>3463</v>
      </c>
      <c r="G3061" t="b">
        <f t="shared" si="427"/>
        <v>0</v>
      </c>
      <c r="H3061" t="b">
        <f t="shared" si="428"/>
        <v>1</v>
      </c>
      <c r="I3061" t="b">
        <f t="shared" si="429"/>
        <v>1</v>
      </c>
      <c r="J3061" t="b">
        <f t="shared" si="430"/>
        <v>0</v>
      </c>
    </row>
    <row r="3062" spans="1:10">
      <c r="A3062" s="1" t="s">
        <v>412</v>
      </c>
      <c r="B3062" t="str">
        <f t="shared" si="425"/>
        <v xml:space="preserve"> warszawski zachodni </v>
      </c>
      <c r="C3062" s="4" t="s">
        <v>5</v>
      </c>
      <c r="D3062" s="6">
        <v>10718</v>
      </c>
      <c r="E3062" s="6">
        <v>4028</v>
      </c>
      <c r="F3062" s="6">
        <v>6690</v>
      </c>
      <c r="G3062" t="b">
        <f t="shared" si="427"/>
        <v>1</v>
      </c>
      <c r="H3062" t="b">
        <f t="shared" si="428"/>
        <v>1</v>
      </c>
      <c r="I3062" t="b">
        <f t="shared" si="429"/>
        <v>0</v>
      </c>
      <c r="J3062" t="b">
        <f t="shared" si="430"/>
        <v>0</v>
      </c>
    </row>
    <row r="3063" spans="1:10">
      <c r="A3063" s="1" t="s">
        <v>412</v>
      </c>
      <c r="B3063" t="str">
        <f t="shared" si="425"/>
        <v xml:space="preserve"> warszawski zachodni </v>
      </c>
      <c r="C3063" s="4" t="s">
        <v>4</v>
      </c>
      <c r="D3063" s="6">
        <f>SUM(D3061:D3062)</f>
        <v>17026</v>
      </c>
      <c r="E3063" s="6">
        <f>SUM(E3061:E3062)</f>
        <v>6873</v>
      </c>
      <c r="F3063" s="6">
        <f t="shared" ref="F3063" si="433">SUM(F3061:F3062)</f>
        <v>10153</v>
      </c>
      <c r="G3063" t="b">
        <f t="shared" si="427"/>
        <v>1</v>
      </c>
      <c r="H3063" t="b">
        <f t="shared" si="428"/>
        <v>0</v>
      </c>
      <c r="I3063" t="b">
        <f t="shared" si="429"/>
        <v>1</v>
      </c>
      <c r="J3063" t="b">
        <f t="shared" si="430"/>
        <v>0</v>
      </c>
    </row>
    <row r="3064" spans="1:10">
      <c r="A3064" s="1" t="s">
        <v>412</v>
      </c>
      <c r="B3064" t="str">
        <f t="shared" ref="B3064:B3127" si="434">IF(C3063="65+",C3064,B3063)</f>
        <v xml:space="preserve"> węgrowski </v>
      </c>
      <c r="C3064" s="4" t="s">
        <v>237</v>
      </c>
      <c r="D3064" s="6">
        <v>66907</v>
      </c>
      <c r="E3064" s="6">
        <v>33415</v>
      </c>
      <c r="F3064" s="6">
        <v>33492</v>
      </c>
      <c r="G3064" t="b">
        <f t="shared" si="427"/>
        <v>1</v>
      </c>
      <c r="H3064" t="b">
        <f t="shared" si="428"/>
        <v>1</v>
      </c>
      <c r="I3064" t="b">
        <f t="shared" si="429"/>
        <v>1</v>
      </c>
      <c r="J3064" t="b">
        <f t="shared" si="430"/>
        <v>1</v>
      </c>
    </row>
    <row r="3065" spans="1:10">
      <c r="A3065" s="1" t="s">
        <v>412</v>
      </c>
      <c r="B3065" t="str">
        <f t="shared" si="434"/>
        <v xml:space="preserve"> węgrowski </v>
      </c>
      <c r="C3065" s="4" t="s">
        <v>6</v>
      </c>
      <c r="D3065" s="6">
        <v>3561</v>
      </c>
      <c r="E3065" s="6">
        <v>1862</v>
      </c>
      <c r="F3065" s="6">
        <v>1699</v>
      </c>
      <c r="G3065" t="b">
        <f t="shared" si="427"/>
        <v>0</v>
      </c>
      <c r="H3065" t="b">
        <f t="shared" si="428"/>
        <v>1</v>
      </c>
      <c r="I3065" t="b">
        <f t="shared" si="429"/>
        <v>1</v>
      </c>
      <c r="J3065" t="b">
        <f t="shared" si="430"/>
        <v>0</v>
      </c>
    </row>
    <row r="3066" spans="1:10">
      <c r="A3066" s="1" t="s">
        <v>412</v>
      </c>
      <c r="B3066" t="str">
        <f t="shared" si="434"/>
        <v xml:space="preserve"> węgrowski </v>
      </c>
      <c r="C3066" s="4" t="s">
        <v>7</v>
      </c>
      <c r="D3066" s="6">
        <v>3618</v>
      </c>
      <c r="E3066" s="6">
        <v>1823</v>
      </c>
      <c r="F3066" s="6">
        <v>1795</v>
      </c>
      <c r="G3066" t="b">
        <f t="shared" si="427"/>
        <v>0</v>
      </c>
      <c r="H3066" t="b">
        <f t="shared" si="428"/>
        <v>1</v>
      </c>
      <c r="I3066" t="b">
        <f t="shared" si="429"/>
        <v>1</v>
      </c>
      <c r="J3066" t="b">
        <f t="shared" si="430"/>
        <v>0</v>
      </c>
    </row>
    <row r="3067" spans="1:10">
      <c r="A3067" s="1" t="s">
        <v>412</v>
      </c>
      <c r="B3067" t="str">
        <f t="shared" si="434"/>
        <v xml:space="preserve"> węgrowski </v>
      </c>
      <c r="C3067" s="4" t="s">
        <v>8</v>
      </c>
      <c r="D3067" s="6">
        <v>3272</v>
      </c>
      <c r="E3067" s="6">
        <v>1666</v>
      </c>
      <c r="F3067" s="6">
        <v>1606</v>
      </c>
      <c r="G3067" t="b">
        <f t="shared" si="427"/>
        <v>0</v>
      </c>
      <c r="H3067" t="b">
        <f t="shared" si="428"/>
        <v>1</v>
      </c>
      <c r="I3067" t="b">
        <f t="shared" si="429"/>
        <v>1</v>
      </c>
      <c r="J3067" t="b">
        <f t="shared" si="430"/>
        <v>0</v>
      </c>
    </row>
    <row r="3068" spans="1:10">
      <c r="A3068" s="1" t="s">
        <v>412</v>
      </c>
      <c r="B3068" t="str">
        <f t="shared" si="434"/>
        <v xml:space="preserve"> węgrowski </v>
      </c>
      <c r="C3068" s="4" t="s">
        <v>9</v>
      </c>
      <c r="D3068" s="6">
        <v>3889</v>
      </c>
      <c r="E3068" s="6">
        <v>1924</v>
      </c>
      <c r="F3068" s="6">
        <v>1965</v>
      </c>
      <c r="G3068" t="b">
        <f t="shared" si="427"/>
        <v>0</v>
      </c>
      <c r="H3068" t="b">
        <f t="shared" si="428"/>
        <v>1</v>
      </c>
      <c r="I3068" t="b">
        <f t="shared" si="429"/>
        <v>1</v>
      </c>
      <c r="J3068" t="b">
        <f t="shared" si="430"/>
        <v>0</v>
      </c>
    </row>
    <row r="3069" spans="1:10">
      <c r="A3069" s="1" t="s">
        <v>412</v>
      </c>
      <c r="B3069" t="str">
        <f t="shared" si="434"/>
        <v xml:space="preserve"> węgrowski </v>
      </c>
      <c r="C3069" s="4" t="s">
        <v>10</v>
      </c>
      <c r="D3069" s="6">
        <v>4852</v>
      </c>
      <c r="E3069" s="6">
        <v>2478</v>
      </c>
      <c r="F3069" s="6">
        <v>2374</v>
      </c>
      <c r="G3069" t="b">
        <f t="shared" si="427"/>
        <v>0</v>
      </c>
      <c r="H3069" t="b">
        <f t="shared" si="428"/>
        <v>1</v>
      </c>
      <c r="I3069" t="b">
        <f t="shared" si="429"/>
        <v>1</v>
      </c>
      <c r="J3069" t="b">
        <f t="shared" si="430"/>
        <v>0</v>
      </c>
    </row>
    <row r="3070" spans="1:10">
      <c r="A3070" s="1" t="s">
        <v>412</v>
      </c>
      <c r="B3070" t="str">
        <f t="shared" si="434"/>
        <v xml:space="preserve"> węgrowski </v>
      </c>
      <c r="C3070" s="4" t="s">
        <v>11</v>
      </c>
      <c r="D3070" s="6">
        <v>5080</v>
      </c>
      <c r="E3070" s="6">
        <v>2692</v>
      </c>
      <c r="F3070" s="6">
        <v>2388</v>
      </c>
      <c r="G3070" t="b">
        <f t="shared" si="427"/>
        <v>0</v>
      </c>
      <c r="H3070" t="b">
        <f t="shared" si="428"/>
        <v>1</v>
      </c>
      <c r="I3070" t="b">
        <f t="shared" si="429"/>
        <v>1</v>
      </c>
      <c r="J3070" t="b">
        <f t="shared" si="430"/>
        <v>0</v>
      </c>
    </row>
    <row r="3071" spans="1:10">
      <c r="A3071" s="1" t="s">
        <v>412</v>
      </c>
      <c r="B3071" t="str">
        <f t="shared" si="434"/>
        <v xml:space="preserve"> węgrowski </v>
      </c>
      <c r="C3071" s="4" t="s">
        <v>12</v>
      </c>
      <c r="D3071" s="6">
        <v>5052</v>
      </c>
      <c r="E3071" s="6">
        <v>2659</v>
      </c>
      <c r="F3071" s="6">
        <v>2393</v>
      </c>
      <c r="G3071" t="b">
        <f t="shared" si="427"/>
        <v>0</v>
      </c>
      <c r="H3071" t="b">
        <f t="shared" si="428"/>
        <v>1</v>
      </c>
      <c r="I3071" t="b">
        <f t="shared" si="429"/>
        <v>1</v>
      </c>
      <c r="J3071" t="b">
        <f t="shared" si="430"/>
        <v>0</v>
      </c>
    </row>
    <row r="3072" spans="1:10">
      <c r="A3072" s="1" t="s">
        <v>412</v>
      </c>
      <c r="B3072" t="str">
        <f t="shared" si="434"/>
        <v xml:space="preserve"> węgrowski </v>
      </c>
      <c r="C3072" s="4" t="s">
        <v>13</v>
      </c>
      <c r="D3072" s="6">
        <v>4930</v>
      </c>
      <c r="E3072" s="6">
        <v>2693</v>
      </c>
      <c r="F3072" s="6">
        <v>2237</v>
      </c>
      <c r="G3072" t="b">
        <f t="shared" si="427"/>
        <v>0</v>
      </c>
      <c r="H3072" t="b">
        <f t="shared" si="428"/>
        <v>1</v>
      </c>
      <c r="I3072" t="b">
        <f t="shared" si="429"/>
        <v>1</v>
      </c>
      <c r="J3072" t="b">
        <f t="shared" si="430"/>
        <v>0</v>
      </c>
    </row>
    <row r="3073" spans="1:10">
      <c r="A3073" s="1" t="s">
        <v>412</v>
      </c>
      <c r="B3073" t="str">
        <f t="shared" si="434"/>
        <v xml:space="preserve"> węgrowski </v>
      </c>
      <c r="C3073" s="4" t="s">
        <v>14</v>
      </c>
      <c r="D3073" s="6">
        <v>4471</v>
      </c>
      <c r="E3073" s="6">
        <v>2441</v>
      </c>
      <c r="F3073" s="6">
        <v>2030</v>
      </c>
      <c r="G3073" t="b">
        <f t="shared" si="427"/>
        <v>0</v>
      </c>
      <c r="H3073" t="b">
        <f t="shared" si="428"/>
        <v>1</v>
      </c>
      <c r="I3073" t="b">
        <f t="shared" si="429"/>
        <v>1</v>
      </c>
      <c r="J3073" t="b">
        <f t="shared" si="430"/>
        <v>0</v>
      </c>
    </row>
    <row r="3074" spans="1:10">
      <c r="A3074" s="1" t="s">
        <v>412</v>
      </c>
      <c r="B3074" t="str">
        <f t="shared" si="434"/>
        <v xml:space="preserve"> węgrowski </v>
      </c>
      <c r="C3074" s="4" t="s">
        <v>15</v>
      </c>
      <c r="D3074" s="6">
        <v>4002</v>
      </c>
      <c r="E3074" s="6">
        <v>2069</v>
      </c>
      <c r="F3074" s="6">
        <v>1933</v>
      </c>
      <c r="G3074" t="b">
        <f t="shared" si="427"/>
        <v>0</v>
      </c>
      <c r="H3074" t="b">
        <f t="shared" si="428"/>
        <v>1</v>
      </c>
      <c r="I3074" t="b">
        <f t="shared" si="429"/>
        <v>1</v>
      </c>
      <c r="J3074" t="b">
        <f t="shared" si="430"/>
        <v>0</v>
      </c>
    </row>
    <row r="3075" spans="1:10">
      <c r="A3075" s="1" t="s">
        <v>412</v>
      </c>
      <c r="B3075" t="str">
        <f t="shared" si="434"/>
        <v xml:space="preserve"> węgrowski </v>
      </c>
      <c r="C3075" s="4" t="s">
        <v>16</v>
      </c>
      <c r="D3075" s="6">
        <v>4097</v>
      </c>
      <c r="E3075" s="6">
        <v>2156</v>
      </c>
      <c r="F3075" s="6">
        <v>1941</v>
      </c>
      <c r="G3075" t="b">
        <f t="shared" si="427"/>
        <v>0</v>
      </c>
      <c r="H3075" t="b">
        <f t="shared" si="428"/>
        <v>1</v>
      </c>
      <c r="I3075" t="b">
        <f t="shared" si="429"/>
        <v>1</v>
      </c>
      <c r="J3075" t="b">
        <f t="shared" si="430"/>
        <v>0</v>
      </c>
    </row>
    <row r="3076" spans="1:10">
      <c r="A3076" s="1" t="s">
        <v>412</v>
      </c>
      <c r="B3076" t="str">
        <f t="shared" si="434"/>
        <v xml:space="preserve"> węgrowski </v>
      </c>
      <c r="C3076" s="4" t="s">
        <v>17</v>
      </c>
      <c r="D3076" s="6">
        <v>4571</v>
      </c>
      <c r="E3076" s="6">
        <v>2316</v>
      </c>
      <c r="F3076" s="6">
        <v>2255</v>
      </c>
      <c r="G3076" t="b">
        <f t="shared" ref="G3076:G3139" si="435">IFERROR(IF(SEARCH(" - ",C3076)&gt;0,FALSE,TRUE),TRUE)</f>
        <v>0</v>
      </c>
      <c r="H3076" t="b">
        <f t="shared" ref="H3076:H3139" si="436">IFERROR(IF(SEARCH("65+",C3076)&gt;0,FALSE,TRUE),TRUE)</f>
        <v>1</v>
      </c>
      <c r="I3076" t="b">
        <f t="shared" ref="I3076:I3139" si="437">IFERROR(IF(SEARCH("70",C3076)&gt;0,FALSE,TRUE),TRUE)</f>
        <v>1</v>
      </c>
      <c r="J3076" t="b">
        <f t="shared" ref="J3076:J3139" si="438">AND(G3076:I3076)</f>
        <v>0</v>
      </c>
    </row>
    <row r="3077" spans="1:10">
      <c r="A3077" s="1" t="s">
        <v>412</v>
      </c>
      <c r="B3077" t="str">
        <f t="shared" si="434"/>
        <v xml:space="preserve"> węgrowski </v>
      </c>
      <c r="C3077" s="4" t="s">
        <v>18</v>
      </c>
      <c r="D3077" s="6">
        <v>4614</v>
      </c>
      <c r="E3077" s="6">
        <v>2305</v>
      </c>
      <c r="F3077" s="6">
        <v>2309</v>
      </c>
      <c r="G3077" t="b">
        <f t="shared" si="435"/>
        <v>0</v>
      </c>
      <c r="H3077" t="b">
        <f t="shared" si="436"/>
        <v>1</v>
      </c>
      <c r="I3077" t="b">
        <f t="shared" si="437"/>
        <v>1</v>
      </c>
      <c r="J3077" t="b">
        <f t="shared" si="438"/>
        <v>0</v>
      </c>
    </row>
    <row r="3078" spans="1:10">
      <c r="A3078" s="1" t="s">
        <v>412</v>
      </c>
      <c r="B3078" t="str">
        <f t="shared" si="434"/>
        <v xml:space="preserve"> węgrowski </v>
      </c>
      <c r="C3078" s="4" t="s">
        <v>19</v>
      </c>
      <c r="D3078" s="6">
        <v>3610</v>
      </c>
      <c r="E3078" s="6">
        <v>1686</v>
      </c>
      <c r="F3078" s="6">
        <v>1924</v>
      </c>
      <c r="G3078" t="b">
        <f t="shared" si="435"/>
        <v>0</v>
      </c>
      <c r="H3078" t="b">
        <f t="shared" si="436"/>
        <v>1</v>
      </c>
      <c r="I3078" t="b">
        <f t="shared" si="437"/>
        <v>1</v>
      </c>
      <c r="J3078" t="b">
        <f t="shared" si="438"/>
        <v>0</v>
      </c>
    </row>
    <row r="3079" spans="1:10">
      <c r="A3079" s="1" t="s">
        <v>412</v>
      </c>
      <c r="B3079" t="str">
        <f t="shared" si="434"/>
        <v xml:space="preserve"> węgrowski </v>
      </c>
      <c r="C3079" s="4" t="s">
        <v>5</v>
      </c>
      <c r="D3079" s="6">
        <v>7288</v>
      </c>
      <c r="E3079" s="6">
        <v>2645</v>
      </c>
      <c r="F3079" s="6">
        <v>4643</v>
      </c>
      <c r="G3079" t="b">
        <f t="shared" si="435"/>
        <v>1</v>
      </c>
      <c r="H3079" t="b">
        <f t="shared" si="436"/>
        <v>1</v>
      </c>
      <c r="I3079" t="b">
        <f t="shared" si="437"/>
        <v>0</v>
      </c>
      <c r="J3079" t="b">
        <f t="shared" si="438"/>
        <v>0</v>
      </c>
    </row>
    <row r="3080" spans="1:10">
      <c r="A3080" s="1" t="s">
        <v>412</v>
      </c>
      <c r="B3080" t="str">
        <f t="shared" si="434"/>
        <v xml:space="preserve"> węgrowski </v>
      </c>
      <c r="C3080" s="4" t="s">
        <v>4</v>
      </c>
      <c r="D3080" s="6">
        <f>SUM(D3078:D3079)</f>
        <v>10898</v>
      </c>
      <c r="E3080" s="6">
        <f>SUM(E3078:E3079)</f>
        <v>4331</v>
      </c>
      <c r="F3080" s="6">
        <f t="shared" ref="F3080" si="439">SUM(F3078:F3079)</f>
        <v>6567</v>
      </c>
      <c r="G3080" t="b">
        <f t="shared" si="435"/>
        <v>1</v>
      </c>
      <c r="H3080" t="b">
        <f t="shared" si="436"/>
        <v>0</v>
      </c>
      <c r="I3080" t="b">
        <f t="shared" si="437"/>
        <v>1</v>
      </c>
      <c r="J3080" t="b">
        <f t="shared" si="438"/>
        <v>0</v>
      </c>
    </row>
    <row r="3081" spans="1:10">
      <c r="A3081" s="1" t="s">
        <v>412</v>
      </c>
      <c r="B3081" t="str">
        <f t="shared" si="434"/>
        <v xml:space="preserve"> wołomiński </v>
      </c>
      <c r="C3081" s="4" t="s">
        <v>238</v>
      </c>
      <c r="D3081" s="6">
        <v>236912</v>
      </c>
      <c r="E3081" s="6">
        <v>114257</v>
      </c>
      <c r="F3081" s="6">
        <v>122655</v>
      </c>
      <c r="G3081" t="b">
        <f t="shared" si="435"/>
        <v>1</v>
      </c>
      <c r="H3081" t="b">
        <f t="shared" si="436"/>
        <v>1</v>
      </c>
      <c r="I3081" t="b">
        <f t="shared" si="437"/>
        <v>1</v>
      </c>
      <c r="J3081" t="b">
        <f t="shared" si="438"/>
        <v>1</v>
      </c>
    </row>
    <row r="3082" spans="1:10">
      <c r="A3082" s="1" t="s">
        <v>412</v>
      </c>
      <c r="B3082" t="str">
        <f t="shared" si="434"/>
        <v xml:space="preserve"> wołomiński </v>
      </c>
      <c r="C3082" s="4" t="s">
        <v>6</v>
      </c>
      <c r="D3082" s="6">
        <v>14740</v>
      </c>
      <c r="E3082" s="6">
        <v>7596</v>
      </c>
      <c r="F3082" s="6">
        <v>7144</v>
      </c>
      <c r="G3082" t="b">
        <f t="shared" si="435"/>
        <v>0</v>
      </c>
      <c r="H3082" t="b">
        <f t="shared" si="436"/>
        <v>1</v>
      </c>
      <c r="I3082" t="b">
        <f t="shared" si="437"/>
        <v>1</v>
      </c>
      <c r="J3082" t="b">
        <f t="shared" si="438"/>
        <v>0</v>
      </c>
    </row>
    <row r="3083" spans="1:10">
      <c r="A3083" s="1" t="s">
        <v>412</v>
      </c>
      <c r="B3083" t="str">
        <f t="shared" si="434"/>
        <v xml:space="preserve"> wołomiński </v>
      </c>
      <c r="C3083" s="4" t="s">
        <v>7</v>
      </c>
      <c r="D3083" s="6">
        <v>16178</v>
      </c>
      <c r="E3083" s="6">
        <v>8298</v>
      </c>
      <c r="F3083" s="6">
        <v>7880</v>
      </c>
      <c r="G3083" t="b">
        <f t="shared" si="435"/>
        <v>0</v>
      </c>
      <c r="H3083" t="b">
        <f t="shared" si="436"/>
        <v>1</v>
      </c>
      <c r="I3083" t="b">
        <f t="shared" si="437"/>
        <v>1</v>
      </c>
      <c r="J3083" t="b">
        <f t="shared" si="438"/>
        <v>0</v>
      </c>
    </row>
    <row r="3084" spans="1:10">
      <c r="A3084" s="1" t="s">
        <v>412</v>
      </c>
      <c r="B3084" t="str">
        <f t="shared" si="434"/>
        <v xml:space="preserve"> wołomiński </v>
      </c>
      <c r="C3084" s="4" t="s">
        <v>8</v>
      </c>
      <c r="D3084" s="6">
        <v>13428</v>
      </c>
      <c r="E3084" s="6">
        <v>6888</v>
      </c>
      <c r="F3084" s="6">
        <v>6540</v>
      </c>
      <c r="G3084" t="b">
        <f t="shared" si="435"/>
        <v>0</v>
      </c>
      <c r="H3084" t="b">
        <f t="shared" si="436"/>
        <v>1</v>
      </c>
      <c r="I3084" t="b">
        <f t="shared" si="437"/>
        <v>1</v>
      </c>
      <c r="J3084" t="b">
        <f t="shared" si="438"/>
        <v>0</v>
      </c>
    </row>
    <row r="3085" spans="1:10">
      <c r="A3085" s="1" t="s">
        <v>412</v>
      </c>
      <c r="B3085" t="str">
        <f t="shared" si="434"/>
        <v xml:space="preserve"> wołomiński </v>
      </c>
      <c r="C3085" s="4" t="s">
        <v>9</v>
      </c>
      <c r="D3085" s="6">
        <v>12541</v>
      </c>
      <c r="E3085" s="6">
        <v>6441</v>
      </c>
      <c r="F3085" s="6">
        <v>6100</v>
      </c>
      <c r="G3085" t="b">
        <f t="shared" si="435"/>
        <v>0</v>
      </c>
      <c r="H3085" t="b">
        <f t="shared" si="436"/>
        <v>1</v>
      </c>
      <c r="I3085" t="b">
        <f t="shared" si="437"/>
        <v>1</v>
      </c>
      <c r="J3085" t="b">
        <f t="shared" si="438"/>
        <v>0</v>
      </c>
    </row>
    <row r="3086" spans="1:10">
      <c r="A3086" s="1" t="s">
        <v>412</v>
      </c>
      <c r="B3086" t="str">
        <f t="shared" si="434"/>
        <v xml:space="preserve"> wołomiński </v>
      </c>
      <c r="C3086" s="4" t="s">
        <v>10</v>
      </c>
      <c r="D3086" s="6">
        <v>13994</v>
      </c>
      <c r="E3086" s="6">
        <v>7062</v>
      </c>
      <c r="F3086" s="6">
        <v>6932</v>
      </c>
      <c r="G3086" t="b">
        <f t="shared" si="435"/>
        <v>0</v>
      </c>
      <c r="H3086" t="b">
        <f t="shared" si="436"/>
        <v>1</v>
      </c>
      <c r="I3086" t="b">
        <f t="shared" si="437"/>
        <v>1</v>
      </c>
      <c r="J3086" t="b">
        <f t="shared" si="438"/>
        <v>0</v>
      </c>
    </row>
    <row r="3087" spans="1:10">
      <c r="A3087" s="1" t="s">
        <v>412</v>
      </c>
      <c r="B3087" t="str">
        <f t="shared" si="434"/>
        <v xml:space="preserve"> wołomiński </v>
      </c>
      <c r="C3087" s="4" t="s">
        <v>11</v>
      </c>
      <c r="D3087" s="6">
        <v>16347</v>
      </c>
      <c r="E3087" s="6">
        <v>8040</v>
      </c>
      <c r="F3087" s="6">
        <v>8307</v>
      </c>
      <c r="G3087" t="b">
        <f t="shared" si="435"/>
        <v>0</v>
      </c>
      <c r="H3087" t="b">
        <f t="shared" si="436"/>
        <v>1</v>
      </c>
      <c r="I3087" t="b">
        <f t="shared" si="437"/>
        <v>1</v>
      </c>
      <c r="J3087" t="b">
        <f t="shared" si="438"/>
        <v>0</v>
      </c>
    </row>
    <row r="3088" spans="1:10">
      <c r="A3088" s="1" t="s">
        <v>412</v>
      </c>
      <c r="B3088" t="str">
        <f t="shared" si="434"/>
        <v xml:space="preserve"> wołomiński </v>
      </c>
      <c r="C3088" s="4" t="s">
        <v>12</v>
      </c>
      <c r="D3088" s="6">
        <v>20967</v>
      </c>
      <c r="E3088" s="6">
        <v>10116</v>
      </c>
      <c r="F3088" s="6">
        <v>10851</v>
      </c>
      <c r="G3088" t="b">
        <f t="shared" si="435"/>
        <v>0</v>
      </c>
      <c r="H3088" t="b">
        <f t="shared" si="436"/>
        <v>1</v>
      </c>
      <c r="I3088" t="b">
        <f t="shared" si="437"/>
        <v>1</v>
      </c>
      <c r="J3088" t="b">
        <f t="shared" si="438"/>
        <v>0</v>
      </c>
    </row>
    <row r="3089" spans="1:10">
      <c r="A3089" s="1" t="s">
        <v>412</v>
      </c>
      <c r="B3089" t="str">
        <f t="shared" si="434"/>
        <v xml:space="preserve"> wołomiński </v>
      </c>
      <c r="C3089" s="4" t="s">
        <v>13</v>
      </c>
      <c r="D3089" s="6">
        <v>22219</v>
      </c>
      <c r="E3089" s="6">
        <v>10765</v>
      </c>
      <c r="F3089" s="6">
        <v>11454</v>
      </c>
      <c r="G3089" t="b">
        <f t="shared" si="435"/>
        <v>0</v>
      </c>
      <c r="H3089" t="b">
        <f t="shared" si="436"/>
        <v>1</v>
      </c>
      <c r="I3089" t="b">
        <f t="shared" si="437"/>
        <v>1</v>
      </c>
      <c r="J3089" t="b">
        <f t="shared" si="438"/>
        <v>0</v>
      </c>
    </row>
    <row r="3090" spans="1:10">
      <c r="A3090" s="1" t="s">
        <v>412</v>
      </c>
      <c r="B3090" t="str">
        <f t="shared" si="434"/>
        <v xml:space="preserve"> wołomiński </v>
      </c>
      <c r="C3090" s="4" t="s">
        <v>14</v>
      </c>
      <c r="D3090" s="6">
        <v>19320</v>
      </c>
      <c r="E3090" s="6">
        <v>9582</v>
      </c>
      <c r="F3090" s="6">
        <v>9738</v>
      </c>
      <c r="G3090" t="b">
        <f t="shared" si="435"/>
        <v>0</v>
      </c>
      <c r="H3090" t="b">
        <f t="shared" si="436"/>
        <v>1</v>
      </c>
      <c r="I3090" t="b">
        <f t="shared" si="437"/>
        <v>1</v>
      </c>
      <c r="J3090" t="b">
        <f t="shared" si="438"/>
        <v>0</v>
      </c>
    </row>
    <row r="3091" spans="1:10">
      <c r="A3091" s="1" t="s">
        <v>412</v>
      </c>
      <c r="B3091" t="str">
        <f t="shared" si="434"/>
        <v xml:space="preserve"> wołomiński </v>
      </c>
      <c r="C3091" s="4" t="s">
        <v>15</v>
      </c>
      <c r="D3091" s="6">
        <v>14670</v>
      </c>
      <c r="E3091" s="6">
        <v>7375</v>
      </c>
      <c r="F3091" s="6">
        <v>7295</v>
      </c>
      <c r="G3091" t="b">
        <f t="shared" si="435"/>
        <v>0</v>
      </c>
      <c r="H3091" t="b">
        <f t="shared" si="436"/>
        <v>1</v>
      </c>
      <c r="I3091" t="b">
        <f t="shared" si="437"/>
        <v>1</v>
      </c>
      <c r="J3091" t="b">
        <f t="shared" si="438"/>
        <v>0</v>
      </c>
    </row>
    <row r="3092" spans="1:10">
      <c r="A3092" s="1" t="s">
        <v>412</v>
      </c>
      <c r="B3092" t="str">
        <f t="shared" si="434"/>
        <v xml:space="preserve"> wołomiński </v>
      </c>
      <c r="C3092" s="4" t="s">
        <v>16</v>
      </c>
      <c r="D3092" s="6">
        <v>13330</v>
      </c>
      <c r="E3092" s="6">
        <v>6619</v>
      </c>
      <c r="F3092" s="6">
        <v>6711</v>
      </c>
      <c r="G3092" t="b">
        <f t="shared" si="435"/>
        <v>0</v>
      </c>
      <c r="H3092" t="b">
        <f t="shared" si="436"/>
        <v>1</v>
      </c>
      <c r="I3092" t="b">
        <f t="shared" si="437"/>
        <v>1</v>
      </c>
      <c r="J3092" t="b">
        <f t="shared" si="438"/>
        <v>0</v>
      </c>
    </row>
    <row r="3093" spans="1:10">
      <c r="A3093" s="1" t="s">
        <v>412</v>
      </c>
      <c r="B3093" t="str">
        <f t="shared" si="434"/>
        <v xml:space="preserve"> wołomiński </v>
      </c>
      <c r="C3093" s="4" t="s">
        <v>17</v>
      </c>
      <c r="D3093" s="6">
        <v>14717</v>
      </c>
      <c r="E3093" s="6">
        <v>7051</v>
      </c>
      <c r="F3093" s="6">
        <v>7666</v>
      </c>
      <c r="G3093" t="b">
        <f t="shared" si="435"/>
        <v>0</v>
      </c>
      <c r="H3093" t="b">
        <f t="shared" si="436"/>
        <v>1</v>
      </c>
      <c r="I3093" t="b">
        <f t="shared" si="437"/>
        <v>1</v>
      </c>
      <c r="J3093" t="b">
        <f t="shared" si="438"/>
        <v>0</v>
      </c>
    </row>
    <row r="3094" spans="1:10">
      <c r="A3094" s="1" t="s">
        <v>412</v>
      </c>
      <c r="B3094" t="str">
        <f t="shared" si="434"/>
        <v xml:space="preserve"> wołomiński </v>
      </c>
      <c r="C3094" s="4" t="s">
        <v>18</v>
      </c>
      <c r="D3094" s="6">
        <v>14358</v>
      </c>
      <c r="E3094" s="6">
        <v>6634</v>
      </c>
      <c r="F3094" s="6">
        <v>7724</v>
      </c>
      <c r="G3094" t="b">
        <f t="shared" si="435"/>
        <v>0</v>
      </c>
      <c r="H3094" t="b">
        <f t="shared" si="436"/>
        <v>1</v>
      </c>
      <c r="I3094" t="b">
        <f t="shared" si="437"/>
        <v>1</v>
      </c>
      <c r="J3094" t="b">
        <f t="shared" si="438"/>
        <v>0</v>
      </c>
    </row>
    <row r="3095" spans="1:10">
      <c r="A3095" s="1" t="s">
        <v>412</v>
      </c>
      <c r="B3095" t="str">
        <f t="shared" si="434"/>
        <v xml:space="preserve"> wołomiński </v>
      </c>
      <c r="C3095" s="4" t="s">
        <v>19</v>
      </c>
      <c r="D3095" s="6">
        <v>10776</v>
      </c>
      <c r="E3095" s="6">
        <v>4766</v>
      </c>
      <c r="F3095" s="6">
        <v>6010</v>
      </c>
      <c r="G3095" t="b">
        <f t="shared" si="435"/>
        <v>0</v>
      </c>
      <c r="H3095" t="b">
        <f t="shared" si="436"/>
        <v>1</v>
      </c>
      <c r="I3095" t="b">
        <f t="shared" si="437"/>
        <v>1</v>
      </c>
      <c r="J3095" t="b">
        <f t="shared" si="438"/>
        <v>0</v>
      </c>
    </row>
    <row r="3096" spans="1:10">
      <c r="A3096" s="1" t="s">
        <v>412</v>
      </c>
      <c r="B3096" t="str">
        <f t="shared" si="434"/>
        <v xml:space="preserve"> wołomiński </v>
      </c>
      <c r="C3096" s="4" t="s">
        <v>5</v>
      </c>
      <c r="D3096" s="6">
        <v>19327</v>
      </c>
      <c r="E3096" s="6">
        <v>7024</v>
      </c>
      <c r="F3096" s="6">
        <v>12303</v>
      </c>
      <c r="G3096" t="b">
        <f t="shared" si="435"/>
        <v>1</v>
      </c>
      <c r="H3096" t="b">
        <f t="shared" si="436"/>
        <v>1</v>
      </c>
      <c r="I3096" t="b">
        <f t="shared" si="437"/>
        <v>0</v>
      </c>
      <c r="J3096" t="b">
        <f t="shared" si="438"/>
        <v>0</v>
      </c>
    </row>
    <row r="3097" spans="1:10">
      <c r="A3097" s="1" t="s">
        <v>412</v>
      </c>
      <c r="B3097" t="str">
        <f t="shared" si="434"/>
        <v xml:space="preserve"> wołomiński </v>
      </c>
      <c r="C3097" s="4" t="s">
        <v>4</v>
      </c>
      <c r="D3097" s="6">
        <f>SUM(D3095:D3096)</f>
        <v>30103</v>
      </c>
      <c r="E3097" s="6">
        <f>SUM(E3095:E3096)</f>
        <v>11790</v>
      </c>
      <c r="F3097" s="6">
        <f t="shared" ref="F3097" si="440">SUM(F3095:F3096)</f>
        <v>18313</v>
      </c>
      <c r="G3097" t="b">
        <f t="shared" si="435"/>
        <v>1</v>
      </c>
      <c r="H3097" t="b">
        <f t="shared" si="436"/>
        <v>0</v>
      </c>
      <c r="I3097" t="b">
        <f t="shared" si="437"/>
        <v>1</v>
      </c>
      <c r="J3097" t="b">
        <f t="shared" si="438"/>
        <v>0</v>
      </c>
    </row>
    <row r="3098" spans="1:10">
      <c r="A3098" s="1" t="s">
        <v>412</v>
      </c>
      <c r="B3098" t="str">
        <f t="shared" si="434"/>
        <v xml:space="preserve"> wyszkowski </v>
      </c>
      <c r="C3098" s="4" t="s">
        <v>239</v>
      </c>
      <c r="D3098" s="6">
        <v>73972</v>
      </c>
      <c r="E3098" s="6">
        <v>36699</v>
      </c>
      <c r="F3098" s="6">
        <v>37273</v>
      </c>
      <c r="G3098" t="b">
        <f t="shared" si="435"/>
        <v>1</v>
      </c>
      <c r="H3098" t="b">
        <f t="shared" si="436"/>
        <v>1</v>
      </c>
      <c r="I3098" t="b">
        <f t="shared" si="437"/>
        <v>1</v>
      </c>
      <c r="J3098" t="b">
        <f t="shared" si="438"/>
        <v>1</v>
      </c>
    </row>
    <row r="3099" spans="1:10">
      <c r="A3099" s="1" t="s">
        <v>412</v>
      </c>
      <c r="B3099" t="str">
        <f t="shared" si="434"/>
        <v xml:space="preserve"> wyszkowski </v>
      </c>
      <c r="C3099" s="4" t="s">
        <v>6</v>
      </c>
      <c r="D3099" s="6">
        <v>4134</v>
      </c>
      <c r="E3099" s="6">
        <v>2186</v>
      </c>
      <c r="F3099" s="6">
        <v>1948</v>
      </c>
      <c r="G3099" t="b">
        <f t="shared" si="435"/>
        <v>0</v>
      </c>
      <c r="H3099" t="b">
        <f t="shared" si="436"/>
        <v>1</v>
      </c>
      <c r="I3099" t="b">
        <f t="shared" si="437"/>
        <v>1</v>
      </c>
      <c r="J3099" t="b">
        <f t="shared" si="438"/>
        <v>0</v>
      </c>
    </row>
    <row r="3100" spans="1:10">
      <c r="A3100" s="1" t="s">
        <v>412</v>
      </c>
      <c r="B3100" t="str">
        <f t="shared" si="434"/>
        <v xml:space="preserve"> wyszkowski </v>
      </c>
      <c r="C3100" s="4" t="s">
        <v>7</v>
      </c>
      <c r="D3100" s="6">
        <v>4467</v>
      </c>
      <c r="E3100" s="6">
        <v>2349</v>
      </c>
      <c r="F3100" s="6">
        <v>2118</v>
      </c>
      <c r="G3100" t="b">
        <f t="shared" si="435"/>
        <v>0</v>
      </c>
      <c r="H3100" t="b">
        <f t="shared" si="436"/>
        <v>1</v>
      </c>
      <c r="I3100" t="b">
        <f t="shared" si="437"/>
        <v>1</v>
      </c>
      <c r="J3100" t="b">
        <f t="shared" si="438"/>
        <v>0</v>
      </c>
    </row>
    <row r="3101" spans="1:10">
      <c r="A3101" s="1" t="s">
        <v>412</v>
      </c>
      <c r="B3101" t="str">
        <f t="shared" si="434"/>
        <v xml:space="preserve"> wyszkowski </v>
      </c>
      <c r="C3101" s="4" t="s">
        <v>8</v>
      </c>
      <c r="D3101" s="6">
        <v>3899</v>
      </c>
      <c r="E3101" s="6">
        <v>2002</v>
      </c>
      <c r="F3101" s="6">
        <v>1897</v>
      </c>
      <c r="G3101" t="b">
        <f t="shared" si="435"/>
        <v>0</v>
      </c>
      <c r="H3101" t="b">
        <f t="shared" si="436"/>
        <v>1</v>
      </c>
      <c r="I3101" t="b">
        <f t="shared" si="437"/>
        <v>1</v>
      </c>
      <c r="J3101" t="b">
        <f t="shared" si="438"/>
        <v>0</v>
      </c>
    </row>
    <row r="3102" spans="1:10">
      <c r="A3102" s="1" t="s">
        <v>412</v>
      </c>
      <c r="B3102" t="str">
        <f t="shared" si="434"/>
        <v xml:space="preserve"> wyszkowski </v>
      </c>
      <c r="C3102" s="4" t="s">
        <v>9</v>
      </c>
      <c r="D3102" s="6">
        <v>4425</v>
      </c>
      <c r="E3102" s="6">
        <v>2233</v>
      </c>
      <c r="F3102" s="6">
        <v>2192</v>
      </c>
      <c r="G3102" t="b">
        <f t="shared" si="435"/>
        <v>0</v>
      </c>
      <c r="H3102" t="b">
        <f t="shared" si="436"/>
        <v>1</v>
      </c>
      <c r="I3102" t="b">
        <f t="shared" si="437"/>
        <v>1</v>
      </c>
      <c r="J3102" t="b">
        <f t="shared" si="438"/>
        <v>0</v>
      </c>
    </row>
    <row r="3103" spans="1:10">
      <c r="A3103" s="1" t="s">
        <v>412</v>
      </c>
      <c r="B3103" t="str">
        <f t="shared" si="434"/>
        <v xml:space="preserve"> wyszkowski </v>
      </c>
      <c r="C3103" s="4" t="s">
        <v>10</v>
      </c>
      <c r="D3103" s="6">
        <v>5256</v>
      </c>
      <c r="E3103" s="6">
        <v>2658</v>
      </c>
      <c r="F3103" s="6">
        <v>2598</v>
      </c>
      <c r="G3103" t="b">
        <f t="shared" si="435"/>
        <v>0</v>
      </c>
      <c r="H3103" t="b">
        <f t="shared" si="436"/>
        <v>1</v>
      </c>
      <c r="I3103" t="b">
        <f t="shared" si="437"/>
        <v>1</v>
      </c>
      <c r="J3103" t="b">
        <f t="shared" si="438"/>
        <v>0</v>
      </c>
    </row>
    <row r="3104" spans="1:10">
      <c r="A3104" s="1" t="s">
        <v>412</v>
      </c>
      <c r="B3104" t="str">
        <f t="shared" si="434"/>
        <v xml:space="preserve"> wyszkowski </v>
      </c>
      <c r="C3104" s="4" t="s">
        <v>11</v>
      </c>
      <c r="D3104" s="6">
        <v>5786</v>
      </c>
      <c r="E3104" s="6">
        <v>2987</v>
      </c>
      <c r="F3104" s="6">
        <v>2799</v>
      </c>
      <c r="G3104" t="b">
        <f t="shared" si="435"/>
        <v>0</v>
      </c>
      <c r="H3104" t="b">
        <f t="shared" si="436"/>
        <v>1</v>
      </c>
      <c r="I3104" t="b">
        <f t="shared" si="437"/>
        <v>1</v>
      </c>
      <c r="J3104" t="b">
        <f t="shared" si="438"/>
        <v>0</v>
      </c>
    </row>
    <row r="3105" spans="1:10">
      <c r="A3105" s="1" t="s">
        <v>412</v>
      </c>
      <c r="B3105" t="str">
        <f t="shared" si="434"/>
        <v xml:space="preserve"> wyszkowski </v>
      </c>
      <c r="C3105" s="4" t="s">
        <v>12</v>
      </c>
      <c r="D3105" s="6">
        <v>6089</v>
      </c>
      <c r="E3105" s="6">
        <v>3190</v>
      </c>
      <c r="F3105" s="6">
        <v>2899</v>
      </c>
      <c r="G3105" t="b">
        <f t="shared" si="435"/>
        <v>0</v>
      </c>
      <c r="H3105" t="b">
        <f t="shared" si="436"/>
        <v>1</v>
      </c>
      <c r="I3105" t="b">
        <f t="shared" si="437"/>
        <v>1</v>
      </c>
      <c r="J3105" t="b">
        <f t="shared" si="438"/>
        <v>0</v>
      </c>
    </row>
    <row r="3106" spans="1:10">
      <c r="A3106" s="1" t="s">
        <v>412</v>
      </c>
      <c r="B3106" t="str">
        <f t="shared" si="434"/>
        <v xml:space="preserve"> wyszkowski </v>
      </c>
      <c r="C3106" s="4" t="s">
        <v>13</v>
      </c>
      <c r="D3106" s="6">
        <v>5513</v>
      </c>
      <c r="E3106" s="6">
        <v>2923</v>
      </c>
      <c r="F3106" s="6">
        <v>2590</v>
      </c>
      <c r="G3106" t="b">
        <f t="shared" si="435"/>
        <v>0</v>
      </c>
      <c r="H3106" t="b">
        <f t="shared" si="436"/>
        <v>1</v>
      </c>
      <c r="I3106" t="b">
        <f t="shared" si="437"/>
        <v>1</v>
      </c>
      <c r="J3106" t="b">
        <f t="shared" si="438"/>
        <v>0</v>
      </c>
    </row>
    <row r="3107" spans="1:10">
      <c r="A3107" s="1" t="s">
        <v>412</v>
      </c>
      <c r="B3107" t="str">
        <f t="shared" si="434"/>
        <v xml:space="preserve"> wyszkowski </v>
      </c>
      <c r="C3107" s="4" t="s">
        <v>14</v>
      </c>
      <c r="D3107" s="6">
        <v>5163</v>
      </c>
      <c r="E3107" s="6">
        <v>2681</v>
      </c>
      <c r="F3107" s="6">
        <v>2482</v>
      </c>
      <c r="G3107" t="b">
        <f t="shared" si="435"/>
        <v>0</v>
      </c>
      <c r="H3107" t="b">
        <f t="shared" si="436"/>
        <v>1</v>
      </c>
      <c r="I3107" t="b">
        <f t="shared" si="437"/>
        <v>1</v>
      </c>
      <c r="J3107" t="b">
        <f t="shared" si="438"/>
        <v>0</v>
      </c>
    </row>
    <row r="3108" spans="1:10">
      <c r="A3108" s="1" t="s">
        <v>412</v>
      </c>
      <c r="B3108" t="str">
        <f t="shared" si="434"/>
        <v xml:space="preserve"> wyszkowski </v>
      </c>
      <c r="C3108" s="4" t="s">
        <v>15</v>
      </c>
      <c r="D3108" s="6">
        <v>4659</v>
      </c>
      <c r="E3108" s="6">
        <v>2368</v>
      </c>
      <c r="F3108" s="6">
        <v>2291</v>
      </c>
      <c r="G3108" t="b">
        <f t="shared" si="435"/>
        <v>0</v>
      </c>
      <c r="H3108" t="b">
        <f t="shared" si="436"/>
        <v>1</v>
      </c>
      <c r="I3108" t="b">
        <f t="shared" si="437"/>
        <v>1</v>
      </c>
      <c r="J3108" t="b">
        <f t="shared" si="438"/>
        <v>0</v>
      </c>
    </row>
    <row r="3109" spans="1:10">
      <c r="A3109" s="1" t="s">
        <v>412</v>
      </c>
      <c r="B3109" t="str">
        <f t="shared" si="434"/>
        <v xml:space="preserve"> wyszkowski </v>
      </c>
      <c r="C3109" s="4" t="s">
        <v>16</v>
      </c>
      <c r="D3109" s="6">
        <v>4644</v>
      </c>
      <c r="E3109" s="6">
        <v>2360</v>
      </c>
      <c r="F3109" s="6">
        <v>2284</v>
      </c>
      <c r="G3109" t="b">
        <f t="shared" si="435"/>
        <v>0</v>
      </c>
      <c r="H3109" t="b">
        <f t="shared" si="436"/>
        <v>1</v>
      </c>
      <c r="I3109" t="b">
        <f t="shared" si="437"/>
        <v>1</v>
      </c>
      <c r="J3109" t="b">
        <f t="shared" si="438"/>
        <v>0</v>
      </c>
    </row>
    <row r="3110" spans="1:10">
      <c r="A3110" s="1" t="s">
        <v>412</v>
      </c>
      <c r="B3110" t="str">
        <f t="shared" si="434"/>
        <v xml:space="preserve"> wyszkowski </v>
      </c>
      <c r="C3110" s="4" t="s">
        <v>17</v>
      </c>
      <c r="D3110" s="6">
        <v>5128</v>
      </c>
      <c r="E3110" s="6">
        <v>2561</v>
      </c>
      <c r="F3110" s="6">
        <v>2567</v>
      </c>
      <c r="G3110" t="b">
        <f t="shared" si="435"/>
        <v>0</v>
      </c>
      <c r="H3110" t="b">
        <f t="shared" si="436"/>
        <v>1</v>
      </c>
      <c r="I3110" t="b">
        <f t="shared" si="437"/>
        <v>1</v>
      </c>
      <c r="J3110" t="b">
        <f t="shared" si="438"/>
        <v>0</v>
      </c>
    </row>
    <row r="3111" spans="1:10">
      <c r="A3111" s="1" t="s">
        <v>412</v>
      </c>
      <c r="B3111" t="str">
        <f t="shared" si="434"/>
        <v xml:space="preserve"> wyszkowski </v>
      </c>
      <c r="C3111" s="4" t="s">
        <v>18</v>
      </c>
      <c r="D3111" s="6">
        <v>4512</v>
      </c>
      <c r="E3111" s="6">
        <v>2204</v>
      </c>
      <c r="F3111" s="6">
        <v>2308</v>
      </c>
      <c r="G3111" t="b">
        <f t="shared" si="435"/>
        <v>0</v>
      </c>
      <c r="H3111" t="b">
        <f t="shared" si="436"/>
        <v>1</v>
      </c>
      <c r="I3111" t="b">
        <f t="shared" si="437"/>
        <v>1</v>
      </c>
      <c r="J3111" t="b">
        <f t="shared" si="438"/>
        <v>0</v>
      </c>
    </row>
    <row r="3112" spans="1:10">
      <c r="A3112" s="1" t="s">
        <v>412</v>
      </c>
      <c r="B3112" t="str">
        <f t="shared" si="434"/>
        <v xml:space="preserve"> wyszkowski </v>
      </c>
      <c r="C3112" s="4" t="s">
        <v>19</v>
      </c>
      <c r="D3112" s="6">
        <v>3473</v>
      </c>
      <c r="E3112" s="6">
        <v>1522</v>
      </c>
      <c r="F3112" s="6">
        <v>1951</v>
      </c>
      <c r="G3112" t="b">
        <f t="shared" si="435"/>
        <v>0</v>
      </c>
      <c r="H3112" t="b">
        <f t="shared" si="436"/>
        <v>1</v>
      </c>
      <c r="I3112" t="b">
        <f t="shared" si="437"/>
        <v>1</v>
      </c>
      <c r="J3112" t="b">
        <f t="shared" si="438"/>
        <v>0</v>
      </c>
    </row>
    <row r="3113" spans="1:10">
      <c r="A3113" s="1" t="s">
        <v>412</v>
      </c>
      <c r="B3113" t="str">
        <f t="shared" si="434"/>
        <v xml:space="preserve"> wyszkowski </v>
      </c>
      <c r="C3113" s="4" t="s">
        <v>5</v>
      </c>
      <c r="D3113" s="6">
        <v>6824</v>
      </c>
      <c r="E3113" s="6">
        <v>2475</v>
      </c>
      <c r="F3113" s="6">
        <v>4349</v>
      </c>
      <c r="G3113" t="b">
        <f t="shared" si="435"/>
        <v>1</v>
      </c>
      <c r="H3113" t="b">
        <f t="shared" si="436"/>
        <v>1</v>
      </c>
      <c r="I3113" t="b">
        <f t="shared" si="437"/>
        <v>0</v>
      </c>
      <c r="J3113" t="b">
        <f t="shared" si="438"/>
        <v>0</v>
      </c>
    </row>
    <row r="3114" spans="1:10">
      <c r="A3114" s="1" t="s">
        <v>412</v>
      </c>
      <c r="B3114" t="str">
        <f t="shared" si="434"/>
        <v xml:space="preserve"> wyszkowski </v>
      </c>
      <c r="C3114" s="4" t="s">
        <v>4</v>
      </c>
      <c r="D3114" s="6">
        <f>SUM(D3112:D3113)</f>
        <v>10297</v>
      </c>
      <c r="E3114" s="6">
        <f>SUM(E3112:E3113)</f>
        <v>3997</v>
      </c>
      <c r="F3114" s="6">
        <f t="shared" ref="F3114" si="441">SUM(F3112:F3113)</f>
        <v>6300</v>
      </c>
      <c r="G3114" t="b">
        <f t="shared" si="435"/>
        <v>1</v>
      </c>
      <c r="H3114" t="b">
        <f t="shared" si="436"/>
        <v>0</v>
      </c>
      <c r="I3114" t="b">
        <f t="shared" si="437"/>
        <v>1</v>
      </c>
      <c r="J3114" t="b">
        <f t="shared" si="438"/>
        <v>0</v>
      </c>
    </row>
    <row r="3115" spans="1:10">
      <c r="A3115" s="1" t="s">
        <v>412</v>
      </c>
      <c r="B3115" t="str">
        <f t="shared" si="434"/>
        <v xml:space="preserve"> zwoleński </v>
      </c>
      <c r="C3115" s="4" t="s">
        <v>240</v>
      </c>
      <c r="D3115" s="6">
        <v>36704</v>
      </c>
      <c r="E3115" s="6">
        <v>18275</v>
      </c>
      <c r="F3115" s="6">
        <v>18429</v>
      </c>
      <c r="G3115" t="b">
        <f t="shared" si="435"/>
        <v>1</v>
      </c>
      <c r="H3115" t="b">
        <f t="shared" si="436"/>
        <v>1</v>
      </c>
      <c r="I3115" t="b">
        <f t="shared" si="437"/>
        <v>1</v>
      </c>
      <c r="J3115" t="b">
        <f t="shared" si="438"/>
        <v>1</v>
      </c>
    </row>
    <row r="3116" spans="1:10">
      <c r="A3116" s="1" t="s">
        <v>412</v>
      </c>
      <c r="B3116" t="str">
        <f t="shared" si="434"/>
        <v xml:space="preserve"> zwoleński </v>
      </c>
      <c r="C3116" s="4" t="s">
        <v>6</v>
      </c>
      <c r="D3116" s="6">
        <v>1862</v>
      </c>
      <c r="E3116" s="6">
        <v>976</v>
      </c>
      <c r="F3116" s="6">
        <v>886</v>
      </c>
      <c r="G3116" t="b">
        <f t="shared" si="435"/>
        <v>0</v>
      </c>
      <c r="H3116" t="b">
        <f t="shared" si="436"/>
        <v>1</v>
      </c>
      <c r="I3116" t="b">
        <f t="shared" si="437"/>
        <v>1</v>
      </c>
      <c r="J3116" t="b">
        <f t="shared" si="438"/>
        <v>0</v>
      </c>
    </row>
    <row r="3117" spans="1:10">
      <c r="A3117" s="1" t="s">
        <v>412</v>
      </c>
      <c r="B3117" t="str">
        <f t="shared" si="434"/>
        <v xml:space="preserve"> zwoleński </v>
      </c>
      <c r="C3117" s="4" t="s">
        <v>7</v>
      </c>
      <c r="D3117" s="6">
        <v>1986</v>
      </c>
      <c r="E3117" s="6">
        <v>1068</v>
      </c>
      <c r="F3117" s="6">
        <v>918</v>
      </c>
      <c r="G3117" t="b">
        <f t="shared" si="435"/>
        <v>0</v>
      </c>
      <c r="H3117" t="b">
        <f t="shared" si="436"/>
        <v>1</v>
      </c>
      <c r="I3117" t="b">
        <f t="shared" si="437"/>
        <v>1</v>
      </c>
      <c r="J3117" t="b">
        <f t="shared" si="438"/>
        <v>0</v>
      </c>
    </row>
    <row r="3118" spans="1:10">
      <c r="A3118" s="1" t="s">
        <v>412</v>
      </c>
      <c r="B3118" t="str">
        <f t="shared" si="434"/>
        <v xml:space="preserve"> zwoleński </v>
      </c>
      <c r="C3118" s="4" t="s">
        <v>8</v>
      </c>
      <c r="D3118" s="6">
        <v>1868</v>
      </c>
      <c r="E3118" s="6">
        <v>943</v>
      </c>
      <c r="F3118" s="6">
        <v>925</v>
      </c>
      <c r="G3118" t="b">
        <f t="shared" si="435"/>
        <v>0</v>
      </c>
      <c r="H3118" t="b">
        <f t="shared" si="436"/>
        <v>1</v>
      </c>
      <c r="I3118" t="b">
        <f t="shared" si="437"/>
        <v>1</v>
      </c>
      <c r="J3118" t="b">
        <f t="shared" si="438"/>
        <v>0</v>
      </c>
    </row>
    <row r="3119" spans="1:10">
      <c r="A3119" s="1" t="s">
        <v>412</v>
      </c>
      <c r="B3119" t="str">
        <f t="shared" si="434"/>
        <v xml:space="preserve"> zwoleński </v>
      </c>
      <c r="C3119" s="4" t="s">
        <v>9</v>
      </c>
      <c r="D3119" s="6">
        <v>2116</v>
      </c>
      <c r="E3119" s="6">
        <v>1080</v>
      </c>
      <c r="F3119" s="6">
        <v>1036</v>
      </c>
      <c r="G3119" t="b">
        <f t="shared" si="435"/>
        <v>0</v>
      </c>
      <c r="H3119" t="b">
        <f t="shared" si="436"/>
        <v>1</v>
      </c>
      <c r="I3119" t="b">
        <f t="shared" si="437"/>
        <v>1</v>
      </c>
      <c r="J3119" t="b">
        <f t="shared" si="438"/>
        <v>0</v>
      </c>
    </row>
    <row r="3120" spans="1:10">
      <c r="A3120" s="1" t="s">
        <v>412</v>
      </c>
      <c r="B3120" t="str">
        <f t="shared" si="434"/>
        <v xml:space="preserve"> zwoleński </v>
      </c>
      <c r="C3120" s="4" t="s">
        <v>10</v>
      </c>
      <c r="D3120" s="6">
        <v>2806</v>
      </c>
      <c r="E3120" s="6">
        <v>1417</v>
      </c>
      <c r="F3120" s="6">
        <v>1389</v>
      </c>
      <c r="G3120" t="b">
        <f t="shared" si="435"/>
        <v>0</v>
      </c>
      <c r="H3120" t="b">
        <f t="shared" si="436"/>
        <v>1</v>
      </c>
      <c r="I3120" t="b">
        <f t="shared" si="437"/>
        <v>1</v>
      </c>
      <c r="J3120" t="b">
        <f t="shared" si="438"/>
        <v>0</v>
      </c>
    </row>
    <row r="3121" spans="1:10">
      <c r="A3121" s="1" t="s">
        <v>412</v>
      </c>
      <c r="B3121" t="str">
        <f t="shared" si="434"/>
        <v xml:space="preserve"> zwoleński </v>
      </c>
      <c r="C3121" s="4" t="s">
        <v>11</v>
      </c>
      <c r="D3121" s="6">
        <v>2801</v>
      </c>
      <c r="E3121" s="6">
        <v>1491</v>
      </c>
      <c r="F3121" s="6">
        <v>1310</v>
      </c>
      <c r="G3121" t="b">
        <f t="shared" si="435"/>
        <v>0</v>
      </c>
      <c r="H3121" t="b">
        <f t="shared" si="436"/>
        <v>1</v>
      </c>
      <c r="I3121" t="b">
        <f t="shared" si="437"/>
        <v>1</v>
      </c>
      <c r="J3121" t="b">
        <f t="shared" si="438"/>
        <v>0</v>
      </c>
    </row>
    <row r="3122" spans="1:10">
      <c r="A3122" s="1" t="s">
        <v>412</v>
      </c>
      <c r="B3122" t="str">
        <f t="shared" si="434"/>
        <v xml:space="preserve"> zwoleński </v>
      </c>
      <c r="C3122" s="4" t="s">
        <v>12</v>
      </c>
      <c r="D3122" s="6">
        <v>2846</v>
      </c>
      <c r="E3122" s="6">
        <v>1460</v>
      </c>
      <c r="F3122" s="6">
        <v>1386</v>
      </c>
      <c r="G3122" t="b">
        <f t="shared" si="435"/>
        <v>0</v>
      </c>
      <c r="H3122" t="b">
        <f t="shared" si="436"/>
        <v>1</v>
      </c>
      <c r="I3122" t="b">
        <f t="shared" si="437"/>
        <v>1</v>
      </c>
      <c r="J3122" t="b">
        <f t="shared" si="438"/>
        <v>0</v>
      </c>
    </row>
    <row r="3123" spans="1:10">
      <c r="A3123" s="1" t="s">
        <v>412</v>
      </c>
      <c r="B3123" t="str">
        <f t="shared" si="434"/>
        <v xml:space="preserve"> zwoleński </v>
      </c>
      <c r="C3123" s="4" t="s">
        <v>13</v>
      </c>
      <c r="D3123" s="6">
        <v>2694</v>
      </c>
      <c r="E3123" s="6">
        <v>1452</v>
      </c>
      <c r="F3123" s="6">
        <v>1242</v>
      </c>
      <c r="G3123" t="b">
        <f t="shared" si="435"/>
        <v>0</v>
      </c>
      <c r="H3123" t="b">
        <f t="shared" si="436"/>
        <v>1</v>
      </c>
      <c r="I3123" t="b">
        <f t="shared" si="437"/>
        <v>1</v>
      </c>
      <c r="J3123" t="b">
        <f t="shared" si="438"/>
        <v>0</v>
      </c>
    </row>
    <row r="3124" spans="1:10">
      <c r="A3124" s="1" t="s">
        <v>412</v>
      </c>
      <c r="B3124" t="str">
        <f t="shared" si="434"/>
        <v xml:space="preserve"> zwoleński </v>
      </c>
      <c r="C3124" s="4" t="s">
        <v>14</v>
      </c>
      <c r="D3124" s="6">
        <v>2460</v>
      </c>
      <c r="E3124" s="6">
        <v>1274</v>
      </c>
      <c r="F3124" s="6">
        <v>1186</v>
      </c>
      <c r="G3124" t="b">
        <f t="shared" si="435"/>
        <v>0</v>
      </c>
      <c r="H3124" t="b">
        <f t="shared" si="436"/>
        <v>1</v>
      </c>
      <c r="I3124" t="b">
        <f t="shared" si="437"/>
        <v>1</v>
      </c>
      <c r="J3124" t="b">
        <f t="shared" si="438"/>
        <v>0</v>
      </c>
    </row>
    <row r="3125" spans="1:10">
      <c r="A3125" s="1" t="s">
        <v>412</v>
      </c>
      <c r="B3125" t="str">
        <f t="shared" si="434"/>
        <v xml:space="preserve"> zwoleński </v>
      </c>
      <c r="C3125" s="4" t="s">
        <v>15</v>
      </c>
      <c r="D3125" s="6">
        <v>2284</v>
      </c>
      <c r="E3125" s="6">
        <v>1185</v>
      </c>
      <c r="F3125" s="6">
        <v>1099</v>
      </c>
      <c r="G3125" t="b">
        <f t="shared" si="435"/>
        <v>0</v>
      </c>
      <c r="H3125" t="b">
        <f t="shared" si="436"/>
        <v>1</v>
      </c>
      <c r="I3125" t="b">
        <f t="shared" si="437"/>
        <v>1</v>
      </c>
      <c r="J3125" t="b">
        <f t="shared" si="438"/>
        <v>0</v>
      </c>
    </row>
    <row r="3126" spans="1:10">
      <c r="A3126" s="1" t="s">
        <v>412</v>
      </c>
      <c r="B3126" t="str">
        <f t="shared" si="434"/>
        <v xml:space="preserve"> zwoleński </v>
      </c>
      <c r="C3126" s="4" t="s">
        <v>16</v>
      </c>
      <c r="D3126" s="6">
        <v>2271</v>
      </c>
      <c r="E3126" s="6">
        <v>1176</v>
      </c>
      <c r="F3126" s="6">
        <v>1095</v>
      </c>
      <c r="G3126" t="b">
        <f t="shared" si="435"/>
        <v>0</v>
      </c>
      <c r="H3126" t="b">
        <f t="shared" si="436"/>
        <v>1</v>
      </c>
      <c r="I3126" t="b">
        <f t="shared" si="437"/>
        <v>1</v>
      </c>
      <c r="J3126" t="b">
        <f t="shared" si="438"/>
        <v>0</v>
      </c>
    </row>
    <row r="3127" spans="1:10">
      <c r="A3127" s="1" t="s">
        <v>412</v>
      </c>
      <c r="B3127" t="str">
        <f t="shared" si="434"/>
        <v xml:space="preserve"> zwoleński </v>
      </c>
      <c r="C3127" s="4" t="s">
        <v>17</v>
      </c>
      <c r="D3127" s="6">
        <v>2591</v>
      </c>
      <c r="E3127" s="6">
        <v>1334</v>
      </c>
      <c r="F3127" s="6">
        <v>1257</v>
      </c>
      <c r="G3127" t="b">
        <f t="shared" si="435"/>
        <v>0</v>
      </c>
      <c r="H3127" t="b">
        <f t="shared" si="436"/>
        <v>1</v>
      </c>
      <c r="I3127" t="b">
        <f t="shared" si="437"/>
        <v>1</v>
      </c>
      <c r="J3127" t="b">
        <f t="shared" si="438"/>
        <v>0</v>
      </c>
    </row>
    <row r="3128" spans="1:10">
      <c r="A3128" s="1" t="s">
        <v>412</v>
      </c>
      <c r="B3128" t="str">
        <f t="shared" ref="B3128:B3191" si="442">IF(C3127="65+",C3128,B3127)</f>
        <v xml:space="preserve"> zwoleński </v>
      </c>
      <c r="C3128" s="4" t="s">
        <v>18</v>
      </c>
      <c r="D3128" s="6">
        <v>2381</v>
      </c>
      <c r="E3128" s="6">
        <v>1197</v>
      </c>
      <c r="F3128" s="6">
        <v>1184</v>
      </c>
      <c r="G3128" t="b">
        <f t="shared" si="435"/>
        <v>0</v>
      </c>
      <c r="H3128" t="b">
        <f t="shared" si="436"/>
        <v>1</v>
      </c>
      <c r="I3128" t="b">
        <f t="shared" si="437"/>
        <v>1</v>
      </c>
      <c r="J3128" t="b">
        <f t="shared" si="438"/>
        <v>0</v>
      </c>
    </row>
    <row r="3129" spans="1:10">
      <c r="A3129" s="1" t="s">
        <v>412</v>
      </c>
      <c r="B3129" t="str">
        <f t="shared" si="442"/>
        <v xml:space="preserve"> zwoleński </v>
      </c>
      <c r="C3129" s="4" t="s">
        <v>19</v>
      </c>
      <c r="D3129" s="6">
        <v>1848</v>
      </c>
      <c r="E3129" s="6">
        <v>826</v>
      </c>
      <c r="F3129" s="6">
        <v>1022</v>
      </c>
      <c r="G3129" t="b">
        <f t="shared" si="435"/>
        <v>0</v>
      </c>
      <c r="H3129" t="b">
        <f t="shared" si="436"/>
        <v>1</v>
      </c>
      <c r="I3129" t="b">
        <f t="shared" si="437"/>
        <v>1</v>
      </c>
      <c r="J3129" t="b">
        <f t="shared" si="438"/>
        <v>0</v>
      </c>
    </row>
    <row r="3130" spans="1:10">
      <c r="A3130" s="1" t="s">
        <v>412</v>
      </c>
      <c r="B3130" t="str">
        <f t="shared" si="442"/>
        <v xml:space="preserve"> zwoleński </v>
      </c>
      <c r="C3130" s="4" t="s">
        <v>5</v>
      </c>
      <c r="D3130" s="6">
        <v>3890</v>
      </c>
      <c r="E3130" s="6">
        <v>1396</v>
      </c>
      <c r="F3130" s="6">
        <v>2494</v>
      </c>
      <c r="G3130" t="b">
        <f t="shared" si="435"/>
        <v>1</v>
      </c>
      <c r="H3130" t="b">
        <f t="shared" si="436"/>
        <v>1</v>
      </c>
      <c r="I3130" t="b">
        <f t="shared" si="437"/>
        <v>0</v>
      </c>
      <c r="J3130" t="b">
        <f t="shared" si="438"/>
        <v>0</v>
      </c>
    </row>
    <row r="3131" spans="1:10">
      <c r="A3131" s="1" t="s">
        <v>412</v>
      </c>
      <c r="B3131" t="str">
        <f t="shared" si="442"/>
        <v xml:space="preserve"> zwoleński </v>
      </c>
      <c r="C3131" s="4" t="s">
        <v>4</v>
      </c>
      <c r="D3131" s="6">
        <f>SUM(D3129:D3130)</f>
        <v>5738</v>
      </c>
      <c r="E3131" s="6">
        <f>SUM(E3129:E3130)</f>
        <v>2222</v>
      </c>
      <c r="F3131" s="6">
        <f t="shared" ref="F3131" si="443">SUM(F3129:F3130)</f>
        <v>3516</v>
      </c>
      <c r="G3131" t="b">
        <f t="shared" si="435"/>
        <v>1</v>
      </c>
      <c r="H3131" t="b">
        <f t="shared" si="436"/>
        <v>0</v>
      </c>
      <c r="I3131" t="b">
        <f t="shared" si="437"/>
        <v>1</v>
      </c>
      <c r="J3131" t="b">
        <f t="shared" si="438"/>
        <v>0</v>
      </c>
    </row>
    <row r="3132" spans="1:10">
      <c r="A3132" s="1" t="s">
        <v>412</v>
      </c>
      <c r="B3132" t="str">
        <f t="shared" si="442"/>
        <v xml:space="preserve"> żuromiński </v>
      </c>
      <c r="C3132" s="4" t="s">
        <v>241</v>
      </c>
      <c r="D3132" s="6">
        <v>39613</v>
      </c>
      <c r="E3132" s="6">
        <v>19545</v>
      </c>
      <c r="F3132" s="6">
        <v>20068</v>
      </c>
      <c r="G3132" t="b">
        <f t="shared" si="435"/>
        <v>1</v>
      </c>
      <c r="H3132" t="b">
        <f t="shared" si="436"/>
        <v>1</v>
      </c>
      <c r="I3132" t="b">
        <f t="shared" si="437"/>
        <v>1</v>
      </c>
      <c r="J3132" t="b">
        <f t="shared" si="438"/>
        <v>1</v>
      </c>
    </row>
    <row r="3133" spans="1:10">
      <c r="A3133" s="1" t="s">
        <v>412</v>
      </c>
      <c r="B3133" t="str">
        <f t="shared" si="442"/>
        <v xml:space="preserve"> żuromiński </v>
      </c>
      <c r="C3133" s="4" t="s">
        <v>6</v>
      </c>
      <c r="D3133" s="6">
        <v>1950</v>
      </c>
      <c r="E3133" s="6">
        <v>974</v>
      </c>
      <c r="F3133" s="6">
        <v>976</v>
      </c>
      <c r="G3133" t="b">
        <f t="shared" si="435"/>
        <v>0</v>
      </c>
      <c r="H3133" t="b">
        <f t="shared" si="436"/>
        <v>1</v>
      </c>
      <c r="I3133" t="b">
        <f t="shared" si="437"/>
        <v>1</v>
      </c>
      <c r="J3133" t="b">
        <f t="shared" si="438"/>
        <v>0</v>
      </c>
    </row>
    <row r="3134" spans="1:10">
      <c r="A3134" s="1" t="s">
        <v>412</v>
      </c>
      <c r="B3134" t="str">
        <f t="shared" si="442"/>
        <v xml:space="preserve"> żuromiński </v>
      </c>
      <c r="C3134" s="4" t="s">
        <v>7</v>
      </c>
      <c r="D3134" s="6">
        <v>2147</v>
      </c>
      <c r="E3134" s="6">
        <v>1078</v>
      </c>
      <c r="F3134" s="6">
        <v>1069</v>
      </c>
      <c r="G3134" t="b">
        <f t="shared" si="435"/>
        <v>0</v>
      </c>
      <c r="H3134" t="b">
        <f t="shared" si="436"/>
        <v>1</v>
      </c>
      <c r="I3134" t="b">
        <f t="shared" si="437"/>
        <v>1</v>
      </c>
      <c r="J3134" t="b">
        <f t="shared" si="438"/>
        <v>0</v>
      </c>
    </row>
    <row r="3135" spans="1:10">
      <c r="A3135" s="1" t="s">
        <v>412</v>
      </c>
      <c r="B3135" t="str">
        <f t="shared" si="442"/>
        <v xml:space="preserve"> żuromiński </v>
      </c>
      <c r="C3135" s="4" t="s">
        <v>8</v>
      </c>
      <c r="D3135" s="6">
        <v>2049</v>
      </c>
      <c r="E3135" s="6">
        <v>1048</v>
      </c>
      <c r="F3135" s="6">
        <v>1001</v>
      </c>
      <c r="G3135" t="b">
        <f t="shared" si="435"/>
        <v>0</v>
      </c>
      <c r="H3135" t="b">
        <f t="shared" si="436"/>
        <v>1</v>
      </c>
      <c r="I3135" t="b">
        <f t="shared" si="437"/>
        <v>1</v>
      </c>
      <c r="J3135" t="b">
        <f t="shared" si="438"/>
        <v>0</v>
      </c>
    </row>
    <row r="3136" spans="1:10">
      <c r="A3136" s="1" t="s">
        <v>412</v>
      </c>
      <c r="B3136" t="str">
        <f t="shared" si="442"/>
        <v xml:space="preserve"> żuromiński </v>
      </c>
      <c r="C3136" s="4" t="s">
        <v>9</v>
      </c>
      <c r="D3136" s="6">
        <v>2291</v>
      </c>
      <c r="E3136" s="6">
        <v>1183</v>
      </c>
      <c r="F3136" s="6">
        <v>1108</v>
      </c>
      <c r="G3136" t="b">
        <f t="shared" si="435"/>
        <v>0</v>
      </c>
      <c r="H3136" t="b">
        <f t="shared" si="436"/>
        <v>1</v>
      </c>
      <c r="I3136" t="b">
        <f t="shared" si="437"/>
        <v>1</v>
      </c>
      <c r="J3136" t="b">
        <f t="shared" si="438"/>
        <v>0</v>
      </c>
    </row>
    <row r="3137" spans="1:10">
      <c r="A3137" s="1" t="s">
        <v>412</v>
      </c>
      <c r="B3137" t="str">
        <f t="shared" si="442"/>
        <v xml:space="preserve"> żuromiński </v>
      </c>
      <c r="C3137" s="4" t="s">
        <v>10</v>
      </c>
      <c r="D3137" s="6">
        <v>2972</v>
      </c>
      <c r="E3137" s="6">
        <v>1519</v>
      </c>
      <c r="F3137" s="6">
        <v>1453</v>
      </c>
      <c r="G3137" t="b">
        <f t="shared" si="435"/>
        <v>0</v>
      </c>
      <c r="H3137" t="b">
        <f t="shared" si="436"/>
        <v>1</v>
      </c>
      <c r="I3137" t="b">
        <f t="shared" si="437"/>
        <v>1</v>
      </c>
      <c r="J3137" t="b">
        <f t="shared" si="438"/>
        <v>0</v>
      </c>
    </row>
    <row r="3138" spans="1:10">
      <c r="A3138" s="1" t="s">
        <v>412</v>
      </c>
      <c r="B3138" t="str">
        <f t="shared" si="442"/>
        <v xml:space="preserve"> żuromiński </v>
      </c>
      <c r="C3138" s="4" t="s">
        <v>11</v>
      </c>
      <c r="D3138" s="6">
        <v>3099</v>
      </c>
      <c r="E3138" s="6">
        <v>1615</v>
      </c>
      <c r="F3138" s="6">
        <v>1484</v>
      </c>
      <c r="G3138" t="b">
        <f t="shared" si="435"/>
        <v>0</v>
      </c>
      <c r="H3138" t="b">
        <f t="shared" si="436"/>
        <v>1</v>
      </c>
      <c r="I3138" t="b">
        <f t="shared" si="437"/>
        <v>1</v>
      </c>
      <c r="J3138" t="b">
        <f t="shared" si="438"/>
        <v>0</v>
      </c>
    </row>
    <row r="3139" spans="1:10">
      <c r="A3139" s="1" t="s">
        <v>412</v>
      </c>
      <c r="B3139" t="str">
        <f t="shared" si="442"/>
        <v xml:space="preserve"> żuromiński </v>
      </c>
      <c r="C3139" s="4" t="s">
        <v>12</v>
      </c>
      <c r="D3139" s="6">
        <v>2874</v>
      </c>
      <c r="E3139" s="6">
        <v>1550</v>
      </c>
      <c r="F3139" s="6">
        <v>1324</v>
      </c>
      <c r="G3139" t="b">
        <f t="shared" si="435"/>
        <v>0</v>
      </c>
      <c r="H3139" t="b">
        <f t="shared" si="436"/>
        <v>1</v>
      </c>
      <c r="I3139" t="b">
        <f t="shared" si="437"/>
        <v>1</v>
      </c>
      <c r="J3139" t="b">
        <f t="shared" si="438"/>
        <v>0</v>
      </c>
    </row>
    <row r="3140" spans="1:10">
      <c r="A3140" s="1" t="s">
        <v>412</v>
      </c>
      <c r="B3140" t="str">
        <f t="shared" si="442"/>
        <v xml:space="preserve"> żuromiński </v>
      </c>
      <c r="C3140" s="4" t="s">
        <v>13</v>
      </c>
      <c r="D3140" s="6">
        <v>2623</v>
      </c>
      <c r="E3140" s="6">
        <v>1384</v>
      </c>
      <c r="F3140" s="6">
        <v>1239</v>
      </c>
      <c r="G3140" t="b">
        <f t="shared" ref="G3140:G3165" si="444">IFERROR(IF(SEARCH(" - ",C3140)&gt;0,FALSE,TRUE),TRUE)</f>
        <v>0</v>
      </c>
      <c r="H3140" t="b">
        <f t="shared" ref="H3140:H3165" si="445">IFERROR(IF(SEARCH("65+",C3140)&gt;0,FALSE,TRUE),TRUE)</f>
        <v>1</v>
      </c>
      <c r="I3140" t="b">
        <f t="shared" ref="I3140:I3165" si="446">IFERROR(IF(SEARCH("70",C3140)&gt;0,FALSE,TRUE),TRUE)</f>
        <v>1</v>
      </c>
      <c r="J3140" t="b">
        <f t="shared" ref="J3140:J3165" si="447">AND(G3140:I3140)</f>
        <v>0</v>
      </c>
    </row>
    <row r="3141" spans="1:10">
      <c r="A3141" s="1" t="s">
        <v>412</v>
      </c>
      <c r="B3141" t="str">
        <f t="shared" si="442"/>
        <v xml:space="preserve"> żuromiński </v>
      </c>
      <c r="C3141" s="4" t="s">
        <v>14</v>
      </c>
      <c r="D3141" s="6">
        <v>2708</v>
      </c>
      <c r="E3141" s="6">
        <v>1393</v>
      </c>
      <c r="F3141" s="6">
        <v>1315</v>
      </c>
      <c r="G3141" t="b">
        <f t="shared" si="444"/>
        <v>0</v>
      </c>
      <c r="H3141" t="b">
        <f t="shared" si="445"/>
        <v>1</v>
      </c>
      <c r="I3141" t="b">
        <f t="shared" si="446"/>
        <v>1</v>
      </c>
      <c r="J3141" t="b">
        <f t="shared" si="447"/>
        <v>0</v>
      </c>
    </row>
    <row r="3142" spans="1:10">
      <c r="A3142" s="1" t="s">
        <v>412</v>
      </c>
      <c r="B3142" t="str">
        <f t="shared" si="442"/>
        <v xml:space="preserve"> żuromiński </v>
      </c>
      <c r="C3142" s="4" t="s">
        <v>15</v>
      </c>
      <c r="D3142" s="6">
        <v>2571</v>
      </c>
      <c r="E3142" s="6">
        <v>1312</v>
      </c>
      <c r="F3142" s="6">
        <v>1259</v>
      </c>
      <c r="G3142" t="b">
        <f t="shared" si="444"/>
        <v>0</v>
      </c>
      <c r="H3142" t="b">
        <f t="shared" si="445"/>
        <v>1</v>
      </c>
      <c r="I3142" t="b">
        <f t="shared" si="446"/>
        <v>1</v>
      </c>
      <c r="J3142" t="b">
        <f t="shared" si="447"/>
        <v>0</v>
      </c>
    </row>
    <row r="3143" spans="1:10">
      <c r="A3143" s="1" t="s">
        <v>412</v>
      </c>
      <c r="B3143" t="str">
        <f t="shared" si="442"/>
        <v xml:space="preserve"> żuromiński </v>
      </c>
      <c r="C3143" s="4" t="s">
        <v>16</v>
      </c>
      <c r="D3143" s="6">
        <v>2696</v>
      </c>
      <c r="E3143" s="6">
        <v>1386</v>
      </c>
      <c r="F3143" s="6">
        <v>1310</v>
      </c>
      <c r="G3143" t="b">
        <f t="shared" si="444"/>
        <v>0</v>
      </c>
      <c r="H3143" t="b">
        <f t="shared" si="445"/>
        <v>1</v>
      </c>
      <c r="I3143" t="b">
        <f t="shared" si="446"/>
        <v>1</v>
      </c>
      <c r="J3143" t="b">
        <f t="shared" si="447"/>
        <v>0</v>
      </c>
    </row>
    <row r="3144" spans="1:10">
      <c r="A3144" s="1" t="s">
        <v>412</v>
      </c>
      <c r="B3144" t="str">
        <f t="shared" si="442"/>
        <v xml:space="preserve"> żuromiński </v>
      </c>
      <c r="C3144" s="4" t="s">
        <v>17</v>
      </c>
      <c r="D3144" s="6">
        <v>2761</v>
      </c>
      <c r="E3144" s="6">
        <v>1441</v>
      </c>
      <c r="F3144" s="6">
        <v>1320</v>
      </c>
      <c r="G3144" t="b">
        <f t="shared" si="444"/>
        <v>0</v>
      </c>
      <c r="H3144" t="b">
        <f t="shared" si="445"/>
        <v>1</v>
      </c>
      <c r="I3144" t="b">
        <f t="shared" si="446"/>
        <v>1</v>
      </c>
      <c r="J3144" t="b">
        <f t="shared" si="447"/>
        <v>0</v>
      </c>
    </row>
    <row r="3145" spans="1:10">
      <c r="A3145" s="1" t="s">
        <v>412</v>
      </c>
      <c r="B3145" t="str">
        <f t="shared" si="442"/>
        <v xml:space="preserve"> żuromiński </v>
      </c>
      <c r="C3145" s="4" t="s">
        <v>18</v>
      </c>
      <c r="D3145" s="6">
        <v>2426</v>
      </c>
      <c r="E3145" s="6">
        <v>1173</v>
      </c>
      <c r="F3145" s="6">
        <v>1253</v>
      </c>
      <c r="G3145" t="b">
        <f t="shared" si="444"/>
        <v>0</v>
      </c>
      <c r="H3145" t="b">
        <f t="shared" si="445"/>
        <v>1</v>
      </c>
      <c r="I3145" t="b">
        <f t="shared" si="446"/>
        <v>1</v>
      </c>
      <c r="J3145" t="b">
        <f t="shared" si="447"/>
        <v>0</v>
      </c>
    </row>
    <row r="3146" spans="1:10">
      <c r="A3146" s="1" t="s">
        <v>412</v>
      </c>
      <c r="B3146" t="str">
        <f t="shared" si="442"/>
        <v xml:space="preserve"> żuromiński </v>
      </c>
      <c r="C3146" s="4" t="s">
        <v>19</v>
      </c>
      <c r="D3146" s="6">
        <v>2068</v>
      </c>
      <c r="E3146" s="6">
        <v>929</v>
      </c>
      <c r="F3146" s="6">
        <v>1139</v>
      </c>
      <c r="G3146" t="b">
        <f t="shared" si="444"/>
        <v>0</v>
      </c>
      <c r="H3146" t="b">
        <f t="shared" si="445"/>
        <v>1</v>
      </c>
      <c r="I3146" t="b">
        <f t="shared" si="446"/>
        <v>1</v>
      </c>
      <c r="J3146" t="b">
        <f t="shared" si="447"/>
        <v>0</v>
      </c>
    </row>
    <row r="3147" spans="1:10">
      <c r="A3147" s="1" t="s">
        <v>412</v>
      </c>
      <c r="B3147" t="str">
        <f t="shared" si="442"/>
        <v xml:space="preserve"> żuromiński </v>
      </c>
      <c r="C3147" s="4" t="s">
        <v>5</v>
      </c>
      <c r="D3147" s="6">
        <v>4378</v>
      </c>
      <c r="E3147" s="6">
        <v>1560</v>
      </c>
      <c r="F3147" s="6">
        <v>2818</v>
      </c>
      <c r="G3147" t="b">
        <f t="shared" si="444"/>
        <v>1</v>
      </c>
      <c r="H3147" t="b">
        <f t="shared" si="445"/>
        <v>1</v>
      </c>
      <c r="I3147" t="b">
        <f t="shared" si="446"/>
        <v>0</v>
      </c>
      <c r="J3147" t="b">
        <f t="shared" si="447"/>
        <v>0</v>
      </c>
    </row>
    <row r="3148" spans="1:10">
      <c r="A3148" s="1" t="s">
        <v>412</v>
      </c>
      <c r="B3148" t="str">
        <f t="shared" si="442"/>
        <v xml:space="preserve"> żuromiński </v>
      </c>
      <c r="C3148" s="4" t="s">
        <v>4</v>
      </c>
      <c r="D3148" s="6">
        <f>SUM(D3146:D3147)</f>
        <v>6446</v>
      </c>
      <c r="E3148" s="6">
        <f>SUM(E3146:E3147)</f>
        <v>2489</v>
      </c>
      <c r="F3148" s="6">
        <f t="shared" ref="F3148" si="448">SUM(F3146:F3147)</f>
        <v>3957</v>
      </c>
      <c r="G3148" t="b">
        <f t="shared" si="444"/>
        <v>1</v>
      </c>
      <c r="H3148" t="b">
        <f t="shared" si="445"/>
        <v>0</v>
      </c>
      <c r="I3148" t="b">
        <f t="shared" si="446"/>
        <v>1</v>
      </c>
      <c r="J3148" t="b">
        <f t="shared" si="447"/>
        <v>0</v>
      </c>
    </row>
    <row r="3149" spans="1:10">
      <c r="A3149" s="1" t="s">
        <v>412</v>
      </c>
      <c r="B3149" t="str">
        <f t="shared" si="442"/>
        <v xml:space="preserve"> żyrardowski </v>
      </c>
      <c r="C3149" s="4" t="s">
        <v>242</v>
      </c>
      <c r="D3149" s="6">
        <v>76049</v>
      </c>
      <c r="E3149" s="6">
        <v>36368</v>
      </c>
      <c r="F3149" s="6">
        <v>39681</v>
      </c>
      <c r="G3149" t="b">
        <f t="shared" si="444"/>
        <v>1</v>
      </c>
      <c r="H3149" t="b">
        <f t="shared" si="445"/>
        <v>1</v>
      </c>
      <c r="I3149" t="b">
        <f t="shared" si="446"/>
        <v>1</v>
      </c>
      <c r="J3149" t="b">
        <f t="shared" si="447"/>
        <v>1</v>
      </c>
    </row>
    <row r="3150" spans="1:10">
      <c r="A3150" s="1" t="s">
        <v>412</v>
      </c>
      <c r="B3150" t="str">
        <f t="shared" si="442"/>
        <v xml:space="preserve"> żyrardowski </v>
      </c>
      <c r="C3150" s="4" t="s">
        <v>6</v>
      </c>
      <c r="D3150" s="6">
        <v>3976</v>
      </c>
      <c r="E3150" s="6">
        <v>2021</v>
      </c>
      <c r="F3150" s="6">
        <v>1955</v>
      </c>
      <c r="G3150" t="b">
        <f t="shared" si="444"/>
        <v>0</v>
      </c>
      <c r="H3150" t="b">
        <f t="shared" si="445"/>
        <v>1</v>
      </c>
      <c r="I3150" t="b">
        <f t="shared" si="446"/>
        <v>1</v>
      </c>
      <c r="J3150" t="b">
        <f t="shared" si="447"/>
        <v>0</v>
      </c>
    </row>
    <row r="3151" spans="1:10">
      <c r="A3151" s="1" t="s">
        <v>412</v>
      </c>
      <c r="B3151" t="str">
        <f t="shared" si="442"/>
        <v xml:space="preserve"> żyrardowski </v>
      </c>
      <c r="C3151" s="4" t="s">
        <v>7</v>
      </c>
      <c r="D3151" s="6">
        <v>4423</v>
      </c>
      <c r="E3151" s="6">
        <v>2291</v>
      </c>
      <c r="F3151" s="6">
        <v>2132</v>
      </c>
      <c r="G3151" t="b">
        <f t="shared" si="444"/>
        <v>0</v>
      </c>
      <c r="H3151" t="b">
        <f t="shared" si="445"/>
        <v>1</v>
      </c>
      <c r="I3151" t="b">
        <f t="shared" si="446"/>
        <v>1</v>
      </c>
      <c r="J3151" t="b">
        <f t="shared" si="447"/>
        <v>0</v>
      </c>
    </row>
    <row r="3152" spans="1:10">
      <c r="A3152" s="1" t="s">
        <v>412</v>
      </c>
      <c r="B3152" t="str">
        <f t="shared" si="442"/>
        <v xml:space="preserve"> żyrardowski </v>
      </c>
      <c r="C3152" s="4" t="s">
        <v>8</v>
      </c>
      <c r="D3152" s="6">
        <v>3660</v>
      </c>
      <c r="E3152" s="6">
        <v>1828</v>
      </c>
      <c r="F3152" s="6">
        <v>1832</v>
      </c>
      <c r="G3152" t="b">
        <f t="shared" si="444"/>
        <v>0</v>
      </c>
      <c r="H3152" t="b">
        <f t="shared" si="445"/>
        <v>1</v>
      </c>
      <c r="I3152" t="b">
        <f t="shared" si="446"/>
        <v>1</v>
      </c>
      <c r="J3152" t="b">
        <f t="shared" si="447"/>
        <v>0</v>
      </c>
    </row>
    <row r="3153" spans="1:10">
      <c r="A3153" s="1" t="s">
        <v>412</v>
      </c>
      <c r="B3153" t="str">
        <f t="shared" si="442"/>
        <v xml:space="preserve"> żyrardowski </v>
      </c>
      <c r="C3153" s="4" t="s">
        <v>9</v>
      </c>
      <c r="D3153" s="6">
        <v>3756</v>
      </c>
      <c r="E3153" s="6">
        <v>1921</v>
      </c>
      <c r="F3153" s="6">
        <v>1835</v>
      </c>
      <c r="G3153" t="b">
        <f t="shared" si="444"/>
        <v>0</v>
      </c>
      <c r="H3153" t="b">
        <f t="shared" si="445"/>
        <v>1</v>
      </c>
      <c r="I3153" t="b">
        <f t="shared" si="446"/>
        <v>1</v>
      </c>
      <c r="J3153" t="b">
        <f t="shared" si="447"/>
        <v>0</v>
      </c>
    </row>
    <row r="3154" spans="1:10">
      <c r="A3154" s="1" t="s">
        <v>412</v>
      </c>
      <c r="B3154" t="str">
        <f t="shared" si="442"/>
        <v xml:space="preserve"> żyrardowski </v>
      </c>
      <c r="C3154" s="4" t="s">
        <v>10</v>
      </c>
      <c r="D3154" s="6">
        <v>4496</v>
      </c>
      <c r="E3154" s="6">
        <v>2266</v>
      </c>
      <c r="F3154" s="6">
        <v>2230</v>
      </c>
      <c r="G3154" t="b">
        <f t="shared" si="444"/>
        <v>0</v>
      </c>
      <c r="H3154" t="b">
        <f t="shared" si="445"/>
        <v>1</v>
      </c>
      <c r="I3154" t="b">
        <f t="shared" si="446"/>
        <v>1</v>
      </c>
      <c r="J3154" t="b">
        <f t="shared" si="447"/>
        <v>0</v>
      </c>
    </row>
    <row r="3155" spans="1:10">
      <c r="A3155" s="1" t="s">
        <v>412</v>
      </c>
      <c r="B3155" t="str">
        <f t="shared" si="442"/>
        <v xml:space="preserve"> żyrardowski </v>
      </c>
      <c r="C3155" s="4" t="s">
        <v>11</v>
      </c>
      <c r="D3155" s="6">
        <v>5052</v>
      </c>
      <c r="E3155" s="6">
        <v>2592</v>
      </c>
      <c r="F3155" s="6">
        <v>2460</v>
      </c>
      <c r="G3155" t="b">
        <f t="shared" si="444"/>
        <v>0</v>
      </c>
      <c r="H3155" t="b">
        <f t="shared" si="445"/>
        <v>1</v>
      </c>
      <c r="I3155" t="b">
        <f t="shared" si="446"/>
        <v>1</v>
      </c>
      <c r="J3155" t="b">
        <f t="shared" si="447"/>
        <v>0</v>
      </c>
    </row>
    <row r="3156" spans="1:10">
      <c r="A3156" s="1" t="s">
        <v>412</v>
      </c>
      <c r="B3156" t="str">
        <f t="shared" si="442"/>
        <v xml:space="preserve"> żyrardowski </v>
      </c>
      <c r="C3156" s="4" t="s">
        <v>12</v>
      </c>
      <c r="D3156" s="6">
        <v>6098</v>
      </c>
      <c r="E3156" s="6">
        <v>3071</v>
      </c>
      <c r="F3156" s="6">
        <v>3027</v>
      </c>
      <c r="G3156" t="b">
        <f t="shared" si="444"/>
        <v>0</v>
      </c>
      <c r="H3156" t="b">
        <f t="shared" si="445"/>
        <v>1</v>
      </c>
      <c r="I3156" t="b">
        <f t="shared" si="446"/>
        <v>1</v>
      </c>
      <c r="J3156" t="b">
        <f t="shared" si="447"/>
        <v>0</v>
      </c>
    </row>
    <row r="3157" spans="1:10">
      <c r="A3157" s="1" t="s">
        <v>412</v>
      </c>
      <c r="B3157" t="str">
        <f t="shared" si="442"/>
        <v xml:space="preserve"> żyrardowski </v>
      </c>
      <c r="C3157" s="4" t="s">
        <v>13</v>
      </c>
      <c r="D3157" s="6">
        <v>6420</v>
      </c>
      <c r="E3157" s="6">
        <v>3228</v>
      </c>
      <c r="F3157" s="6">
        <v>3192</v>
      </c>
      <c r="G3157" t="b">
        <f t="shared" si="444"/>
        <v>0</v>
      </c>
      <c r="H3157" t="b">
        <f t="shared" si="445"/>
        <v>1</v>
      </c>
      <c r="I3157" t="b">
        <f t="shared" si="446"/>
        <v>1</v>
      </c>
      <c r="J3157" t="b">
        <f t="shared" si="447"/>
        <v>0</v>
      </c>
    </row>
    <row r="3158" spans="1:10">
      <c r="A3158" s="1" t="s">
        <v>412</v>
      </c>
      <c r="B3158" t="str">
        <f t="shared" si="442"/>
        <v xml:space="preserve"> żyrardowski </v>
      </c>
      <c r="C3158" s="4" t="s">
        <v>14</v>
      </c>
      <c r="D3158" s="6">
        <v>5491</v>
      </c>
      <c r="E3158" s="6">
        <v>2775</v>
      </c>
      <c r="F3158" s="6">
        <v>2716</v>
      </c>
      <c r="G3158" t="b">
        <f t="shared" si="444"/>
        <v>0</v>
      </c>
      <c r="H3158" t="b">
        <f t="shared" si="445"/>
        <v>1</v>
      </c>
      <c r="I3158" t="b">
        <f t="shared" si="446"/>
        <v>1</v>
      </c>
      <c r="J3158" t="b">
        <f t="shared" si="447"/>
        <v>0</v>
      </c>
    </row>
    <row r="3159" spans="1:10">
      <c r="A3159" s="1" t="s">
        <v>412</v>
      </c>
      <c r="B3159" t="str">
        <f t="shared" si="442"/>
        <v xml:space="preserve"> żyrardowski </v>
      </c>
      <c r="C3159" s="4" t="s">
        <v>15</v>
      </c>
      <c r="D3159" s="6">
        <v>4635</v>
      </c>
      <c r="E3159" s="6">
        <v>2338</v>
      </c>
      <c r="F3159" s="6">
        <v>2297</v>
      </c>
      <c r="G3159" t="b">
        <f t="shared" si="444"/>
        <v>0</v>
      </c>
      <c r="H3159" t="b">
        <f t="shared" si="445"/>
        <v>1</v>
      </c>
      <c r="I3159" t="b">
        <f t="shared" si="446"/>
        <v>1</v>
      </c>
      <c r="J3159" t="b">
        <f t="shared" si="447"/>
        <v>0</v>
      </c>
    </row>
    <row r="3160" spans="1:10">
      <c r="A3160" s="1" t="s">
        <v>412</v>
      </c>
      <c r="B3160" t="str">
        <f t="shared" si="442"/>
        <v xml:space="preserve"> żyrardowski </v>
      </c>
      <c r="C3160" s="4" t="s">
        <v>16</v>
      </c>
      <c r="D3160" s="6">
        <v>4460</v>
      </c>
      <c r="E3160" s="6">
        <v>2139</v>
      </c>
      <c r="F3160" s="6">
        <v>2321</v>
      </c>
      <c r="G3160" t="b">
        <f t="shared" si="444"/>
        <v>0</v>
      </c>
      <c r="H3160" t="b">
        <f t="shared" si="445"/>
        <v>1</v>
      </c>
      <c r="I3160" t="b">
        <f t="shared" si="446"/>
        <v>1</v>
      </c>
      <c r="J3160" t="b">
        <f t="shared" si="447"/>
        <v>0</v>
      </c>
    </row>
    <row r="3161" spans="1:10">
      <c r="A3161" s="1" t="s">
        <v>412</v>
      </c>
      <c r="B3161" t="str">
        <f t="shared" si="442"/>
        <v xml:space="preserve"> żyrardowski </v>
      </c>
      <c r="C3161" s="4" t="s">
        <v>17</v>
      </c>
      <c r="D3161" s="6">
        <v>5481</v>
      </c>
      <c r="E3161" s="6">
        <v>2570</v>
      </c>
      <c r="F3161" s="6">
        <v>2911</v>
      </c>
      <c r="G3161" t="b">
        <f t="shared" si="444"/>
        <v>0</v>
      </c>
      <c r="H3161" t="b">
        <f t="shared" si="445"/>
        <v>1</v>
      </c>
      <c r="I3161" t="b">
        <f t="shared" si="446"/>
        <v>1</v>
      </c>
      <c r="J3161" t="b">
        <f t="shared" si="447"/>
        <v>0</v>
      </c>
    </row>
    <row r="3162" spans="1:10">
      <c r="A3162" s="1" t="s">
        <v>412</v>
      </c>
      <c r="B3162" t="str">
        <f t="shared" si="442"/>
        <v xml:space="preserve"> żyrardowski </v>
      </c>
      <c r="C3162" s="4" t="s">
        <v>18</v>
      </c>
      <c r="D3162" s="6">
        <v>5776</v>
      </c>
      <c r="E3162" s="6">
        <v>2620</v>
      </c>
      <c r="F3162" s="6">
        <v>3156</v>
      </c>
      <c r="G3162" t="b">
        <f t="shared" si="444"/>
        <v>0</v>
      </c>
      <c r="H3162" t="b">
        <f t="shared" si="445"/>
        <v>1</v>
      </c>
      <c r="I3162" t="b">
        <f t="shared" si="446"/>
        <v>1</v>
      </c>
      <c r="J3162" t="b">
        <f t="shared" si="447"/>
        <v>0</v>
      </c>
    </row>
    <row r="3163" spans="1:10">
      <c r="A3163" s="1" t="s">
        <v>412</v>
      </c>
      <c r="B3163" t="str">
        <f t="shared" si="442"/>
        <v xml:space="preserve"> żyrardowski </v>
      </c>
      <c r="C3163" s="4" t="s">
        <v>19</v>
      </c>
      <c r="D3163" s="6">
        <v>4598</v>
      </c>
      <c r="E3163" s="6">
        <v>2021</v>
      </c>
      <c r="F3163" s="6">
        <v>2577</v>
      </c>
      <c r="G3163" t="b">
        <f t="shared" si="444"/>
        <v>0</v>
      </c>
      <c r="H3163" t="b">
        <f t="shared" si="445"/>
        <v>1</v>
      </c>
      <c r="I3163" t="b">
        <f t="shared" si="446"/>
        <v>1</v>
      </c>
      <c r="J3163" t="b">
        <f t="shared" si="447"/>
        <v>0</v>
      </c>
    </row>
    <row r="3164" spans="1:10">
      <c r="A3164" s="1" t="s">
        <v>412</v>
      </c>
      <c r="B3164" t="str">
        <f t="shared" si="442"/>
        <v xml:space="preserve"> żyrardowski </v>
      </c>
      <c r="C3164" s="4" t="s">
        <v>5</v>
      </c>
      <c r="D3164" s="6">
        <v>7727</v>
      </c>
      <c r="E3164" s="6">
        <v>2687</v>
      </c>
      <c r="F3164" s="6">
        <v>5040</v>
      </c>
      <c r="G3164" t="b">
        <f t="shared" si="444"/>
        <v>1</v>
      </c>
      <c r="H3164" t="b">
        <f t="shared" si="445"/>
        <v>1</v>
      </c>
      <c r="I3164" t="b">
        <f t="shared" si="446"/>
        <v>0</v>
      </c>
      <c r="J3164" t="b">
        <f t="shared" si="447"/>
        <v>0</v>
      </c>
    </row>
    <row r="3165" spans="1:10">
      <c r="A3165" s="1" t="s">
        <v>412</v>
      </c>
      <c r="B3165" t="str">
        <f t="shared" si="442"/>
        <v xml:space="preserve"> żyrardowski </v>
      </c>
      <c r="C3165" s="4" t="s">
        <v>4</v>
      </c>
      <c r="D3165" s="6">
        <f>SUM(D3163:D3164)</f>
        <v>12325</v>
      </c>
      <c r="E3165" s="6">
        <f>SUM(E3163:E3164)</f>
        <v>4708</v>
      </c>
      <c r="F3165" s="6">
        <f t="shared" ref="F3165" si="449">SUM(F3163:F3164)</f>
        <v>7617</v>
      </c>
      <c r="G3165" t="b">
        <f t="shared" si="444"/>
        <v>1</v>
      </c>
      <c r="H3165" t="b">
        <f t="shared" si="445"/>
        <v>0</v>
      </c>
      <c r="I3165" t="b">
        <f t="shared" si="446"/>
        <v>1</v>
      </c>
      <c r="J3165" t="b">
        <f t="shared" si="447"/>
        <v>0</v>
      </c>
    </row>
    <row r="3166" spans="1:10">
      <c r="A3166" s="1" t="s">
        <v>413</v>
      </c>
      <c r="B3166" t="s">
        <v>666</v>
      </c>
      <c r="C3166" s="1" t="s">
        <v>64</v>
      </c>
      <c r="D3166" s="2">
        <v>994489</v>
      </c>
      <c r="E3166" s="3">
        <v>481132</v>
      </c>
      <c r="F3166" s="3">
        <v>513357</v>
      </c>
      <c r="G3166" t="b">
        <f>IFERROR(IF(SEARCH(" - ",C3166)&gt;0,FALSE,TRUE),TRUE)</f>
        <v>1</v>
      </c>
      <c r="H3166" t="b">
        <f>IFERROR(IF(SEARCH("65+",C3166)&gt;0,FALSE,TRUE),TRUE)</f>
        <v>1</v>
      </c>
      <c r="I3166" t="b">
        <f>IFERROR(IF(SEARCH("70",C3166)&gt;0,FALSE,TRUE),TRUE)</f>
        <v>1</v>
      </c>
      <c r="J3166" t="b">
        <f>AND(G3166:I3166)</f>
        <v>1</v>
      </c>
    </row>
    <row r="3167" spans="1:10">
      <c r="A3167" s="1" t="s">
        <v>413</v>
      </c>
      <c r="B3167" t="str">
        <f t="shared" si="442"/>
        <v>Wszystkie</v>
      </c>
      <c r="C3167" s="4" t="s">
        <v>6</v>
      </c>
      <c r="D3167" s="5">
        <v>42351</v>
      </c>
      <c r="E3167" s="5">
        <v>21883</v>
      </c>
      <c r="F3167" s="5">
        <v>20468</v>
      </c>
      <c r="G3167" t="b">
        <f t="shared" ref="G3167:G3230" si="450">IFERROR(IF(SEARCH(" - ",C3167)&gt;0,FALSE,TRUE),TRUE)</f>
        <v>0</v>
      </c>
      <c r="H3167" t="b">
        <f t="shared" ref="H3167:H3230" si="451">IFERROR(IF(SEARCH("65+",C3167)&gt;0,FALSE,TRUE),TRUE)</f>
        <v>1</v>
      </c>
      <c r="I3167" t="b">
        <f t="shared" ref="I3167:I3230" si="452">IFERROR(IF(SEARCH("70",C3167)&gt;0,FALSE,TRUE),TRUE)</f>
        <v>1</v>
      </c>
      <c r="J3167" t="b">
        <f t="shared" ref="J3167:J3230" si="453">AND(G3167:I3167)</f>
        <v>0</v>
      </c>
    </row>
    <row r="3168" spans="1:10">
      <c r="A3168" s="1" t="s">
        <v>413</v>
      </c>
      <c r="B3168" t="str">
        <f t="shared" si="442"/>
        <v>Wszystkie</v>
      </c>
      <c r="C3168" s="4" t="s">
        <v>7</v>
      </c>
      <c r="D3168" s="6">
        <v>46166</v>
      </c>
      <c r="E3168" s="6">
        <v>23707</v>
      </c>
      <c r="F3168" s="6">
        <v>22459</v>
      </c>
      <c r="G3168" t="b">
        <f t="shared" si="450"/>
        <v>0</v>
      </c>
      <c r="H3168" t="b">
        <f t="shared" si="451"/>
        <v>1</v>
      </c>
      <c r="I3168" t="b">
        <f t="shared" si="452"/>
        <v>1</v>
      </c>
      <c r="J3168" t="b">
        <f t="shared" si="453"/>
        <v>0</v>
      </c>
    </row>
    <row r="3169" spans="1:10">
      <c r="A3169" s="1" t="s">
        <v>413</v>
      </c>
      <c r="B3169" t="str">
        <f t="shared" si="442"/>
        <v>Wszystkie</v>
      </c>
      <c r="C3169" s="4" t="s">
        <v>8</v>
      </c>
      <c r="D3169" s="6">
        <v>42165</v>
      </c>
      <c r="E3169" s="6">
        <v>21720</v>
      </c>
      <c r="F3169" s="6">
        <v>20445</v>
      </c>
      <c r="G3169" t="b">
        <f t="shared" si="450"/>
        <v>0</v>
      </c>
      <c r="H3169" t="b">
        <f t="shared" si="451"/>
        <v>1</v>
      </c>
      <c r="I3169" t="b">
        <f t="shared" si="452"/>
        <v>1</v>
      </c>
      <c r="J3169" t="b">
        <f t="shared" si="453"/>
        <v>0</v>
      </c>
    </row>
    <row r="3170" spans="1:10">
      <c r="A3170" s="1" t="s">
        <v>413</v>
      </c>
      <c r="B3170" t="str">
        <f t="shared" si="442"/>
        <v>Wszystkie</v>
      </c>
      <c r="C3170" s="4" t="s">
        <v>9</v>
      </c>
      <c r="D3170" s="6">
        <v>48470</v>
      </c>
      <c r="E3170" s="6">
        <v>24807</v>
      </c>
      <c r="F3170" s="6">
        <v>23663</v>
      </c>
      <c r="G3170" t="b">
        <f t="shared" si="450"/>
        <v>0</v>
      </c>
      <c r="H3170" t="b">
        <f t="shared" si="451"/>
        <v>1</v>
      </c>
      <c r="I3170" t="b">
        <f t="shared" si="452"/>
        <v>1</v>
      </c>
      <c r="J3170" t="b">
        <f t="shared" si="453"/>
        <v>0</v>
      </c>
    </row>
    <row r="3171" spans="1:10">
      <c r="A3171" s="1" t="s">
        <v>413</v>
      </c>
      <c r="B3171" t="str">
        <f t="shared" si="442"/>
        <v>Wszystkie</v>
      </c>
      <c r="C3171" s="4" t="s">
        <v>10</v>
      </c>
      <c r="D3171" s="6">
        <v>59368</v>
      </c>
      <c r="E3171" s="6">
        <v>30093</v>
      </c>
      <c r="F3171" s="6">
        <v>29275</v>
      </c>
      <c r="G3171" t="b">
        <f t="shared" si="450"/>
        <v>0</v>
      </c>
      <c r="H3171" t="b">
        <f t="shared" si="451"/>
        <v>1</v>
      </c>
      <c r="I3171" t="b">
        <f t="shared" si="452"/>
        <v>1</v>
      </c>
      <c r="J3171" t="b">
        <f t="shared" si="453"/>
        <v>0</v>
      </c>
    </row>
    <row r="3172" spans="1:10">
      <c r="A3172" s="1" t="s">
        <v>413</v>
      </c>
      <c r="B3172" t="str">
        <f t="shared" si="442"/>
        <v>Wszystkie</v>
      </c>
      <c r="C3172" s="4" t="s">
        <v>11</v>
      </c>
      <c r="D3172" s="6">
        <v>73771</v>
      </c>
      <c r="E3172" s="6">
        <v>37421</v>
      </c>
      <c r="F3172" s="6">
        <v>36350</v>
      </c>
      <c r="G3172" t="b">
        <f t="shared" si="450"/>
        <v>0</v>
      </c>
      <c r="H3172" t="b">
        <f t="shared" si="451"/>
        <v>1</v>
      </c>
      <c r="I3172" t="b">
        <f t="shared" si="452"/>
        <v>1</v>
      </c>
      <c r="J3172" t="b">
        <f t="shared" si="453"/>
        <v>0</v>
      </c>
    </row>
    <row r="3173" spans="1:10">
      <c r="A3173" s="1" t="s">
        <v>413</v>
      </c>
      <c r="B3173" t="str">
        <f t="shared" si="442"/>
        <v>Wszystkie</v>
      </c>
      <c r="C3173" s="4" t="s">
        <v>12</v>
      </c>
      <c r="D3173" s="6">
        <v>81810</v>
      </c>
      <c r="E3173" s="6">
        <v>40990</v>
      </c>
      <c r="F3173" s="6">
        <v>40820</v>
      </c>
      <c r="G3173" t="b">
        <f t="shared" si="450"/>
        <v>0</v>
      </c>
      <c r="H3173" t="b">
        <f t="shared" si="451"/>
        <v>1</v>
      </c>
      <c r="I3173" t="b">
        <f t="shared" si="452"/>
        <v>1</v>
      </c>
      <c r="J3173" t="b">
        <f t="shared" si="453"/>
        <v>0</v>
      </c>
    </row>
    <row r="3174" spans="1:10">
      <c r="A3174" s="1" t="s">
        <v>413</v>
      </c>
      <c r="B3174" t="str">
        <f t="shared" si="442"/>
        <v>Wszystkie</v>
      </c>
      <c r="C3174" s="4" t="s">
        <v>13</v>
      </c>
      <c r="D3174" s="6">
        <v>77788</v>
      </c>
      <c r="E3174" s="6">
        <v>39064</v>
      </c>
      <c r="F3174" s="6">
        <v>38724</v>
      </c>
      <c r="G3174" t="b">
        <f t="shared" si="450"/>
        <v>0</v>
      </c>
      <c r="H3174" t="b">
        <f t="shared" si="451"/>
        <v>1</v>
      </c>
      <c r="I3174" t="b">
        <f t="shared" si="452"/>
        <v>1</v>
      </c>
      <c r="J3174" t="b">
        <f t="shared" si="453"/>
        <v>0</v>
      </c>
    </row>
    <row r="3175" spans="1:10">
      <c r="A3175" s="1" t="s">
        <v>413</v>
      </c>
      <c r="B3175" t="str">
        <f t="shared" si="442"/>
        <v>Wszystkie</v>
      </c>
      <c r="C3175" s="4" t="s">
        <v>14</v>
      </c>
      <c r="D3175" s="6">
        <v>71684</v>
      </c>
      <c r="E3175" s="6">
        <v>35964</v>
      </c>
      <c r="F3175" s="6">
        <v>35720</v>
      </c>
      <c r="G3175" t="b">
        <f t="shared" si="450"/>
        <v>0</v>
      </c>
      <c r="H3175" t="b">
        <f t="shared" si="451"/>
        <v>1</v>
      </c>
      <c r="I3175" t="b">
        <f t="shared" si="452"/>
        <v>1</v>
      </c>
      <c r="J3175" t="b">
        <f t="shared" si="453"/>
        <v>0</v>
      </c>
    </row>
    <row r="3176" spans="1:10">
      <c r="A3176" s="1" t="s">
        <v>413</v>
      </c>
      <c r="B3176" t="str">
        <f t="shared" si="442"/>
        <v>Wszystkie</v>
      </c>
      <c r="C3176" s="4" t="s">
        <v>15</v>
      </c>
      <c r="D3176" s="6">
        <v>66909</v>
      </c>
      <c r="E3176" s="6">
        <v>33540</v>
      </c>
      <c r="F3176" s="6">
        <v>33369</v>
      </c>
      <c r="G3176" t="b">
        <f t="shared" si="450"/>
        <v>0</v>
      </c>
      <c r="H3176" t="b">
        <f t="shared" si="451"/>
        <v>1</v>
      </c>
      <c r="I3176" t="b">
        <f t="shared" si="452"/>
        <v>1</v>
      </c>
      <c r="J3176" t="b">
        <f t="shared" si="453"/>
        <v>0</v>
      </c>
    </row>
    <row r="3177" spans="1:10">
      <c r="A3177" s="1" t="s">
        <v>413</v>
      </c>
      <c r="B3177" t="str">
        <f t="shared" si="442"/>
        <v>Wszystkie</v>
      </c>
      <c r="C3177" s="4" t="s">
        <v>16</v>
      </c>
      <c r="D3177" s="6">
        <v>70341</v>
      </c>
      <c r="E3177" s="6">
        <v>35579</v>
      </c>
      <c r="F3177" s="6">
        <v>34762</v>
      </c>
      <c r="G3177" t="b">
        <f t="shared" si="450"/>
        <v>0</v>
      </c>
      <c r="H3177" t="b">
        <f t="shared" si="451"/>
        <v>1</v>
      </c>
      <c r="I3177" t="b">
        <f t="shared" si="452"/>
        <v>1</v>
      </c>
      <c r="J3177" t="b">
        <f t="shared" si="453"/>
        <v>0</v>
      </c>
    </row>
    <row r="3178" spans="1:10">
      <c r="A3178" s="1" t="s">
        <v>413</v>
      </c>
      <c r="B3178" t="str">
        <f t="shared" si="442"/>
        <v>Wszystkie</v>
      </c>
      <c r="C3178" s="4" t="s">
        <v>17</v>
      </c>
      <c r="D3178" s="6">
        <v>76059</v>
      </c>
      <c r="E3178" s="6">
        <v>37429</v>
      </c>
      <c r="F3178" s="6">
        <v>38630</v>
      </c>
      <c r="G3178" t="b">
        <f t="shared" si="450"/>
        <v>0</v>
      </c>
      <c r="H3178" t="b">
        <f t="shared" si="451"/>
        <v>1</v>
      </c>
      <c r="I3178" t="b">
        <f t="shared" si="452"/>
        <v>1</v>
      </c>
      <c r="J3178" t="b">
        <f t="shared" si="453"/>
        <v>0</v>
      </c>
    </row>
    <row r="3179" spans="1:10">
      <c r="A3179" s="1" t="s">
        <v>413</v>
      </c>
      <c r="B3179" t="str">
        <f t="shared" si="442"/>
        <v>Wszystkie</v>
      </c>
      <c r="C3179" s="4" t="s">
        <v>18</v>
      </c>
      <c r="D3179" s="6">
        <v>70933</v>
      </c>
      <c r="E3179" s="6">
        <v>33575</v>
      </c>
      <c r="F3179" s="6">
        <v>37358</v>
      </c>
      <c r="G3179" t="b">
        <f t="shared" si="450"/>
        <v>0</v>
      </c>
      <c r="H3179" t="b">
        <f t="shared" si="451"/>
        <v>1</v>
      </c>
      <c r="I3179" t="b">
        <f t="shared" si="452"/>
        <v>1</v>
      </c>
      <c r="J3179" t="b">
        <f t="shared" si="453"/>
        <v>0</v>
      </c>
    </row>
    <row r="3180" spans="1:10">
      <c r="A3180" s="1" t="s">
        <v>413</v>
      </c>
      <c r="B3180" t="str">
        <f t="shared" si="442"/>
        <v>Wszystkie</v>
      </c>
      <c r="C3180" s="4" t="s">
        <v>19</v>
      </c>
      <c r="D3180" s="6">
        <v>56763</v>
      </c>
      <c r="E3180" s="6">
        <v>25478</v>
      </c>
      <c r="F3180" s="6">
        <v>31285</v>
      </c>
      <c r="G3180" t="b">
        <f t="shared" si="450"/>
        <v>0</v>
      </c>
      <c r="H3180" t="b">
        <f t="shared" si="451"/>
        <v>1</v>
      </c>
      <c r="I3180" t="b">
        <f t="shared" si="452"/>
        <v>1</v>
      </c>
      <c r="J3180" t="b">
        <f t="shared" si="453"/>
        <v>0</v>
      </c>
    </row>
    <row r="3181" spans="1:10">
      <c r="A3181" s="1" t="s">
        <v>413</v>
      </c>
      <c r="B3181" t="str">
        <f t="shared" si="442"/>
        <v>Wszystkie</v>
      </c>
      <c r="C3181" s="4" t="s">
        <v>5</v>
      </c>
      <c r="D3181" s="6">
        <v>109911</v>
      </c>
      <c r="E3181" s="6">
        <v>39882</v>
      </c>
      <c r="F3181" s="6">
        <v>70029</v>
      </c>
      <c r="G3181" t="b">
        <f t="shared" si="450"/>
        <v>1</v>
      </c>
      <c r="H3181" t="b">
        <f t="shared" si="451"/>
        <v>1</v>
      </c>
      <c r="I3181" t="b">
        <f t="shared" si="452"/>
        <v>0</v>
      </c>
      <c r="J3181" t="b">
        <f t="shared" si="453"/>
        <v>0</v>
      </c>
    </row>
    <row r="3182" spans="1:10">
      <c r="A3182" s="1" t="s">
        <v>413</v>
      </c>
      <c r="B3182" t="str">
        <f t="shared" si="442"/>
        <v>Wszystkie</v>
      </c>
      <c r="C3182" s="4" t="s">
        <v>4</v>
      </c>
      <c r="D3182" s="6">
        <f>SUM(D3180:D3181)</f>
        <v>166674</v>
      </c>
      <c r="E3182" s="6">
        <f>SUM(E3180:E3181)</f>
        <v>65360</v>
      </c>
      <c r="F3182" s="6">
        <f t="shared" ref="F3182" si="454">SUM(F3180:F3181)</f>
        <v>101314</v>
      </c>
      <c r="G3182" t="b">
        <f t="shared" si="450"/>
        <v>1</v>
      </c>
      <c r="H3182" t="b">
        <f t="shared" si="451"/>
        <v>0</v>
      </c>
      <c r="I3182" t="b">
        <f t="shared" si="452"/>
        <v>1</v>
      </c>
      <c r="J3182" t="b">
        <f t="shared" si="453"/>
        <v>0</v>
      </c>
    </row>
    <row r="3183" spans="1:10">
      <c r="A3183" s="1" t="s">
        <v>413</v>
      </c>
      <c r="B3183" t="str">
        <f t="shared" si="442"/>
        <v xml:space="preserve"> Opole </v>
      </c>
      <c r="C3183" s="4" t="s">
        <v>243</v>
      </c>
      <c r="D3183" s="6">
        <v>118938</v>
      </c>
      <c r="E3183" s="6">
        <v>55811</v>
      </c>
      <c r="F3183" s="6">
        <v>63127</v>
      </c>
      <c r="G3183" t="b">
        <f t="shared" si="450"/>
        <v>1</v>
      </c>
      <c r="H3183" t="b">
        <f t="shared" si="451"/>
        <v>1</v>
      </c>
      <c r="I3183" t="b">
        <f t="shared" si="452"/>
        <v>1</v>
      </c>
      <c r="J3183" t="b">
        <f t="shared" si="453"/>
        <v>1</v>
      </c>
    </row>
    <row r="3184" spans="1:10">
      <c r="A3184" s="1" t="s">
        <v>413</v>
      </c>
      <c r="B3184" t="str">
        <f t="shared" si="442"/>
        <v xml:space="preserve"> Opole </v>
      </c>
      <c r="C3184" s="4" t="s">
        <v>6</v>
      </c>
      <c r="D3184" s="6">
        <v>5308</v>
      </c>
      <c r="E3184" s="6">
        <v>2755</v>
      </c>
      <c r="F3184" s="6">
        <v>2553</v>
      </c>
      <c r="G3184" t="b">
        <f t="shared" si="450"/>
        <v>0</v>
      </c>
      <c r="H3184" t="b">
        <f t="shared" si="451"/>
        <v>1</v>
      </c>
      <c r="I3184" t="b">
        <f t="shared" si="452"/>
        <v>1</v>
      </c>
      <c r="J3184" t="b">
        <f t="shared" si="453"/>
        <v>0</v>
      </c>
    </row>
    <row r="3185" spans="1:10">
      <c r="A3185" s="1" t="s">
        <v>413</v>
      </c>
      <c r="B3185" t="str">
        <f t="shared" si="442"/>
        <v xml:space="preserve"> Opole </v>
      </c>
      <c r="C3185" s="4" t="s">
        <v>7</v>
      </c>
      <c r="D3185" s="6">
        <v>5470</v>
      </c>
      <c r="E3185" s="6">
        <v>2756</v>
      </c>
      <c r="F3185" s="6">
        <v>2714</v>
      </c>
      <c r="G3185" t="b">
        <f t="shared" si="450"/>
        <v>0</v>
      </c>
      <c r="H3185" t="b">
        <f t="shared" si="451"/>
        <v>1</v>
      </c>
      <c r="I3185" t="b">
        <f t="shared" si="452"/>
        <v>1</v>
      </c>
      <c r="J3185" t="b">
        <f t="shared" si="453"/>
        <v>0</v>
      </c>
    </row>
    <row r="3186" spans="1:10">
      <c r="A3186" s="1" t="s">
        <v>413</v>
      </c>
      <c r="B3186" t="str">
        <f t="shared" si="442"/>
        <v xml:space="preserve"> Opole </v>
      </c>
      <c r="C3186" s="4" t="s">
        <v>8</v>
      </c>
      <c r="D3186" s="6">
        <v>4455</v>
      </c>
      <c r="E3186" s="6">
        <v>2289</v>
      </c>
      <c r="F3186" s="6">
        <v>2166</v>
      </c>
      <c r="G3186" t="b">
        <f t="shared" si="450"/>
        <v>0</v>
      </c>
      <c r="H3186" t="b">
        <f t="shared" si="451"/>
        <v>1</v>
      </c>
      <c r="I3186" t="b">
        <f t="shared" si="452"/>
        <v>1</v>
      </c>
      <c r="J3186" t="b">
        <f t="shared" si="453"/>
        <v>0</v>
      </c>
    </row>
    <row r="3187" spans="1:10">
      <c r="A3187" s="1" t="s">
        <v>413</v>
      </c>
      <c r="B3187" t="str">
        <f t="shared" si="442"/>
        <v xml:space="preserve"> Opole </v>
      </c>
      <c r="C3187" s="4" t="s">
        <v>9</v>
      </c>
      <c r="D3187" s="6">
        <v>4660</v>
      </c>
      <c r="E3187" s="6">
        <v>2382</v>
      </c>
      <c r="F3187" s="6">
        <v>2278</v>
      </c>
      <c r="G3187" t="b">
        <f t="shared" si="450"/>
        <v>0</v>
      </c>
      <c r="H3187" t="b">
        <f t="shared" si="451"/>
        <v>1</v>
      </c>
      <c r="I3187" t="b">
        <f t="shared" si="452"/>
        <v>1</v>
      </c>
      <c r="J3187" t="b">
        <f t="shared" si="453"/>
        <v>0</v>
      </c>
    </row>
    <row r="3188" spans="1:10">
      <c r="A3188" s="1" t="s">
        <v>413</v>
      </c>
      <c r="B3188" t="str">
        <f t="shared" si="442"/>
        <v xml:space="preserve"> Opole </v>
      </c>
      <c r="C3188" s="4" t="s">
        <v>10</v>
      </c>
      <c r="D3188" s="6">
        <v>5439</v>
      </c>
      <c r="E3188" s="6">
        <v>2810</v>
      </c>
      <c r="F3188" s="6">
        <v>2629</v>
      </c>
      <c r="G3188" t="b">
        <f t="shared" si="450"/>
        <v>0</v>
      </c>
      <c r="H3188" t="b">
        <f t="shared" si="451"/>
        <v>1</v>
      </c>
      <c r="I3188" t="b">
        <f t="shared" si="452"/>
        <v>1</v>
      </c>
      <c r="J3188" t="b">
        <f t="shared" si="453"/>
        <v>0</v>
      </c>
    </row>
    <row r="3189" spans="1:10">
      <c r="A3189" s="1" t="s">
        <v>413</v>
      </c>
      <c r="B3189" t="str">
        <f t="shared" si="442"/>
        <v xml:space="preserve"> Opole </v>
      </c>
      <c r="C3189" s="4" t="s">
        <v>11</v>
      </c>
      <c r="D3189" s="6">
        <v>7847</v>
      </c>
      <c r="E3189" s="6">
        <v>3881</v>
      </c>
      <c r="F3189" s="6">
        <v>3966</v>
      </c>
      <c r="G3189" t="b">
        <f t="shared" si="450"/>
        <v>0</v>
      </c>
      <c r="H3189" t="b">
        <f t="shared" si="451"/>
        <v>1</v>
      </c>
      <c r="I3189" t="b">
        <f t="shared" si="452"/>
        <v>1</v>
      </c>
      <c r="J3189" t="b">
        <f t="shared" si="453"/>
        <v>0</v>
      </c>
    </row>
    <row r="3190" spans="1:10">
      <c r="A3190" s="1" t="s">
        <v>413</v>
      </c>
      <c r="B3190" t="str">
        <f t="shared" si="442"/>
        <v xml:space="preserve"> Opole </v>
      </c>
      <c r="C3190" s="4" t="s">
        <v>12</v>
      </c>
      <c r="D3190" s="6">
        <v>10961</v>
      </c>
      <c r="E3190" s="6">
        <v>5345</v>
      </c>
      <c r="F3190" s="6">
        <v>5616</v>
      </c>
      <c r="G3190" t="b">
        <f t="shared" si="450"/>
        <v>0</v>
      </c>
      <c r="H3190" t="b">
        <f t="shared" si="451"/>
        <v>1</v>
      </c>
      <c r="I3190" t="b">
        <f t="shared" si="452"/>
        <v>1</v>
      </c>
      <c r="J3190" t="b">
        <f t="shared" si="453"/>
        <v>0</v>
      </c>
    </row>
    <row r="3191" spans="1:10">
      <c r="A3191" s="1" t="s">
        <v>413</v>
      </c>
      <c r="B3191" t="str">
        <f t="shared" si="442"/>
        <v xml:space="preserve"> Opole </v>
      </c>
      <c r="C3191" s="4" t="s">
        <v>13</v>
      </c>
      <c r="D3191" s="6">
        <v>10598</v>
      </c>
      <c r="E3191" s="6">
        <v>5220</v>
      </c>
      <c r="F3191" s="6">
        <v>5378</v>
      </c>
      <c r="G3191" t="b">
        <f t="shared" si="450"/>
        <v>0</v>
      </c>
      <c r="H3191" t="b">
        <f t="shared" si="451"/>
        <v>1</v>
      </c>
      <c r="I3191" t="b">
        <f t="shared" si="452"/>
        <v>1</v>
      </c>
      <c r="J3191" t="b">
        <f t="shared" si="453"/>
        <v>0</v>
      </c>
    </row>
    <row r="3192" spans="1:10">
      <c r="A3192" s="1" t="s">
        <v>413</v>
      </c>
      <c r="B3192" t="str">
        <f t="shared" ref="B3192:B3255" si="455">IF(C3191="65+",C3192,B3191)</f>
        <v xml:space="preserve"> Opole </v>
      </c>
      <c r="C3192" s="4" t="s">
        <v>14</v>
      </c>
      <c r="D3192" s="6">
        <v>8893</v>
      </c>
      <c r="E3192" s="6">
        <v>4341</v>
      </c>
      <c r="F3192" s="6">
        <v>4552</v>
      </c>
      <c r="G3192" t="b">
        <f t="shared" si="450"/>
        <v>0</v>
      </c>
      <c r="H3192" t="b">
        <f t="shared" si="451"/>
        <v>1</v>
      </c>
      <c r="I3192" t="b">
        <f t="shared" si="452"/>
        <v>1</v>
      </c>
      <c r="J3192" t="b">
        <f t="shared" si="453"/>
        <v>0</v>
      </c>
    </row>
    <row r="3193" spans="1:10">
      <c r="A3193" s="1" t="s">
        <v>413</v>
      </c>
      <c r="B3193" t="str">
        <f t="shared" si="455"/>
        <v xml:space="preserve"> Opole </v>
      </c>
      <c r="C3193" s="4" t="s">
        <v>15</v>
      </c>
      <c r="D3193" s="6">
        <v>7111</v>
      </c>
      <c r="E3193" s="6">
        <v>3485</v>
      </c>
      <c r="F3193" s="6">
        <v>3626</v>
      </c>
      <c r="G3193" t="b">
        <f t="shared" si="450"/>
        <v>0</v>
      </c>
      <c r="H3193" t="b">
        <f t="shared" si="451"/>
        <v>1</v>
      </c>
      <c r="I3193" t="b">
        <f t="shared" si="452"/>
        <v>1</v>
      </c>
      <c r="J3193" t="b">
        <f t="shared" si="453"/>
        <v>0</v>
      </c>
    </row>
    <row r="3194" spans="1:10">
      <c r="A3194" s="1" t="s">
        <v>413</v>
      </c>
      <c r="B3194" t="str">
        <f t="shared" si="455"/>
        <v xml:space="preserve"> Opole </v>
      </c>
      <c r="C3194" s="4" t="s">
        <v>16</v>
      </c>
      <c r="D3194" s="6">
        <v>7233</v>
      </c>
      <c r="E3194" s="6">
        <v>3449</v>
      </c>
      <c r="F3194" s="6">
        <v>3784</v>
      </c>
      <c r="G3194" t="b">
        <f t="shared" si="450"/>
        <v>0</v>
      </c>
      <c r="H3194" t="b">
        <f t="shared" si="451"/>
        <v>1</v>
      </c>
      <c r="I3194" t="b">
        <f t="shared" si="452"/>
        <v>1</v>
      </c>
      <c r="J3194" t="b">
        <f t="shared" si="453"/>
        <v>0</v>
      </c>
    </row>
    <row r="3195" spans="1:10">
      <c r="A3195" s="1" t="s">
        <v>413</v>
      </c>
      <c r="B3195" t="str">
        <f t="shared" si="455"/>
        <v xml:space="preserve"> Opole </v>
      </c>
      <c r="C3195" s="4" t="s">
        <v>17</v>
      </c>
      <c r="D3195" s="6">
        <v>8925</v>
      </c>
      <c r="E3195" s="6">
        <v>4057</v>
      </c>
      <c r="F3195" s="6">
        <v>4868</v>
      </c>
      <c r="G3195" t="b">
        <f t="shared" si="450"/>
        <v>0</v>
      </c>
      <c r="H3195" t="b">
        <f t="shared" si="451"/>
        <v>1</v>
      </c>
      <c r="I3195" t="b">
        <f t="shared" si="452"/>
        <v>1</v>
      </c>
      <c r="J3195" t="b">
        <f t="shared" si="453"/>
        <v>0</v>
      </c>
    </row>
    <row r="3196" spans="1:10">
      <c r="A3196" s="1" t="s">
        <v>413</v>
      </c>
      <c r="B3196" t="str">
        <f t="shared" si="455"/>
        <v xml:space="preserve"> Opole </v>
      </c>
      <c r="C3196" s="4" t="s">
        <v>18</v>
      </c>
      <c r="D3196" s="6">
        <v>9514</v>
      </c>
      <c r="E3196" s="6">
        <v>4243</v>
      </c>
      <c r="F3196" s="6">
        <v>5271</v>
      </c>
      <c r="G3196" t="b">
        <f t="shared" si="450"/>
        <v>0</v>
      </c>
      <c r="H3196" t="b">
        <f t="shared" si="451"/>
        <v>1</v>
      </c>
      <c r="I3196" t="b">
        <f t="shared" si="452"/>
        <v>1</v>
      </c>
      <c r="J3196" t="b">
        <f t="shared" si="453"/>
        <v>0</v>
      </c>
    </row>
    <row r="3197" spans="1:10">
      <c r="A3197" s="1" t="s">
        <v>413</v>
      </c>
      <c r="B3197" t="str">
        <f t="shared" si="455"/>
        <v xml:space="preserve"> Opole </v>
      </c>
      <c r="C3197" s="4" t="s">
        <v>19</v>
      </c>
      <c r="D3197" s="6">
        <v>8124</v>
      </c>
      <c r="E3197" s="6">
        <v>3463</v>
      </c>
      <c r="F3197" s="6">
        <v>4661</v>
      </c>
      <c r="G3197" t="b">
        <f t="shared" si="450"/>
        <v>0</v>
      </c>
      <c r="H3197" t="b">
        <f t="shared" si="451"/>
        <v>1</v>
      </c>
      <c r="I3197" t="b">
        <f t="shared" si="452"/>
        <v>1</v>
      </c>
      <c r="J3197" t="b">
        <f t="shared" si="453"/>
        <v>0</v>
      </c>
    </row>
    <row r="3198" spans="1:10">
      <c r="A3198" s="1" t="s">
        <v>413</v>
      </c>
      <c r="B3198" t="str">
        <f t="shared" si="455"/>
        <v xml:space="preserve"> Opole </v>
      </c>
      <c r="C3198" s="4" t="s">
        <v>5</v>
      </c>
      <c r="D3198" s="6">
        <v>14400</v>
      </c>
      <c r="E3198" s="6">
        <v>5335</v>
      </c>
      <c r="F3198" s="6">
        <v>9065</v>
      </c>
      <c r="G3198" t="b">
        <f t="shared" si="450"/>
        <v>1</v>
      </c>
      <c r="H3198" t="b">
        <f t="shared" si="451"/>
        <v>1</v>
      </c>
      <c r="I3198" t="b">
        <f t="shared" si="452"/>
        <v>0</v>
      </c>
      <c r="J3198" t="b">
        <f t="shared" si="453"/>
        <v>0</v>
      </c>
    </row>
    <row r="3199" spans="1:10">
      <c r="A3199" s="1" t="s">
        <v>413</v>
      </c>
      <c r="B3199" t="str">
        <f t="shared" si="455"/>
        <v xml:space="preserve"> Opole </v>
      </c>
      <c r="C3199" s="4" t="s">
        <v>4</v>
      </c>
      <c r="D3199" s="6">
        <f>SUM(D3197:D3198)</f>
        <v>22524</v>
      </c>
      <c r="E3199" s="6">
        <f>SUM(E3197:E3198)</f>
        <v>8798</v>
      </c>
      <c r="F3199" s="6">
        <f t="shared" ref="F3199" si="456">SUM(F3197:F3198)</f>
        <v>13726</v>
      </c>
      <c r="G3199" t="b">
        <f t="shared" si="450"/>
        <v>1</v>
      </c>
      <c r="H3199" t="b">
        <f t="shared" si="451"/>
        <v>0</v>
      </c>
      <c r="I3199" t="b">
        <f t="shared" si="452"/>
        <v>1</v>
      </c>
      <c r="J3199" t="b">
        <f t="shared" si="453"/>
        <v>0</v>
      </c>
    </row>
    <row r="3200" spans="1:10">
      <c r="A3200" s="1" t="s">
        <v>413</v>
      </c>
      <c r="B3200" t="str">
        <f t="shared" si="455"/>
        <v xml:space="preserve"> brzeski </v>
      </c>
      <c r="C3200" s="4" t="s">
        <v>189</v>
      </c>
      <c r="D3200" s="6">
        <v>91044</v>
      </c>
      <c r="E3200" s="6">
        <v>44328</v>
      </c>
      <c r="F3200" s="6">
        <v>46716</v>
      </c>
      <c r="G3200" t="b">
        <f t="shared" si="450"/>
        <v>1</v>
      </c>
      <c r="H3200" t="b">
        <f t="shared" si="451"/>
        <v>1</v>
      </c>
      <c r="I3200" t="b">
        <f t="shared" si="452"/>
        <v>1</v>
      </c>
      <c r="J3200" t="b">
        <f t="shared" si="453"/>
        <v>1</v>
      </c>
    </row>
    <row r="3201" spans="1:10">
      <c r="A3201" s="1" t="s">
        <v>413</v>
      </c>
      <c r="B3201" t="str">
        <f t="shared" si="455"/>
        <v xml:space="preserve"> brzeski </v>
      </c>
      <c r="C3201" s="4" t="s">
        <v>6</v>
      </c>
      <c r="D3201" s="6">
        <v>4082</v>
      </c>
      <c r="E3201" s="6">
        <v>2114</v>
      </c>
      <c r="F3201" s="6">
        <v>1968</v>
      </c>
      <c r="G3201" t="b">
        <f t="shared" si="450"/>
        <v>0</v>
      </c>
      <c r="H3201" t="b">
        <f t="shared" si="451"/>
        <v>1</v>
      </c>
      <c r="I3201" t="b">
        <f t="shared" si="452"/>
        <v>1</v>
      </c>
      <c r="J3201" t="b">
        <f t="shared" si="453"/>
        <v>0</v>
      </c>
    </row>
    <row r="3202" spans="1:10">
      <c r="A3202" s="1" t="s">
        <v>413</v>
      </c>
      <c r="B3202" t="str">
        <f t="shared" si="455"/>
        <v xml:space="preserve"> brzeski </v>
      </c>
      <c r="C3202" s="4" t="s">
        <v>7</v>
      </c>
      <c r="D3202" s="6">
        <v>5005</v>
      </c>
      <c r="E3202" s="6">
        <v>2596</v>
      </c>
      <c r="F3202" s="6">
        <v>2409</v>
      </c>
      <c r="G3202" t="b">
        <f t="shared" si="450"/>
        <v>0</v>
      </c>
      <c r="H3202" t="b">
        <f t="shared" si="451"/>
        <v>1</v>
      </c>
      <c r="I3202" t="b">
        <f t="shared" si="452"/>
        <v>1</v>
      </c>
      <c r="J3202" t="b">
        <f t="shared" si="453"/>
        <v>0</v>
      </c>
    </row>
    <row r="3203" spans="1:10">
      <c r="A3203" s="1" t="s">
        <v>413</v>
      </c>
      <c r="B3203" t="str">
        <f t="shared" si="455"/>
        <v xml:space="preserve"> brzeski </v>
      </c>
      <c r="C3203" s="4" t="s">
        <v>8</v>
      </c>
      <c r="D3203" s="6">
        <v>4132</v>
      </c>
      <c r="E3203" s="6">
        <v>2203</v>
      </c>
      <c r="F3203" s="6">
        <v>1929</v>
      </c>
      <c r="G3203" t="b">
        <f t="shared" si="450"/>
        <v>0</v>
      </c>
      <c r="H3203" t="b">
        <f t="shared" si="451"/>
        <v>1</v>
      </c>
      <c r="I3203" t="b">
        <f t="shared" si="452"/>
        <v>1</v>
      </c>
      <c r="J3203" t="b">
        <f t="shared" si="453"/>
        <v>0</v>
      </c>
    </row>
    <row r="3204" spans="1:10">
      <c r="A3204" s="1" t="s">
        <v>413</v>
      </c>
      <c r="B3204" t="str">
        <f t="shared" si="455"/>
        <v xml:space="preserve"> brzeski </v>
      </c>
      <c r="C3204" s="4" t="s">
        <v>9</v>
      </c>
      <c r="D3204" s="6">
        <v>4658</v>
      </c>
      <c r="E3204" s="6">
        <v>2315</v>
      </c>
      <c r="F3204" s="6">
        <v>2343</v>
      </c>
      <c r="G3204" t="b">
        <f t="shared" si="450"/>
        <v>0</v>
      </c>
      <c r="H3204" t="b">
        <f t="shared" si="451"/>
        <v>1</v>
      </c>
      <c r="I3204" t="b">
        <f t="shared" si="452"/>
        <v>1</v>
      </c>
      <c r="J3204" t="b">
        <f t="shared" si="453"/>
        <v>0</v>
      </c>
    </row>
    <row r="3205" spans="1:10">
      <c r="A3205" s="1" t="s">
        <v>413</v>
      </c>
      <c r="B3205" t="str">
        <f t="shared" si="455"/>
        <v xml:space="preserve"> brzeski </v>
      </c>
      <c r="C3205" s="4" t="s">
        <v>10</v>
      </c>
      <c r="D3205" s="6">
        <v>5733</v>
      </c>
      <c r="E3205" s="6">
        <v>2881</v>
      </c>
      <c r="F3205" s="6">
        <v>2852</v>
      </c>
      <c r="G3205" t="b">
        <f t="shared" si="450"/>
        <v>0</v>
      </c>
      <c r="H3205" t="b">
        <f t="shared" si="451"/>
        <v>1</v>
      </c>
      <c r="I3205" t="b">
        <f t="shared" si="452"/>
        <v>1</v>
      </c>
      <c r="J3205" t="b">
        <f t="shared" si="453"/>
        <v>0</v>
      </c>
    </row>
    <row r="3206" spans="1:10">
      <c r="A3206" s="1" t="s">
        <v>413</v>
      </c>
      <c r="B3206" t="str">
        <f t="shared" si="455"/>
        <v xml:space="preserve"> brzeski </v>
      </c>
      <c r="C3206" s="4" t="s">
        <v>11</v>
      </c>
      <c r="D3206" s="6">
        <v>6669</v>
      </c>
      <c r="E3206" s="6">
        <v>3422</v>
      </c>
      <c r="F3206" s="6">
        <v>3247</v>
      </c>
      <c r="G3206" t="b">
        <f t="shared" si="450"/>
        <v>0</v>
      </c>
      <c r="H3206" t="b">
        <f t="shared" si="451"/>
        <v>1</v>
      </c>
      <c r="I3206" t="b">
        <f t="shared" si="452"/>
        <v>1</v>
      </c>
      <c r="J3206" t="b">
        <f t="shared" si="453"/>
        <v>0</v>
      </c>
    </row>
    <row r="3207" spans="1:10">
      <c r="A3207" s="1" t="s">
        <v>413</v>
      </c>
      <c r="B3207" t="str">
        <f t="shared" si="455"/>
        <v xml:space="preserve"> brzeski </v>
      </c>
      <c r="C3207" s="4" t="s">
        <v>12</v>
      </c>
      <c r="D3207" s="6">
        <v>7613</v>
      </c>
      <c r="E3207" s="6">
        <v>3912</v>
      </c>
      <c r="F3207" s="6">
        <v>3701</v>
      </c>
      <c r="G3207" t="b">
        <f t="shared" si="450"/>
        <v>0</v>
      </c>
      <c r="H3207" t="b">
        <f t="shared" si="451"/>
        <v>1</v>
      </c>
      <c r="I3207" t="b">
        <f t="shared" si="452"/>
        <v>1</v>
      </c>
      <c r="J3207" t="b">
        <f t="shared" si="453"/>
        <v>0</v>
      </c>
    </row>
    <row r="3208" spans="1:10">
      <c r="A3208" s="1" t="s">
        <v>413</v>
      </c>
      <c r="B3208" t="str">
        <f t="shared" si="455"/>
        <v xml:space="preserve"> brzeski </v>
      </c>
      <c r="C3208" s="4" t="s">
        <v>13</v>
      </c>
      <c r="D3208" s="6">
        <v>7176</v>
      </c>
      <c r="E3208" s="6">
        <v>3659</v>
      </c>
      <c r="F3208" s="6">
        <v>3517</v>
      </c>
      <c r="G3208" t="b">
        <f t="shared" si="450"/>
        <v>0</v>
      </c>
      <c r="H3208" t="b">
        <f t="shared" si="451"/>
        <v>1</v>
      </c>
      <c r="I3208" t="b">
        <f t="shared" si="452"/>
        <v>1</v>
      </c>
      <c r="J3208" t="b">
        <f t="shared" si="453"/>
        <v>0</v>
      </c>
    </row>
    <row r="3209" spans="1:10">
      <c r="A3209" s="1" t="s">
        <v>413</v>
      </c>
      <c r="B3209" t="str">
        <f t="shared" si="455"/>
        <v xml:space="preserve"> brzeski </v>
      </c>
      <c r="C3209" s="4" t="s">
        <v>14</v>
      </c>
      <c r="D3209" s="6">
        <v>6536</v>
      </c>
      <c r="E3209" s="6">
        <v>3343</v>
      </c>
      <c r="F3209" s="6">
        <v>3193</v>
      </c>
      <c r="G3209" t="b">
        <f t="shared" si="450"/>
        <v>0</v>
      </c>
      <c r="H3209" t="b">
        <f t="shared" si="451"/>
        <v>1</v>
      </c>
      <c r="I3209" t="b">
        <f t="shared" si="452"/>
        <v>1</v>
      </c>
      <c r="J3209" t="b">
        <f t="shared" si="453"/>
        <v>0</v>
      </c>
    </row>
    <row r="3210" spans="1:10">
      <c r="A3210" s="1" t="s">
        <v>413</v>
      </c>
      <c r="B3210" t="str">
        <f t="shared" si="455"/>
        <v xml:space="preserve"> brzeski </v>
      </c>
      <c r="C3210" s="4" t="s">
        <v>15</v>
      </c>
      <c r="D3210" s="6">
        <v>5548</v>
      </c>
      <c r="E3210" s="6">
        <v>2854</v>
      </c>
      <c r="F3210" s="6">
        <v>2694</v>
      </c>
      <c r="G3210" t="b">
        <f t="shared" si="450"/>
        <v>0</v>
      </c>
      <c r="H3210" t="b">
        <f t="shared" si="451"/>
        <v>1</v>
      </c>
      <c r="I3210" t="b">
        <f t="shared" si="452"/>
        <v>1</v>
      </c>
      <c r="J3210" t="b">
        <f t="shared" si="453"/>
        <v>0</v>
      </c>
    </row>
    <row r="3211" spans="1:10">
      <c r="A3211" s="1" t="s">
        <v>413</v>
      </c>
      <c r="B3211" t="str">
        <f t="shared" si="455"/>
        <v xml:space="preserve"> brzeski </v>
      </c>
      <c r="C3211" s="4" t="s">
        <v>16</v>
      </c>
      <c r="D3211" s="6">
        <v>5791</v>
      </c>
      <c r="E3211" s="6">
        <v>2902</v>
      </c>
      <c r="F3211" s="6">
        <v>2889</v>
      </c>
      <c r="G3211" t="b">
        <f t="shared" si="450"/>
        <v>0</v>
      </c>
      <c r="H3211" t="b">
        <f t="shared" si="451"/>
        <v>1</v>
      </c>
      <c r="I3211" t="b">
        <f t="shared" si="452"/>
        <v>1</v>
      </c>
      <c r="J3211" t="b">
        <f t="shared" si="453"/>
        <v>0</v>
      </c>
    </row>
    <row r="3212" spans="1:10">
      <c r="A3212" s="1" t="s">
        <v>413</v>
      </c>
      <c r="B3212" t="str">
        <f t="shared" si="455"/>
        <v xml:space="preserve"> brzeski </v>
      </c>
      <c r="C3212" s="4" t="s">
        <v>17</v>
      </c>
      <c r="D3212" s="6">
        <v>6952</v>
      </c>
      <c r="E3212" s="6">
        <v>3432</v>
      </c>
      <c r="F3212" s="6">
        <v>3520</v>
      </c>
      <c r="G3212" t="b">
        <f t="shared" si="450"/>
        <v>0</v>
      </c>
      <c r="H3212" t="b">
        <f t="shared" si="451"/>
        <v>1</v>
      </c>
      <c r="I3212" t="b">
        <f t="shared" si="452"/>
        <v>1</v>
      </c>
      <c r="J3212" t="b">
        <f t="shared" si="453"/>
        <v>0</v>
      </c>
    </row>
    <row r="3213" spans="1:10">
      <c r="A3213" s="1" t="s">
        <v>413</v>
      </c>
      <c r="B3213" t="str">
        <f t="shared" si="455"/>
        <v xml:space="preserve"> brzeski </v>
      </c>
      <c r="C3213" s="4" t="s">
        <v>18</v>
      </c>
      <c r="D3213" s="6">
        <v>6653</v>
      </c>
      <c r="E3213" s="6">
        <v>3119</v>
      </c>
      <c r="F3213" s="6">
        <v>3534</v>
      </c>
      <c r="G3213" t="b">
        <f t="shared" si="450"/>
        <v>0</v>
      </c>
      <c r="H3213" t="b">
        <f t="shared" si="451"/>
        <v>1</v>
      </c>
      <c r="I3213" t="b">
        <f t="shared" si="452"/>
        <v>1</v>
      </c>
      <c r="J3213" t="b">
        <f t="shared" si="453"/>
        <v>0</v>
      </c>
    </row>
    <row r="3214" spans="1:10">
      <c r="A3214" s="1" t="s">
        <v>413</v>
      </c>
      <c r="B3214" t="str">
        <f t="shared" si="455"/>
        <v xml:space="preserve"> brzeski </v>
      </c>
      <c r="C3214" s="4" t="s">
        <v>19</v>
      </c>
      <c r="D3214" s="6">
        <v>5515</v>
      </c>
      <c r="E3214" s="6">
        <v>2528</v>
      </c>
      <c r="F3214" s="6">
        <v>2987</v>
      </c>
      <c r="G3214" t="b">
        <f t="shared" si="450"/>
        <v>0</v>
      </c>
      <c r="H3214" t="b">
        <f t="shared" si="451"/>
        <v>1</v>
      </c>
      <c r="I3214" t="b">
        <f t="shared" si="452"/>
        <v>1</v>
      </c>
      <c r="J3214" t="b">
        <f t="shared" si="453"/>
        <v>0</v>
      </c>
    </row>
    <row r="3215" spans="1:10">
      <c r="A3215" s="1" t="s">
        <v>413</v>
      </c>
      <c r="B3215" t="str">
        <f t="shared" si="455"/>
        <v xml:space="preserve"> brzeski </v>
      </c>
      <c r="C3215" s="4" t="s">
        <v>5</v>
      </c>
      <c r="D3215" s="6">
        <v>8981</v>
      </c>
      <c r="E3215" s="6">
        <v>3048</v>
      </c>
      <c r="F3215" s="6">
        <v>5933</v>
      </c>
      <c r="G3215" t="b">
        <f t="shared" si="450"/>
        <v>1</v>
      </c>
      <c r="H3215" t="b">
        <f t="shared" si="451"/>
        <v>1</v>
      </c>
      <c r="I3215" t="b">
        <f t="shared" si="452"/>
        <v>0</v>
      </c>
      <c r="J3215" t="b">
        <f t="shared" si="453"/>
        <v>0</v>
      </c>
    </row>
    <row r="3216" spans="1:10">
      <c r="A3216" s="1" t="s">
        <v>413</v>
      </c>
      <c r="B3216" t="str">
        <f t="shared" si="455"/>
        <v xml:space="preserve"> brzeski </v>
      </c>
      <c r="C3216" s="4" t="s">
        <v>4</v>
      </c>
      <c r="D3216" s="6">
        <f>SUM(D3214:D3215)</f>
        <v>14496</v>
      </c>
      <c r="E3216" s="6">
        <f>SUM(E3214:E3215)</f>
        <v>5576</v>
      </c>
      <c r="F3216" s="6">
        <f t="shared" ref="F3216" si="457">SUM(F3214:F3215)</f>
        <v>8920</v>
      </c>
      <c r="G3216" t="b">
        <f t="shared" si="450"/>
        <v>1</v>
      </c>
      <c r="H3216" t="b">
        <f t="shared" si="451"/>
        <v>0</v>
      </c>
      <c r="I3216" t="b">
        <f t="shared" si="452"/>
        <v>1</v>
      </c>
      <c r="J3216" t="b">
        <f t="shared" si="453"/>
        <v>0</v>
      </c>
    </row>
    <row r="3217" spans="1:10">
      <c r="A3217" s="1" t="s">
        <v>413</v>
      </c>
      <c r="B3217" t="str">
        <f t="shared" si="455"/>
        <v xml:space="preserve"> głubczycki </v>
      </c>
      <c r="C3217" s="4" t="s">
        <v>244</v>
      </c>
      <c r="D3217" s="6">
        <v>46695</v>
      </c>
      <c r="E3217" s="6">
        <v>22783</v>
      </c>
      <c r="F3217" s="6">
        <v>23912</v>
      </c>
      <c r="G3217" t="b">
        <f t="shared" si="450"/>
        <v>1</v>
      </c>
      <c r="H3217" t="b">
        <f t="shared" si="451"/>
        <v>1</v>
      </c>
      <c r="I3217" t="b">
        <f t="shared" si="452"/>
        <v>1</v>
      </c>
      <c r="J3217" t="b">
        <f t="shared" si="453"/>
        <v>1</v>
      </c>
    </row>
    <row r="3218" spans="1:10">
      <c r="A3218" s="1" t="s">
        <v>413</v>
      </c>
      <c r="B3218" t="str">
        <f t="shared" si="455"/>
        <v xml:space="preserve"> głubczycki </v>
      </c>
      <c r="C3218" s="4" t="s">
        <v>6</v>
      </c>
      <c r="D3218" s="6">
        <v>1887</v>
      </c>
      <c r="E3218" s="6">
        <v>980</v>
      </c>
      <c r="F3218" s="6">
        <v>907</v>
      </c>
      <c r="G3218" t="b">
        <f t="shared" si="450"/>
        <v>0</v>
      </c>
      <c r="H3218" t="b">
        <f t="shared" si="451"/>
        <v>1</v>
      </c>
      <c r="I3218" t="b">
        <f t="shared" si="452"/>
        <v>1</v>
      </c>
      <c r="J3218" t="b">
        <f t="shared" si="453"/>
        <v>0</v>
      </c>
    </row>
    <row r="3219" spans="1:10">
      <c r="A3219" s="1" t="s">
        <v>413</v>
      </c>
      <c r="B3219" t="str">
        <f t="shared" si="455"/>
        <v xml:space="preserve"> głubczycki </v>
      </c>
      <c r="C3219" s="4" t="s">
        <v>7</v>
      </c>
      <c r="D3219" s="6">
        <v>2188</v>
      </c>
      <c r="E3219" s="6">
        <v>1106</v>
      </c>
      <c r="F3219" s="6">
        <v>1082</v>
      </c>
      <c r="G3219" t="b">
        <f t="shared" si="450"/>
        <v>0</v>
      </c>
      <c r="H3219" t="b">
        <f t="shared" si="451"/>
        <v>1</v>
      </c>
      <c r="I3219" t="b">
        <f t="shared" si="452"/>
        <v>1</v>
      </c>
      <c r="J3219" t="b">
        <f t="shared" si="453"/>
        <v>0</v>
      </c>
    </row>
    <row r="3220" spans="1:10">
      <c r="A3220" s="1" t="s">
        <v>413</v>
      </c>
      <c r="B3220" t="str">
        <f t="shared" si="455"/>
        <v xml:space="preserve"> głubczycki </v>
      </c>
      <c r="C3220" s="4" t="s">
        <v>8</v>
      </c>
      <c r="D3220" s="6">
        <v>2090</v>
      </c>
      <c r="E3220" s="6">
        <v>1062</v>
      </c>
      <c r="F3220" s="6">
        <v>1028</v>
      </c>
      <c r="G3220" t="b">
        <f t="shared" si="450"/>
        <v>0</v>
      </c>
      <c r="H3220" t="b">
        <f t="shared" si="451"/>
        <v>1</v>
      </c>
      <c r="I3220" t="b">
        <f t="shared" si="452"/>
        <v>1</v>
      </c>
      <c r="J3220" t="b">
        <f t="shared" si="453"/>
        <v>0</v>
      </c>
    </row>
    <row r="3221" spans="1:10">
      <c r="A3221" s="1" t="s">
        <v>413</v>
      </c>
      <c r="B3221" t="str">
        <f t="shared" si="455"/>
        <v xml:space="preserve"> głubczycki </v>
      </c>
      <c r="C3221" s="4" t="s">
        <v>9</v>
      </c>
      <c r="D3221" s="6">
        <v>2360</v>
      </c>
      <c r="E3221" s="6">
        <v>1220</v>
      </c>
      <c r="F3221" s="6">
        <v>1140</v>
      </c>
      <c r="G3221" t="b">
        <f t="shared" si="450"/>
        <v>0</v>
      </c>
      <c r="H3221" t="b">
        <f t="shared" si="451"/>
        <v>1</v>
      </c>
      <c r="I3221" t="b">
        <f t="shared" si="452"/>
        <v>1</v>
      </c>
      <c r="J3221" t="b">
        <f t="shared" si="453"/>
        <v>0</v>
      </c>
    </row>
    <row r="3222" spans="1:10">
      <c r="A3222" s="1" t="s">
        <v>413</v>
      </c>
      <c r="B3222" t="str">
        <f t="shared" si="455"/>
        <v xml:space="preserve"> głubczycki </v>
      </c>
      <c r="C3222" s="4" t="s">
        <v>10</v>
      </c>
      <c r="D3222" s="6">
        <v>2967</v>
      </c>
      <c r="E3222" s="6">
        <v>1515</v>
      </c>
      <c r="F3222" s="6">
        <v>1452</v>
      </c>
      <c r="G3222" t="b">
        <f t="shared" si="450"/>
        <v>0</v>
      </c>
      <c r="H3222" t="b">
        <f t="shared" si="451"/>
        <v>1</v>
      </c>
      <c r="I3222" t="b">
        <f t="shared" si="452"/>
        <v>1</v>
      </c>
      <c r="J3222" t="b">
        <f t="shared" si="453"/>
        <v>0</v>
      </c>
    </row>
    <row r="3223" spans="1:10">
      <c r="A3223" s="1" t="s">
        <v>413</v>
      </c>
      <c r="B3223" t="str">
        <f t="shared" si="455"/>
        <v xml:space="preserve"> głubczycki </v>
      </c>
      <c r="C3223" s="4" t="s">
        <v>11</v>
      </c>
      <c r="D3223" s="6">
        <v>3439</v>
      </c>
      <c r="E3223" s="6">
        <v>1738</v>
      </c>
      <c r="F3223" s="6">
        <v>1701</v>
      </c>
      <c r="G3223" t="b">
        <f t="shared" si="450"/>
        <v>0</v>
      </c>
      <c r="H3223" t="b">
        <f t="shared" si="451"/>
        <v>1</v>
      </c>
      <c r="I3223" t="b">
        <f t="shared" si="452"/>
        <v>1</v>
      </c>
      <c r="J3223" t="b">
        <f t="shared" si="453"/>
        <v>0</v>
      </c>
    </row>
    <row r="3224" spans="1:10">
      <c r="A3224" s="1" t="s">
        <v>413</v>
      </c>
      <c r="B3224" t="str">
        <f t="shared" si="455"/>
        <v xml:space="preserve"> głubczycki </v>
      </c>
      <c r="C3224" s="4" t="s">
        <v>12</v>
      </c>
      <c r="D3224" s="6">
        <v>3717</v>
      </c>
      <c r="E3224" s="6">
        <v>1958</v>
      </c>
      <c r="F3224" s="6">
        <v>1759</v>
      </c>
      <c r="G3224" t="b">
        <f t="shared" si="450"/>
        <v>0</v>
      </c>
      <c r="H3224" t="b">
        <f t="shared" si="451"/>
        <v>1</v>
      </c>
      <c r="I3224" t="b">
        <f t="shared" si="452"/>
        <v>1</v>
      </c>
      <c r="J3224" t="b">
        <f t="shared" si="453"/>
        <v>0</v>
      </c>
    </row>
    <row r="3225" spans="1:10">
      <c r="A3225" s="1" t="s">
        <v>413</v>
      </c>
      <c r="B3225" t="str">
        <f t="shared" si="455"/>
        <v xml:space="preserve"> głubczycki </v>
      </c>
      <c r="C3225" s="4" t="s">
        <v>13</v>
      </c>
      <c r="D3225" s="6">
        <v>3301</v>
      </c>
      <c r="E3225" s="6">
        <v>1726</v>
      </c>
      <c r="F3225" s="6">
        <v>1575</v>
      </c>
      <c r="G3225" t="b">
        <f t="shared" si="450"/>
        <v>0</v>
      </c>
      <c r="H3225" t="b">
        <f t="shared" si="451"/>
        <v>1</v>
      </c>
      <c r="I3225" t="b">
        <f t="shared" si="452"/>
        <v>1</v>
      </c>
      <c r="J3225" t="b">
        <f t="shared" si="453"/>
        <v>0</v>
      </c>
    </row>
    <row r="3226" spans="1:10">
      <c r="A3226" s="1" t="s">
        <v>413</v>
      </c>
      <c r="B3226" t="str">
        <f t="shared" si="455"/>
        <v xml:space="preserve"> głubczycki </v>
      </c>
      <c r="C3226" s="4" t="s">
        <v>14</v>
      </c>
      <c r="D3226" s="6">
        <v>3158</v>
      </c>
      <c r="E3226" s="6">
        <v>1618</v>
      </c>
      <c r="F3226" s="6">
        <v>1540</v>
      </c>
      <c r="G3226" t="b">
        <f t="shared" si="450"/>
        <v>0</v>
      </c>
      <c r="H3226" t="b">
        <f t="shared" si="451"/>
        <v>1</v>
      </c>
      <c r="I3226" t="b">
        <f t="shared" si="452"/>
        <v>1</v>
      </c>
      <c r="J3226" t="b">
        <f t="shared" si="453"/>
        <v>0</v>
      </c>
    </row>
    <row r="3227" spans="1:10">
      <c r="A3227" s="1" t="s">
        <v>413</v>
      </c>
      <c r="B3227" t="str">
        <f t="shared" si="455"/>
        <v xml:space="preserve"> głubczycki </v>
      </c>
      <c r="C3227" s="4" t="s">
        <v>15</v>
      </c>
      <c r="D3227" s="6">
        <v>2972</v>
      </c>
      <c r="E3227" s="6">
        <v>1528</v>
      </c>
      <c r="F3227" s="6">
        <v>1444</v>
      </c>
      <c r="G3227" t="b">
        <f t="shared" si="450"/>
        <v>0</v>
      </c>
      <c r="H3227" t="b">
        <f t="shared" si="451"/>
        <v>1</v>
      </c>
      <c r="I3227" t="b">
        <f t="shared" si="452"/>
        <v>1</v>
      </c>
      <c r="J3227" t="b">
        <f t="shared" si="453"/>
        <v>0</v>
      </c>
    </row>
    <row r="3228" spans="1:10">
      <c r="A3228" s="1" t="s">
        <v>413</v>
      </c>
      <c r="B3228" t="str">
        <f t="shared" si="455"/>
        <v xml:space="preserve"> głubczycki </v>
      </c>
      <c r="C3228" s="4" t="s">
        <v>16</v>
      </c>
      <c r="D3228" s="6">
        <v>3220</v>
      </c>
      <c r="E3228" s="6">
        <v>1621</v>
      </c>
      <c r="F3228" s="6">
        <v>1599</v>
      </c>
      <c r="G3228" t="b">
        <f t="shared" si="450"/>
        <v>0</v>
      </c>
      <c r="H3228" t="b">
        <f t="shared" si="451"/>
        <v>1</v>
      </c>
      <c r="I3228" t="b">
        <f t="shared" si="452"/>
        <v>1</v>
      </c>
      <c r="J3228" t="b">
        <f t="shared" si="453"/>
        <v>0</v>
      </c>
    </row>
    <row r="3229" spans="1:10">
      <c r="A3229" s="1" t="s">
        <v>413</v>
      </c>
      <c r="B3229" t="str">
        <f t="shared" si="455"/>
        <v xml:space="preserve"> głubczycki </v>
      </c>
      <c r="C3229" s="4" t="s">
        <v>17</v>
      </c>
      <c r="D3229" s="6">
        <v>3748</v>
      </c>
      <c r="E3229" s="6">
        <v>1901</v>
      </c>
      <c r="F3229" s="6">
        <v>1847</v>
      </c>
      <c r="G3229" t="b">
        <f t="shared" si="450"/>
        <v>0</v>
      </c>
      <c r="H3229" t="b">
        <f t="shared" si="451"/>
        <v>1</v>
      </c>
      <c r="I3229" t="b">
        <f t="shared" si="452"/>
        <v>1</v>
      </c>
      <c r="J3229" t="b">
        <f t="shared" si="453"/>
        <v>0</v>
      </c>
    </row>
    <row r="3230" spans="1:10">
      <c r="A3230" s="1" t="s">
        <v>413</v>
      </c>
      <c r="B3230" t="str">
        <f t="shared" si="455"/>
        <v xml:space="preserve"> głubczycki </v>
      </c>
      <c r="C3230" s="4" t="s">
        <v>18</v>
      </c>
      <c r="D3230" s="6">
        <v>3522</v>
      </c>
      <c r="E3230" s="6">
        <v>1743</v>
      </c>
      <c r="F3230" s="6">
        <v>1779</v>
      </c>
      <c r="G3230" t="b">
        <f t="shared" si="450"/>
        <v>0</v>
      </c>
      <c r="H3230" t="b">
        <f t="shared" si="451"/>
        <v>1</v>
      </c>
      <c r="I3230" t="b">
        <f t="shared" si="452"/>
        <v>1</v>
      </c>
      <c r="J3230" t="b">
        <f t="shared" si="453"/>
        <v>0</v>
      </c>
    </row>
    <row r="3231" spans="1:10">
      <c r="A3231" s="1" t="s">
        <v>413</v>
      </c>
      <c r="B3231" t="str">
        <f t="shared" si="455"/>
        <v xml:space="preserve"> głubczycki </v>
      </c>
      <c r="C3231" s="4" t="s">
        <v>19</v>
      </c>
      <c r="D3231" s="6">
        <v>3014</v>
      </c>
      <c r="E3231" s="6">
        <v>1385</v>
      </c>
      <c r="F3231" s="6">
        <v>1629</v>
      </c>
      <c r="G3231" t="b">
        <f t="shared" ref="G3231:G3294" si="458">IFERROR(IF(SEARCH(" - ",C3231)&gt;0,FALSE,TRUE),TRUE)</f>
        <v>0</v>
      </c>
      <c r="H3231" t="b">
        <f t="shared" ref="H3231:H3294" si="459">IFERROR(IF(SEARCH("65+",C3231)&gt;0,FALSE,TRUE),TRUE)</f>
        <v>1</v>
      </c>
      <c r="I3231" t="b">
        <f t="shared" ref="I3231:I3294" si="460">IFERROR(IF(SEARCH("70",C3231)&gt;0,FALSE,TRUE),TRUE)</f>
        <v>1</v>
      </c>
      <c r="J3231" t="b">
        <f t="shared" ref="J3231:J3294" si="461">AND(G3231:I3231)</f>
        <v>0</v>
      </c>
    </row>
    <row r="3232" spans="1:10">
      <c r="A3232" s="1" t="s">
        <v>413</v>
      </c>
      <c r="B3232" t="str">
        <f t="shared" si="455"/>
        <v xml:space="preserve"> głubczycki </v>
      </c>
      <c r="C3232" s="4" t="s">
        <v>5</v>
      </c>
      <c r="D3232" s="6">
        <v>5112</v>
      </c>
      <c r="E3232" s="6">
        <v>1682</v>
      </c>
      <c r="F3232" s="6">
        <v>3430</v>
      </c>
      <c r="G3232" t="b">
        <f t="shared" si="458"/>
        <v>1</v>
      </c>
      <c r="H3232" t="b">
        <f t="shared" si="459"/>
        <v>1</v>
      </c>
      <c r="I3232" t="b">
        <f t="shared" si="460"/>
        <v>0</v>
      </c>
      <c r="J3232" t="b">
        <f t="shared" si="461"/>
        <v>0</v>
      </c>
    </row>
    <row r="3233" spans="1:10">
      <c r="A3233" s="1" t="s">
        <v>413</v>
      </c>
      <c r="B3233" t="str">
        <f t="shared" si="455"/>
        <v xml:space="preserve"> głubczycki </v>
      </c>
      <c r="C3233" s="4" t="s">
        <v>4</v>
      </c>
      <c r="D3233" s="6">
        <f>SUM(D3231:D3232)</f>
        <v>8126</v>
      </c>
      <c r="E3233" s="6">
        <f>SUM(E3231:E3232)</f>
        <v>3067</v>
      </c>
      <c r="F3233" s="6">
        <f t="shared" ref="F3233" si="462">SUM(F3231:F3232)</f>
        <v>5059</v>
      </c>
      <c r="G3233" t="b">
        <f t="shared" si="458"/>
        <v>1</v>
      </c>
      <c r="H3233" t="b">
        <f t="shared" si="459"/>
        <v>0</v>
      </c>
      <c r="I3233" t="b">
        <f t="shared" si="460"/>
        <v>1</v>
      </c>
      <c r="J3233" t="b">
        <f t="shared" si="461"/>
        <v>0</v>
      </c>
    </row>
    <row r="3234" spans="1:10">
      <c r="A3234" s="1" t="s">
        <v>413</v>
      </c>
      <c r="B3234" t="str">
        <f t="shared" si="455"/>
        <v xml:space="preserve"> kędzierzyńsko-kozielski </v>
      </c>
      <c r="C3234" s="4" t="s">
        <v>23</v>
      </c>
      <c r="D3234" s="6">
        <v>95888</v>
      </c>
      <c r="E3234" s="6">
        <v>46293</v>
      </c>
      <c r="F3234" s="6">
        <v>49595</v>
      </c>
      <c r="G3234" t="b">
        <f t="shared" si="458"/>
        <v>1</v>
      </c>
      <c r="H3234" t="b">
        <f t="shared" si="459"/>
        <v>1</v>
      </c>
      <c r="I3234" t="b">
        <f t="shared" si="460"/>
        <v>1</v>
      </c>
      <c r="J3234" t="b">
        <f t="shared" si="461"/>
        <v>1</v>
      </c>
    </row>
    <row r="3235" spans="1:10">
      <c r="A3235" s="1" t="s">
        <v>413</v>
      </c>
      <c r="B3235" t="str">
        <f t="shared" si="455"/>
        <v xml:space="preserve"> kędzierzyńsko-kozielski </v>
      </c>
      <c r="C3235" s="4" t="s">
        <v>6</v>
      </c>
      <c r="D3235" s="6">
        <v>3840</v>
      </c>
      <c r="E3235" s="6">
        <v>2025</v>
      </c>
      <c r="F3235" s="6">
        <v>1815</v>
      </c>
      <c r="G3235" t="b">
        <f t="shared" si="458"/>
        <v>0</v>
      </c>
      <c r="H3235" t="b">
        <f t="shared" si="459"/>
        <v>1</v>
      </c>
      <c r="I3235" t="b">
        <f t="shared" si="460"/>
        <v>1</v>
      </c>
      <c r="J3235" t="b">
        <f t="shared" si="461"/>
        <v>0</v>
      </c>
    </row>
    <row r="3236" spans="1:10">
      <c r="A3236" s="1" t="s">
        <v>413</v>
      </c>
      <c r="B3236" t="str">
        <f t="shared" si="455"/>
        <v xml:space="preserve"> kędzierzyńsko-kozielski </v>
      </c>
      <c r="C3236" s="4" t="s">
        <v>7</v>
      </c>
      <c r="D3236" s="6">
        <v>4246</v>
      </c>
      <c r="E3236" s="6">
        <v>2180</v>
      </c>
      <c r="F3236" s="6">
        <v>2066</v>
      </c>
      <c r="G3236" t="b">
        <f t="shared" si="458"/>
        <v>0</v>
      </c>
      <c r="H3236" t="b">
        <f t="shared" si="459"/>
        <v>1</v>
      </c>
      <c r="I3236" t="b">
        <f t="shared" si="460"/>
        <v>1</v>
      </c>
      <c r="J3236" t="b">
        <f t="shared" si="461"/>
        <v>0</v>
      </c>
    </row>
    <row r="3237" spans="1:10">
      <c r="A3237" s="1" t="s">
        <v>413</v>
      </c>
      <c r="B3237" t="str">
        <f t="shared" si="455"/>
        <v xml:space="preserve"> kędzierzyńsko-kozielski </v>
      </c>
      <c r="C3237" s="4" t="s">
        <v>8</v>
      </c>
      <c r="D3237" s="6">
        <v>3946</v>
      </c>
      <c r="E3237" s="6">
        <v>2029</v>
      </c>
      <c r="F3237" s="6">
        <v>1917</v>
      </c>
      <c r="G3237" t="b">
        <f t="shared" si="458"/>
        <v>0</v>
      </c>
      <c r="H3237" t="b">
        <f t="shared" si="459"/>
        <v>1</v>
      </c>
      <c r="I3237" t="b">
        <f t="shared" si="460"/>
        <v>1</v>
      </c>
      <c r="J3237" t="b">
        <f t="shared" si="461"/>
        <v>0</v>
      </c>
    </row>
    <row r="3238" spans="1:10">
      <c r="A3238" s="1" t="s">
        <v>413</v>
      </c>
      <c r="B3238" t="str">
        <f t="shared" si="455"/>
        <v xml:space="preserve"> kędzierzyńsko-kozielski </v>
      </c>
      <c r="C3238" s="4" t="s">
        <v>9</v>
      </c>
      <c r="D3238" s="6">
        <v>4576</v>
      </c>
      <c r="E3238" s="6">
        <v>2438</v>
      </c>
      <c r="F3238" s="6">
        <v>2138</v>
      </c>
      <c r="G3238" t="b">
        <f t="shared" si="458"/>
        <v>0</v>
      </c>
      <c r="H3238" t="b">
        <f t="shared" si="459"/>
        <v>1</v>
      </c>
      <c r="I3238" t="b">
        <f t="shared" si="460"/>
        <v>1</v>
      </c>
      <c r="J3238" t="b">
        <f t="shared" si="461"/>
        <v>0</v>
      </c>
    </row>
    <row r="3239" spans="1:10">
      <c r="A3239" s="1" t="s">
        <v>413</v>
      </c>
      <c r="B3239" t="str">
        <f t="shared" si="455"/>
        <v xml:space="preserve"> kędzierzyńsko-kozielski </v>
      </c>
      <c r="C3239" s="4" t="s">
        <v>10</v>
      </c>
      <c r="D3239" s="6">
        <v>5482</v>
      </c>
      <c r="E3239" s="6">
        <v>2776</v>
      </c>
      <c r="F3239" s="6">
        <v>2706</v>
      </c>
      <c r="G3239" t="b">
        <f t="shared" si="458"/>
        <v>0</v>
      </c>
      <c r="H3239" t="b">
        <f t="shared" si="459"/>
        <v>1</v>
      </c>
      <c r="I3239" t="b">
        <f t="shared" si="460"/>
        <v>1</v>
      </c>
      <c r="J3239" t="b">
        <f t="shared" si="461"/>
        <v>0</v>
      </c>
    </row>
    <row r="3240" spans="1:10">
      <c r="A3240" s="1" t="s">
        <v>413</v>
      </c>
      <c r="B3240" t="str">
        <f t="shared" si="455"/>
        <v xml:space="preserve"> kędzierzyńsko-kozielski </v>
      </c>
      <c r="C3240" s="4" t="s">
        <v>11</v>
      </c>
      <c r="D3240" s="6">
        <v>7103</v>
      </c>
      <c r="E3240" s="6">
        <v>3542</v>
      </c>
      <c r="F3240" s="6">
        <v>3561</v>
      </c>
      <c r="G3240" t="b">
        <f t="shared" si="458"/>
        <v>0</v>
      </c>
      <c r="H3240" t="b">
        <f t="shared" si="459"/>
        <v>1</v>
      </c>
      <c r="I3240" t="b">
        <f t="shared" si="460"/>
        <v>1</v>
      </c>
      <c r="J3240" t="b">
        <f t="shared" si="461"/>
        <v>0</v>
      </c>
    </row>
    <row r="3241" spans="1:10">
      <c r="A3241" s="1" t="s">
        <v>413</v>
      </c>
      <c r="B3241" t="str">
        <f t="shared" si="455"/>
        <v xml:space="preserve"> kędzierzyńsko-kozielski </v>
      </c>
      <c r="C3241" s="4" t="s">
        <v>12</v>
      </c>
      <c r="D3241" s="6">
        <v>7456</v>
      </c>
      <c r="E3241" s="6">
        <v>3701</v>
      </c>
      <c r="F3241" s="6">
        <v>3755</v>
      </c>
      <c r="G3241" t="b">
        <f t="shared" si="458"/>
        <v>0</v>
      </c>
      <c r="H3241" t="b">
        <f t="shared" si="459"/>
        <v>1</v>
      </c>
      <c r="I3241" t="b">
        <f t="shared" si="460"/>
        <v>1</v>
      </c>
      <c r="J3241" t="b">
        <f t="shared" si="461"/>
        <v>0</v>
      </c>
    </row>
    <row r="3242" spans="1:10">
      <c r="A3242" s="1" t="s">
        <v>413</v>
      </c>
      <c r="B3242" t="str">
        <f t="shared" si="455"/>
        <v xml:space="preserve"> kędzierzyńsko-kozielski </v>
      </c>
      <c r="C3242" s="4" t="s">
        <v>13</v>
      </c>
      <c r="D3242" s="6">
        <v>7114</v>
      </c>
      <c r="E3242" s="6">
        <v>3531</v>
      </c>
      <c r="F3242" s="6">
        <v>3583</v>
      </c>
      <c r="G3242" t="b">
        <f t="shared" si="458"/>
        <v>0</v>
      </c>
      <c r="H3242" t="b">
        <f t="shared" si="459"/>
        <v>1</v>
      </c>
      <c r="I3242" t="b">
        <f t="shared" si="460"/>
        <v>1</v>
      </c>
      <c r="J3242" t="b">
        <f t="shared" si="461"/>
        <v>0</v>
      </c>
    </row>
    <row r="3243" spans="1:10">
      <c r="A3243" s="1" t="s">
        <v>413</v>
      </c>
      <c r="B3243" t="str">
        <f t="shared" si="455"/>
        <v xml:space="preserve"> kędzierzyńsko-kozielski </v>
      </c>
      <c r="C3243" s="4" t="s">
        <v>14</v>
      </c>
      <c r="D3243" s="6">
        <v>6788</v>
      </c>
      <c r="E3243" s="6">
        <v>3331</v>
      </c>
      <c r="F3243" s="6">
        <v>3457</v>
      </c>
      <c r="G3243" t="b">
        <f t="shared" si="458"/>
        <v>0</v>
      </c>
      <c r="H3243" t="b">
        <f t="shared" si="459"/>
        <v>1</v>
      </c>
      <c r="I3243" t="b">
        <f t="shared" si="460"/>
        <v>1</v>
      </c>
      <c r="J3243" t="b">
        <f t="shared" si="461"/>
        <v>0</v>
      </c>
    </row>
    <row r="3244" spans="1:10">
      <c r="A3244" s="1" t="s">
        <v>413</v>
      </c>
      <c r="B3244" t="str">
        <f t="shared" si="455"/>
        <v xml:space="preserve"> kędzierzyńsko-kozielski </v>
      </c>
      <c r="C3244" s="4" t="s">
        <v>15</v>
      </c>
      <c r="D3244" s="6">
        <v>6992</v>
      </c>
      <c r="E3244" s="6">
        <v>3522</v>
      </c>
      <c r="F3244" s="6">
        <v>3470</v>
      </c>
      <c r="G3244" t="b">
        <f t="shared" si="458"/>
        <v>0</v>
      </c>
      <c r="H3244" t="b">
        <f t="shared" si="459"/>
        <v>1</v>
      </c>
      <c r="I3244" t="b">
        <f t="shared" si="460"/>
        <v>1</v>
      </c>
      <c r="J3244" t="b">
        <f t="shared" si="461"/>
        <v>0</v>
      </c>
    </row>
    <row r="3245" spans="1:10">
      <c r="A3245" s="1" t="s">
        <v>413</v>
      </c>
      <c r="B3245" t="str">
        <f t="shared" si="455"/>
        <v xml:space="preserve"> kędzierzyńsko-kozielski </v>
      </c>
      <c r="C3245" s="4" t="s">
        <v>16</v>
      </c>
      <c r="D3245" s="6">
        <v>7135</v>
      </c>
      <c r="E3245" s="6">
        <v>3692</v>
      </c>
      <c r="F3245" s="6">
        <v>3443</v>
      </c>
      <c r="G3245" t="b">
        <f t="shared" si="458"/>
        <v>0</v>
      </c>
      <c r="H3245" t="b">
        <f t="shared" si="459"/>
        <v>1</v>
      </c>
      <c r="I3245" t="b">
        <f t="shared" si="460"/>
        <v>1</v>
      </c>
      <c r="J3245" t="b">
        <f t="shared" si="461"/>
        <v>0</v>
      </c>
    </row>
    <row r="3246" spans="1:10">
      <c r="A3246" s="1" t="s">
        <v>413</v>
      </c>
      <c r="B3246" t="str">
        <f t="shared" si="455"/>
        <v xml:space="preserve"> kędzierzyńsko-kozielski </v>
      </c>
      <c r="C3246" s="4" t="s">
        <v>17</v>
      </c>
      <c r="D3246" s="6">
        <v>7377</v>
      </c>
      <c r="E3246" s="6">
        <v>3636</v>
      </c>
      <c r="F3246" s="6">
        <v>3741</v>
      </c>
      <c r="G3246" t="b">
        <f t="shared" si="458"/>
        <v>0</v>
      </c>
      <c r="H3246" t="b">
        <f t="shared" si="459"/>
        <v>1</v>
      </c>
      <c r="I3246" t="b">
        <f t="shared" si="460"/>
        <v>1</v>
      </c>
      <c r="J3246" t="b">
        <f t="shared" si="461"/>
        <v>0</v>
      </c>
    </row>
    <row r="3247" spans="1:10">
      <c r="A3247" s="1" t="s">
        <v>413</v>
      </c>
      <c r="B3247" t="str">
        <f t="shared" si="455"/>
        <v xml:space="preserve"> kędzierzyńsko-kozielski </v>
      </c>
      <c r="C3247" s="4" t="s">
        <v>18</v>
      </c>
      <c r="D3247" s="6">
        <v>6456</v>
      </c>
      <c r="E3247" s="6">
        <v>3066</v>
      </c>
      <c r="F3247" s="6">
        <v>3390</v>
      </c>
      <c r="G3247" t="b">
        <f t="shared" si="458"/>
        <v>0</v>
      </c>
      <c r="H3247" t="b">
        <f t="shared" si="459"/>
        <v>1</v>
      </c>
      <c r="I3247" t="b">
        <f t="shared" si="460"/>
        <v>1</v>
      </c>
      <c r="J3247" t="b">
        <f t="shared" si="461"/>
        <v>0</v>
      </c>
    </row>
    <row r="3248" spans="1:10">
      <c r="A3248" s="1" t="s">
        <v>413</v>
      </c>
      <c r="B3248" t="str">
        <f t="shared" si="455"/>
        <v xml:space="preserve"> kędzierzyńsko-kozielski </v>
      </c>
      <c r="C3248" s="4" t="s">
        <v>19</v>
      </c>
      <c r="D3248" s="6">
        <v>5582</v>
      </c>
      <c r="E3248" s="6">
        <v>2435</v>
      </c>
      <c r="F3248" s="6">
        <v>3147</v>
      </c>
      <c r="G3248" t="b">
        <f t="shared" si="458"/>
        <v>0</v>
      </c>
      <c r="H3248" t="b">
        <f t="shared" si="459"/>
        <v>1</v>
      </c>
      <c r="I3248" t="b">
        <f t="shared" si="460"/>
        <v>1</v>
      </c>
      <c r="J3248" t="b">
        <f t="shared" si="461"/>
        <v>0</v>
      </c>
    </row>
    <row r="3249" spans="1:10">
      <c r="A3249" s="1" t="s">
        <v>413</v>
      </c>
      <c r="B3249" t="str">
        <f t="shared" si="455"/>
        <v xml:space="preserve"> kędzierzyńsko-kozielski </v>
      </c>
      <c r="C3249" s="4" t="s">
        <v>5</v>
      </c>
      <c r="D3249" s="6">
        <v>11795</v>
      </c>
      <c r="E3249" s="6">
        <v>4389</v>
      </c>
      <c r="F3249" s="6">
        <v>7406</v>
      </c>
      <c r="G3249" t="b">
        <f t="shared" si="458"/>
        <v>1</v>
      </c>
      <c r="H3249" t="b">
        <f t="shared" si="459"/>
        <v>1</v>
      </c>
      <c r="I3249" t="b">
        <f t="shared" si="460"/>
        <v>0</v>
      </c>
      <c r="J3249" t="b">
        <f t="shared" si="461"/>
        <v>0</v>
      </c>
    </row>
    <row r="3250" spans="1:10">
      <c r="A3250" s="1" t="s">
        <v>413</v>
      </c>
      <c r="B3250" t="str">
        <f t="shared" si="455"/>
        <v xml:space="preserve"> kędzierzyńsko-kozielski </v>
      </c>
      <c r="C3250" s="4" t="s">
        <v>4</v>
      </c>
      <c r="D3250" s="6">
        <f>SUM(D3248:D3249)</f>
        <v>17377</v>
      </c>
      <c r="E3250" s="6">
        <f>SUM(E3248:E3249)</f>
        <v>6824</v>
      </c>
      <c r="F3250" s="6">
        <f t="shared" ref="F3250" si="463">SUM(F3248:F3249)</f>
        <v>10553</v>
      </c>
      <c r="G3250" t="b">
        <f t="shared" si="458"/>
        <v>1</v>
      </c>
      <c r="H3250" t="b">
        <f t="shared" si="459"/>
        <v>0</v>
      </c>
      <c r="I3250" t="b">
        <f t="shared" si="460"/>
        <v>1</v>
      </c>
      <c r="J3250" t="b">
        <f t="shared" si="461"/>
        <v>0</v>
      </c>
    </row>
    <row r="3251" spans="1:10">
      <c r="A3251" s="1" t="s">
        <v>413</v>
      </c>
      <c r="B3251" t="str">
        <f t="shared" si="455"/>
        <v xml:space="preserve"> kluczborski </v>
      </c>
      <c r="C3251" s="4" t="s">
        <v>245</v>
      </c>
      <c r="D3251" s="6">
        <v>66503</v>
      </c>
      <c r="E3251" s="6">
        <v>32450</v>
      </c>
      <c r="F3251" s="6">
        <v>34053</v>
      </c>
      <c r="G3251" t="b">
        <f t="shared" si="458"/>
        <v>1</v>
      </c>
      <c r="H3251" t="b">
        <f t="shared" si="459"/>
        <v>1</v>
      </c>
      <c r="I3251" t="b">
        <f t="shared" si="460"/>
        <v>1</v>
      </c>
      <c r="J3251" t="b">
        <f t="shared" si="461"/>
        <v>1</v>
      </c>
    </row>
    <row r="3252" spans="1:10">
      <c r="A3252" s="1" t="s">
        <v>413</v>
      </c>
      <c r="B3252" t="str">
        <f t="shared" si="455"/>
        <v xml:space="preserve"> kluczborski </v>
      </c>
      <c r="C3252" s="4" t="s">
        <v>6</v>
      </c>
      <c r="D3252" s="6">
        <v>2726</v>
      </c>
      <c r="E3252" s="6">
        <v>1465</v>
      </c>
      <c r="F3252" s="6">
        <v>1261</v>
      </c>
      <c r="G3252" t="b">
        <f t="shared" si="458"/>
        <v>0</v>
      </c>
      <c r="H3252" t="b">
        <f t="shared" si="459"/>
        <v>1</v>
      </c>
      <c r="I3252" t="b">
        <f t="shared" si="460"/>
        <v>1</v>
      </c>
      <c r="J3252" t="b">
        <f t="shared" si="461"/>
        <v>0</v>
      </c>
    </row>
    <row r="3253" spans="1:10">
      <c r="A3253" s="1" t="s">
        <v>413</v>
      </c>
      <c r="B3253" t="str">
        <f t="shared" si="455"/>
        <v xml:space="preserve"> kluczborski </v>
      </c>
      <c r="C3253" s="4" t="s">
        <v>7</v>
      </c>
      <c r="D3253" s="6">
        <v>2979</v>
      </c>
      <c r="E3253" s="6">
        <v>1576</v>
      </c>
      <c r="F3253" s="6">
        <v>1403</v>
      </c>
      <c r="G3253" t="b">
        <f t="shared" si="458"/>
        <v>0</v>
      </c>
      <c r="H3253" t="b">
        <f t="shared" si="459"/>
        <v>1</v>
      </c>
      <c r="I3253" t="b">
        <f t="shared" si="460"/>
        <v>1</v>
      </c>
      <c r="J3253" t="b">
        <f t="shared" si="461"/>
        <v>0</v>
      </c>
    </row>
    <row r="3254" spans="1:10">
      <c r="A3254" s="1" t="s">
        <v>413</v>
      </c>
      <c r="B3254" t="str">
        <f t="shared" si="455"/>
        <v xml:space="preserve"> kluczborski </v>
      </c>
      <c r="C3254" s="4" t="s">
        <v>8</v>
      </c>
      <c r="D3254" s="6">
        <v>2824</v>
      </c>
      <c r="E3254" s="6">
        <v>1455</v>
      </c>
      <c r="F3254" s="6">
        <v>1369</v>
      </c>
      <c r="G3254" t="b">
        <f t="shared" si="458"/>
        <v>0</v>
      </c>
      <c r="H3254" t="b">
        <f t="shared" si="459"/>
        <v>1</v>
      </c>
      <c r="I3254" t="b">
        <f t="shared" si="460"/>
        <v>1</v>
      </c>
      <c r="J3254" t="b">
        <f t="shared" si="461"/>
        <v>0</v>
      </c>
    </row>
    <row r="3255" spans="1:10">
      <c r="A3255" s="1" t="s">
        <v>413</v>
      </c>
      <c r="B3255" t="str">
        <f t="shared" si="455"/>
        <v xml:space="preserve"> kluczborski </v>
      </c>
      <c r="C3255" s="4" t="s">
        <v>9</v>
      </c>
      <c r="D3255" s="6">
        <v>3447</v>
      </c>
      <c r="E3255" s="6">
        <v>1771</v>
      </c>
      <c r="F3255" s="6">
        <v>1676</v>
      </c>
      <c r="G3255" t="b">
        <f t="shared" si="458"/>
        <v>0</v>
      </c>
      <c r="H3255" t="b">
        <f t="shared" si="459"/>
        <v>1</v>
      </c>
      <c r="I3255" t="b">
        <f t="shared" si="460"/>
        <v>1</v>
      </c>
      <c r="J3255" t="b">
        <f t="shared" si="461"/>
        <v>0</v>
      </c>
    </row>
    <row r="3256" spans="1:10">
      <c r="A3256" s="1" t="s">
        <v>413</v>
      </c>
      <c r="B3256" t="str">
        <f t="shared" ref="B3256:B3319" si="464">IF(C3255="65+",C3256,B3255)</f>
        <v xml:space="preserve"> kluczborski </v>
      </c>
      <c r="C3256" s="4" t="s">
        <v>10</v>
      </c>
      <c r="D3256" s="6">
        <v>4313</v>
      </c>
      <c r="E3256" s="6">
        <v>2202</v>
      </c>
      <c r="F3256" s="6">
        <v>2111</v>
      </c>
      <c r="G3256" t="b">
        <f t="shared" si="458"/>
        <v>0</v>
      </c>
      <c r="H3256" t="b">
        <f t="shared" si="459"/>
        <v>1</v>
      </c>
      <c r="I3256" t="b">
        <f t="shared" si="460"/>
        <v>1</v>
      </c>
      <c r="J3256" t="b">
        <f t="shared" si="461"/>
        <v>0</v>
      </c>
    </row>
    <row r="3257" spans="1:10">
      <c r="A3257" s="1" t="s">
        <v>413</v>
      </c>
      <c r="B3257" t="str">
        <f t="shared" si="464"/>
        <v xml:space="preserve"> kluczborski </v>
      </c>
      <c r="C3257" s="4" t="s">
        <v>11</v>
      </c>
      <c r="D3257" s="6">
        <v>5245</v>
      </c>
      <c r="E3257" s="6">
        <v>2681</v>
      </c>
      <c r="F3257" s="6">
        <v>2564</v>
      </c>
      <c r="G3257" t="b">
        <f t="shared" si="458"/>
        <v>0</v>
      </c>
      <c r="H3257" t="b">
        <f t="shared" si="459"/>
        <v>1</v>
      </c>
      <c r="I3257" t="b">
        <f t="shared" si="460"/>
        <v>1</v>
      </c>
      <c r="J3257" t="b">
        <f t="shared" si="461"/>
        <v>0</v>
      </c>
    </row>
    <row r="3258" spans="1:10">
      <c r="A3258" s="1" t="s">
        <v>413</v>
      </c>
      <c r="B3258" t="str">
        <f t="shared" si="464"/>
        <v xml:space="preserve"> kluczborski </v>
      </c>
      <c r="C3258" s="4" t="s">
        <v>12</v>
      </c>
      <c r="D3258" s="6">
        <v>5571</v>
      </c>
      <c r="E3258" s="6">
        <v>2834</v>
      </c>
      <c r="F3258" s="6">
        <v>2737</v>
      </c>
      <c r="G3258" t="b">
        <f t="shared" si="458"/>
        <v>0</v>
      </c>
      <c r="H3258" t="b">
        <f t="shared" si="459"/>
        <v>1</v>
      </c>
      <c r="I3258" t="b">
        <f t="shared" si="460"/>
        <v>1</v>
      </c>
      <c r="J3258" t="b">
        <f t="shared" si="461"/>
        <v>0</v>
      </c>
    </row>
    <row r="3259" spans="1:10">
      <c r="A3259" s="1" t="s">
        <v>413</v>
      </c>
      <c r="B3259" t="str">
        <f t="shared" si="464"/>
        <v xml:space="preserve"> kluczborski </v>
      </c>
      <c r="C3259" s="4" t="s">
        <v>13</v>
      </c>
      <c r="D3259" s="6">
        <v>5129</v>
      </c>
      <c r="E3259" s="6">
        <v>2611</v>
      </c>
      <c r="F3259" s="6">
        <v>2518</v>
      </c>
      <c r="G3259" t="b">
        <f t="shared" si="458"/>
        <v>0</v>
      </c>
      <c r="H3259" t="b">
        <f t="shared" si="459"/>
        <v>1</v>
      </c>
      <c r="I3259" t="b">
        <f t="shared" si="460"/>
        <v>1</v>
      </c>
      <c r="J3259" t="b">
        <f t="shared" si="461"/>
        <v>0</v>
      </c>
    </row>
    <row r="3260" spans="1:10">
      <c r="A3260" s="1" t="s">
        <v>413</v>
      </c>
      <c r="B3260" t="str">
        <f t="shared" si="464"/>
        <v xml:space="preserve"> kluczborski </v>
      </c>
      <c r="C3260" s="4" t="s">
        <v>14</v>
      </c>
      <c r="D3260" s="6">
        <v>4704</v>
      </c>
      <c r="E3260" s="6">
        <v>2379</v>
      </c>
      <c r="F3260" s="6">
        <v>2325</v>
      </c>
      <c r="G3260" t="b">
        <f t="shared" si="458"/>
        <v>0</v>
      </c>
      <c r="H3260" t="b">
        <f t="shared" si="459"/>
        <v>1</v>
      </c>
      <c r="I3260" t="b">
        <f t="shared" si="460"/>
        <v>1</v>
      </c>
      <c r="J3260" t="b">
        <f t="shared" si="461"/>
        <v>0</v>
      </c>
    </row>
    <row r="3261" spans="1:10">
      <c r="A3261" s="1" t="s">
        <v>413</v>
      </c>
      <c r="B3261" t="str">
        <f t="shared" si="464"/>
        <v xml:space="preserve"> kluczborski </v>
      </c>
      <c r="C3261" s="4" t="s">
        <v>15</v>
      </c>
      <c r="D3261" s="6">
        <v>4475</v>
      </c>
      <c r="E3261" s="6">
        <v>2228</v>
      </c>
      <c r="F3261" s="6">
        <v>2247</v>
      </c>
      <c r="G3261" t="b">
        <f t="shared" si="458"/>
        <v>0</v>
      </c>
      <c r="H3261" t="b">
        <f t="shared" si="459"/>
        <v>1</v>
      </c>
      <c r="I3261" t="b">
        <f t="shared" si="460"/>
        <v>1</v>
      </c>
      <c r="J3261" t="b">
        <f t="shared" si="461"/>
        <v>0</v>
      </c>
    </row>
    <row r="3262" spans="1:10">
      <c r="A3262" s="1" t="s">
        <v>413</v>
      </c>
      <c r="B3262" t="str">
        <f t="shared" si="464"/>
        <v xml:space="preserve"> kluczborski </v>
      </c>
      <c r="C3262" s="4" t="s">
        <v>16</v>
      </c>
      <c r="D3262" s="6">
        <v>4719</v>
      </c>
      <c r="E3262" s="6">
        <v>2392</v>
      </c>
      <c r="F3262" s="6">
        <v>2327</v>
      </c>
      <c r="G3262" t="b">
        <f t="shared" si="458"/>
        <v>0</v>
      </c>
      <c r="H3262" t="b">
        <f t="shared" si="459"/>
        <v>1</v>
      </c>
      <c r="I3262" t="b">
        <f t="shared" si="460"/>
        <v>1</v>
      </c>
      <c r="J3262" t="b">
        <f t="shared" si="461"/>
        <v>0</v>
      </c>
    </row>
    <row r="3263" spans="1:10">
      <c r="A3263" s="1" t="s">
        <v>413</v>
      </c>
      <c r="B3263" t="str">
        <f t="shared" si="464"/>
        <v xml:space="preserve"> kluczborski </v>
      </c>
      <c r="C3263" s="4" t="s">
        <v>17</v>
      </c>
      <c r="D3263" s="6">
        <v>5005</v>
      </c>
      <c r="E3263" s="6">
        <v>2452</v>
      </c>
      <c r="F3263" s="6">
        <v>2553</v>
      </c>
      <c r="G3263" t="b">
        <f t="shared" si="458"/>
        <v>0</v>
      </c>
      <c r="H3263" t="b">
        <f t="shared" si="459"/>
        <v>1</v>
      </c>
      <c r="I3263" t="b">
        <f t="shared" si="460"/>
        <v>1</v>
      </c>
      <c r="J3263" t="b">
        <f t="shared" si="461"/>
        <v>0</v>
      </c>
    </row>
    <row r="3264" spans="1:10">
      <c r="A3264" s="1" t="s">
        <v>413</v>
      </c>
      <c r="B3264" t="str">
        <f t="shared" si="464"/>
        <v xml:space="preserve"> kluczborski </v>
      </c>
      <c r="C3264" s="4" t="s">
        <v>18</v>
      </c>
      <c r="D3264" s="6">
        <v>4481</v>
      </c>
      <c r="E3264" s="6">
        <v>2136</v>
      </c>
      <c r="F3264" s="6">
        <v>2345</v>
      </c>
      <c r="G3264" t="b">
        <f t="shared" si="458"/>
        <v>0</v>
      </c>
      <c r="H3264" t="b">
        <f t="shared" si="459"/>
        <v>1</v>
      </c>
      <c r="I3264" t="b">
        <f t="shared" si="460"/>
        <v>1</v>
      </c>
      <c r="J3264" t="b">
        <f t="shared" si="461"/>
        <v>0</v>
      </c>
    </row>
    <row r="3265" spans="1:10">
      <c r="A3265" s="1" t="s">
        <v>413</v>
      </c>
      <c r="B3265" t="str">
        <f t="shared" si="464"/>
        <v xml:space="preserve"> kluczborski </v>
      </c>
      <c r="C3265" s="4" t="s">
        <v>19</v>
      </c>
      <c r="D3265" s="6">
        <v>3690</v>
      </c>
      <c r="E3265" s="6">
        <v>1651</v>
      </c>
      <c r="F3265" s="6">
        <v>2039</v>
      </c>
      <c r="G3265" t="b">
        <f t="shared" si="458"/>
        <v>0</v>
      </c>
      <c r="H3265" t="b">
        <f t="shared" si="459"/>
        <v>1</v>
      </c>
      <c r="I3265" t="b">
        <f t="shared" si="460"/>
        <v>1</v>
      </c>
      <c r="J3265" t="b">
        <f t="shared" si="461"/>
        <v>0</v>
      </c>
    </row>
    <row r="3266" spans="1:10">
      <c r="A3266" s="1" t="s">
        <v>413</v>
      </c>
      <c r="B3266" t="str">
        <f t="shared" si="464"/>
        <v xml:space="preserve"> kluczborski </v>
      </c>
      <c r="C3266" s="4" t="s">
        <v>5</v>
      </c>
      <c r="D3266" s="6">
        <v>7195</v>
      </c>
      <c r="E3266" s="6">
        <v>2617</v>
      </c>
      <c r="F3266" s="6">
        <v>4578</v>
      </c>
      <c r="G3266" t="b">
        <f t="shared" si="458"/>
        <v>1</v>
      </c>
      <c r="H3266" t="b">
        <f t="shared" si="459"/>
        <v>1</v>
      </c>
      <c r="I3266" t="b">
        <f t="shared" si="460"/>
        <v>0</v>
      </c>
      <c r="J3266" t="b">
        <f t="shared" si="461"/>
        <v>0</v>
      </c>
    </row>
    <row r="3267" spans="1:10">
      <c r="A3267" s="1" t="s">
        <v>413</v>
      </c>
      <c r="B3267" t="str">
        <f t="shared" si="464"/>
        <v xml:space="preserve"> kluczborski </v>
      </c>
      <c r="C3267" s="4" t="s">
        <v>4</v>
      </c>
      <c r="D3267" s="6">
        <f>SUM(D3265:D3266)</f>
        <v>10885</v>
      </c>
      <c r="E3267" s="6">
        <f>SUM(E3265:E3266)</f>
        <v>4268</v>
      </c>
      <c r="F3267" s="6">
        <f t="shared" ref="F3267" si="465">SUM(F3265:F3266)</f>
        <v>6617</v>
      </c>
      <c r="G3267" t="b">
        <f t="shared" si="458"/>
        <v>1</v>
      </c>
      <c r="H3267" t="b">
        <f t="shared" si="459"/>
        <v>0</v>
      </c>
      <c r="I3267" t="b">
        <f t="shared" si="460"/>
        <v>1</v>
      </c>
      <c r="J3267" t="b">
        <f t="shared" si="461"/>
        <v>0</v>
      </c>
    </row>
    <row r="3268" spans="1:10">
      <c r="A3268" s="1" t="s">
        <v>413</v>
      </c>
      <c r="B3268" t="str">
        <f t="shared" si="464"/>
        <v xml:space="preserve"> krapkowicki </v>
      </c>
      <c r="C3268" s="4" t="s">
        <v>246</v>
      </c>
      <c r="D3268" s="6">
        <v>64463</v>
      </c>
      <c r="E3268" s="6">
        <v>31179</v>
      </c>
      <c r="F3268" s="6">
        <v>33284</v>
      </c>
      <c r="G3268" t="b">
        <f t="shared" si="458"/>
        <v>1</v>
      </c>
      <c r="H3268" t="b">
        <f t="shared" si="459"/>
        <v>1</v>
      </c>
      <c r="I3268" t="b">
        <f t="shared" si="460"/>
        <v>1</v>
      </c>
      <c r="J3268" t="b">
        <f t="shared" si="461"/>
        <v>1</v>
      </c>
    </row>
    <row r="3269" spans="1:10">
      <c r="A3269" s="1" t="s">
        <v>413</v>
      </c>
      <c r="B3269" t="str">
        <f t="shared" si="464"/>
        <v xml:space="preserve"> krapkowicki </v>
      </c>
      <c r="C3269" s="4" t="s">
        <v>6</v>
      </c>
      <c r="D3269" s="6">
        <v>2770</v>
      </c>
      <c r="E3269" s="6">
        <v>1392</v>
      </c>
      <c r="F3269" s="6">
        <v>1378</v>
      </c>
      <c r="G3269" t="b">
        <f t="shared" si="458"/>
        <v>0</v>
      </c>
      <c r="H3269" t="b">
        <f t="shared" si="459"/>
        <v>1</v>
      </c>
      <c r="I3269" t="b">
        <f t="shared" si="460"/>
        <v>1</v>
      </c>
      <c r="J3269" t="b">
        <f t="shared" si="461"/>
        <v>0</v>
      </c>
    </row>
    <row r="3270" spans="1:10">
      <c r="A3270" s="1" t="s">
        <v>413</v>
      </c>
      <c r="B3270" t="str">
        <f t="shared" si="464"/>
        <v xml:space="preserve"> krapkowicki </v>
      </c>
      <c r="C3270" s="4" t="s">
        <v>7</v>
      </c>
      <c r="D3270" s="6">
        <v>2781</v>
      </c>
      <c r="E3270" s="6">
        <v>1410</v>
      </c>
      <c r="F3270" s="6">
        <v>1371</v>
      </c>
      <c r="G3270" t="b">
        <f t="shared" si="458"/>
        <v>0</v>
      </c>
      <c r="H3270" t="b">
        <f t="shared" si="459"/>
        <v>1</v>
      </c>
      <c r="I3270" t="b">
        <f t="shared" si="460"/>
        <v>1</v>
      </c>
      <c r="J3270" t="b">
        <f t="shared" si="461"/>
        <v>0</v>
      </c>
    </row>
    <row r="3271" spans="1:10">
      <c r="A3271" s="1" t="s">
        <v>413</v>
      </c>
      <c r="B3271" t="str">
        <f t="shared" si="464"/>
        <v xml:space="preserve"> krapkowicki </v>
      </c>
      <c r="C3271" s="4" t="s">
        <v>8</v>
      </c>
      <c r="D3271" s="6">
        <v>2707</v>
      </c>
      <c r="E3271" s="6">
        <v>1409</v>
      </c>
      <c r="F3271" s="6">
        <v>1298</v>
      </c>
      <c r="G3271" t="b">
        <f t="shared" si="458"/>
        <v>0</v>
      </c>
      <c r="H3271" t="b">
        <f t="shared" si="459"/>
        <v>1</v>
      </c>
      <c r="I3271" t="b">
        <f t="shared" si="460"/>
        <v>1</v>
      </c>
      <c r="J3271" t="b">
        <f t="shared" si="461"/>
        <v>0</v>
      </c>
    </row>
    <row r="3272" spans="1:10">
      <c r="A3272" s="1" t="s">
        <v>413</v>
      </c>
      <c r="B3272" t="str">
        <f t="shared" si="464"/>
        <v xml:space="preserve"> krapkowicki </v>
      </c>
      <c r="C3272" s="4" t="s">
        <v>9</v>
      </c>
      <c r="D3272" s="6">
        <v>3088</v>
      </c>
      <c r="E3272" s="6">
        <v>1591</v>
      </c>
      <c r="F3272" s="6">
        <v>1497</v>
      </c>
      <c r="G3272" t="b">
        <f t="shared" si="458"/>
        <v>0</v>
      </c>
      <c r="H3272" t="b">
        <f t="shared" si="459"/>
        <v>1</v>
      </c>
      <c r="I3272" t="b">
        <f t="shared" si="460"/>
        <v>1</v>
      </c>
      <c r="J3272" t="b">
        <f t="shared" si="461"/>
        <v>0</v>
      </c>
    </row>
    <row r="3273" spans="1:10">
      <c r="A3273" s="1" t="s">
        <v>413</v>
      </c>
      <c r="B3273" t="str">
        <f t="shared" si="464"/>
        <v xml:space="preserve"> krapkowicki </v>
      </c>
      <c r="C3273" s="4" t="s">
        <v>10</v>
      </c>
      <c r="D3273" s="6">
        <v>3942</v>
      </c>
      <c r="E3273" s="6">
        <v>2053</v>
      </c>
      <c r="F3273" s="6">
        <v>1889</v>
      </c>
      <c r="G3273" t="b">
        <f t="shared" si="458"/>
        <v>0</v>
      </c>
      <c r="H3273" t="b">
        <f t="shared" si="459"/>
        <v>1</v>
      </c>
      <c r="I3273" t="b">
        <f t="shared" si="460"/>
        <v>1</v>
      </c>
      <c r="J3273" t="b">
        <f t="shared" si="461"/>
        <v>0</v>
      </c>
    </row>
    <row r="3274" spans="1:10">
      <c r="A3274" s="1" t="s">
        <v>413</v>
      </c>
      <c r="B3274" t="str">
        <f t="shared" si="464"/>
        <v xml:space="preserve"> krapkowicki </v>
      </c>
      <c r="C3274" s="4" t="s">
        <v>11</v>
      </c>
      <c r="D3274" s="6">
        <v>4896</v>
      </c>
      <c r="E3274" s="6">
        <v>2481</v>
      </c>
      <c r="F3274" s="6">
        <v>2415</v>
      </c>
      <c r="G3274" t="b">
        <f t="shared" si="458"/>
        <v>0</v>
      </c>
      <c r="H3274" t="b">
        <f t="shared" si="459"/>
        <v>1</v>
      </c>
      <c r="I3274" t="b">
        <f t="shared" si="460"/>
        <v>1</v>
      </c>
      <c r="J3274" t="b">
        <f t="shared" si="461"/>
        <v>0</v>
      </c>
    </row>
    <row r="3275" spans="1:10">
      <c r="A3275" s="1" t="s">
        <v>413</v>
      </c>
      <c r="B3275" t="str">
        <f t="shared" si="464"/>
        <v xml:space="preserve"> krapkowicki </v>
      </c>
      <c r="C3275" s="4" t="s">
        <v>12</v>
      </c>
      <c r="D3275" s="6">
        <v>5135</v>
      </c>
      <c r="E3275" s="6">
        <v>2498</v>
      </c>
      <c r="F3275" s="6">
        <v>2637</v>
      </c>
      <c r="G3275" t="b">
        <f t="shared" si="458"/>
        <v>0</v>
      </c>
      <c r="H3275" t="b">
        <f t="shared" si="459"/>
        <v>1</v>
      </c>
      <c r="I3275" t="b">
        <f t="shared" si="460"/>
        <v>1</v>
      </c>
      <c r="J3275" t="b">
        <f t="shared" si="461"/>
        <v>0</v>
      </c>
    </row>
    <row r="3276" spans="1:10">
      <c r="A3276" s="1" t="s">
        <v>413</v>
      </c>
      <c r="B3276" t="str">
        <f t="shared" si="464"/>
        <v xml:space="preserve"> krapkowicki </v>
      </c>
      <c r="C3276" s="4" t="s">
        <v>13</v>
      </c>
      <c r="D3276" s="6">
        <v>5052</v>
      </c>
      <c r="E3276" s="6">
        <v>2482</v>
      </c>
      <c r="F3276" s="6">
        <v>2570</v>
      </c>
      <c r="G3276" t="b">
        <f t="shared" si="458"/>
        <v>0</v>
      </c>
      <c r="H3276" t="b">
        <f t="shared" si="459"/>
        <v>1</v>
      </c>
      <c r="I3276" t="b">
        <f t="shared" si="460"/>
        <v>1</v>
      </c>
      <c r="J3276" t="b">
        <f t="shared" si="461"/>
        <v>0</v>
      </c>
    </row>
    <row r="3277" spans="1:10">
      <c r="A3277" s="1" t="s">
        <v>413</v>
      </c>
      <c r="B3277" t="str">
        <f t="shared" si="464"/>
        <v xml:space="preserve"> krapkowicki </v>
      </c>
      <c r="C3277" s="4" t="s">
        <v>14</v>
      </c>
      <c r="D3277" s="6">
        <v>4707</v>
      </c>
      <c r="E3277" s="6">
        <v>2329</v>
      </c>
      <c r="F3277" s="6">
        <v>2378</v>
      </c>
      <c r="G3277" t="b">
        <f t="shared" si="458"/>
        <v>0</v>
      </c>
      <c r="H3277" t="b">
        <f t="shared" si="459"/>
        <v>1</v>
      </c>
      <c r="I3277" t="b">
        <f t="shared" si="460"/>
        <v>1</v>
      </c>
      <c r="J3277" t="b">
        <f t="shared" si="461"/>
        <v>0</v>
      </c>
    </row>
    <row r="3278" spans="1:10">
      <c r="A3278" s="1" t="s">
        <v>413</v>
      </c>
      <c r="B3278" t="str">
        <f t="shared" si="464"/>
        <v xml:space="preserve"> krapkowicki </v>
      </c>
      <c r="C3278" s="4" t="s">
        <v>15</v>
      </c>
      <c r="D3278" s="6">
        <v>4828</v>
      </c>
      <c r="E3278" s="6">
        <v>2376</v>
      </c>
      <c r="F3278" s="6">
        <v>2452</v>
      </c>
      <c r="G3278" t="b">
        <f t="shared" si="458"/>
        <v>0</v>
      </c>
      <c r="H3278" t="b">
        <f t="shared" si="459"/>
        <v>1</v>
      </c>
      <c r="I3278" t="b">
        <f t="shared" si="460"/>
        <v>1</v>
      </c>
      <c r="J3278" t="b">
        <f t="shared" si="461"/>
        <v>0</v>
      </c>
    </row>
    <row r="3279" spans="1:10">
      <c r="A3279" s="1" t="s">
        <v>413</v>
      </c>
      <c r="B3279" t="str">
        <f t="shared" si="464"/>
        <v xml:space="preserve"> krapkowicki </v>
      </c>
      <c r="C3279" s="4" t="s">
        <v>16</v>
      </c>
      <c r="D3279" s="6">
        <v>4967</v>
      </c>
      <c r="E3279" s="6">
        <v>2532</v>
      </c>
      <c r="F3279" s="6">
        <v>2435</v>
      </c>
      <c r="G3279" t="b">
        <f t="shared" si="458"/>
        <v>0</v>
      </c>
      <c r="H3279" t="b">
        <f t="shared" si="459"/>
        <v>1</v>
      </c>
      <c r="I3279" t="b">
        <f t="shared" si="460"/>
        <v>1</v>
      </c>
      <c r="J3279" t="b">
        <f t="shared" si="461"/>
        <v>0</v>
      </c>
    </row>
    <row r="3280" spans="1:10">
      <c r="A3280" s="1" t="s">
        <v>413</v>
      </c>
      <c r="B3280" t="str">
        <f t="shared" si="464"/>
        <v xml:space="preserve"> krapkowicki </v>
      </c>
      <c r="C3280" s="4" t="s">
        <v>17</v>
      </c>
      <c r="D3280" s="6">
        <v>4898</v>
      </c>
      <c r="E3280" s="6">
        <v>2445</v>
      </c>
      <c r="F3280" s="6">
        <v>2453</v>
      </c>
      <c r="G3280" t="b">
        <f t="shared" si="458"/>
        <v>0</v>
      </c>
      <c r="H3280" t="b">
        <f t="shared" si="459"/>
        <v>1</v>
      </c>
      <c r="I3280" t="b">
        <f t="shared" si="460"/>
        <v>1</v>
      </c>
      <c r="J3280" t="b">
        <f t="shared" si="461"/>
        <v>0</v>
      </c>
    </row>
    <row r="3281" spans="1:10">
      <c r="A3281" s="1" t="s">
        <v>413</v>
      </c>
      <c r="B3281" t="str">
        <f t="shared" si="464"/>
        <v xml:space="preserve"> krapkowicki </v>
      </c>
      <c r="C3281" s="4" t="s">
        <v>18</v>
      </c>
      <c r="D3281" s="6">
        <v>4358</v>
      </c>
      <c r="E3281" s="6">
        <v>2042</v>
      </c>
      <c r="F3281" s="6">
        <v>2316</v>
      </c>
      <c r="G3281" t="b">
        <f t="shared" si="458"/>
        <v>0</v>
      </c>
      <c r="H3281" t="b">
        <f t="shared" si="459"/>
        <v>1</v>
      </c>
      <c r="I3281" t="b">
        <f t="shared" si="460"/>
        <v>1</v>
      </c>
      <c r="J3281" t="b">
        <f t="shared" si="461"/>
        <v>0</v>
      </c>
    </row>
    <row r="3282" spans="1:10">
      <c r="A3282" s="1" t="s">
        <v>413</v>
      </c>
      <c r="B3282" t="str">
        <f t="shared" si="464"/>
        <v xml:space="preserve"> krapkowicki </v>
      </c>
      <c r="C3282" s="4" t="s">
        <v>19</v>
      </c>
      <c r="D3282" s="6">
        <v>3198</v>
      </c>
      <c r="E3282" s="6">
        <v>1442</v>
      </c>
      <c r="F3282" s="6">
        <v>1756</v>
      </c>
      <c r="G3282" t="b">
        <f t="shared" si="458"/>
        <v>0</v>
      </c>
      <c r="H3282" t="b">
        <f t="shared" si="459"/>
        <v>1</v>
      </c>
      <c r="I3282" t="b">
        <f t="shared" si="460"/>
        <v>1</v>
      </c>
      <c r="J3282" t="b">
        <f t="shared" si="461"/>
        <v>0</v>
      </c>
    </row>
    <row r="3283" spans="1:10">
      <c r="A3283" s="1" t="s">
        <v>413</v>
      </c>
      <c r="B3283" t="str">
        <f t="shared" si="464"/>
        <v xml:space="preserve"> krapkowicki </v>
      </c>
      <c r="C3283" s="4" t="s">
        <v>5</v>
      </c>
      <c r="D3283" s="6">
        <v>7136</v>
      </c>
      <c r="E3283" s="6">
        <v>2697</v>
      </c>
      <c r="F3283" s="6">
        <v>4439</v>
      </c>
      <c r="G3283" t="b">
        <f t="shared" si="458"/>
        <v>1</v>
      </c>
      <c r="H3283" t="b">
        <f t="shared" si="459"/>
        <v>1</v>
      </c>
      <c r="I3283" t="b">
        <f t="shared" si="460"/>
        <v>0</v>
      </c>
      <c r="J3283" t="b">
        <f t="shared" si="461"/>
        <v>0</v>
      </c>
    </row>
    <row r="3284" spans="1:10">
      <c r="A3284" s="1" t="s">
        <v>413</v>
      </c>
      <c r="B3284" t="str">
        <f t="shared" si="464"/>
        <v xml:space="preserve"> krapkowicki </v>
      </c>
      <c r="C3284" s="4" t="s">
        <v>4</v>
      </c>
      <c r="D3284" s="6">
        <f>SUM(D3282:D3283)</f>
        <v>10334</v>
      </c>
      <c r="E3284" s="6">
        <f>SUM(E3282:E3283)</f>
        <v>4139</v>
      </c>
      <c r="F3284" s="6">
        <f t="shared" ref="F3284" si="466">SUM(F3282:F3283)</f>
        <v>6195</v>
      </c>
      <c r="G3284" t="b">
        <f t="shared" si="458"/>
        <v>1</v>
      </c>
      <c r="H3284" t="b">
        <f t="shared" si="459"/>
        <v>0</v>
      </c>
      <c r="I3284" t="b">
        <f t="shared" si="460"/>
        <v>1</v>
      </c>
      <c r="J3284" t="b">
        <f t="shared" si="461"/>
        <v>0</v>
      </c>
    </row>
    <row r="3285" spans="1:10">
      <c r="A3285" s="1" t="s">
        <v>413</v>
      </c>
      <c r="B3285" t="str">
        <f t="shared" si="464"/>
        <v xml:space="preserve"> namysłowski </v>
      </c>
      <c r="C3285" s="4" t="s">
        <v>247</v>
      </c>
      <c r="D3285" s="6">
        <v>42665</v>
      </c>
      <c r="E3285" s="6">
        <v>20865</v>
      </c>
      <c r="F3285" s="6">
        <v>21800</v>
      </c>
      <c r="G3285" t="b">
        <f t="shared" si="458"/>
        <v>1</v>
      </c>
      <c r="H3285" t="b">
        <f t="shared" si="459"/>
        <v>1</v>
      </c>
      <c r="I3285" t="b">
        <f t="shared" si="460"/>
        <v>1</v>
      </c>
      <c r="J3285" t="b">
        <f t="shared" si="461"/>
        <v>1</v>
      </c>
    </row>
    <row r="3286" spans="1:10">
      <c r="A3286" s="1" t="s">
        <v>413</v>
      </c>
      <c r="B3286" t="str">
        <f t="shared" si="464"/>
        <v xml:space="preserve"> namysłowski </v>
      </c>
      <c r="C3286" s="4" t="s">
        <v>6</v>
      </c>
      <c r="D3286" s="6">
        <v>1923</v>
      </c>
      <c r="E3286" s="6">
        <v>1001</v>
      </c>
      <c r="F3286" s="6">
        <v>922</v>
      </c>
      <c r="G3286" t="b">
        <f t="shared" si="458"/>
        <v>0</v>
      </c>
      <c r="H3286" t="b">
        <f t="shared" si="459"/>
        <v>1</v>
      </c>
      <c r="I3286" t="b">
        <f t="shared" si="460"/>
        <v>1</v>
      </c>
      <c r="J3286" t="b">
        <f t="shared" si="461"/>
        <v>0</v>
      </c>
    </row>
    <row r="3287" spans="1:10">
      <c r="A3287" s="1" t="s">
        <v>413</v>
      </c>
      <c r="B3287" t="str">
        <f t="shared" si="464"/>
        <v xml:space="preserve"> namysłowski </v>
      </c>
      <c r="C3287" s="4" t="s">
        <v>7</v>
      </c>
      <c r="D3287" s="6">
        <v>2306</v>
      </c>
      <c r="E3287" s="6">
        <v>1205</v>
      </c>
      <c r="F3287" s="6">
        <v>1101</v>
      </c>
      <c r="G3287" t="b">
        <f t="shared" si="458"/>
        <v>0</v>
      </c>
      <c r="H3287" t="b">
        <f t="shared" si="459"/>
        <v>1</v>
      </c>
      <c r="I3287" t="b">
        <f t="shared" si="460"/>
        <v>1</v>
      </c>
      <c r="J3287" t="b">
        <f t="shared" si="461"/>
        <v>0</v>
      </c>
    </row>
    <row r="3288" spans="1:10">
      <c r="A3288" s="1" t="s">
        <v>413</v>
      </c>
      <c r="B3288" t="str">
        <f t="shared" si="464"/>
        <v xml:space="preserve"> namysłowski </v>
      </c>
      <c r="C3288" s="4" t="s">
        <v>8</v>
      </c>
      <c r="D3288" s="6">
        <v>1964</v>
      </c>
      <c r="E3288" s="6">
        <v>1035</v>
      </c>
      <c r="F3288" s="6">
        <v>929</v>
      </c>
      <c r="G3288" t="b">
        <f t="shared" si="458"/>
        <v>0</v>
      </c>
      <c r="H3288" t="b">
        <f t="shared" si="459"/>
        <v>1</v>
      </c>
      <c r="I3288" t="b">
        <f t="shared" si="460"/>
        <v>1</v>
      </c>
      <c r="J3288" t="b">
        <f t="shared" si="461"/>
        <v>0</v>
      </c>
    </row>
    <row r="3289" spans="1:10">
      <c r="A3289" s="1" t="s">
        <v>413</v>
      </c>
      <c r="B3289" t="str">
        <f t="shared" si="464"/>
        <v xml:space="preserve"> namysłowski </v>
      </c>
      <c r="C3289" s="4" t="s">
        <v>9</v>
      </c>
      <c r="D3289" s="6">
        <v>2300</v>
      </c>
      <c r="E3289" s="6">
        <v>1162</v>
      </c>
      <c r="F3289" s="6">
        <v>1138</v>
      </c>
      <c r="G3289" t="b">
        <f t="shared" si="458"/>
        <v>0</v>
      </c>
      <c r="H3289" t="b">
        <f t="shared" si="459"/>
        <v>1</v>
      </c>
      <c r="I3289" t="b">
        <f t="shared" si="460"/>
        <v>1</v>
      </c>
      <c r="J3289" t="b">
        <f t="shared" si="461"/>
        <v>0</v>
      </c>
    </row>
    <row r="3290" spans="1:10">
      <c r="A3290" s="1" t="s">
        <v>413</v>
      </c>
      <c r="B3290" t="str">
        <f t="shared" si="464"/>
        <v xml:space="preserve"> namysłowski </v>
      </c>
      <c r="C3290" s="4" t="s">
        <v>10</v>
      </c>
      <c r="D3290" s="6">
        <v>2741</v>
      </c>
      <c r="E3290" s="6">
        <v>1338</v>
      </c>
      <c r="F3290" s="6">
        <v>1403</v>
      </c>
      <c r="G3290" t="b">
        <f t="shared" si="458"/>
        <v>0</v>
      </c>
      <c r="H3290" t="b">
        <f t="shared" si="459"/>
        <v>1</v>
      </c>
      <c r="I3290" t="b">
        <f t="shared" si="460"/>
        <v>1</v>
      </c>
      <c r="J3290" t="b">
        <f t="shared" si="461"/>
        <v>0</v>
      </c>
    </row>
    <row r="3291" spans="1:10">
      <c r="A3291" s="1" t="s">
        <v>413</v>
      </c>
      <c r="B3291" t="str">
        <f t="shared" si="464"/>
        <v xml:space="preserve"> namysłowski </v>
      </c>
      <c r="C3291" s="4" t="s">
        <v>11</v>
      </c>
      <c r="D3291" s="6">
        <v>3193</v>
      </c>
      <c r="E3291" s="6">
        <v>1677</v>
      </c>
      <c r="F3291" s="6">
        <v>1516</v>
      </c>
      <c r="G3291" t="b">
        <f t="shared" si="458"/>
        <v>0</v>
      </c>
      <c r="H3291" t="b">
        <f t="shared" si="459"/>
        <v>1</v>
      </c>
      <c r="I3291" t="b">
        <f t="shared" si="460"/>
        <v>1</v>
      </c>
      <c r="J3291" t="b">
        <f t="shared" si="461"/>
        <v>0</v>
      </c>
    </row>
    <row r="3292" spans="1:10">
      <c r="A3292" s="1" t="s">
        <v>413</v>
      </c>
      <c r="B3292" t="str">
        <f t="shared" si="464"/>
        <v xml:space="preserve"> namysłowski </v>
      </c>
      <c r="C3292" s="4" t="s">
        <v>12</v>
      </c>
      <c r="D3292" s="6">
        <v>3565</v>
      </c>
      <c r="E3292" s="6">
        <v>1822</v>
      </c>
      <c r="F3292" s="6">
        <v>1743</v>
      </c>
      <c r="G3292" t="b">
        <f t="shared" si="458"/>
        <v>0</v>
      </c>
      <c r="H3292" t="b">
        <f t="shared" si="459"/>
        <v>1</v>
      </c>
      <c r="I3292" t="b">
        <f t="shared" si="460"/>
        <v>1</v>
      </c>
      <c r="J3292" t="b">
        <f t="shared" si="461"/>
        <v>0</v>
      </c>
    </row>
    <row r="3293" spans="1:10">
      <c r="A3293" s="1" t="s">
        <v>413</v>
      </c>
      <c r="B3293" t="str">
        <f t="shared" si="464"/>
        <v xml:space="preserve"> namysłowski </v>
      </c>
      <c r="C3293" s="4" t="s">
        <v>13</v>
      </c>
      <c r="D3293" s="6">
        <v>3431</v>
      </c>
      <c r="E3293" s="6">
        <v>1732</v>
      </c>
      <c r="F3293" s="6">
        <v>1699</v>
      </c>
      <c r="G3293" t="b">
        <f t="shared" si="458"/>
        <v>0</v>
      </c>
      <c r="H3293" t="b">
        <f t="shared" si="459"/>
        <v>1</v>
      </c>
      <c r="I3293" t="b">
        <f t="shared" si="460"/>
        <v>1</v>
      </c>
      <c r="J3293" t="b">
        <f t="shared" si="461"/>
        <v>0</v>
      </c>
    </row>
    <row r="3294" spans="1:10">
      <c r="A3294" s="1" t="s">
        <v>413</v>
      </c>
      <c r="B3294" t="str">
        <f t="shared" si="464"/>
        <v xml:space="preserve"> namysłowski </v>
      </c>
      <c r="C3294" s="4" t="s">
        <v>14</v>
      </c>
      <c r="D3294" s="6">
        <v>2885</v>
      </c>
      <c r="E3294" s="6">
        <v>1466</v>
      </c>
      <c r="F3294" s="6">
        <v>1419</v>
      </c>
      <c r="G3294" t="b">
        <f t="shared" si="458"/>
        <v>0</v>
      </c>
      <c r="H3294" t="b">
        <f t="shared" si="459"/>
        <v>1</v>
      </c>
      <c r="I3294" t="b">
        <f t="shared" si="460"/>
        <v>1</v>
      </c>
      <c r="J3294" t="b">
        <f t="shared" si="461"/>
        <v>0</v>
      </c>
    </row>
    <row r="3295" spans="1:10">
      <c r="A3295" s="1" t="s">
        <v>413</v>
      </c>
      <c r="B3295" t="str">
        <f t="shared" si="464"/>
        <v xml:space="preserve"> namysłowski </v>
      </c>
      <c r="C3295" s="4" t="s">
        <v>15</v>
      </c>
      <c r="D3295" s="6">
        <v>2568</v>
      </c>
      <c r="E3295" s="6">
        <v>1330</v>
      </c>
      <c r="F3295" s="6">
        <v>1238</v>
      </c>
      <c r="G3295" t="b">
        <f t="shared" ref="G3295:G3358" si="467">IFERROR(IF(SEARCH(" - ",C3295)&gt;0,FALSE,TRUE),TRUE)</f>
        <v>0</v>
      </c>
      <c r="H3295" t="b">
        <f t="shared" ref="H3295:H3358" si="468">IFERROR(IF(SEARCH("65+",C3295)&gt;0,FALSE,TRUE),TRUE)</f>
        <v>1</v>
      </c>
      <c r="I3295" t="b">
        <f t="shared" ref="I3295:I3358" si="469">IFERROR(IF(SEARCH("70",C3295)&gt;0,FALSE,TRUE),TRUE)</f>
        <v>1</v>
      </c>
      <c r="J3295" t="b">
        <f t="shared" ref="J3295:J3358" si="470">AND(G3295:I3295)</f>
        <v>0</v>
      </c>
    </row>
    <row r="3296" spans="1:10">
      <c r="A3296" s="1" t="s">
        <v>413</v>
      </c>
      <c r="B3296" t="str">
        <f t="shared" si="464"/>
        <v xml:space="preserve"> namysłowski </v>
      </c>
      <c r="C3296" s="4" t="s">
        <v>16</v>
      </c>
      <c r="D3296" s="6">
        <v>2875</v>
      </c>
      <c r="E3296" s="6">
        <v>1431</v>
      </c>
      <c r="F3296" s="6">
        <v>1444</v>
      </c>
      <c r="G3296" t="b">
        <f t="shared" si="467"/>
        <v>0</v>
      </c>
      <c r="H3296" t="b">
        <f t="shared" si="468"/>
        <v>1</v>
      </c>
      <c r="I3296" t="b">
        <f t="shared" si="469"/>
        <v>1</v>
      </c>
      <c r="J3296" t="b">
        <f t="shared" si="470"/>
        <v>0</v>
      </c>
    </row>
    <row r="3297" spans="1:10">
      <c r="A3297" s="1" t="s">
        <v>413</v>
      </c>
      <c r="B3297" t="str">
        <f t="shared" si="464"/>
        <v xml:space="preserve"> namysłowski </v>
      </c>
      <c r="C3297" s="4" t="s">
        <v>17</v>
      </c>
      <c r="D3297" s="6">
        <v>3327</v>
      </c>
      <c r="E3297" s="6">
        <v>1654</v>
      </c>
      <c r="F3297" s="6">
        <v>1673</v>
      </c>
      <c r="G3297" t="b">
        <f t="shared" si="467"/>
        <v>0</v>
      </c>
      <c r="H3297" t="b">
        <f t="shared" si="468"/>
        <v>1</v>
      </c>
      <c r="I3297" t="b">
        <f t="shared" si="469"/>
        <v>1</v>
      </c>
      <c r="J3297" t="b">
        <f t="shared" si="470"/>
        <v>0</v>
      </c>
    </row>
    <row r="3298" spans="1:10">
      <c r="A3298" s="1" t="s">
        <v>413</v>
      </c>
      <c r="B3298" t="str">
        <f t="shared" si="464"/>
        <v xml:space="preserve"> namysłowski </v>
      </c>
      <c r="C3298" s="4" t="s">
        <v>18</v>
      </c>
      <c r="D3298" s="6">
        <v>3020</v>
      </c>
      <c r="E3298" s="6">
        <v>1435</v>
      </c>
      <c r="F3298" s="6">
        <v>1585</v>
      </c>
      <c r="G3298" t="b">
        <f t="shared" si="467"/>
        <v>0</v>
      </c>
      <c r="H3298" t="b">
        <f t="shared" si="468"/>
        <v>1</v>
      </c>
      <c r="I3298" t="b">
        <f t="shared" si="469"/>
        <v>1</v>
      </c>
      <c r="J3298" t="b">
        <f t="shared" si="470"/>
        <v>0</v>
      </c>
    </row>
    <row r="3299" spans="1:10">
      <c r="A3299" s="1" t="s">
        <v>413</v>
      </c>
      <c r="B3299" t="str">
        <f t="shared" si="464"/>
        <v xml:space="preserve"> namysłowski </v>
      </c>
      <c r="C3299" s="4" t="s">
        <v>19</v>
      </c>
      <c r="D3299" s="6">
        <v>2505</v>
      </c>
      <c r="E3299" s="6">
        <v>1182</v>
      </c>
      <c r="F3299" s="6">
        <v>1323</v>
      </c>
      <c r="G3299" t="b">
        <f t="shared" si="467"/>
        <v>0</v>
      </c>
      <c r="H3299" t="b">
        <f t="shared" si="468"/>
        <v>1</v>
      </c>
      <c r="I3299" t="b">
        <f t="shared" si="469"/>
        <v>1</v>
      </c>
      <c r="J3299" t="b">
        <f t="shared" si="470"/>
        <v>0</v>
      </c>
    </row>
    <row r="3300" spans="1:10">
      <c r="A3300" s="1" t="s">
        <v>413</v>
      </c>
      <c r="B3300" t="str">
        <f t="shared" si="464"/>
        <v xml:space="preserve"> namysłowski </v>
      </c>
      <c r="C3300" s="4" t="s">
        <v>5</v>
      </c>
      <c r="D3300" s="6">
        <v>4062</v>
      </c>
      <c r="E3300" s="6">
        <v>1395</v>
      </c>
      <c r="F3300" s="6">
        <v>2667</v>
      </c>
      <c r="G3300" t="b">
        <f t="shared" si="467"/>
        <v>1</v>
      </c>
      <c r="H3300" t="b">
        <f t="shared" si="468"/>
        <v>1</v>
      </c>
      <c r="I3300" t="b">
        <f t="shared" si="469"/>
        <v>0</v>
      </c>
      <c r="J3300" t="b">
        <f t="shared" si="470"/>
        <v>0</v>
      </c>
    </row>
    <row r="3301" spans="1:10">
      <c r="A3301" s="1" t="s">
        <v>413</v>
      </c>
      <c r="B3301" t="str">
        <f t="shared" si="464"/>
        <v xml:space="preserve"> namysłowski </v>
      </c>
      <c r="C3301" s="4" t="s">
        <v>4</v>
      </c>
      <c r="D3301" s="6">
        <f>SUM(D3299:D3300)</f>
        <v>6567</v>
      </c>
      <c r="E3301" s="6">
        <f>SUM(E3299:E3300)</f>
        <v>2577</v>
      </c>
      <c r="F3301" s="6">
        <f t="shared" ref="F3301" si="471">SUM(F3299:F3300)</f>
        <v>3990</v>
      </c>
      <c r="G3301" t="b">
        <f t="shared" si="467"/>
        <v>1</v>
      </c>
      <c r="H3301" t="b">
        <f t="shared" si="468"/>
        <v>0</v>
      </c>
      <c r="I3301" t="b">
        <f t="shared" si="469"/>
        <v>1</v>
      </c>
      <c r="J3301" t="b">
        <f t="shared" si="470"/>
        <v>0</v>
      </c>
    </row>
    <row r="3302" spans="1:10">
      <c r="A3302" s="1" t="s">
        <v>413</v>
      </c>
      <c r="B3302" t="str">
        <f t="shared" si="464"/>
        <v xml:space="preserve"> nyski </v>
      </c>
      <c r="C3302" s="4" t="s">
        <v>248</v>
      </c>
      <c r="D3302" s="6">
        <v>138548</v>
      </c>
      <c r="E3302" s="6">
        <v>67374</v>
      </c>
      <c r="F3302" s="6">
        <v>71174</v>
      </c>
      <c r="G3302" t="b">
        <f t="shared" si="467"/>
        <v>1</v>
      </c>
      <c r="H3302" t="b">
        <f t="shared" si="468"/>
        <v>1</v>
      </c>
      <c r="I3302" t="b">
        <f t="shared" si="469"/>
        <v>1</v>
      </c>
      <c r="J3302" t="b">
        <f t="shared" si="470"/>
        <v>1</v>
      </c>
    </row>
    <row r="3303" spans="1:10">
      <c r="A3303" s="1" t="s">
        <v>413</v>
      </c>
      <c r="B3303" t="str">
        <f t="shared" si="464"/>
        <v xml:space="preserve"> nyski </v>
      </c>
      <c r="C3303" s="4" t="s">
        <v>6</v>
      </c>
      <c r="D3303" s="6">
        <v>5425</v>
      </c>
      <c r="E3303" s="6">
        <v>2751</v>
      </c>
      <c r="F3303" s="6">
        <v>2674</v>
      </c>
      <c r="G3303" t="b">
        <f t="shared" si="467"/>
        <v>0</v>
      </c>
      <c r="H3303" t="b">
        <f t="shared" si="468"/>
        <v>1</v>
      </c>
      <c r="I3303" t="b">
        <f t="shared" si="469"/>
        <v>1</v>
      </c>
      <c r="J3303" t="b">
        <f t="shared" si="470"/>
        <v>0</v>
      </c>
    </row>
    <row r="3304" spans="1:10">
      <c r="A3304" s="1" t="s">
        <v>413</v>
      </c>
      <c r="B3304" t="str">
        <f t="shared" si="464"/>
        <v xml:space="preserve"> nyski </v>
      </c>
      <c r="C3304" s="4" t="s">
        <v>7</v>
      </c>
      <c r="D3304" s="6">
        <v>6420</v>
      </c>
      <c r="E3304" s="6">
        <v>3290</v>
      </c>
      <c r="F3304" s="6">
        <v>3130</v>
      </c>
      <c r="G3304" t="b">
        <f t="shared" si="467"/>
        <v>0</v>
      </c>
      <c r="H3304" t="b">
        <f t="shared" si="468"/>
        <v>1</v>
      </c>
      <c r="I3304" t="b">
        <f t="shared" si="469"/>
        <v>1</v>
      </c>
      <c r="J3304" t="b">
        <f t="shared" si="470"/>
        <v>0</v>
      </c>
    </row>
    <row r="3305" spans="1:10">
      <c r="A3305" s="1" t="s">
        <v>413</v>
      </c>
      <c r="B3305" t="str">
        <f t="shared" si="464"/>
        <v xml:space="preserve"> nyski </v>
      </c>
      <c r="C3305" s="4" t="s">
        <v>8</v>
      </c>
      <c r="D3305" s="6">
        <v>5874</v>
      </c>
      <c r="E3305" s="6">
        <v>2990</v>
      </c>
      <c r="F3305" s="6">
        <v>2884</v>
      </c>
      <c r="G3305" t="b">
        <f t="shared" si="467"/>
        <v>0</v>
      </c>
      <c r="H3305" t="b">
        <f t="shared" si="468"/>
        <v>1</v>
      </c>
      <c r="I3305" t="b">
        <f t="shared" si="469"/>
        <v>1</v>
      </c>
      <c r="J3305" t="b">
        <f t="shared" si="470"/>
        <v>0</v>
      </c>
    </row>
    <row r="3306" spans="1:10">
      <c r="A3306" s="1" t="s">
        <v>413</v>
      </c>
      <c r="B3306" t="str">
        <f t="shared" si="464"/>
        <v xml:space="preserve"> nyski </v>
      </c>
      <c r="C3306" s="4" t="s">
        <v>9</v>
      </c>
      <c r="D3306" s="6">
        <v>7015</v>
      </c>
      <c r="E3306" s="6">
        <v>3568</v>
      </c>
      <c r="F3306" s="6">
        <v>3447</v>
      </c>
      <c r="G3306" t="b">
        <f t="shared" si="467"/>
        <v>0</v>
      </c>
      <c r="H3306" t="b">
        <f t="shared" si="468"/>
        <v>1</v>
      </c>
      <c r="I3306" t="b">
        <f t="shared" si="469"/>
        <v>1</v>
      </c>
      <c r="J3306" t="b">
        <f t="shared" si="470"/>
        <v>0</v>
      </c>
    </row>
    <row r="3307" spans="1:10">
      <c r="A3307" s="1" t="s">
        <v>413</v>
      </c>
      <c r="B3307" t="str">
        <f t="shared" si="464"/>
        <v xml:space="preserve"> nyski </v>
      </c>
      <c r="C3307" s="4" t="s">
        <v>10</v>
      </c>
      <c r="D3307" s="6">
        <v>8795</v>
      </c>
      <c r="E3307" s="6">
        <v>4493</v>
      </c>
      <c r="F3307" s="6">
        <v>4302</v>
      </c>
      <c r="G3307" t="b">
        <f t="shared" si="467"/>
        <v>0</v>
      </c>
      <c r="H3307" t="b">
        <f t="shared" si="468"/>
        <v>1</v>
      </c>
      <c r="I3307" t="b">
        <f t="shared" si="469"/>
        <v>1</v>
      </c>
      <c r="J3307" t="b">
        <f t="shared" si="470"/>
        <v>0</v>
      </c>
    </row>
    <row r="3308" spans="1:10">
      <c r="A3308" s="1" t="s">
        <v>413</v>
      </c>
      <c r="B3308" t="str">
        <f t="shared" si="464"/>
        <v xml:space="preserve"> nyski </v>
      </c>
      <c r="C3308" s="4" t="s">
        <v>11</v>
      </c>
      <c r="D3308" s="6">
        <v>10243</v>
      </c>
      <c r="E3308" s="6">
        <v>5393</v>
      </c>
      <c r="F3308" s="6">
        <v>4850</v>
      </c>
      <c r="G3308" t="b">
        <f t="shared" si="467"/>
        <v>0</v>
      </c>
      <c r="H3308" t="b">
        <f t="shared" si="468"/>
        <v>1</v>
      </c>
      <c r="I3308" t="b">
        <f t="shared" si="469"/>
        <v>1</v>
      </c>
      <c r="J3308" t="b">
        <f t="shared" si="470"/>
        <v>0</v>
      </c>
    </row>
    <row r="3309" spans="1:10">
      <c r="A3309" s="1" t="s">
        <v>413</v>
      </c>
      <c r="B3309" t="str">
        <f t="shared" si="464"/>
        <v xml:space="preserve"> nyski </v>
      </c>
      <c r="C3309" s="4" t="s">
        <v>12</v>
      </c>
      <c r="D3309" s="6">
        <v>11237</v>
      </c>
      <c r="E3309" s="6">
        <v>5825</v>
      </c>
      <c r="F3309" s="6">
        <v>5412</v>
      </c>
      <c r="G3309" t="b">
        <f t="shared" si="467"/>
        <v>0</v>
      </c>
      <c r="H3309" t="b">
        <f t="shared" si="468"/>
        <v>1</v>
      </c>
      <c r="I3309" t="b">
        <f t="shared" si="469"/>
        <v>1</v>
      </c>
      <c r="J3309" t="b">
        <f t="shared" si="470"/>
        <v>0</v>
      </c>
    </row>
    <row r="3310" spans="1:10">
      <c r="A3310" s="1" t="s">
        <v>413</v>
      </c>
      <c r="B3310" t="str">
        <f t="shared" si="464"/>
        <v xml:space="preserve"> nyski </v>
      </c>
      <c r="C3310" s="4" t="s">
        <v>13</v>
      </c>
      <c r="D3310" s="6">
        <v>10825</v>
      </c>
      <c r="E3310" s="6">
        <v>5556</v>
      </c>
      <c r="F3310" s="6">
        <v>5269</v>
      </c>
      <c r="G3310" t="b">
        <f t="shared" si="467"/>
        <v>0</v>
      </c>
      <c r="H3310" t="b">
        <f t="shared" si="468"/>
        <v>1</v>
      </c>
      <c r="I3310" t="b">
        <f t="shared" si="469"/>
        <v>1</v>
      </c>
      <c r="J3310" t="b">
        <f t="shared" si="470"/>
        <v>0</v>
      </c>
    </row>
    <row r="3311" spans="1:10">
      <c r="A3311" s="1" t="s">
        <v>413</v>
      </c>
      <c r="B3311" t="str">
        <f t="shared" si="464"/>
        <v xml:space="preserve"> nyski </v>
      </c>
      <c r="C3311" s="4" t="s">
        <v>14</v>
      </c>
      <c r="D3311" s="6">
        <v>9800</v>
      </c>
      <c r="E3311" s="6">
        <v>4998</v>
      </c>
      <c r="F3311" s="6">
        <v>4802</v>
      </c>
      <c r="G3311" t="b">
        <f t="shared" si="467"/>
        <v>0</v>
      </c>
      <c r="H3311" t="b">
        <f t="shared" si="468"/>
        <v>1</v>
      </c>
      <c r="I3311" t="b">
        <f t="shared" si="469"/>
        <v>1</v>
      </c>
      <c r="J3311" t="b">
        <f t="shared" si="470"/>
        <v>0</v>
      </c>
    </row>
    <row r="3312" spans="1:10">
      <c r="A3312" s="1" t="s">
        <v>413</v>
      </c>
      <c r="B3312" t="str">
        <f t="shared" si="464"/>
        <v xml:space="preserve"> nyski </v>
      </c>
      <c r="C3312" s="4" t="s">
        <v>15</v>
      </c>
      <c r="D3312" s="6">
        <v>8570</v>
      </c>
      <c r="E3312" s="6">
        <v>4302</v>
      </c>
      <c r="F3312" s="6">
        <v>4268</v>
      </c>
      <c r="G3312" t="b">
        <f t="shared" si="467"/>
        <v>0</v>
      </c>
      <c r="H3312" t="b">
        <f t="shared" si="468"/>
        <v>1</v>
      </c>
      <c r="I3312" t="b">
        <f t="shared" si="469"/>
        <v>1</v>
      </c>
      <c r="J3312" t="b">
        <f t="shared" si="470"/>
        <v>0</v>
      </c>
    </row>
    <row r="3313" spans="1:10">
      <c r="A3313" s="1" t="s">
        <v>413</v>
      </c>
      <c r="B3313" t="str">
        <f t="shared" si="464"/>
        <v xml:space="preserve"> nyski </v>
      </c>
      <c r="C3313" s="4" t="s">
        <v>16</v>
      </c>
      <c r="D3313" s="6">
        <v>9144</v>
      </c>
      <c r="E3313" s="6">
        <v>4616</v>
      </c>
      <c r="F3313" s="6">
        <v>4528</v>
      </c>
      <c r="G3313" t="b">
        <f t="shared" si="467"/>
        <v>0</v>
      </c>
      <c r="H3313" t="b">
        <f t="shared" si="468"/>
        <v>1</v>
      </c>
      <c r="I3313" t="b">
        <f t="shared" si="469"/>
        <v>1</v>
      </c>
      <c r="J3313" t="b">
        <f t="shared" si="470"/>
        <v>0</v>
      </c>
    </row>
    <row r="3314" spans="1:10">
      <c r="A3314" s="1" t="s">
        <v>413</v>
      </c>
      <c r="B3314" t="str">
        <f t="shared" si="464"/>
        <v xml:space="preserve"> nyski </v>
      </c>
      <c r="C3314" s="4" t="s">
        <v>17</v>
      </c>
      <c r="D3314" s="6">
        <v>10891</v>
      </c>
      <c r="E3314" s="6">
        <v>5301</v>
      </c>
      <c r="F3314" s="6">
        <v>5590</v>
      </c>
      <c r="G3314" t="b">
        <f t="shared" si="467"/>
        <v>0</v>
      </c>
      <c r="H3314" t="b">
        <f t="shared" si="468"/>
        <v>1</v>
      </c>
      <c r="I3314" t="b">
        <f t="shared" si="469"/>
        <v>1</v>
      </c>
      <c r="J3314" t="b">
        <f t="shared" si="470"/>
        <v>0</v>
      </c>
    </row>
    <row r="3315" spans="1:10">
      <c r="A3315" s="1" t="s">
        <v>413</v>
      </c>
      <c r="B3315" t="str">
        <f t="shared" si="464"/>
        <v xml:space="preserve"> nyski </v>
      </c>
      <c r="C3315" s="4" t="s">
        <v>18</v>
      </c>
      <c r="D3315" s="6">
        <v>10804</v>
      </c>
      <c r="E3315" s="6">
        <v>5151</v>
      </c>
      <c r="F3315" s="6">
        <v>5653</v>
      </c>
      <c r="G3315" t="b">
        <f t="shared" si="467"/>
        <v>0</v>
      </c>
      <c r="H3315" t="b">
        <f t="shared" si="468"/>
        <v>1</v>
      </c>
      <c r="I3315" t="b">
        <f t="shared" si="469"/>
        <v>1</v>
      </c>
      <c r="J3315" t="b">
        <f t="shared" si="470"/>
        <v>0</v>
      </c>
    </row>
    <row r="3316" spans="1:10">
      <c r="A3316" s="1" t="s">
        <v>413</v>
      </c>
      <c r="B3316" t="str">
        <f t="shared" si="464"/>
        <v xml:space="preserve"> nyski </v>
      </c>
      <c r="C3316" s="4" t="s">
        <v>19</v>
      </c>
      <c r="D3316" s="6">
        <v>8955</v>
      </c>
      <c r="E3316" s="6">
        <v>4039</v>
      </c>
      <c r="F3316" s="6">
        <v>4916</v>
      </c>
      <c r="G3316" t="b">
        <f t="shared" si="467"/>
        <v>0</v>
      </c>
      <c r="H3316" t="b">
        <f t="shared" si="468"/>
        <v>1</v>
      </c>
      <c r="I3316" t="b">
        <f t="shared" si="469"/>
        <v>1</v>
      </c>
      <c r="J3316" t="b">
        <f t="shared" si="470"/>
        <v>0</v>
      </c>
    </row>
    <row r="3317" spans="1:10">
      <c r="A3317" s="1" t="s">
        <v>413</v>
      </c>
      <c r="B3317" t="str">
        <f t="shared" si="464"/>
        <v xml:space="preserve"> nyski </v>
      </c>
      <c r="C3317" s="4" t="s">
        <v>5</v>
      </c>
      <c r="D3317" s="6">
        <v>14550</v>
      </c>
      <c r="E3317" s="6">
        <v>5101</v>
      </c>
      <c r="F3317" s="6">
        <v>9449</v>
      </c>
      <c r="G3317" t="b">
        <f t="shared" si="467"/>
        <v>1</v>
      </c>
      <c r="H3317" t="b">
        <f t="shared" si="468"/>
        <v>1</v>
      </c>
      <c r="I3317" t="b">
        <f t="shared" si="469"/>
        <v>0</v>
      </c>
      <c r="J3317" t="b">
        <f t="shared" si="470"/>
        <v>0</v>
      </c>
    </row>
    <row r="3318" spans="1:10">
      <c r="A3318" s="1" t="s">
        <v>413</v>
      </c>
      <c r="B3318" t="str">
        <f t="shared" si="464"/>
        <v xml:space="preserve"> nyski </v>
      </c>
      <c r="C3318" s="4" t="s">
        <v>4</v>
      </c>
      <c r="D3318" s="6">
        <f>SUM(D3316:D3317)</f>
        <v>23505</v>
      </c>
      <c r="E3318" s="6">
        <f>SUM(E3316:E3317)</f>
        <v>9140</v>
      </c>
      <c r="F3318" s="6">
        <f t="shared" ref="F3318" si="472">SUM(F3316:F3317)</f>
        <v>14365</v>
      </c>
      <c r="G3318" t="b">
        <f t="shared" si="467"/>
        <v>1</v>
      </c>
      <c r="H3318" t="b">
        <f t="shared" si="468"/>
        <v>0</v>
      </c>
      <c r="I3318" t="b">
        <f t="shared" si="469"/>
        <v>1</v>
      </c>
      <c r="J3318" t="b">
        <f t="shared" si="470"/>
        <v>0</v>
      </c>
    </row>
    <row r="3319" spans="1:10">
      <c r="A3319" s="1" t="s">
        <v>413</v>
      </c>
      <c r="B3319" t="str">
        <f t="shared" si="464"/>
        <v xml:space="preserve"> oleski </v>
      </c>
      <c r="C3319" s="4" t="s">
        <v>249</v>
      </c>
      <c r="D3319" s="6">
        <v>65181</v>
      </c>
      <c r="E3319" s="6">
        <v>31769</v>
      </c>
      <c r="F3319" s="6">
        <v>33412</v>
      </c>
      <c r="G3319" t="b">
        <f t="shared" si="467"/>
        <v>1</v>
      </c>
      <c r="H3319" t="b">
        <f t="shared" si="468"/>
        <v>1</v>
      </c>
      <c r="I3319" t="b">
        <f t="shared" si="469"/>
        <v>1</v>
      </c>
      <c r="J3319" t="b">
        <f t="shared" si="470"/>
        <v>1</v>
      </c>
    </row>
    <row r="3320" spans="1:10">
      <c r="A3320" s="1" t="s">
        <v>413</v>
      </c>
      <c r="B3320" t="str">
        <f t="shared" ref="B3320:B3383" si="473">IF(C3319="65+",C3320,B3319)</f>
        <v xml:space="preserve"> oleski </v>
      </c>
      <c r="C3320" s="4" t="s">
        <v>6</v>
      </c>
      <c r="D3320" s="6">
        <v>2831</v>
      </c>
      <c r="E3320" s="6">
        <v>1458</v>
      </c>
      <c r="F3320" s="6">
        <v>1373</v>
      </c>
      <c r="G3320" t="b">
        <f t="shared" si="467"/>
        <v>0</v>
      </c>
      <c r="H3320" t="b">
        <f t="shared" si="468"/>
        <v>1</v>
      </c>
      <c r="I3320" t="b">
        <f t="shared" si="469"/>
        <v>1</v>
      </c>
      <c r="J3320" t="b">
        <f t="shared" si="470"/>
        <v>0</v>
      </c>
    </row>
    <row r="3321" spans="1:10">
      <c r="A3321" s="1" t="s">
        <v>413</v>
      </c>
      <c r="B3321" t="str">
        <f t="shared" si="473"/>
        <v xml:space="preserve"> oleski </v>
      </c>
      <c r="C3321" s="4" t="s">
        <v>7</v>
      </c>
      <c r="D3321" s="6">
        <v>2882</v>
      </c>
      <c r="E3321" s="6">
        <v>1474</v>
      </c>
      <c r="F3321" s="6">
        <v>1408</v>
      </c>
      <c r="G3321" t="b">
        <f t="shared" si="467"/>
        <v>0</v>
      </c>
      <c r="H3321" t="b">
        <f t="shared" si="468"/>
        <v>1</v>
      </c>
      <c r="I3321" t="b">
        <f t="shared" si="469"/>
        <v>1</v>
      </c>
      <c r="J3321" t="b">
        <f t="shared" si="470"/>
        <v>0</v>
      </c>
    </row>
    <row r="3322" spans="1:10">
      <c r="A3322" s="1" t="s">
        <v>413</v>
      </c>
      <c r="B3322" t="str">
        <f t="shared" si="473"/>
        <v xml:space="preserve"> oleski </v>
      </c>
      <c r="C3322" s="4" t="s">
        <v>8</v>
      </c>
      <c r="D3322" s="6">
        <v>2814</v>
      </c>
      <c r="E3322" s="6">
        <v>1431</v>
      </c>
      <c r="F3322" s="6">
        <v>1383</v>
      </c>
      <c r="G3322" t="b">
        <f t="shared" si="467"/>
        <v>0</v>
      </c>
      <c r="H3322" t="b">
        <f t="shared" si="468"/>
        <v>1</v>
      </c>
      <c r="I3322" t="b">
        <f t="shared" si="469"/>
        <v>1</v>
      </c>
      <c r="J3322" t="b">
        <f t="shared" si="470"/>
        <v>0</v>
      </c>
    </row>
    <row r="3323" spans="1:10">
      <c r="A3323" s="1" t="s">
        <v>413</v>
      </c>
      <c r="B3323" t="str">
        <f t="shared" si="473"/>
        <v xml:space="preserve"> oleski </v>
      </c>
      <c r="C3323" s="4" t="s">
        <v>9</v>
      </c>
      <c r="D3323" s="6">
        <v>3344</v>
      </c>
      <c r="E3323" s="6">
        <v>1709</v>
      </c>
      <c r="F3323" s="6">
        <v>1635</v>
      </c>
      <c r="G3323" t="b">
        <f t="shared" si="467"/>
        <v>0</v>
      </c>
      <c r="H3323" t="b">
        <f t="shared" si="468"/>
        <v>1</v>
      </c>
      <c r="I3323" t="b">
        <f t="shared" si="469"/>
        <v>1</v>
      </c>
      <c r="J3323" t="b">
        <f t="shared" si="470"/>
        <v>0</v>
      </c>
    </row>
    <row r="3324" spans="1:10">
      <c r="A3324" s="1" t="s">
        <v>413</v>
      </c>
      <c r="B3324" t="str">
        <f t="shared" si="473"/>
        <v xml:space="preserve"> oleski </v>
      </c>
      <c r="C3324" s="4" t="s">
        <v>10</v>
      </c>
      <c r="D3324" s="6">
        <v>4047</v>
      </c>
      <c r="E3324" s="6">
        <v>1993</v>
      </c>
      <c r="F3324" s="6">
        <v>2054</v>
      </c>
      <c r="G3324" t="b">
        <f t="shared" si="467"/>
        <v>0</v>
      </c>
      <c r="H3324" t="b">
        <f t="shared" si="468"/>
        <v>1</v>
      </c>
      <c r="I3324" t="b">
        <f t="shared" si="469"/>
        <v>1</v>
      </c>
      <c r="J3324" t="b">
        <f t="shared" si="470"/>
        <v>0</v>
      </c>
    </row>
    <row r="3325" spans="1:10">
      <c r="A3325" s="1" t="s">
        <v>413</v>
      </c>
      <c r="B3325" t="str">
        <f t="shared" si="473"/>
        <v xml:space="preserve"> oleski </v>
      </c>
      <c r="C3325" s="4" t="s">
        <v>11</v>
      </c>
      <c r="D3325" s="6">
        <v>5043</v>
      </c>
      <c r="E3325" s="6">
        <v>2567</v>
      </c>
      <c r="F3325" s="6">
        <v>2476</v>
      </c>
      <c r="G3325" t="b">
        <f t="shared" si="467"/>
        <v>0</v>
      </c>
      <c r="H3325" t="b">
        <f t="shared" si="468"/>
        <v>1</v>
      </c>
      <c r="I3325" t="b">
        <f t="shared" si="469"/>
        <v>1</v>
      </c>
      <c r="J3325" t="b">
        <f t="shared" si="470"/>
        <v>0</v>
      </c>
    </row>
    <row r="3326" spans="1:10">
      <c r="A3326" s="1" t="s">
        <v>413</v>
      </c>
      <c r="B3326" t="str">
        <f t="shared" si="473"/>
        <v xml:space="preserve"> oleski </v>
      </c>
      <c r="C3326" s="4" t="s">
        <v>12</v>
      </c>
      <c r="D3326" s="6">
        <v>5045</v>
      </c>
      <c r="E3326" s="6">
        <v>2581</v>
      </c>
      <c r="F3326" s="6">
        <v>2464</v>
      </c>
      <c r="G3326" t="b">
        <f t="shared" si="467"/>
        <v>0</v>
      </c>
      <c r="H3326" t="b">
        <f t="shared" si="468"/>
        <v>1</v>
      </c>
      <c r="I3326" t="b">
        <f t="shared" si="469"/>
        <v>1</v>
      </c>
      <c r="J3326" t="b">
        <f t="shared" si="470"/>
        <v>0</v>
      </c>
    </row>
    <row r="3327" spans="1:10">
      <c r="A3327" s="1" t="s">
        <v>413</v>
      </c>
      <c r="B3327" t="str">
        <f t="shared" si="473"/>
        <v xml:space="preserve"> oleski </v>
      </c>
      <c r="C3327" s="4" t="s">
        <v>13</v>
      </c>
      <c r="D3327" s="6">
        <v>4789</v>
      </c>
      <c r="E3327" s="6">
        <v>2376</v>
      </c>
      <c r="F3327" s="6">
        <v>2413</v>
      </c>
      <c r="G3327" t="b">
        <f t="shared" si="467"/>
        <v>0</v>
      </c>
      <c r="H3327" t="b">
        <f t="shared" si="468"/>
        <v>1</v>
      </c>
      <c r="I3327" t="b">
        <f t="shared" si="469"/>
        <v>1</v>
      </c>
      <c r="J3327" t="b">
        <f t="shared" si="470"/>
        <v>0</v>
      </c>
    </row>
    <row r="3328" spans="1:10">
      <c r="A3328" s="1" t="s">
        <v>413</v>
      </c>
      <c r="B3328" t="str">
        <f t="shared" si="473"/>
        <v xml:space="preserve"> oleski </v>
      </c>
      <c r="C3328" s="4" t="s">
        <v>14</v>
      </c>
      <c r="D3328" s="6">
        <v>4624</v>
      </c>
      <c r="E3328" s="6">
        <v>2315</v>
      </c>
      <c r="F3328" s="6">
        <v>2309</v>
      </c>
      <c r="G3328" t="b">
        <f t="shared" si="467"/>
        <v>0</v>
      </c>
      <c r="H3328" t="b">
        <f t="shared" si="468"/>
        <v>1</v>
      </c>
      <c r="I3328" t="b">
        <f t="shared" si="469"/>
        <v>1</v>
      </c>
      <c r="J3328" t="b">
        <f t="shared" si="470"/>
        <v>0</v>
      </c>
    </row>
    <row r="3329" spans="1:10">
      <c r="A3329" s="1" t="s">
        <v>413</v>
      </c>
      <c r="B3329" t="str">
        <f t="shared" si="473"/>
        <v xml:space="preserve"> oleski </v>
      </c>
      <c r="C3329" s="4" t="s">
        <v>15</v>
      </c>
      <c r="D3329" s="6">
        <v>4566</v>
      </c>
      <c r="E3329" s="6">
        <v>2317</v>
      </c>
      <c r="F3329" s="6">
        <v>2249</v>
      </c>
      <c r="G3329" t="b">
        <f t="shared" si="467"/>
        <v>0</v>
      </c>
      <c r="H3329" t="b">
        <f t="shared" si="468"/>
        <v>1</v>
      </c>
      <c r="I3329" t="b">
        <f t="shared" si="469"/>
        <v>1</v>
      </c>
      <c r="J3329" t="b">
        <f t="shared" si="470"/>
        <v>0</v>
      </c>
    </row>
    <row r="3330" spans="1:10">
      <c r="A3330" s="1" t="s">
        <v>413</v>
      </c>
      <c r="B3330" t="str">
        <f t="shared" si="473"/>
        <v xml:space="preserve"> oleski </v>
      </c>
      <c r="C3330" s="4" t="s">
        <v>16</v>
      </c>
      <c r="D3330" s="6">
        <v>4975</v>
      </c>
      <c r="E3330" s="6">
        <v>2574</v>
      </c>
      <c r="F3330" s="6">
        <v>2401</v>
      </c>
      <c r="G3330" t="b">
        <f t="shared" si="467"/>
        <v>0</v>
      </c>
      <c r="H3330" t="b">
        <f t="shared" si="468"/>
        <v>1</v>
      </c>
      <c r="I3330" t="b">
        <f t="shared" si="469"/>
        <v>1</v>
      </c>
      <c r="J3330" t="b">
        <f t="shared" si="470"/>
        <v>0</v>
      </c>
    </row>
    <row r="3331" spans="1:10">
      <c r="A3331" s="1" t="s">
        <v>413</v>
      </c>
      <c r="B3331" t="str">
        <f t="shared" si="473"/>
        <v xml:space="preserve"> oleski </v>
      </c>
      <c r="C3331" s="4" t="s">
        <v>17</v>
      </c>
      <c r="D3331" s="6">
        <v>4873</v>
      </c>
      <c r="E3331" s="6">
        <v>2453</v>
      </c>
      <c r="F3331" s="6">
        <v>2420</v>
      </c>
      <c r="G3331" t="b">
        <f t="shared" si="467"/>
        <v>0</v>
      </c>
      <c r="H3331" t="b">
        <f t="shared" si="468"/>
        <v>1</v>
      </c>
      <c r="I3331" t="b">
        <f t="shared" si="469"/>
        <v>1</v>
      </c>
      <c r="J3331" t="b">
        <f t="shared" si="470"/>
        <v>0</v>
      </c>
    </row>
    <row r="3332" spans="1:10">
      <c r="A3332" s="1" t="s">
        <v>413</v>
      </c>
      <c r="B3332" t="str">
        <f t="shared" si="473"/>
        <v xml:space="preserve"> oleski </v>
      </c>
      <c r="C3332" s="4" t="s">
        <v>18</v>
      </c>
      <c r="D3332" s="6">
        <v>4560</v>
      </c>
      <c r="E3332" s="6">
        <v>2187</v>
      </c>
      <c r="F3332" s="6">
        <v>2373</v>
      </c>
      <c r="G3332" t="b">
        <f t="shared" si="467"/>
        <v>0</v>
      </c>
      <c r="H3332" t="b">
        <f t="shared" si="468"/>
        <v>1</v>
      </c>
      <c r="I3332" t="b">
        <f t="shared" si="469"/>
        <v>1</v>
      </c>
      <c r="J3332" t="b">
        <f t="shared" si="470"/>
        <v>0</v>
      </c>
    </row>
    <row r="3333" spans="1:10">
      <c r="A3333" s="1" t="s">
        <v>413</v>
      </c>
      <c r="B3333" t="str">
        <f t="shared" si="473"/>
        <v xml:space="preserve"> oleski </v>
      </c>
      <c r="C3333" s="4" t="s">
        <v>19</v>
      </c>
      <c r="D3333" s="6">
        <v>3346</v>
      </c>
      <c r="E3333" s="6">
        <v>1525</v>
      </c>
      <c r="F3333" s="6">
        <v>1821</v>
      </c>
      <c r="G3333" t="b">
        <f t="shared" si="467"/>
        <v>0</v>
      </c>
      <c r="H3333" t="b">
        <f t="shared" si="468"/>
        <v>1</v>
      </c>
      <c r="I3333" t="b">
        <f t="shared" si="469"/>
        <v>1</v>
      </c>
      <c r="J3333" t="b">
        <f t="shared" si="470"/>
        <v>0</v>
      </c>
    </row>
    <row r="3334" spans="1:10">
      <c r="A3334" s="1" t="s">
        <v>413</v>
      </c>
      <c r="B3334" t="str">
        <f t="shared" si="473"/>
        <v xml:space="preserve"> oleski </v>
      </c>
      <c r="C3334" s="4" t="s">
        <v>5</v>
      </c>
      <c r="D3334" s="6">
        <v>7442</v>
      </c>
      <c r="E3334" s="6">
        <v>2809</v>
      </c>
      <c r="F3334" s="6">
        <v>4633</v>
      </c>
      <c r="G3334" t="b">
        <f t="shared" si="467"/>
        <v>1</v>
      </c>
      <c r="H3334" t="b">
        <f t="shared" si="468"/>
        <v>1</v>
      </c>
      <c r="I3334" t="b">
        <f t="shared" si="469"/>
        <v>0</v>
      </c>
      <c r="J3334" t="b">
        <f t="shared" si="470"/>
        <v>0</v>
      </c>
    </row>
    <row r="3335" spans="1:10">
      <c r="A3335" s="1" t="s">
        <v>413</v>
      </c>
      <c r="B3335" t="str">
        <f t="shared" si="473"/>
        <v xml:space="preserve"> oleski </v>
      </c>
      <c r="C3335" s="4" t="s">
        <v>4</v>
      </c>
      <c r="D3335" s="6">
        <f>SUM(D3333:D3334)</f>
        <v>10788</v>
      </c>
      <c r="E3335" s="6">
        <f>SUM(E3333:E3334)</f>
        <v>4334</v>
      </c>
      <c r="F3335" s="6">
        <f t="shared" ref="F3335" si="474">SUM(F3333:F3334)</f>
        <v>6454</v>
      </c>
      <c r="G3335" t="b">
        <f t="shared" si="467"/>
        <v>1</v>
      </c>
      <c r="H3335" t="b">
        <f t="shared" si="468"/>
        <v>0</v>
      </c>
      <c r="I3335" t="b">
        <f t="shared" si="469"/>
        <v>1</v>
      </c>
      <c r="J3335" t="b">
        <f t="shared" si="470"/>
        <v>0</v>
      </c>
    </row>
    <row r="3336" spans="1:10">
      <c r="A3336" s="1" t="s">
        <v>413</v>
      </c>
      <c r="B3336" t="str">
        <f t="shared" si="473"/>
        <v xml:space="preserve"> opolski </v>
      </c>
      <c r="C3336" s="4" t="s">
        <v>153</v>
      </c>
      <c r="D3336" s="6">
        <v>133197</v>
      </c>
      <c r="E3336" s="6">
        <v>64625</v>
      </c>
      <c r="F3336" s="6">
        <v>68572</v>
      </c>
      <c r="G3336" t="b">
        <f t="shared" si="467"/>
        <v>1</v>
      </c>
      <c r="H3336" t="b">
        <f t="shared" si="468"/>
        <v>1</v>
      </c>
      <c r="I3336" t="b">
        <f t="shared" si="469"/>
        <v>1</v>
      </c>
      <c r="J3336" t="b">
        <f t="shared" si="470"/>
        <v>1</v>
      </c>
    </row>
    <row r="3337" spans="1:10">
      <c r="A3337" s="1" t="s">
        <v>413</v>
      </c>
      <c r="B3337" t="str">
        <f t="shared" si="473"/>
        <v xml:space="preserve"> opolski </v>
      </c>
      <c r="C3337" s="4" t="s">
        <v>6</v>
      </c>
      <c r="D3337" s="6">
        <v>5697</v>
      </c>
      <c r="E3337" s="6">
        <v>2932</v>
      </c>
      <c r="F3337" s="6">
        <v>2765</v>
      </c>
      <c r="G3337" t="b">
        <f t="shared" si="467"/>
        <v>0</v>
      </c>
      <c r="H3337" t="b">
        <f t="shared" si="468"/>
        <v>1</v>
      </c>
      <c r="I3337" t="b">
        <f t="shared" si="469"/>
        <v>1</v>
      </c>
      <c r="J3337" t="b">
        <f t="shared" si="470"/>
        <v>0</v>
      </c>
    </row>
    <row r="3338" spans="1:10">
      <c r="A3338" s="1" t="s">
        <v>413</v>
      </c>
      <c r="B3338" t="str">
        <f t="shared" si="473"/>
        <v xml:space="preserve"> opolski </v>
      </c>
      <c r="C3338" s="4" t="s">
        <v>7</v>
      </c>
      <c r="D3338" s="6">
        <v>5978</v>
      </c>
      <c r="E3338" s="6">
        <v>3110</v>
      </c>
      <c r="F3338" s="6">
        <v>2868</v>
      </c>
      <c r="G3338" t="b">
        <f t="shared" si="467"/>
        <v>0</v>
      </c>
      <c r="H3338" t="b">
        <f t="shared" si="468"/>
        <v>1</v>
      </c>
      <c r="I3338" t="b">
        <f t="shared" si="469"/>
        <v>1</v>
      </c>
      <c r="J3338" t="b">
        <f t="shared" si="470"/>
        <v>0</v>
      </c>
    </row>
    <row r="3339" spans="1:10">
      <c r="A3339" s="1" t="s">
        <v>413</v>
      </c>
      <c r="B3339" t="str">
        <f t="shared" si="473"/>
        <v xml:space="preserve"> opolski </v>
      </c>
      <c r="C3339" s="4" t="s">
        <v>8</v>
      </c>
      <c r="D3339" s="6">
        <v>5752</v>
      </c>
      <c r="E3339" s="6">
        <v>2926</v>
      </c>
      <c r="F3339" s="6">
        <v>2826</v>
      </c>
      <c r="G3339" t="b">
        <f t="shared" si="467"/>
        <v>0</v>
      </c>
      <c r="H3339" t="b">
        <f t="shared" si="468"/>
        <v>1</v>
      </c>
      <c r="I3339" t="b">
        <f t="shared" si="469"/>
        <v>1</v>
      </c>
      <c r="J3339" t="b">
        <f t="shared" si="470"/>
        <v>0</v>
      </c>
    </row>
    <row r="3340" spans="1:10">
      <c r="A3340" s="1" t="s">
        <v>413</v>
      </c>
      <c r="B3340" t="str">
        <f t="shared" si="473"/>
        <v xml:space="preserve"> opolski </v>
      </c>
      <c r="C3340" s="4" t="s">
        <v>9</v>
      </c>
      <c r="D3340" s="6">
        <v>6592</v>
      </c>
      <c r="E3340" s="6">
        <v>3408</v>
      </c>
      <c r="F3340" s="6">
        <v>3184</v>
      </c>
      <c r="G3340" t="b">
        <f t="shared" si="467"/>
        <v>0</v>
      </c>
      <c r="H3340" t="b">
        <f t="shared" si="468"/>
        <v>1</v>
      </c>
      <c r="I3340" t="b">
        <f t="shared" si="469"/>
        <v>1</v>
      </c>
      <c r="J3340" t="b">
        <f t="shared" si="470"/>
        <v>0</v>
      </c>
    </row>
    <row r="3341" spans="1:10">
      <c r="A3341" s="1" t="s">
        <v>413</v>
      </c>
      <c r="B3341" t="str">
        <f t="shared" si="473"/>
        <v xml:space="preserve"> opolski </v>
      </c>
      <c r="C3341" s="4" t="s">
        <v>10</v>
      </c>
      <c r="D3341" s="6">
        <v>7689</v>
      </c>
      <c r="E3341" s="6">
        <v>3835</v>
      </c>
      <c r="F3341" s="6">
        <v>3854</v>
      </c>
      <c r="G3341" t="b">
        <f t="shared" si="467"/>
        <v>0</v>
      </c>
      <c r="H3341" t="b">
        <f t="shared" si="468"/>
        <v>1</v>
      </c>
      <c r="I3341" t="b">
        <f t="shared" si="469"/>
        <v>1</v>
      </c>
      <c r="J3341" t="b">
        <f t="shared" si="470"/>
        <v>0</v>
      </c>
    </row>
    <row r="3342" spans="1:10">
      <c r="A3342" s="1" t="s">
        <v>413</v>
      </c>
      <c r="B3342" t="str">
        <f t="shared" si="473"/>
        <v xml:space="preserve"> opolski </v>
      </c>
      <c r="C3342" s="4" t="s">
        <v>11</v>
      </c>
      <c r="D3342" s="6">
        <v>9679</v>
      </c>
      <c r="E3342" s="6">
        <v>4820</v>
      </c>
      <c r="F3342" s="6">
        <v>4859</v>
      </c>
      <c r="G3342" t="b">
        <f t="shared" si="467"/>
        <v>0</v>
      </c>
      <c r="H3342" t="b">
        <f t="shared" si="468"/>
        <v>1</v>
      </c>
      <c r="I3342" t="b">
        <f t="shared" si="469"/>
        <v>1</v>
      </c>
      <c r="J3342" t="b">
        <f t="shared" si="470"/>
        <v>0</v>
      </c>
    </row>
    <row r="3343" spans="1:10">
      <c r="A3343" s="1" t="s">
        <v>413</v>
      </c>
      <c r="B3343" t="str">
        <f t="shared" si="473"/>
        <v xml:space="preserve"> opolski </v>
      </c>
      <c r="C3343" s="4" t="s">
        <v>12</v>
      </c>
      <c r="D3343" s="6">
        <v>10835</v>
      </c>
      <c r="E3343" s="6">
        <v>5186</v>
      </c>
      <c r="F3343" s="6">
        <v>5649</v>
      </c>
      <c r="G3343" t="b">
        <f t="shared" si="467"/>
        <v>0</v>
      </c>
      <c r="H3343" t="b">
        <f t="shared" si="468"/>
        <v>1</v>
      </c>
      <c r="I3343" t="b">
        <f t="shared" si="469"/>
        <v>1</v>
      </c>
      <c r="J3343" t="b">
        <f t="shared" si="470"/>
        <v>0</v>
      </c>
    </row>
    <row r="3344" spans="1:10">
      <c r="A3344" s="1" t="s">
        <v>413</v>
      </c>
      <c r="B3344" t="str">
        <f t="shared" si="473"/>
        <v xml:space="preserve"> opolski </v>
      </c>
      <c r="C3344" s="4" t="s">
        <v>13</v>
      </c>
      <c r="D3344" s="6">
        <v>10676</v>
      </c>
      <c r="E3344" s="6">
        <v>5223</v>
      </c>
      <c r="F3344" s="6">
        <v>5453</v>
      </c>
      <c r="G3344" t="b">
        <f t="shared" si="467"/>
        <v>0</v>
      </c>
      <c r="H3344" t="b">
        <f t="shared" si="468"/>
        <v>1</v>
      </c>
      <c r="I3344" t="b">
        <f t="shared" si="469"/>
        <v>1</v>
      </c>
      <c r="J3344" t="b">
        <f t="shared" si="470"/>
        <v>0</v>
      </c>
    </row>
    <row r="3345" spans="1:10">
      <c r="A3345" s="1" t="s">
        <v>413</v>
      </c>
      <c r="B3345" t="str">
        <f t="shared" si="473"/>
        <v xml:space="preserve"> opolski </v>
      </c>
      <c r="C3345" s="4" t="s">
        <v>14</v>
      </c>
      <c r="D3345" s="6">
        <v>10290</v>
      </c>
      <c r="E3345" s="6">
        <v>5202</v>
      </c>
      <c r="F3345" s="6">
        <v>5088</v>
      </c>
      <c r="G3345" t="b">
        <f t="shared" si="467"/>
        <v>0</v>
      </c>
      <c r="H3345" t="b">
        <f t="shared" si="468"/>
        <v>1</v>
      </c>
      <c r="I3345" t="b">
        <f t="shared" si="469"/>
        <v>1</v>
      </c>
      <c r="J3345" t="b">
        <f t="shared" si="470"/>
        <v>0</v>
      </c>
    </row>
    <row r="3346" spans="1:10">
      <c r="A3346" s="1" t="s">
        <v>413</v>
      </c>
      <c r="B3346" t="str">
        <f t="shared" si="473"/>
        <v xml:space="preserve"> opolski </v>
      </c>
      <c r="C3346" s="4" t="s">
        <v>15</v>
      </c>
      <c r="D3346" s="6">
        <v>10142</v>
      </c>
      <c r="E3346" s="6">
        <v>5020</v>
      </c>
      <c r="F3346" s="6">
        <v>5122</v>
      </c>
      <c r="G3346" t="b">
        <f t="shared" si="467"/>
        <v>0</v>
      </c>
      <c r="H3346" t="b">
        <f t="shared" si="468"/>
        <v>1</v>
      </c>
      <c r="I3346" t="b">
        <f t="shared" si="469"/>
        <v>1</v>
      </c>
      <c r="J3346" t="b">
        <f t="shared" si="470"/>
        <v>0</v>
      </c>
    </row>
    <row r="3347" spans="1:10">
      <c r="A3347" s="1" t="s">
        <v>413</v>
      </c>
      <c r="B3347" t="str">
        <f t="shared" si="473"/>
        <v xml:space="preserve"> opolski </v>
      </c>
      <c r="C3347" s="4" t="s">
        <v>16</v>
      </c>
      <c r="D3347" s="6">
        <v>10482</v>
      </c>
      <c r="E3347" s="6">
        <v>5419</v>
      </c>
      <c r="F3347" s="6">
        <v>5063</v>
      </c>
      <c r="G3347" t="b">
        <f t="shared" si="467"/>
        <v>0</v>
      </c>
      <c r="H3347" t="b">
        <f t="shared" si="468"/>
        <v>1</v>
      </c>
      <c r="I3347" t="b">
        <f t="shared" si="469"/>
        <v>1</v>
      </c>
      <c r="J3347" t="b">
        <f t="shared" si="470"/>
        <v>0</v>
      </c>
    </row>
    <row r="3348" spans="1:10">
      <c r="A3348" s="1" t="s">
        <v>413</v>
      </c>
      <c r="B3348" t="str">
        <f t="shared" si="473"/>
        <v xml:space="preserve"> opolski </v>
      </c>
      <c r="C3348" s="4" t="s">
        <v>17</v>
      </c>
      <c r="D3348" s="6">
        <v>10192</v>
      </c>
      <c r="E3348" s="6">
        <v>5110</v>
      </c>
      <c r="F3348" s="6">
        <v>5082</v>
      </c>
      <c r="G3348" t="b">
        <f t="shared" si="467"/>
        <v>0</v>
      </c>
      <c r="H3348" t="b">
        <f t="shared" si="468"/>
        <v>1</v>
      </c>
      <c r="I3348" t="b">
        <f t="shared" si="469"/>
        <v>1</v>
      </c>
      <c r="J3348" t="b">
        <f t="shared" si="470"/>
        <v>0</v>
      </c>
    </row>
    <row r="3349" spans="1:10">
      <c r="A3349" s="1" t="s">
        <v>413</v>
      </c>
      <c r="B3349" t="str">
        <f t="shared" si="473"/>
        <v xml:space="preserve"> opolski </v>
      </c>
      <c r="C3349" s="4" t="s">
        <v>18</v>
      </c>
      <c r="D3349" s="6">
        <v>8804</v>
      </c>
      <c r="E3349" s="6">
        <v>4263</v>
      </c>
      <c r="F3349" s="6">
        <v>4541</v>
      </c>
      <c r="G3349" t="b">
        <f t="shared" si="467"/>
        <v>0</v>
      </c>
      <c r="H3349" t="b">
        <f t="shared" si="468"/>
        <v>1</v>
      </c>
      <c r="I3349" t="b">
        <f t="shared" si="469"/>
        <v>1</v>
      </c>
      <c r="J3349" t="b">
        <f t="shared" si="470"/>
        <v>0</v>
      </c>
    </row>
    <row r="3350" spans="1:10">
      <c r="A3350" s="1" t="s">
        <v>413</v>
      </c>
      <c r="B3350" t="str">
        <f t="shared" si="473"/>
        <v xml:space="preserve"> opolski </v>
      </c>
      <c r="C3350" s="4" t="s">
        <v>19</v>
      </c>
      <c r="D3350" s="6">
        <v>6178</v>
      </c>
      <c r="E3350" s="6">
        <v>2875</v>
      </c>
      <c r="F3350" s="6">
        <v>3303</v>
      </c>
      <c r="G3350" t="b">
        <f t="shared" si="467"/>
        <v>0</v>
      </c>
      <c r="H3350" t="b">
        <f t="shared" si="468"/>
        <v>1</v>
      </c>
      <c r="I3350" t="b">
        <f t="shared" si="469"/>
        <v>1</v>
      </c>
      <c r="J3350" t="b">
        <f t="shared" si="470"/>
        <v>0</v>
      </c>
    </row>
    <row r="3351" spans="1:10">
      <c r="A3351" s="1" t="s">
        <v>413</v>
      </c>
      <c r="B3351" t="str">
        <f t="shared" si="473"/>
        <v xml:space="preserve"> opolski </v>
      </c>
      <c r="C3351" s="4" t="s">
        <v>5</v>
      </c>
      <c r="D3351" s="6">
        <v>14211</v>
      </c>
      <c r="E3351" s="6">
        <v>5296</v>
      </c>
      <c r="F3351" s="6">
        <v>8915</v>
      </c>
      <c r="G3351" t="b">
        <f t="shared" si="467"/>
        <v>1</v>
      </c>
      <c r="H3351" t="b">
        <f t="shared" si="468"/>
        <v>1</v>
      </c>
      <c r="I3351" t="b">
        <f t="shared" si="469"/>
        <v>0</v>
      </c>
      <c r="J3351" t="b">
        <f t="shared" si="470"/>
        <v>0</v>
      </c>
    </row>
    <row r="3352" spans="1:10">
      <c r="A3352" s="1" t="s">
        <v>413</v>
      </c>
      <c r="B3352" t="str">
        <f t="shared" si="473"/>
        <v xml:space="preserve"> opolski </v>
      </c>
      <c r="C3352" s="4" t="s">
        <v>4</v>
      </c>
      <c r="D3352" s="6">
        <f>SUM(D3350:D3351)</f>
        <v>20389</v>
      </c>
      <c r="E3352" s="6">
        <f>SUM(E3350:E3351)</f>
        <v>8171</v>
      </c>
      <c r="F3352" s="6">
        <f t="shared" ref="F3352" si="475">SUM(F3350:F3351)</f>
        <v>12218</v>
      </c>
      <c r="G3352" t="b">
        <f t="shared" si="467"/>
        <v>1</v>
      </c>
      <c r="H3352" t="b">
        <f t="shared" si="468"/>
        <v>0</v>
      </c>
      <c r="I3352" t="b">
        <f t="shared" si="469"/>
        <v>1</v>
      </c>
      <c r="J3352" t="b">
        <f t="shared" si="470"/>
        <v>0</v>
      </c>
    </row>
    <row r="3353" spans="1:10">
      <c r="A3353" s="1" t="s">
        <v>413</v>
      </c>
      <c r="B3353" t="str">
        <f t="shared" si="473"/>
        <v xml:space="preserve"> prudnicki </v>
      </c>
      <c r="C3353" s="4" t="s">
        <v>250</v>
      </c>
      <c r="D3353" s="6">
        <v>56043</v>
      </c>
      <c r="E3353" s="6">
        <v>26987</v>
      </c>
      <c r="F3353" s="6">
        <v>29056</v>
      </c>
      <c r="G3353" t="b">
        <f t="shared" si="467"/>
        <v>1</v>
      </c>
      <c r="H3353" t="b">
        <f t="shared" si="468"/>
        <v>1</v>
      </c>
      <c r="I3353" t="b">
        <f t="shared" si="469"/>
        <v>1</v>
      </c>
      <c r="J3353" t="b">
        <f t="shared" si="470"/>
        <v>1</v>
      </c>
    </row>
    <row r="3354" spans="1:10">
      <c r="A3354" s="1" t="s">
        <v>413</v>
      </c>
      <c r="B3354" t="str">
        <f t="shared" si="473"/>
        <v xml:space="preserve"> prudnicki </v>
      </c>
      <c r="C3354" s="4" t="s">
        <v>6</v>
      </c>
      <c r="D3354" s="6">
        <v>2385</v>
      </c>
      <c r="E3354" s="6">
        <v>1255</v>
      </c>
      <c r="F3354" s="6">
        <v>1130</v>
      </c>
      <c r="G3354" t="b">
        <f t="shared" si="467"/>
        <v>0</v>
      </c>
      <c r="H3354" t="b">
        <f t="shared" si="468"/>
        <v>1</v>
      </c>
      <c r="I3354" t="b">
        <f t="shared" si="469"/>
        <v>1</v>
      </c>
      <c r="J3354" t="b">
        <f t="shared" si="470"/>
        <v>0</v>
      </c>
    </row>
    <row r="3355" spans="1:10">
      <c r="A3355" s="1" t="s">
        <v>413</v>
      </c>
      <c r="B3355" t="str">
        <f t="shared" si="473"/>
        <v xml:space="preserve"> prudnicki </v>
      </c>
      <c r="C3355" s="4" t="s">
        <v>7</v>
      </c>
      <c r="D3355" s="6">
        <v>2642</v>
      </c>
      <c r="E3355" s="6">
        <v>1353</v>
      </c>
      <c r="F3355" s="6">
        <v>1289</v>
      </c>
      <c r="G3355" t="b">
        <f t="shared" si="467"/>
        <v>0</v>
      </c>
      <c r="H3355" t="b">
        <f t="shared" si="468"/>
        <v>1</v>
      </c>
      <c r="I3355" t="b">
        <f t="shared" si="469"/>
        <v>1</v>
      </c>
      <c r="J3355" t="b">
        <f t="shared" si="470"/>
        <v>0</v>
      </c>
    </row>
    <row r="3356" spans="1:10">
      <c r="A3356" s="1" t="s">
        <v>413</v>
      </c>
      <c r="B3356" t="str">
        <f t="shared" si="473"/>
        <v xml:space="preserve"> prudnicki </v>
      </c>
      <c r="C3356" s="4" t="s">
        <v>8</v>
      </c>
      <c r="D3356" s="6">
        <v>2497</v>
      </c>
      <c r="E3356" s="6">
        <v>1243</v>
      </c>
      <c r="F3356" s="6">
        <v>1254</v>
      </c>
      <c r="G3356" t="b">
        <f t="shared" si="467"/>
        <v>0</v>
      </c>
      <c r="H3356" t="b">
        <f t="shared" si="468"/>
        <v>1</v>
      </c>
      <c r="I3356" t="b">
        <f t="shared" si="469"/>
        <v>1</v>
      </c>
      <c r="J3356" t="b">
        <f t="shared" si="470"/>
        <v>0</v>
      </c>
    </row>
    <row r="3357" spans="1:10">
      <c r="A3357" s="1" t="s">
        <v>413</v>
      </c>
      <c r="B3357" t="str">
        <f t="shared" si="473"/>
        <v xml:space="preserve"> prudnicki </v>
      </c>
      <c r="C3357" s="4" t="s">
        <v>9</v>
      </c>
      <c r="D3357" s="6">
        <v>2822</v>
      </c>
      <c r="E3357" s="6">
        <v>1444</v>
      </c>
      <c r="F3357" s="6">
        <v>1378</v>
      </c>
      <c r="G3357" t="b">
        <f t="shared" si="467"/>
        <v>0</v>
      </c>
      <c r="H3357" t="b">
        <f t="shared" si="468"/>
        <v>1</v>
      </c>
      <c r="I3357" t="b">
        <f t="shared" si="469"/>
        <v>1</v>
      </c>
      <c r="J3357" t="b">
        <f t="shared" si="470"/>
        <v>0</v>
      </c>
    </row>
    <row r="3358" spans="1:10">
      <c r="A3358" s="1" t="s">
        <v>413</v>
      </c>
      <c r="B3358" t="str">
        <f t="shared" si="473"/>
        <v xml:space="preserve"> prudnicki </v>
      </c>
      <c r="C3358" s="4" t="s">
        <v>10</v>
      </c>
      <c r="D3358" s="6">
        <v>3638</v>
      </c>
      <c r="E3358" s="6">
        <v>1908</v>
      </c>
      <c r="F3358" s="6">
        <v>1730</v>
      </c>
      <c r="G3358" t="b">
        <f t="shared" si="467"/>
        <v>0</v>
      </c>
      <c r="H3358" t="b">
        <f t="shared" si="468"/>
        <v>1</v>
      </c>
      <c r="I3358" t="b">
        <f t="shared" si="469"/>
        <v>1</v>
      </c>
      <c r="J3358" t="b">
        <f t="shared" si="470"/>
        <v>0</v>
      </c>
    </row>
    <row r="3359" spans="1:10">
      <c r="A3359" s="1" t="s">
        <v>413</v>
      </c>
      <c r="B3359" t="str">
        <f t="shared" si="473"/>
        <v xml:space="preserve"> prudnicki </v>
      </c>
      <c r="C3359" s="4" t="s">
        <v>11</v>
      </c>
      <c r="D3359" s="6">
        <v>4329</v>
      </c>
      <c r="E3359" s="6">
        <v>2177</v>
      </c>
      <c r="F3359" s="6">
        <v>2152</v>
      </c>
      <c r="G3359" t="b">
        <f t="shared" ref="G3359:G3386" si="476">IFERROR(IF(SEARCH(" - ",C3359)&gt;0,FALSE,TRUE),TRUE)</f>
        <v>0</v>
      </c>
      <c r="H3359" t="b">
        <f t="shared" ref="H3359:H3386" si="477">IFERROR(IF(SEARCH("65+",C3359)&gt;0,FALSE,TRUE),TRUE)</f>
        <v>1</v>
      </c>
      <c r="I3359" t="b">
        <f t="shared" ref="I3359:I3386" si="478">IFERROR(IF(SEARCH("70",C3359)&gt;0,FALSE,TRUE),TRUE)</f>
        <v>1</v>
      </c>
      <c r="J3359" t="b">
        <f t="shared" ref="J3359:J3386" si="479">AND(G3359:I3359)</f>
        <v>0</v>
      </c>
    </row>
    <row r="3360" spans="1:10">
      <c r="A3360" s="1" t="s">
        <v>413</v>
      </c>
      <c r="B3360" t="str">
        <f t="shared" si="473"/>
        <v xml:space="preserve"> prudnicki </v>
      </c>
      <c r="C3360" s="4" t="s">
        <v>12</v>
      </c>
      <c r="D3360" s="6">
        <v>4408</v>
      </c>
      <c r="E3360" s="6">
        <v>2177</v>
      </c>
      <c r="F3360" s="6">
        <v>2231</v>
      </c>
      <c r="G3360" t="b">
        <f t="shared" si="476"/>
        <v>0</v>
      </c>
      <c r="H3360" t="b">
        <f t="shared" si="477"/>
        <v>1</v>
      </c>
      <c r="I3360" t="b">
        <f t="shared" si="478"/>
        <v>1</v>
      </c>
      <c r="J3360" t="b">
        <f t="shared" si="479"/>
        <v>0</v>
      </c>
    </row>
    <row r="3361" spans="1:10">
      <c r="A3361" s="1" t="s">
        <v>413</v>
      </c>
      <c r="B3361" t="str">
        <f t="shared" si="473"/>
        <v xml:space="preserve"> prudnicki </v>
      </c>
      <c r="C3361" s="4" t="s">
        <v>13</v>
      </c>
      <c r="D3361" s="6">
        <v>4061</v>
      </c>
      <c r="E3361" s="6">
        <v>2060</v>
      </c>
      <c r="F3361" s="6">
        <v>2001</v>
      </c>
      <c r="G3361" t="b">
        <f t="shared" si="476"/>
        <v>0</v>
      </c>
      <c r="H3361" t="b">
        <f t="shared" si="477"/>
        <v>1</v>
      </c>
      <c r="I3361" t="b">
        <f t="shared" si="478"/>
        <v>1</v>
      </c>
      <c r="J3361" t="b">
        <f t="shared" si="479"/>
        <v>0</v>
      </c>
    </row>
    <row r="3362" spans="1:10">
      <c r="A3362" s="1" t="s">
        <v>413</v>
      </c>
      <c r="B3362" t="str">
        <f t="shared" si="473"/>
        <v xml:space="preserve"> prudnicki </v>
      </c>
      <c r="C3362" s="4" t="s">
        <v>14</v>
      </c>
      <c r="D3362" s="6">
        <v>3867</v>
      </c>
      <c r="E3362" s="6">
        <v>1950</v>
      </c>
      <c r="F3362" s="6">
        <v>1917</v>
      </c>
      <c r="G3362" t="b">
        <f t="shared" si="476"/>
        <v>0</v>
      </c>
      <c r="H3362" t="b">
        <f t="shared" si="477"/>
        <v>1</v>
      </c>
      <c r="I3362" t="b">
        <f t="shared" si="478"/>
        <v>1</v>
      </c>
      <c r="J3362" t="b">
        <f t="shared" si="479"/>
        <v>0</v>
      </c>
    </row>
    <row r="3363" spans="1:10">
      <c r="A3363" s="1" t="s">
        <v>413</v>
      </c>
      <c r="B3363" t="str">
        <f t="shared" si="473"/>
        <v xml:space="preserve"> prudnicki </v>
      </c>
      <c r="C3363" s="4" t="s">
        <v>15</v>
      </c>
      <c r="D3363" s="6">
        <v>3686</v>
      </c>
      <c r="E3363" s="6">
        <v>1823</v>
      </c>
      <c r="F3363" s="6">
        <v>1863</v>
      </c>
      <c r="G3363" t="b">
        <f t="shared" si="476"/>
        <v>0</v>
      </c>
      <c r="H3363" t="b">
        <f t="shared" si="477"/>
        <v>1</v>
      </c>
      <c r="I3363" t="b">
        <f t="shared" si="478"/>
        <v>1</v>
      </c>
      <c r="J3363" t="b">
        <f t="shared" si="479"/>
        <v>0</v>
      </c>
    </row>
    <row r="3364" spans="1:10">
      <c r="A3364" s="1" t="s">
        <v>413</v>
      </c>
      <c r="B3364" t="str">
        <f t="shared" si="473"/>
        <v xml:space="preserve"> prudnicki </v>
      </c>
      <c r="C3364" s="4" t="s">
        <v>16</v>
      </c>
      <c r="D3364" s="6">
        <v>3925</v>
      </c>
      <c r="E3364" s="6">
        <v>1958</v>
      </c>
      <c r="F3364" s="6">
        <v>1967</v>
      </c>
      <c r="G3364" t="b">
        <f t="shared" si="476"/>
        <v>0</v>
      </c>
      <c r="H3364" t="b">
        <f t="shared" si="477"/>
        <v>1</v>
      </c>
      <c r="I3364" t="b">
        <f t="shared" si="478"/>
        <v>1</v>
      </c>
      <c r="J3364" t="b">
        <f t="shared" si="479"/>
        <v>0</v>
      </c>
    </row>
    <row r="3365" spans="1:10">
      <c r="A3365" s="1" t="s">
        <v>413</v>
      </c>
      <c r="B3365" t="str">
        <f t="shared" si="473"/>
        <v xml:space="preserve"> prudnicki </v>
      </c>
      <c r="C3365" s="4" t="s">
        <v>17</v>
      </c>
      <c r="D3365" s="6">
        <v>4227</v>
      </c>
      <c r="E3365" s="6">
        <v>2128</v>
      </c>
      <c r="F3365" s="6">
        <v>2099</v>
      </c>
      <c r="G3365" t="b">
        <f t="shared" si="476"/>
        <v>0</v>
      </c>
      <c r="H3365" t="b">
        <f t="shared" si="477"/>
        <v>1</v>
      </c>
      <c r="I3365" t="b">
        <f t="shared" si="478"/>
        <v>1</v>
      </c>
      <c r="J3365" t="b">
        <f t="shared" si="479"/>
        <v>0</v>
      </c>
    </row>
    <row r="3366" spans="1:10">
      <c r="A3366" s="1" t="s">
        <v>413</v>
      </c>
      <c r="B3366" t="str">
        <f t="shared" si="473"/>
        <v xml:space="preserve"> prudnicki </v>
      </c>
      <c r="C3366" s="4" t="s">
        <v>18</v>
      </c>
      <c r="D3366" s="6">
        <v>3949</v>
      </c>
      <c r="E3366" s="6">
        <v>1889</v>
      </c>
      <c r="F3366" s="6">
        <v>2060</v>
      </c>
      <c r="G3366" t="b">
        <f t="shared" si="476"/>
        <v>0</v>
      </c>
      <c r="H3366" t="b">
        <f t="shared" si="477"/>
        <v>1</v>
      </c>
      <c r="I3366" t="b">
        <f t="shared" si="478"/>
        <v>1</v>
      </c>
      <c r="J3366" t="b">
        <f t="shared" si="479"/>
        <v>0</v>
      </c>
    </row>
    <row r="3367" spans="1:10">
      <c r="A3367" s="1" t="s">
        <v>413</v>
      </c>
      <c r="B3367" t="str">
        <f t="shared" si="473"/>
        <v xml:space="preserve"> prudnicki </v>
      </c>
      <c r="C3367" s="4" t="s">
        <v>19</v>
      </c>
      <c r="D3367" s="6">
        <v>3116</v>
      </c>
      <c r="E3367" s="6">
        <v>1363</v>
      </c>
      <c r="F3367" s="6">
        <v>1753</v>
      </c>
      <c r="G3367" t="b">
        <f t="shared" si="476"/>
        <v>0</v>
      </c>
      <c r="H3367" t="b">
        <f t="shared" si="477"/>
        <v>1</v>
      </c>
      <c r="I3367" t="b">
        <f t="shared" si="478"/>
        <v>1</v>
      </c>
      <c r="J3367" t="b">
        <f t="shared" si="479"/>
        <v>0</v>
      </c>
    </row>
    <row r="3368" spans="1:10">
      <c r="A3368" s="1" t="s">
        <v>413</v>
      </c>
      <c r="B3368" t="str">
        <f t="shared" si="473"/>
        <v xml:space="preserve"> prudnicki </v>
      </c>
      <c r="C3368" s="4" t="s">
        <v>5</v>
      </c>
      <c r="D3368" s="6">
        <v>6491</v>
      </c>
      <c r="E3368" s="6">
        <v>2259</v>
      </c>
      <c r="F3368" s="6">
        <v>4232</v>
      </c>
      <c r="G3368" t="b">
        <f t="shared" si="476"/>
        <v>1</v>
      </c>
      <c r="H3368" t="b">
        <f t="shared" si="477"/>
        <v>1</v>
      </c>
      <c r="I3368" t="b">
        <f t="shared" si="478"/>
        <v>0</v>
      </c>
      <c r="J3368" t="b">
        <f t="shared" si="479"/>
        <v>0</v>
      </c>
    </row>
    <row r="3369" spans="1:10">
      <c r="A3369" s="1" t="s">
        <v>413</v>
      </c>
      <c r="B3369" t="str">
        <f t="shared" si="473"/>
        <v xml:space="preserve"> prudnicki </v>
      </c>
      <c r="C3369" s="4" t="s">
        <v>4</v>
      </c>
      <c r="D3369" s="6">
        <f>SUM(D3367:D3368)</f>
        <v>9607</v>
      </c>
      <c r="E3369" s="6">
        <f>SUM(E3367:E3368)</f>
        <v>3622</v>
      </c>
      <c r="F3369" s="6">
        <f t="shared" ref="F3369" si="480">SUM(F3367:F3368)</f>
        <v>5985</v>
      </c>
      <c r="G3369" t="b">
        <f t="shared" si="476"/>
        <v>1</v>
      </c>
      <c r="H3369" t="b">
        <f t="shared" si="477"/>
        <v>0</v>
      </c>
      <c r="I3369" t="b">
        <f t="shared" si="478"/>
        <v>1</v>
      </c>
      <c r="J3369" t="b">
        <f t="shared" si="479"/>
        <v>0</v>
      </c>
    </row>
    <row r="3370" spans="1:10">
      <c r="A3370" s="1" t="s">
        <v>413</v>
      </c>
      <c r="B3370" t="str">
        <f t="shared" si="473"/>
        <v xml:space="preserve"> strzelecki </v>
      </c>
      <c r="C3370" s="4" t="s">
        <v>251</v>
      </c>
      <c r="D3370" s="6">
        <v>75324</v>
      </c>
      <c r="E3370" s="6">
        <v>36668</v>
      </c>
      <c r="F3370" s="6">
        <v>38656</v>
      </c>
      <c r="G3370" t="b">
        <f t="shared" si="476"/>
        <v>1</v>
      </c>
      <c r="H3370" t="b">
        <f t="shared" si="477"/>
        <v>1</v>
      </c>
      <c r="I3370" t="b">
        <f t="shared" si="478"/>
        <v>1</v>
      </c>
      <c r="J3370" t="b">
        <f t="shared" si="479"/>
        <v>1</v>
      </c>
    </row>
    <row r="3371" spans="1:10">
      <c r="A3371" s="1" t="s">
        <v>413</v>
      </c>
      <c r="B3371" t="str">
        <f t="shared" si="473"/>
        <v xml:space="preserve"> strzelecki </v>
      </c>
      <c r="C3371" s="4" t="s">
        <v>6</v>
      </c>
      <c r="D3371" s="6">
        <v>3477</v>
      </c>
      <c r="E3371" s="6">
        <v>1755</v>
      </c>
      <c r="F3371" s="6">
        <v>1722</v>
      </c>
      <c r="G3371" t="b">
        <f t="shared" si="476"/>
        <v>0</v>
      </c>
      <c r="H3371" t="b">
        <f t="shared" si="477"/>
        <v>1</v>
      </c>
      <c r="I3371" t="b">
        <f t="shared" si="478"/>
        <v>1</v>
      </c>
      <c r="J3371" t="b">
        <f t="shared" si="479"/>
        <v>0</v>
      </c>
    </row>
    <row r="3372" spans="1:10">
      <c r="A3372" s="1" t="s">
        <v>413</v>
      </c>
      <c r="B3372" t="str">
        <f t="shared" si="473"/>
        <v xml:space="preserve"> strzelecki </v>
      </c>
      <c r="C3372" s="4" t="s">
        <v>7</v>
      </c>
      <c r="D3372" s="6">
        <v>3269</v>
      </c>
      <c r="E3372" s="6">
        <v>1651</v>
      </c>
      <c r="F3372" s="6">
        <v>1618</v>
      </c>
      <c r="G3372" t="b">
        <f t="shared" si="476"/>
        <v>0</v>
      </c>
      <c r="H3372" t="b">
        <f t="shared" si="477"/>
        <v>1</v>
      </c>
      <c r="I3372" t="b">
        <f t="shared" si="478"/>
        <v>1</v>
      </c>
      <c r="J3372" t="b">
        <f t="shared" si="479"/>
        <v>0</v>
      </c>
    </row>
    <row r="3373" spans="1:10">
      <c r="A3373" s="1" t="s">
        <v>413</v>
      </c>
      <c r="B3373" t="str">
        <f t="shared" si="473"/>
        <v xml:space="preserve"> strzelecki </v>
      </c>
      <c r="C3373" s="4" t="s">
        <v>8</v>
      </c>
      <c r="D3373" s="6">
        <v>3110</v>
      </c>
      <c r="E3373" s="6">
        <v>1648</v>
      </c>
      <c r="F3373" s="6">
        <v>1462</v>
      </c>
      <c r="G3373" t="b">
        <f t="shared" si="476"/>
        <v>0</v>
      </c>
      <c r="H3373" t="b">
        <f t="shared" si="477"/>
        <v>1</v>
      </c>
      <c r="I3373" t="b">
        <f t="shared" si="478"/>
        <v>1</v>
      </c>
      <c r="J3373" t="b">
        <f t="shared" si="479"/>
        <v>0</v>
      </c>
    </row>
    <row r="3374" spans="1:10">
      <c r="A3374" s="1" t="s">
        <v>413</v>
      </c>
      <c r="B3374" t="str">
        <f t="shared" si="473"/>
        <v xml:space="preserve"> strzelecki </v>
      </c>
      <c r="C3374" s="4" t="s">
        <v>9</v>
      </c>
      <c r="D3374" s="6">
        <v>3608</v>
      </c>
      <c r="E3374" s="6">
        <v>1799</v>
      </c>
      <c r="F3374" s="6">
        <v>1809</v>
      </c>
      <c r="G3374" t="b">
        <f t="shared" si="476"/>
        <v>0</v>
      </c>
      <c r="H3374" t="b">
        <f t="shared" si="477"/>
        <v>1</v>
      </c>
      <c r="I3374" t="b">
        <f t="shared" si="478"/>
        <v>1</v>
      </c>
      <c r="J3374" t="b">
        <f t="shared" si="479"/>
        <v>0</v>
      </c>
    </row>
    <row r="3375" spans="1:10">
      <c r="A3375" s="1" t="s">
        <v>413</v>
      </c>
      <c r="B3375" t="str">
        <f t="shared" si="473"/>
        <v xml:space="preserve"> strzelecki </v>
      </c>
      <c r="C3375" s="4" t="s">
        <v>10</v>
      </c>
      <c r="D3375" s="6">
        <v>4582</v>
      </c>
      <c r="E3375" s="6">
        <v>2289</v>
      </c>
      <c r="F3375" s="6">
        <v>2293</v>
      </c>
      <c r="G3375" t="b">
        <f t="shared" si="476"/>
        <v>0</v>
      </c>
      <c r="H3375" t="b">
        <f t="shared" si="477"/>
        <v>1</v>
      </c>
      <c r="I3375" t="b">
        <f t="shared" si="478"/>
        <v>1</v>
      </c>
      <c r="J3375" t="b">
        <f t="shared" si="479"/>
        <v>0</v>
      </c>
    </row>
    <row r="3376" spans="1:10">
      <c r="A3376" s="1" t="s">
        <v>413</v>
      </c>
      <c r="B3376" t="str">
        <f t="shared" si="473"/>
        <v xml:space="preserve"> strzelecki </v>
      </c>
      <c r="C3376" s="4" t="s">
        <v>11</v>
      </c>
      <c r="D3376" s="6">
        <v>6085</v>
      </c>
      <c r="E3376" s="6">
        <v>3042</v>
      </c>
      <c r="F3376" s="6">
        <v>3043</v>
      </c>
      <c r="G3376" t="b">
        <f t="shared" si="476"/>
        <v>0</v>
      </c>
      <c r="H3376" t="b">
        <f t="shared" si="477"/>
        <v>1</v>
      </c>
      <c r="I3376" t="b">
        <f t="shared" si="478"/>
        <v>1</v>
      </c>
      <c r="J3376" t="b">
        <f t="shared" si="479"/>
        <v>0</v>
      </c>
    </row>
    <row r="3377" spans="1:10">
      <c r="A3377" s="1" t="s">
        <v>413</v>
      </c>
      <c r="B3377" t="str">
        <f t="shared" si="473"/>
        <v xml:space="preserve"> strzelecki </v>
      </c>
      <c r="C3377" s="4" t="s">
        <v>12</v>
      </c>
      <c r="D3377" s="6">
        <v>6267</v>
      </c>
      <c r="E3377" s="6">
        <v>3151</v>
      </c>
      <c r="F3377" s="6">
        <v>3116</v>
      </c>
      <c r="G3377" t="b">
        <f t="shared" si="476"/>
        <v>0</v>
      </c>
      <c r="H3377" t="b">
        <f t="shared" si="477"/>
        <v>1</v>
      </c>
      <c r="I3377" t="b">
        <f t="shared" si="478"/>
        <v>1</v>
      </c>
      <c r="J3377" t="b">
        <f t="shared" si="479"/>
        <v>0</v>
      </c>
    </row>
    <row r="3378" spans="1:10">
      <c r="A3378" s="1" t="s">
        <v>413</v>
      </c>
      <c r="B3378" t="str">
        <f t="shared" si="473"/>
        <v xml:space="preserve"> strzelecki </v>
      </c>
      <c r="C3378" s="4" t="s">
        <v>13</v>
      </c>
      <c r="D3378" s="6">
        <v>5636</v>
      </c>
      <c r="E3378" s="6">
        <v>2888</v>
      </c>
      <c r="F3378" s="6">
        <v>2748</v>
      </c>
      <c r="G3378" t="b">
        <f t="shared" si="476"/>
        <v>0</v>
      </c>
      <c r="H3378" t="b">
        <f t="shared" si="477"/>
        <v>1</v>
      </c>
      <c r="I3378" t="b">
        <f t="shared" si="478"/>
        <v>1</v>
      </c>
      <c r="J3378" t="b">
        <f t="shared" si="479"/>
        <v>0</v>
      </c>
    </row>
    <row r="3379" spans="1:10">
      <c r="A3379" s="1" t="s">
        <v>413</v>
      </c>
      <c r="B3379" t="str">
        <f t="shared" si="473"/>
        <v xml:space="preserve"> strzelecki </v>
      </c>
      <c r="C3379" s="4" t="s">
        <v>14</v>
      </c>
      <c r="D3379" s="6">
        <v>5432</v>
      </c>
      <c r="E3379" s="6">
        <v>2692</v>
      </c>
      <c r="F3379" s="6">
        <v>2740</v>
      </c>
      <c r="G3379" t="b">
        <f t="shared" si="476"/>
        <v>0</v>
      </c>
      <c r="H3379" t="b">
        <f t="shared" si="477"/>
        <v>1</v>
      </c>
      <c r="I3379" t="b">
        <f t="shared" si="478"/>
        <v>1</v>
      </c>
      <c r="J3379" t="b">
        <f t="shared" si="479"/>
        <v>0</v>
      </c>
    </row>
    <row r="3380" spans="1:10">
      <c r="A3380" s="1" t="s">
        <v>413</v>
      </c>
      <c r="B3380" t="str">
        <f t="shared" si="473"/>
        <v xml:space="preserve"> strzelecki </v>
      </c>
      <c r="C3380" s="4" t="s">
        <v>15</v>
      </c>
      <c r="D3380" s="6">
        <v>5451</v>
      </c>
      <c r="E3380" s="6">
        <v>2755</v>
      </c>
      <c r="F3380" s="6">
        <v>2696</v>
      </c>
      <c r="G3380" t="b">
        <f t="shared" si="476"/>
        <v>0</v>
      </c>
      <c r="H3380" t="b">
        <f t="shared" si="477"/>
        <v>1</v>
      </c>
      <c r="I3380" t="b">
        <f t="shared" si="478"/>
        <v>1</v>
      </c>
      <c r="J3380" t="b">
        <f t="shared" si="479"/>
        <v>0</v>
      </c>
    </row>
    <row r="3381" spans="1:10">
      <c r="A3381" s="1" t="s">
        <v>413</v>
      </c>
      <c r="B3381" t="str">
        <f t="shared" si="473"/>
        <v xml:space="preserve"> strzelecki </v>
      </c>
      <c r="C3381" s="4" t="s">
        <v>16</v>
      </c>
      <c r="D3381" s="6">
        <v>5875</v>
      </c>
      <c r="E3381" s="6">
        <v>2993</v>
      </c>
      <c r="F3381" s="6">
        <v>2882</v>
      </c>
      <c r="G3381" t="b">
        <f t="shared" si="476"/>
        <v>0</v>
      </c>
      <c r="H3381" t="b">
        <f t="shared" si="477"/>
        <v>1</v>
      </c>
      <c r="I3381" t="b">
        <f t="shared" si="478"/>
        <v>1</v>
      </c>
      <c r="J3381" t="b">
        <f t="shared" si="479"/>
        <v>0</v>
      </c>
    </row>
    <row r="3382" spans="1:10">
      <c r="A3382" s="1" t="s">
        <v>413</v>
      </c>
      <c r="B3382" t="str">
        <f t="shared" si="473"/>
        <v xml:space="preserve"> strzelecki </v>
      </c>
      <c r="C3382" s="4" t="s">
        <v>17</v>
      </c>
      <c r="D3382" s="6">
        <v>5644</v>
      </c>
      <c r="E3382" s="6">
        <v>2860</v>
      </c>
      <c r="F3382" s="6">
        <v>2784</v>
      </c>
      <c r="G3382" t="b">
        <f t="shared" si="476"/>
        <v>0</v>
      </c>
      <c r="H3382" t="b">
        <f t="shared" si="477"/>
        <v>1</v>
      </c>
      <c r="I3382" t="b">
        <f t="shared" si="478"/>
        <v>1</v>
      </c>
      <c r="J3382" t="b">
        <f t="shared" si="479"/>
        <v>0</v>
      </c>
    </row>
    <row r="3383" spans="1:10">
      <c r="A3383" s="1" t="s">
        <v>413</v>
      </c>
      <c r="B3383" t="str">
        <f t="shared" si="473"/>
        <v xml:space="preserve"> strzelecki </v>
      </c>
      <c r="C3383" s="4" t="s">
        <v>18</v>
      </c>
      <c r="D3383" s="6">
        <v>4812</v>
      </c>
      <c r="E3383" s="6">
        <v>2301</v>
      </c>
      <c r="F3383" s="6">
        <v>2511</v>
      </c>
      <c r="G3383" t="b">
        <f t="shared" si="476"/>
        <v>0</v>
      </c>
      <c r="H3383" t="b">
        <f t="shared" si="477"/>
        <v>1</v>
      </c>
      <c r="I3383" t="b">
        <f t="shared" si="478"/>
        <v>1</v>
      </c>
      <c r="J3383" t="b">
        <f t="shared" si="479"/>
        <v>0</v>
      </c>
    </row>
    <row r="3384" spans="1:10">
      <c r="A3384" s="1" t="s">
        <v>413</v>
      </c>
      <c r="B3384" t="str">
        <f t="shared" ref="B3384:B3447" si="481">IF(C3383="65+",C3384,B3383)</f>
        <v xml:space="preserve"> strzelecki </v>
      </c>
      <c r="C3384" s="4" t="s">
        <v>19</v>
      </c>
      <c r="D3384" s="6">
        <v>3540</v>
      </c>
      <c r="E3384" s="6">
        <v>1590</v>
      </c>
      <c r="F3384" s="6">
        <v>1950</v>
      </c>
      <c r="G3384" t="b">
        <f t="shared" si="476"/>
        <v>0</v>
      </c>
      <c r="H3384" t="b">
        <f t="shared" si="477"/>
        <v>1</v>
      </c>
      <c r="I3384" t="b">
        <f t="shared" si="478"/>
        <v>1</v>
      </c>
      <c r="J3384" t="b">
        <f t="shared" si="479"/>
        <v>0</v>
      </c>
    </row>
    <row r="3385" spans="1:10">
      <c r="A3385" s="1" t="s">
        <v>413</v>
      </c>
      <c r="B3385" t="str">
        <f t="shared" si="481"/>
        <v xml:space="preserve"> strzelecki </v>
      </c>
      <c r="C3385" s="4" t="s">
        <v>5</v>
      </c>
      <c r="D3385" s="6">
        <v>8536</v>
      </c>
      <c r="E3385" s="6">
        <v>3254</v>
      </c>
      <c r="F3385" s="6">
        <v>5282</v>
      </c>
      <c r="G3385" t="b">
        <f t="shared" si="476"/>
        <v>1</v>
      </c>
      <c r="H3385" t="b">
        <f t="shared" si="477"/>
        <v>1</v>
      </c>
      <c r="I3385" t="b">
        <f t="shared" si="478"/>
        <v>0</v>
      </c>
      <c r="J3385" t="b">
        <f t="shared" si="479"/>
        <v>0</v>
      </c>
    </row>
    <row r="3386" spans="1:10">
      <c r="A3386" s="1" t="s">
        <v>413</v>
      </c>
      <c r="B3386" t="str">
        <f t="shared" si="481"/>
        <v xml:space="preserve"> strzelecki </v>
      </c>
      <c r="C3386" s="4" t="s">
        <v>4</v>
      </c>
      <c r="D3386" s="6">
        <f>SUM(D3384:D3385)</f>
        <v>12076</v>
      </c>
      <c r="E3386" s="6">
        <f>SUM(E3384:E3385)</f>
        <v>4844</v>
      </c>
      <c r="F3386" s="6">
        <f t="shared" ref="F3386" si="482">SUM(F3384:F3385)</f>
        <v>7232</v>
      </c>
      <c r="G3386" t="b">
        <f t="shared" si="476"/>
        <v>1</v>
      </c>
      <c r="H3386" t="b">
        <f t="shared" si="477"/>
        <v>0</v>
      </c>
      <c r="I3386" t="b">
        <f t="shared" si="478"/>
        <v>1</v>
      </c>
      <c r="J3386" t="b">
        <f t="shared" si="479"/>
        <v>0</v>
      </c>
    </row>
    <row r="3387" spans="1:10">
      <c r="A3387" s="1" t="s">
        <v>414</v>
      </c>
      <c r="B3387" t="s">
        <v>666</v>
      </c>
      <c r="C3387" s="1" t="s">
        <v>65</v>
      </c>
      <c r="D3387" s="2">
        <v>2126824</v>
      </c>
      <c r="E3387" s="3">
        <v>1041429</v>
      </c>
      <c r="F3387" s="3">
        <v>1085395</v>
      </c>
      <c r="G3387" t="b">
        <f>IFERROR(IF(SEARCH(" - ",C3387)&gt;0,FALSE,TRUE),TRUE)</f>
        <v>1</v>
      </c>
      <c r="H3387" t="b">
        <f>IFERROR(IF(SEARCH("65+",C3387)&gt;0,FALSE,TRUE),TRUE)</f>
        <v>1</v>
      </c>
      <c r="I3387" t="b">
        <f>IFERROR(IF(SEARCH("70",C3387)&gt;0,FALSE,TRUE),TRUE)</f>
        <v>1</v>
      </c>
      <c r="J3387" t="b">
        <f>AND(G3387:I3387)</f>
        <v>1</v>
      </c>
    </row>
    <row r="3388" spans="1:10">
      <c r="A3388" s="1" t="s">
        <v>414</v>
      </c>
      <c r="B3388" t="str">
        <f t="shared" si="481"/>
        <v>Wszystkie</v>
      </c>
      <c r="C3388" s="4" t="s">
        <v>6</v>
      </c>
      <c r="D3388" s="5">
        <v>101422</v>
      </c>
      <c r="E3388" s="5">
        <v>52004</v>
      </c>
      <c r="F3388" s="5">
        <v>49418</v>
      </c>
      <c r="G3388" t="b">
        <f t="shared" ref="G3388:G3451" si="483">IFERROR(IF(SEARCH(" - ",C3388)&gt;0,FALSE,TRUE),TRUE)</f>
        <v>0</v>
      </c>
      <c r="H3388" t="b">
        <f t="shared" ref="H3388:H3451" si="484">IFERROR(IF(SEARCH("65+",C3388)&gt;0,FALSE,TRUE),TRUE)</f>
        <v>1</v>
      </c>
      <c r="I3388" t="b">
        <f t="shared" ref="I3388:I3451" si="485">IFERROR(IF(SEARCH("70",C3388)&gt;0,FALSE,TRUE),TRUE)</f>
        <v>1</v>
      </c>
      <c r="J3388" t="b">
        <f t="shared" ref="J3388:J3451" si="486">AND(G3388:I3388)</f>
        <v>0</v>
      </c>
    </row>
    <row r="3389" spans="1:10">
      <c r="A3389" s="1" t="s">
        <v>414</v>
      </c>
      <c r="B3389" t="str">
        <f t="shared" si="481"/>
        <v>Wszystkie</v>
      </c>
      <c r="C3389" s="4" t="s">
        <v>7</v>
      </c>
      <c r="D3389" s="6">
        <v>113556</v>
      </c>
      <c r="E3389" s="6">
        <v>58139</v>
      </c>
      <c r="F3389" s="6">
        <v>55417</v>
      </c>
      <c r="G3389" t="b">
        <f t="shared" si="483"/>
        <v>0</v>
      </c>
      <c r="H3389" t="b">
        <f t="shared" si="484"/>
        <v>1</v>
      </c>
      <c r="I3389" t="b">
        <f t="shared" si="485"/>
        <v>1</v>
      </c>
      <c r="J3389" t="b">
        <f t="shared" si="486"/>
        <v>0</v>
      </c>
    </row>
    <row r="3390" spans="1:10">
      <c r="A3390" s="1" t="s">
        <v>414</v>
      </c>
      <c r="B3390" t="str">
        <f t="shared" si="481"/>
        <v>Wszystkie</v>
      </c>
      <c r="C3390" s="4" t="s">
        <v>8</v>
      </c>
      <c r="D3390" s="6">
        <v>106780</v>
      </c>
      <c r="E3390" s="6">
        <v>54848</v>
      </c>
      <c r="F3390" s="6">
        <v>51932</v>
      </c>
      <c r="G3390" t="b">
        <f t="shared" si="483"/>
        <v>0</v>
      </c>
      <c r="H3390" t="b">
        <f t="shared" si="484"/>
        <v>1</v>
      </c>
      <c r="I3390" t="b">
        <f t="shared" si="485"/>
        <v>1</v>
      </c>
      <c r="J3390" t="b">
        <f t="shared" si="486"/>
        <v>0</v>
      </c>
    </row>
    <row r="3391" spans="1:10">
      <c r="A3391" s="1" t="s">
        <v>414</v>
      </c>
      <c r="B3391" t="str">
        <f t="shared" si="481"/>
        <v>Wszystkie</v>
      </c>
      <c r="C3391" s="4" t="s">
        <v>9</v>
      </c>
      <c r="D3391" s="6">
        <v>121608</v>
      </c>
      <c r="E3391" s="6">
        <v>62415</v>
      </c>
      <c r="F3391" s="6">
        <v>59193</v>
      </c>
      <c r="G3391" t="b">
        <f t="shared" si="483"/>
        <v>0</v>
      </c>
      <c r="H3391" t="b">
        <f t="shared" si="484"/>
        <v>1</v>
      </c>
      <c r="I3391" t="b">
        <f t="shared" si="485"/>
        <v>1</v>
      </c>
      <c r="J3391" t="b">
        <f t="shared" si="486"/>
        <v>0</v>
      </c>
    </row>
    <row r="3392" spans="1:10">
      <c r="A3392" s="1" t="s">
        <v>414</v>
      </c>
      <c r="B3392" t="str">
        <f t="shared" si="481"/>
        <v>Wszystkie</v>
      </c>
      <c r="C3392" s="4" t="s">
        <v>10</v>
      </c>
      <c r="D3392" s="6">
        <v>146339</v>
      </c>
      <c r="E3392" s="6">
        <v>74443</v>
      </c>
      <c r="F3392" s="6">
        <v>71896</v>
      </c>
      <c r="G3392" t="b">
        <f t="shared" si="483"/>
        <v>0</v>
      </c>
      <c r="H3392" t="b">
        <f t="shared" si="484"/>
        <v>1</v>
      </c>
      <c r="I3392" t="b">
        <f t="shared" si="485"/>
        <v>1</v>
      </c>
      <c r="J3392" t="b">
        <f t="shared" si="486"/>
        <v>0</v>
      </c>
    </row>
    <row r="3393" spans="1:10">
      <c r="A3393" s="1" t="s">
        <v>414</v>
      </c>
      <c r="B3393" t="str">
        <f t="shared" si="481"/>
        <v>Wszystkie</v>
      </c>
      <c r="C3393" s="4" t="s">
        <v>11</v>
      </c>
      <c r="D3393" s="6">
        <v>167060</v>
      </c>
      <c r="E3393" s="6">
        <v>86056</v>
      </c>
      <c r="F3393" s="6">
        <v>81004</v>
      </c>
      <c r="G3393" t="b">
        <f t="shared" si="483"/>
        <v>0</v>
      </c>
      <c r="H3393" t="b">
        <f t="shared" si="484"/>
        <v>1</v>
      </c>
      <c r="I3393" t="b">
        <f t="shared" si="485"/>
        <v>1</v>
      </c>
      <c r="J3393" t="b">
        <f t="shared" si="486"/>
        <v>0</v>
      </c>
    </row>
    <row r="3394" spans="1:10">
      <c r="A3394" s="1" t="s">
        <v>414</v>
      </c>
      <c r="B3394" t="str">
        <f t="shared" si="481"/>
        <v>Wszystkie</v>
      </c>
      <c r="C3394" s="4" t="s">
        <v>12</v>
      </c>
      <c r="D3394" s="6">
        <v>176985</v>
      </c>
      <c r="E3394" s="6">
        <v>90681</v>
      </c>
      <c r="F3394" s="6">
        <v>86304</v>
      </c>
      <c r="G3394" t="b">
        <f t="shared" si="483"/>
        <v>0</v>
      </c>
      <c r="H3394" t="b">
        <f t="shared" si="484"/>
        <v>1</v>
      </c>
      <c r="I3394" t="b">
        <f t="shared" si="485"/>
        <v>1</v>
      </c>
      <c r="J3394" t="b">
        <f t="shared" si="486"/>
        <v>0</v>
      </c>
    </row>
    <row r="3395" spans="1:10">
      <c r="A3395" s="1" t="s">
        <v>414</v>
      </c>
      <c r="B3395" t="str">
        <f t="shared" si="481"/>
        <v>Wszystkie</v>
      </c>
      <c r="C3395" s="4" t="s">
        <v>13</v>
      </c>
      <c r="D3395" s="6">
        <v>167143</v>
      </c>
      <c r="E3395" s="6">
        <v>85299</v>
      </c>
      <c r="F3395" s="6">
        <v>81844</v>
      </c>
      <c r="G3395" t="b">
        <f t="shared" si="483"/>
        <v>0</v>
      </c>
      <c r="H3395" t="b">
        <f t="shared" si="484"/>
        <v>1</v>
      </c>
      <c r="I3395" t="b">
        <f t="shared" si="485"/>
        <v>1</v>
      </c>
      <c r="J3395" t="b">
        <f t="shared" si="486"/>
        <v>0</v>
      </c>
    </row>
    <row r="3396" spans="1:10">
      <c r="A3396" s="1" t="s">
        <v>414</v>
      </c>
      <c r="B3396" t="str">
        <f t="shared" si="481"/>
        <v>Wszystkie</v>
      </c>
      <c r="C3396" s="4" t="s">
        <v>14</v>
      </c>
      <c r="D3396" s="6">
        <v>152060</v>
      </c>
      <c r="E3396" s="6">
        <v>77314</v>
      </c>
      <c r="F3396" s="6">
        <v>74746</v>
      </c>
      <c r="G3396" t="b">
        <f t="shared" si="483"/>
        <v>0</v>
      </c>
      <c r="H3396" t="b">
        <f t="shared" si="484"/>
        <v>1</v>
      </c>
      <c r="I3396" t="b">
        <f t="shared" si="485"/>
        <v>1</v>
      </c>
      <c r="J3396" t="b">
        <f t="shared" si="486"/>
        <v>0</v>
      </c>
    </row>
    <row r="3397" spans="1:10">
      <c r="A3397" s="1" t="s">
        <v>414</v>
      </c>
      <c r="B3397" t="str">
        <f t="shared" si="481"/>
        <v>Wszystkie</v>
      </c>
      <c r="C3397" s="4" t="s">
        <v>15</v>
      </c>
      <c r="D3397" s="6">
        <v>133841</v>
      </c>
      <c r="E3397" s="6">
        <v>67387</v>
      </c>
      <c r="F3397" s="6">
        <v>66454</v>
      </c>
      <c r="G3397" t="b">
        <f t="shared" si="483"/>
        <v>0</v>
      </c>
      <c r="H3397" t="b">
        <f t="shared" si="484"/>
        <v>1</v>
      </c>
      <c r="I3397" t="b">
        <f t="shared" si="485"/>
        <v>1</v>
      </c>
      <c r="J3397" t="b">
        <f t="shared" si="486"/>
        <v>0</v>
      </c>
    </row>
    <row r="3398" spans="1:10">
      <c r="A3398" s="1" t="s">
        <v>414</v>
      </c>
      <c r="B3398" t="str">
        <f t="shared" si="481"/>
        <v>Wszystkie</v>
      </c>
      <c r="C3398" s="4" t="s">
        <v>16</v>
      </c>
      <c r="D3398" s="6">
        <v>135910</v>
      </c>
      <c r="E3398" s="6">
        <v>68492</v>
      </c>
      <c r="F3398" s="6">
        <v>67418</v>
      </c>
      <c r="G3398" t="b">
        <f t="shared" si="483"/>
        <v>0</v>
      </c>
      <c r="H3398" t="b">
        <f t="shared" si="484"/>
        <v>1</v>
      </c>
      <c r="I3398" t="b">
        <f t="shared" si="485"/>
        <v>1</v>
      </c>
      <c r="J3398" t="b">
        <f t="shared" si="486"/>
        <v>0</v>
      </c>
    </row>
    <row r="3399" spans="1:10">
      <c r="A3399" s="1" t="s">
        <v>414</v>
      </c>
      <c r="B3399" t="str">
        <f t="shared" si="481"/>
        <v>Wszystkie</v>
      </c>
      <c r="C3399" s="4" t="s">
        <v>17</v>
      </c>
      <c r="D3399" s="6">
        <v>146343</v>
      </c>
      <c r="E3399" s="6">
        <v>72156</v>
      </c>
      <c r="F3399" s="6">
        <v>74187</v>
      </c>
      <c r="G3399" t="b">
        <f t="shared" si="483"/>
        <v>0</v>
      </c>
      <c r="H3399" t="b">
        <f t="shared" si="484"/>
        <v>1</v>
      </c>
      <c r="I3399" t="b">
        <f t="shared" si="485"/>
        <v>1</v>
      </c>
      <c r="J3399" t="b">
        <f t="shared" si="486"/>
        <v>0</v>
      </c>
    </row>
    <row r="3400" spans="1:10">
      <c r="A3400" s="1" t="s">
        <v>414</v>
      </c>
      <c r="B3400" t="str">
        <f t="shared" si="481"/>
        <v>Wszystkie</v>
      </c>
      <c r="C3400" s="4" t="s">
        <v>18</v>
      </c>
      <c r="D3400" s="6">
        <v>136040</v>
      </c>
      <c r="E3400" s="6">
        <v>64709</v>
      </c>
      <c r="F3400" s="6">
        <v>71331</v>
      </c>
      <c r="G3400" t="b">
        <f t="shared" si="483"/>
        <v>0</v>
      </c>
      <c r="H3400" t="b">
        <f t="shared" si="484"/>
        <v>1</v>
      </c>
      <c r="I3400" t="b">
        <f t="shared" si="485"/>
        <v>1</v>
      </c>
      <c r="J3400" t="b">
        <f t="shared" si="486"/>
        <v>0</v>
      </c>
    </row>
    <row r="3401" spans="1:10">
      <c r="A3401" s="1" t="s">
        <v>414</v>
      </c>
      <c r="B3401" t="str">
        <f t="shared" si="481"/>
        <v>Wszystkie</v>
      </c>
      <c r="C3401" s="4" t="s">
        <v>19</v>
      </c>
      <c r="D3401" s="6">
        <v>108022</v>
      </c>
      <c r="E3401" s="6">
        <v>48939</v>
      </c>
      <c r="F3401" s="6">
        <v>59083</v>
      </c>
      <c r="G3401" t="b">
        <f t="shared" si="483"/>
        <v>0</v>
      </c>
      <c r="H3401" t="b">
        <f t="shared" si="484"/>
        <v>1</v>
      </c>
      <c r="I3401" t="b">
        <f t="shared" si="485"/>
        <v>1</v>
      </c>
      <c r="J3401" t="b">
        <f t="shared" si="486"/>
        <v>0</v>
      </c>
    </row>
    <row r="3402" spans="1:10">
      <c r="A3402" s="1" t="s">
        <v>414</v>
      </c>
      <c r="B3402" t="str">
        <f t="shared" si="481"/>
        <v>Wszystkie</v>
      </c>
      <c r="C3402" s="4" t="s">
        <v>5</v>
      </c>
      <c r="D3402" s="6">
        <v>213715</v>
      </c>
      <c r="E3402" s="6">
        <v>78547</v>
      </c>
      <c r="F3402" s="6">
        <v>135168</v>
      </c>
      <c r="G3402" t="b">
        <f t="shared" si="483"/>
        <v>1</v>
      </c>
      <c r="H3402" t="b">
        <f t="shared" si="484"/>
        <v>1</v>
      </c>
      <c r="I3402" t="b">
        <f t="shared" si="485"/>
        <v>0</v>
      </c>
      <c r="J3402" t="b">
        <f t="shared" si="486"/>
        <v>0</v>
      </c>
    </row>
    <row r="3403" spans="1:10">
      <c r="A3403" s="1" t="s">
        <v>414</v>
      </c>
      <c r="B3403" t="str">
        <f t="shared" si="481"/>
        <v>Wszystkie</v>
      </c>
      <c r="C3403" s="4" t="s">
        <v>4</v>
      </c>
      <c r="D3403" s="6">
        <f>SUM(D3401:D3402)</f>
        <v>321737</v>
      </c>
      <c r="E3403" s="6">
        <f>SUM(E3401:E3402)</f>
        <v>127486</v>
      </c>
      <c r="F3403" s="6">
        <f t="shared" ref="F3403" si="487">SUM(F3401:F3402)</f>
        <v>194251</v>
      </c>
      <c r="G3403" t="b">
        <f t="shared" si="483"/>
        <v>1</v>
      </c>
      <c r="H3403" t="b">
        <f t="shared" si="484"/>
        <v>0</v>
      </c>
      <c r="I3403" t="b">
        <f t="shared" si="485"/>
        <v>1</v>
      </c>
      <c r="J3403" t="b">
        <f t="shared" si="486"/>
        <v>0</v>
      </c>
    </row>
    <row r="3404" spans="1:10">
      <c r="A3404" s="1" t="s">
        <v>414</v>
      </c>
      <c r="B3404" t="str">
        <f t="shared" si="481"/>
        <v xml:space="preserve"> Krosno </v>
      </c>
      <c r="C3404" s="4" t="s">
        <v>252</v>
      </c>
      <c r="D3404" s="6">
        <v>46695</v>
      </c>
      <c r="E3404" s="6">
        <v>22085</v>
      </c>
      <c r="F3404" s="6">
        <v>24610</v>
      </c>
      <c r="G3404" t="b">
        <f t="shared" si="483"/>
        <v>1</v>
      </c>
      <c r="H3404" t="b">
        <f t="shared" si="484"/>
        <v>1</v>
      </c>
      <c r="I3404" t="b">
        <f t="shared" si="485"/>
        <v>1</v>
      </c>
      <c r="J3404" t="b">
        <f t="shared" si="486"/>
        <v>1</v>
      </c>
    </row>
    <row r="3405" spans="1:10">
      <c r="A3405" s="1" t="s">
        <v>414</v>
      </c>
      <c r="B3405" t="str">
        <f t="shared" si="481"/>
        <v xml:space="preserve"> Krosno </v>
      </c>
      <c r="C3405" s="4" t="s">
        <v>6</v>
      </c>
      <c r="D3405" s="6">
        <v>2029</v>
      </c>
      <c r="E3405" s="6">
        <v>1035</v>
      </c>
      <c r="F3405" s="6">
        <v>994</v>
      </c>
      <c r="G3405" t="b">
        <f t="shared" si="483"/>
        <v>0</v>
      </c>
      <c r="H3405" t="b">
        <f t="shared" si="484"/>
        <v>1</v>
      </c>
      <c r="I3405" t="b">
        <f t="shared" si="485"/>
        <v>1</v>
      </c>
      <c r="J3405" t="b">
        <f t="shared" si="486"/>
        <v>0</v>
      </c>
    </row>
    <row r="3406" spans="1:10">
      <c r="A3406" s="1" t="s">
        <v>414</v>
      </c>
      <c r="B3406" t="str">
        <f t="shared" si="481"/>
        <v xml:space="preserve"> Krosno </v>
      </c>
      <c r="C3406" s="4" t="s">
        <v>7</v>
      </c>
      <c r="D3406" s="6">
        <v>2314</v>
      </c>
      <c r="E3406" s="6">
        <v>1198</v>
      </c>
      <c r="F3406" s="6">
        <v>1116</v>
      </c>
      <c r="G3406" t="b">
        <f t="shared" si="483"/>
        <v>0</v>
      </c>
      <c r="H3406" t="b">
        <f t="shared" si="484"/>
        <v>1</v>
      </c>
      <c r="I3406" t="b">
        <f t="shared" si="485"/>
        <v>1</v>
      </c>
      <c r="J3406" t="b">
        <f t="shared" si="486"/>
        <v>0</v>
      </c>
    </row>
    <row r="3407" spans="1:10">
      <c r="A3407" s="1" t="s">
        <v>414</v>
      </c>
      <c r="B3407" t="str">
        <f t="shared" si="481"/>
        <v xml:space="preserve"> Krosno </v>
      </c>
      <c r="C3407" s="4" t="s">
        <v>8</v>
      </c>
      <c r="D3407" s="6">
        <v>2032</v>
      </c>
      <c r="E3407" s="6">
        <v>1012</v>
      </c>
      <c r="F3407" s="6">
        <v>1020</v>
      </c>
      <c r="G3407" t="b">
        <f t="shared" si="483"/>
        <v>0</v>
      </c>
      <c r="H3407" t="b">
        <f t="shared" si="484"/>
        <v>1</v>
      </c>
      <c r="I3407" t="b">
        <f t="shared" si="485"/>
        <v>1</v>
      </c>
      <c r="J3407" t="b">
        <f t="shared" si="486"/>
        <v>0</v>
      </c>
    </row>
    <row r="3408" spans="1:10">
      <c r="A3408" s="1" t="s">
        <v>414</v>
      </c>
      <c r="B3408" t="str">
        <f t="shared" si="481"/>
        <v xml:space="preserve"> Krosno </v>
      </c>
      <c r="C3408" s="4" t="s">
        <v>9</v>
      </c>
      <c r="D3408" s="6">
        <v>2341</v>
      </c>
      <c r="E3408" s="6">
        <v>1231</v>
      </c>
      <c r="F3408" s="6">
        <v>1110</v>
      </c>
      <c r="G3408" t="b">
        <f t="shared" si="483"/>
        <v>0</v>
      </c>
      <c r="H3408" t="b">
        <f t="shared" si="484"/>
        <v>1</v>
      </c>
      <c r="I3408" t="b">
        <f t="shared" si="485"/>
        <v>1</v>
      </c>
      <c r="J3408" t="b">
        <f t="shared" si="486"/>
        <v>0</v>
      </c>
    </row>
    <row r="3409" spans="1:10">
      <c r="A3409" s="1" t="s">
        <v>414</v>
      </c>
      <c r="B3409" t="str">
        <f t="shared" si="481"/>
        <v xml:space="preserve"> Krosno </v>
      </c>
      <c r="C3409" s="4" t="s">
        <v>10</v>
      </c>
      <c r="D3409" s="6">
        <v>2411</v>
      </c>
      <c r="E3409" s="6">
        <v>1188</v>
      </c>
      <c r="F3409" s="6">
        <v>1223</v>
      </c>
      <c r="G3409" t="b">
        <f t="shared" si="483"/>
        <v>0</v>
      </c>
      <c r="H3409" t="b">
        <f t="shared" si="484"/>
        <v>1</v>
      </c>
      <c r="I3409" t="b">
        <f t="shared" si="485"/>
        <v>1</v>
      </c>
      <c r="J3409" t="b">
        <f t="shared" si="486"/>
        <v>0</v>
      </c>
    </row>
    <row r="3410" spans="1:10">
      <c r="A3410" s="1" t="s">
        <v>414</v>
      </c>
      <c r="B3410" t="str">
        <f t="shared" si="481"/>
        <v xml:space="preserve"> Krosno </v>
      </c>
      <c r="C3410" s="4" t="s">
        <v>11</v>
      </c>
      <c r="D3410" s="6">
        <v>3218</v>
      </c>
      <c r="E3410" s="6">
        <v>1631</v>
      </c>
      <c r="F3410" s="6">
        <v>1587</v>
      </c>
      <c r="G3410" t="b">
        <f t="shared" si="483"/>
        <v>0</v>
      </c>
      <c r="H3410" t="b">
        <f t="shared" si="484"/>
        <v>1</v>
      </c>
      <c r="I3410" t="b">
        <f t="shared" si="485"/>
        <v>1</v>
      </c>
      <c r="J3410" t="b">
        <f t="shared" si="486"/>
        <v>0</v>
      </c>
    </row>
    <row r="3411" spans="1:10">
      <c r="A3411" s="1" t="s">
        <v>414</v>
      </c>
      <c r="B3411" t="str">
        <f t="shared" si="481"/>
        <v xml:space="preserve"> Krosno </v>
      </c>
      <c r="C3411" s="4" t="s">
        <v>12</v>
      </c>
      <c r="D3411" s="6">
        <v>3881</v>
      </c>
      <c r="E3411" s="6">
        <v>1926</v>
      </c>
      <c r="F3411" s="6">
        <v>1955</v>
      </c>
      <c r="G3411" t="b">
        <f t="shared" si="483"/>
        <v>0</v>
      </c>
      <c r="H3411" t="b">
        <f t="shared" si="484"/>
        <v>1</v>
      </c>
      <c r="I3411" t="b">
        <f t="shared" si="485"/>
        <v>1</v>
      </c>
      <c r="J3411" t="b">
        <f t="shared" si="486"/>
        <v>0</v>
      </c>
    </row>
    <row r="3412" spans="1:10">
      <c r="A3412" s="1" t="s">
        <v>414</v>
      </c>
      <c r="B3412" t="str">
        <f t="shared" si="481"/>
        <v xml:space="preserve"> Krosno </v>
      </c>
      <c r="C3412" s="4" t="s">
        <v>13</v>
      </c>
      <c r="D3412" s="6">
        <v>3991</v>
      </c>
      <c r="E3412" s="6">
        <v>2050</v>
      </c>
      <c r="F3412" s="6">
        <v>1941</v>
      </c>
      <c r="G3412" t="b">
        <f t="shared" si="483"/>
        <v>0</v>
      </c>
      <c r="H3412" t="b">
        <f t="shared" si="484"/>
        <v>1</v>
      </c>
      <c r="I3412" t="b">
        <f t="shared" si="485"/>
        <v>1</v>
      </c>
      <c r="J3412" t="b">
        <f t="shared" si="486"/>
        <v>0</v>
      </c>
    </row>
    <row r="3413" spans="1:10">
      <c r="A3413" s="1" t="s">
        <v>414</v>
      </c>
      <c r="B3413" t="str">
        <f t="shared" si="481"/>
        <v xml:space="preserve"> Krosno </v>
      </c>
      <c r="C3413" s="4" t="s">
        <v>14</v>
      </c>
      <c r="D3413" s="6">
        <v>3331</v>
      </c>
      <c r="E3413" s="6">
        <v>1689</v>
      </c>
      <c r="F3413" s="6">
        <v>1642</v>
      </c>
      <c r="G3413" t="b">
        <f t="shared" si="483"/>
        <v>0</v>
      </c>
      <c r="H3413" t="b">
        <f t="shared" si="484"/>
        <v>1</v>
      </c>
      <c r="I3413" t="b">
        <f t="shared" si="485"/>
        <v>1</v>
      </c>
      <c r="J3413" t="b">
        <f t="shared" si="486"/>
        <v>0</v>
      </c>
    </row>
    <row r="3414" spans="1:10">
      <c r="A3414" s="1" t="s">
        <v>414</v>
      </c>
      <c r="B3414" t="str">
        <f t="shared" si="481"/>
        <v xml:space="preserve"> Krosno </v>
      </c>
      <c r="C3414" s="4" t="s">
        <v>15</v>
      </c>
      <c r="D3414" s="6">
        <v>2609</v>
      </c>
      <c r="E3414" s="6">
        <v>1258</v>
      </c>
      <c r="F3414" s="6">
        <v>1351</v>
      </c>
      <c r="G3414" t="b">
        <f t="shared" si="483"/>
        <v>0</v>
      </c>
      <c r="H3414" t="b">
        <f t="shared" si="484"/>
        <v>1</v>
      </c>
      <c r="I3414" t="b">
        <f t="shared" si="485"/>
        <v>1</v>
      </c>
      <c r="J3414" t="b">
        <f t="shared" si="486"/>
        <v>0</v>
      </c>
    </row>
    <row r="3415" spans="1:10">
      <c r="A3415" s="1" t="s">
        <v>414</v>
      </c>
      <c r="B3415" t="str">
        <f t="shared" si="481"/>
        <v xml:space="preserve"> Krosno </v>
      </c>
      <c r="C3415" s="4" t="s">
        <v>16</v>
      </c>
      <c r="D3415" s="6">
        <v>2865</v>
      </c>
      <c r="E3415" s="6">
        <v>1301</v>
      </c>
      <c r="F3415" s="6">
        <v>1564</v>
      </c>
      <c r="G3415" t="b">
        <f t="shared" si="483"/>
        <v>0</v>
      </c>
      <c r="H3415" t="b">
        <f t="shared" si="484"/>
        <v>1</v>
      </c>
      <c r="I3415" t="b">
        <f t="shared" si="485"/>
        <v>1</v>
      </c>
      <c r="J3415" t="b">
        <f t="shared" si="486"/>
        <v>0</v>
      </c>
    </row>
    <row r="3416" spans="1:10">
      <c r="A3416" s="1" t="s">
        <v>414</v>
      </c>
      <c r="B3416" t="str">
        <f t="shared" si="481"/>
        <v xml:space="preserve"> Krosno </v>
      </c>
      <c r="C3416" s="4" t="s">
        <v>17</v>
      </c>
      <c r="D3416" s="6">
        <v>3535</v>
      </c>
      <c r="E3416" s="6">
        <v>1598</v>
      </c>
      <c r="F3416" s="6">
        <v>1937</v>
      </c>
      <c r="G3416" t="b">
        <f t="shared" si="483"/>
        <v>0</v>
      </c>
      <c r="H3416" t="b">
        <f t="shared" si="484"/>
        <v>1</v>
      </c>
      <c r="I3416" t="b">
        <f t="shared" si="485"/>
        <v>1</v>
      </c>
      <c r="J3416" t="b">
        <f t="shared" si="486"/>
        <v>0</v>
      </c>
    </row>
    <row r="3417" spans="1:10">
      <c r="A3417" s="1" t="s">
        <v>414</v>
      </c>
      <c r="B3417" t="str">
        <f t="shared" si="481"/>
        <v xml:space="preserve"> Krosno </v>
      </c>
      <c r="C3417" s="4" t="s">
        <v>18</v>
      </c>
      <c r="D3417" s="6">
        <v>3803</v>
      </c>
      <c r="E3417" s="6">
        <v>1665</v>
      </c>
      <c r="F3417" s="6">
        <v>2138</v>
      </c>
      <c r="G3417" t="b">
        <f t="shared" si="483"/>
        <v>0</v>
      </c>
      <c r="H3417" t="b">
        <f t="shared" si="484"/>
        <v>1</v>
      </c>
      <c r="I3417" t="b">
        <f t="shared" si="485"/>
        <v>1</v>
      </c>
      <c r="J3417" t="b">
        <f t="shared" si="486"/>
        <v>0</v>
      </c>
    </row>
    <row r="3418" spans="1:10">
      <c r="A3418" s="1" t="s">
        <v>414</v>
      </c>
      <c r="B3418" t="str">
        <f t="shared" si="481"/>
        <v xml:space="preserve"> Krosno </v>
      </c>
      <c r="C3418" s="4" t="s">
        <v>19</v>
      </c>
      <c r="D3418" s="6">
        <v>3097</v>
      </c>
      <c r="E3418" s="6">
        <v>1336</v>
      </c>
      <c r="F3418" s="6">
        <v>1761</v>
      </c>
      <c r="G3418" t="b">
        <f t="shared" si="483"/>
        <v>0</v>
      </c>
      <c r="H3418" t="b">
        <f t="shared" si="484"/>
        <v>1</v>
      </c>
      <c r="I3418" t="b">
        <f t="shared" si="485"/>
        <v>1</v>
      </c>
      <c r="J3418" t="b">
        <f t="shared" si="486"/>
        <v>0</v>
      </c>
    </row>
    <row r="3419" spans="1:10">
      <c r="A3419" s="1" t="s">
        <v>414</v>
      </c>
      <c r="B3419" t="str">
        <f t="shared" si="481"/>
        <v xml:space="preserve"> Krosno </v>
      </c>
      <c r="C3419" s="4" t="s">
        <v>5</v>
      </c>
      <c r="D3419" s="6">
        <v>5238</v>
      </c>
      <c r="E3419" s="6">
        <v>1967</v>
      </c>
      <c r="F3419" s="6">
        <v>3271</v>
      </c>
      <c r="G3419" t="b">
        <f t="shared" si="483"/>
        <v>1</v>
      </c>
      <c r="H3419" t="b">
        <f t="shared" si="484"/>
        <v>1</v>
      </c>
      <c r="I3419" t="b">
        <f t="shared" si="485"/>
        <v>0</v>
      </c>
      <c r="J3419" t="b">
        <f t="shared" si="486"/>
        <v>0</v>
      </c>
    </row>
    <row r="3420" spans="1:10">
      <c r="A3420" s="1" t="s">
        <v>414</v>
      </c>
      <c r="B3420" t="str">
        <f t="shared" si="481"/>
        <v xml:space="preserve"> Krosno </v>
      </c>
      <c r="C3420" s="4" t="s">
        <v>4</v>
      </c>
      <c r="D3420" s="6">
        <f>SUM(D3418:D3419)</f>
        <v>8335</v>
      </c>
      <c r="E3420" s="6">
        <f>SUM(E3418:E3419)</f>
        <v>3303</v>
      </c>
      <c r="F3420" s="6">
        <f t="shared" ref="F3420" si="488">SUM(F3418:F3419)</f>
        <v>5032</v>
      </c>
      <c r="G3420" t="b">
        <f t="shared" si="483"/>
        <v>1</v>
      </c>
      <c r="H3420" t="b">
        <f t="shared" si="484"/>
        <v>0</v>
      </c>
      <c r="I3420" t="b">
        <f t="shared" si="485"/>
        <v>1</v>
      </c>
      <c r="J3420" t="b">
        <f t="shared" si="486"/>
        <v>0</v>
      </c>
    </row>
    <row r="3421" spans="1:10">
      <c r="A3421" s="1" t="s">
        <v>414</v>
      </c>
      <c r="B3421" t="str">
        <f t="shared" si="481"/>
        <v xml:space="preserve"> Przemyśl </v>
      </c>
      <c r="C3421" s="4" t="s">
        <v>253</v>
      </c>
      <c r="D3421" s="6">
        <v>62485</v>
      </c>
      <c r="E3421" s="6">
        <v>29355</v>
      </c>
      <c r="F3421" s="6">
        <v>33130</v>
      </c>
      <c r="G3421" t="b">
        <f t="shared" si="483"/>
        <v>1</v>
      </c>
      <c r="H3421" t="b">
        <f t="shared" si="484"/>
        <v>1</v>
      </c>
      <c r="I3421" t="b">
        <f t="shared" si="485"/>
        <v>1</v>
      </c>
      <c r="J3421" t="b">
        <f t="shared" si="486"/>
        <v>1</v>
      </c>
    </row>
    <row r="3422" spans="1:10">
      <c r="A3422" s="1" t="s">
        <v>414</v>
      </c>
      <c r="B3422" t="str">
        <f t="shared" si="481"/>
        <v xml:space="preserve"> Przemyśl </v>
      </c>
      <c r="C3422" s="4" t="s">
        <v>6</v>
      </c>
      <c r="D3422" s="6">
        <v>2546</v>
      </c>
      <c r="E3422" s="6">
        <v>1312</v>
      </c>
      <c r="F3422" s="6">
        <v>1234</v>
      </c>
      <c r="G3422" t="b">
        <f t="shared" si="483"/>
        <v>0</v>
      </c>
      <c r="H3422" t="b">
        <f t="shared" si="484"/>
        <v>1</v>
      </c>
      <c r="I3422" t="b">
        <f t="shared" si="485"/>
        <v>1</v>
      </c>
      <c r="J3422" t="b">
        <f t="shared" si="486"/>
        <v>0</v>
      </c>
    </row>
    <row r="3423" spans="1:10">
      <c r="A3423" s="1" t="s">
        <v>414</v>
      </c>
      <c r="B3423" t="str">
        <f t="shared" si="481"/>
        <v xml:space="preserve"> Przemyśl </v>
      </c>
      <c r="C3423" s="4" t="s">
        <v>7</v>
      </c>
      <c r="D3423" s="6">
        <v>2999</v>
      </c>
      <c r="E3423" s="6">
        <v>1536</v>
      </c>
      <c r="F3423" s="6">
        <v>1463</v>
      </c>
      <c r="G3423" t="b">
        <f t="shared" si="483"/>
        <v>0</v>
      </c>
      <c r="H3423" t="b">
        <f t="shared" si="484"/>
        <v>1</v>
      </c>
      <c r="I3423" t="b">
        <f t="shared" si="485"/>
        <v>1</v>
      </c>
      <c r="J3423" t="b">
        <f t="shared" si="486"/>
        <v>0</v>
      </c>
    </row>
    <row r="3424" spans="1:10">
      <c r="A3424" s="1" t="s">
        <v>414</v>
      </c>
      <c r="B3424" t="str">
        <f t="shared" si="481"/>
        <v xml:space="preserve"> Przemyśl </v>
      </c>
      <c r="C3424" s="4" t="s">
        <v>8</v>
      </c>
      <c r="D3424" s="6">
        <v>2773</v>
      </c>
      <c r="E3424" s="6">
        <v>1412</v>
      </c>
      <c r="F3424" s="6">
        <v>1361</v>
      </c>
      <c r="G3424" t="b">
        <f t="shared" si="483"/>
        <v>0</v>
      </c>
      <c r="H3424" t="b">
        <f t="shared" si="484"/>
        <v>1</v>
      </c>
      <c r="I3424" t="b">
        <f t="shared" si="485"/>
        <v>1</v>
      </c>
      <c r="J3424" t="b">
        <f t="shared" si="486"/>
        <v>0</v>
      </c>
    </row>
    <row r="3425" spans="1:10">
      <c r="A3425" s="1" t="s">
        <v>414</v>
      </c>
      <c r="B3425" t="str">
        <f t="shared" si="481"/>
        <v xml:space="preserve"> Przemyśl </v>
      </c>
      <c r="C3425" s="4" t="s">
        <v>9</v>
      </c>
      <c r="D3425" s="6">
        <v>3098</v>
      </c>
      <c r="E3425" s="6">
        <v>1606</v>
      </c>
      <c r="F3425" s="6">
        <v>1492</v>
      </c>
      <c r="G3425" t="b">
        <f t="shared" si="483"/>
        <v>0</v>
      </c>
      <c r="H3425" t="b">
        <f t="shared" si="484"/>
        <v>1</v>
      </c>
      <c r="I3425" t="b">
        <f t="shared" si="485"/>
        <v>1</v>
      </c>
      <c r="J3425" t="b">
        <f t="shared" si="486"/>
        <v>0</v>
      </c>
    </row>
    <row r="3426" spans="1:10">
      <c r="A3426" s="1" t="s">
        <v>414</v>
      </c>
      <c r="B3426" t="str">
        <f t="shared" si="481"/>
        <v xml:space="preserve"> Przemyśl </v>
      </c>
      <c r="C3426" s="4" t="s">
        <v>10</v>
      </c>
      <c r="D3426" s="6">
        <v>3567</v>
      </c>
      <c r="E3426" s="6">
        <v>1830</v>
      </c>
      <c r="F3426" s="6">
        <v>1737</v>
      </c>
      <c r="G3426" t="b">
        <f t="shared" si="483"/>
        <v>0</v>
      </c>
      <c r="H3426" t="b">
        <f t="shared" si="484"/>
        <v>1</v>
      </c>
      <c r="I3426" t="b">
        <f t="shared" si="485"/>
        <v>1</v>
      </c>
      <c r="J3426" t="b">
        <f t="shared" si="486"/>
        <v>0</v>
      </c>
    </row>
    <row r="3427" spans="1:10">
      <c r="A3427" s="1" t="s">
        <v>414</v>
      </c>
      <c r="B3427" t="str">
        <f t="shared" si="481"/>
        <v xml:space="preserve"> Przemyśl </v>
      </c>
      <c r="C3427" s="4" t="s">
        <v>11</v>
      </c>
      <c r="D3427" s="6">
        <v>4272</v>
      </c>
      <c r="E3427" s="6">
        <v>2149</v>
      </c>
      <c r="F3427" s="6">
        <v>2123</v>
      </c>
      <c r="G3427" t="b">
        <f t="shared" si="483"/>
        <v>0</v>
      </c>
      <c r="H3427" t="b">
        <f t="shared" si="484"/>
        <v>1</v>
      </c>
      <c r="I3427" t="b">
        <f t="shared" si="485"/>
        <v>1</v>
      </c>
      <c r="J3427" t="b">
        <f t="shared" si="486"/>
        <v>0</v>
      </c>
    </row>
    <row r="3428" spans="1:10">
      <c r="A3428" s="1" t="s">
        <v>414</v>
      </c>
      <c r="B3428" t="str">
        <f t="shared" si="481"/>
        <v xml:space="preserve"> Przemyśl </v>
      </c>
      <c r="C3428" s="4" t="s">
        <v>12</v>
      </c>
      <c r="D3428" s="6">
        <v>5020</v>
      </c>
      <c r="E3428" s="6">
        <v>2540</v>
      </c>
      <c r="F3428" s="6">
        <v>2480</v>
      </c>
      <c r="G3428" t="b">
        <f t="shared" si="483"/>
        <v>0</v>
      </c>
      <c r="H3428" t="b">
        <f t="shared" si="484"/>
        <v>1</v>
      </c>
      <c r="I3428" t="b">
        <f t="shared" si="485"/>
        <v>1</v>
      </c>
      <c r="J3428" t="b">
        <f t="shared" si="486"/>
        <v>0</v>
      </c>
    </row>
    <row r="3429" spans="1:10">
      <c r="A3429" s="1" t="s">
        <v>414</v>
      </c>
      <c r="B3429" t="str">
        <f t="shared" si="481"/>
        <v xml:space="preserve"> Przemyśl </v>
      </c>
      <c r="C3429" s="4" t="s">
        <v>13</v>
      </c>
      <c r="D3429" s="6">
        <v>5002</v>
      </c>
      <c r="E3429" s="6">
        <v>2548</v>
      </c>
      <c r="F3429" s="6">
        <v>2454</v>
      </c>
      <c r="G3429" t="b">
        <f t="shared" si="483"/>
        <v>0</v>
      </c>
      <c r="H3429" t="b">
        <f t="shared" si="484"/>
        <v>1</v>
      </c>
      <c r="I3429" t="b">
        <f t="shared" si="485"/>
        <v>1</v>
      </c>
      <c r="J3429" t="b">
        <f t="shared" si="486"/>
        <v>0</v>
      </c>
    </row>
    <row r="3430" spans="1:10">
      <c r="A3430" s="1" t="s">
        <v>414</v>
      </c>
      <c r="B3430" t="str">
        <f t="shared" si="481"/>
        <v xml:space="preserve"> Przemyśl </v>
      </c>
      <c r="C3430" s="4" t="s">
        <v>14</v>
      </c>
      <c r="D3430" s="6">
        <v>4392</v>
      </c>
      <c r="E3430" s="6">
        <v>2176</v>
      </c>
      <c r="F3430" s="6">
        <v>2216</v>
      </c>
      <c r="G3430" t="b">
        <f t="shared" si="483"/>
        <v>0</v>
      </c>
      <c r="H3430" t="b">
        <f t="shared" si="484"/>
        <v>1</v>
      </c>
      <c r="I3430" t="b">
        <f t="shared" si="485"/>
        <v>1</v>
      </c>
      <c r="J3430" t="b">
        <f t="shared" si="486"/>
        <v>0</v>
      </c>
    </row>
    <row r="3431" spans="1:10">
      <c r="A3431" s="1" t="s">
        <v>414</v>
      </c>
      <c r="B3431" t="str">
        <f t="shared" si="481"/>
        <v xml:space="preserve"> Przemyśl </v>
      </c>
      <c r="C3431" s="4" t="s">
        <v>15</v>
      </c>
      <c r="D3431" s="6">
        <v>3754</v>
      </c>
      <c r="E3431" s="6">
        <v>1845</v>
      </c>
      <c r="F3431" s="6">
        <v>1909</v>
      </c>
      <c r="G3431" t="b">
        <f t="shared" si="483"/>
        <v>0</v>
      </c>
      <c r="H3431" t="b">
        <f t="shared" si="484"/>
        <v>1</v>
      </c>
      <c r="I3431" t="b">
        <f t="shared" si="485"/>
        <v>1</v>
      </c>
      <c r="J3431" t="b">
        <f t="shared" si="486"/>
        <v>0</v>
      </c>
    </row>
    <row r="3432" spans="1:10">
      <c r="A3432" s="1" t="s">
        <v>414</v>
      </c>
      <c r="B3432" t="str">
        <f t="shared" si="481"/>
        <v xml:space="preserve"> Przemyśl </v>
      </c>
      <c r="C3432" s="4" t="s">
        <v>16</v>
      </c>
      <c r="D3432" s="6">
        <v>4057</v>
      </c>
      <c r="E3432" s="6">
        <v>1882</v>
      </c>
      <c r="F3432" s="6">
        <v>2175</v>
      </c>
      <c r="G3432" t="b">
        <f t="shared" si="483"/>
        <v>0</v>
      </c>
      <c r="H3432" t="b">
        <f t="shared" si="484"/>
        <v>1</v>
      </c>
      <c r="I3432" t="b">
        <f t="shared" si="485"/>
        <v>1</v>
      </c>
      <c r="J3432" t="b">
        <f t="shared" si="486"/>
        <v>0</v>
      </c>
    </row>
    <row r="3433" spans="1:10">
      <c r="A3433" s="1" t="s">
        <v>414</v>
      </c>
      <c r="B3433" t="str">
        <f t="shared" si="481"/>
        <v xml:space="preserve"> Przemyśl </v>
      </c>
      <c r="C3433" s="4" t="s">
        <v>17</v>
      </c>
      <c r="D3433" s="6">
        <v>4892</v>
      </c>
      <c r="E3433" s="6">
        <v>2164</v>
      </c>
      <c r="F3433" s="6">
        <v>2728</v>
      </c>
      <c r="G3433" t="b">
        <f t="shared" si="483"/>
        <v>0</v>
      </c>
      <c r="H3433" t="b">
        <f t="shared" si="484"/>
        <v>1</v>
      </c>
      <c r="I3433" t="b">
        <f t="shared" si="485"/>
        <v>1</v>
      </c>
      <c r="J3433" t="b">
        <f t="shared" si="486"/>
        <v>0</v>
      </c>
    </row>
    <row r="3434" spans="1:10">
      <c r="A3434" s="1" t="s">
        <v>414</v>
      </c>
      <c r="B3434" t="str">
        <f t="shared" si="481"/>
        <v xml:space="preserve"> Przemyśl </v>
      </c>
      <c r="C3434" s="4" t="s">
        <v>18</v>
      </c>
      <c r="D3434" s="6">
        <v>4900</v>
      </c>
      <c r="E3434" s="6">
        <v>2147</v>
      </c>
      <c r="F3434" s="6">
        <v>2753</v>
      </c>
      <c r="G3434" t="b">
        <f t="shared" si="483"/>
        <v>0</v>
      </c>
      <c r="H3434" t="b">
        <f t="shared" si="484"/>
        <v>1</v>
      </c>
      <c r="I3434" t="b">
        <f t="shared" si="485"/>
        <v>1</v>
      </c>
      <c r="J3434" t="b">
        <f t="shared" si="486"/>
        <v>0</v>
      </c>
    </row>
    <row r="3435" spans="1:10">
      <c r="A3435" s="1" t="s">
        <v>414</v>
      </c>
      <c r="B3435" t="str">
        <f t="shared" si="481"/>
        <v xml:space="preserve"> Przemyśl </v>
      </c>
      <c r="C3435" s="4" t="s">
        <v>19</v>
      </c>
      <c r="D3435" s="6">
        <v>3824</v>
      </c>
      <c r="E3435" s="6">
        <v>1587</v>
      </c>
      <c r="F3435" s="6">
        <v>2237</v>
      </c>
      <c r="G3435" t="b">
        <f t="shared" si="483"/>
        <v>0</v>
      </c>
      <c r="H3435" t="b">
        <f t="shared" si="484"/>
        <v>1</v>
      </c>
      <c r="I3435" t="b">
        <f t="shared" si="485"/>
        <v>1</v>
      </c>
      <c r="J3435" t="b">
        <f t="shared" si="486"/>
        <v>0</v>
      </c>
    </row>
    <row r="3436" spans="1:10">
      <c r="A3436" s="1" t="s">
        <v>414</v>
      </c>
      <c r="B3436" t="str">
        <f t="shared" si="481"/>
        <v xml:space="preserve"> Przemyśl </v>
      </c>
      <c r="C3436" s="4" t="s">
        <v>5</v>
      </c>
      <c r="D3436" s="6">
        <v>7389</v>
      </c>
      <c r="E3436" s="6">
        <v>2621</v>
      </c>
      <c r="F3436" s="6">
        <v>4768</v>
      </c>
      <c r="G3436" t="b">
        <f t="shared" si="483"/>
        <v>1</v>
      </c>
      <c r="H3436" t="b">
        <f t="shared" si="484"/>
        <v>1</v>
      </c>
      <c r="I3436" t="b">
        <f t="shared" si="485"/>
        <v>0</v>
      </c>
      <c r="J3436" t="b">
        <f t="shared" si="486"/>
        <v>0</v>
      </c>
    </row>
    <row r="3437" spans="1:10">
      <c r="A3437" s="1" t="s">
        <v>414</v>
      </c>
      <c r="B3437" t="str">
        <f t="shared" si="481"/>
        <v xml:space="preserve"> Przemyśl </v>
      </c>
      <c r="C3437" s="4" t="s">
        <v>4</v>
      </c>
      <c r="D3437" s="6">
        <f>SUM(D3435:D3436)</f>
        <v>11213</v>
      </c>
      <c r="E3437" s="6">
        <f>SUM(E3435:E3436)</f>
        <v>4208</v>
      </c>
      <c r="F3437" s="6">
        <f t="shared" ref="F3437" si="489">SUM(F3435:F3436)</f>
        <v>7005</v>
      </c>
      <c r="G3437" t="b">
        <f t="shared" si="483"/>
        <v>1</v>
      </c>
      <c r="H3437" t="b">
        <f t="shared" si="484"/>
        <v>0</v>
      </c>
      <c r="I3437" t="b">
        <f t="shared" si="485"/>
        <v>1</v>
      </c>
      <c r="J3437" t="b">
        <f t="shared" si="486"/>
        <v>0</v>
      </c>
    </row>
    <row r="3438" spans="1:10">
      <c r="A3438" s="1" t="s">
        <v>414</v>
      </c>
      <c r="B3438" t="str">
        <f t="shared" si="481"/>
        <v xml:space="preserve"> Rzeszów </v>
      </c>
      <c r="C3438" s="4" t="s">
        <v>254</v>
      </c>
      <c r="D3438" s="6">
        <v>187027</v>
      </c>
      <c r="E3438" s="6">
        <v>88381</v>
      </c>
      <c r="F3438" s="6">
        <v>98646</v>
      </c>
      <c r="G3438" t="b">
        <f t="shared" si="483"/>
        <v>1</v>
      </c>
      <c r="H3438" t="b">
        <f t="shared" si="484"/>
        <v>1</v>
      </c>
      <c r="I3438" t="b">
        <f t="shared" si="485"/>
        <v>1</v>
      </c>
      <c r="J3438" t="b">
        <f t="shared" si="486"/>
        <v>1</v>
      </c>
    </row>
    <row r="3439" spans="1:10">
      <c r="A3439" s="1" t="s">
        <v>414</v>
      </c>
      <c r="B3439" t="str">
        <f t="shared" si="481"/>
        <v xml:space="preserve"> Rzeszów </v>
      </c>
      <c r="C3439" s="4" t="s">
        <v>6</v>
      </c>
      <c r="D3439" s="6">
        <v>10322</v>
      </c>
      <c r="E3439" s="6">
        <v>5353</v>
      </c>
      <c r="F3439" s="6">
        <v>4969</v>
      </c>
      <c r="G3439" t="b">
        <f t="shared" si="483"/>
        <v>0</v>
      </c>
      <c r="H3439" t="b">
        <f t="shared" si="484"/>
        <v>1</v>
      </c>
      <c r="I3439" t="b">
        <f t="shared" si="485"/>
        <v>1</v>
      </c>
      <c r="J3439" t="b">
        <f t="shared" si="486"/>
        <v>0</v>
      </c>
    </row>
    <row r="3440" spans="1:10">
      <c r="A3440" s="1" t="s">
        <v>414</v>
      </c>
      <c r="B3440" t="str">
        <f t="shared" si="481"/>
        <v xml:space="preserve"> Rzeszów </v>
      </c>
      <c r="C3440" s="4" t="s">
        <v>7</v>
      </c>
      <c r="D3440" s="6">
        <v>9675</v>
      </c>
      <c r="E3440" s="6">
        <v>4902</v>
      </c>
      <c r="F3440" s="6">
        <v>4773</v>
      </c>
      <c r="G3440" t="b">
        <f t="shared" si="483"/>
        <v>0</v>
      </c>
      <c r="H3440" t="b">
        <f t="shared" si="484"/>
        <v>1</v>
      </c>
      <c r="I3440" t="b">
        <f t="shared" si="485"/>
        <v>1</v>
      </c>
      <c r="J3440" t="b">
        <f t="shared" si="486"/>
        <v>0</v>
      </c>
    </row>
    <row r="3441" spans="1:10">
      <c r="A3441" s="1" t="s">
        <v>414</v>
      </c>
      <c r="B3441" t="str">
        <f t="shared" si="481"/>
        <v xml:space="preserve"> Rzeszów </v>
      </c>
      <c r="C3441" s="4" t="s">
        <v>8</v>
      </c>
      <c r="D3441" s="6">
        <v>7761</v>
      </c>
      <c r="E3441" s="6">
        <v>3899</v>
      </c>
      <c r="F3441" s="6">
        <v>3862</v>
      </c>
      <c r="G3441" t="b">
        <f t="shared" si="483"/>
        <v>0</v>
      </c>
      <c r="H3441" t="b">
        <f t="shared" si="484"/>
        <v>1</v>
      </c>
      <c r="I3441" t="b">
        <f t="shared" si="485"/>
        <v>1</v>
      </c>
      <c r="J3441" t="b">
        <f t="shared" si="486"/>
        <v>0</v>
      </c>
    </row>
    <row r="3442" spans="1:10">
      <c r="A3442" s="1" t="s">
        <v>414</v>
      </c>
      <c r="B3442" t="str">
        <f t="shared" si="481"/>
        <v xml:space="preserve"> Rzeszów </v>
      </c>
      <c r="C3442" s="4" t="s">
        <v>9</v>
      </c>
      <c r="D3442" s="6">
        <v>9647</v>
      </c>
      <c r="E3442" s="6">
        <v>4759</v>
      </c>
      <c r="F3442" s="6">
        <v>4888</v>
      </c>
      <c r="G3442" t="b">
        <f t="shared" si="483"/>
        <v>0</v>
      </c>
      <c r="H3442" t="b">
        <f t="shared" si="484"/>
        <v>1</v>
      </c>
      <c r="I3442" t="b">
        <f t="shared" si="485"/>
        <v>1</v>
      </c>
      <c r="J3442" t="b">
        <f t="shared" si="486"/>
        <v>0</v>
      </c>
    </row>
    <row r="3443" spans="1:10">
      <c r="A3443" s="1" t="s">
        <v>414</v>
      </c>
      <c r="B3443" t="str">
        <f t="shared" si="481"/>
        <v xml:space="preserve"> Rzeszów </v>
      </c>
      <c r="C3443" s="4" t="s">
        <v>10</v>
      </c>
      <c r="D3443" s="6">
        <v>11416</v>
      </c>
      <c r="E3443" s="6">
        <v>5692</v>
      </c>
      <c r="F3443" s="6">
        <v>5724</v>
      </c>
      <c r="G3443" t="b">
        <f t="shared" si="483"/>
        <v>0</v>
      </c>
      <c r="H3443" t="b">
        <f t="shared" si="484"/>
        <v>1</v>
      </c>
      <c r="I3443" t="b">
        <f t="shared" si="485"/>
        <v>1</v>
      </c>
      <c r="J3443" t="b">
        <f t="shared" si="486"/>
        <v>0</v>
      </c>
    </row>
    <row r="3444" spans="1:10">
      <c r="A3444" s="1" t="s">
        <v>414</v>
      </c>
      <c r="B3444" t="str">
        <f t="shared" si="481"/>
        <v xml:space="preserve"> Rzeszów </v>
      </c>
      <c r="C3444" s="4" t="s">
        <v>11</v>
      </c>
      <c r="D3444" s="6">
        <v>15796</v>
      </c>
      <c r="E3444" s="6">
        <v>7724</v>
      </c>
      <c r="F3444" s="6">
        <v>8072</v>
      </c>
      <c r="G3444" t="b">
        <f t="shared" si="483"/>
        <v>0</v>
      </c>
      <c r="H3444" t="b">
        <f t="shared" si="484"/>
        <v>1</v>
      </c>
      <c r="I3444" t="b">
        <f t="shared" si="485"/>
        <v>1</v>
      </c>
      <c r="J3444" t="b">
        <f t="shared" si="486"/>
        <v>0</v>
      </c>
    </row>
    <row r="3445" spans="1:10">
      <c r="A3445" s="1" t="s">
        <v>414</v>
      </c>
      <c r="B3445" t="str">
        <f t="shared" si="481"/>
        <v xml:space="preserve"> Rzeszów </v>
      </c>
      <c r="C3445" s="4" t="s">
        <v>12</v>
      </c>
      <c r="D3445" s="6">
        <v>18604</v>
      </c>
      <c r="E3445" s="6">
        <v>9200</v>
      </c>
      <c r="F3445" s="6">
        <v>9404</v>
      </c>
      <c r="G3445" t="b">
        <f t="shared" si="483"/>
        <v>0</v>
      </c>
      <c r="H3445" t="b">
        <f t="shared" si="484"/>
        <v>1</v>
      </c>
      <c r="I3445" t="b">
        <f t="shared" si="485"/>
        <v>1</v>
      </c>
      <c r="J3445" t="b">
        <f t="shared" si="486"/>
        <v>0</v>
      </c>
    </row>
    <row r="3446" spans="1:10">
      <c r="A3446" s="1" t="s">
        <v>414</v>
      </c>
      <c r="B3446" t="str">
        <f t="shared" si="481"/>
        <v xml:space="preserve"> Rzeszów </v>
      </c>
      <c r="C3446" s="4" t="s">
        <v>13</v>
      </c>
      <c r="D3446" s="6">
        <v>16018</v>
      </c>
      <c r="E3446" s="6">
        <v>7890</v>
      </c>
      <c r="F3446" s="6">
        <v>8128</v>
      </c>
      <c r="G3446" t="b">
        <f t="shared" si="483"/>
        <v>0</v>
      </c>
      <c r="H3446" t="b">
        <f t="shared" si="484"/>
        <v>1</v>
      </c>
      <c r="I3446" t="b">
        <f t="shared" si="485"/>
        <v>1</v>
      </c>
      <c r="J3446" t="b">
        <f t="shared" si="486"/>
        <v>0</v>
      </c>
    </row>
    <row r="3447" spans="1:10">
      <c r="A3447" s="1" t="s">
        <v>414</v>
      </c>
      <c r="B3447" t="str">
        <f t="shared" si="481"/>
        <v xml:space="preserve"> Rzeszów </v>
      </c>
      <c r="C3447" s="4" t="s">
        <v>14</v>
      </c>
      <c r="D3447" s="6">
        <v>12693</v>
      </c>
      <c r="E3447" s="6">
        <v>6309</v>
      </c>
      <c r="F3447" s="6">
        <v>6384</v>
      </c>
      <c r="G3447" t="b">
        <f t="shared" si="483"/>
        <v>0</v>
      </c>
      <c r="H3447" t="b">
        <f t="shared" si="484"/>
        <v>1</v>
      </c>
      <c r="I3447" t="b">
        <f t="shared" si="485"/>
        <v>1</v>
      </c>
      <c r="J3447" t="b">
        <f t="shared" si="486"/>
        <v>0</v>
      </c>
    </row>
    <row r="3448" spans="1:10">
      <c r="A3448" s="1" t="s">
        <v>414</v>
      </c>
      <c r="B3448" t="str">
        <f t="shared" ref="B3448:B3511" si="490">IF(C3447="65+",C3448,B3447)</f>
        <v xml:space="preserve"> Rzeszów </v>
      </c>
      <c r="C3448" s="4" t="s">
        <v>15</v>
      </c>
      <c r="D3448" s="6">
        <v>10026</v>
      </c>
      <c r="E3448" s="6">
        <v>4770</v>
      </c>
      <c r="F3448" s="6">
        <v>5256</v>
      </c>
      <c r="G3448" t="b">
        <f t="shared" si="483"/>
        <v>0</v>
      </c>
      <c r="H3448" t="b">
        <f t="shared" si="484"/>
        <v>1</v>
      </c>
      <c r="I3448" t="b">
        <f t="shared" si="485"/>
        <v>1</v>
      </c>
      <c r="J3448" t="b">
        <f t="shared" si="486"/>
        <v>0</v>
      </c>
    </row>
    <row r="3449" spans="1:10">
      <c r="A3449" s="1" t="s">
        <v>414</v>
      </c>
      <c r="B3449" t="str">
        <f t="shared" si="490"/>
        <v xml:space="preserve"> Rzeszów </v>
      </c>
      <c r="C3449" s="4" t="s">
        <v>16</v>
      </c>
      <c r="D3449" s="6">
        <v>10498</v>
      </c>
      <c r="E3449" s="6">
        <v>4877</v>
      </c>
      <c r="F3449" s="6">
        <v>5621</v>
      </c>
      <c r="G3449" t="b">
        <f t="shared" si="483"/>
        <v>0</v>
      </c>
      <c r="H3449" t="b">
        <f t="shared" si="484"/>
        <v>1</v>
      </c>
      <c r="I3449" t="b">
        <f t="shared" si="485"/>
        <v>1</v>
      </c>
      <c r="J3449" t="b">
        <f t="shared" si="486"/>
        <v>0</v>
      </c>
    </row>
    <row r="3450" spans="1:10">
      <c r="A3450" s="1" t="s">
        <v>414</v>
      </c>
      <c r="B3450" t="str">
        <f t="shared" si="490"/>
        <v xml:space="preserve"> Rzeszów </v>
      </c>
      <c r="C3450" s="4" t="s">
        <v>17</v>
      </c>
      <c r="D3450" s="6">
        <v>12736</v>
      </c>
      <c r="E3450" s="6">
        <v>5790</v>
      </c>
      <c r="F3450" s="6">
        <v>6946</v>
      </c>
      <c r="G3450" t="b">
        <f t="shared" si="483"/>
        <v>0</v>
      </c>
      <c r="H3450" t="b">
        <f t="shared" si="484"/>
        <v>1</v>
      </c>
      <c r="I3450" t="b">
        <f t="shared" si="485"/>
        <v>1</v>
      </c>
      <c r="J3450" t="b">
        <f t="shared" si="486"/>
        <v>0</v>
      </c>
    </row>
    <row r="3451" spans="1:10">
      <c r="A3451" s="1" t="s">
        <v>414</v>
      </c>
      <c r="B3451" t="str">
        <f t="shared" si="490"/>
        <v xml:space="preserve"> Rzeszów </v>
      </c>
      <c r="C3451" s="4" t="s">
        <v>18</v>
      </c>
      <c r="D3451" s="6">
        <v>13202</v>
      </c>
      <c r="E3451" s="6">
        <v>5926</v>
      </c>
      <c r="F3451" s="6">
        <v>7276</v>
      </c>
      <c r="G3451" t="b">
        <f t="shared" si="483"/>
        <v>0</v>
      </c>
      <c r="H3451" t="b">
        <f t="shared" si="484"/>
        <v>1</v>
      </c>
      <c r="I3451" t="b">
        <f t="shared" si="485"/>
        <v>1</v>
      </c>
      <c r="J3451" t="b">
        <f t="shared" si="486"/>
        <v>0</v>
      </c>
    </row>
    <row r="3452" spans="1:10">
      <c r="A3452" s="1" t="s">
        <v>414</v>
      </c>
      <c r="B3452" t="str">
        <f t="shared" si="490"/>
        <v xml:space="preserve"> Rzeszów </v>
      </c>
      <c r="C3452" s="4" t="s">
        <v>19</v>
      </c>
      <c r="D3452" s="6">
        <v>9905</v>
      </c>
      <c r="E3452" s="6">
        <v>4292</v>
      </c>
      <c r="F3452" s="6">
        <v>5613</v>
      </c>
      <c r="G3452" t="b">
        <f t="shared" ref="G3452:G3515" si="491">IFERROR(IF(SEARCH(" - ",C3452)&gt;0,FALSE,TRUE),TRUE)</f>
        <v>0</v>
      </c>
      <c r="H3452" t="b">
        <f t="shared" ref="H3452:H3515" si="492">IFERROR(IF(SEARCH("65+",C3452)&gt;0,FALSE,TRUE),TRUE)</f>
        <v>1</v>
      </c>
      <c r="I3452" t="b">
        <f t="shared" ref="I3452:I3515" si="493">IFERROR(IF(SEARCH("70",C3452)&gt;0,FALSE,TRUE),TRUE)</f>
        <v>1</v>
      </c>
      <c r="J3452" t="b">
        <f t="shared" ref="J3452:J3515" si="494">AND(G3452:I3452)</f>
        <v>0</v>
      </c>
    </row>
    <row r="3453" spans="1:10">
      <c r="A3453" s="1" t="s">
        <v>414</v>
      </c>
      <c r="B3453" t="str">
        <f t="shared" si="490"/>
        <v xml:space="preserve"> Rzeszów </v>
      </c>
      <c r="C3453" s="4" t="s">
        <v>5</v>
      </c>
      <c r="D3453" s="6">
        <v>18728</v>
      </c>
      <c r="E3453" s="6">
        <v>6998</v>
      </c>
      <c r="F3453" s="6">
        <v>11730</v>
      </c>
      <c r="G3453" t="b">
        <f t="shared" si="491"/>
        <v>1</v>
      </c>
      <c r="H3453" t="b">
        <f t="shared" si="492"/>
        <v>1</v>
      </c>
      <c r="I3453" t="b">
        <f t="shared" si="493"/>
        <v>0</v>
      </c>
      <c r="J3453" t="b">
        <f t="shared" si="494"/>
        <v>0</v>
      </c>
    </row>
    <row r="3454" spans="1:10">
      <c r="A3454" s="1" t="s">
        <v>414</v>
      </c>
      <c r="B3454" t="str">
        <f t="shared" si="490"/>
        <v xml:space="preserve"> Rzeszów </v>
      </c>
      <c r="C3454" s="4" t="s">
        <v>4</v>
      </c>
      <c r="D3454" s="6">
        <f>SUM(D3452:D3453)</f>
        <v>28633</v>
      </c>
      <c r="E3454" s="6">
        <f>SUM(E3452:E3453)</f>
        <v>11290</v>
      </c>
      <c r="F3454" s="6">
        <f t="shared" ref="F3454" si="495">SUM(F3452:F3453)</f>
        <v>17343</v>
      </c>
      <c r="G3454" t="b">
        <f t="shared" si="491"/>
        <v>1</v>
      </c>
      <c r="H3454" t="b">
        <f t="shared" si="492"/>
        <v>0</v>
      </c>
      <c r="I3454" t="b">
        <f t="shared" si="493"/>
        <v>1</v>
      </c>
      <c r="J3454" t="b">
        <f t="shared" si="494"/>
        <v>0</v>
      </c>
    </row>
    <row r="3455" spans="1:10">
      <c r="A3455" s="1" t="s">
        <v>414</v>
      </c>
      <c r="B3455" t="str">
        <f t="shared" si="490"/>
        <v xml:space="preserve"> Tarnobrzeg </v>
      </c>
      <c r="C3455" s="4" t="s">
        <v>255</v>
      </c>
      <c r="D3455" s="6">
        <v>47658</v>
      </c>
      <c r="E3455" s="6">
        <v>22870</v>
      </c>
      <c r="F3455" s="6">
        <v>24788</v>
      </c>
      <c r="G3455" t="b">
        <f t="shared" si="491"/>
        <v>1</v>
      </c>
      <c r="H3455" t="b">
        <f t="shared" si="492"/>
        <v>1</v>
      </c>
      <c r="I3455" t="b">
        <f t="shared" si="493"/>
        <v>1</v>
      </c>
      <c r="J3455" t="b">
        <f t="shared" si="494"/>
        <v>1</v>
      </c>
    </row>
    <row r="3456" spans="1:10">
      <c r="A3456" s="1" t="s">
        <v>414</v>
      </c>
      <c r="B3456" t="str">
        <f t="shared" si="490"/>
        <v xml:space="preserve"> Tarnobrzeg </v>
      </c>
      <c r="C3456" s="4" t="s">
        <v>6</v>
      </c>
      <c r="D3456" s="6">
        <v>1781</v>
      </c>
      <c r="E3456" s="6">
        <v>918</v>
      </c>
      <c r="F3456" s="6">
        <v>863</v>
      </c>
      <c r="G3456" t="b">
        <f t="shared" si="491"/>
        <v>0</v>
      </c>
      <c r="H3456" t="b">
        <f t="shared" si="492"/>
        <v>1</v>
      </c>
      <c r="I3456" t="b">
        <f t="shared" si="493"/>
        <v>1</v>
      </c>
      <c r="J3456" t="b">
        <f t="shared" si="494"/>
        <v>0</v>
      </c>
    </row>
    <row r="3457" spans="1:10">
      <c r="A3457" s="1" t="s">
        <v>414</v>
      </c>
      <c r="B3457" t="str">
        <f t="shared" si="490"/>
        <v xml:space="preserve"> Tarnobrzeg </v>
      </c>
      <c r="C3457" s="4" t="s">
        <v>7</v>
      </c>
      <c r="D3457" s="6">
        <v>2212</v>
      </c>
      <c r="E3457" s="6">
        <v>1122</v>
      </c>
      <c r="F3457" s="6">
        <v>1090</v>
      </c>
      <c r="G3457" t="b">
        <f t="shared" si="491"/>
        <v>0</v>
      </c>
      <c r="H3457" t="b">
        <f t="shared" si="492"/>
        <v>1</v>
      </c>
      <c r="I3457" t="b">
        <f t="shared" si="493"/>
        <v>1</v>
      </c>
      <c r="J3457" t="b">
        <f t="shared" si="494"/>
        <v>0</v>
      </c>
    </row>
    <row r="3458" spans="1:10">
      <c r="A3458" s="1" t="s">
        <v>414</v>
      </c>
      <c r="B3458" t="str">
        <f t="shared" si="490"/>
        <v xml:space="preserve"> Tarnobrzeg </v>
      </c>
      <c r="C3458" s="4" t="s">
        <v>8</v>
      </c>
      <c r="D3458" s="6">
        <v>2168</v>
      </c>
      <c r="E3458" s="6">
        <v>1137</v>
      </c>
      <c r="F3458" s="6">
        <v>1031</v>
      </c>
      <c r="G3458" t="b">
        <f t="shared" si="491"/>
        <v>0</v>
      </c>
      <c r="H3458" t="b">
        <f t="shared" si="492"/>
        <v>1</v>
      </c>
      <c r="I3458" t="b">
        <f t="shared" si="493"/>
        <v>1</v>
      </c>
      <c r="J3458" t="b">
        <f t="shared" si="494"/>
        <v>0</v>
      </c>
    </row>
    <row r="3459" spans="1:10">
      <c r="A3459" s="1" t="s">
        <v>414</v>
      </c>
      <c r="B3459" t="str">
        <f t="shared" si="490"/>
        <v xml:space="preserve"> Tarnobrzeg </v>
      </c>
      <c r="C3459" s="4" t="s">
        <v>9</v>
      </c>
      <c r="D3459" s="6">
        <v>2342</v>
      </c>
      <c r="E3459" s="6">
        <v>1200</v>
      </c>
      <c r="F3459" s="6">
        <v>1142</v>
      </c>
      <c r="G3459" t="b">
        <f t="shared" si="491"/>
        <v>0</v>
      </c>
      <c r="H3459" t="b">
        <f t="shared" si="492"/>
        <v>1</v>
      </c>
      <c r="I3459" t="b">
        <f t="shared" si="493"/>
        <v>1</v>
      </c>
      <c r="J3459" t="b">
        <f t="shared" si="494"/>
        <v>0</v>
      </c>
    </row>
    <row r="3460" spans="1:10">
      <c r="A3460" s="1" t="s">
        <v>414</v>
      </c>
      <c r="B3460" t="str">
        <f t="shared" si="490"/>
        <v xml:space="preserve"> Tarnobrzeg </v>
      </c>
      <c r="C3460" s="4" t="s">
        <v>10</v>
      </c>
      <c r="D3460" s="6">
        <v>2814</v>
      </c>
      <c r="E3460" s="6">
        <v>1439</v>
      </c>
      <c r="F3460" s="6">
        <v>1375</v>
      </c>
      <c r="G3460" t="b">
        <f t="shared" si="491"/>
        <v>0</v>
      </c>
      <c r="H3460" t="b">
        <f t="shared" si="492"/>
        <v>1</v>
      </c>
      <c r="I3460" t="b">
        <f t="shared" si="493"/>
        <v>1</v>
      </c>
      <c r="J3460" t="b">
        <f t="shared" si="494"/>
        <v>0</v>
      </c>
    </row>
    <row r="3461" spans="1:10">
      <c r="A3461" s="1" t="s">
        <v>414</v>
      </c>
      <c r="B3461" t="str">
        <f t="shared" si="490"/>
        <v xml:space="preserve"> Tarnobrzeg </v>
      </c>
      <c r="C3461" s="4" t="s">
        <v>11</v>
      </c>
      <c r="D3461" s="6">
        <v>3243</v>
      </c>
      <c r="E3461" s="6">
        <v>1703</v>
      </c>
      <c r="F3461" s="6">
        <v>1540</v>
      </c>
      <c r="G3461" t="b">
        <f t="shared" si="491"/>
        <v>0</v>
      </c>
      <c r="H3461" t="b">
        <f t="shared" si="492"/>
        <v>1</v>
      </c>
      <c r="I3461" t="b">
        <f t="shared" si="493"/>
        <v>1</v>
      </c>
      <c r="J3461" t="b">
        <f t="shared" si="494"/>
        <v>0</v>
      </c>
    </row>
    <row r="3462" spans="1:10">
      <c r="A3462" s="1" t="s">
        <v>414</v>
      </c>
      <c r="B3462" t="str">
        <f t="shared" si="490"/>
        <v xml:space="preserve"> Tarnobrzeg </v>
      </c>
      <c r="C3462" s="4" t="s">
        <v>12</v>
      </c>
      <c r="D3462" s="6">
        <v>3555</v>
      </c>
      <c r="E3462" s="6">
        <v>1826</v>
      </c>
      <c r="F3462" s="6">
        <v>1729</v>
      </c>
      <c r="G3462" t="b">
        <f t="shared" si="491"/>
        <v>0</v>
      </c>
      <c r="H3462" t="b">
        <f t="shared" si="492"/>
        <v>1</v>
      </c>
      <c r="I3462" t="b">
        <f t="shared" si="493"/>
        <v>1</v>
      </c>
      <c r="J3462" t="b">
        <f t="shared" si="494"/>
        <v>0</v>
      </c>
    </row>
    <row r="3463" spans="1:10">
      <c r="A3463" s="1" t="s">
        <v>414</v>
      </c>
      <c r="B3463" t="str">
        <f t="shared" si="490"/>
        <v xml:space="preserve"> Tarnobrzeg </v>
      </c>
      <c r="C3463" s="4" t="s">
        <v>13</v>
      </c>
      <c r="D3463" s="6">
        <v>3734</v>
      </c>
      <c r="E3463" s="6">
        <v>1901</v>
      </c>
      <c r="F3463" s="6">
        <v>1833</v>
      </c>
      <c r="G3463" t="b">
        <f t="shared" si="491"/>
        <v>0</v>
      </c>
      <c r="H3463" t="b">
        <f t="shared" si="492"/>
        <v>1</v>
      </c>
      <c r="I3463" t="b">
        <f t="shared" si="493"/>
        <v>1</v>
      </c>
      <c r="J3463" t="b">
        <f t="shared" si="494"/>
        <v>0</v>
      </c>
    </row>
    <row r="3464" spans="1:10">
      <c r="A3464" s="1" t="s">
        <v>414</v>
      </c>
      <c r="B3464" t="str">
        <f t="shared" si="490"/>
        <v xml:space="preserve"> Tarnobrzeg </v>
      </c>
      <c r="C3464" s="4" t="s">
        <v>14</v>
      </c>
      <c r="D3464" s="6">
        <v>3617</v>
      </c>
      <c r="E3464" s="6">
        <v>1792</v>
      </c>
      <c r="F3464" s="6">
        <v>1825</v>
      </c>
      <c r="G3464" t="b">
        <f t="shared" si="491"/>
        <v>0</v>
      </c>
      <c r="H3464" t="b">
        <f t="shared" si="492"/>
        <v>1</v>
      </c>
      <c r="I3464" t="b">
        <f t="shared" si="493"/>
        <v>1</v>
      </c>
      <c r="J3464" t="b">
        <f t="shared" si="494"/>
        <v>0</v>
      </c>
    </row>
    <row r="3465" spans="1:10">
      <c r="A3465" s="1" t="s">
        <v>414</v>
      </c>
      <c r="B3465" t="str">
        <f t="shared" si="490"/>
        <v xml:space="preserve"> Tarnobrzeg </v>
      </c>
      <c r="C3465" s="4" t="s">
        <v>15</v>
      </c>
      <c r="D3465" s="6">
        <v>3296</v>
      </c>
      <c r="E3465" s="6">
        <v>1649</v>
      </c>
      <c r="F3465" s="6">
        <v>1647</v>
      </c>
      <c r="G3465" t="b">
        <f t="shared" si="491"/>
        <v>0</v>
      </c>
      <c r="H3465" t="b">
        <f t="shared" si="492"/>
        <v>1</v>
      </c>
      <c r="I3465" t="b">
        <f t="shared" si="493"/>
        <v>1</v>
      </c>
      <c r="J3465" t="b">
        <f t="shared" si="494"/>
        <v>0</v>
      </c>
    </row>
    <row r="3466" spans="1:10">
      <c r="A3466" s="1" t="s">
        <v>414</v>
      </c>
      <c r="B3466" t="str">
        <f t="shared" si="490"/>
        <v xml:space="preserve"> Tarnobrzeg </v>
      </c>
      <c r="C3466" s="4" t="s">
        <v>16</v>
      </c>
      <c r="D3466" s="6">
        <v>3285</v>
      </c>
      <c r="E3466" s="6">
        <v>1537</v>
      </c>
      <c r="F3466" s="6">
        <v>1748</v>
      </c>
      <c r="G3466" t="b">
        <f t="shared" si="491"/>
        <v>0</v>
      </c>
      <c r="H3466" t="b">
        <f t="shared" si="492"/>
        <v>1</v>
      </c>
      <c r="I3466" t="b">
        <f t="shared" si="493"/>
        <v>1</v>
      </c>
      <c r="J3466" t="b">
        <f t="shared" si="494"/>
        <v>0</v>
      </c>
    </row>
    <row r="3467" spans="1:10">
      <c r="A3467" s="1" t="s">
        <v>414</v>
      </c>
      <c r="B3467" t="str">
        <f t="shared" si="490"/>
        <v xml:space="preserve"> Tarnobrzeg </v>
      </c>
      <c r="C3467" s="4" t="s">
        <v>17</v>
      </c>
      <c r="D3467" s="6">
        <v>3570</v>
      </c>
      <c r="E3467" s="6">
        <v>1698</v>
      </c>
      <c r="F3467" s="6">
        <v>1872</v>
      </c>
      <c r="G3467" t="b">
        <f t="shared" si="491"/>
        <v>0</v>
      </c>
      <c r="H3467" t="b">
        <f t="shared" si="492"/>
        <v>1</v>
      </c>
      <c r="I3467" t="b">
        <f t="shared" si="493"/>
        <v>1</v>
      </c>
      <c r="J3467" t="b">
        <f t="shared" si="494"/>
        <v>0</v>
      </c>
    </row>
    <row r="3468" spans="1:10">
      <c r="A3468" s="1" t="s">
        <v>414</v>
      </c>
      <c r="B3468" t="str">
        <f t="shared" si="490"/>
        <v xml:space="preserve"> Tarnobrzeg </v>
      </c>
      <c r="C3468" s="4" t="s">
        <v>18</v>
      </c>
      <c r="D3468" s="6">
        <v>3598</v>
      </c>
      <c r="E3468" s="6">
        <v>1537</v>
      </c>
      <c r="F3468" s="6">
        <v>2061</v>
      </c>
      <c r="G3468" t="b">
        <f t="shared" si="491"/>
        <v>0</v>
      </c>
      <c r="H3468" t="b">
        <f t="shared" si="492"/>
        <v>1</v>
      </c>
      <c r="I3468" t="b">
        <f t="shared" si="493"/>
        <v>1</v>
      </c>
      <c r="J3468" t="b">
        <f t="shared" si="494"/>
        <v>0</v>
      </c>
    </row>
    <row r="3469" spans="1:10">
      <c r="A3469" s="1" t="s">
        <v>414</v>
      </c>
      <c r="B3469" t="str">
        <f t="shared" si="490"/>
        <v xml:space="preserve"> Tarnobrzeg </v>
      </c>
      <c r="C3469" s="4" t="s">
        <v>19</v>
      </c>
      <c r="D3469" s="6">
        <v>3220</v>
      </c>
      <c r="E3469" s="6">
        <v>1357</v>
      </c>
      <c r="F3469" s="6">
        <v>1863</v>
      </c>
      <c r="G3469" t="b">
        <f t="shared" si="491"/>
        <v>0</v>
      </c>
      <c r="H3469" t="b">
        <f t="shared" si="492"/>
        <v>1</v>
      </c>
      <c r="I3469" t="b">
        <f t="shared" si="493"/>
        <v>1</v>
      </c>
      <c r="J3469" t="b">
        <f t="shared" si="494"/>
        <v>0</v>
      </c>
    </row>
    <row r="3470" spans="1:10">
      <c r="A3470" s="1" t="s">
        <v>414</v>
      </c>
      <c r="B3470" t="str">
        <f t="shared" si="490"/>
        <v xml:space="preserve"> Tarnobrzeg </v>
      </c>
      <c r="C3470" s="4" t="s">
        <v>5</v>
      </c>
      <c r="D3470" s="6">
        <v>5223</v>
      </c>
      <c r="E3470" s="6">
        <v>2054</v>
      </c>
      <c r="F3470" s="6">
        <v>3169</v>
      </c>
      <c r="G3470" t="b">
        <f t="shared" si="491"/>
        <v>1</v>
      </c>
      <c r="H3470" t="b">
        <f t="shared" si="492"/>
        <v>1</v>
      </c>
      <c r="I3470" t="b">
        <f t="shared" si="493"/>
        <v>0</v>
      </c>
      <c r="J3470" t="b">
        <f t="shared" si="494"/>
        <v>0</v>
      </c>
    </row>
    <row r="3471" spans="1:10">
      <c r="A3471" s="1" t="s">
        <v>414</v>
      </c>
      <c r="B3471" t="str">
        <f t="shared" si="490"/>
        <v xml:space="preserve"> Tarnobrzeg </v>
      </c>
      <c r="C3471" s="4" t="s">
        <v>4</v>
      </c>
      <c r="D3471" s="6">
        <f>SUM(D3469:D3470)</f>
        <v>8443</v>
      </c>
      <c r="E3471" s="6">
        <f>SUM(E3469:E3470)</f>
        <v>3411</v>
      </c>
      <c r="F3471" s="6">
        <f t="shared" ref="F3471" si="496">SUM(F3469:F3470)</f>
        <v>5032</v>
      </c>
      <c r="G3471" t="b">
        <f t="shared" si="491"/>
        <v>1</v>
      </c>
      <c r="H3471" t="b">
        <f t="shared" si="492"/>
        <v>0</v>
      </c>
      <c r="I3471" t="b">
        <f t="shared" si="493"/>
        <v>1</v>
      </c>
      <c r="J3471" t="b">
        <f t="shared" si="494"/>
        <v>0</v>
      </c>
    </row>
    <row r="3472" spans="1:10">
      <c r="A3472" s="1" t="s">
        <v>414</v>
      </c>
      <c r="B3472" t="str">
        <f t="shared" si="490"/>
        <v xml:space="preserve"> bieszczadzki </v>
      </c>
      <c r="C3472" s="4" t="s">
        <v>66</v>
      </c>
      <c r="D3472" s="6">
        <v>22032</v>
      </c>
      <c r="E3472" s="6">
        <v>10902</v>
      </c>
      <c r="F3472" s="6">
        <v>11130</v>
      </c>
      <c r="G3472" t="b">
        <f t="shared" si="491"/>
        <v>1</v>
      </c>
      <c r="H3472" t="b">
        <f t="shared" si="492"/>
        <v>1</v>
      </c>
      <c r="I3472" t="b">
        <f t="shared" si="493"/>
        <v>1</v>
      </c>
      <c r="J3472" t="b">
        <f t="shared" si="494"/>
        <v>1</v>
      </c>
    </row>
    <row r="3473" spans="1:10">
      <c r="A3473" s="1" t="s">
        <v>414</v>
      </c>
      <c r="B3473" t="str">
        <f t="shared" si="490"/>
        <v xml:space="preserve"> bieszczadzki </v>
      </c>
      <c r="C3473" s="4" t="s">
        <v>6</v>
      </c>
      <c r="D3473" s="6">
        <v>987</v>
      </c>
      <c r="E3473" s="6">
        <v>486</v>
      </c>
      <c r="F3473" s="6">
        <v>501</v>
      </c>
      <c r="G3473" t="b">
        <f t="shared" si="491"/>
        <v>0</v>
      </c>
      <c r="H3473" t="b">
        <f t="shared" si="492"/>
        <v>1</v>
      </c>
      <c r="I3473" t="b">
        <f t="shared" si="493"/>
        <v>1</v>
      </c>
      <c r="J3473" t="b">
        <f t="shared" si="494"/>
        <v>0</v>
      </c>
    </row>
    <row r="3474" spans="1:10">
      <c r="A3474" s="1" t="s">
        <v>414</v>
      </c>
      <c r="B3474" t="str">
        <f t="shared" si="490"/>
        <v xml:space="preserve"> bieszczadzki </v>
      </c>
      <c r="C3474" s="4" t="s">
        <v>7</v>
      </c>
      <c r="D3474" s="6">
        <v>1147</v>
      </c>
      <c r="E3474" s="6">
        <v>584</v>
      </c>
      <c r="F3474" s="6">
        <v>563</v>
      </c>
      <c r="G3474" t="b">
        <f t="shared" si="491"/>
        <v>0</v>
      </c>
      <c r="H3474" t="b">
        <f t="shared" si="492"/>
        <v>1</v>
      </c>
      <c r="I3474" t="b">
        <f t="shared" si="493"/>
        <v>1</v>
      </c>
      <c r="J3474" t="b">
        <f t="shared" si="494"/>
        <v>0</v>
      </c>
    </row>
    <row r="3475" spans="1:10">
      <c r="A3475" s="1" t="s">
        <v>414</v>
      </c>
      <c r="B3475" t="str">
        <f t="shared" si="490"/>
        <v xml:space="preserve"> bieszczadzki </v>
      </c>
      <c r="C3475" s="4" t="s">
        <v>8</v>
      </c>
      <c r="D3475" s="6">
        <v>1127</v>
      </c>
      <c r="E3475" s="6">
        <v>569</v>
      </c>
      <c r="F3475" s="6">
        <v>558</v>
      </c>
      <c r="G3475" t="b">
        <f t="shared" si="491"/>
        <v>0</v>
      </c>
      <c r="H3475" t="b">
        <f t="shared" si="492"/>
        <v>1</v>
      </c>
      <c r="I3475" t="b">
        <f t="shared" si="493"/>
        <v>1</v>
      </c>
      <c r="J3475" t="b">
        <f t="shared" si="494"/>
        <v>0</v>
      </c>
    </row>
    <row r="3476" spans="1:10">
      <c r="A3476" s="1" t="s">
        <v>414</v>
      </c>
      <c r="B3476" t="str">
        <f t="shared" si="490"/>
        <v xml:space="preserve"> bieszczadzki </v>
      </c>
      <c r="C3476" s="4" t="s">
        <v>9</v>
      </c>
      <c r="D3476" s="6">
        <v>1052</v>
      </c>
      <c r="E3476" s="6">
        <v>531</v>
      </c>
      <c r="F3476" s="6">
        <v>521</v>
      </c>
      <c r="G3476" t="b">
        <f t="shared" si="491"/>
        <v>0</v>
      </c>
      <c r="H3476" t="b">
        <f t="shared" si="492"/>
        <v>1</v>
      </c>
      <c r="I3476" t="b">
        <f t="shared" si="493"/>
        <v>1</v>
      </c>
      <c r="J3476" t="b">
        <f t="shared" si="494"/>
        <v>0</v>
      </c>
    </row>
    <row r="3477" spans="1:10">
      <c r="A3477" s="1" t="s">
        <v>414</v>
      </c>
      <c r="B3477" t="str">
        <f t="shared" si="490"/>
        <v xml:space="preserve"> bieszczadzki </v>
      </c>
      <c r="C3477" s="4" t="s">
        <v>10</v>
      </c>
      <c r="D3477" s="6">
        <v>1638</v>
      </c>
      <c r="E3477" s="6">
        <v>827</v>
      </c>
      <c r="F3477" s="6">
        <v>811</v>
      </c>
      <c r="G3477" t="b">
        <f t="shared" si="491"/>
        <v>0</v>
      </c>
      <c r="H3477" t="b">
        <f t="shared" si="492"/>
        <v>1</v>
      </c>
      <c r="I3477" t="b">
        <f t="shared" si="493"/>
        <v>1</v>
      </c>
      <c r="J3477" t="b">
        <f t="shared" si="494"/>
        <v>0</v>
      </c>
    </row>
    <row r="3478" spans="1:10">
      <c r="A3478" s="1" t="s">
        <v>414</v>
      </c>
      <c r="B3478" t="str">
        <f t="shared" si="490"/>
        <v xml:space="preserve"> bieszczadzki </v>
      </c>
      <c r="C3478" s="4" t="s">
        <v>11</v>
      </c>
      <c r="D3478" s="6">
        <v>1668</v>
      </c>
      <c r="E3478" s="6">
        <v>850</v>
      </c>
      <c r="F3478" s="6">
        <v>818</v>
      </c>
      <c r="G3478" t="b">
        <f t="shared" si="491"/>
        <v>0</v>
      </c>
      <c r="H3478" t="b">
        <f t="shared" si="492"/>
        <v>1</v>
      </c>
      <c r="I3478" t="b">
        <f t="shared" si="493"/>
        <v>1</v>
      </c>
      <c r="J3478" t="b">
        <f t="shared" si="494"/>
        <v>0</v>
      </c>
    </row>
    <row r="3479" spans="1:10">
      <c r="A3479" s="1" t="s">
        <v>414</v>
      </c>
      <c r="B3479" t="str">
        <f t="shared" si="490"/>
        <v xml:space="preserve"> bieszczadzki </v>
      </c>
      <c r="C3479" s="4" t="s">
        <v>12</v>
      </c>
      <c r="D3479" s="6">
        <v>1887</v>
      </c>
      <c r="E3479" s="6">
        <v>986</v>
      </c>
      <c r="F3479" s="6">
        <v>901</v>
      </c>
      <c r="G3479" t="b">
        <f t="shared" si="491"/>
        <v>0</v>
      </c>
      <c r="H3479" t="b">
        <f t="shared" si="492"/>
        <v>1</v>
      </c>
      <c r="I3479" t="b">
        <f t="shared" si="493"/>
        <v>1</v>
      </c>
      <c r="J3479" t="b">
        <f t="shared" si="494"/>
        <v>0</v>
      </c>
    </row>
    <row r="3480" spans="1:10">
      <c r="A3480" s="1" t="s">
        <v>414</v>
      </c>
      <c r="B3480" t="str">
        <f t="shared" si="490"/>
        <v xml:space="preserve"> bieszczadzki </v>
      </c>
      <c r="C3480" s="4" t="s">
        <v>13</v>
      </c>
      <c r="D3480" s="6">
        <v>1798</v>
      </c>
      <c r="E3480" s="6">
        <v>942</v>
      </c>
      <c r="F3480" s="6">
        <v>856</v>
      </c>
      <c r="G3480" t="b">
        <f t="shared" si="491"/>
        <v>0</v>
      </c>
      <c r="H3480" t="b">
        <f t="shared" si="492"/>
        <v>1</v>
      </c>
      <c r="I3480" t="b">
        <f t="shared" si="493"/>
        <v>1</v>
      </c>
      <c r="J3480" t="b">
        <f t="shared" si="494"/>
        <v>0</v>
      </c>
    </row>
    <row r="3481" spans="1:10">
      <c r="A3481" s="1" t="s">
        <v>414</v>
      </c>
      <c r="B3481" t="str">
        <f t="shared" si="490"/>
        <v xml:space="preserve"> bieszczadzki </v>
      </c>
      <c r="C3481" s="4" t="s">
        <v>14</v>
      </c>
      <c r="D3481" s="6">
        <v>1522</v>
      </c>
      <c r="E3481" s="6">
        <v>780</v>
      </c>
      <c r="F3481" s="6">
        <v>742</v>
      </c>
      <c r="G3481" t="b">
        <f t="shared" si="491"/>
        <v>0</v>
      </c>
      <c r="H3481" t="b">
        <f t="shared" si="492"/>
        <v>1</v>
      </c>
      <c r="I3481" t="b">
        <f t="shared" si="493"/>
        <v>1</v>
      </c>
      <c r="J3481" t="b">
        <f t="shared" si="494"/>
        <v>0</v>
      </c>
    </row>
    <row r="3482" spans="1:10">
      <c r="A3482" s="1" t="s">
        <v>414</v>
      </c>
      <c r="B3482" t="str">
        <f t="shared" si="490"/>
        <v xml:space="preserve"> bieszczadzki </v>
      </c>
      <c r="C3482" s="4" t="s">
        <v>15</v>
      </c>
      <c r="D3482" s="6">
        <v>1396</v>
      </c>
      <c r="E3482" s="6">
        <v>709</v>
      </c>
      <c r="F3482" s="6">
        <v>687</v>
      </c>
      <c r="G3482" t="b">
        <f t="shared" si="491"/>
        <v>0</v>
      </c>
      <c r="H3482" t="b">
        <f t="shared" si="492"/>
        <v>1</v>
      </c>
      <c r="I3482" t="b">
        <f t="shared" si="493"/>
        <v>1</v>
      </c>
      <c r="J3482" t="b">
        <f t="shared" si="494"/>
        <v>0</v>
      </c>
    </row>
    <row r="3483" spans="1:10">
      <c r="A3483" s="1" t="s">
        <v>414</v>
      </c>
      <c r="B3483" t="str">
        <f t="shared" si="490"/>
        <v xml:space="preserve"> bieszczadzki </v>
      </c>
      <c r="C3483" s="4" t="s">
        <v>16</v>
      </c>
      <c r="D3483" s="6">
        <v>1457</v>
      </c>
      <c r="E3483" s="6">
        <v>736</v>
      </c>
      <c r="F3483" s="6">
        <v>721</v>
      </c>
      <c r="G3483" t="b">
        <f t="shared" si="491"/>
        <v>0</v>
      </c>
      <c r="H3483" t="b">
        <f t="shared" si="492"/>
        <v>1</v>
      </c>
      <c r="I3483" t="b">
        <f t="shared" si="493"/>
        <v>1</v>
      </c>
      <c r="J3483" t="b">
        <f t="shared" si="494"/>
        <v>0</v>
      </c>
    </row>
    <row r="3484" spans="1:10">
      <c r="A3484" s="1" t="s">
        <v>414</v>
      </c>
      <c r="B3484" t="str">
        <f t="shared" si="490"/>
        <v xml:space="preserve"> bieszczadzki </v>
      </c>
      <c r="C3484" s="4" t="s">
        <v>17</v>
      </c>
      <c r="D3484" s="6">
        <v>1795</v>
      </c>
      <c r="E3484" s="6">
        <v>875</v>
      </c>
      <c r="F3484" s="6">
        <v>920</v>
      </c>
      <c r="G3484" t="b">
        <f t="shared" si="491"/>
        <v>0</v>
      </c>
      <c r="H3484" t="b">
        <f t="shared" si="492"/>
        <v>1</v>
      </c>
      <c r="I3484" t="b">
        <f t="shared" si="493"/>
        <v>1</v>
      </c>
      <c r="J3484" t="b">
        <f t="shared" si="494"/>
        <v>0</v>
      </c>
    </row>
    <row r="3485" spans="1:10">
      <c r="A3485" s="1" t="s">
        <v>414</v>
      </c>
      <c r="B3485" t="str">
        <f t="shared" si="490"/>
        <v xml:space="preserve"> bieszczadzki </v>
      </c>
      <c r="C3485" s="4" t="s">
        <v>18</v>
      </c>
      <c r="D3485" s="6">
        <v>1502</v>
      </c>
      <c r="E3485" s="6">
        <v>743</v>
      </c>
      <c r="F3485" s="6">
        <v>759</v>
      </c>
      <c r="G3485" t="b">
        <f t="shared" si="491"/>
        <v>0</v>
      </c>
      <c r="H3485" t="b">
        <f t="shared" si="492"/>
        <v>1</v>
      </c>
      <c r="I3485" t="b">
        <f t="shared" si="493"/>
        <v>1</v>
      </c>
      <c r="J3485" t="b">
        <f t="shared" si="494"/>
        <v>0</v>
      </c>
    </row>
    <row r="3486" spans="1:10">
      <c r="A3486" s="1" t="s">
        <v>414</v>
      </c>
      <c r="B3486" t="str">
        <f t="shared" si="490"/>
        <v xml:space="preserve"> bieszczadzki </v>
      </c>
      <c r="C3486" s="4" t="s">
        <v>19</v>
      </c>
      <c r="D3486" s="6">
        <v>1130</v>
      </c>
      <c r="E3486" s="6">
        <v>555</v>
      </c>
      <c r="F3486" s="6">
        <v>575</v>
      </c>
      <c r="G3486" t="b">
        <f t="shared" si="491"/>
        <v>0</v>
      </c>
      <c r="H3486" t="b">
        <f t="shared" si="492"/>
        <v>1</v>
      </c>
      <c r="I3486" t="b">
        <f t="shared" si="493"/>
        <v>1</v>
      </c>
      <c r="J3486" t="b">
        <f t="shared" si="494"/>
        <v>0</v>
      </c>
    </row>
    <row r="3487" spans="1:10">
      <c r="A3487" s="1" t="s">
        <v>414</v>
      </c>
      <c r="B3487" t="str">
        <f t="shared" si="490"/>
        <v xml:space="preserve"> bieszczadzki </v>
      </c>
      <c r="C3487" s="4" t="s">
        <v>5</v>
      </c>
      <c r="D3487" s="6">
        <v>1926</v>
      </c>
      <c r="E3487" s="6">
        <v>729</v>
      </c>
      <c r="F3487" s="6">
        <v>1197</v>
      </c>
      <c r="G3487" t="b">
        <f t="shared" si="491"/>
        <v>1</v>
      </c>
      <c r="H3487" t="b">
        <f t="shared" si="492"/>
        <v>1</v>
      </c>
      <c r="I3487" t="b">
        <f t="shared" si="493"/>
        <v>0</v>
      </c>
      <c r="J3487" t="b">
        <f t="shared" si="494"/>
        <v>0</v>
      </c>
    </row>
    <row r="3488" spans="1:10">
      <c r="A3488" s="1" t="s">
        <v>414</v>
      </c>
      <c r="B3488" t="str">
        <f t="shared" si="490"/>
        <v xml:space="preserve"> bieszczadzki </v>
      </c>
      <c r="C3488" s="4" t="s">
        <v>4</v>
      </c>
      <c r="D3488" s="6">
        <f>SUM(D3486:D3487)</f>
        <v>3056</v>
      </c>
      <c r="E3488" s="6">
        <f>SUM(E3486:E3487)</f>
        <v>1284</v>
      </c>
      <c r="F3488" s="6">
        <f t="shared" ref="F3488" si="497">SUM(F3486:F3487)</f>
        <v>1772</v>
      </c>
      <c r="G3488" t="b">
        <f t="shared" si="491"/>
        <v>1</v>
      </c>
      <c r="H3488" t="b">
        <f t="shared" si="492"/>
        <v>0</v>
      </c>
      <c r="I3488" t="b">
        <f t="shared" si="493"/>
        <v>1</v>
      </c>
      <c r="J3488" t="b">
        <f t="shared" si="494"/>
        <v>0</v>
      </c>
    </row>
    <row r="3489" spans="1:10">
      <c r="A3489" s="1" t="s">
        <v>414</v>
      </c>
      <c r="B3489" t="str">
        <f t="shared" si="490"/>
        <v xml:space="preserve"> brzozowski </v>
      </c>
      <c r="C3489" s="4" t="s">
        <v>256</v>
      </c>
      <c r="D3489" s="6">
        <v>66004</v>
      </c>
      <c r="E3489" s="6">
        <v>32657</v>
      </c>
      <c r="F3489" s="6">
        <v>33347</v>
      </c>
      <c r="G3489" t="b">
        <f t="shared" si="491"/>
        <v>1</v>
      </c>
      <c r="H3489" t="b">
        <f t="shared" si="492"/>
        <v>1</v>
      </c>
      <c r="I3489" t="b">
        <f t="shared" si="493"/>
        <v>1</v>
      </c>
      <c r="J3489" t="b">
        <f t="shared" si="494"/>
        <v>1</v>
      </c>
    </row>
    <row r="3490" spans="1:10">
      <c r="A3490" s="1" t="s">
        <v>414</v>
      </c>
      <c r="B3490" t="str">
        <f t="shared" si="490"/>
        <v xml:space="preserve"> brzozowski </v>
      </c>
      <c r="C3490" s="4" t="s">
        <v>6</v>
      </c>
      <c r="D3490" s="6">
        <v>3349</v>
      </c>
      <c r="E3490" s="6">
        <v>1707</v>
      </c>
      <c r="F3490" s="6">
        <v>1642</v>
      </c>
      <c r="G3490" t="b">
        <f t="shared" si="491"/>
        <v>0</v>
      </c>
      <c r="H3490" t="b">
        <f t="shared" si="492"/>
        <v>1</v>
      </c>
      <c r="I3490" t="b">
        <f t="shared" si="493"/>
        <v>1</v>
      </c>
      <c r="J3490" t="b">
        <f t="shared" si="494"/>
        <v>0</v>
      </c>
    </row>
    <row r="3491" spans="1:10">
      <c r="A3491" s="1" t="s">
        <v>414</v>
      </c>
      <c r="B3491" t="str">
        <f t="shared" si="490"/>
        <v xml:space="preserve"> brzozowski </v>
      </c>
      <c r="C3491" s="4" t="s">
        <v>7</v>
      </c>
      <c r="D3491" s="6">
        <v>3741</v>
      </c>
      <c r="E3491" s="6">
        <v>1960</v>
      </c>
      <c r="F3491" s="6">
        <v>1781</v>
      </c>
      <c r="G3491" t="b">
        <f t="shared" si="491"/>
        <v>0</v>
      </c>
      <c r="H3491" t="b">
        <f t="shared" si="492"/>
        <v>1</v>
      </c>
      <c r="I3491" t="b">
        <f t="shared" si="493"/>
        <v>1</v>
      </c>
      <c r="J3491" t="b">
        <f t="shared" si="494"/>
        <v>0</v>
      </c>
    </row>
    <row r="3492" spans="1:10">
      <c r="A3492" s="1" t="s">
        <v>414</v>
      </c>
      <c r="B3492" t="str">
        <f t="shared" si="490"/>
        <v xml:space="preserve"> brzozowski </v>
      </c>
      <c r="C3492" s="4" t="s">
        <v>8</v>
      </c>
      <c r="D3492" s="6">
        <v>3657</v>
      </c>
      <c r="E3492" s="6">
        <v>1890</v>
      </c>
      <c r="F3492" s="6">
        <v>1767</v>
      </c>
      <c r="G3492" t="b">
        <f t="shared" si="491"/>
        <v>0</v>
      </c>
      <c r="H3492" t="b">
        <f t="shared" si="492"/>
        <v>1</v>
      </c>
      <c r="I3492" t="b">
        <f t="shared" si="493"/>
        <v>1</v>
      </c>
      <c r="J3492" t="b">
        <f t="shared" si="494"/>
        <v>0</v>
      </c>
    </row>
    <row r="3493" spans="1:10">
      <c r="A3493" s="1" t="s">
        <v>414</v>
      </c>
      <c r="B3493" t="str">
        <f t="shared" si="490"/>
        <v xml:space="preserve"> brzozowski </v>
      </c>
      <c r="C3493" s="4" t="s">
        <v>9</v>
      </c>
      <c r="D3493" s="6">
        <v>3975</v>
      </c>
      <c r="E3493" s="6">
        <v>2021</v>
      </c>
      <c r="F3493" s="6">
        <v>1954</v>
      </c>
      <c r="G3493" t="b">
        <f t="shared" si="491"/>
        <v>0</v>
      </c>
      <c r="H3493" t="b">
        <f t="shared" si="492"/>
        <v>1</v>
      </c>
      <c r="I3493" t="b">
        <f t="shared" si="493"/>
        <v>1</v>
      </c>
      <c r="J3493" t="b">
        <f t="shared" si="494"/>
        <v>0</v>
      </c>
    </row>
    <row r="3494" spans="1:10">
      <c r="A3494" s="1" t="s">
        <v>414</v>
      </c>
      <c r="B3494" t="str">
        <f t="shared" si="490"/>
        <v xml:space="preserve"> brzozowski </v>
      </c>
      <c r="C3494" s="4" t="s">
        <v>10</v>
      </c>
      <c r="D3494" s="6">
        <v>4826</v>
      </c>
      <c r="E3494" s="6">
        <v>2429</v>
      </c>
      <c r="F3494" s="6">
        <v>2397</v>
      </c>
      <c r="G3494" t="b">
        <f t="shared" si="491"/>
        <v>0</v>
      </c>
      <c r="H3494" t="b">
        <f t="shared" si="492"/>
        <v>1</v>
      </c>
      <c r="I3494" t="b">
        <f t="shared" si="493"/>
        <v>1</v>
      </c>
      <c r="J3494" t="b">
        <f t="shared" si="494"/>
        <v>0</v>
      </c>
    </row>
    <row r="3495" spans="1:10">
      <c r="A3495" s="1" t="s">
        <v>414</v>
      </c>
      <c r="B3495" t="str">
        <f t="shared" si="490"/>
        <v xml:space="preserve"> brzozowski </v>
      </c>
      <c r="C3495" s="4" t="s">
        <v>11</v>
      </c>
      <c r="D3495" s="6">
        <v>5365</v>
      </c>
      <c r="E3495" s="6">
        <v>2790</v>
      </c>
      <c r="F3495" s="6">
        <v>2575</v>
      </c>
      <c r="G3495" t="b">
        <f t="shared" si="491"/>
        <v>0</v>
      </c>
      <c r="H3495" t="b">
        <f t="shared" si="492"/>
        <v>1</v>
      </c>
      <c r="I3495" t="b">
        <f t="shared" si="493"/>
        <v>1</v>
      </c>
      <c r="J3495" t="b">
        <f t="shared" si="494"/>
        <v>0</v>
      </c>
    </row>
    <row r="3496" spans="1:10">
      <c r="A3496" s="1" t="s">
        <v>414</v>
      </c>
      <c r="B3496" t="str">
        <f t="shared" si="490"/>
        <v xml:space="preserve"> brzozowski </v>
      </c>
      <c r="C3496" s="4" t="s">
        <v>12</v>
      </c>
      <c r="D3496" s="6">
        <v>5161</v>
      </c>
      <c r="E3496" s="6">
        <v>2673</v>
      </c>
      <c r="F3496" s="6">
        <v>2488</v>
      </c>
      <c r="G3496" t="b">
        <f t="shared" si="491"/>
        <v>0</v>
      </c>
      <c r="H3496" t="b">
        <f t="shared" si="492"/>
        <v>1</v>
      </c>
      <c r="I3496" t="b">
        <f t="shared" si="493"/>
        <v>1</v>
      </c>
      <c r="J3496" t="b">
        <f t="shared" si="494"/>
        <v>0</v>
      </c>
    </row>
    <row r="3497" spans="1:10">
      <c r="A3497" s="1" t="s">
        <v>414</v>
      </c>
      <c r="B3497" t="str">
        <f t="shared" si="490"/>
        <v xml:space="preserve"> brzozowski </v>
      </c>
      <c r="C3497" s="4" t="s">
        <v>13</v>
      </c>
      <c r="D3497" s="6">
        <v>4991</v>
      </c>
      <c r="E3497" s="6">
        <v>2572</v>
      </c>
      <c r="F3497" s="6">
        <v>2419</v>
      </c>
      <c r="G3497" t="b">
        <f t="shared" si="491"/>
        <v>0</v>
      </c>
      <c r="H3497" t="b">
        <f t="shared" si="492"/>
        <v>1</v>
      </c>
      <c r="I3497" t="b">
        <f t="shared" si="493"/>
        <v>1</v>
      </c>
      <c r="J3497" t="b">
        <f t="shared" si="494"/>
        <v>0</v>
      </c>
    </row>
    <row r="3498" spans="1:10">
      <c r="A3498" s="1" t="s">
        <v>414</v>
      </c>
      <c r="B3498" t="str">
        <f t="shared" si="490"/>
        <v xml:space="preserve"> brzozowski </v>
      </c>
      <c r="C3498" s="4" t="s">
        <v>14</v>
      </c>
      <c r="D3498" s="6">
        <v>4656</v>
      </c>
      <c r="E3498" s="6">
        <v>2357</v>
      </c>
      <c r="F3498" s="6">
        <v>2299</v>
      </c>
      <c r="G3498" t="b">
        <f t="shared" si="491"/>
        <v>0</v>
      </c>
      <c r="H3498" t="b">
        <f t="shared" si="492"/>
        <v>1</v>
      </c>
      <c r="I3498" t="b">
        <f t="shared" si="493"/>
        <v>1</v>
      </c>
      <c r="J3498" t="b">
        <f t="shared" si="494"/>
        <v>0</v>
      </c>
    </row>
    <row r="3499" spans="1:10">
      <c r="A3499" s="1" t="s">
        <v>414</v>
      </c>
      <c r="B3499" t="str">
        <f t="shared" si="490"/>
        <v xml:space="preserve"> brzozowski </v>
      </c>
      <c r="C3499" s="4" t="s">
        <v>15</v>
      </c>
      <c r="D3499" s="6">
        <v>4151</v>
      </c>
      <c r="E3499" s="6">
        <v>2068</v>
      </c>
      <c r="F3499" s="6">
        <v>2083</v>
      </c>
      <c r="G3499" t="b">
        <f t="shared" si="491"/>
        <v>0</v>
      </c>
      <c r="H3499" t="b">
        <f t="shared" si="492"/>
        <v>1</v>
      </c>
      <c r="I3499" t="b">
        <f t="shared" si="493"/>
        <v>1</v>
      </c>
      <c r="J3499" t="b">
        <f t="shared" si="494"/>
        <v>0</v>
      </c>
    </row>
    <row r="3500" spans="1:10">
      <c r="A3500" s="1" t="s">
        <v>414</v>
      </c>
      <c r="B3500" t="str">
        <f t="shared" si="490"/>
        <v xml:space="preserve"> brzozowski </v>
      </c>
      <c r="C3500" s="4" t="s">
        <v>16</v>
      </c>
      <c r="D3500" s="6">
        <v>4123</v>
      </c>
      <c r="E3500" s="6">
        <v>2188</v>
      </c>
      <c r="F3500" s="6">
        <v>1935</v>
      </c>
      <c r="G3500" t="b">
        <f t="shared" si="491"/>
        <v>0</v>
      </c>
      <c r="H3500" t="b">
        <f t="shared" si="492"/>
        <v>1</v>
      </c>
      <c r="I3500" t="b">
        <f t="shared" si="493"/>
        <v>1</v>
      </c>
      <c r="J3500" t="b">
        <f t="shared" si="494"/>
        <v>0</v>
      </c>
    </row>
    <row r="3501" spans="1:10">
      <c r="A3501" s="1" t="s">
        <v>414</v>
      </c>
      <c r="B3501" t="str">
        <f t="shared" si="490"/>
        <v xml:space="preserve"> brzozowski </v>
      </c>
      <c r="C3501" s="4" t="s">
        <v>17</v>
      </c>
      <c r="D3501" s="6">
        <v>4391</v>
      </c>
      <c r="E3501" s="6">
        <v>2230</v>
      </c>
      <c r="F3501" s="6">
        <v>2161</v>
      </c>
      <c r="G3501" t="b">
        <f t="shared" si="491"/>
        <v>0</v>
      </c>
      <c r="H3501" t="b">
        <f t="shared" si="492"/>
        <v>1</v>
      </c>
      <c r="I3501" t="b">
        <f t="shared" si="493"/>
        <v>1</v>
      </c>
      <c r="J3501" t="b">
        <f t="shared" si="494"/>
        <v>0</v>
      </c>
    </row>
    <row r="3502" spans="1:10">
      <c r="A3502" s="1" t="s">
        <v>414</v>
      </c>
      <c r="B3502" t="str">
        <f t="shared" si="490"/>
        <v xml:space="preserve"> brzozowski </v>
      </c>
      <c r="C3502" s="4" t="s">
        <v>18</v>
      </c>
      <c r="D3502" s="6">
        <v>3853</v>
      </c>
      <c r="E3502" s="6">
        <v>1869</v>
      </c>
      <c r="F3502" s="6">
        <v>1984</v>
      </c>
      <c r="G3502" t="b">
        <f t="shared" si="491"/>
        <v>0</v>
      </c>
      <c r="H3502" t="b">
        <f t="shared" si="492"/>
        <v>1</v>
      </c>
      <c r="I3502" t="b">
        <f t="shared" si="493"/>
        <v>1</v>
      </c>
      <c r="J3502" t="b">
        <f t="shared" si="494"/>
        <v>0</v>
      </c>
    </row>
    <row r="3503" spans="1:10">
      <c r="A3503" s="1" t="s">
        <v>414</v>
      </c>
      <c r="B3503" t="str">
        <f t="shared" si="490"/>
        <v xml:space="preserve"> brzozowski </v>
      </c>
      <c r="C3503" s="4" t="s">
        <v>19</v>
      </c>
      <c r="D3503" s="6">
        <v>3138</v>
      </c>
      <c r="E3503" s="6">
        <v>1475</v>
      </c>
      <c r="F3503" s="6">
        <v>1663</v>
      </c>
      <c r="G3503" t="b">
        <f t="shared" si="491"/>
        <v>0</v>
      </c>
      <c r="H3503" t="b">
        <f t="shared" si="492"/>
        <v>1</v>
      </c>
      <c r="I3503" t="b">
        <f t="shared" si="493"/>
        <v>1</v>
      </c>
      <c r="J3503" t="b">
        <f t="shared" si="494"/>
        <v>0</v>
      </c>
    </row>
    <row r="3504" spans="1:10">
      <c r="A3504" s="1" t="s">
        <v>414</v>
      </c>
      <c r="B3504" t="str">
        <f t="shared" si="490"/>
        <v xml:space="preserve"> brzozowski </v>
      </c>
      <c r="C3504" s="4" t="s">
        <v>5</v>
      </c>
      <c r="D3504" s="6">
        <v>6627</v>
      </c>
      <c r="E3504" s="6">
        <v>2428</v>
      </c>
      <c r="F3504" s="6">
        <v>4199</v>
      </c>
      <c r="G3504" t="b">
        <f t="shared" si="491"/>
        <v>1</v>
      </c>
      <c r="H3504" t="b">
        <f t="shared" si="492"/>
        <v>1</v>
      </c>
      <c r="I3504" t="b">
        <f t="shared" si="493"/>
        <v>0</v>
      </c>
      <c r="J3504" t="b">
        <f t="shared" si="494"/>
        <v>0</v>
      </c>
    </row>
    <row r="3505" spans="1:10">
      <c r="A3505" s="1" t="s">
        <v>414</v>
      </c>
      <c r="B3505" t="str">
        <f t="shared" si="490"/>
        <v xml:space="preserve"> brzozowski </v>
      </c>
      <c r="C3505" s="4" t="s">
        <v>4</v>
      </c>
      <c r="D3505" s="6">
        <f>SUM(D3503:D3504)</f>
        <v>9765</v>
      </c>
      <c r="E3505" s="6">
        <f>SUM(E3503:E3504)</f>
        <v>3903</v>
      </c>
      <c r="F3505" s="6">
        <f t="shared" ref="F3505" si="498">SUM(F3503:F3504)</f>
        <v>5862</v>
      </c>
      <c r="G3505" t="b">
        <f t="shared" si="491"/>
        <v>1</v>
      </c>
      <c r="H3505" t="b">
        <f t="shared" si="492"/>
        <v>0</v>
      </c>
      <c r="I3505" t="b">
        <f t="shared" si="493"/>
        <v>1</v>
      </c>
      <c r="J3505" t="b">
        <f t="shared" si="494"/>
        <v>0</v>
      </c>
    </row>
    <row r="3506" spans="1:10">
      <c r="A3506" s="1" t="s">
        <v>414</v>
      </c>
      <c r="B3506" t="str">
        <f t="shared" si="490"/>
        <v xml:space="preserve"> dębicki </v>
      </c>
      <c r="C3506" s="4" t="s">
        <v>257</v>
      </c>
      <c r="D3506" s="6">
        <v>135242</v>
      </c>
      <c r="E3506" s="6">
        <v>66829</v>
      </c>
      <c r="F3506" s="6">
        <v>68413</v>
      </c>
      <c r="G3506" t="b">
        <f t="shared" si="491"/>
        <v>1</v>
      </c>
      <c r="H3506" t="b">
        <f t="shared" si="492"/>
        <v>1</v>
      </c>
      <c r="I3506" t="b">
        <f t="shared" si="493"/>
        <v>1</v>
      </c>
      <c r="J3506" t="b">
        <f t="shared" si="494"/>
        <v>1</v>
      </c>
    </row>
    <row r="3507" spans="1:10">
      <c r="A3507" s="1" t="s">
        <v>414</v>
      </c>
      <c r="B3507" t="str">
        <f t="shared" si="490"/>
        <v xml:space="preserve"> dębicki </v>
      </c>
      <c r="C3507" s="4" t="s">
        <v>6</v>
      </c>
      <c r="D3507" s="6">
        <v>6820</v>
      </c>
      <c r="E3507" s="6">
        <v>3412</v>
      </c>
      <c r="F3507" s="6">
        <v>3408</v>
      </c>
      <c r="G3507" t="b">
        <f t="shared" si="491"/>
        <v>0</v>
      </c>
      <c r="H3507" t="b">
        <f t="shared" si="492"/>
        <v>1</v>
      </c>
      <c r="I3507" t="b">
        <f t="shared" si="493"/>
        <v>1</v>
      </c>
      <c r="J3507" t="b">
        <f t="shared" si="494"/>
        <v>0</v>
      </c>
    </row>
    <row r="3508" spans="1:10">
      <c r="A3508" s="1" t="s">
        <v>414</v>
      </c>
      <c r="B3508" t="str">
        <f t="shared" si="490"/>
        <v xml:space="preserve"> dębicki </v>
      </c>
      <c r="C3508" s="4" t="s">
        <v>7</v>
      </c>
      <c r="D3508" s="6">
        <v>7713</v>
      </c>
      <c r="E3508" s="6">
        <v>3968</v>
      </c>
      <c r="F3508" s="6">
        <v>3745</v>
      </c>
      <c r="G3508" t="b">
        <f t="shared" si="491"/>
        <v>0</v>
      </c>
      <c r="H3508" t="b">
        <f t="shared" si="492"/>
        <v>1</v>
      </c>
      <c r="I3508" t="b">
        <f t="shared" si="493"/>
        <v>1</v>
      </c>
      <c r="J3508" t="b">
        <f t="shared" si="494"/>
        <v>0</v>
      </c>
    </row>
    <row r="3509" spans="1:10">
      <c r="A3509" s="1" t="s">
        <v>414</v>
      </c>
      <c r="B3509" t="str">
        <f t="shared" si="490"/>
        <v xml:space="preserve"> dębicki </v>
      </c>
      <c r="C3509" s="4" t="s">
        <v>8</v>
      </c>
      <c r="D3509" s="6">
        <v>7070</v>
      </c>
      <c r="E3509" s="6">
        <v>3620</v>
      </c>
      <c r="F3509" s="6">
        <v>3450</v>
      </c>
      <c r="G3509" t="b">
        <f t="shared" si="491"/>
        <v>0</v>
      </c>
      <c r="H3509" t="b">
        <f t="shared" si="492"/>
        <v>1</v>
      </c>
      <c r="I3509" t="b">
        <f t="shared" si="493"/>
        <v>1</v>
      </c>
      <c r="J3509" t="b">
        <f t="shared" si="494"/>
        <v>0</v>
      </c>
    </row>
    <row r="3510" spans="1:10">
      <c r="A3510" s="1" t="s">
        <v>414</v>
      </c>
      <c r="B3510" t="str">
        <f t="shared" si="490"/>
        <v xml:space="preserve"> dębicki </v>
      </c>
      <c r="C3510" s="4" t="s">
        <v>9</v>
      </c>
      <c r="D3510" s="6">
        <v>7767</v>
      </c>
      <c r="E3510" s="6">
        <v>4045</v>
      </c>
      <c r="F3510" s="6">
        <v>3722</v>
      </c>
      <c r="G3510" t="b">
        <f t="shared" si="491"/>
        <v>0</v>
      </c>
      <c r="H3510" t="b">
        <f t="shared" si="492"/>
        <v>1</v>
      </c>
      <c r="I3510" t="b">
        <f t="shared" si="493"/>
        <v>1</v>
      </c>
      <c r="J3510" t="b">
        <f t="shared" si="494"/>
        <v>0</v>
      </c>
    </row>
    <row r="3511" spans="1:10">
      <c r="A3511" s="1" t="s">
        <v>414</v>
      </c>
      <c r="B3511" t="str">
        <f t="shared" si="490"/>
        <v xml:space="preserve"> dębicki </v>
      </c>
      <c r="C3511" s="4" t="s">
        <v>10</v>
      </c>
      <c r="D3511" s="6">
        <v>9532</v>
      </c>
      <c r="E3511" s="6">
        <v>4947</v>
      </c>
      <c r="F3511" s="6">
        <v>4585</v>
      </c>
      <c r="G3511" t="b">
        <f t="shared" si="491"/>
        <v>0</v>
      </c>
      <c r="H3511" t="b">
        <f t="shared" si="492"/>
        <v>1</v>
      </c>
      <c r="I3511" t="b">
        <f t="shared" si="493"/>
        <v>1</v>
      </c>
      <c r="J3511" t="b">
        <f t="shared" si="494"/>
        <v>0</v>
      </c>
    </row>
    <row r="3512" spans="1:10">
      <c r="A3512" s="1" t="s">
        <v>414</v>
      </c>
      <c r="B3512" t="str">
        <f t="shared" ref="B3512:B3575" si="499">IF(C3511="65+",C3512,B3511)</f>
        <v xml:space="preserve"> dębicki </v>
      </c>
      <c r="C3512" s="4" t="s">
        <v>11</v>
      </c>
      <c r="D3512" s="6">
        <v>11129</v>
      </c>
      <c r="E3512" s="6">
        <v>5804</v>
      </c>
      <c r="F3512" s="6">
        <v>5325</v>
      </c>
      <c r="G3512" t="b">
        <f t="shared" si="491"/>
        <v>0</v>
      </c>
      <c r="H3512" t="b">
        <f t="shared" si="492"/>
        <v>1</v>
      </c>
      <c r="I3512" t="b">
        <f t="shared" si="493"/>
        <v>1</v>
      </c>
      <c r="J3512" t="b">
        <f t="shared" si="494"/>
        <v>0</v>
      </c>
    </row>
    <row r="3513" spans="1:10">
      <c r="A3513" s="1" t="s">
        <v>414</v>
      </c>
      <c r="B3513" t="str">
        <f t="shared" si="499"/>
        <v xml:space="preserve"> dębicki </v>
      </c>
      <c r="C3513" s="4" t="s">
        <v>12</v>
      </c>
      <c r="D3513" s="6">
        <v>11496</v>
      </c>
      <c r="E3513" s="6">
        <v>5993</v>
      </c>
      <c r="F3513" s="6">
        <v>5503</v>
      </c>
      <c r="G3513" t="b">
        <f t="shared" si="491"/>
        <v>0</v>
      </c>
      <c r="H3513" t="b">
        <f t="shared" si="492"/>
        <v>1</v>
      </c>
      <c r="I3513" t="b">
        <f t="shared" si="493"/>
        <v>1</v>
      </c>
      <c r="J3513" t="b">
        <f t="shared" si="494"/>
        <v>0</v>
      </c>
    </row>
    <row r="3514" spans="1:10">
      <c r="A3514" s="1" t="s">
        <v>414</v>
      </c>
      <c r="B3514" t="str">
        <f t="shared" si="499"/>
        <v xml:space="preserve"> dębicki </v>
      </c>
      <c r="C3514" s="4" t="s">
        <v>13</v>
      </c>
      <c r="D3514" s="6">
        <v>10443</v>
      </c>
      <c r="E3514" s="6">
        <v>5386</v>
      </c>
      <c r="F3514" s="6">
        <v>5057</v>
      </c>
      <c r="G3514" t="b">
        <f t="shared" si="491"/>
        <v>0</v>
      </c>
      <c r="H3514" t="b">
        <f t="shared" si="492"/>
        <v>1</v>
      </c>
      <c r="I3514" t="b">
        <f t="shared" si="493"/>
        <v>1</v>
      </c>
      <c r="J3514" t="b">
        <f t="shared" si="494"/>
        <v>0</v>
      </c>
    </row>
    <row r="3515" spans="1:10">
      <c r="A3515" s="1" t="s">
        <v>414</v>
      </c>
      <c r="B3515" t="str">
        <f t="shared" si="499"/>
        <v xml:space="preserve"> dębicki </v>
      </c>
      <c r="C3515" s="4" t="s">
        <v>14</v>
      </c>
      <c r="D3515" s="6">
        <v>9345</v>
      </c>
      <c r="E3515" s="6">
        <v>4755</v>
      </c>
      <c r="F3515" s="6">
        <v>4590</v>
      </c>
      <c r="G3515" t="b">
        <f t="shared" si="491"/>
        <v>0</v>
      </c>
      <c r="H3515" t="b">
        <f t="shared" si="492"/>
        <v>1</v>
      </c>
      <c r="I3515" t="b">
        <f t="shared" si="493"/>
        <v>1</v>
      </c>
      <c r="J3515" t="b">
        <f t="shared" si="494"/>
        <v>0</v>
      </c>
    </row>
    <row r="3516" spans="1:10">
      <c r="A3516" s="1" t="s">
        <v>414</v>
      </c>
      <c r="B3516" t="str">
        <f t="shared" si="499"/>
        <v xml:space="preserve"> dębicki </v>
      </c>
      <c r="C3516" s="4" t="s">
        <v>15</v>
      </c>
      <c r="D3516" s="6">
        <v>8553</v>
      </c>
      <c r="E3516" s="6">
        <v>4354</v>
      </c>
      <c r="F3516" s="6">
        <v>4199</v>
      </c>
      <c r="G3516" t="b">
        <f t="shared" ref="G3516:G3579" si="500">IFERROR(IF(SEARCH(" - ",C3516)&gt;0,FALSE,TRUE),TRUE)</f>
        <v>0</v>
      </c>
      <c r="H3516" t="b">
        <f t="shared" ref="H3516:H3579" si="501">IFERROR(IF(SEARCH("65+",C3516)&gt;0,FALSE,TRUE),TRUE)</f>
        <v>1</v>
      </c>
      <c r="I3516" t="b">
        <f t="shared" ref="I3516:I3579" si="502">IFERROR(IF(SEARCH("70",C3516)&gt;0,FALSE,TRUE),TRUE)</f>
        <v>1</v>
      </c>
      <c r="J3516" t="b">
        <f t="shared" ref="J3516:J3579" si="503">AND(G3516:I3516)</f>
        <v>0</v>
      </c>
    </row>
    <row r="3517" spans="1:10">
      <c r="A3517" s="1" t="s">
        <v>414</v>
      </c>
      <c r="B3517" t="str">
        <f t="shared" si="499"/>
        <v xml:space="preserve"> dębicki </v>
      </c>
      <c r="C3517" s="4" t="s">
        <v>16</v>
      </c>
      <c r="D3517" s="6">
        <v>8839</v>
      </c>
      <c r="E3517" s="6">
        <v>4463</v>
      </c>
      <c r="F3517" s="6">
        <v>4376</v>
      </c>
      <c r="G3517" t="b">
        <f t="shared" si="500"/>
        <v>0</v>
      </c>
      <c r="H3517" t="b">
        <f t="shared" si="501"/>
        <v>1</v>
      </c>
      <c r="I3517" t="b">
        <f t="shared" si="502"/>
        <v>1</v>
      </c>
      <c r="J3517" t="b">
        <f t="shared" si="503"/>
        <v>0</v>
      </c>
    </row>
    <row r="3518" spans="1:10">
      <c r="A3518" s="1" t="s">
        <v>414</v>
      </c>
      <c r="B3518" t="str">
        <f t="shared" si="499"/>
        <v xml:space="preserve"> dębicki </v>
      </c>
      <c r="C3518" s="4" t="s">
        <v>17</v>
      </c>
      <c r="D3518" s="6">
        <v>9284</v>
      </c>
      <c r="E3518" s="6">
        <v>4599</v>
      </c>
      <c r="F3518" s="6">
        <v>4685</v>
      </c>
      <c r="G3518" t="b">
        <f t="shared" si="500"/>
        <v>0</v>
      </c>
      <c r="H3518" t="b">
        <f t="shared" si="501"/>
        <v>1</v>
      </c>
      <c r="I3518" t="b">
        <f t="shared" si="502"/>
        <v>1</v>
      </c>
      <c r="J3518" t="b">
        <f t="shared" si="503"/>
        <v>0</v>
      </c>
    </row>
    <row r="3519" spans="1:10">
      <c r="A3519" s="1" t="s">
        <v>414</v>
      </c>
      <c r="B3519" t="str">
        <f t="shared" si="499"/>
        <v xml:space="preserve"> dębicki </v>
      </c>
      <c r="C3519" s="4" t="s">
        <v>18</v>
      </c>
      <c r="D3519" s="6">
        <v>8097</v>
      </c>
      <c r="E3519" s="6">
        <v>3889</v>
      </c>
      <c r="F3519" s="6">
        <v>4208</v>
      </c>
      <c r="G3519" t="b">
        <f t="shared" si="500"/>
        <v>0</v>
      </c>
      <c r="H3519" t="b">
        <f t="shared" si="501"/>
        <v>1</v>
      </c>
      <c r="I3519" t="b">
        <f t="shared" si="502"/>
        <v>1</v>
      </c>
      <c r="J3519" t="b">
        <f t="shared" si="503"/>
        <v>0</v>
      </c>
    </row>
    <row r="3520" spans="1:10">
      <c r="A3520" s="1" t="s">
        <v>414</v>
      </c>
      <c r="B3520" t="str">
        <f t="shared" si="499"/>
        <v xml:space="preserve"> dębicki </v>
      </c>
      <c r="C3520" s="4" t="s">
        <v>19</v>
      </c>
      <c r="D3520" s="6">
        <v>6230</v>
      </c>
      <c r="E3520" s="6">
        <v>2813</v>
      </c>
      <c r="F3520" s="6">
        <v>3417</v>
      </c>
      <c r="G3520" t="b">
        <f t="shared" si="500"/>
        <v>0</v>
      </c>
      <c r="H3520" t="b">
        <f t="shared" si="501"/>
        <v>1</v>
      </c>
      <c r="I3520" t="b">
        <f t="shared" si="502"/>
        <v>1</v>
      </c>
      <c r="J3520" t="b">
        <f t="shared" si="503"/>
        <v>0</v>
      </c>
    </row>
    <row r="3521" spans="1:10">
      <c r="A3521" s="1" t="s">
        <v>414</v>
      </c>
      <c r="B3521" t="str">
        <f t="shared" si="499"/>
        <v xml:space="preserve"> dębicki </v>
      </c>
      <c r="C3521" s="4" t="s">
        <v>5</v>
      </c>
      <c r="D3521" s="6">
        <v>12924</v>
      </c>
      <c r="E3521" s="6">
        <v>4781</v>
      </c>
      <c r="F3521" s="6">
        <v>8143</v>
      </c>
      <c r="G3521" t="b">
        <f t="shared" si="500"/>
        <v>1</v>
      </c>
      <c r="H3521" t="b">
        <f t="shared" si="501"/>
        <v>1</v>
      </c>
      <c r="I3521" t="b">
        <f t="shared" si="502"/>
        <v>0</v>
      </c>
      <c r="J3521" t="b">
        <f t="shared" si="503"/>
        <v>0</v>
      </c>
    </row>
    <row r="3522" spans="1:10">
      <c r="A3522" s="1" t="s">
        <v>414</v>
      </c>
      <c r="B3522" t="str">
        <f t="shared" si="499"/>
        <v xml:space="preserve"> dębicki </v>
      </c>
      <c r="C3522" s="4" t="s">
        <v>4</v>
      </c>
      <c r="D3522" s="6">
        <f>SUM(D3520:D3521)</f>
        <v>19154</v>
      </c>
      <c r="E3522" s="6">
        <f>SUM(E3520:E3521)</f>
        <v>7594</v>
      </c>
      <c r="F3522" s="6">
        <f t="shared" ref="F3522" si="504">SUM(F3520:F3521)</f>
        <v>11560</v>
      </c>
      <c r="G3522" t="b">
        <f t="shared" si="500"/>
        <v>1</v>
      </c>
      <c r="H3522" t="b">
        <f t="shared" si="501"/>
        <v>0</v>
      </c>
      <c r="I3522" t="b">
        <f t="shared" si="502"/>
        <v>1</v>
      </c>
      <c r="J3522" t="b">
        <f t="shared" si="503"/>
        <v>0</v>
      </c>
    </row>
    <row r="3523" spans="1:10">
      <c r="A3523" s="1" t="s">
        <v>414</v>
      </c>
      <c r="B3523" t="str">
        <f t="shared" si="499"/>
        <v xml:space="preserve"> jarosławski </v>
      </c>
      <c r="C3523" s="4" t="s">
        <v>258</v>
      </c>
      <c r="D3523" s="6">
        <v>121374</v>
      </c>
      <c r="E3523" s="6">
        <v>59186</v>
      </c>
      <c r="F3523" s="6">
        <v>62188</v>
      </c>
      <c r="G3523" t="b">
        <f t="shared" si="500"/>
        <v>1</v>
      </c>
      <c r="H3523" t="b">
        <f t="shared" si="501"/>
        <v>1</v>
      </c>
      <c r="I3523" t="b">
        <f t="shared" si="502"/>
        <v>1</v>
      </c>
      <c r="J3523" t="b">
        <f t="shared" si="503"/>
        <v>1</v>
      </c>
    </row>
    <row r="3524" spans="1:10">
      <c r="A3524" s="1" t="s">
        <v>414</v>
      </c>
      <c r="B3524" t="str">
        <f t="shared" si="499"/>
        <v xml:space="preserve"> jarosławski </v>
      </c>
      <c r="C3524" s="4" t="s">
        <v>6</v>
      </c>
      <c r="D3524" s="6">
        <v>5776</v>
      </c>
      <c r="E3524" s="6">
        <v>2934</v>
      </c>
      <c r="F3524" s="6">
        <v>2842</v>
      </c>
      <c r="G3524" t="b">
        <f t="shared" si="500"/>
        <v>0</v>
      </c>
      <c r="H3524" t="b">
        <f t="shared" si="501"/>
        <v>1</v>
      </c>
      <c r="I3524" t="b">
        <f t="shared" si="502"/>
        <v>1</v>
      </c>
      <c r="J3524" t="b">
        <f t="shared" si="503"/>
        <v>0</v>
      </c>
    </row>
    <row r="3525" spans="1:10">
      <c r="A3525" s="1" t="s">
        <v>414</v>
      </c>
      <c r="B3525" t="str">
        <f t="shared" si="499"/>
        <v xml:space="preserve"> jarosławski </v>
      </c>
      <c r="C3525" s="4" t="s">
        <v>7</v>
      </c>
      <c r="D3525" s="6">
        <v>6406</v>
      </c>
      <c r="E3525" s="6">
        <v>3254</v>
      </c>
      <c r="F3525" s="6">
        <v>3152</v>
      </c>
      <c r="G3525" t="b">
        <f t="shared" si="500"/>
        <v>0</v>
      </c>
      <c r="H3525" t="b">
        <f t="shared" si="501"/>
        <v>1</v>
      </c>
      <c r="I3525" t="b">
        <f t="shared" si="502"/>
        <v>1</v>
      </c>
      <c r="J3525" t="b">
        <f t="shared" si="503"/>
        <v>0</v>
      </c>
    </row>
    <row r="3526" spans="1:10">
      <c r="A3526" s="1" t="s">
        <v>414</v>
      </c>
      <c r="B3526" t="str">
        <f t="shared" si="499"/>
        <v xml:space="preserve"> jarosławski </v>
      </c>
      <c r="C3526" s="4" t="s">
        <v>8</v>
      </c>
      <c r="D3526" s="6">
        <v>6066</v>
      </c>
      <c r="E3526" s="6">
        <v>3102</v>
      </c>
      <c r="F3526" s="6">
        <v>2964</v>
      </c>
      <c r="G3526" t="b">
        <f t="shared" si="500"/>
        <v>0</v>
      </c>
      <c r="H3526" t="b">
        <f t="shared" si="501"/>
        <v>1</v>
      </c>
      <c r="I3526" t="b">
        <f t="shared" si="502"/>
        <v>1</v>
      </c>
      <c r="J3526" t="b">
        <f t="shared" si="503"/>
        <v>0</v>
      </c>
    </row>
    <row r="3527" spans="1:10">
      <c r="A3527" s="1" t="s">
        <v>414</v>
      </c>
      <c r="B3527" t="str">
        <f t="shared" si="499"/>
        <v xml:space="preserve"> jarosławski </v>
      </c>
      <c r="C3527" s="4" t="s">
        <v>9</v>
      </c>
      <c r="D3527" s="6">
        <v>7392</v>
      </c>
      <c r="E3527" s="6">
        <v>3782</v>
      </c>
      <c r="F3527" s="6">
        <v>3610</v>
      </c>
      <c r="G3527" t="b">
        <f t="shared" si="500"/>
        <v>0</v>
      </c>
      <c r="H3527" t="b">
        <f t="shared" si="501"/>
        <v>1</v>
      </c>
      <c r="I3527" t="b">
        <f t="shared" si="502"/>
        <v>1</v>
      </c>
      <c r="J3527" t="b">
        <f t="shared" si="503"/>
        <v>0</v>
      </c>
    </row>
    <row r="3528" spans="1:10">
      <c r="A3528" s="1" t="s">
        <v>414</v>
      </c>
      <c r="B3528" t="str">
        <f t="shared" si="499"/>
        <v xml:space="preserve"> jarosławski </v>
      </c>
      <c r="C3528" s="4" t="s">
        <v>10</v>
      </c>
      <c r="D3528" s="6">
        <v>8548</v>
      </c>
      <c r="E3528" s="6">
        <v>4415</v>
      </c>
      <c r="F3528" s="6">
        <v>4133</v>
      </c>
      <c r="G3528" t="b">
        <f t="shared" si="500"/>
        <v>0</v>
      </c>
      <c r="H3528" t="b">
        <f t="shared" si="501"/>
        <v>1</v>
      </c>
      <c r="I3528" t="b">
        <f t="shared" si="502"/>
        <v>1</v>
      </c>
      <c r="J3528" t="b">
        <f t="shared" si="503"/>
        <v>0</v>
      </c>
    </row>
    <row r="3529" spans="1:10">
      <c r="A3529" s="1" t="s">
        <v>414</v>
      </c>
      <c r="B3529" t="str">
        <f t="shared" si="499"/>
        <v xml:space="preserve"> jarosławski </v>
      </c>
      <c r="C3529" s="4" t="s">
        <v>11</v>
      </c>
      <c r="D3529" s="6">
        <v>9627</v>
      </c>
      <c r="E3529" s="6">
        <v>4915</v>
      </c>
      <c r="F3529" s="6">
        <v>4712</v>
      </c>
      <c r="G3529" t="b">
        <f t="shared" si="500"/>
        <v>0</v>
      </c>
      <c r="H3529" t="b">
        <f t="shared" si="501"/>
        <v>1</v>
      </c>
      <c r="I3529" t="b">
        <f t="shared" si="502"/>
        <v>1</v>
      </c>
      <c r="J3529" t="b">
        <f t="shared" si="503"/>
        <v>0</v>
      </c>
    </row>
    <row r="3530" spans="1:10">
      <c r="A3530" s="1" t="s">
        <v>414</v>
      </c>
      <c r="B3530" t="str">
        <f t="shared" si="499"/>
        <v xml:space="preserve"> jarosławski </v>
      </c>
      <c r="C3530" s="4" t="s">
        <v>12</v>
      </c>
      <c r="D3530" s="6">
        <v>10116</v>
      </c>
      <c r="E3530" s="6">
        <v>5146</v>
      </c>
      <c r="F3530" s="6">
        <v>4970</v>
      </c>
      <c r="G3530" t="b">
        <f t="shared" si="500"/>
        <v>0</v>
      </c>
      <c r="H3530" t="b">
        <f t="shared" si="501"/>
        <v>1</v>
      </c>
      <c r="I3530" t="b">
        <f t="shared" si="502"/>
        <v>1</v>
      </c>
      <c r="J3530" t="b">
        <f t="shared" si="503"/>
        <v>0</v>
      </c>
    </row>
    <row r="3531" spans="1:10">
      <c r="A3531" s="1" t="s">
        <v>414</v>
      </c>
      <c r="B3531" t="str">
        <f t="shared" si="499"/>
        <v xml:space="preserve"> jarosławski </v>
      </c>
      <c r="C3531" s="4" t="s">
        <v>13</v>
      </c>
      <c r="D3531" s="6">
        <v>9374</v>
      </c>
      <c r="E3531" s="6">
        <v>4834</v>
      </c>
      <c r="F3531" s="6">
        <v>4540</v>
      </c>
      <c r="G3531" t="b">
        <f t="shared" si="500"/>
        <v>0</v>
      </c>
      <c r="H3531" t="b">
        <f t="shared" si="501"/>
        <v>1</v>
      </c>
      <c r="I3531" t="b">
        <f t="shared" si="502"/>
        <v>1</v>
      </c>
      <c r="J3531" t="b">
        <f t="shared" si="503"/>
        <v>0</v>
      </c>
    </row>
    <row r="3532" spans="1:10">
      <c r="A3532" s="1" t="s">
        <v>414</v>
      </c>
      <c r="B3532" t="str">
        <f t="shared" si="499"/>
        <v xml:space="preserve"> jarosławski </v>
      </c>
      <c r="C3532" s="4" t="s">
        <v>14</v>
      </c>
      <c r="D3532" s="6">
        <v>8441</v>
      </c>
      <c r="E3532" s="6">
        <v>4288</v>
      </c>
      <c r="F3532" s="6">
        <v>4153</v>
      </c>
      <c r="G3532" t="b">
        <f t="shared" si="500"/>
        <v>0</v>
      </c>
      <c r="H3532" t="b">
        <f t="shared" si="501"/>
        <v>1</v>
      </c>
      <c r="I3532" t="b">
        <f t="shared" si="502"/>
        <v>1</v>
      </c>
      <c r="J3532" t="b">
        <f t="shared" si="503"/>
        <v>0</v>
      </c>
    </row>
    <row r="3533" spans="1:10">
      <c r="A3533" s="1" t="s">
        <v>414</v>
      </c>
      <c r="B3533" t="str">
        <f t="shared" si="499"/>
        <v xml:space="preserve"> jarosławski </v>
      </c>
      <c r="C3533" s="4" t="s">
        <v>15</v>
      </c>
      <c r="D3533" s="6">
        <v>7597</v>
      </c>
      <c r="E3533" s="6">
        <v>3807</v>
      </c>
      <c r="F3533" s="6">
        <v>3790</v>
      </c>
      <c r="G3533" t="b">
        <f t="shared" si="500"/>
        <v>0</v>
      </c>
      <c r="H3533" t="b">
        <f t="shared" si="501"/>
        <v>1</v>
      </c>
      <c r="I3533" t="b">
        <f t="shared" si="502"/>
        <v>1</v>
      </c>
      <c r="J3533" t="b">
        <f t="shared" si="503"/>
        <v>0</v>
      </c>
    </row>
    <row r="3534" spans="1:10">
      <c r="A3534" s="1" t="s">
        <v>414</v>
      </c>
      <c r="B3534" t="str">
        <f t="shared" si="499"/>
        <v xml:space="preserve"> jarosławski </v>
      </c>
      <c r="C3534" s="4" t="s">
        <v>16</v>
      </c>
      <c r="D3534" s="6">
        <v>7642</v>
      </c>
      <c r="E3534" s="6">
        <v>3810</v>
      </c>
      <c r="F3534" s="6">
        <v>3832</v>
      </c>
      <c r="G3534" t="b">
        <f t="shared" si="500"/>
        <v>0</v>
      </c>
      <c r="H3534" t="b">
        <f t="shared" si="501"/>
        <v>1</v>
      </c>
      <c r="I3534" t="b">
        <f t="shared" si="502"/>
        <v>1</v>
      </c>
      <c r="J3534" t="b">
        <f t="shared" si="503"/>
        <v>0</v>
      </c>
    </row>
    <row r="3535" spans="1:10">
      <c r="A3535" s="1" t="s">
        <v>414</v>
      </c>
      <c r="B3535" t="str">
        <f t="shared" si="499"/>
        <v xml:space="preserve"> jarosławski </v>
      </c>
      <c r="C3535" s="4" t="s">
        <v>17</v>
      </c>
      <c r="D3535" s="6">
        <v>8417</v>
      </c>
      <c r="E3535" s="6">
        <v>4154</v>
      </c>
      <c r="F3535" s="6">
        <v>4263</v>
      </c>
      <c r="G3535" t="b">
        <f t="shared" si="500"/>
        <v>0</v>
      </c>
      <c r="H3535" t="b">
        <f t="shared" si="501"/>
        <v>1</v>
      </c>
      <c r="I3535" t="b">
        <f t="shared" si="502"/>
        <v>1</v>
      </c>
      <c r="J3535" t="b">
        <f t="shared" si="503"/>
        <v>0</v>
      </c>
    </row>
    <row r="3536" spans="1:10">
      <c r="A3536" s="1" t="s">
        <v>414</v>
      </c>
      <c r="B3536" t="str">
        <f t="shared" si="499"/>
        <v xml:space="preserve"> jarosławski </v>
      </c>
      <c r="C3536" s="4" t="s">
        <v>18</v>
      </c>
      <c r="D3536" s="6">
        <v>7929</v>
      </c>
      <c r="E3536" s="6">
        <v>3717</v>
      </c>
      <c r="F3536" s="6">
        <v>4212</v>
      </c>
      <c r="G3536" t="b">
        <f t="shared" si="500"/>
        <v>0</v>
      </c>
      <c r="H3536" t="b">
        <f t="shared" si="501"/>
        <v>1</v>
      </c>
      <c r="I3536" t="b">
        <f t="shared" si="502"/>
        <v>1</v>
      </c>
      <c r="J3536" t="b">
        <f t="shared" si="503"/>
        <v>0</v>
      </c>
    </row>
    <row r="3537" spans="1:10">
      <c r="A3537" s="1" t="s">
        <v>414</v>
      </c>
      <c r="B3537" t="str">
        <f t="shared" si="499"/>
        <v xml:space="preserve"> jarosławski </v>
      </c>
      <c r="C3537" s="4" t="s">
        <v>19</v>
      </c>
      <c r="D3537" s="6">
        <v>6233</v>
      </c>
      <c r="E3537" s="6">
        <v>2786</v>
      </c>
      <c r="F3537" s="6">
        <v>3447</v>
      </c>
      <c r="G3537" t="b">
        <f t="shared" si="500"/>
        <v>0</v>
      </c>
      <c r="H3537" t="b">
        <f t="shared" si="501"/>
        <v>1</v>
      </c>
      <c r="I3537" t="b">
        <f t="shared" si="502"/>
        <v>1</v>
      </c>
      <c r="J3537" t="b">
        <f t="shared" si="503"/>
        <v>0</v>
      </c>
    </row>
    <row r="3538" spans="1:10">
      <c r="A3538" s="1" t="s">
        <v>414</v>
      </c>
      <c r="B3538" t="str">
        <f t="shared" si="499"/>
        <v xml:space="preserve"> jarosławski </v>
      </c>
      <c r="C3538" s="4" t="s">
        <v>5</v>
      </c>
      <c r="D3538" s="6">
        <v>11810</v>
      </c>
      <c r="E3538" s="6">
        <v>4242</v>
      </c>
      <c r="F3538" s="6">
        <v>7568</v>
      </c>
      <c r="G3538" t="b">
        <f t="shared" si="500"/>
        <v>1</v>
      </c>
      <c r="H3538" t="b">
        <f t="shared" si="501"/>
        <v>1</v>
      </c>
      <c r="I3538" t="b">
        <f t="shared" si="502"/>
        <v>0</v>
      </c>
      <c r="J3538" t="b">
        <f t="shared" si="503"/>
        <v>0</v>
      </c>
    </row>
    <row r="3539" spans="1:10">
      <c r="A3539" s="1" t="s">
        <v>414</v>
      </c>
      <c r="B3539" t="str">
        <f t="shared" si="499"/>
        <v xml:space="preserve"> jarosławski </v>
      </c>
      <c r="C3539" s="4" t="s">
        <v>4</v>
      </c>
      <c r="D3539" s="6">
        <f>SUM(D3537:D3538)</f>
        <v>18043</v>
      </c>
      <c r="E3539" s="6">
        <f>SUM(E3537:E3538)</f>
        <v>7028</v>
      </c>
      <c r="F3539" s="6">
        <f t="shared" ref="F3539" si="505">SUM(F3537:F3538)</f>
        <v>11015</v>
      </c>
      <c r="G3539" t="b">
        <f t="shared" si="500"/>
        <v>1</v>
      </c>
      <c r="H3539" t="b">
        <f t="shared" si="501"/>
        <v>0</v>
      </c>
      <c r="I3539" t="b">
        <f t="shared" si="502"/>
        <v>1</v>
      </c>
      <c r="J3539" t="b">
        <f t="shared" si="503"/>
        <v>0</v>
      </c>
    </row>
    <row r="3540" spans="1:10">
      <c r="A3540" s="1" t="s">
        <v>414</v>
      </c>
      <c r="B3540" t="str">
        <f t="shared" si="499"/>
        <v xml:space="preserve"> jasielski </v>
      </c>
      <c r="C3540" s="4" t="s">
        <v>259</v>
      </c>
      <c r="D3540" s="6">
        <v>114533</v>
      </c>
      <c r="E3540" s="6">
        <v>56224</v>
      </c>
      <c r="F3540" s="6">
        <v>58309</v>
      </c>
      <c r="G3540" t="b">
        <f t="shared" si="500"/>
        <v>1</v>
      </c>
      <c r="H3540" t="b">
        <f t="shared" si="501"/>
        <v>1</v>
      </c>
      <c r="I3540" t="b">
        <f t="shared" si="502"/>
        <v>1</v>
      </c>
      <c r="J3540" t="b">
        <f t="shared" si="503"/>
        <v>1</v>
      </c>
    </row>
    <row r="3541" spans="1:10">
      <c r="A3541" s="1" t="s">
        <v>414</v>
      </c>
      <c r="B3541" t="str">
        <f t="shared" si="499"/>
        <v xml:space="preserve"> jasielski </v>
      </c>
      <c r="C3541" s="4" t="s">
        <v>6</v>
      </c>
      <c r="D3541" s="6">
        <v>5033</v>
      </c>
      <c r="E3541" s="6">
        <v>2622</v>
      </c>
      <c r="F3541" s="6">
        <v>2411</v>
      </c>
      <c r="G3541" t="b">
        <f t="shared" si="500"/>
        <v>0</v>
      </c>
      <c r="H3541" t="b">
        <f t="shared" si="501"/>
        <v>1</v>
      </c>
      <c r="I3541" t="b">
        <f t="shared" si="502"/>
        <v>1</v>
      </c>
      <c r="J3541" t="b">
        <f t="shared" si="503"/>
        <v>0</v>
      </c>
    </row>
    <row r="3542" spans="1:10">
      <c r="A3542" s="1" t="s">
        <v>414</v>
      </c>
      <c r="B3542" t="str">
        <f t="shared" si="499"/>
        <v xml:space="preserve"> jasielski </v>
      </c>
      <c r="C3542" s="4" t="s">
        <v>7</v>
      </c>
      <c r="D3542" s="6">
        <v>5828</v>
      </c>
      <c r="E3542" s="6">
        <v>3057</v>
      </c>
      <c r="F3542" s="6">
        <v>2771</v>
      </c>
      <c r="G3542" t="b">
        <f t="shared" si="500"/>
        <v>0</v>
      </c>
      <c r="H3542" t="b">
        <f t="shared" si="501"/>
        <v>1</v>
      </c>
      <c r="I3542" t="b">
        <f t="shared" si="502"/>
        <v>1</v>
      </c>
      <c r="J3542" t="b">
        <f t="shared" si="503"/>
        <v>0</v>
      </c>
    </row>
    <row r="3543" spans="1:10">
      <c r="A3543" s="1" t="s">
        <v>414</v>
      </c>
      <c r="B3543" t="str">
        <f t="shared" si="499"/>
        <v xml:space="preserve"> jasielski </v>
      </c>
      <c r="C3543" s="4" t="s">
        <v>8</v>
      </c>
      <c r="D3543" s="6">
        <v>5678</v>
      </c>
      <c r="E3543" s="6">
        <v>2828</v>
      </c>
      <c r="F3543" s="6">
        <v>2850</v>
      </c>
      <c r="G3543" t="b">
        <f t="shared" si="500"/>
        <v>0</v>
      </c>
      <c r="H3543" t="b">
        <f t="shared" si="501"/>
        <v>1</v>
      </c>
      <c r="I3543" t="b">
        <f t="shared" si="502"/>
        <v>1</v>
      </c>
      <c r="J3543" t="b">
        <f t="shared" si="503"/>
        <v>0</v>
      </c>
    </row>
    <row r="3544" spans="1:10">
      <c r="A3544" s="1" t="s">
        <v>414</v>
      </c>
      <c r="B3544" t="str">
        <f t="shared" si="499"/>
        <v xml:space="preserve"> jasielski </v>
      </c>
      <c r="C3544" s="4" t="s">
        <v>9</v>
      </c>
      <c r="D3544" s="6">
        <v>6545</v>
      </c>
      <c r="E3544" s="6">
        <v>3382</v>
      </c>
      <c r="F3544" s="6">
        <v>3163</v>
      </c>
      <c r="G3544" t="b">
        <f t="shared" si="500"/>
        <v>0</v>
      </c>
      <c r="H3544" t="b">
        <f t="shared" si="501"/>
        <v>1</v>
      </c>
      <c r="I3544" t="b">
        <f t="shared" si="502"/>
        <v>1</v>
      </c>
      <c r="J3544" t="b">
        <f t="shared" si="503"/>
        <v>0</v>
      </c>
    </row>
    <row r="3545" spans="1:10">
      <c r="A3545" s="1" t="s">
        <v>414</v>
      </c>
      <c r="B3545" t="str">
        <f t="shared" si="499"/>
        <v xml:space="preserve"> jasielski </v>
      </c>
      <c r="C3545" s="4" t="s">
        <v>10</v>
      </c>
      <c r="D3545" s="6">
        <v>7998</v>
      </c>
      <c r="E3545" s="6">
        <v>4012</v>
      </c>
      <c r="F3545" s="6">
        <v>3986</v>
      </c>
      <c r="G3545" t="b">
        <f t="shared" si="500"/>
        <v>0</v>
      </c>
      <c r="H3545" t="b">
        <f t="shared" si="501"/>
        <v>1</v>
      </c>
      <c r="I3545" t="b">
        <f t="shared" si="502"/>
        <v>1</v>
      </c>
      <c r="J3545" t="b">
        <f t="shared" si="503"/>
        <v>0</v>
      </c>
    </row>
    <row r="3546" spans="1:10">
      <c r="A3546" s="1" t="s">
        <v>414</v>
      </c>
      <c r="B3546" t="str">
        <f t="shared" si="499"/>
        <v xml:space="preserve"> jasielski </v>
      </c>
      <c r="C3546" s="4" t="s">
        <v>11</v>
      </c>
      <c r="D3546" s="6">
        <v>8888</v>
      </c>
      <c r="E3546" s="6">
        <v>4642</v>
      </c>
      <c r="F3546" s="6">
        <v>4246</v>
      </c>
      <c r="G3546" t="b">
        <f t="shared" si="500"/>
        <v>0</v>
      </c>
      <c r="H3546" t="b">
        <f t="shared" si="501"/>
        <v>1</v>
      </c>
      <c r="I3546" t="b">
        <f t="shared" si="502"/>
        <v>1</v>
      </c>
      <c r="J3546" t="b">
        <f t="shared" si="503"/>
        <v>0</v>
      </c>
    </row>
    <row r="3547" spans="1:10">
      <c r="A3547" s="1" t="s">
        <v>414</v>
      </c>
      <c r="B3547" t="str">
        <f t="shared" si="499"/>
        <v xml:space="preserve"> jasielski </v>
      </c>
      <c r="C3547" s="4" t="s">
        <v>12</v>
      </c>
      <c r="D3547" s="6">
        <v>9131</v>
      </c>
      <c r="E3547" s="6">
        <v>4733</v>
      </c>
      <c r="F3547" s="6">
        <v>4398</v>
      </c>
      <c r="G3547" t="b">
        <f t="shared" si="500"/>
        <v>0</v>
      </c>
      <c r="H3547" t="b">
        <f t="shared" si="501"/>
        <v>1</v>
      </c>
      <c r="I3547" t="b">
        <f t="shared" si="502"/>
        <v>1</v>
      </c>
      <c r="J3547" t="b">
        <f t="shared" si="503"/>
        <v>0</v>
      </c>
    </row>
    <row r="3548" spans="1:10">
      <c r="A3548" s="1" t="s">
        <v>414</v>
      </c>
      <c r="B3548" t="str">
        <f t="shared" si="499"/>
        <v xml:space="preserve"> jasielski </v>
      </c>
      <c r="C3548" s="4" t="s">
        <v>13</v>
      </c>
      <c r="D3548" s="6">
        <v>8761</v>
      </c>
      <c r="E3548" s="6">
        <v>4509</v>
      </c>
      <c r="F3548" s="6">
        <v>4252</v>
      </c>
      <c r="G3548" t="b">
        <f t="shared" si="500"/>
        <v>0</v>
      </c>
      <c r="H3548" t="b">
        <f t="shared" si="501"/>
        <v>1</v>
      </c>
      <c r="I3548" t="b">
        <f t="shared" si="502"/>
        <v>1</v>
      </c>
      <c r="J3548" t="b">
        <f t="shared" si="503"/>
        <v>0</v>
      </c>
    </row>
    <row r="3549" spans="1:10">
      <c r="A3549" s="1" t="s">
        <v>414</v>
      </c>
      <c r="B3549" t="str">
        <f t="shared" si="499"/>
        <v xml:space="preserve"> jasielski </v>
      </c>
      <c r="C3549" s="4" t="s">
        <v>14</v>
      </c>
      <c r="D3549" s="6">
        <v>8273</v>
      </c>
      <c r="E3549" s="6">
        <v>4248</v>
      </c>
      <c r="F3549" s="6">
        <v>4025</v>
      </c>
      <c r="G3549" t="b">
        <f t="shared" si="500"/>
        <v>0</v>
      </c>
      <c r="H3549" t="b">
        <f t="shared" si="501"/>
        <v>1</v>
      </c>
      <c r="I3549" t="b">
        <f t="shared" si="502"/>
        <v>1</v>
      </c>
      <c r="J3549" t="b">
        <f t="shared" si="503"/>
        <v>0</v>
      </c>
    </row>
    <row r="3550" spans="1:10">
      <c r="A3550" s="1" t="s">
        <v>414</v>
      </c>
      <c r="B3550" t="str">
        <f t="shared" si="499"/>
        <v xml:space="preserve"> jasielski </v>
      </c>
      <c r="C3550" s="4" t="s">
        <v>15</v>
      </c>
      <c r="D3550" s="6">
        <v>7597</v>
      </c>
      <c r="E3550" s="6">
        <v>3856</v>
      </c>
      <c r="F3550" s="6">
        <v>3741</v>
      </c>
      <c r="G3550" t="b">
        <f t="shared" si="500"/>
        <v>0</v>
      </c>
      <c r="H3550" t="b">
        <f t="shared" si="501"/>
        <v>1</v>
      </c>
      <c r="I3550" t="b">
        <f t="shared" si="502"/>
        <v>1</v>
      </c>
      <c r="J3550" t="b">
        <f t="shared" si="503"/>
        <v>0</v>
      </c>
    </row>
    <row r="3551" spans="1:10">
      <c r="A3551" s="1" t="s">
        <v>414</v>
      </c>
      <c r="B3551" t="str">
        <f t="shared" si="499"/>
        <v xml:space="preserve"> jasielski </v>
      </c>
      <c r="C3551" s="4" t="s">
        <v>16</v>
      </c>
      <c r="D3551" s="6">
        <v>7811</v>
      </c>
      <c r="E3551" s="6">
        <v>4002</v>
      </c>
      <c r="F3551" s="6">
        <v>3809</v>
      </c>
      <c r="G3551" t="b">
        <f t="shared" si="500"/>
        <v>0</v>
      </c>
      <c r="H3551" t="b">
        <f t="shared" si="501"/>
        <v>1</v>
      </c>
      <c r="I3551" t="b">
        <f t="shared" si="502"/>
        <v>1</v>
      </c>
      <c r="J3551" t="b">
        <f t="shared" si="503"/>
        <v>0</v>
      </c>
    </row>
    <row r="3552" spans="1:10">
      <c r="A3552" s="1" t="s">
        <v>414</v>
      </c>
      <c r="B3552" t="str">
        <f t="shared" si="499"/>
        <v xml:space="preserve"> jasielski </v>
      </c>
      <c r="C3552" s="4" t="s">
        <v>17</v>
      </c>
      <c r="D3552" s="6">
        <v>8087</v>
      </c>
      <c r="E3552" s="6">
        <v>4001</v>
      </c>
      <c r="F3552" s="6">
        <v>4086</v>
      </c>
      <c r="G3552" t="b">
        <f t="shared" si="500"/>
        <v>0</v>
      </c>
      <c r="H3552" t="b">
        <f t="shared" si="501"/>
        <v>1</v>
      </c>
      <c r="I3552" t="b">
        <f t="shared" si="502"/>
        <v>1</v>
      </c>
      <c r="J3552" t="b">
        <f t="shared" si="503"/>
        <v>0</v>
      </c>
    </row>
    <row r="3553" spans="1:10">
      <c r="A3553" s="1" t="s">
        <v>414</v>
      </c>
      <c r="B3553" t="str">
        <f t="shared" si="499"/>
        <v xml:space="preserve"> jasielski </v>
      </c>
      <c r="C3553" s="4" t="s">
        <v>18</v>
      </c>
      <c r="D3553" s="6">
        <v>7304</v>
      </c>
      <c r="E3553" s="6">
        <v>3561</v>
      </c>
      <c r="F3553" s="6">
        <v>3743</v>
      </c>
      <c r="G3553" t="b">
        <f t="shared" si="500"/>
        <v>0</v>
      </c>
      <c r="H3553" t="b">
        <f t="shared" si="501"/>
        <v>1</v>
      </c>
      <c r="I3553" t="b">
        <f t="shared" si="502"/>
        <v>1</v>
      </c>
      <c r="J3553" t="b">
        <f t="shared" si="503"/>
        <v>0</v>
      </c>
    </row>
    <row r="3554" spans="1:10">
      <c r="A3554" s="1" t="s">
        <v>414</v>
      </c>
      <c r="B3554" t="str">
        <f t="shared" si="499"/>
        <v xml:space="preserve"> jasielski </v>
      </c>
      <c r="C3554" s="4" t="s">
        <v>19</v>
      </c>
      <c r="D3554" s="6">
        <v>5713</v>
      </c>
      <c r="E3554" s="6">
        <v>2562</v>
      </c>
      <c r="F3554" s="6">
        <v>3151</v>
      </c>
      <c r="G3554" t="b">
        <f t="shared" si="500"/>
        <v>0</v>
      </c>
      <c r="H3554" t="b">
        <f t="shared" si="501"/>
        <v>1</v>
      </c>
      <c r="I3554" t="b">
        <f t="shared" si="502"/>
        <v>1</v>
      </c>
      <c r="J3554" t="b">
        <f t="shared" si="503"/>
        <v>0</v>
      </c>
    </row>
    <row r="3555" spans="1:10">
      <c r="A3555" s="1" t="s">
        <v>414</v>
      </c>
      <c r="B3555" t="str">
        <f t="shared" si="499"/>
        <v xml:space="preserve"> jasielski </v>
      </c>
      <c r="C3555" s="4" t="s">
        <v>5</v>
      </c>
      <c r="D3555" s="6">
        <v>11886</v>
      </c>
      <c r="E3555" s="6">
        <v>4209</v>
      </c>
      <c r="F3555" s="6">
        <v>7677</v>
      </c>
      <c r="G3555" t="b">
        <f t="shared" si="500"/>
        <v>1</v>
      </c>
      <c r="H3555" t="b">
        <f t="shared" si="501"/>
        <v>1</v>
      </c>
      <c r="I3555" t="b">
        <f t="shared" si="502"/>
        <v>0</v>
      </c>
      <c r="J3555" t="b">
        <f t="shared" si="503"/>
        <v>0</v>
      </c>
    </row>
    <row r="3556" spans="1:10">
      <c r="A3556" s="1" t="s">
        <v>414</v>
      </c>
      <c r="B3556" t="str">
        <f t="shared" si="499"/>
        <v xml:space="preserve"> jasielski </v>
      </c>
      <c r="C3556" s="4" t="s">
        <v>4</v>
      </c>
      <c r="D3556" s="6">
        <f>SUM(D3554:D3555)</f>
        <v>17599</v>
      </c>
      <c r="E3556" s="6">
        <f>SUM(E3554:E3555)</f>
        <v>6771</v>
      </c>
      <c r="F3556" s="6">
        <f t="shared" ref="F3556" si="506">SUM(F3554:F3555)</f>
        <v>10828</v>
      </c>
      <c r="G3556" t="b">
        <f t="shared" si="500"/>
        <v>1</v>
      </c>
      <c r="H3556" t="b">
        <f t="shared" si="501"/>
        <v>0</v>
      </c>
      <c r="I3556" t="b">
        <f t="shared" si="502"/>
        <v>1</v>
      </c>
      <c r="J3556" t="b">
        <f t="shared" si="503"/>
        <v>0</v>
      </c>
    </row>
    <row r="3557" spans="1:10">
      <c r="A3557" s="1" t="s">
        <v>414</v>
      </c>
      <c r="B3557" t="str">
        <f t="shared" si="499"/>
        <v xml:space="preserve"> kolbuszowski </v>
      </c>
      <c r="C3557" s="4" t="s">
        <v>67</v>
      </c>
      <c r="D3557" s="6">
        <v>62412</v>
      </c>
      <c r="E3557" s="6">
        <v>31091</v>
      </c>
      <c r="F3557" s="6">
        <v>31321</v>
      </c>
      <c r="G3557" t="b">
        <f t="shared" si="500"/>
        <v>1</v>
      </c>
      <c r="H3557" t="b">
        <f t="shared" si="501"/>
        <v>1</v>
      </c>
      <c r="I3557" t="b">
        <f t="shared" si="502"/>
        <v>1</v>
      </c>
      <c r="J3557" t="b">
        <f t="shared" si="503"/>
        <v>1</v>
      </c>
    </row>
    <row r="3558" spans="1:10">
      <c r="A3558" s="1" t="s">
        <v>414</v>
      </c>
      <c r="B3558" t="str">
        <f t="shared" si="499"/>
        <v xml:space="preserve"> kolbuszowski </v>
      </c>
      <c r="C3558" s="4" t="s">
        <v>6</v>
      </c>
      <c r="D3558" s="6">
        <v>2809</v>
      </c>
      <c r="E3558" s="6">
        <v>1418</v>
      </c>
      <c r="F3558" s="6">
        <v>1391</v>
      </c>
      <c r="G3558" t="b">
        <f t="shared" si="500"/>
        <v>0</v>
      </c>
      <c r="H3558" t="b">
        <f t="shared" si="501"/>
        <v>1</v>
      </c>
      <c r="I3558" t="b">
        <f t="shared" si="502"/>
        <v>1</v>
      </c>
      <c r="J3558" t="b">
        <f t="shared" si="503"/>
        <v>0</v>
      </c>
    </row>
    <row r="3559" spans="1:10">
      <c r="A3559" s="1" t="s">
        <v>414</v>
      </c>
      <c r="B3559" t="str">
        <f t="shared" si="499"/>
        <v xml:space="preserve"> kolbuszowski </v>
      </c>
      <c r="C3559" s="4" t="s">
        <v>7</v>
      </c>
      <c r="D3559" s="6">
        <v>3329</v>
      </c>
      <c r="E3559" s="6">
        <v>1762</v>
      </c>
      <c r="F3559" s="6">
        <v>1567</v>
      </c>
      <c r="G3559" t="b">
        <f t="shared" si="500"/>
        <v>0</v>
      </c>
      <c r="H3559" t="b">
        <f t="shared" si="501"/>
        <v>1</v>
      </c>
      <c r="I3559" t="b">
        <f t="shared" si="502"/>
        <v>1</v>
      </c>
      <c r="J3559" t="b">
        <f t="shared" si="503"/>
        <v>0</v>
      </c>
    </row>
    <row r="3560" spans="1:10">
      <c r="A3560" s="1" t="s">
        <v>414</v>
      </c>
      <c r="B3560" t="str">
        <f t="shared" si="499"/>
        <v xml:space="preserve"> kolbuszowski </v>
      </c>
      <c r="C3560" s="4" t="s">
        <v>8</v>
      </c>
      <c r="D3560" s="6">
        <v>3375</v>
      </c>
      <c r="E3560" s="6">
        <v>1729</v>
      </c>
      <c r="F3560" s="6">
        <v>1646</v>
      </c>
      <c r="G3560" t="b">
        <f t="shared" si="500"/>
        <v>0</v>
      </c>
      <c r="H3560" t="b">
        <f t="shared" si="501"/>
        <v>1</v>
      </c>
      <c r="I3560" t="b">
        <f t="shared" si="502"/>
        <v>1</v>
      </c>
      <c r="J3560" t="b">
        <f t="shared" si="503"/>
        <v>0</v>
      </c>
    </row>
    <row r="3561" spans="1:10">
      <c r="A3561" s="1" t="s">
        <v>414</v>
      </c>
      <c r="B3561" t="str">
        <f t="shared" si="499"/>
        <v xml:space="preserve"> kolbuszowski </v>
      </c>
      <c r="C3561" s="4" t="s">
        <v>9</v>
      </c>
      <c r="D3561" s="6">
        <v>3852</v>
      </c>
      <c r="E3561" s="6">
        <v>2003</v>
      </c>
      <c r="F3561" s="6">
        <v>1849</v>
      </c>
      <c r="G3561" t="b">
        <f t="shared" si="500"/>
        <v>0</v>
      </c>
      <c r="H3561" t="b">
        <f t="shared" si="501"/>
        <v>1</v>
      </c>
      <c r="I3561" t="b">
        <f t="shared" si="502"/>
        <v>1</v>
      </c>
      <c r="J3561" t="b">
        <f t="shared" si="503"/>
        <v>0</v>
      </c>
    </row>
    <row r="3562" spans="1:10">
      <c r="A3562" s="1" t="s">
        <v>414</v>
      </c>
      <c r="B3562" t="str">
        <f t="shared" si="499"/>
        <v xml:space="preserve"> kolbuszowski </v>
      </c>
      <c r="C3562" s="4" t="s">
        <v>10</v>
      </c>
      <c r="D3562" s="6">
        <v>4817</v>
      </c>
      <c r="E3562" s="6">
        <v>2439</v>
      </c>
      <c r="F3562" s="6">
        <v>2378</v>
      </c>
      <c r="G3562" t="b">
        <f t="shared" si="500"/>
        <v>0</v>
      </c>
      <c r="H3562" t="b">
        <f t="shared" si="501"/>
        <v>1</v>
      </c>
      <c r="I3562" t="b">
        <f t="shared" si="502"/>
        <v>1</v>
      </c>
      <c r="J3562" t="b">
        <f t="shared" si="503"/>
        <v>0</v>
      </c>
    </row>
    <row r="3563" spans="1:10">
      <c r="A3563" s="1" t="s">
        <v>414</v>
      </c>
      <c r="B3563" t="str">
        <f t="shared" si="499"/>
        <v xml:space="preserve"> kolbuszowski </v>
      </c>
      <c r="C3563" s="4" t="s">
        <v>11</v>
      </c>
      <c r="D3563" s="6">
        <v>5078</v>
      </c>
      <c r="E3563" s="6">
        <v>2661</v>
      </c>
      <c r="F3563" s="6">
        <v>2417</v>
      </c>
      <c r="G3563" t="b">
        <f t="shared" si="500"/>
        <v>0</v>
      </c>
      <c r="H3563" t="b">
        <f t="shared" si="501"/>
        <v>1</v>
      </c>
      <c r="I3563" t="b">
        <f t="shared" si="502"/>
        <v>1</v>
      </c>
      <c r="J3563" t="b">
        <f t="shared" si="503"/>
        <v>0</v>
      </c>
    </row>
    <row r="3564" spans="1:10">
      <c r="A3564" s="1" t="s">
        <v>414</v>
      </c>
      <c r="B3564" t="str">
        <f t="shared" si="499"/>
        <v xml:space="preserve"> kolbuszowski </v>
      </c>
      <c r="C3564" s="4" t="s">
        <v>12</v>
      </c>
      <c r="D3564" s="6">
        <v>5176</v>
      </c>
      <c r="E3564" s="6">
        <v>2680</v>
      </c>
      <c r="F3564" s="6">
        <v>2496</v>
      </c>
      <c r="G3564" t="b">
        <f t="shared" si="500"/>
        <v>0</v>
      </c>
      <c r="H3564" t="b">
        <f t="shared" si="501"/>
        <v>1</v>
      </c>
      <c r="I3564" t="b">
        <f t="shared" si="502"/>
        <v>1</v>
      </c>
      <c r="J3564" t="b">
        <f t="shared" si="503"/>
        <v>0</v>
      </c>
    </row>
    <row r="3565" spans="1:10">
      <c r="A3565" s="1" t="s">
        <v>414</v>
      </c>
      <c r="B3565" t="str">
        <f t="shared" si="499"/>
        <v xml:space="preserve"> kolbuszowski </v>
      </c>
      <c r="C3565" s="4" t="s">
        <v>13</v>
      </c>
      <c r="D3565" s="6">
        <v>4875</v>
      </c>
      <c r="E3565" s="6">
        <v>2470</v>
      </c>
      <c r="F3565" s="6">
        <v>2405</v>
      </c>
      <c r="G3565" t="b">
        <f t="shared" si="500"/>
        <v>0</v>
      </c>
      <c r="H3565" t="b">
        <f t="shared" si="501"/>
        <v>1</v>
      </c>
      <c r="I3565" t="b">
        <f t="shared" si="502"/>
        <v>1</v>
      </c>
      <c r="J3565" t="b">
        <f t="shared" si="503"/>
        <v>0</v>
      </c>
    </row>
    <row r="3566" spans="1:10">
      <c r="A3566" s="1" t="s">
        <v>414</v>
      </c>
      <c r="B3566" t="str">
        <f t="shared" si="499"/>
        <v xml:space="preserve"> kolbuszowski </v>
      </c>
      <c r="C3566" s="4" t="s">
        <v>14</v>
      </c>
      <c r="D3566" s="6">
        <v>4618</v>
      </c>
      <c r="E3566" s="6">
        <v>2387</v>
      </c>
      <c r="F3566" s="6">
        <v>2231</v>
      </c>
      <c r="G3566" t="b">
        <f t="shared" si="500"/>
        <v>0</v>
      </c>
      <c r="H3566" t="b">
        <f t="shared" si="501"/>
        <v>1</v>
      </c>
      <c r="I3566" t="b">
        <f t="shared" si="502"/>
        <v>1</v>
      </c>
      <c r="J3566" t="b">
        <f t="shared" si="503"/>
        <v>0</v>
      </c>
    </row>
    <row r="3567" spans="1:10">
      <c r="A3567" s="1" t="s">
        <v>414</v>
      </c>
      <c r="B3567" t="str">
        <f t="shared" si="499"/>
        <v xml:space="preserve"> kolbuszowski </v>
      </c>
      <c r="C3567" s="4" t="s">
        <v>15</v>
      </c>
      <c r="D3567" s="6">
        <v>4199</v>
      </c>
      <c r="E3567" s="6">
        <v>2121</v>
      </c>
      <c r="F3567" s="6">
        <v>2078</v>
      </c>
      <c r="G3567" t="b">
        <f t="shared" si="500"/>
        <v>0</v>
      </c>
      <c r="H3567" t="b">
        <f t="shared" si="501"/>
        <v>1</v>
      </c>
      <c r="I3567" t="b">
        <f t="shared" si="502"/>
        <v>1</v>
      </c>
      <c r="J3567" t="b">
        <f t="shared" si="503"/>
        <v>0</v>
      </c>
    </row>
    <row r="3568" spans="1:10">
      <c r="A3568" s="1" t="s">
        <v>414</v>
      </c>
      <c r="B3568" t="str">
        <f t="shared" si="499"/>
        <v xml:space="preserve"> kolbuszowski </v>
      </c>
      <c r="C3568" s="4" t="s">
        <v>16</v>
      </c>
      <c r="D3568" s="6">
        <v>4184</v>
      </c>
      <c r="E3568" s="6">
        <v>2189</v>
      </c>
      <c r="F3568" s="6">
        <v>1995</v>
      </c>
      <c r="G3568" t="b">
        <f t="shared" si="500"/>
        <v>0</v>
      </c>
      <c r="H3568" t="b">
        <f t="shared" si="501"/>
        <v>1</v>
      </c>
      <c r="I3568" t="b">
        <f t="shared" si="502"/>
        <v>1</v>
      </c>
      <c r="J3568" t="b">
        <f t="shared" si="503"/>
        <v>0</v>
      </c>
    </row>
    <row r="3569" spans="1:10">
      <c r="A3569" s="1" t="s">
        <v>414</v>
      </c>
      <c r="B3569" t="str">
        <f t="shared" si="499"/>
        <v xml:space="preserve"> kolbuszowski </v>
      </c>
      <c r="C3569" s="4" t="s">
        <v>17</v>
      </c>
      <c r="D3569" s="6">
        <v>3876</v>
      </c>
      <c r="E3569" s="6">
        <v>2011</v>
      </c>
      <c r="F3569" s="6">
        <v>1865</v>
      </c>
      <c r="G3569" t="b">
        <f t="shared" si="500"/>
        <v>0</v>
      </c>
      <c r="H3569" t="b">
        <f t="shared" si="501"/>
        <v>1</v>
      </c>
      <c r="I3569" t="b">
        <f t="shared" si="502"/>
        <v>1</v>
      </c>
      <c r="J3569" t="b">
        <f t="shared" si="503"/>
        <v>0</v>
      </c>
    </row>
    <row r="3570" spans="1:10">
      <c r="A3570" s="1" t="s">
        <v>414</v>
      </c>
      <c r="B3570" t="str">
        <f t="shared" si="499"/>
        <v xml:space="preserve"> kolbuszowski </v>
      </c>
      <c r="C3570" s="4" t="s">
        <v>18</v>
      </c>
      <c r="D3570" s="6">
        <v>3352</v>
      </c>
      <c r="E3570" s="6">
        <v>1638</v>
      </c>
      <c r="F3570" s="6">
        <v>1714</v>
      </c>
      <c r="G3570" t="b">
        <f t="shared" si="500"/>
        <v>0</v>
      </c>
      <c r="H3570" t="b">
        <f t="shared" si="501"/>
        <v>1</v>
      </c>
      <c r="I3570" t="b">
        <f t="shared" si="502"/>
        <v>1</v>
      </c>
      <c r="J3570" t="b">
        <f t="shared" si="503"/>
        <v>0</v>
      </c>
    </row>
    <row r="3571" spans="1:10">
      <c r="A3571" s="1" t="s">
        <v>414</v>
      </c>
      <c r="B3571" t="str">
        <f t="shared" si="499"/>
        <v xml:space="preserve"> kolbuszowski </v>
      </c>
      <c r="C3571" s="4" t="s">
        <v>19</v>
      </c>
      <c r="D3571" s="6">
        <v>2773</v>
      </c>
      <c r="E3571" s="6">
        <v>1278</v>
      </c>
      <c r="F3571" s="6">
        <v>1495</v>
      </c>
      <c r="G3571" t="b">
        <f t="shared" si="500"/>
        <v>0</v>
      </c>
      <c r="H3571" t="b">
        <f t="shared" si="501"/>
        <v>1</v>
      </c>
      <c r="I3571" t="b">
        <f t="shared" si="502"/>
        <v>1</v>
      </c>
      <c r="J3571" t="b">
        <f t="shared" si="503"/>
        <v>0</v>
      </c>
    </row>
    <row r="3572" spans="1:10">
      <c r="A3572" s="1" t="s">
        <v>414</v>
      </c>
      <c r="B3572" t="str">
        <f t="shared" si="499"/>
        <v xml:space="preserve"> kolbuszowski </v>
      </c>
      <c r="C3572" s="4" t="s">
        <v>5</v>
      </c>
      <c r="D3572" s="6">
        <v>6099</v>
      </c>
      <c r="E3572" s="6">
        <v>2305</v>
      </c>
      <c r="F3572" s="6">
        <v>3794</v>
      </c>
      <c r="G3572" t="b">
        <f t="shared" si="500"/>
        <v>1</v>
      </c>
      <c r="H3572" t="b">
        <f t="shared" si="501"/>
        <v>1</v>
      </c>
      <c r="I3572" t="b">
        <f t="shared" si="502"/>
        <v>0</v>
      </c>
      <c r="J3572" t="b">
        <f t="shared" si="503"/>
        <v>0</v>
      </c>
    </row>
    <row r="3573" spans="1:10">
      <c r="A3573" s="1" t="s">
        <v>414</v>
      </c>
      <c r="B3573" t="str">
        <f t="shared" si="499"/>
        <v xml:space="preserve"> kolbuszowski </v>
      </c>
      <c r="C3573" s="4" t="s">
        <v>4</v>
      </c>
      <c r="D3573" s="6">
        <f>SUM(D3571:D3572)</f>
        <v>8872</v>
      </c>
      <c r="E3573" s="6">
        <f>SUM(E3571:E3572)</f>
        <v>3583</v>
      </c>
      <c r="F3573" s="6">
        <f t="shared" ref="F3573" si="507">SUM(F3571:F3572)</f>
        <v>5289</v>
      </c>
      <c r="G3573" t="b">
        <f t="shared" si="500"/>
        <v>1</v>
      </c>
      <c r="H3573" t="b">
        <f t="shared" si="501"/>
        <v>0</v>
      </c>
      <c r="I3573" t="b">
        <f t="shared" si="502"/>
        <v>1</v>
      </c>
      <c r="J3573" t="b">
        <f t="shared" si="503"/>
        <v>0</v>
      </c>
    </row>
    <row r="3574" spans="1:10">
      <c r="A3574" s="1" t="s">
        <v>414</v>
      </c>
      <c r="B3574" t="str">
        <f t="shared" si="499"/>
        <v xml:space="preserve"> krośnieński </v>
      </c>
      <c r="C3574" s="4" t="s">
        <v>162</v>
      </c>
      <c r="D3574" s="6">
        <v>112081</v>
      </c>
      <c r="E3574" s="6">
        <v>55129</v>
      </c>
      <c r="F3574" s="6">
        <v>56952</v>
      </c>
      <c r="G3574" t="b">
        <f t="shared" si="500"/>
        <v>1</v>
      </c>
      <c r="H3574" t="b">
        <f t="shared" si="501"/>
        <v>1</v>
      </c>
      <c r="I3574" t="b">
        <f t="shared" si="502"/>
        <v>1</v>
      </c>
      <c r="J3574" t="b">
        <f t="shared" si="503"/>
        <v>1</v>
      </c>
    </row>
    <row r="3575" spans="1:10">
      <c r="A3575" s="1" t="s">
        <v>414</v>
      </c>
      <c r="B3575" t="str">
        <f t="shared" si="499"/>
        <v xml:space="preserve"> krośnieński </v>
      </c>
      <c r="C3575" s="4" t="s">
        <v>6</v>
      </c>
      <c r="D3575" s="6">
        <v>5504</v>
      </c>
      <c r="E3575" s="6">
        <v>2851</v>
      </c>
      <c r="F3575" s="6">
        <v>2653</v>
      </c>
      <c r="G3575" t="b">
        <f t="shared" si="500"/>
        <v>0</v>
      </c>
      <c r="H3575" t="b">
        <f t="shared" si="501"/>
        <v>1</v>
      </c>
      <c r="I3575" t="b">
        <f t="shared" si="502"/>
        <v>1</v>
      </c>
      <c r="J3575" t="b">
        <f t="shared" si="503"/>
        <v>0</v>
      </c>
    </row>
    <row r="3576" spans="1:10">
      <c r="A3576" s="1" t="s">
        <v>414</v>
      </c>
      <c r="B3576" t="str">
        <f t="shared" ref="B3576:B3639" si="508">IF(C3575="65+",C3576,B3575)</f>
        <v xml:space="preserve"> krośnieński </v>
      </c>
      <c r="C3576" s="4" t="s">
        <v>7</v>
      </c>
      <c r="D3576" s="6">
        <v>6257</v>
      </c>
      <c r="E3576" s="6">
        <v>3186</v>
      </c>
      <c r="F3576" s="6">
        <v>3071</v>
      </c>
      <c r="G3576" t="b">
        <f t="shared" si="500"/>
        <v>0</v>
      </c>
      <c r="H3576" t="b">
        <f t="shared" si="501"/>
        <v>1</v>
      </c>
      <c r="I3576" t="b">
        <f t="shared" si="502"/>
        <v>1</v>
      </c>
      <c r="J3576" t="b">
        <f t="shared" si="503"/>
        <v>0</v>
      </c>
    </row>
    <row r="3577" spans="1:10">
      <c r="A3577" s="1" t="s">
        <v>414</v>
      </c>
      <c r="B3577" t="str">
        <f t="shared" si="508"/>
        <v xml:space="preserve"> krośnieński </v>
      </c>
      <c r="C3577" s="4" t="s">
        <v>8</v>
      </c>
      <c r="D3577" s="6">
        <v>5741</v>
      </c>
      <c r="E3577" s="6">
        <v>2962</v>
      </c>
      <c r="F3577" s="6">
        <v>2779</v>
      </c>
      <c r="G3577" t="b">
        <f t="shared" si="500"/>
        <v>0</v>
      </c>
      <c r="H3577" t="b">
        <f t="shared" si="501"/>
        <v>1</v>
      </c>
      <c r="I3577" t="b">
        <f t="shared" si="502"/>
        <v>1</v>
      </c>
      <c r="J3577" t="b">
        <f t="shared" si="503"/>
        <v>0</v>
      </c>
    </row>
    <row r="3578" spans="1:10">
      <c r="A3578" s="1" t="s">
        <v>414</v>
      </c>
      <c r="B3578" t="str">
        <f t="shared" si="508"/>
        <v xml:space="preserve"> krośnieński </v>
      </c>
      <c r="C3578" s="4" t="s">
        <v>9</v>
      </c>
      <c r="D3578" s="6">
        <v>7080</v>
      </c>
      <c r="E3578" s="6">
        <v>3643</v>
      </c>
      <c r="F3578" s="6">
        <v>3437</v>
      </c>
      <c r="G3578" t="b">
        <f t="shared" si="500"/>
        <v>0</v>
      </c>
      <c r="H3578" t="b">
        <f t="shared" si="501"/>
        <v>1</v>
      </c>
      <c r="I3578" t="b">
        <f t="shared" si="502"/>
        <v>1</v>
      </c>
      <c r="J3578" t="b">
        <f t="shared" si="503"/>
        <v>0</v>
      </c>
    </row>
    <row r="3579" spans="1:10">
      <c r="A3579" s="1" t="s">
        <v>414</v>
      </c>
      <c r="B3579" t="str">
        <f t="shared" si="508"/>
        <v xml:space="preserve"> krośnieński </v>
      </c>
      <c r="C3579" s="4" t="s">
        <v>10</v>
      </c>
      <c r="D3579" s="6">
        <v>7674</v>
      </c>
      <c r="E3579" s="6">
        <v>3957</v>
      </c>
      <c r="F3579" s="6">
        <v>3717</v>
      </c>
      <c r="G3579" t="b">
        <f t="shared" si="500"/>
        <v>0</v>
      </c>
      <c r="H3579" t="b">
        <f t="shared" si="501"/>
        <v>1</v>
      </c>
      <c r="I3579" t="b">
        <f t="shared" si="502"/>
        <v>1</v>
      </c>
      <c r="J3579" t="b">
        <f t="shared" si="503"/>
        <v>0</v>
      </c>
    </row>
    <row r="3580" spans="1:10">
      <c r="A3580" s="1" t="s">
        <v>414</v>
      </c>
      <c r="B3580" t="str">
        <f t="shared" si="508"/>
        <v xml:space="preserve"> krośnieński </v>
      </c>
      <c r="C3580" s="4" t="s">
        <v>11</v>
      </c>
      <c r="D3580" s="6">
        <v>8461</v>
      </c>
      <c r="E3580" s="6">
        <v>4384</v>
      </c>
      <c r="F3580" s="6">
        <v>4077</v>
      </c>
      <c r="G3580" t="b">
        <f t="shared" ref="G3580:G3643" si="509">IFERROR(IF(SEARCH(" - ",C3580)&gt;0,FALSE,TRUE),TRUE)</f>
        <v>0</v>
      </c>
      <c r="H3580" t="b">
        <f t="shared" ref="H3580:H3643" si="510">IFERROR(IF(SEARCH("65+",C3580)&gt;0,FALSE,TRUE),TRUE)</f>
        <v>1</v>
      </c>
      <c r="I3580" t="b">
        <f t="shared" ref="I3580:I3643" si="511">IFERROR(IF(SEARCH("70",C3580)&gt;0,FALSE,TRUE),TRUE)</f>
        <v>1</v>
      </c>
      <c r="J3580" t="b">
        <f t="shared" ref="J3580:J3643" si="512">AND(G3580:I3580)</f>
        <v>0</v>
      </c>
    </row>
    <row r="3581" spans="1:10">
      <c r="A3581" s="1" t="s">
        <v>414</v>
      </c>
      <c r="B3581" t="str">
        <f t="shared" si="508"/>
        <v xml:space="preserve"> krośnieński </v>
      </c>
      <c r="C3581" s="4" t="s">
        <v>12</v>
      </c>
      <c r="D3581" s="6">
        <v>8788</v>
      </c>
      <c r="E3581" s="6">
        <v>4578</v>
      </c>
      <c r="F3581" s="6">
        <v>4210</v>
      </c>
      <c r="G3581" t="b">
        <f t="shared" si="509"/>
        <v>0</v>
      </c>
      <c r="H3581" t="b">
        <f t="shared" si="510"/>
        <v>1</v>
      </c>
      <c r="I3581" t="b">
        <f t="shared" si="511"/>
        <v>1</v>
      </c>
      <c r="J3581" t="b">
        <f t="shared" si="512"/>
        <v>0</v>
      </c>
    </row>
    <row r="3582" spans="1:10">
      <c r="A3582" s="1" t="s">
        <v>414</v>
      </c>
      <c r="B3582" t="str">
        <f t="shared" si="508"/>
        <v xml:space="preserve"> krośnieński </v>
      </c>
      <c r="C3582" s="4" t="s">
        <v>13</v>
      </c>
      <c r="D3582" s="6">
        <v>8563</v>
      </c>
      <c r="E3582" s="6">
        <v>4377</v>
      </c>
      <c r="F3582" s="6">
        <v>4186</v>
      </c>
      <c r="G3582" t="b">
        <f t="shared" si="509"/>
        <v>0</v>
      </c>
      <c r="H3582" t="b">
        <f t="shared" si="510"/>
        <v>1</v>
      </c>
      <c r="I3582" t="b">
        <f t="shared" si="511"/>
        <v>1</v>
      </c>
      <c r="J3582" t="b">
        <f t="shared" si="512"/>
        <v>0</v>
      </c>
    </row>
    <row r="3583" spans="1:10">
      <c r="A3583" s="1" t="s">
        <v>414</v>
      </c>
      <c r="B3583" t="str">
        <f t="shared" si="508"/>
        <v xml:space="preserve"> krośnieński </v>
      </c>
      <c r="C3583" s="4" t="s">
        <v>14</v>
      </c>
      <c r="D3583" s="6">
        <v>7926</v>
      </c>
      <c r="E3583" s="6">
        <v>4064</v>
      </c>
      <c r="F3583" s="6">
        <v>3862</v>
      </c>
      <c r="G3583" t="b">
        <f t="shared" si="509"/>
        <v>0</v>
      </c>
      <c r="H3583" t="b">
        <f t="shared" si="510"/>
        <v>1</v>
      </c>
      <c r="I3583" t="b">
        <f t="shared" si="511"/>
        <v>1</v>
      </c>
      <c r="J3583" t="b">
        <f t="shared" si="512"/>
        <v>0</v>
      </c>
    </row>
    <row r="3584" spans="1:10">
      <c r="A3584" s="1" t="s">
        <v>414</v>
      </c>
      <c r="B3584" t="str">
        <f t="shared" si="508"/>
        <v xml:space="preserve"> krośnieński </v>
      </c>
      <c r="C3584" s="4" t="s">
        <v>15</v>
      </c>
      <c r="D3584" s="6">
        <v>7252</v>
      </c>
      <c r="E3584" s="6">
        <v>3701</v>
      </c>
      <c r="F3584" s="6">
        <v>3551</v>
      </c>
      <c r="G3584" t="b">
        <f t="shared" si="509"/>
        <v>0</v>
      </c>
      <c r="H3584" t="b">
        <f t="shared" si="510"/>
        <v>1</v>
      </c>
      <c r="I3584" t="b">
        <f t="shared" si="511"/>
        <v>1</v>
      </c>
      <c r="J3584" t="b">
        <f t="shared" si="512"/>
        <v>0</v>
      </c>
    </row>
    <row r="3585" spans="1:10">
      <c r="A3585" s="1" t="s">
        <v>414</v>
      </c>
      <c r="B3585" t="str">
        <f t="shared" si="508"/>
        <v xml:space="preserve"> krośnieński </v>
      </c>
      <c r="C3585" s="4" t="s">
        <v>16</v>
      </c>
      <c r="D3585" s="6">
        <v>7254</v>
      </c>
      <c r="E3585" s="6">
        <v>3693</v>
      </c>
      <c r="F3585" s="6">
        <v>3561</v>
      </c>
      <c r="G3585" t="b">
        <f t="shared" si="509"/>
        <v>0</v>
      </c>
      <c r="H3585" t="b">
        <f t="shared" si="510"/>
        <v>1</v>
      </c>
      <c r="I3585" t="b">
        <f t="shared" si="511"/>
        <v>1</v>
      </c>
      <c r="J3585" t="b">
        <f t="shared" si="512"/>
        <v>0</v>
      </c>
    </row>
    <row r="3586" spans="1:10">
      <c r="A3586" s="1" t="s">
        <v>414</v>
      </c>
      <c r="B3586" t="str">
        <f t="shared" si="508"/>
        <v xml:space="preserve"> krośnieński </v>
      </c>
      <c r="C3586" s="4" t="s">
        <v>17</v>
      </c>
      <c r="D3586" s="6">
        <v>7614</v>
      </c>
      <c r="E3586" s="6">
        <v>3782</v>
      </c>
      <c r="F3586" s="6">
        <v>3832</v>
      </c>
      <c r="G3586" t="b">
        <f t="shared" si="509"/>
        <v>0</v>
      </c>
      <c r="H3586" t="b">
        <f t="shared" si="510"/>
        <v>1</v>
      </c>
      <c r="I3586" t="b">
        <f t="shared" si="511"/>
        <v>1</v>
      </c>
      <c r="J3586" t="b">
        <f t="shared" si="512"/>
        <v>0</v>
      </c>
    </row>
    <row r="3587" spans="1:10">
      <c r="A3587" s="1" t="s">
        <v>414</v>
      </c>
      <c r="B3587" t="str">
        <f t="shared" si="508"/>
        <v xml:space="preserve"> krośnieński </v>
      </c>
      <c r="C3587" s="4" t="s">
        <v>18</v>
      </c>
      <c r="D3587" s="6">
        <v>6935</v>
      </c>
      <c r="E3587" s="6">
        <v>3363</v>
      </c>
      <c r="F3587" s="6">
        <v>3572</v>
      </c>
      <c r="G3587" t="b">
        <f t="shared" si="509"/>
        <v>0</v>
      </c>
      <c r="H3587" t="b">
        <f t="shared" si="510"/>
        <v>1</v>
      </c>
      <c r="I3587" t="b">
        <f t="shared" si="511"/>
        <v>1</v>
      </c>
      <c r="J3587" t="b">
        <f t="shared" si="512"/>
        <v>0</v>
      </c>
    </row>
    <row r="3588" spans="1:10">
      <c r="A3588" s="1" t="s">
        <v>414</v>
      </c>
      <c r="B3588" t="str">
        <f t="shared" si="508"/>
        <v xml:space="preserve"> krośnieński </v>
      </c>
      <c r="C3588" s="4" t="s">
        <v>19</v>
      </c>
      <c r="D3588" s="6">
        <v>5630</v>
      </c>
      <c r="E3588" s="6">
        <v>2563</v>
      </c>
      <c r="F3588" s="6">
        <v>3067</v>
      </c>
      <c r="G3588" t="b">
        <f t="shared" si="509"/>
        <v>0</v>
      </c>
      <c r="H3588" t="b">
        <f t="shared" si="510"/>
        <v>1</v>
      </c>
      <c r="I3588" t="b">
        <f t="shared" si="511"/>
        <v>1</v>
      </c>
      <c r="J3588" t="b">
        <f t="shared" si="512"/>
        <v>0</v>
      </c>
    </row>
    <row r="3589" spans="1:10">
      <c r="A3589" s="1" t="s">
        <v>414</v>
      </c>
      <c r="B3589" t="str">
        <f t="shared" si="508"/>
        <v xml:space="preserve"> krośnieński </v>
      </c>
      <c r="C3589" s="4" t="s">
        <v>5</v>
      </c>
      <c r="D3589" s="6">
        <v>11402</v>
      </c>
      <c r="E3589" s="6">
        <v>4025</v>
      </c>
      <c r="F3589" s="6">
        <v>7377</v>
      </c>
      <c r="G3589" t="b">
        <f t="shared" si="509"/>
        <v>1</v>
      </c>
      <c r="H3589" t="b">
        <f t="shared" si="510"/>
        <v>1</v>
      </c>
      <c r="I3589" t="b">
        <f t="shared" si="511"/>
        <v>0</v>
      </c>
      <c r="J3589" t="b">
        <f t="shared" si="512"/>
        <v>0</v>
      </c>
    </row>
    <row r="3590" spans="1:10">
      <c r="A3590" s="1" t="s">
        <v>414</v>
      </c>
      <c r="B3590" t="str">
        <f t="shared" si="508"/>
        <v xml:space="preserve"> krośnieński </v>
      </c>
      <c r="C3590" s="4" t="s">
        <v>4</v>
      </c>
      <c r="D3590" s="6">
        <f>SUM(D3588:D3589)</f>
        <v>17032</v>
      </c>
      <c r="E3590" s="6">
        <f>SUM(E3588:E3589)</f>
        <v>6588</v>
      </c>
      <c r="F3590" s="6">
        <f t="shared" ref="F3590" si="513">SUM(F3588:F3589)</f>
        <v>10444</v>
      </c>
      <c r="G3590" t="b">
        <f t="shared" si="509"/>
        <v>1</v>
      </c>
      <c r="H3590" t="b">
        <f t="shared" si="510"/>
        <v>0</v>
      </c>
      <c r="I3590" t="b">
        <f t="shared" si="511"/>
        <v>1</v>
      </c>
      <c r="J3590" t="b">
        <f t="shared" si="512"/>
        <v>0</v>
      </c>
    </row>
    <row r="3591" spans="1:10">
      <c r="A3591" s="1" t="s">
        <v>414</v>
      </c>
      <c r="B3591" t="str">
        <f t="shared" si="508"/>
        <v xml:space="preserve"> leżajski </v>
      </c>
      <c r="C3591" s="4" t="s">
        <v>260</v>
      </c>
      <c r="D3591" s="6">
        <v>69588</v>
      </c>
      <c r="E3591" s="6">
        <v>34406</v>
      </c>
      <c r="F3591" s="6">
        <v>35182</v>
      </c>
      <c r="G3591" t="b">
        <f t="shared" si="509"/>
        <v>1</v>
      </c>
      <c r="H3591" t="b">
        <f t="shared" si="510"/>
        <v>1</v>
      </c>
      <c r="I3591" t="b">
        <f t="shared" si="511"/>
        <v>1</v>
      </c>
      <c r="J3591" t="b">
        <f t="shared" si="512"/>
        <v>1</v>
      </c>
    </row>
    <row r="3592" spans="1:10">
      <c r="A3592" s="1" t="s">
        <v>414</v>
      </c>
      <c r="B3592" t="str">
        <f t="shared" si="508"/>
        <v xml:space="preserve"> leżajski </v>
      </c>
      <c r="C3592" s="4" t="s">
        <v>6</v>
      </c>
      <c r="D3592" s="6">
        <v>3202</v>
      </c>
      <c r="E3592" s="6">
        <v>1587</v>
      </c>
      <c r="F3592" s="6">
        <v>1615</v>
      </c>
      <c r="G3592" t="b">
        <f t="shared" si="509"/>
        <v>0</v>
      </c>
      <c r="H3592" t="b">
        <f t="shared" si="510"/>
        <v>1</v>
      </c>
      <c r="I3592" t="b">
        <f t="shared" si="511"/>
        <v>1</v>
      </c>
      <c r="J3592" t="b">
        <f t="shared" si="512"/>
        <v>0</v>
      </c>
    </row>
    <row r="3593" spans="1:10">
      <c r="A3593" s="1" t="s">
        <v>414</v>
      </c>
      <c r="B3593" t="str">
        <f t="shared" si="508"/>
        <v xml:space="preserve"> leżajski </v>
      </c>
      <c r="C3593" s="4" t="s">
        <v>7</v>
      </c>
      <c r="D3593" s="6">
        <v>3682</v>
      </c>
      <c r="E3593" s="6">
        <v>1910</v>
      </c>
      <c r="F3593" s="6">
        <v>1772</v>
      </c>
      <c r="G3593" t="b">
        <f t="shared" si="509"/>
        <v>0</v>
      </c>
      <c r="H3593" t="b">
        <f t="shared" si="510"/>
        <v>1</v>
      </c>
      <c r="I3593" t="b">
        <f t="shared" si="511"/>
        <v>1</v>
      </c>
      <c r="J3593" t="b">
        <f t="shared" si="512"/>
        <v>0</v>
      </c>
    </row>
    <row r="3594" spans="1:10">
      <c r="A3594" s="1" t="s">
        <v>414</v>
      </c>
      <c r="B3594" t="str">
        <f t="shared" si="508"/>
        <v xml:space="preserve"> leżajski </v>
      </c>
      <c r="C3594" s="4" t="s">
        <v>8</v>
      </c>
      <c r="D3594" s="6">
        <v>3704</v>
      </c>
      <c r="E3594" s="6">
        <v>1919</v>
      </c>
      <c r="F3594" s="6">
        <v>1785</v>
      </c>
      <c r="G3594" t="b">
        <f t="shared" si="509"/>
        <v>0</v>
      </c>
      <c r="H3594" t="b">
        <f t="shared" si="510"/>
        <v>1</v>
      </c>
      <c r="I3594" t="b">
        <f t="shared" si="511"/>
        <v>1</v>
      </c>
      <c r="J3594" t="b">
        <f t="shared" si="512"/>
        <v>0</v>
      </c>
    </row>
    <row r="3595" spans="1:10">
      <c r="A3595" s="1" t="s">
        <v>414</v>
      </c>
      <c r="B3595" t="str">
        <f t="shared" si="508"/>
        <v xml:space="preserve"> leżajski </v>
      </c>
      <c r="C3595" s="4" t="s">
        <v>9</v>
      </c>
      <c r="D3595" s="6">
        <v>4273</v>
      </c>
      <c r="E3595" s="6">
        <v>2226</v>
      </c>
      <c r="F3595" s="6">
        <v>2047</v>
      </c>
      <c r="G3595" t="b">
        <f t="shared" si="509"/>
        <v>0</v>
      </c>
      <c r="H3595" t="b">
        <f t="shared" si="510"/>
        <v>1</v>
      </c>
      <c r="I3595" t="b">
        <f t="shared" si="511"/>
        <v>1</v>
      </c>
      <c r="J3595" t="b">
        <f t="shared" si="512"/>
        <v>0</v>
      </c>
    </row>
    <row r="3596" spans="1:10">
      <c r="A3596" s="1" t="s">
        <v>414</v>
      </c>
      <c r="B3596" t="str">
        <f t="shared" si="508"/>
        <v xml:space="preserve"> leżajski </v>
      </c>
      <c r="C3596" s="4" t="s">
        <v>10</v>
      </c>
      <c r="D3596" s="6">
        <v>4980</v>
      </c>
      <c r="E3596" s="6">
        <v>2577</v>
      </c>
      <c r="F3596" s="6">
        <v>2403</v>
      </c>
      <c r="G3596" t="b">
        <f t="shared" si="509"/>
        <v>0</v>
      </c>
      <c r="H3596" t="b">
        <f t="shared" si="510"/>
        <v>1</v>
      </c>
      <c r="I3596" t="b">
        <f t="shared" si="511"/>
        <v>1</v>
      </c>
      <c r="J3596" t="b">
        <f t="shared" si="512"/>
        <v>0</v>
      </c>
    </row>
    <row r="3597" spans="1:10">
      <c r="A3597" s="1" t="s">
        <v>414</v>
      </c>
      <c r="B3597" t="str">
        <f t="shared" si="508"/>
        <v xml:space="preserve"> leżajski </v>
      </c>
      <c r="C3597" s="4" t="s">
        <v>11</v>
      </c>
      <c r="D3597" s="6">
        <v>5454</v>
      </c>
      <c r="E3597" s="6">
        <v>2880</v>
      </c>
      <c r="F3597" s="6">
        <v>2574</v>
      </c>
      <c r="G3597" t="b">
        <f t="shared" si="509"/>
        <v>0</v>
      </c>
      <c r="H3597" t="b">
        <f t="shared" si="510"/>
        <v>1</v>
      </c>
      <c r="I3597" t="b">
        <f t="shared" si="511"/>
        <v>1</v>
      </c>
      <c r="J3597" t="b">
        <f t="shared" si="512"/>
        <v>0</v>
      </c>
    </row>
    <row r="3598" spans="1:10">
      <c r="A3598" s="1" t="s">
        <v>414</v>
      </c>
      <c r="B3598" t="str">
        <f t="shared" si="508"/>
        <v xml:space="preserve"> leżajski </v>
      </c>
      <c r="C3598" s="4" t="s">
        <v>12</v>
      </c>
      <c r="D3598" s="6">
        <v>5634</v>
      </c>
      <c r="E3598" s="6">
        <v>2880</v>
      </c>
      <c r="F3598" s="6">
        <v>2754</v>
      </c>
      <c r="G3598" t="b">
        <f t="shared" si="509"/>
        <v>0</v>
      </c>
      <c r="H3598" t="b">
        <f t="shared" si="510"/>
        <v>1</v>
      </c>
      <c r="I3598" t="b">
        <f t="shared" si="511"/>
        <v>1</v>
      </c>
      <c r="J3598" t="b">
        <f t="shared" si="512"/>
        <v>0</v>
      </c>
    </row>
    <row r="3599" spans="1:10">
      <c r="A3599" s="1" t="s">
        <v>414</v>
      </c>
      <c r="B3599" t="str">
        <f t="shared" si="508"/>
        <v xml:space="preserve"> leżajski </v>
      </c>
      <c r="C3599" s="4" t="s">
        <v>13</v>
      </c>
      <c r="D3599" s="6">
        <v>5400</v>
      </c>
      <c r="E3599" s="6">
        <v>2822</v>
      </c>
      <c r="F3599" s="6">
        <v>2578</v>
      </c>
      <c r="G3599" t="b">
        <f t="shared" si="509"/>
        <v>0</v>
      </c>
      <c r="H3599" t="b">
        <f t="shared" si="510"/>
        <v>1</v>
      </c>
      <c r="I3599" t="b">
        <f t="shared" si="511"/>
        <v>1</v>
      </c>
      <c r="J3599" t="b">
        <f t="shared" si="512"/>
        <v>0</v>
      </c>
    </row>
    <row r="3600" spans="1:10">
      <c r="A3600" s="1" t="s">
        <v>414</v>
      </c>
      <c r="B3600" t="str">
        <f t="shared" si="508"/>
        <v xml:space="preserve"> leżajski </v>
      </c>
      <c r="C3600" s="4" t="s">
        <v>14</v>
      </c>
      <c r="D3600" s="6">
        <v>5001</v>
      </c>
      <c r="E3600" s="6">
        <v>2532</v>
      </c>
      <c r="F3600" s="6">
        <v>2469</v>
      </c>
      <c r="G3600" t="b">
        <f t="shared" si="509"/>
        <v>0</v>
      </c>
      <c r="H3600" t="b">
        <f t="shared" si="510"/>
        <v>1</v>
      </c>
      <c r="I3600" t="b">
        <f t="shared" si="511"/>
        <v>1</v>
      </c>
      <c r="J3600" t="b">
        <f t="shared" si="512"/>
        <v>0</v>
      </c>
    </row>
    <row r="3601" spans="1:10">
      <c r="A3601" s="1" t="s">
        <v>414</v>
      </c>
      <c r="B3601" t="str">
        <f t="shared" si="508"/>
        <v xml:space="preserve"> leżajski </v>
      </c>
      <c r="C3601" s="4" t="s">
        <v>15</v>
      </c>
      <c r="D3601" s="6">
        <v>4515</v>
      </c>
      <c r="E3601" s="6">
        <v>2226</v>
      </c>
      <c r="F3601" s="6">
        <v>2289</v>
      </c>
      <c r="G3601" t="b">
        <f t="shared" si="509"/>
        <v>0</v>
      </c>
      <c r="H3601" t="b">
        <f t="shared" si="510"/>
        <v>1</v>
      </c>
      <c r="I3601" t="b">
        <f t="shared" si="511"/>
        <v>1</v>
      </c>
      <c r="J3601" t="b">
        <f t="shared" si="512"/>
        <v>0</v>
      </c>
    </row>
    <row r="3602" spans="1:10">
      <c r="A3602" s="1" t="s">
        <v>414</v>
      </c>
      <c r="B3602" t="str">
        <f t="shared" si="508"/>
        <v xml:space="preserve"> leżajski </v>
      </c>
      <c r="C3602" s="4" t="s">
        <v>16</v>
      </c>
      <c r="D3602" s="6">
        <v>4479</v>
      </c>
      <c r="E3602" s="6">
        <v>2347</v>
      </c>
      <c r="F3602" s="6">
        <v>2132</v>
      </c>
      <c r="G3602" t="b">
        <f t="shared" si="509"/>
        <v>0</v>
      </c>
      <c r="H3602" t="b">
        <f t="shared" si="510"/>
        <v>1</v>
      </c>
      <c r="I3602" t="b">
        <f t="shared" si="511"/>
        <v>1</v>
      </c>
      <c r="J3602" t="b">
        <f t="shared" si="512"/>
        <v>0</v>
      </c>
    </row>
    <row r="3603" spans="1:10">
      <c r="A3603" s="1" t="s">
        <v>414</v>
      </c>
      <c r="B3603" t="str">
        <f t="shared" si="508"/>
        <v xml:space="preserve"> leżajski </v>
      </c>
      <c r="C3603" s="4" t="s">
        <v>17</v>
      </c>
      <c r="D3603" s="6">
        <v>4689</v>
      </c>
      <c r="E3603" s="6">
        <v>2333</v>
      </c>
      <c r="F3603" s="6">
        <v>2356</v>
      </c>
      <c r="G3603" t="b">
        <f t="shared" si="509"/>
        <v>0</v>
      </c>
      <c r="H3603" t="b">
        <f t="shared" si="510"/>
        <v>1</v>
      </c>
      <c r="I3603" t="b">
        <f t="shared" si="511"/>
        <v>1</v>
      </c>
      <c r="J3603" t="b">
        <f t="shared" si="512"/>
        <v>0</v>
      </c>
    </row>
    <row r="3604" spans="1:10">
      <c r="A3604" s="1" t="s">
        <v>414</v>
      </c>
      <c r="B3604" t="str">
        <f t="shared" si="508"/>
        <v xml:space="preserve"> leżajski </v>
      </c>
      <c r="C3604" s="4" t="s">
        <v>18</v>
      </c>
      <c r="D3604" s="6">
        <v>4343</v>
      </c>
      <c r="E3604" s="6">
        <v>2116</v>
      </c>
      <c r="F3604" s="6">
        <v>2227</v>
      </c>
      <c r="G3604" t="b">
        <f t="shared" si="509"/>
        <v>0</v>
      </c>
      <c r="H3604" t="b">
        <f t="shared" si="510"/>
        <v>1</v>
      </c>
      <c r="I3604" t="b">
        <f t="shared" si="511"/>
        <v>1</v>
      </c>
      <c r="J3604" t="b">
        <f t="shared" si="512"/>
        <v>0</v>
      </c>
    </row>
    <row r="3605" spans="1:10">
      <c r="A3605" s="1" t="s">
        <v>414</v>
      </c>
      <c r="B3605" t="str">
        <f t="shared" si="508"/>
        <v xml:space="preserve"> leżajski </v>
      </c>
      <c r="C3605" s="4" t="s">
        <v>19</v>
      </c>
      <c r="D3605" s="6">
        <v>3482</v>
      </c>
      <c r="E3605" s="6">
        <v>1587</v>
      </c>
      <c r="F3605" s="6">
        <v>1895</v>
      </c>
      <c r="G3605" t="b">
        <f t="shared" si="509"/>
        <v>0</v>
      </c>
      <c r="H3605" t="b">
        <f t="shared" si="510"/>
        <v>1</v>
      </c>
      <c r="I3605" t="b">
        <f t="shared" si="511"/>
        <v>1</v>
      </c>
      <c r="J3605" t="b">
        <f t="shared" si="512"/>
        <v>0</v>
      </c>
    </row>
    <row r="3606" spans="1:10">
      <c r="A3606" s="1" t="s">
        <v>414</v>
      </c>
      <c r="B3606" t="str">
        <f t="shared" si="508"/>
        <v xml:space="preserve"> leżajski </v>
      </c>
      <c r="C3606" s="4" t="s">
        <v>5</v>
      </c>
      <c r="D3606" s="6">
        <v>6750</v>
      </c>
      <c r="E3606" s="6">
        <v>2464</v>
      </c>
      <c r="F3606" s="6">
        <v>4286</v>
      </c>
      <c r="G3606" t="b">
        <f t="shared" si="509"/>
        <v>1</v>
      </c>
      <c r="H3606" t="b">
        <f t="shared" si="510"/>
        <v>1</v>
      </c>
      <c r="I3606" t="b">
        <f t="shared" si="511"/>
        <v>0</v>
      </c>
      <c r="J3606" t="b">
        <f t="shared" si="512"/>
        <v>0</v>
      </c>
    </row>
    <row r="3607" spans="1:10">
      <c r="A3607" s="1" t="s">
        <v>414</v>
      </c>
      <c r="B3607" t="str">
        <f t="shared" si="508"/>
        <v xml:space="preserve"> leżajski </v>
      </c>
      <c r="C3607" s="4" t="s">
        <v>4</v>
      </c>
      <c r="D3607" s="6">
        <f>SUM(D3605:D3606)</f>
        <v>10232</v>
      </c>
      <c r="E3607" s="6">
        <f>SUM(E3605:E3606)</f>
        <v>4051</v>
      </c>
      <c r="F3607" s="6">
        <f t="shared" ref="F3607" si="514">SUM(F3605:F3606)</f>
        <v>6181</v>
      </c>
      <c r="G3607" t="b">
        <f t="shared" si="509"/>
        <v>1</v>
      </c>
      <c r="H3607" t="b">
        <f t="shared" si="510"/>
        <v>0</v>
      </c>
      <c r="I3607" t="b">
        <f t="shared" si="511"/>
        <v>1</v>
      </c>
      <c r="J3607" t="b">
        <f t="shared" si="512"/>
        <v>0</v>
      </c>
    </row>
    <row r="3608" spans="1:10">
      <c r="A3608" s="1" t="s">
        <v>414</v>
      </c>
      <c r="B3608" t="str">
        <f t="shared" si="508"/>
        <v xml:space="preserve"> lubaczowski </v>
      </c>
      <c r="C3608" s="4" t="s">
        <v>261</v>
      </c>
      <c r="D3608" s="6">
        <v>56376</v>
      </c>
      <c r="E3608" s="6">
        <v>28022</v>
      </c>
      <c r="F3608" s="6">
        <v>28354</v>
      </c>
      <c r="G3608" t="b">
        <f t="shared" si="509"/>
        <v>1</v>
      </c>
      <c r="H3608" t="b">
        <f t="shared" si="510"/>
        <v>1</v>
      </c>
      <c r="I3608" t="b">
        <f t="shared" si="511"/>
        <v>1</v>
      </c>
      <c r="J3608" t="b">
        <f t="shared" si="512"/>
        <v>1</v>
      </c>
    </row>
    <row r="3609" spans="1:10">
      <c r="A3609" s="1" t="s">
        <v>414</v>
      </c>
      <c r="B3609" t="str">
        <f t="shared" si="508"/>
        <v xml:space="preserve"> lubaczowski </v>
      </c>
      <c r="C3609" s="4" t="s">
        <v>6</v>
      </c>
      <c r="D3609" s="6">
        <v>2438</v>
      </c>
      <c r="E3609" s="6">
        <v>1214</v>
      </c>
      <c r="F3609" s="6">
        <v>1224</v>
      </c>
      <c r="G3609" t="b">
        <f t="shared" si="509"/>
        <v>0</v>
      </c>
      <c r="H3609" t="b">
        <f t="shared" si="510"/>
        <v>1</v>
      </c>
      <c r="I3609" t="b">
        <f t="shared" si="511"/>
        <v>1</v>
      </c>
      <c r="J3609" t="b">
        <f t="shared" si="512"/>
        <v>0</v>
      </c>
    </row>
    <row r="3610" spans="1:10">
      <c r="A3610" s="1" t="s">
        <v>414</v>
      </c>
      <c r="B3610" t="str">
        <f t="shared" si="508"/>
        <v xml:space="preserve"> lubaczowski </v>
      </c>
      <c r="C3610" s="4" t="s">
        <v>7</v>
      </c>
      <c r="D3610" s="6">
        <v>2924</v>
      </c>
      <c r="E3610" s="6">
        <v>1501</v>
      </c>
      <c r="F3610" s="6">
        <v>1423</v>
      </c>
      <c r="G3610" t="b">
        <f t="shared" si="509"/>
        <v>0</v>
      </c>
      <c r="H3610" t="b">
        <f t="shared" si="510"/>
        <v>1</v>
      </c>
      <c r="I3610" t="b">
        <f t="shared" si="511"/>
        <v>1</v>
      </c>
      <c r="J3610" t="b">
        <f t="shared" si="512"/>
        <v>0</v>
      </c>
    </row>
    <row r="3611" spans="1:10">
      <c r="A3611" s="1" t="s">
        <v>414</v>
      </c>
      <c r="B3611" t="str">
        <f t="shared" si="508"/>
        <v xml:space="preserve"> lubaczowski </v>
      </c>
      <c r="C3611" s="4" t="s">
        <v>8</v>
      </c>
      <c r="D3611" s="6">
        <v>2880</v>
      </c>
      <c r="E3611" s="6">
        <v>1523</v>
      </c>
      <c r="F3611" s="6">
        <v>1357</v>
      </c>
      <c r="G3611" t="b">
        <f t="shared" si="509"/>
        <v>0</v>
      </c>
      <c r="H3611" t="b">
        <f t="shared" si="510"/>
        <v>1</v>
      </c>
      <c r="I3611" t="b">
        <f t="shared" si="511"/>
        <v>1</v>
      </c>
      <c r="J3611" t="b">
        <f t="shared" si="512"/>
        <v>0</v>
      </c>
    </row>
    <row r="3612" spans="1:10">
      <c r="A3612" s="1" t="s">
        <v>414</v>
      </c>
      <c r="B3612" t="str">
        <f t="shared" si="508"/>
        <v xml:space="preserve"> lubaczowski </v>
      </c>
      <c r="C3612" s="4" t="s">
        <v>9</v>
      </c>
      <c r="D3612" s="6">
        <v>3074</v>
      </c>
      <c r="E3612" s="6">
        <v>1596</v>
      </c>
      <c r="F3612" s="6">
        <v>1478</v>
      </c>
      <c r="G3612" t="b">
        <f t="shared" si="509"/>
        <v>0</v>
      </c>
      <c r="H3612" t="b">
        <f t="shared" si="510"/>
        <v>1</v>
      </c>
      <c r="I3612" t="b">
        <f t="shared" si="511"/>
        <v>1</v>
      </c>
      <c r="J3612" t="b">
        <f t="shared" si="512"/>
        <v>0</v>
      </c>
    </row>
    <row r="3613" spans="1:10">
      <c r="A3613" s="1" t="s">
        <v>414</v>
      </c>
      <c r="B3613" t="str">
        <f t="shared" si="508"/>
        <v xml:space="preserve"> lubaczowski </v>
      </c>
      <c r="C3613" s="4" t="s">
        <v>10</v>
      </c>
      <c r="D3613" s="6">
        <v>4196</v>
      </c>
      <c r="E3613" s="6">
        <v>2130</v>
      </c>
      <c r="F3613" s="6">
        <v>2066</v>
      </c>
      <c r="G3613" t="b">
        <f t="shared" si="509"/>
        <v>0</v>
      </c>
      <c r="H3613" t="b">
        <f t="shared" si="510"/>
        <v>1</v>
      </c>
      <c r="I3613" t="b">
        <f t="shared" si="511"/>
        <v>1</v>
      </c>
      <c r="J3613" t="b">
        <f t="shared" si="512"/>
        <v>0</v>
      </c>
    </row>
    <row r="3614" spans="1:10">
      <c r="A3614" s="1" t="s">
        <v>414</v>
      </c>
      <c r="B3614" t="str">
        <f t="shared" si="508"/>
        <v xml:space="preserve"> lubaczowski </v>
      </c>
      <c r="C3614" s="4" t="s">
        <v>11</v>
      </c>
      <c r="D3614" s="6">
        <v>4478</v>
      </c>
      <c r="E3614" s="6">
        <v>2367</v>
      </c>
      <c r="F3614" s="6">
        <v>2111</v>
      </c>
      <c r="G3614" t="b">
        <f t="shared" si="509"/>
        <v>0</v>
      </c>
      <c r="H3614" t="b">
        <f t="shared" si="510"/>
        <v>1</v>
      </c>
      <c r="I3614" t="b">
        <f t="shared" si="511"/>
        <v>1</v>
      </c>
      <c r="J3614" t="b">
        <f t="shared" si="512"/>
        <v>0</v>
      </c>
    </row>
    <row r="3615" spans="1:10">
      <c r="A3615" s="1" t="s">
        <v>414</v>
      </c>
      <c r="B3615" t="str">
        <f t="shared" si="508"/>
        <v xml:space="preserve"> lubaczowski </v>
      </c>
      <c r="C3615" s="4" t="s">
        <v>12</v>
      </c>
      <c r="D3615" s="6">
        <v>4597</v>
      </c>
      <c r="E3615" s="6">
        <v>2373</v>
      </c>
      <c r="F3615" s="6">
        <v>2224</v>
      </c>
      <c r="G3615" t="b">
        <f t="shared" si="509"/>
        <v>0</v>
      </c>
      <c r="H3615" t="b">
        <f t="shared" si="510"/>
        <v>1</v>
      </c>
      <c r="I3615" t="b">
        <f t="shared" si="511"/>
        <v>1</v>
      </c>
      <c r="J3615" t="b">
        <f t="shared" si="512"/>
        <v>0</v>
      </c>
    </row>
    <row r="3616" spans="1:10">
      <c r="A3616" s="1" t="s">
        <v>414</v>
      </c>
      <c r="B3616" t="str">
        <f t="shared" si="508"/>
        <v xml:space="preserve"> lubaczowski </v>
      </c>
      <c r="C3616" s="4" t="s">
        <v>13</v>
      </c>
      <c r="D3616" s="6">
        <v>4223</v>
      </c>
      <c r="E3616" s="6">
        <v>2215</v>
      </c>
      <c r="F3616" s="6">
        <v>2008</v>
      </c>
      <c r="G3616" t="b">
        <f t="shared" si="509"/>
        <v>0</v>
      </c>
      <c r="H3616" t="b">
        <f t="shared" si="510"/>
        <v>1</v>
      </c>
      <c r="I3616" t="b">
        <f t="shared" si="511"/>
        <v>1</v>
      </c>
      <c r="J3616" t="b">
        <f t="shared" si="512"/>
        <v>0</v>
      </c>
    </row>
    <row r="3617" spans="1:10">
      <c r="A3617" s="1" t="s">
        <v>414</v>
      </c>
      <c r="B3617" t="str">
        <f t="shared" si="508"/>
        <v xml:space="preserve"> lubaczowski </v>
      </c>
      <c r="C3617" s="4" t="s">
        <v>14</v>
      </c>
      <c r="D3617" s="6">
        <v>4011</v>
      </c>
      <c r="E3617" s="6">
        <v>2039</v>
      </c>
      <c r="F3617" s="6">
        <v>1972</v>
      </c>
      <c r="G3617" t="b">
        <f t="shared" si="509"/>
        <v>0</v>
      </c>
      <c r="H3617" t="b">
        <f t="shared" si="510"/>
        <v>1</v>
      </c>
      <c r="I3617" t="b">
        <f t="shared" si="511"/>
        <v>1</v>
      </c>
      <c r="J3617" t="b">
        <f t="shared" si="512"/>
        <v>0</v>
      </c>
    </row>
    <row r="3618" spans="1:10">
      <c r="A3618" s="1" t="s">
        <v>414</v>
      </c>
      <c r="B3618" t="str">
        <f t="shared" si="508"/>
        <v xml:space="preserve"> lubaczowski </v>
      </c>
      <c r="C3618" s="4" t="s">
        <v>15</v>
      </c>
      <c r="D3618" s="6">
        <v>3558</v>
      </c>
      <c r="E3618" s="6">
        <v>1864</v>
      </c>
      <c r="F3618" s="6">
        <v>1694</v>
      </c>
      <c r="G3618" t="b">
        <f t="shared" si="509"/>
        <v>0</v>
      </c>
      <c r="H3618" t="b">
        <f t="shared" si="510"/>
        <v>1</v>
      </c>
      <c r="I3618" t="b">
        <f t="shared" si="511"/>
        <v>1</v>
      </c>
      <c r="J3618" t="b">
        <f t="shared" si="512"/>
        <v>0</v>
      </c>
    </row>
    <row r="3619" spans="1:10">
      <c r="A3619" s="1" t="s">
        <v>414</v>
      </c>
      <c r="B3619" t="str">
        <f t="shared" si="508"/>
        <v xml:space="preserve"> lubaczowski </v>
      </c>
      <c r="C3619" s="4" t="s">
        <v>16</v>
      </c>
      <c r="D3619" s="6">
        <v>3848</v>
      </c>
      <c r="E3619" s="6">
        <v>2034</v>
      </c>
      <c r="F3619" s="6">
        <v>1814</v>
      </c>
      <c r="G3619" t="b">
        <f t="shared" si="509"/>
        <v>0</v>
      </c>
      <c r="H3619" t="b">
        <f t="shared" si="510"/>
        <v>1</v>
      </c>
      <c r="I3619" t="b">
        <f t="shared" si="511"/>
        <v>1</v>
      </c>
      <c r="J3619" t="b">
        <f t="shared" si="512"/>
        <v>0</v>
      </c>
    </row>
    <row r="3620" spans="1:10">
      <c r="A3620" s="1" t="s">
        <v>414</v>
      </c>
      <c r="B3620" t="str">
        <f t="shared" si="508"/>
        <v xml:space="preserve"> lubaczowski </v>
      </c>
      <c r="C3620" s="4" t="s">
        <v>17</v>
      </c>
      <c r="D3620" s="6">
        <v>3976</v>
      </c>
      <c r="E3620" s="6">
        <v>2042</v>
      </c>
      <c r="F3620" s="6">
        <v>1934</v>
      </c>
      <c r="G3620" t="b">
        <f t="shared" si="509"/>
        <v>0</v>
      </c>
      <c r="H3620" t="b">
        <f t="shared" si="510"/>
        <v>1</v>
      </c>
      <c r="I3620" t="b">
        <f t="shared" si="511"/>
        <v>1</v>
      </c>
      <c r="J3620" t="b">
        <f t="shared" si="512"/>
        <v>0</v>
      </c>
    </row>
    <row r="3621" spans="1:10">
      <c r="A3621" s="1" t="s">
        <v>414</v>
      </c>
      <c r="B3621" t="str">
        <f t="shared" si="508"/>
        <v xml:space="preserve"> lubaczowski </v>
      </c>
      <c r="C3621" s="4" t="s">
        <v>18</v>
      </c>
      <c r="D3621" s="6">
        <v>3459</v>
      </c>
      <c r="E3621" s="6">
        <v>1716</v>
      </c>
      <c r="F3621" s="6">
        <v>1743</v>
      </c>
      <c r="G3621" t="b">
        <f t="shared" si="509"/>
        <v>0</v>
      </c>
      <c r="H3621" t="b">
        <f t="shared" si="510"/>
        <v>1</v>
      </c>
      <c r="I3621" t="b">
        <f t="shared" si="511"/>
        <v>1</v>
      </c>
      <c r="J3621" t="b">
        <f t="shared" si="512"/>
        <v>0</v>
      </c>
    </row>
    <row r="3622" spans="1:10">
      <c r="A3622" s="1" t="s">
        <v>414</v>
      </c>
      <c r="B3622" t="str">
        <f t="shared" si="508"/>
        <v xml:space="preserve"> lubaczowski </v>
      </c>
      <c r="C3622" s="4" t="s">
        <v>19</v>
      </c>
      <c r="D3622" s="6">
        <v>2879</v>
      </c>
      <c r="E3622" s="6">
        <v>1335</v>
      </c>
      <c r="F3622" s="6">
        <v>1544</v>
      </c>
      <c r="G3622" t="b">
        <f t="shared" si="509"/>
        <v>0</v>
      </c>
      <c r="H3622" t="b">
        <f t="shared" si="510"/>
        <v>1</v>
      </c>
      <c r="I3622" t="b">
        <f t="shared" si="511"/>
        <v>1</v>
      </c>
      <c r="J3622" t="b">
        <f t="shared" si="512"/>
        <v>0</v>
      </c>
    </row>
    <row r="3623" spans="1:10">
      <c r="A3623" s="1" t="s">
        <v>414</v>
      </c>
      <c r="B3623" t="str">
        <f t="shared" si="508"/>
        <v xml:space="preserve"> lubaczowski </v>
      </c>
      <c r="C3623" s="4" t="s">
        <v>5</v>
      </c>
      <c r="D3623" s="6">
        <v>5835</v>
      </c>
      <c r="E3623" s="6">
        <v>2073</v>
      </c>
      <c r="F3623" s="6">
        <v>3762</v>
      </c>
      <c r="G3623" t="b">
        <f t="shared" si="509"/>
        <v>1</v>
      </c>
      <c r="H3623" t="b">
        <f t="shared" si="510"/>
        <v>1</v>
      </c>
      <c r="I3623" t="b">
        <f t="shared" si="511"/>
        <v>0</v>
      </c>
      <c r="J3623" t="b">
        <f t="shared" si="512"/>
        <v>0</v>
      </c>
    </row>
    <row r="3624" spans="1:10">
      <c r="A3624" s="1" t="s">
        <v>414</v>
      </c>
      <c r="B3624" t="str">
        <f t="shared" si="508"/>
        <v xml:space="preserve"> lubaczowski </v>
      </c>
      <c r="C3624" s="4" t="s">
        <v>4</v>
      </c>
      <c r="D3624" s="6">
        <f>SUM(D3622:D3623)</f>
        <v>8714</v>
      </c>
      <c r="E3624" s="6">
        <f>SUM(E3622:E3623)</f>
        <v>3408</v>
      </c>
      <c r="F3624" s="6">
        <f t="shared" ref="F3624" si="515">SUM(F3622:F3623)</f>
        <v>5306</v>
      </c>
      <c r="G3624" t="b">
        <f t="shared" si="509"/>
        <v>1</v>
      </c>
      <c r="H3624" t="b">
        <f t="shared" si="510"/>
        <v>0</v>
      </c>
      <c r="I3624" t="b">
        <f t="shared" si="511"/>
        <v>1</v>
      </c>
      <c r="J3624" t="b">
        <f t="shared" si="512"/>
        <v>0</v>
      </c>
    </row>
    <row r="3625" spans="1:10">
      <c r="A3625" s="1" t="s">
        <v>414</v>
      </c>
      <c r="B3625" t="str">
        <f t="shared" si="508"/>
        <v xml:space="preserve"> łańcucki </v>
      </c>
      <c r="C3625" s="4" t="s">
        <v>262</v>
      </c>
      <c r="D3625" s="6">
        <v>80216</v>
      </c>
      <c r="E3625" s="6">
        <v>39280</v>
      </c>
      <c r="F3625" s="6">
        <v>40936</v>
      </c>
      <c r="G3625" t="b">
        <f t="shared" si="509"/>
        <v>1</v>
      </c>
      <c r="H3625" t="b">
        <f t="shared" si="510"/>
        <v>1</v>
      </c>
      <c r="I3625" t="b">
        <f t="shared" si="511"/>
        <v>1</v>
      </c>
      <c r="J3625" t="b">
        <f t="shared" si="512"/>
        <v>1</v>
      </c>
    </row>
    <row r="3626" spans="1:10">
      <c r="A3626" s="1" t="s">
        <v>414</v>
      </c>
      <c r="B3626" t="str">
        <f t="shared" si="508"/>
        <v xml:space="preserve"> łańcucki </v>
      </c>
      <c r="C3626" s="4" t="s">
        <v>6</v>
      </c>
      <c r="D3626" s="6">
        <v>4310</v>
      </c>
      <c r="E3626" s="6">
        <v>2187</v>
      </c>
      <c r="F3626" s="6">
        <v>2123</v>
      </c>
      <c r="G3626" t="b">
        <f t="shared" si="509"/>
        <v>0</v>
      </c>
      <c r="H3626" t="b">
        <f t="shared" si="510"/>
        <v>1</v>
      </c>
      <c r="I3626" t="b">
        <f t="shared" si="511"/>
        <v>1</v>
      </c>
      <c r="J3626" t="b">
        <f t="shared" si="512"/>
        <v>0</v>
      </c>
    </row>
    <row r="3627" spans="1:10">
      <c r="A3627" s="1" t="s">
        <v>414</v>
      </c>
      <c r="B3627" t="str">
        <f t="shared" si="508"/>
        <v xml:space="preserve"> łańcucki </v>
      </c>
      <c r="C3627" s="4" t="s">
        <v>7</v>
      </c>
      <c r="D3627" s="6">
        <v>4651</v>
      </c>
      <c r="E3627" s="6">
        <v>2394</v>
      </c>
      <c r="F3627" s="6">
        <v>2257</v>
      </c>
      <c r="G3627" t="b">
        <f t="shared" si="509"/>
        <v>0</v>
      </c>
      <c r="H3627" t="b">
        <f t="shared" si="510"/>
        <v>1</v>
      </c>
      <c r="I3627" t="b">
        <f t="shared" si="511"/>
        <v>1</v>
      </c>
      <c r="J3627" t="b">
        <f t="shared" si="512"/>
        <v>0</v>
      </c>
    </row>
    <row r="3628" spans="1:10">
      <c r="A3628" s="1" t="s">
        <v>414</v>
      </c>
      <c r="B3628" t="str">
        <f t="shared" si="508"/>
        <v xml:space="preserve"> łańcucki </v>
      </c>
      <c r="C3628" s="4" t="s">
        <v>8</v>
      </c>
      <c r="D3628" s="6">
        <v>4152</v>
      </c>
      <c r="E3628" s="6">
        <v>2176</v>
      </c>
      <c r="F3628" s="6">
        <v>1976</v>
      </c>
      <c r="G3628" t="b">
        <f t="shared" si="509"/>
        <v>0</v>
      </c>
      <c r="H3628" t="b">
        <f t="shared" si="510"/>
        <v>1</v>
      </c>
      <c r="I3628" t="b">
        <f t="shared" si="511"/>
        <v>1</v>
      </c>
      <c r="J3628" t="b">
        <f t="shared" si="512"/>
        <v>0</v>
      </c>
    </row>
    <row r="3629" spans="1:10">
      <c r="A3629" s="1" t="s">
        <v>414</v>
      </c>
      <c r="B3629" t="str">
        <f t="shared" si="508"/>
        <v xml:space="preserve"> łańcucki </v>
      </c>
      <c r="C3629" s="4" t="s">
        <v>9</v>
      </c>
      <c r="D3629" s="6">
        <v>4705</v>
      </c>
      <c r="E3629" s="6">
        <v>2458</v>
      </c>
      <c r="F3629" s="6">
        <v>2247</v>
      </c>
      <c r="G3629" t="b">
        <f t="shared" si="509"/>
        <v>0</v>
      </c>
      <c r="H3629" t="b">
        <f t="shared" si="510"/>
        <v>1</v>
      </c>
      <c r="I3629" t="b">
        <f t="shared" si="511"/>
        <v>1</v>
      </c>
      <c r="J3629" t="b">
        <f t="shared" si="512"/>
        <v>0</v>
      </c>
    </row>
    <row r="3630" spans="1:10">
      <c r="A3630" s="1" t="s">
        <v>414</v>
      </c>
      <c r="B3630" t="str">
        <f t="shared" si="508"/>
        <v xml:space="preserve"> łańcucki </v>
      </c>
      <c r="C3630" s="4" t="s">
        <v>10</v>
      </c>
      <c r="D3630" s="6">
        <v>5479</v>
      </c>
      <c r="E3630" s="6">
        <v>2777</v>
      </c>
      <c r="F3630" s="6">
        <v>2702</v>
      </c>
      <c r="G3630" t="b">
        <f t="shared" si="509"/>
        <v>0</v>
      </c>
      <c r="H3630" t="b">
        <f t="shared" si="510"/>
        <v>1</v>
      </c>
      <c r="I3630" t="b">
        <f t="shared" si="511"/>
        <v>1</v>
      </c>
      <c r="J3630" t="b">
        <f t="shared" si="512"/>
        <v>0</v>
      </c>
    </row>
    <row r="3631" spans="1:10">
      <c r="A3631" s="1" t="s">
        <v>414</v>
      </c>
      <c r="B3631" t="str">
        <f t="shared" si="508"/>
        <v xml:space="preserve"> łańcucki </v>
      </c>
      <c r="C3631" s="4" t="s">
        <v>11</v>
      </c>
      <c r="D3631" s="6">
        <v>6215</v>
      </c>
      <c r="E3631" s="6">
        <v>3160</v>
      </c>
      <c r="F3631" s="6">
        <v>3055</v>
      </c>
      <c r="G3631" t="b">
        <f t="shared" si="509"/>
        <v>0</v>
      </c>
      <c r="H3631" t="b">
        <f t="shared" si="510"/>
        <v>1</v>
      </c>
      <c r="I3631" t="b">
        <f t="shared" si="511"/>
        <v>1</v>
      </c>
      <c r="J3631" t="b">
        <f t="shared" si="512"/>
        <v>0</v>
      </c>
    </row>
    <row r="3632" spans="1:10">
      <c r="A3632" s="1" t="s">
        <v>414</v>
      </c>
      <c r="B3632" t="str">
        <f t="shared" si="508"/>
        <v xml:space="preserve"> łańcucki </v>
      </c>
      <c r="C3632" s="4" t="s">
        <v>12</v>
      </c>
      <c r="D3632" s="6">
        <v>6658</v>
      </c>
      <c r="E3632" s="6">
        <v>3422</v>
      </c>
      <c r="F3632" s="6">
        <v>3236</v>
      </c>
      <c r="G3632" t="b">
        <f t="shared" si="509"/>
        <v>0</v>
      </c>
      <c r="H3632" t="b">
        <f t="shared" si="510"/>
        <v>1</v>
      </c>
      <c r="I3632" t="b">
        <f t="shared" si="511"/>
        <v>1</v>
      </c>
      <c r="J3632" t="b">
        <f t="shared" si="512"/>
        <v>0</v>
      </c>
    </row>
    <row r="3633" spans="1:10">
      <c r="A3633" s="1" t="s">
        <v>414</v>
      </c>
      <c r="B3633" t="str">
        <f t="shared" si="508"/>
        <v xml:space="preserve"> łańcucki </v>
      </c>
      <c r="C3633" s="4" t="s">
        <v>13</v>
      </c>
      <c r="D3633" s="6">
        <v>6213</v>
      </c>
      <c r="E3633" s="6">
        <v>3179</v>
      </c>
      <c r="F3633" s="6">
        <v>3034</v>
      </c>
      <c r="G3633" t="b">
        <f t="shared" si="509"/>
        <v>0</v>
      </c>
      <c r="H3633" t="b">
        <f t="shared" si="510"/>
        <v>1</v>
      </c>
      <c r="I3633" t="b">
        <f t="shared" si="511"/>
        <v>1</v>
      </c>
      <c r="J3633" t="b">
        <f t="shared" si="512"/>
        <v>0</v>
      </c>
    </row>
    <row r="3634" spans="1:10">
      <c r="A3634" s="1" t="s">
        <v>414</v>
      </c>
      <c r="B3634" t="str">
        <f t="shared" si="508"/>
        <v xml:space="preserve"> łańcucki </v>
      </c>
      <c r="C3634" s="4" t="s">
        <v>14</v>
      </c>
      <c r="D3634" s="6">
        <v>5687</v>
      </c>
      <c r="E3634" s="6">
        <v>2884</v>
      </c>
      <c r="F3634" s="6">
        <v>2803</v>
      </c>
      <c r="G3634" t="b">
        <f t="shared" si="509"/>
        <v>0</v>
      </c>
      <c r="H3634" t="b">
        <f t="shared" si="510"/>
        <v>1</v>
      </c>
      <c r="I3634" t="b">
        <f t="shared" si="511"/>
        <v>1</v>
      </c>
      <c r="J3634" t="b">
        <f t="shared" si="512"/>
        <v>0</v>
      </c>
    </row>
    <row r="3635" spans="1:10">
      <c r="A3635" s="1" t="s">
        <v>414</v>
      </c>
      <c r="B3635" t="str">
        <f t="shared" si="508"/>
        <v xml:space="preserve"> łańcucki </v>
      </c>
      <c r="C3635" s="4" t="s">
        <v>15</v>
      </c>
      <c r="D3635" s="6">
        <v>4857</v>
      </c>
      <c r="E3635" s="6">
        <v>2446</v>
      </c>
      <c r="F3635" s="6">
        <v>2411</v>
      </c>
      <c r="G3635" t="b">
        <f t="shared" si="509"/>
        <v>0</v>
      </c>
      <c r="H3635" t="b">
        <f t="shared" si="510"/>
        <v>1</v>
      </c>
      <c r="I3635" t="b">
        <f t="shared" si="511"/>
        <v>1</v>
      </c>
      <c r="J3635" t="b">
        <f t="shared" si="512"/>
        <v>0</v>
      </c>
    </row>
    <row r="3636" spans="1:10">
      <c r="A3636" s="1" t="s">
        <v>414</v>
      </c>
      <c r="B3636" t="str">
        <f t="shared" si="508"/>
        <v xml:space="preserve"> łańcucki </v>
      </c>
      <c r="C3636" s="4" t="s">
        <v>16</v>
      </c>
      <c r="D3636" s="6">
        <v>4951</v>
      </c>
      <c r="E3636" s="6">
        <v>2470</v>
      </c>
      <c r="F3636" s="6">
        <v>2481</v>
      </c>
      <c r="G3636" t="b">
        <f t="shared" si="509"/>
        <v>0</v>
      </c>
      <c r="H3636" t="b">
        <f t="shared" si="510"/>
        <v>1</v>
      </c>
      <c r="I3636" t="b">
        <f t="shared" si="511"/>
        <v>1</v>
      </c>
      <c r="J3636" t="b">
        <f t="shared" si="512"/>
        <v>0</v>
      </c>
    </row>
    <row r="3637" spans="1:10">
      <c r="A3637" s="1" t="s">
        <v>414</v>
      </c>
      <c r="B3637" t="str">
        <f t="shared" si="508"/>
        <v xml:space="preserve"> łańcucki </v>
      </c>
      <c r="C3637" s="4" t="s">
        <v>17</v>
      </c>
      <c r="D3637" s="6">
        <v>5142</v>
      </c>
      <c r="E3637" s="6">
        <v>2573</v>
      </c>
      <c r="F3637" s="6">
        <v>2569</v>
      </c>
      <c r="G3637" t="b">
        <f t="shared" si="509"/>
        <v>0</v>
      </c>
      <c r="H3637" t="b">
        <f t="shared" si="510"/>
        <v>1</v>
      </c>
      <c r="I3637" t="b">
        <f t="shared" si="511"/>
        <v>1</v>
      </c>
      <c r="J3637" t="b">
        <f t="shared" si="512"/>
        <v>0</v>
      </c>
    </row>
    <row r="3638" spans="1:10">
      <c r="A3638" s="1" t="s">
        <v>414</v>
      </c>
      <c r="B3638" t="str">
        <f t="shared" si="508"/>
        <v xml:space="preserve"> łańcucki </v>
      </c>
      <c r="C3638" s="4" t="s">
        <v>18</v>
      </c>
      <c r="D3638" s="6">
        <v>4755</v>
      </c>
      <c r="E3638" s="6">
        <v>2278</v>
      </c>
      <c r="F3638" s="6">
        <v>2477</v>
      </c>
      <c r="G3638" t="b">
        <f t="shared" si="509"/>
        <v>0</v>
      </c>
      <c r="H3638" t="b">
        <f t="shared" si="510"/>
        <v>1</v>
      </c>
      <c r="I3638" t="b">
        <f t="shared" si="511"/>
        <v>1</v>
      </c>
      <c r="J3638" t="b">
        <f t="shared" si="512"/>
        <v>0</v>
      </c>
    </row>
    <row r="3639" spans="1:10">
      <c r="A3639" s="1" t="s">
        <v>414</v>
      </c>
      <c r="B3639" t="str">
        <f t="shared" si="508"/>
        <v xml:space="preserve"> łańcucki </v>
      </c>
      <c r="C3639" s="4" t="s">
        <v>19</v>
      </c>
      <c r="D3639" s="6">
        <v>3919</v>
      </c>
      <c r="E3639" s="6">
        <v>1757</v>
      </c>
      <c r="F3639" s="6">
        <v>2162</v>
      </c>
      <c r="G3639" t="b">
        <f t="shared" si="509"/>
        <v>0</v>
      </c>
      <c r="H3639" t="b">
        <f t="shared" si="510"/>
        <v>1</v>
      </c>
      <c r="I3639" t="b">
        <f t="shared" si="511"/>
        <v>1</v>
      </c>
      <c r="J3639" t="b">
        <f t="shared" si="512"/>
        <v>0</v>
      </c>
    </row>
    <row r="3640" spans="1:10">
      <c r="A3640" s="1" t="s">
        <v>414</v>
      </c>
      <c r="B3640" t="str">
        <f t="shared" ref="B3640:B3703" si="516">IF(C3639="65+",C3640,B3639)</f>
        <v xml:space="preserve"> łańcucki </v>
      </c>
      <c r="C3640" s="4" t="s">
        <v>5</v>
      </c>
      <c r="D3640" s="6">
        <v>8522</v>
      </c>
      <c r="E3640" s="6">
        <v>3119</v>
      </c>
      <c r="F3640" s="6">
        <v>5403</v>
      </c>
      <c r="G3640" t="b">
        <f t="shared" si="509"/>
        <v>1</v>
      </c>
      <c r="H3640" t="b">
        <f t="shared" si="510"/>
        <v>1</v>
      </c>
      <c r="I3640" t="b">
        <f t="shared" si="511"/>
        <v>0</v>
      </c>
      <c r="J3640" t="b">
        <f t="shared" si="512"/>
        <v>0</v>
      </c>
    </row>
    <row r="3641" spans="1:10">
      <c r="A3641" s="1" t="s">
        <v>414</v>
      </c>
      <c r="B3641" t="str">
        <f t="shared" si="516"/>
        <v xml:space="preserve"> łańcucki </v>
      </c>
      <c r="C3641" s="4" t="s">
        <v>4</v>
      </c>
      <c r="D3641" s="6">
        <f>SUM(D3639:D3640)</f>
        <v>12441</v>
      </c>
      <c r="E3641" s="6">
        <f>SUM(E3639:E3640)</f>
        <v>4876</v>
      </c>
      <c r="F3641" s="6">
        <f t="shared" ref="F3641" si="517">SUM(F3639:F3640)</f>
        <v>7565</v>
      </c>
      <c r="G3641" t="b">
        <f t="shared" si="509"/>
        <v>1</v>
      </c>
      <c r="H3641" t="b">
        <f t="shared" si="510"/>
        <v>0</v>
      </c>
      <c r="I3641" t="b">
        <f t="shared" si="511"/>
        <v>1</v>
      </c>
      <c r="J3641" t="b">
        <f t="shared" si="512"/>
        <v>0</v>
      </c>
    </row>
    <row r="3642" spans="1:10">
      <c r="A3642" s="1" t="s">
        <v>414</v>
      </c>
      <c r="B3642" t="str">
        <f t="shared" si="516"/>
        <v xml:space="preserve"> mielecki </v>
      </c>
      <c r="C3642" s="4" t="s">
        <v>263</v>
      </c>
      <c r="D3642" s="6">
        <v>136280</v>
      </c>
      <c r="E3642" s="6">
        <v>67176</v>
      </c>
      <c r="F3642" s="6">
        <v>69104</v>
      </c>
      <c r="G3642" t="b">
        <f t="shared" si="509"/>
        <v>1</v>
      </c>
      <c r="H3642" t="b">
        <f t="shared" si="510"/>
        <v>1</v>
      </c>
      <c r="I3642" t="b">
        <f t="shared" si="511"/>
        <v>1</v>
      </c>
      <c r="J3642" t="b">
        <f t="shared" si="512"/>
        <v>1</v>
      </c>
    </row>
    <row r="3643" spans="1:10">
      <c r="A3643" s="1" t="s">
        <v>414</v>
      </c>
      <c r="B3643" t="str">
        <f t="shared" si="516"/>
        <v xml:space="preserve"> mielecki </v>
      </c>
      <c r="C3643" s="4" t="s">
        <v>6</v>
      </c>
      <c r="D3643" s="6">
        <v>6727</v>
      </c>
      <c r="E3643" s="6">
        <v>3566</v>
      </c>
      <c r="F3643" s="6">
        <v>3161</v>
      </c>
      <c r="G3643" t="b">
        <f t="shared" si="509"/>
        <v>0</v>
      </c>
      <c r="H3643" t="b">
        <f t="shared" si="510"/>
        <v>1</v>
      </c>
      <c r="I3643" t="b">
        <f t="shared" si="511"/>
        <v>1</v>
      </c>
      <c r="J3643" t="b">
        <f t="shared" si="512"/>
        <v>0</v>
      </c>
    </row>
    <row r="3644" spans="1:10">
      <c r="A3644" s="1" t="s">
        <v>414</v>
      </c>
      <c r="B3644" t="str">
        <f t="shared" si="516"/>
        <v xml:space="preserve"> mielecki </v>
      </c>
      <c r="C3644" s="4" t="s">
        <v>7</v>
      </c>
      <c r="D3644" s="6">
        <v>7465</v>
      </c>
      <c r="E3644" s="6">
        <v>3787</v>
      </c>
      <c r="F3644" s="6">
        <v>3678</v>
      </c>
      <c r="G3644" t="b">
        <f t="shared" ref="G3644:G3707" si="518">IFERROR(IF(SEARCH(" - ",C3644)&gt;0,FALSE,TRUE),TRUE)</f>
        <v>0</v>
      </c>
      <c r="H3644" t="b">
        <f t="shared" ref="H3644:H3707" si="519">IFERROR(IF(SEARCH("65+",C3644)&gt;0,FALSE,TRUE),TRUE)</f>
        <v>1</v>
      </c>
      <c r="I3644" t="b">
        <f t="shared" ref="I3644:I3707" si="520">IFERROR(IF(SEARCH("70",C3644)&gt;0,FALSE,TRUE),TRUE)</f>
        <v>1</v>
      </c>
      <c r="J3644" t="b">
        <f t="shared" ref="J3644:J3707" si="521">AND(G3644:I3644)</f>
        <v>0</v>
      </c>
    </row>
    <row r="3645" spans="1:10">
      <c r="A3645" s="1" t="s">
        <v>414</v>
      </c>
      <c r="B3645" t="str">
        <f t="shared" si="516"/>
        <v xml:space="preserve"> mielecki </v>
      </c>
      <c r="C3645" s="4" t="s">
        <v>8</v>
      </c>
      <c r="D3645" s="6">
        <v>6954</v>
      </c>
      <c r="E3645" s="6">
        <v>3598</v>
      </c>
      <c r="F3645" s="6">
        <v>3356</v>
      </c>
      <c r="G3645" t="b">
        <f t="shared" si="518"/>
        <v>0</v>
      </c>
      <c r="H3645" t="b">
        <f t="shared" si="519"/>
        <v>1</v>
      </c>
      <c r="I3645" t="b">
        <f t="shared" si="520"/>
        <v>1</v>
      </c>
      <c r="J3645" t="b">
        <f t="shared" si="521"/>
        <v>0</v>
      </c>
    </row>
    <row r="3646" spans="1:10">
      <c r="A3646" s="1" t="s">
        <v>414</v>
      </c>
      <c r="B3646" t="str">
        <f t="shared" si="516"/>
        <v xml:space="preserve"> mielecki </v>
      </c>
      <c r="C3646" s="4" t="s">
        <v>9</v>
      </c>
      <c r="D3646" s="6">
        <v>7636</v>
      </c>
      <c r="E3646" s="6">
        <v>3873</v>
      </c>
      <c r="F3646" s="6">
        <v>3763</v>
      </c>
      <c r="G3646" t="b">
        <f t="shared" si="518"/>
        <v>0</v>
      </c>
      <c r="H3646" t="b">
        <f t="shared" si="519"/>
        <v>1</v>
      </c>
      <c r="I3646" t="b">
        <f t="shared" si="520"/>
        <v>1</v>
      </c>
      <c r="J3646" t="b">
        <f t="shared" si="521"/>
        <v>0</v>
      </c>
    </row>
    <row r="3647" spans="1:10">
      <c r="A3647" s="1" t="s">
        <v>414</v>
      </c>
      <c r="B3647" t="str">
        <f t="shared" si="516"/>
        <v xml:space="preserve"> mielecki </v>
      </c>
      <c r="C3647" s="4" t="s">
        <v>10</v>
      </c>
      <c r="D3647" s="6">
        <v>9391</v>
      </c>
      <c r="E3647" s="6">
        <v>4810</v>
      </c>
      <c r="F3647" s="6">
        <v>4581</v>
      </c>
      <c r="G3647" t="b">
        <f t="shared" si="518"/>
        <v>0</v>
      </c>
      <c r="H3647" t="b">
        <f t="shared" si="519"/>
        <v>1</v>
      </c>
      <c r="I3647" t="b">
        <f t="shared" si="520"/>
        <v>1</v>
      </c>
      <c r="J3647" t="b">
        <f t="shared" si="521"/>
        <v>0</v>
      </c>
    </row>
    <row r="3648" spans="1:10">
      <c r="A3648" s="1" t="s">
        <v>414</v>
      </c>
      <c r="B3648" t="str">
        <f t="shared" si="516"/>
        <v xml:space="preserve"> mielecki </v>
      </c>
      <c r="C3648" s="4" t="s">
        <v>11</v>
      </c>
      <c r="D3648" s="6">
        <v>10785</v>
      </c>
      <c r="E3648" s="6">
        <v>5507</v>
      </c>
      <c r="F3648" s="6">
        <v>5278</v>
      </c>
      <c r="G3648" t="b">
        <f t="shared" si="518"/>
        <v>0</v>
      </c>
      <c r="H3648" t="b">
        <f t="shared" si="519"/>
        <v>1</v>
      </c>
      <c r="I3648" t="b">
        <f t="shared" si="520"/>
        <v>1</v>
      </c>
      <c r="J3648" t="b">
        <f t="shared" si="521"/>
        <v>0</v>
      </c>
    </row>
    <row r="3649" spans="1:10">
      <c r="A3649" s="1" t="s">
        <v>414</v>
      </c>
      <c r="B3649" t="str">
        <f t="shared" si="516"/>
        <v xml:space="preserve"> mielecki </v>
      </c>
      <c r="C3649" s="4" t="s">
        <v>12</v>
      </c>
      <c r="D3649" s="6">
        <v>11464</v>
      </c>
      <c r="E3649" s="6">
        <v>5894</v>
      </c>
      <c r="F3649" s="6">
        <v>5570</v>
      </c>
      <c r="G3649" t="b">
        <f t="shared" si="518"/>
        <v>0</v>
      </c>
      <c r="H3649" t="b">
        <f t="shared" si="519"/>
        <v>1</v>
      </c>
      <c r="I3649" t="b">
        <f t="shared" si="520"/>
        <v>1</v>
      </c>
      <c r="J3649" t="b">
        <f t="shared" si="521"/>
        <v>0</v>
      </c>
    </row>
    <row r="3650" spans="1:10">
      <c r="A3650" s="1" t="s">
        <v>414</v>
      </c>
      <c r="B3650" t="str">
        <f t="shared" si="516"/>
        <v xml:space="preserve"> mielecki </v>
      </c>
      <c r="C3650" s="4" t="s">
        <v>13</v>
      </c>
      <c r="D3650" s="6">
        <v>10953</v>
      </c>
      <c r="E3650" s="6">
        <v>5612</v>
      </c>
      <c r="F3650" s="6">
        <v>5341</v>
      </c>
      <c r="G3650" t="b">
        <f t="shared" si="518"/>
        <v>0</v>
      </c>
      <c r="H3650" t="b">
        <f t="shared" si="519"/>
        <v>1</v>
      </c>
      <c r="I3650" t="b">
        <f t="shared" si="520"/>
        <v>1</v>
      </c>
      <c r="J3650" t="b">
        <f t="shared" si="521"/>
        <v>0</v>
      </c>
    </row>
    <row r="3651" spans="1:10">
      <c r="A3651" s="1" t="s">
        <v>414</v>
      </c>
      <c r="B3651" t="str">
        <f t="shared" si="516"/>
        <v xml:space="preserve"> mielecki </v>
      </c>
      <c r="C3651" s="4" t="s">
        <v>14</v>
      </c>
      <c r="D3651" s="6">
        <v>9491</v>
      </c>
      <c r="E3651" s="6">
        <v>4855</v>
      </c>
      <c r="F3651" s="6">
        <v>4636</v>
      </c>
      <c r="G3651" t="b">
        <f t="shared" si="518"/>
        <v>0</v>
      </c>
      <c r="H3651" t="b">
        <f t="shared" si="519"/>
        <v>1</v>
      </c>
      <c r="I3651" t="b">
        <f t="shared" si="520"/>
        <v>1</v>
      </c>
      <c r="J3651" t="b">
        <f t="shared" si="521"/>
        <v>0</v>
      </c>
    </row>
    <row r="3652" spans="1:10">
      <c r="A3652" s="1" t="s">
        <v>414</v>
      </c>
      <c r="B3652" t="str">
        <f t="shared" si="516"/>
        <v xml:space="preserve"> mielecki </v>
      </c>
      <c r="C3652" s="4" t="s">
        <v>15</v>
      </c>
      <c r="D3652" s="6">
        <v>8414</v>
      </c>
      <c r="E3652" s="6">
        <v>4267</v>
      </c>
      <c r="F3652" s="6">
        <v>4147</v>
      </c>
      <c r="G3652" t="b">
        <f t="shared" si="518"/>
        <v>0</v>
      </c>
      <c r="H3652" t="b">
        <f t="shared" si="519"/>
        <v>1</v>
      </c>
      <c r="I3652" t="b">
        <f t="shared" si="520"/>
        <v>1</v>
      </c>
      <c r="J3652" t="b">
        <f t="shared" si="521"/>
        <v>0</v>
      </c>
    </row>
    <row r="3653" spans="1:10">
      <c r="A3653" s="1" t="s">
        <v>414</v>
      </c>
      <c r="B3653" t="str">
        <f t="shared" si="516"/>
        <v xml:space="preserve"> mielecki </v>
      </c>
      <c r="C3653" s="4" t="s">
        <v>16</v>
      </c>
      <c r="D3653" s="6">
        <v>8650</v>
      </c>
      <c r="E3653" s="6">
        <v>4385</v>
      </c>
      <c r="F3653" s="6">
        <v>4265</v>
      </c>
      <c r="G3653" t="b">
        <f t="shared" si="518"/>
        <v>0</v>
      </c>
      <c r="H3653" t="b">
        <f t="shared" si="519"/>
        <v>1</v>
      </c>
      <c r="I3653" t="b">
        <f t="shared" si="520"/>
        <v>1</v>
      </c>
      <c r="J3653" t="b">
        <f t="shared" si="521"/>
        <v>0</v>
      </c>
    </row>
    <row r="3654" spans="1:10">
      <c r="A3654" s="1" t="s">
        <v>414</v>
      </c>
      <c r="B3654" t="str">
        <f t="shared" si="516"/>
        <v xml:space="preserve"> mielecki </v>
      </c>
      <c r="C3654" s="4" t="s">
        <v>17</v>
      </c>
      <c r="D3654" s="6">
        <v>9231</v>
      </c>
      <c r="E3654" s="6">
        <v>4550</v>
      </c>
      <c r="F3654" s="6">
        <v>4681</v>
      </c>
      <c r="G3654" t="b">
        <f t="shared" si="518"/>
        <v>0</v>
      </c>
      <c r="H3654" t="b">
        <f t="shared" si="519"/>
        <v>1</v>
      </c>
      <c r="I3654" t="b">
        <f t="shared" si="520"/>
        <v>1</v>
      </c>
      <c r="J3654" t="b">
        <f t="shared" si="521"/>
        <v>0</v>
      </c>
    </row>
    <row r="3655" spans="1:10">
      <c r="A3655" s="1" t="s">
        <v>414</v>
      </c>
      <c r="B3655" t="str">
        <f t="shared" si="516"/>
        <v xml:space="preserve"> mielecki </v>
      </c>
      <c r="C3655" s="4" t="s">
        <v>18</v>
      </c>
      <c r="D3655" s="6">
        <v>8595</v>
      </c>
      <c r="E3655" s="6">
        <v>4084</v>
      </c>
      <c r="F3655" s="6">
        <v>4511</v>
      </c>
      <c r="G3655" t="b">
        <f t="shared" si="518"/>
        <v>0</v>
      </c>
      <c r="H3655" t="b">
        <f t="shared" si="519"/>
        <v>1</v>
      </c>
      <c r="I3655" t="b">
        <f t="shared" si="520"/>
        <v>1</v>
      </c>
      <c r="J3655" t="b">
        <f t="shared" si="521"/>
        <v>0</v>
      </c>
    </row>
    <row r="3656" spans="1:10">
      <c r="A3656" s="1" t="s">
        <v>414</v>
      </c>
      <c r="B3656" t="str">
        <f t="shared" si="516"/>
        <v xml:space="preserve"> mielecki </v>
      </c>
      <c r="C3656" s="4" t="s">
        <v>19</v>
      </c>
      <c r="D3656" s="6">
        <v>6733</v>
      </c>
      <c r="E3656" s="6">
        <v>3129</v>
      </c>
      <c r="F3656" s="6">
        <v>3604</v>
      </c>
      <c r="G3656" t="b">
        <f t="shared" si="518"/>
        <v>0</v>
      </c>
      <c r="H3656" t="b">
        <f t="shared" si="519"/>
        <v>1</v>
      </c>
      <c r="I3656" t="b">
        <f t="shared" si="520"/>
        <v>1</v>
      </c>
      <c r="J3656" t="b">
        <f t="shared" si="521"/>
        <v>0</v>
      </c>
    </row>
    <row r="3657" spans="1:10">
      <c r="A3657" s="1" t="s">
        <v>414</v>
      </c>
      <c r="B3657" t="str">
        <f t="shared" si="516"/>
        <v xml:space="preserve"> mielecki </v>
      </c>
      <c r="C3657" s="4" t="s">
        <v>5</v>
      </c>
      <c r="D3657" s="6">
        <v>13791</v>
      </c>
      <c r="E3657" s="6">
        <v>5259</v>
      </c>
      <c r="F3657" s="6">
        <v>8532</v>
      </c>
      <c r="G3657" t="b">
        <f t="shared" si="518"/>
        <v>1</v>
      </c>
      <c r="H3657" t="b">
        <f t="shared" si="519"/>
        <v>1</v>
      </c>
      <c r="I3657" t="b">
        <f t="shared" si="520"/>
        <v>0</v>
      </c>
      <c r="J3657" t="b">
        <f t="shared" si="521"/>
        <v>0</v>
      </c>
    </row>
    <row r="3658" spans="1:10">
      <c r="A3658" s="1" t="s">
        <v>414</v>
      </c>
      <c r="B3658" t="str">
        <f t="shared" si="516"/>
        <v xml:space="preserve"> mielecki </v>
      </c>
      <c r="C3658" s="4" t="s">
        <v>4</v>
      </c>
      <c r="D3658" s="6">
        <f>SUM(D3656:D3657)</f>
        <v>20524</v>
      </c>
      <c r="E3658" s="6">
        <f>SUM(E3656:E3657)</f>
        <v>8388</v>
      </c>
      <c r="F3658" s="6">
        <f t="shared" ref="F3658" si="522">SUM(F3656:F3657)</f>
        <v>12136</v>
      </c>
      <c r="G3658" t="b">
        <f t="shared" si="518"/>
        <v>1</v>
      </c>
      <c r="H3658" t="b">
        <f t="shared" si="519"/>
        <v>0</v>
      </c>
      <c r="I3658" t="b">
        <f t="shared" si="520"/>
        <v>1</v>
      </c>
      <c r="J3658" t="b">
        <f t="shared" si="521"/>
        <v>0</v>
      </c>
    </row>
    <row r="3659" spans="1:10">
      <c r="A3659" s="1" t="s">
        <v>414</v>
      </c>
      <c r="B3659" t="str">
        <f t="shared" si="516"/>
        <v xml:space="preserve"> niżański </v>
      </c>
      <c r="C3659" s="4" t="s">
        <v>264</v>
      </c>
      <c r="D3659" s="6">
        <v>67068</v>
      </c>
      <c r="E3659" s="6">
        <v>33224</v>
      </c>
      <c r="F3659" s="6">
        <v>33844</v>
      </c>
      <c r="G3659" t="b">
        <f t="shared" si="518"/>
        <v>1</v>
      </c>
      <c r="H3659" t="b">
        <f t="shared" si="519"/>
        <v>1</v>
      </c>
      <c r="I3659" t="b">
        <f t="shared" si="520"/>
        <v>1</v>
      </c>
      <c r="J3659" t="b">
        <f t="shared" si="521"/>
        <v>1</v>
      </c>
    </row>
    <row r="3660" spans="1:10">
      <c r="A3660" s="1" t="s">
        <v>414</v>
      </c>
      <c r="B3660" t="str">
        <f t="shared" si="516"/>
        <v xml:space="preserve"> niżański </v>
      </c>
      <c r="C3660" s="4" t="s">
        <v>6</v>
      </c>
      <c r="D3660" s="6">
        <v>2714</v>
      </c>
      <c r="E3660" s="6">
        <v>1392</v>
      </c>
      <c r="F3660" s="6">
        <v>1322</v>
      </c>
      <c r="G3660" t="b">
        <f t="shared" si="518"/>
        <v>0</v>
      </c>
      <c r="H3660" t="b">
        <f t="shared" si="519"/>
        <v>1</v>
      </c>
      <c r="I3660" t="b">
        <f t="shared" si="520"/>
        <v>1</v>
      </c>
      <c r="J3660" t="b">
        <f t="shared" si="521"/>
        <v>0</v>
      </c>
    </row>
    <row r="3661" spans="1:10">
      <c r="A3661" s="1" t="s">
        <v>414</v>
      </c>
      <c r="B3661" t="str">
        <f t="shared" si="516"/>
        <v xml:space="preserve"> niżański </v>
      </c>
      <c r="C3661" s="4" t="s">
        <v>7</v>
      </c>
      <c r="D3661" s="6">
        <v>3348</v>
      </c>
      <c r="E3661" s="6">
        <v>1714</v>
      </c>
      <c r="F3661" s="6">
        <v>1634</v>
      </c>
      <c r="G3661" t="b">
        <f t="shared" si="518"/>
        <v>0</v>
      </c>
      <c r="H3661" t="b">
        <f t="shared" si="519"/>
        <v>1</v>
      </c>
      <c r="I3661" t="b">
        <f t="shared" si="520"/>
        <v>1</v>
      </c>
      <c r="J3661" t="b">
        <f t="shared" si="521"/>
        <v>0</v>
      </c>
    </row>
    <row r="3662" spans="1:10">
      <c r="A3662" s="1" t="s">
        <v>414</v>
      </c>
      <c r="B3662" t="str">
        <f t="shared" si="516"/>
        <v xml:space="preserve"> niżański </v>
      </c>
      <c r="C3662" s="4" t="s">
        <v>8</v>
      </c>
      <c r="D3662" s="6">
        <v>3362</v>
      </c>
      <c r="E3662" s="6">
        <v>1746</v>
      </c>
      <c r="F3662" s="6">
        <v>1616</v>
      </c>
      <c r="G3662" t="b">
        <f t="shared" si="518"/>
        <v>0</v>
      </c>
      <c r="H3662" t="b">
        <f t="shared" si="519"/>
        <v>1</v>
      </c>
      <c r="I3662" t="b">
        <f t="shared" si="520"/>
        <v>1</v>
      </c>
      <c r="J3662" t="b">
        <f t="shared" si="521"/>
        <v>0</v>
      </c>
    </row>
    <row r="3663" spans="1:10">
      <c r="A3663" s="1" t="s">
        <v>414</v>
      </c>
      <c r="B3663" t="str">
        <f t="shared" si="516"/>
        <v xml:space="preserve"> niżański </v>
      </c>
      <c r="C3663" s="4" t="s">
        <v>9</v>
      </c>
      <c r="D3663" s="6">
        <v>3843</v>
      </c>
      <c r="E3663" s="6">
        <v>1964</v>
      </c>
      <c r="F3663" s="6">
        <v>1879</v>
      </c>
      <c r="G3663" t="b">
        <f t="shared" si="518"/>
        <v>0</v>
      </c>
      <c r="H3663" t="b">
        <f t="shared" si="519"/>
        <v>1</v>
      </c>
      <c r="I3663" t="b">
        <f t="shared" si="520"/>
        <v>1</v>
      </c>
      <c r="J3663" t="b">
        <f t="shared" si="521"/>
        <v>0</v>
      </c>
    </row>
    <row r="3664" spans="1:10">
      <c r="A3664" s="1" t="s">
        <v>414</v>
      </c>
      <c r="B3664" t="str">
        <f t="shared" si="516"/>
        <v xml:space="preserve"> niżański </v>
      </c>
      <c r="C3664" s="4" t="s">
        <v>10</v>
      </c>
      <c r="D3664" s="6">
        <v>5132</v>
      </c>
      <c r="E3664" s="6">
        <v>2647</v>
      </c>
      <c r="F3664" s="6">
        <v>2485</v>
      </c>
      <c r="G3664" t="b">
        <f t="shared" si="518"/>
        <v>0</v>
      </c>
      <c r="H3664" t="b">
        <f t="shared" si="519"/>
        <v>1</v>
      </c>
      <c r="I3664" t="b">
        <f t="shared" si="520"/>
        <v>1</v>
      </c>
      <c r="J3664" t="b">
        <f t="shared" si="521"/>
        <v>0</v>
      </c>
    </row>
    <row r="3665" spans="1:10">
      <c r="A3665" s="1" t="s">
        <v>414</v>
      </c>
      <c r="B3665" t="str">
        <f t="shared" si="516"/>
        <v xml:space="preserve"> niżański </v>
      </c>
      <c r="C3665" s="4" t="s">
        <v>11</v>
      </c>
      <c r="D3665" s="6">
        <v>5695</v>
      </c>
      <c r="E3665" s="6">
        <v>2958</v>
      </c>
      <c r="F3665" s="6">
        <v>2737</v>
      </c>
      <c r="G3665" t="b">
        <f t="shared" si="518"/>
        <v>0</v>
      </c>
      <c r="H3665" t="b">
        <f t="shared" si="519"/>
        <v>1</v>
      </c>
      <c r="I3665" t="b">
        <f t="shared" si="520"/>
        <v>1</v>
      </c>
      <c r="J3665" t="b">
        <f t="shared" si="521"/>
        <v>0</v>
      </c>
    </row>
    <row r="3666" spans="1:10">
      <c r="A3666" s="1" t="s">
        <v>414</v>
      </c>
      <c r="B3666" t="str">
        <f t="shared" si="516"/>
        <v xml:space="preserve"> niżański </v>
      </c>
      <c r="C3666" s="4" t="s">
        <v>12</v>
      </c>
      <c r="D3666" s="6">
        <v>5553</v>
      </c>
      <c r="E3666" s="6">
        <v>2882</v>
      </c>
      <c r="F3666" s="6">
        <v>2671</v>
      </c>
      <c r="G3666" t="b">
        <f t="shared" si="518"/>
        <v>0</v>
      </c>
      <c r="H3666" t="b">
        <f t="shared" si="519"/>
        <v>1</v>
      </c>
      <c r="I3666" t="b">
        <f t="shared" si="520"/>
        <v>1</v>
      </c>
      <c r="J3666" t="b">
        <f t="shared" si="521"/>
        <v>0</v>
      </c>
    </row>
    <row r="3667" spans="1:10">
      <c r="A3667" s="1" t="s">
        <v>414</v>
      </c>
      <c r="B3667" t="str">
        <f t="shared" si="516"/>
        <v xml:space="preserve"> niżański </v>
      </c>
      <c r="C3667" s="4" t="s">
        <v>13</v>
      </c>
      <c r="D3667" s="6">
        <v>4897</v>
      </c>
      <c r="E3667" s="6">
        <v>2556</v>
      </c>
      <c r="F3667" s="6">
        <v>2341</v>
      </c>
      <c r="G3667" t="b">
        <f t="shared" si="518"/>
        <v>0</v>
      </c>
      <c r="H3667" t="b">
        <f t="shared" si="519"/>
        <v>1</v>
      </c>
      <c r="I3667" t="b">
        <f t="shared" si="520"/>
        <v>1</v>
      </c>
      <c r="J3667" t="b">
        <f t="shared" si="521"/>
        <v>0</v>
      </c>
    </row>
    <row r="3668" spans="1:10">
      <c r="A3668" s="1" t="s">
        <v>414</v>
      </c>
      <c r="B3668" t="str">
        <f t="shared" si="516"/>
        <v xml:space="preserve"> niżański </v>
      </c>
      <c r="C3668" s="4" t="s">
        <v>14</v>
      </c>
      <c r="D3668" s="6">
        <v>4793</v>
      </c>
      <c r="E3668" s="6">
        <v>2451</v>
      </c>
      <c r="F3668" s="6">
        <v>2342</v>
      </c>
      <c r="G3668" t="b">
        <f t="shared" si="518"/>
        <v>0</v>
      </c>
      <c r="H3668" t="b">
        <f t="shared" si="519"/>
        <v>1</v>
      </c>
      <c r="I3668" t="b">
        <f t="shared" si="520"/>
        <v>1</v>
      </c>
      <c r="J3668" t="b">
        <f t="shared" si="521"/>
        <v>0</v>
      </c>
    </row>
    <row r="3669" spans="1:10">
      <c r="A3669" s="1" t="s">
        <v>414</v>
      </c>
      <c r="B3669" t="str">
        <f t="shared" si="516"/>
        <v xml:space="preserve"> niżański </v>
      </c>
      <c r="C3669" s="4" t="s">
        <v>15</v>
      </c>
      <c r="D3669" s="6">
        <v>4498</v>
      </c>
      <c r="E3669" s="6">
        <v>2249</v>
      </c>
      <c r="F3669" s="6">
        <v>2249</v>
      </c>
      <c r="G3669" t="b">
        <f t="shared" si="518"/>
        <v>0</v>
      </c>
      <c r="H3669" t="b">
        <f t="shared" si="519"/>
        <v>1</v>
      </c>
      <c r="I3669" t="b">
        <f t="shared" si="520"/>
        <v>1</v>
      </c>
      <c r="J3669" t="b">
        <f t="shared" si="521"/>
        <v>0</v>
      </c>
    </row>
    <row r="3670" spans="1:10">
      <c r="A3670" s="1" t="s">
        <v>414</v>
      </c>
      <c r="B3670" t="str">
        <f t="shared" si="516"/>
        <v xml:space="preserve"> niżański </v>
      </c>
      <c r="C3670" s="4" t="s">
        <v>16</v>
      </c>
      <c r="D3670" s="6">
        <v>4790</v>
      </c>
      <c r="E3670" s="6">
        <v>2447</v>
      </c>
      <c r="F3670" s="6">
        <v>2343</v>
      </c>
      <c r="G3670" t="b">
        <f t="shared" si="518"/>
        <v>0</v>
      </c>
      <c r="H3670" t="b">
        <f t="shared" si="519"/>
        <v>1</v>
      </c>
      <c r="I3670" t="b">
        <f t="shared" si="520"/>
        <v>1</v>
      </c>
      <c r="J3670" t="b">
        <f t="shared" si="521"/>
        <v>0</v>
      </c>
    </row>
    <row r="3671" spans="1:10">
      <c r="A3671" s="1" t="s">
        <v>414</v>
      </c>
      <c r="B3671" t="str">
        <f t="shared" si="516"/>
        <v xml:space="preserve"> niżański </v>
      </c>
      <c r="C3671" s="4" t="s">
        <v>17</v>
      </c>
      <c r="D3671" s="6">
        <v>4878</v>
      </c>
      <c r="E3671" s="6">
        <v>2507</v>
      </c>
      <c r="F3671" s="6">
        <v>2371</v>
      </c>
      <c r="G3671" t="b">
        <f t="shared" si="518"/>
        <v>0</v>
      </c>
      <c r="H3671" t="b">
        <f t="shared" si="519"/>
        <v>1</v>
      </c>
      <c r="I3671" t="b">
        <f t="shared" si="520"/>
        <v>1</v>
      </c>
      <c r="J3671" t="b">
        <f t="shared" si="521"/>
        <v>0</v>
      </c>
    </row>
    <row r="3672" spans="1:10">
      <c r="A3672" s="1" t="s">
        <v>414</v>
      </c>
      <c r="B3672" t="str">
        <f t="shared" si="516"/>
        <v xml:space="preserve"> niżański </v>
      </c>
      <c r="C3672" s="4" t="s">
        <v>18</v>
      </c>
      <c r="D3672" s="6">
        <v>3968</v>
      </c>
      <c r="E3672" s="6">
        <v>1986</v>
      </c>
      <c r="F3672" s="6">
        <v>1982</v>
      </c>
      <c r="G3672" t="b">
        <f t="shared" si="518"/>
        <v>0</v>
      </c>
      <c r="H3672" t="b">
        <f t="shared" si="519"/>
        <v>1</v>
      </c>
      <c r="I3672" t="b">
        <f t="shared" si="520"/>
        <v>1</v>
      </c>
      <c r="J3672" t="b">
        <f t="shared" si="521"/>
        <v>0</v>
      </c>
    </row>
    <row r="3673" spans="1:10">
      <c r="A3673" s="1" t="s">
        <v>414</v>
      </c>
      <c r="B3673" t="str">
        <f t="shared" si="516"/>
        <v xml:space="preserve"> niżański </v>
      </c>
      <c r="C3673" s="4" t="s">
        <v>19</v>
      </c>
      <c r="D3673" s="6">
        <v>3163</v>
      </c>
      <c r="E3673" s="6">
        <v>1477</v>
      </c>
      <c r="F3673" s="6">
        <v>1686</v>
      </c>
      <c r="G3673" t="b">
        <f t="shared" si="518"/>
        <v>0</v>
      </c>
      <c r="H3673" t="b">
        <f t="shared" si="519"/>
        <v>1</v>
      </c>
      <c r="I3673" t="b">
        <f t="shared" si="520"/>
        <v>1</v>
      </c>
      <c r="J3673" t="b">
        <f t="shared" si="521"/>
        <v>0</v>
      </c>
    </row>
    <row r="3674" spans="1:10">
      <c r="A3674" s="1" t="s">
        <v>414</v>
      </c>
      <c r="B3674" t="str">
        <f t="shared" si="516"/>
        <v xml:space="preserve"> niżański </v>
      </c>
      <c r="C3674" s="4" t="s">
        <v>5</v>
      </c>
      <c r="D3674" s="6">
        <v>6434</v>
      </c>
      <c r="E3674" s="6">
        <v>2248</v>
      </c>
      <c r="F3674" s="6">
        <v>4186</v>
      </c>
      <c r="G3674" t="b">
        <f t="shared" si="518"/>
        <v>1</v>
      </c>
      <c r="H3674" t="b">
        <f t="shared" si="519"/>
        <v>1</v>
      </c>
      <c r="I3674" t="b">
        <f t="shared" si="520"/>
        <v>0</v>
      </c>
      <c r="J3674" t="b">
        <f t="shared" si="521"/>
        <v>0</v>
      </c>
    </row>
    <row r="3675" spans="1:10">
      <c r="A3675" s="1" t="s">
        <v>414</v>
      </c>
      <c r="B3675" t="str">
        <f t="shared" si="516"/>
        <v xml:space="preserve"> niżański </v>
      </c>
      <c r="C3675" s="4" t="s">
        <v>4</v>
      </c>
      <c r="D3675" s="6">
        <f>SUM(D3673:D3674)</f>
        <v>9597</v>
      </c>
      <c r="E3675" s="6">
        <f>SUM(E3673:E3674)</f>
        <v>3725</v>
      </c>
      <c r="F3675" s="6">
        <f t="shared" ref="F3675" si="523">SUM(F3673:F3674)</f>
        <v>5872</v>
      </c>
      <c r="G3675" t="b">
        <f t="shared" si="518"/>
        <v>1</v>
      </c>
      <c r="H3675" t="b">
        <f t="shared" si="519"/>
        <v>0</v>
      </c>
      <c r="I3675" t="b">
        <f t="shared" si="520"/>
        <v>1</v>
      </c>
      <c r="J3675" t="b">
        <f t="shared" si="521"/>
        <v>0</v>
      </c>
    </row>
    <row r="3676" spans="1:10">
      <c r="A3676" s="1" t="s">
        <v>414</v>
      </c>
      <c r="B3676" t="str">
        <f t="shared" si="516"/>
        <v xml:space="preserve"> przemyski </v>
      </c>
      <c r="C3676" s="4" t="s">
        <v>265</v>
      </c>
      <c r="D3676" s="6">
        <v>74215</v>
      </c>
      <c r="E3676" s="6">
        <v>37225</v>
      </c>
      <c r="F3676" s="6">
        <v>36990</v>
      </c>
      <c r="G3676" t="b">
        <f t="shared" si="518"/>
        <v>1</v>
      </c>
      <c r="H3676" t="b">
        <f t="shared" si="519"/>
        <v>1</v>
      </c>
      <c r="I3676" t="b">
        <f t="shared" si="520"/>
        <v>1</v>
      </c>
      <c r="J3676" t="b">
        <f t="shared" si="521"/>
        <v>1</v>
      </c>
    </row>
    <row r="3677" spans="1:10">
      <c r="A3677" s="1" t="s">
        <v>414</v>
      </c>
      <c r="B3677" t="str">
        <f t="shared" si="516"/>
        <v xml:space="preserve"> przemyski </v>
      </c>
      <c r="C3677" s="4" t="s">
        <v>6</v>
      </c>
      <c r="D3677" s="6">
        <v>3503</v>
      </c>
      <c r="E3677" s="6">
        <v>1764</v>
      </c>
      <c r="F3677" s="6">
        <v>1739</v>
      </c>
      <c r="G3677" t="b">
        <f t="shared" si="518"/>
        <v>0</v>
      </c>
      <c r="H3677" t="b">
        <f t="shared" si="519"/>
        <v>1</v>
      </c>
      <c r="I3677" t="b">
        <f t="shared" si="520"/>
        <v>1</v>
      </c>
      <c r="J3677" t="b">
        <f t="shared" si="521"/>
        <v>0</v>
      </c>
    </row>
    <row r="3678" spans="1:10">
      <c r="A3678" s="1" t="s">
        <v>414</v>
      </c>
      <c r="B3678" t="str">
        <f t="shared" si="516"/>
        <v xml:space="preserve"> przemyski </v>
      </c>
      <c r="C3678" s="4" t="s">
        <v>7</v>
      </c>
      <c r="D3678" s="6">
        <v>4035</v>
      </c>
      <c r="E3678" s="6">
        <v>2093</v>
      </c>
      <c r="F3678" s="6">
        <v>1942</v>
      </c>
      <c r="G3678" t="b">
        <f t="shared" si="518"/>
        <v>0</v>
      </c>
      <c r="H3678" t="b">
        <f t="shared" si="519"/>
        <v>1</v>
      </c>
      <c r="I3678" t="b">
        <f t="shared" si="520"/>
        <v>1</v>
      </c>
      <c r="J3678" t="b">
        <f t="shared" si="521"/>
        <v>0</v>
      </c>
    </row>
    <row r="3679" spans="1:10">
      <c r="A3679" s="1" t="s">
        <v>414</v>
      </c>
      <c r="B3679" t="str">
        <f t="shared" si="516"/>
        <v xml:space="preserve"> przemyski </v>
      </c>
      <c r="C3679" s="4" t="s">
        <v>8</v>
      </c>
      <c r="D3679" s="6">
        <v>3938</v>
      </c>
      <c r="E3679" s="6">
        <v>2054</v>
      </c>
      <c r="F3679" s="6">
        <v>1884</v>
      </c>
      <c r="G3679" t="b">
        <f t="shared" si="518"/>
        <v>0</v>
      </c>
      <c r="H3679" t="b">
        <f t="shared" si="519"/>
        <v>1</v>
      </c>
      <c r="I3679" t="b">
        <f t="shared" si="520"/>
        <v>1</v>
      </c>
      <c r="J3679" t="b">
        <f t="shared" si="521"/>
        <v>0</v>
      </c>
    </row>
    <row r="3680" spans="1:10">
      <c r="A3680" s="1" t="s">
        <v>414</v>
      </c>
      <c r="B3680" t="str">
        <f t="shared" si="516"/>
        <v xml:space="preserve"> przemyski </v>
      </c>
      <c r="C3680" s="4" t="s">
        <v>9</v>
      </c>
      <c r="D3680" s="6">
        <v>4625</v>
      </c>
      <c r="E3680" s="6">
        <v>2403</v>
      </c>
      <c r="F3680" s="6">
        <v>2222</v>
      </c>
      <c r="G3680" t="b">
        <f t="shared" si="518"/>
        <v>0</v>
      </c>
      <c r="H3680" t="b">
        <f t="shared" si="519"/>
        <v>1</v>
      </c>
      <c r="I3680" t="b">
        <f t="shared" si="520"/>
        <v>1</v>
      </c>
      <c r="J3680" t="b">
        <f t="shared" si="521"/>
        <v>0</v>
      </c>
    </row>
    <row r="3681" spans="1:10">
      <c r="A3681" s="1" t="s">
        <v>414</v>
      </c>
      <c r="B3681" t="str">
        <f t="shared" si="516"/>
        <v xml:space="preserve"> przemyski </v>
      </c>
      <c r="C3681" s="4" t="s">
        <v>10</v>
      </c>
      <c r="D3681" s="6">
        <v>5916</v>
      </c>
      <c r="E3681" s="6">
        <v>3074</v>
      </c>
      <c r="F3681" s="6">
        <v>2842</v>
      </c>
      <c r="G3681" t="b">
        <f t="shared" si="518"/>
        <v>0</v>
      </c>
      <c r="H3681" t="b">
        <f t="shared" si="519"/>
        <v>1</v>
      </c>
      <c r="I3681" t="b">
        <f t="shared" si="520"/>
        <v>1</v>
      </c>
      <c r="J3681" t="b">
        <f t="shared" si="521"/>
        <v>0</v>
      </c>
    </row>
    <row r="3682" spans="1:10">
      <c r="A3682" s="1" t="s">
        <v>414</v>
      </c>
      <c r="B3682" t="str">
        <f t="shared" si="516"/>
        <v xml:space="preserve"> przemyski </v>
      </c>
      <c r="C3682" s="4" t="s">
        <v>11</v>
      </c>
      <c r="D3682" s="6">
        <v>6035</v>
      </c>
      <c r="E3682" s="6">
        <v>3173</v>
      </c>
      <c r="F3682" s="6">
        <v>2862</v>
      </c>
      <c r="G3682" t="b">
        <f t="shared" si="518"/>
        <v>0</v>
      </c>
      <c r="H3682" t="b">
        <f t="shared" si="519"/>
        <v>1</v>
      </c>
      <c r="I3682" t="b">
        <f t="shared" si="520"/>
        <v>1</v>
      </c>
      <c r="J3682" t="b">
        <f t="shared" si="521"/>
        <v>0</v>
      </c>
    </row>
    <row r="3683" spans="1:10">
      <c r="A3683" s="1" t="s">
        <v>414</v>
      </c>
      <c r="B3683" t="str">
        <f t="shared" si="516"/>
        <v xml:space="preserve"> przemyski </v>
      </c>
      <c r="C3683" s="4" t="s">
        <v>12</v>
      </c>
      <c r="D3683" s="6">
        <v>5956</v>
      </c>
      <c r="E3683" s="6">
        <v>3191</v>
      </c>
      <c r="F3683" s="6">
        <v>2765</v>
      </c>
      <c r="G3683" t="b">
        <f t="shared" si="518"/>
        <v>0</v>
      </c>
      <c r="H3683" t="b">
        <f t="shared" si="519"/>
        <v>1</v>
      </c>
      <c r="I3683" t="b">
        <f t="shared" si="520"/>
        <v>1</v>
      </c>
      <c r="J3683" t="b">
        <f t="shared" si="521"/>
        <v>0</v>
      </c>
    </row>
    <row r="3684" spans="1:10">
      <c r="A3684" s="1" t="s">
        <v>414</v>
      </c>
      <c r="B3684" t="str">
        <f t="shared" si="516"/>
        <v xml:space="preserve"> przemyski </v>
      </c>
      <c r="C3684" s="4" t="s">
        <v>13</v>
      </c>
      <c r="D3684" s="6">
        <v>5532</v>
      </c>
      <c r="E3684" s="6">
        <v>2840</v>
      </c>
      <c r="F3684" s="6">
        <v>2692</v>
      </c>
      <c r="G3684" t="b">
        <f t="shared" si="518"/>
        <v>0</v>
      </c>
      <c r="H3684" t="b">
        <f t="shared" si="519"/>
        <v>1</v>
      </c>
      <c r="I3684" t="b">
        <f t="shared" si="520"/>
        <v>1</v>
      </c>
      <c r="J3684" t="b">
        <f t="shared" si="521"/>
        <v>0</v>
      </c>
    </row>
    <row r="3685" spans="1:10">
      <c r="A3685" s="1" t="s">
        <v>414</v>
      </c>
      <c r="B3685" t="str">
        <f t="shared" si="516"/>
        <v xml:space="preserve"> przemyski </v>
      </c>
      <c r="C3685" s="4" t="s">
        <v>14</v>
      </c>
      <c r="D3685" s="6">
        <v>5352</v>
      </c>
      <c r="E3685" s="6">
        <v>2716</v>
      </c>
      <c r="F3685" s="6">
        <v>2636</v>
      </c>
      <c r="G3685" t="b">
        <f t="shared" si="518"/>
        <v>0</v>
      </c>
      <c r="H3685" t="b">
        <f t="shared" si="519"/>
        <v>1</v>
      </c>
      <c r="I3685" t="b">
        <f t="shared" si="520"/>
        <v>1</v>
      </c>
      <c r="J3685" t="b">
        <f t="shared" si="521"/>
        <v>0</v>
      </c>
    </row>
    <row r="3686" spans="1:10">
      <c r="A3686" s="1" t="s">
        <v>414</v>
      </c>
      <c r="B3686" t="str">
        <f t="shared" si="516"/>
        <v xml:space="preserve"> przemyski </v>
      </c>
      <c r="C3686" s="4" t="s">
        <v>15</v>
      </c>
      <c r="D3686" s="6">
        <v>4938</v>
      </c>
      <c r="E3686" s="6">
        <v>2547</v>
      </c>
      <c r="F3686" s="6">
        <v>2391</v>
      </c>
      <c r="G3686" t="b">
        <f t="shared" si="518"/>
        <v>0</v>
      </c>
      <c r="H3686" t="b">
        <f t="shared" si="519"/>
        <v>1</v>
      </c>
      <c r="I3686" t="b">
        <f t="shared" si="520"/>
        <v>1</v>
      </c>
      <c r="J3686" t="b">
        <f t="shared" si="521"/>
        <v>0</v>
      </c>
    </row>
    <row r="3687" spans="1:10">
      <c r="A3687" s="1" t="s">
        <v>414</v>
      </c>
      <c r="B3687" t="str">
        <f t="shared" si="516"/>
        <v xml:space="preserve"> przemyski </v>
      </c>
      <c r="C3687" s="4" t="s">
        <v>16</v>
      </c>
      <c r="D3687" s="6">
        <v>4875</v>
      </c>
      <c r="E3687" s="6">
        <v>2595</v>
      </c>
      <c r="F3687" s="6">
        <v>2280</v>
      </c>
      <c r="G3687" t="b">
        <f t="shared" si="518"/>
        <v>0</v>
      </c>
      <c r="H3687" t="b">
        <f t="shared" si="519"/>
        <v>1</v>
      </c>
      <c r="I3687" t="b">
        <f t="shared" si="520"/>
        <v>1</v>
      </c>
      <c r="J3687" t="b">
        <f t="shared" si="521"/>
        <v>0</v>
      </c>
    </row>
    <row r="3688" spans="1:10">
      <c r="A3688" s="1" t="s">
        <v>414</v>
      </c>
      <c r="B3688" t="str">
        <f t="shared" si="516"/>
        <v xml:space="preserve"> przemyski </v>
      </c>
      <c r="C3688" s="4" t="s">
        <v>17</v>
      </c>
      <c r="D3688" s="6">
        <v>5015</v>
      </c>
      <c r="E3688" s="6">
        <v>2613</v>
      </c>
      <c r="F3688" s="6">
        <v>2402</v>
      </c>
      <c r="G3688" t="b">
        <f t="shared" si="518"/>
        <v>0</v>
      </c>
      <c r="H3688" t="b">
        <f t="shared" si="519"/>
        <v>1</v>
      </c>
      <c r="I3688" t="b">
        <f t="shared" si="520"/>
        <v>1</v>
      </c>
      <c r="J3688" t="b">
        <f t="shared" si="521"/>
        <v>0</v>
      </c>
    </row>
    <row r="3689" spans="1:10">
      <c r="A3689" s="1" t="s">
        <v>414</v>
      </c>
      <c r="B3689" t="str">
        <f t="shared" si="516"/>
        <v xml:space="preserve"> przemyski </v>
      </c>
      <c r="C3689" s="4" t="s">
        <v>18</v>
      </c>
      <c r="D3689" s="6">
        <v>4294</v>
      </c>
      <c r="E3689" s="6">
        <v>2162</v>
      </c>
      <c r="F3689" s="6">
        <v>2132</v>
      </c>
      <c r="G3689" t="b">
        <f t="shared" si="518"/>
        <v>0</v>
      </c>
      <c r="H3689" t="b">
        <f t="shared" si="519"/>
        <v>1</v>
      </c>
      <c r="I3689" t="b">
        <f t="shared" si="520"/>
        <v>1</v>
      </c>
      <c r="J3689" t="b">
        <f t="shared" si="521"/>
        <v>0</v>
      </c>
    </row>
    <row r="3690" spans="1:10">
      <c r="A3690" s="1" t="s">
        <v>414</v>
      </c>
      <c r="B3690" t="str">
        <f t="shared" si="516"/>
        <v xml:space="preserve"> przemyski </v>
      </c>
      <c r="C3690" s="4" t="s">
        <v>19</v>
      </c>
      <c r="D3690" s="6">
        <v>3218</v>
      </c>
      <c r="E3690" s="6">
        <v>1517</v>
      </c>
      <c r="F3690" s="6">
        <v>1701</v>
      </c>
      <c r="G3690" t="b">
        <f t="shared" si="518"/>
        <v>0</v>
      </c>
      <c r="H3690" t="b">
        <f t="shared" si="519"/>
        <v>1</v>
      </c>
      <c r="I3690" t="b">
        <f t="shared" si="520"/>
        <v>1</v>
      </c>
      <c r="J3690" t="b">
        <f t="shared" si="521"/>
        <v>0</v>
      </c>
    </row>
    <row r="3691" spans="1:10">
      <c r="A3691" s="1" t="s">
        <v>414</v>
      </c>
      <c r="B3691" t="str">
        <f t="shared" si="516"/>
        <v xml:space="preserve"> przemyski </v>
      </c>
      <c r="C3691" s="4" t="s">
        <v>5</v>
      </c>
      <c r="D3691" s="6">
        <v>6983</v>
      </c>
      <c r="E3691" s="6">
        <v>2483</v>
      </c>
      <c r="F3691" s="6">
        <v>4500</v>
      </c>
      <c r="G3691" t="b">
        <f t="shared" si="518"/>
        <v>1</v>
      </c>
      <c r="H3691" t="b">
        <f t="shared" si="519"/>
        <v>1</v>
      </c>
      <c r="I3691" t="b">
        <f t="shared" si="520"/>
        <v>0</v>
      </c>
      <c r="J3691" t="b">
        <f t="shared" si="521"/>
        <v>0</v>
      </c>
    </row>
    <row r="3692" spans="1:10">
      <c r="A3692" s="1" t="s">
        <v>414</v>
      </c>
      <c r="B3692" t="str">
        <f t="shared" si="516"/>
        <v xml:space="preserve"> przemyski </v>
      </c>
      <c r="C3692" s="4" t="s">
        <v>4</v>
      </c>
      <c r="D3692" s="6">
        <f>SUM(D3690:D3691)</f>
        <v>10201</v>
      </c>
      <c r="E3692" s="6">
        <f>SUM(E3690:E3691)</f>
        <v>4000</v>
      </c>
      <c r="F3692" s="6">
        <f t="shared" ref="F3692" si="524">SUM(F3690:F3691)</f>
        <v>6201</v>
      </c>
      <c r="G3692" t="b">
        <f t="shared" si="518"/>
        <v>1</v>
      </c>
      <c r="H3692" t="b">
        <f t="shared" si="519"/>
        <v>0</v>
      </c>
      <c r="I3692" t="b">
        <f t="shared" si="520"/>
        <v>1</v>
      </c>
      <c r="J3692" t="b">
        <f t="shared" si="521"/>
        <v>0</v>
      </c>
    </row>
    <row r="3693" spans="1:10">
      <c r="A3693" s="1" t="s">
        <v>414</v>
      </c>
      <c r="B3693" t="str">
        <f t="shared" si="516"/>
        <v xml:space="preserve"> przeworski </v>
      </c>
      <c r="C3693" s="4" t="s">
        <v>266</v>
      </c>
      <c r="D3693" s="6">
        <v>78830</v>
      </c>
      <c r="E3693" s="6">
        <v>38799</v>
      </c>
      <c r="F3693" s="6">
        <v>40031</v>
      </c>
      <c r="G3693" t="b">
        <f t="shared" si="518"/>
        <v>1</v>
      </c>
      <c r="H3693" t="b">
        <f t="shared" si="519"/>
        <v>1</v>
      </c>
      <c r="I3693" t="b">
        <f t="shared" si="520"/>
        <v>1</v>
      </c>
      <c r="J3693" t="b">
        <f t="shared" si="521"/>
        <v>1</v>
      </c>
    </row>
    <row r="3694" spans="1:10">
      <c r="A3694" s="1" t="s">
        <v>414</v>
      </c>
      <c r="B3694" t="str">
        <f t="shared" si="516"/>
        <v xml:space="preserve"> przeworski </v>
      </c>
      <c r="C3694" s="4" t="s">
        <v>6</v>
      </c>
      <c r="D3694" s="6">
        <v>3796</v>
      </c>
      <c r="E3694" s="6">
        <v>1945</v>
      </c>
      <c r="F3694" s="6">
        <v>1851</v>
      </c>
      <c r="G3694" t="b">
        <f t="shared" si="518"/>
        <v>0</v>
      </c>
      <c r="H3694" t="b">
        <f t="shared" si="519"/>
        <v>1</v>
      </c>
      <c r="I3694" t="b">
        <f t="shared" si="520"/>
        <v>1</v>
      </c>
      <c r="J3694" t="b">
        <f t="shared" si="521"/>
        <v>0</v>
      </c>
    </row>
    <row r="3695" spans="1:10">
      <c r="A3695" s="1" t="s">
        <v>414</v>
      </c>
      <c r="B3695" t="str">
        <f t="shared" si="516"/>
        <v xml:space="preserve"> przeworski </v>
      </c>
      <c r="C3695" s="4" t="s">
        <v>7</v>
      </c>
      <c r="D3695" s="6">
        <v>4362</v>
      </c>
      <c r="E3695" s="6">
        <v>2174</v>
      </c>
      <c r="F3695" s="6">
        <v>2188</v>
      </c>
      <c r="G3695" t="b">
        <f t="shared" si="518"/>
        <v>0</v>
      </c>
      <c r="H3695" t="b">
        <f t="shared" si="519"/>
        <v>1</v>
      </c>
      <c r="I3695" t="b">
        <f t="shared" si="520"/>
        <v>1</v>
      </c>
      <c r="J3695" t="b">
        <f t="shared" si="521"/>
        <v>0</v>
      </c>
    </row>
    <row r="3696" spans="1:10">
      <c r="A3696" s="1" t="s">
        <v>414</v>
      </c>
      <c r="B3696" t="str">
        <f t="shared" si="516"/>
        <v xml:space="preserve"> przeworski </v>
      </c>
      <c r="C3696" s="4" t="s">
        <v>8</v>
      </c>
      <c r="D3696" s="6">
        <v>4131</v>
      </c>
      <c r="E3696" s="6">
        <v>2101</v>
      </c>
      <c r="F3696" s="6">
        <v>2030</v>
      </c>
      <c r="G3696" t="b">
        <f t="shared" si="518"/>
        <v>0</v>
      </c>
      <c r="H3696" t="b">
        <f t="shared" si="519"/>
        <v>1</v>
      </c>
      <c r="I3696" t="b">
        <f t="shared" si="520"/>
        <v>1</v>
      </c>
      <c r="J3696" t="b">
        <f t="shared" si="521"/>
        <v>0</v>
      </c>
    </row>
    <row r="3697" spans="1:10">
      <c r="A3697" s="1" t="s">
        <v>414</v>
      </c>
      <c r="B3697" t="str">
        <f t="shared" si="516"/>
        <v xml:space="preserve"> przeworski </v>
      </c>
      <c r="C3697" s="4" t="s">
        <v>9</v>
      </c>
      <c r="D3697" s="6">
        <v>4486</v>
      </c>
      <c r="E3697" s="6">
        <v>2290</v>
      </c>
      <c r="F3697" s="6">
        <v>2196</v>
      </c>
      <c r="G3697" t="b">
        <f t="shared" si="518"/>
        <v>0</v>
      </c>
      <c r="H3697" t="b">
        <f t="shared" si="519"/>
        <v>1</v>
      </c>
      <c r="I3697" t="b">
        <f t="shared" si="520"/>
        <v>1</v>
      </c>
      <c r="J3697" t="b">
        <f t="shared" si="521"/>
        <v>0</v>
      </c>
    </row>
    <row r="3698" spans="1:10">
      <c r="A3698" s="1" t="s">
        <v>414</v>
      </c>
      <c r="B3698" t="str">
        <f t="shared" si="516"/>
        <v xml:space="preserve"> przeworski </v>
      </c>
      <c r="C3698" s="4" t="s">
        <v>10</v>
      </c>
      <c r="D3698" s="6">
        <v>5809</v>
      </c>
      <c r="E3698" s="6">
        <v>2940</v>
      </c>
      <c r="F3698" s="6">
        <v>2869</v>
      </c>
      <c r="G3698" t="b">
        <f t="shared" si="518"/>
        <v>0</v>
      </c>
      <c r="H3698" t="b">
        <f t="shared" si="519"/>
        <v>1</v>
      </c>
      <c r="I3698" t="b">
        <f t="shared" si="520"/>
        <v>1</v>
      </c>
      <c r="J3698" t="b">
        <f t="shared" si="521"/>
        <v>0</v>
      </c>
    </row>
    <row r="3699" spans="1:10">
      <c r="A3699" s="1" t="s">
        <v>414</v>
      </c>
      <c r="B3699" t="str">
        <f t="shared" si="516"/>
        <v xml:space="preserve"> przeworski </v>
      </c>
      <c r="C3699" s="4" t="s">
        <v>11</v>
      </c>
      <c r="D3699" s="6">
        <v>6300</v>
      </c>
      <c r="E3699" s="6">
        <v>3337</v>
      </c>
      <c r="F3699" s="6">
        <v>2963</v>
      </c>
      <c r="G3699" t="b">
        <f t="shared" si="518"/>
        <v>0</v>
      </c>
      <c r="H3699" t="b">
        <f t="shared" si="519"/>
        <v>1</v>
      </c>
      <c r="I3699" t="b">
        <f t="shared" si="520"/>
        <v>1</v>
      </c>
      <c r="J3699" t="b">
        <f t="shared" si="521"/>
        <v>0</v>
      </c>
    </row>
    <row r="3700" spans="1:10">
      <c r="A3700" s="1" t="s">
        <v>414</v>
      </c>
      <c r="B3700" t="str">
        <f t="shared" si="516"/>
        <v xml:space="preserve"> przeworski </v>
      </c>
      <c r="C3700" s="4" t="s">
        <v>12</v>
      </c>
      <c r="D3700" s="6">
        <v>6364</v>
      </c>
      <c r="E3700" s="6">
        <v>3267</v>
      </c>
      <c r="F3700" s="6">
        <v>3097</v>
      </c>
      <c r="G3700" t="b">
        <f t="shared" si="518"/>
        <v>0</v>
      </c>
      <c r="H3700" t="b">
        <f t="shared" si="519"/>
        <v>1</v>
      </c>
      <c r="I3700" t="b">
        <f t="shared" si="520"/>
        <v>1</v>
      </c>
      <c r="J3700" t="b">
        <f t="shared" si="521"/>
        <v>0</v>
      </c>
    </row>
    <row r="3701" spans="1:10">
      <c r="A3701" s="1" t="s">
        <v>414</v>
      </c>
      <c r="B3701" t="str">
        <f t="shared" si="516"/>
        <v xml:space="preserve"> przeworski </v>
      </c>
      <c r="C3701" s="4" t="s">
        <v>13</v>
      </c>
      <c r="D3701" s="6">
        <v>5916</v>
      </c>
      <c r="E3701" s="6">
        <v>3057</v>
      </c>
      <c r="F3701" s="6">
        <v>2859</v>
      </c>
      <c r="G3701" t="b">
        <f t="shared" si="518"/>
        <v>0</v>
      </c>
      <c r="H3701" t="b">
        <f t="shared" si="519"/>
        <v>1</v>
      </c>
      <c r="I3701" t="b">
        <f t="shared" si="520"/>
        <v>1</v>
      </c>
      <c r="J3701" t="b">
        <f t="shared" si="521"/>
        <v>0</v>
      </c>
    </row>
    <row r="3702" spans="1:10">
      <c r="A3702" s="1" t="s">
        <v>414</v>
      </c>
      <c r="B3702" t="str">
        <f t="shared" si="516"/>
        <v xml:space="preserve"> przeworski </v>
      </c>
      <c r="C3702" s="4" t="s">
        <v>14</v>
      </c>
      <c r="D3702" s="6">
        <v>5650</v>
      </c>
      <c r="E3702" s="6">
        <v>2863</v>
      </c>
      <c r="F3702" s="6">
        <v>2787</v>
      </c>
      <c r="G3702" t="b">
        <f t="shared" si="518"/>
        <v>0</v>
      </c>
      <c r="H3702" t="b">
        <f t="shared" si="519"/>
        <v>1</v>
      </c>
      <c r="I3702" t="b">
        <f t="shared" si="520"/>
        <v>1</v>
      </c>
      <c r="J3702" t="b">
        <f t="shared" si="521"/>
        <v>0</v>
      </c>
    </row>
    <row r="3703" spans="1:10">
      <c r="A3703" s="1" t="s">
        <v>414</v>
      </c>
      <c r="B3703" t="str">
        <f t="shared" si="516"/>
        <v xml:space="preserve"> przeworski </v>
      </c>
      <c r="C3703" s="4" t="s">
        <v>15</v>
      </c>
      <c r="D3703" s="6">
        <v>4824</v>
      </c>
      <c r="E3703" s="6">
        <v>2446</v>
      </c>
      <c r="F3703" s="6">
        <v>2378</v>
      </c>
      <c r="G3703" t="b">
        <f t="shared" si="518"/>
        <v>0</v>
      </c>
      <c r="H3703" t="b">
        <f t="shared" si="519"/>
        <v>1</v>
      </c>
      <c r="I3703" t="b">
        <f t="shared" si="520"/>
        <v>1</v>
      </c>
      <c r="J3703" t="b">
        <f t="shared" si="521"/>
        <v>0</v>
      </c>
    </row>
    <row r="3704" spans="1:10">
      <c r="A3704" s="1" t="s">
        <v>414</v>
      </c>
      <c r="B3704" t="str">
        <f t="shared" ref="B3704:B3767" si="525">IF(C3703="65+",C3704,B3703)</f>
        <v xml:space="preserve"> przeworski </v>
      </c>
      <c r="C3704" s="4" t="s">
        <v>16</v>
      </c>
      <c r="D3704" s="6">
        <v>5077</v>
      </c>
      <c r="E3704" s="6">
        <v>2579</v>
      </c>
      <c r="F3704" s="6">
        <v>2498</v>
      </c>
      <c r="G3704" t="b">
        <f t="shared" si="518"/>
        <v>0</v>
      </c>
      <c r="H3704" t="b">
        <f t="shared" si="519"/>
        <v>1</v>
      </c>
      <c r="I3704" t="b">
        <f t="shared" si="520"/>
        <v>1</v>
      </c>
      <c r="J3704" t="b">
        <f t="shared" si="521"/>
        <v>0</v>
      </c>
    </row>
    <row r="3705" spans="1:10">
      <c r="A3705" s="1" t="s">
        <v>414</v>
      </c>
      <c r="B3705" t="str">
        <f t="shared" si="525"/>
        <v xml:space="preserve"> przeworski </v>
      </c>
      <c r="C3705" s="4" t="s">
        <v>17</v>
      </c>
      <c r="D3705" s="6">
        <v>5348</v>
      </c>
      <c r="E3705" s="6">
        <v>2762</v>
      </c>
      <c r="F3705" s="6">
        <v>2586</v>
      </c>
      <c r="G3705" t="b">
        <f t="shared" si="518"/>
        <v>0</v>
      </c>
      <c r="H3705" t="b">
        <f t="shared" si="519"/>
        <v>1</v>
      </c>
      <c r="I3705" t="b">
        <f t="shared" si="520"/>
        <v>1</v>
      </c>
      <c r="J3705" t="b">
        <f t="shared" si="521"/>
        <v>0</v>
      </c>
    </row>
    <row r="3706" spans="1:10">
      <c r="A3706" s="1" t="s">
        <v>414</v>
      </c>
      <c r="B3706" t="str">
        <f t="shared" si="525"/>
        <v xml:space="preserve"> przeworski </v>
      </c>
      <c r="C3706" s="4" t="s">
        <v>18</v>
      </c>
      <c r="D3706" s="6">
        <v>4772</v>
      </c>
      <c r="E3706" s="6">
        <v>2323</v>
      </c>
      <c r="F3706" s="6">
        <v>2449</v>
      </c>
      <c r="G3706" t="b">
        <f t="shared" si="518"/>
        <v>0</v>
      </c>
      <c r="H3706" t="b">
        <f t="shared" si="519"/>
        <v>1</v>
      </c>
      <c r="I3706" t="b">
        <f t="shared" si="520"/>
        <v>1</v>
      </c>
      <c r="J3706" t="b">
        <f t="shared" si="521"/>
        <v>0</v>
      </c>
    </row>
    <row r="3707" spans="1:10">
      <c r="A3707" s="1" t="s">
        <v>414</v>
      </c>
      <c r="B3707" t="str">
        <f t="shared" si="525"/>
        <v xml:space="preserve"> przeworski </v>
      </c>
      <c r="C3707" s="4" t="s">
        <v>19</v>
      </c>
      <c r="D3707" s="6">
        <v>3822</v>
      </c>
      <c r="E3707" s="6">
        <v>1730</v>
      </c>
      <c r="F3707" s="6">
        <v>2092</v>
      </c>
      <c r="G3707" t="b">
        <f t="shared" si="518"/>
        <v>0</v>
      </c>
      <c r="H3707" t="b">
        <f t="shared" si="519"/>
        <v>1</v>
      </c>
      <c r="I3707" t="b">
        <f t="shared" si="520"/>
        <v>1</v>
      </c>
      <c r="J3707" t="b">
        <f t="shared" si="521"/>
        <v>0</v>
      </c>
    </row>
    <row r="3708" spans="1:10">
      <c r="A3708" s="1" t="s">
        <v>414</v>
      </c>
      <c r="B3708" t="str">
        <f t="shared" si="525"/>
        <v xml:space="preserve"> przeworski </v>
      </c>
      <c r="C3708" s="4" t="s">
        <v>5</v>
      </c>
      <c r="D3708" s="6">
        <v>8173</v>
      </c>
      <c r="E3708" s="6">
        <v>2985</v>
      </c>
      <c r="F3708" s="6">
        <v>5188</v>
      </c>
      <c r="G3708" t="b">
        <f t="shared" ref="G3708:G3771" si="526">IFERROR(IF(SEARCH(" - ",C3708)&gt;0,FALSE,TRUE),TRUE)</f>
        <v>1</v>
      </c>
      <c r="H3708" t="b">
        <f t="shared" ref="H3708:H3771" si="527">IFERROR(IF(SEARCH("65+",C3708)&gt;0,FALSE,TRUE),TRUE)</f>
        <v>1</v>
      </c>
      <c r="I3708" t="b">
        <f t="shared" ref="I3708:I3771" si="528">IFERROR(IF(SEARCH("70",C3708)&gt;0,FALSE,TRUE),TRUE)</f>
        <v>0</v>
      </c>
      <c r="J3708" t="b">
        <f t="shared" ref="J3708:J3771" si="529">AND(G3708:I3708)</f>
        <v>0</v>
      </c>
    </row>
    <row r="3709" spans="1:10">
      <c r="A3709" s="1" t="s">
        <v>414</v>
      </c>
      <c r="B3709" t="str">
        <f t="shared" si="525"/>
        <v xml:space="preserve"> przeworski </v>
      </c>
      <c r="C3709" s="4" t="s">
        <v>4</v>
      </c>
      <c r="D3709" s="6">
        <f>SUM(D3707:D3708)</f>
        <v>11995</v>
      </c>
      <c r="E3709" s="6">
        <f>SUM(E3707:E3708)</f>
        <v>4715</v>
      </c>
      <c r="F3709" s="6">
        <f t="shared" ref="F3709" si="530">SUM(F3707:F3708)</f>
        <v>7280</v>
      </c>
      <c r="G3709" t="b">
        <f t="shared" si="526"/>
        <v>1</v>
      </c>
      <c r="H3709" t="b">
        <f t="shared" si="527"/>
        <v>0</v>
      </c>
      <c r="I3709" t="b">
        <f t="shared" si="528"/>
        <v>1</v>
      </c>
      <c r="J3709" t="b">
        <f t="shared" si="529"/>
        <v>0</v>
      </c>
    </row>
    <row r="3710" spans="1:10">
      <c r="A3710" s="1" t="s">
        <v>414</v>
      </c>
      <c r="B3710" t="str">
        <f t="shared" si="525"/>
        <v xml:space="preserve"> ropczycko-sędziszowski </v>
      </c>
      <c r="C3710" s="4" t="s">
        <v>24</v>
      </c>
      <c r="D3710" s="6">
        <v>73773</v>
      </c>
      <c r="E3710" s="6">
        <v>36462</v>
      </c>
      <c r="F3710" s="6">
        <v>37311</v>
      </c>
      <c r="G3710" t="b">
        <f t="shared" si="526"/>
        <v>1</v>
      </c>
      <c r="H3710" t="b">
        <f t="shared" si="527"/>
        <v>1</v>
      </c>
      <c r="I3710" t="b">
        <f t="shared" si="528"/>
        <v>1</v>
      </c>
      <c r="J3710" t="b">
        <f t="shared" si="529"/>
        <v>1</v>
      </c>
    </row>
    <row r="3711" spans="1:10">
      <c r="A3711" s="1" t="s">
        <v>414</v>
      </c>
      <c r="B3711" t="str">
        <f t="shared" si="525"/>
        <v xml:space="preserve"> ropczycko-sędziszowski </v>
      </c>
      <c r="C3711" s="4" t="s">
        <v>6</v>
      </c>
      <c r="D3711" s="6">
        <v>3980</v>
      </c>
      <c r="E3711" s="6">
        <v>2071</v>
      </c>
      <c r="F3711" s="6">
        <v>1909</v>
      </c>
      <c r="G3711" t="b">
        <f t="shared" si="526"/>
        <v>0</v>
      </c>
      <c r="H3711" t="b">
        <f t="shared" si="527"/>
        <v>1</v>
      </c>
      <c r="I3711" t="b">
        <f t="shared" si="528"/>
        <v>1</v>
      </c>
      <c r="J3711" t="b">
        <f t="shared" si="529"/>
        <v>0</v>
      </c>
    </row>
    <row r="3712" spans="1:10">
      <c r="A3712" s="1" t="s">
        <v>414</v>
      </c>
      <c r="B3712" t="str">
        <f t="shared" si="525"/>
        <v xml:space="preserve"> ropczycko-sędziszowski </v>
      </c>
      <c r="C3712" s="4" t="s">
        <v>7</v>
      </c>
      <c r="D3712" s="6">
        <v>4284</v>
      </c>
      <c r="E3712" s="6">
        <v>2150</v>
      </c>
      <c r="F3712" s="6">
        <v>2134</v>
      </c>
      <c r="G3712" t="b">
        <f t="shared" si="526"/>
        <v>0</v>
      </c>
      <c r="H3712" t="b">
        <f t="shared" si="527"/>
        <v>1</v>
      </c>
      <c r="I3712" t="b">
        <f t="shared" si="528"/>
        <v>1</v>
      </c>
      <c r="J3712" t="b">
        <f t="shared" si="529"/>
        <v>0</v>
      </c>
    </row>
    <row r="3713" spans="1:10">
      <c r="A3713" s="1" t="s">
        <v>414</v>
      </c>
      <c r="B3713" t="str">
        <f t="shared" si="525"/>
        <v xml:space="preserve"> ropczycko-sędziszowski </v>
      </c>
      <c r="C3713" s="4" t="s">
        <v>8</v>
      </c>
      <c r="D3713" s="6">
        <v>4127</v>
      </c>
      <c r="E3713" s="6">
        <v>2097</v>
      </c>
      <c r="F3713" s="6">
        <v>2030</v>
      </c>
      <c r="G3713" t="b">
        <f t="shared" si="526"/>
        <v>0</v>
      </c>
      <c r="H3713" t="b">
        <f t="shared" si="527"/>
        <v>1</v>
      </c>
      <c r="I3713" t="b">
        <f t="shared" si="528"/>
        <v>1</v>
      </c>
      <c r="J3713" t="b">
        <f t="shared" si="529"/>
        <v>0</v>
      </c>
    </row>
    <row r="3714" spans="1:10">
      <c r="A3714" s="1" t="s">
        <v>414</v>
      </c>
      <c r="B3714" t="str">
        <f t="shared" si="525"/>
        <v xml:space="preserve"> ropczycko-sędziszowski </v>
      </c>
      <c r="C3714" s="4" t="s">
        <v>9</v>
      </c>
      <c r="D3714" s="6">
        <v>4472</v>
      </c>
      <c r="E3714" s="6">
        <v>2318</v>
      </c>
      <c r="F3714" s="6">
        <v>2154</v>
      </c>
      <c r="G3714" t="b">
        <f t="shared" si="526"/>
        <v>0</v>
      </c>
      <c r="H3714" t="b">
        <f t="shared" si="527"/>
        <v>1</v>
      </c>
      <c r="I3714" t="b">
        <f t="shared" si="528"/>
        <v>1</v>
      </c>
      <c r="J3714" t="b">
        <f t="shared" si="529"/>
        <v>0</v>
      </c>
    </row>
    <row r="3715" spans="1:10">
      <c r="A3715" s="1" t="s">
        <v>414</v>
      </c>
      <c r="B3715" t="str">
        <f t="shared" si="525"/>
        <v xml:space="preserve"> ropczycko-sędziszowski </v>
      </c>
      <c r="C3715" s="4" t="s">
        <v>10</v>
      </c>
      <c r="D3715" s="6">
        <v>5334</v>
      </c>
      <c r="E3715" s="6">
        <v>2668</v>
      </c>
      <c r="F3715" s="6">
        <v>2666</v>
      </c>
      <c r="G3715" t="b">
        <f t="shared" si="526"/>
        <v>0</v>
      </c>
      <c r="H3715" t="b">
        <f t="shared" si="527"/>
        <v>1</v>
      </c>
      <c r="I3715" t="b">
        <f t="shared" si="528"/>
        <v>1</v>
      </c>
      <c r="J3715" t="b">
        <f t="shared" si="529"/>
        <v>0</v>
      </c>
    </row>
    <row r="3716" spans="1:10">
      <c r="A3716" s="1" t="s">
        <v>414</v>
      </c>
      <c r="B3716" t="str">
        <f t="shared" si="525"/>
        <v xml:space="preserve"> ropczycko-sędziszowski </v>
      </c>
      <c r="C3716" s="4" t="s">
        <v>11</v>
      </c>
      <c r="D3716" s="6">
        <v>5959</v>
      </c>
      <c r="E3716" s="6">
        <v>3082</v>
      </c>
      <c r="F3716" s="6">
        <v>2877</v>
      </c>
      <c r="G3716" t="b">
        <f t="shared" si="526"/>
        <v>0</v>
      </c>
      <c r="H3716" t="b">
        <f t="shared" si="527"/>
        <v>1</v>
      </c>
      <c r="I3716" t="b">
        <f t="shared" si="528"/>
        <v>1</v>
      </c>
      <c r="J3716" t="b">
        <f t="shared" si="529"/>
        <v>0</v>
      </c>
    </row>
    <row r="3717" spans="1:10">
      <c r="A3717" s="1" t="s">
        <v>414</v>
      </c>
      <c r="B3717" t="str">
        <f t="shared" si="525"/>
        <v xml:space="preserve"> ropczycko-sędziszowski </v>
      </c>
      <c r="C3717" s="4" t="s">
        <v>12</v>
      </c>
      <c r="D3717" s="6">
        <v>6047</v>
      </c>
      <c r="E3717" s="6">
        <v>3131</v>
      </c>
      <c r="F3717" s="6">
        <v>2916</v>
      </c>
      <c r="G3717" t="b">
        <f t="shared" si="526"/>
        <v>0</v>
      </c>
      <c r="H3717" t="b">
        <f t="shared" si="527"/>
        <v>1</v>
      </c>
      <c r="I3717" t="b">
        <f t="shared" si="528"/>
        <v>1</v>
      </c>
      <c r="J3717" t="b">
        <f t="shared" si="529"/>
        <v>0</v>
      </c>
    </row>
    <row r="3718" spans="1:10">
      <c r="A3718" s="1" t="s">
        <v>414</v>
      </c>
      <c r="B3718" t="str">
        <f t="shared" si="525"/>
        <v xml:space="preserve"> ropczycko-sędziszowski </v>
      </c>
      <c r="C3718" s="4" t="s">
        <v>13</v>
      </c>
      <c r="D3718" s="6">
        <v>5847</v>
      </c>
      <c r="E3718" s="6">
        <v>2938</v>
      </c>
      <c r="F3718" s="6">
        <v>2909</v>
      </c>
      <c r="G3718" t="b">
        <f t="shared" si="526"/>
        <v>0</v>
      </c>
      <c r="H3718" t="b">
        <f t="shared" si="527"/>
        <v>1</v>
      </c>
      <c r="I3718" t="b">
        <f t="shared" si="528"/>
        <v>1</v>
      </c>
      <c r="J3718" t="b">
        <f t="shared" si="529"/>
        <v>0</v>
      </c>
    </row>
    <row r="3719" spans="1:10">
      <c r="A3719" s="1" t="s">
        <v>414</v>
      </c>
      <c r="B3719" t="str">
        <f t="shared" si="525"/>
        <v xml:space="preserve"> ropczycko-sędziszowski </v>
      </c>
      <c r="C3719" s="4" t="s">
        <v>14</v>
      </c>
      <c r="D3719" s="6">
        <v>5302</v>
      </c>
      <c r="E3719" s="6">
        <v>2710</v>
      </c>
      <c r="F3719" s="6">
        <v>2592</v>
      </c>
      <c r="G3719" t="b">
        <f t="shared" si="526"/>
        <v>0</v>
      </c>
      <c r="H3719" t="b">
        <f t="shared" si="527"/>
        <v>1</v>
      </c>
      <c r="I3719" t="b">
        <f t="shared" si="528"/>
        <v>1</v>
      </c>
      <c r="J3719" t="b">
        <f t="shared" si="529"/>
        <v>0</v>
      </c>
    </row>
    <row r="3720" spans="1:10">
      <c r="A3720" s="1" t="s">
        <v>414</v>
      </c>
      <c r="B3720" t="str">
        <f t="shared" si="525"/>
        <v xml:space="preserve"> ropczycko-sędziszowski </v>
      </c>
      <c r="C3720" s="4" t="s">
        <v>15</v>
      </c>
      <c r="D3720" s="6">
        <v>4767</v>
      </c>
      <c r="E3720" s="6">
        <v>2438</v>
      </c>
      <c r="F3720" s="6">
        <v>2329</v>
      </c>
      <c r="G3720" t="b">
        <f t="shared" si="526"/>
        <v>0</v>
      </c>
      <c r="H3720" t="b">
        <f t="shared" si="527"/>
        <v>1</v>
      </c>
      <c r="I3720" t="b">
        <f t="shared" si="528"/>
        <v>1</v>
      </c>
      <c r="J3720" t="b">
        <f t="shared" si="529"/>
        <v>0</v>
      </c>
    </row>
    <row r="3721" spans="1:10">
      <c r="A3721" s="1" t="s">
        <v>414</v>
      </c>
      <c r="B3721" t="str">
        <f t="shared" si="525"/>
        <v xml:space="preserve"> ropczycko-sędziszowski </v>
      </c>
      <c r="C3721" s="4" t="s">
        <v>16</v>
      </c>
      <c r="D3721" s="6">
        <v>4555</v>
      </c>
      <c r="E3721" s="6">
        <v>2344</v>
      </c>
      <c r="F3721" s="6">
        <v>2211</v>
      </c>
      <c r="G3721" t="b">
        <f t="shared" si="526"/>
        <v>0</v>
      </c>
      <c r="H3721" t="b">
        <f t="shared" si="527"/>
        <v>1</v>
      </c>
      <c r="I3721" t="b">
        <f t="shared" si="528"/>
        <v>1</v>
      </c>
      <c r="J3721" t="b">
        <f t="shared" si="529"/>
        <v>0</v>
      </c>
    </row>
    <row r="3722" spans="1:10">
      <c r="A3722" s="1" t="s">
        <v>414</v>
      </c>
      <c r="B3722" t="str">
        <f t="shared" si="525"/>
        <v xml:space="preserve"> ropczycko-sędziszowski </v>
      </c>
      <c r="C3722" s="4" t="s">
        <v>17</v>
      </c>
      <c r="D3722" s="6">
        <v>4518</v>
      </c>
      <c r="E3722" s="6">
        <v>2338</v>
      </c>
      <c r="F3722" s="6">
        <v>2180</v>
      </c>
      <c r="G3722" t="b">
        <f t="shared" si="526"/>
        <v>0</v>
      </c>
      <c r="H3722" t="b">
        <f t="shared" si="527"/>
        <v>1</v>
      </c>
      <c r="I3722" t="b">
        <f t="shared" si="528"/>
        <v>1</v>
      </c>
      <c r="J3722" t="b">
        <f t="shared" si="529"/>
        <v>0</v>
      </c>
    </row>
    <row r="3723" spans="1:10">
      <c r="A3723" s="1" t="s">
        <v>414</v>
      </c>
      <c r="B3723" t="str">
        <f t="shared" si="525"/>
        <v xml:space="preserve"> ropczycko-sędziszowski </v>
      </c>
      <c r="C3723" s="4" t="s">
        <v>18</v>
      </c>
      <c r="D3723" s="6">
        <v>4196</v>
      </c>
      <c r="E3723" s="6">
        <v>2038</v>
      </c>
      <c r="F3723" s="6">
        <v>2158</v>
      </c>
      <c r="G3723" t="b">
        <f t="shared" si="526"/>
        <v>0</v>
      </c>
      <c r="H3723" t="b">
        <f t="shared" si="527"/>
        <v>1</v>
      </c>
      <c r="I3723" t="b">
        <f t="shared" si="528"/>
        <v>1</v>
      </c>
      <c r="J3723" t="b">
        <f t="shared" si="529"/>
        <v>0</v>
      </c>
    </row>
    <row r="3724" spans="1:10">
      <c r="A3724" s="1" t="s">
        <v>414</v>
      </c>
      <c r="B3724" t="str">
        <f t="shared" si="525"/>
        <v xml:space="preserve"> ropczycko-sędziszowski </v>
      </c>
      <c r="C3724" s="4" t="s">
        <v>19</v>
      </c>
      <c r="D3724" s="6">
        <v>3380</v>
      </c>
      <c r="E3724" s="6">
        <v>1551</v>
      </c>
      <c r="F3724" s="6">
        <v>1829</v>
      </c>
      <c r="G3724" t="b">
        <f t="shared" si="526"/>
        <v>0</v>
      </c>
      <c r="H3724" t="b">
        <f t="shared" si="527"/>
        <v>1</v>
      </c>
      <c r="I3724" t="b">
        <f t="shared" si="528"/>
        <v>1</v>
      </c>
      <c r="J3724" t="b">
        <f t="shared" si="529"/>
        <v>0</v>
      </c>
    </row>
    <row r="3725" spans="1:10">
      <c r="A3725" s="1" t="s">
        <v>414</v>
      </c>
      <c r="B3725" t="str">
        <f t="shared" si="525"/>
        <v xml:space="preserve"> ropczycko-sędziszowski </v>
      </c>
      <c r="C3725" s="4" t="s">
        <v>5</v>
      </c>
      <c r="D3725" s="6">
        <v>7005</v>
      </c>
      <c r="E3725" s="6">
        <v>2588</v>
      </c>
      <c r="F3725" s="6">
        <v>4417</v>
      </c>
      <c r="G3725" t="b">
        <f t="shared" si="526"/>
        <v>1</v>
      </c>
      <c r="H3725" t="b">
        <f t="shared" si="527"/>
        <v>1</v>
      </c>
      <c r="I3725" t="b">
        <f t="shared" si="528"/>
        <v>0</v>
      </c>
      <c r="J3725" t="b">
        <f t="shared" si="529"/>
        <v>0</v>
      </c>
    </row>
    <row r="3726" spans="1:10">
      <c r="A3726" s="1" t="s">
        <v>414</v>
      </c>
      <c r="B3726" t="str">
        <f t="shared" si="525"/>
        <v xml:space="preserve"> ropczycko-sędziszowski </v>
      </c>
      <c r="C3726" s="4" t="s">
        <v>4</v>
      </c>
      <c r="D3726" s="6">
        <f>SUM(D3724:D3725)</f>
        <v>10385</v>
      </c>
      <c r="E3726" s="6">
        <f>SUM(E3724:E3725)</f>
        <v>4139</v>
      </c>
      <c r="F3726" s="6">
        <f t="shared" ref="F3726" si="531">SUM(F3724:F3725)</f>
        <v>6246</v>
      </c>
      <c r="G3726" t="b">
        <f t="shared" si="526"/>
        <v>1</v>
      </c>
      <c r="H3726" t="b">
        <f t="shared" si="527"/>
        <v>0</v>
      </c>
      <c r="I3726" t="b">
        <f t="shared" si="528"/>
        <v>1</v>
      </c>
      <c r="J3726" t="b">
        <f t="shared" si="529"/>
        <v>0</v>
      </c>
    </row>
    <row r="3727" spans="1:10">
      <c r="A3727" s="1" t="s">
        <v>414</v>
      </c>
      <c r="B3727" t="str">
        <f t="shared" si="525"/>
        <v xml:space="preserve"> rzeszowski </v>
      </c>
      <c r="C3727" s="4" t="s">
        <v>267</v>
      </c>
      <c r="D3727" s="6">
        <v>167638</v>
      </c>
      <c r="E3727" s="6">
        <v>82796</v>
      </c>
      <c r="F3727" s="6">
        <v>84842</v>
      </c>
      <c r="G3727" t="b">
        <f t="shared" si="526"/>
        <v>1</v>
      </c>
      <c r="H3727" t="b">
        <f t="shared" si="527"/>
        <v>1</v>
      </c>
      <c r="I3727" t="b">
        <f t="shared" si="528"/>
        <v>1</v>
      </c>
      <c r="J3727" t="b">
        <f t="shared" si="529"/>
        <v>1</v>
      </c>
    </row>
    <row r="3728" spans="1:10">
      <c r="A3728" s="1" t="s">
        <v>414</v>
      </c>
      <c r="B3728" t="str">
        <f t="shared" si="525"/>
        <v xml:space="preserve"> rzeszowski </v>
      </c>
      <c r="C3728" s="4" t="s">
        <v>6</v>
      </c>
      <c r="D3728" s="6">
        <v>8854</v>
      </c>
      <c r="E3728" s="6">
        <v>4574</v>
      </c>
      <c r="F3728" s="6">
        <v>4280</v>
      </c>
      <c r="G3728" t="b">
        <f t="shared" si="526"/>
        <v>0</v>
      </c>
      <c r="H3728" t="b">
        <f t="shared" si="527"/>
        <v>1</v>
      </c>
      <c r="I3728" t="b">
        <f t="shared" si="528"/>
        <v>1</v>
      </c>
      <c r="J3728" t="b">
        <f t="shared" si="529"/>
        <v>0</v>
      </c>
    </row>
    <row r="3729" spans="1:10">
      <c r="A3729" s="1" t="s">
        <v>414</v>
      </c>
      <c r="B3729" t="str">
        <f t="shared" si="525"/>
        <v xml:space="preserve"> rzeszowski </v>
      </c>
      <c r="C3729" s="4" t="s">
        <v>7</v>
      </c>
      <c r="D3729" s="6">
        <v>9752</v>
      </c>
      <c r="E3729" s="6">
        <v>4993</v>
      </c>
      <c r="F3729" s="6">
        <v>4759</v>
      </c>
      <c r="G3729" t="b">
        <f t="shared" si="526"/>
        <v>0</v>
      </c>
      <c r="H3729" t="b">
        <f t="shared" si="527"/>
        <v>1</v>
      </c>
      <c r="I3729" t="b">
        <f t="shared" si="528"/>
        <v>1</v>
      </c>
      <c r="J3729" t="b">
        <f t="shared" si="529"/>
        <v>0</v>
      </c>
    </row>
    <row r="3730" spans="1:10">
      <c r="A3730" s="1" t="s">
        <v>414</v>
      </c>
      <c r="B3730" t="str">
        <f t="shared" si="525"/>
        <v xml:space="preserve"> rzeszowski </v>
      </c>
      <c r="C3730" s="4" t="s">
        <v>8</v>
      </c>
      <c r="D3730" s="6">
        <v>9094</v>
      </c>
      <c r="E3730" s="6">
        <v>4664</v>
      </c>
      <c r="F3730" s="6">
        <v>4430</v>
      </c>
      <c r="G3730" t="b">
        <f t="shared" si="526"/>
        <v>0</v>
      </c>
      <c r="H3730" t="b">
        <f t="shared" si="527"/>
        <v>1</v>
      </c>
      <c r="I3730" t="b">
        <f t="shared" si="528"/>
        <v>1</v>
      </c>
      <c r="J3730" t="b">
        <f t="shared" si="529"/>
        <v>0</v>
      </c>
    </row>
    <row r="3731" spans="1:10">
      <c r="A3731" s="1" t="s">
        <v>414</v>
      </c>
      <c r="B3731" t="str">
        <f t="shared" si="525"/>
        <v xml:space="preserve"> rzeszowski </v>
      </c>
      <c r="C3731" s="4" t="s">
        <v>9</v>
      </c>
      <c r="D3731" s="6">
        <v>9875</v>
      </c>
      <c r="E3731" s="6">
        <v>5064</v>
      </c>
      <c r="F3731" s="6">
        <v>4811</v>
      </c>
      <c r="G3731" t="b">
        <f t="shared" si="526"/>
        <v>0</v>
      </c>
      <c r="H3731" t="b">
        <f t="shared" si="527"/>
        <v>1</v>
      </c>
      <c r="I3731" t="b">
        <f t="shared" si="528"/>
        <v>1</v>
      </c>
      <c r="J3731" t="b">
        <f t="shared" si="529"/>
        <v>0</v>
      </c>
    </row>
    <row r="3732" spans="1:10">
      <c r="A3732" s="1" t="s">
        <v>414</v>
      </c>
      <c r="B3732" t="str">
        <f t="shared" si="525"/>
        <v xml:space="preserve"> rzeszowski </v>
      </c>
      <c r="C3732" s="4" t="s">
        <v>10</v>
      </c>
      <c r="D3732" s="6">
        <v>11918</v>
      </c>
      <c r="E3732" s="6">
        <v>5990</v>
      </c>
      <c r="F3732" s="6">
        <v>5928</v>
      </c>
      <c r="G3732" t="b">
        <f t="shared" si="526"/>
        <v>0</v>
      </c>
      <c r="H3732" t="b">
        <f t="shared" si="527"/>
        <v>1</v>
      </c>
      <c r="I3732" t="b">
        <f t="shared" si="528"/>
        <v>1</v>
      </c>
      <c r="J3732" t="b">
        <f t="shared" si="529"/>
        <v>0</v>
      </c>
    </row>
    <row r="3733" spans="1:10">
      <c r="A3733" s="1" t="s">
        <v>414</v>
      </c>
      <c r="B3733" t="str">
        <f t="shared" si="525"/>
        <v xml:space="preserve"> rzeszowski </v>
      </c>
      <c r="C3733" s="4" t="s">
        <v>11</v>
      </c>
      <c r="D3733" s="6">
        <v>13223</v>
      </c>
      <c r="E3733" s="6">
        <v>6899</v>
      </c>
      <c r="F3733" s="6">
        <v>6324</v>
      </c>
      <c r="G3733" t="b">
        <f t="shared" si="526"/>
        <v>0</v>
      </c>
      <c r="H3733" t="b">
        <f t="shared" si="527"/>
        <v>1</v>
      </c>
      <c r="I3733" t="b">
        <f t="shared" si="528"/>
        <v>1</v>
      </c>
      <c r="J3733" t="b">
        <f t="shared" si="529"/>
        <v>0</v>
      </c>
    </row>
    <row r="3734" spans="1:10">
      <c r="A3734" s="1" t="s">
        <v>414</v>
      </c>
      <c r="B3734" t="str">
        <f t="shared" si="525"/>
        <v xml:space="preserve"> rzeszowski </v>
      </c>
      <c r="C3734" s="4" t="s">
        <v>12</v>
      </c>
      <c r="D3734" s="6">
        <v>13770</v>
      </c>
      <c r="E3734" s="6">
        <v>7016</v>
      </c>
      <c r="F3734" s="6">
        <v>6754</v>
      </c>
      <c r="G3734" t="b">
        <f t="shared" si="526"/>
        <v>0</v>
      </c>
      <c r="H3734" t="b">
        <f t="shared" si="527"/>
        <v>1</v>
      </c>
      <c r="I3734" t="b">
        <f t="shared" si="528"/>
        <v>1</v>
      </c>
      <c r="J3734" t="b">
        <f t="shared" si="529"/>
        <v>0</v>
      </c>
    </row>
    <row r="3735" spans="1:10">
      <c r="A3735" s="1" t="s">
        <v>414</v>
      </c>
      <c r="B3735" t="str">
        <f t="shared" si="525"/>
        <v xml:space="preserve"> rzeszowski </v>
      </c>
      <c r="C3735" s="4" t="s">
        <v>13</v>
      </c>
      <c r="D3735" s="6">
        <v>13075</v>
      </c>
      <c r="E3735" s="6">
        <v>6625</v>
      </c>
      <c r="F3735" s="6">
        <v>6450</v>
      </c>
      <c r="G3735" t="b">
        <f t="shared" si="526"/>
        <v>0</v>
      </c>
      <c r="H3735" t="b">
        <f t="shared" si="527"/>
        <v>1</v>
      </c>
      <c r="I3735" t="b">
        <f t="shared" si="528"/>
        <v>1</v>
      </c>
      <c r="J3735" t="b">
        <f t="shared" si="529"/>
        <v>0</v>
      </c>
    </row>
    <row r="3736" spans="1:10">
      <c r="A3736" s="1" t="s">
        <v>414</v>
      </c>
      <c r="B3736" t="str">
        <f t="shared" si="525"/>
        <v xml:space="preserve"> rzeszowski </v>
      </c>
      <c r="C3736" s="4" t="s">
        <v>14</v>
      </c>
      <c r="D3736" s="6">
        <v>12598</v>
      </c>
      <c r="E3736" s="6">
        <v>6406</v>
      </c>
      <c r="F3736" s="6">
        <v>6192</v>
      </c>
      <c r="G3736" t="b">
        <f t="shared" si="526"/>
        <v>0</v>
      </c>
      <c r="H3736" t="b">
        <f t="shared" si="527"/>
        <v>1</v>
      </c>
      <c r="I3736" t="b">
        <f t="shared" si="528"/>
        <v>1</v>
      </c>
      <c r="J3736" t="b">
        <f t="shared" si="529"/>
        <v>0</v>
      </c>
    </row>
    <row r="3737" spans="1:10">
      <c r="A3737" s="1" t="s">
        <v>414</v>
      </c>
      <c r="B3737" t="str">
        <f t="shared" si="525"/>
        <v xml:space="preserve"> rzeszowski </v>
      </c>
      <c r="C3737" s="4" t="s">
        <v>15</v>
      </c>
      <c r="D3737" s="6">
        <v>11267</v>
      </c>
      <c r="E3737" s="6">
        <v>5699</v>
      </c>
      <c r="F3737" s="6">
        <v>5568</v>
      </c>
      <c r="G3737" t="b">
        <f t="shared" si="526"/>
        <v>0</v>
      </c>
      <c r="H3737" t="b">
        <f t="shared" si="527"/>
        <v>1</v>
      </c>
      <c r="I3737" t="b">
        <f t="shared" si="528"/>
        <v>1</v>
      </c>
      <c r="J3737" t="b">
        <f t="shared" si="529"/>
        <v>0</v>
      </c>
    </row>
    <row r="3738" spans="1:10">
      <c r="A3738" s="1" t="s">
        <v>414</v>
      </c>
      <c r="B3738" t="str">
        <f t="shared" si="525"/>
        <v xml:space="preserve"> rzeszowski </v>
      </c>
      <c r="C3738" s="4" t="s">
        <v>16</v>
      </c>
      <c r="D3738" s="6">
        <v>10605</v>
      </c>
      <c r="E3738" s="6">
        <v>5488</v>
      </c>
      <c r="F3738" s="6">
        <v>5117</v>
      </c>
      <c r="G3738" t="b">
        <f t="shared" si="526"/>
        <v>0</v>
      </c>
      <c r="H3738" t="b">
        <f t="shared" si="527"/>
        <v>1</v>
      </c>
      <c r="I3738" t="b">
        <f t="shared" si="528"/>
        <v>1</v>
      </c>
      <c r="J3738" t="b">
        <f t="shared" si="529"/>
        <v>0</v>
      </c>
    </row>
    <row r="3739" spans="1:10">
      <c r="A3739" s="1" t="s">
        <v>414</v>
      </c>
      <c r="B3739" t="str">
        <f t="shared" si="525"/>
        <v xml:space="preserve"> rzeszowski </v>
      </c>
      <c r="C3739" s="4" t="s">
        <v>17</v>
      </c>
      <c r="D3739" s="6">
        <v>10478</v>
      </c>
      <c r="E3739" s="6">
        <v>5366</v>
      </c>
      <c r="F3739" s="6">
        <v>5112</v>
      </c>
      <c r="G3739" t="b">
        <f t="shared" si="526"/>
        <v>0</v>
      </c>
      <c r="H3739" t="b">
        <f t="shared" si="527"/>
        <v>1</v>
      </c>
      <c r="I3739" t="b">
        <f t="shared" si="528"/>
        <v>1</v>
      </c>
      <c r="J3739" t="b">
        <f t="shared" si="529"/>
        <v>0</v>
      </c>
    </row>
    <row r="3740" spans="1:10">
      <c r="A3740" s="1" t="s">
        <v>414</v>
      </c>
      <c r="B3740" t="str">
        <f t="shared" si="525"/>
        <v xml:space="preserve"> rzeszowski </v>
      </c>
      <c r="C3740" s="4" t="s">
        <v>18</v>
      </c>
      <c r="D3740" s="6">
        <v>9064</v>
      </c>
      <c r="E3740" s="6">
        <v>4439</v>
      </c>
      <c r="F3740" s="6">
        <v>4625</v>
      </c>
      <c r="G3740" t="b">
        <f t="shared" si="526"/>
        <v>0</v>
      </c>
      <c r="H3740" t="b">
        <f t="shared" si="527"/>
        <v>1</v>
      </c>
      <c r="I3740" t="b">
        <f t="shared" si="528"/>
        <v>1</v>
      </c>
      <c r="J3740" t="b">
        <f t="shared" si="529"/>
        <v>0</v>
      </c>
    </row>
    <row r="3741" spans="1:10">
      <c r="A3741" s="1" t="s">
        <v>414</v>
      </c>
      <c r="B3741" t="str">
        <f t="shared" si="525"/>
        <v xml:space="preserve"> rzeszowski </v>
      </c>
      <c r="C3741" s="4" t="s">
        <v>19</v>
      </c>
      <c r="D3741" s="6">
        <v>7484</v>
      </c>
      <c r="E3741" s="6">
        <v>3459</v>
      </c>
      <c r="F3741" s="6">
        <v>4025</v>
      </c>
      <c r="G3741" t="b">
        <f t="shared" si="526"/>
        <v>0</v>
      </c>
      <c r="H3741" t="b">
        <f t="shared" si="527"/>
        <v>1</v>
      </c>
      <c r="I3741" t="b">
        <f t="shared" si="528"/>
        <v>1</v>
      </c>
      <c r="J3741" t="b">
        <f t="shared" si="529"/>
        <v>0</v>
      </c>
    </row>
    <row r="3742" spans="1:10">
      <c r="A3742" s="1" t="s">
        <v>414</v>
      </c>
      <c r="B3742" t="str">
        <f t="shared" si="525"/>
        <v xml:space="preserve"> rzeszowski </v>
      </c>
      <c r="C3742" s="4" t="s">
        <v>5</v>
      </c>
      <c r="D3742" s="6">
        <v>16581</v>
      </c>
      <c r="E3742" s="6">
        <v>6114</v>
      </c>
      <c r="F3742" s="6">
        <v>10467</v>
      </c>
      <c r="G3742" t="b">
        <f t="shared" si="526"/>
        <v>1</v>
      </c>
      <c r="H3742" t="b">
        <f t="shared" si="527"/>
        <v>1</v>
      </c>
      <c r="I3742" t="b">
        <f t="shared" si="528"/>
        <v>0</v>
      </c>
      <c r="J3742" t="b">
        <f t="shared" si="529"/>
        <v>0</v>
      </c>
    </row>
    <row r="3743" spans="1:10">
      <c r="A3743" s="1" t="s">
        <v>414</v>
      </c>
      <c r="B3743" t="str">
        <f t="shared" si="525"/>
        <v xml:space="preserve"> rzeszowski </v>
      </c>
      <c r="C3743" s="4" t="s">
        <v>4</v>
      </c>
      <c r="D3743" s="6">
        <f>SUM(D3741:D3742)</f>
        <v>24065</v>
      </c>
      <c r="E3743" s="6">
        <f>SUM(E3741:E3742)</f>
        <v>9573</v>
      </c>
      <c r="F3743" s="6">
        <f t="shared" ref="F3743" si="532">SUM(F3741:F3742)</f>
        <v>14492</v>
      </c>
      <c r="G3743" t="b">
        <f t="shared" si="526"/>
        <v>1</v>
      </c>
      <c r="H3743" t="b">
        <f t="shared" si="527"/>
        <v>0</v>
      </c>
      <c r="I3743" t="b">
        <f t="shared" si="528"/>
        <v>1</v>
      </c>
      <c r="J3743" t="b">
        <f t="shared" si="529"/>
        <v>0</v>
      </c>
    </row>
    <row r="3744" spans="1:10">
      <c r="A3744" s="1" t="s">
        <v>414</v>
      </c>
      <c r="B3744" t="str">
        <f t="shared" si="525"/>
        <v xml:space="preserve"> sanocki </v>
      </c>
      <c r="C3744" s="4" t="s">
        <v>268</v>
      </c>
      <c r="D3744" s="6">
        <v>95548</v>
      </c>
      <c r="E3744" s="6">
        <v>46761</v>
      </c>
      <c r="F3744" s="6">
        <v>48787</v>
      </c>
      <c r="G3744" t="b">
        <f t="shared" si="526"/>
        <v>1</v>
      </c>
      <c r="H3744" t="b">
        <f t="shared" si="527"/>
        <v>1</v>
      </c>
      <c r="I3744" t="b">
        <f t="shared" si="528"/>
        <v>1</v>
      </c>
      <c r="J3744" t="b">
        <f t="shared" si="529"/>
        <v>1</v>
      </c>
    </row>
    <row r="3745" spans="1:10">
      <c r="A3745" s="1" t="s">
        <v>414</v>
      </c>
      <c r="B3745" t="str">
        <f t="shared" si="525"/>
        <v xml:space="preserve"> sanocki </v>
      </c>
      <c r="C3745" s="4" t="s">
        <v>6</v>
      </c>
      <c r="D3745" s="6">
        <v>4258</v>
      </c>
      <c r="E3745" s="6">
        <v>2191</v>
      </c>
      <c r="F3745" s="6">
        <v>2067</v>
      </c>
      <c r="G3745" t="b">
        <f t="shared" si="526"/>
        <v>0</v>
      </c>
      <c r="H3745" t="b">
        <f t="shared" si="527"/>
        <v>1</v>
      </c>
      <c r="I3745" t="b">
        <f t="shared" si="528"/>
        <v>1</v>
      </c>
      <c r="J3745" t="b">
        <f t="shared" si="529"/>
        <v>0</v>
      </c>
    </row>
    <row r="3746" spans="1:10">
      <c r="A3746" s="1" t="s">
        <v>414</v>
      </c>
      <c r="B3746" t="str">
        <f t="shared" si="525"/>
        <v xml:space="preserve"> sanocki </v>
      </c>
      <c r="C3746" s="4" t="s">
        <v>7</v>
      </c>
      <c r="D3746" s="6">
        <v>5070</v>
      </c>
      <c r="E3746" s="6">
        <v>2598</v>
      </c>
      <c r="F3746" s="6">
        <v>2472</v>
      </c>
      <c r="G3746" t="b">
        <f t="shared" si="526"/>
        <v>0</v>
      </c>
      <c r="H3746" t="b">
        <f t="shared" si="527"/>
        <v>1</v>
      </c>
      <c r="I3746" t="b">
        <f t="shared" si="528"/>
        <v>1</v>
      </c>
      <c r="J3746" t="b">
        <f t="shared" si="529"/>
        <v>0</v>
      </c>
    </row>
    <row r="3747" spans="1:10">
      <c r="A3747" s="1" t="s">
        <v>414</v>
      </c>
      <c r="B3747" t="str">
        <f t="shared" si="525"/>
        <v xml:space="preserve"> sanocki </v>
      </c>
      <c r="C3747" s="4" t="s">
        <v>8</v>
      </c>
      <c r="D3747" s="6">
        <v>4800</v>
      </c>
      <c r="E3747" s="6">
        <v>2479</v>
      </c>
      <c r="F3747" s="6">
        <v>2321</v>
      </c>
      <c r="G3747" t="b">
        <f t="shared" si="526"/>
        <v>0</v>
      </c>
      <c r="H3747" t="b">
        <f t="shared" si="527"/>
        <v>1</v>
      </c>
      <c r="I3747" t="b">
        <f t="shared" si="528"/>
        <v>1</v>
      </c>
      <c r="J3747" t="b">
        <f t="shared" si="529"/>
        <v>0</v>
      </c>
    </row>
    <row r="3748" spans="1:10">
      <c r="A3748" s="1" t="s">
        <v>414</v>
      </c>
      <c r="B3748" t="str">
        <f t="shared" si="525"/>
        <v xml:space="preserve"> sanocki </v>
      </c>
      <c r="C3748" s="4" t="s">
        <v>9</v>
      </c>
      <c r="D3748" s="6">
        <v>5417</v>
      </c>
      <c r="E3748" s="6">
        <v>2748</v>
      </c>
      <c r="F3748" s="6">
        <v>2669</v>
      </c>
      <c r="G3748" t="b">
        <f t="shared" si="526"/>
        <v>0</v>
      </c>
      <c r="H3748" t="b">
        <f t="shared" si="527"/>
        <v>1</v>
      </c>
      <c r="I3748" t="b">
        <f t="shared" si="528"/>
        <v>1</v>
      </c>
      <c r="J3748" t="b">
        <f t="shared" si="529"/>
        <v>0</v>
      </c>
    </row>
    <row r="3749" spans="1:10">
      <c r="A3749" s="1" t="s">
        <v>414</v>
      </c>
      <c r="B3749" t="str">
        <f t="shared" si="525"/>
        <v xml:space="preserve"> sanocki </v>
      </c>
      <c r="C3749" s="4" t="s">
        <v>10</v>
      </c>
      <c r="D3749" s="6">
        <v>6134</v>
      </c>
      <c r="E3749" s="6">
        <v>3066</v>
      </c>
      <c r="F3749" s="6">
        <v>3068</v>
      </c>
      <c r="G3749" t="b">
        <f t="shared" si="526"/>
        <v>0</v>
      </c>
      <c r="H3749" t="b">
        <f t="shared" si="527"/>
        <v>1</v>
      </c>
      <c r="I3749" t="b">
        <f t="shared" si="528"/>
        <v>1</v>
      </c>
      <c r="J3749" t="b">
        <f t="shared" si="529"/>
        <v>0</v>
      </c>
    </row>
    <row r="3750" spans="1:10">
      <c r="A3750" s="1" t="s">
        <v>414</v>
      </c>
      <c r="B3750" t="str">
        <f t="shared" si="525"/>
        <v xml:space="preserve"> sanocki </v>
      </c>
      <c r="C3750" s="4" t="s">
        <v>11</v>
      </c>
      <c r="D3750" s="6">
        <v>7218</v>
      </c>
      <c r="E3750" s="6">
        <v>3709</v>
      </c>
      <c r="F3750" s="6">
        <v>3509</v>
      </c>
      <c r="G3750" t="b">
        <f t="shared" si="526"/>
        <v>0</v>
      </c>
      <c r="H3750" t="b">
        <f t="shared" si="527"/>
        <v>1</v>
      </c>
      <c r="I3750" t="b">
        <f t="shared" si="528"/>
        <v>1</v>
      </c>
      <c r="J3750" t="b">
        <f t="shared" si="529"/>
        <v>0</v>
      </c>
    </row>
    <row r="3751" spans="1:10">
      <c r="A3751" s="1" t="s">
        <v>414</v>
      </c>
      <c r="B3751" t="str">
        <f t="shared" si="525"/>
        <v xml:space="preserve"> sanocki </v>
      </c>
      <c r="C3751" s="4" t="s">
        <v>12</v>
      </c>
      <c r="D3751" s="6">
        <v>7902</v>
      </c>
      <c r="E3751" s="6">
        <v>4083</v>
      </c>
      <c r="F3751" s="6">
        <v>3819</v>
      </c>
      <c r="G3751" t="b">
        <f t="shared" si="526"/>
        <v>0</v>
      </c>
      <c r="H3751" t="b">
        <f t="shared" si="527"/>
        <v>1</v>
      </c>
      <c r="I3751" t="b">
        <f t="shared" si="528"/>
        <v>1</v>
      </c>
      <c r="J3751" t="b">
        <f t="shared" si="529"/>
        <v>0</v>
      </c>
    </row>
    <row r="3752" spans="1:10">
      <c r="A3752" s="1" t="s">
        <v>414</v>
      </c>
      <c r="B3752" t="str">
        <f t="shared" si="525"/>
        <v xml:space="preserve"> sanocki </v>
      </c>
      <c r="C3752" s="4" t="s">
        <v>13</v>
      </c>
      <c r="D3752" s="6">
        <v>7554</v>
      </c>
      <c r="E3752" s="6">
        <v>3819</v>
      </c>
      <c r="F3752" s="6">
        <v>3735</v>
      </c>
      <c r="G3752" t="b">
        <f t="shared" si="526"/>
        <v>0</v>
      </c>
      <c r="H3752" t="b">
        <f t="shared" si="527"/>
        <v>1</v>
      </c>
      <c r="I3752" t="b">
        <f t="shared" si="528"/>
        <v>1</v>
      </c>
      <c r="J3752" t="b">
        <f t="shared" si="529"/>
        <v>0</v>
      </c>
    </row>
    <row r="3753" spans="1:10">
      <c r="A3753" s="1" t="s">
        <v>414</v>
      </c>
      <c r="B3753" t="str">
        <f t="shared" si="525"/>
        <v xml:space="preserve"> sanocki </v>
      </c>
      <c r="C3753" s="4" t="s">
        <v>14</v>
      </c>
      <c r="D3753" s="6">
        <v>6870</v>
      </c>
      <c r="E3753" s="6">
        <v>3511</v>
      </c>
      <c r="F3753" s="6">
        <v>3359</v>
      </c>
      <c r="G3753" t="b">
        <f t="shared" si="526"/>
        <v>0</v>
      </c>
      <c r="H3753" t="b">
        <f t="shared" si="527"/>
        <v>1</v>
      </c>
      <c r="I3753" t="b">
        <f t="shared" si="528"/>
        <v>1</v>
      </c>
      <c r="J3753" t="b">
        <f t="shared" si="529"/>
        <v>0</v>
      </c>
    </row>
    <row r="3754" spans="1:10">
      <c r="A3754" s="1" t="s">
        <v>414</v>
      </c>
      <c r="B3754" t="str">
        <f t="shared" si="525"/>
        <v xml:space="preserve"> sanocki </v>
      </c>
      <c r="C3754" s="4" t="s">
        <v>15</v>
      </c>
      <c r="D3754" s="6">
        <v>5840</v>
      </c>
      <c r="E3754" s="6">
        <v>2993</v>
      </c>
      <c r="F3754" s="6">
        <v>2847</v>
      </c>
      <c r="G3754" t="b">
        <f t="shared" si="526"/>
        <v>0</v>
      </c>
      <c r="H3754" t="b">
        <f t="shared" si="527"/>
        <v>1</v>
      </c>
      <c r="I3754" t="b">
        <f t="shared" si="528"/>
        <v>1</v>
      </c>
      <c r="J3754" t="b">
        <f t="shared" si="529"/>
        <v>0</v>
      </c>
    </row>
    <row r="3755" spans="1:10">
      <c r="A3755" s="1" t="s">
        <v>414</v>
      </c>
      <c r="B3755" t="str">
        <f t="shared" si="525"/>
        <v xml:space="preserve"> sanocki </v>
      </c>
      <c r="C3755" s="4" t="s">
        <v>16</v>
      </c>
      <c r="D3755" s="6">
        <v>6266</v>
      </c>
      <c r="E3755" s="6">
        <v>3148</v>
      </c>
      <c r="F3755" s="6">
        <v>3118</v>
      </c>
      <c r="G3755" t="b">
        <f t="shared" si="526"/>
        <v>0</v>
      </c>
      <c r="H3755" t="b">
        <f t="shared" si="527"/>
        <v>1</v>
      </c>
      <c r="I3755" t="b">
        <f t="shared" si="528"/>
        <v>1</v>
      </c>
      <c r="J3755" t="b">
        <f t="shared" si="529"/>
        <v>0</v>
      </c>
    </row>
    <row r="3756" spans="1:10">
      <c r="A3756" s="1" t="s">
        <v>414</v>
      </c>
      <c r="B3756" t="str">
        <f t="shared" si="525"/>
        <v xml:space="preserve"> sanocki </v>
      </c>
      <c r="C3756" s="4" t="s">
        <v>17</v>
      </c>
      <c r="D3756" s="6">
        <v>7054</v>
      </c>
      <c r="E3756" s="6">
        <v>3394</v>
      </c>
      <c r="F3756" s="6">
        <v>3660</v>
      </c>
      <c r="G3756" t="b">
        <f t="shared" si="526"/>
        <v>0</v>
      </c>
      <c r="H3756" t="b">
        <f t="shared" si="527"/>
        <v>1</v>
      </c>
      <c r="I3756" t="b">
        <f t="shared" si="528"/>
        <v>1</v>
      </c>
      <c r="J3756" t="b">
        <f t="shared" si="529"/>
        <v>0</v>
      </c>
    </row>
    <row r="3757" spans="1:10">
      <c r="A3757" s="1" t="s">
        <v>414</v>
      </c>
      <c r="B3757" t="str">
        <f t="shared" si="525"/>
        <v xml:space="preserve"> sanocki </v>
      </c>
      <c r="C3757" s="4" t="s">
        <v>18</v>
      </c>
      <c r="D3757" s="6">
        <v>6563</v>
      </c>
      <c r="E3757" s="6">
        <v>3090</v>
      </c>
      <c r="F3757" s="6">
        <v>3473</v>
      </c>
      <c r="G3757" t="b">
        <f t="shared" si="526"/>
        <v>0</v>
      </c>
      <c r="H3757" t="b">
        <f t="shared" si="527"/>
        <v>1</v>
      </c>
      <c r="I3757" t="b">
        <f t="shared" si="528"/>
        <v>1</v>
      </c>
      <c r="J3757" t="b">
        <f t="shared" si="529"/>
        <v>0</v>
      </c>
    </row>
    <row r="3758" spans="1:10">
      <c r="A3758" s="1" t="s">
        <v>414</v>
      </c>
      <c r="B3758" t="str">
        <f t="shared" si="525"/>
        <v xml:space="preserve"> sanocki </v>
      </c>
      <c r="C3758" s="4" t="s">
        <v>19</v>
      </c>
      <c r="D3758" s="6">
        <v>5403</v>
      </c>
      <c r="E3758" s="6">
        <v>2488</v>
      </c>
      <c r="F3758" s="6">
        <v>2915</v>
      </c>
      <c r="G3758" t="b">
        <f t="shared" si="526"/>
        <v>0</v>
      </c>
      <c r="H3758" t="b">
        <f t="shared" si="527"/>
        <v>1</v>
      </c>
      <c r="I3758" t="b">
        <f t="shared" si="528"/>
        <v>1</v>
      </c>
      <c r="J3758" t="b">
        <f t="shared" si="529"/>
        <v>0</v>
      </c>
    </row>
    <row r="3759" spans="1:10">
      <c r="A3759" s="1" t="s">
        <v>414</v>
      </c>
      <c r="B3759" t="str">
        <f t="shared" si="525"/>
        <v xml:space="preserve"> sanocki </v>
      </c>
      <c r="C3759" s="4" t="s">
        <v>5</v>
      </c>
      <c r="D3759" s="6">
        <v>9199</v>
      </c>
      <c r="E3759" s="6">
        <v>3444</v>
      </c>
      <c r="F3759" s="6">
        <v>5755</v>
      </c>
      <c r="G3759" t="b">
        <f t="shared" si="526"/>
        <v>1</v>
      </c>
      <c r="H3759" t="b">
        <f t="shared" si="527"/>
        <v>1</v>
      </c>
      <c r="I3759" t="b">
        <f t="shared" si="528"/>
        <v>0</v>
      </c>
      <c r="J3759" t="b">
        <f t="shared" si="529"/>
        <v>0</v>
      </c>
    </row>
    <row r="3760" spans="1:10">
      <c r="A3760" s="1" t="s">
        <v>414</v>
      </c>
      <c r="B3760" t="str">
        <f t="shared" si="525"/>
        <v xml:space="preserve"> sanocki </v>
      </c>
      <c r="C3760" s="4" t="s">
        <v>4</v>
      </c>
      <c r="D3760" s="6">
        <f>SUM(D3758:D3759)</f>
        <v>14602</v>
      </c>
      <c r="E3760" s="6">
        <f>SUM(E3758:E3759)</f>
        <v>5932</v>
      </c>
      <c r="F3760" s="6">
        <f t="shared" ref="F3760" si="533">SUM(F3758:F3759)</f>
        <v>8670</v>
      </c>
      <c r="G3760" t="b">
        <f t="shared" si="526"/>
        <v>1</v>
      </c>
      <c r="H3760" t="b">
        <f t="shared" si="527"/>
        <v>0</v>
      </c>
      <c r="I3760" t="b">
        <f t="shared" si="528"/>
        <v>1</v>
      </c>
      <c r="J3760" t="b">
        <f t="shared" si="529"/>
        <v>0</v>
      </c>
    </row>
    <row r="3761" spans="1:10">
      <c r="A3761" s="1" t="s">
        <v>414</v>
      </c>
      <c r="B3761" t="str">
        <f t="shared" si="525"/>
        <v xml:space="preserve"> stalowowolski </v>
      </c>
      <c r="C3761" s="4" t="s">
        <v>68</v>
      </c>
      <c r="D3761" s="6">
        <v>107675</v>
      </c>
      <c r="E3761" s="6">
        <v>52385</v>
      </c>
      <c r="F3761" s="6">
        <v>55290</v>
      </c>
      <c r="G3761" t="b">
        <f t="shared" si="526"/>
        <v>1</v>
      </c>
      <c r="H3761" t="b">
        <f t="shared" si="527"/>
        <v>1</v>
      </c>
      <c r="I3761" t="b">
        <f t="shared" si="528"/>
        <v>1</v>
      </c>
      <c r="J3761" t="b">
        <f t="shared" si="529"/>
        <v>1</v>
      </c>
    </row>
    <row r="3762" spans="1:10">
      <c r="A3762" s="1" t="s">
        <v>414</v>
      </c>
      <c r="B3762" t="str">
        <f t="shared" si="525"/>
        <v xml:space="preserve"> stalowowolski </v>
      </c>
      <c r="C3762" s="4" t="s">
        <v>6</v>
      </c>
      <c r="D3762" s="6">
        <v>4440</v>
      </c>
      <c r="E3762" s="6">
        <v>2296</v>
      </c>
      <c r="F3762" s="6">
        <v>2144</v>
      </c>
      <c r="G3762" t="b">
        <f t="shared" si="526"/>
        <v>0</v>
      </c>
      <c r="H3762" t="b">
        <f t="shared" si="527"/>
        <v>1</v>
      </c>
      <c r="I3762" t="b">
        <f t="shared" si="528"/>
        <v>1</v>
      </c>
      <c r="J3762" t="b">
        <f t="shared" si="529"/>
        <v>0</v>
      </c>
    </row>
    <row r="3763" spans="1:10">
      <c r="A3763" s="1" t="s">
        <v>414</v>
      </c>
      <c r="B3763" t="str">
        <f t="shared" si="525"/>
        <v xml:space="preserve"> stalowowolski </v>
      </c>
      <c r="C3763" s="4" t="s">
        <v>7</v>
      </c>
      <c r="D3763" s="6">
        <v>5182</v>
      </c>
      <c r="E3763" s="6">
        <v>2626</v>
      </c>
      <c r="F3763" s="6">
        <v>2556</v>
      </c>
      <c r="G3763" t="b">
        <f t="shared" si="526"/>
        <v>0</v>
      </c>
      <c r="H3763" t="b">
        <f t="shared" si="527"/>
        <v>1</v>
      </c>
      <c r="I3763" t="b">
        <f t="shared" si="528"/>
        <v>1</v>
      </c>
      <c r="J3763" t="b">
        <f t="shared" si="529"/>
        <v>0</v>
      </c>
    </row>
    <row r="3764" spans="1:10">
      <c r="A3764" s="1" t="s">
        <v>414</v>
      </c>
      <c r="B3764" t="str">
        <f t="shared" si="525"/>
        <v xml:space="preserve"> stalowowolski </v>
      </c>
      <c r="C3764" s="4" t="s">
        <v>8</v>
      </c>
      <c r="D3764" s="6">
        <v>5011</v>
      </c>
      <c r="E3764" s="6">
        <v>2571</v>
      </c>
      <c r="F3764" s="6">
        <v>2440</v>
      </c>
      <c r="G3764" t="b">
        <f t="shared" si="526"/>
        <v>0</v>
      </c>
      <c r="H3764" t="b">
        <f t="shared" si="527"/>
        <v>1</v>
      </c>
      <c r="I3764" t="b">
        <f t="shared" si="528"/>
        <v>1</v>
      </c>
      <c r="J3764" t="b">
        <f t="shared" si="529"/>
        <v>0</v>
      </c>
    </row>
    <row r="3765" spans="1:10">
      <c r="A3765" s="1" t="s">
        <v>414</v>
      </c>
      <c r="B3765" t="str">
        <f t="shared" si="525"/>
        <v xml:space="preserve"> stalowowolski </v>
      </c>
      <c r="C3765" s="4" t="s">
        <v>9</v>
      </c>
      <c r="D3765" s="6">
        <v>5755</v>
      </c>
      <c r="E3765" s="6">
        <v>2917</v>
      </c>
      <c r="F3765" s="6">
        <v>2838</v>
      </c>
      <c r="G3765" t="b">
        <f t="shared" si="526"/>
        <v>0</v>
      </c>
      <c r="H3765" t="b">
        <f t="shared" si="527"/>
        <v>1</v>
      </c>
      <c r="I3765" t="b">
        <f t="shared" si="528"/>
        <v>1</v>
      </c>
      <c r="J3765" t="b">
        <f t="shared" si="529"/>
        <v>0</v>
      </c>
    </row>
    <row r="3766" spans="1:10">
      <c r="A3766" s="1" t="s">
        <v>414</v>
      </c>
      <c r="B3766" t="str">
        <f t="shared" si="525"/>
        <v xml:space="preserve"> stalowowolski </v>
      </c>
      <c r="C3766" s="4" t="s">
        <v>10</v>
      </c>
      <c r="D3766" s="6">
        <v>6916</v>
      </c>
      <c r="E3766" s="6">
        <v>3552</v>
      </c>
      <c r="F3766" s="6">
        <v>3364</v>
      </c>
      <c r="G3766" t="b">
        <f t="shared" si="526"/>
        <v>0</v>
      </c>
      <c r="H3766" t="b">
        <f t="shared" si="527"/>
        <v>1</v>
      </c>
      <c r="I3766" t="b">
        <f t="shared" si="528"/>
        <v>1</v>
      </c>
      <c r="J3766" t="b">
        <f t="shared" si="529"/>
        <v>0</v>
      </c>
    </row>
    <row r="3767" spans="1:10">
      <c r="A3767" s="1" t="s">
        <v>414</v>
      </c>
      <c r="B3767" t="str">
        <f t="shared" si="525"/>
        <v xml:space="preserve"> stalowowolski </v>
      </c>
      <c r="C3767" s="4" t="s">
        <v>11</v>
      </c>
      <c r="D3767" s="6">
        <v>7994</v>
      </c>
      <c r="E3767" s="6">
        <v>4013</v>
      </c>
      <c r="F3767" s="6">
        <v>3981</v>
      </c>
      <c r="G3767" t="b">
        <f t="shared" si="526"/>
        <v>0</v>
      </c>
      <c r="H3767" t="b">
        <f t="shared" si="527"/>
        <v>1</v>
      </c>
      <c r="I3767" t="b">
        <f t="shared" si="528"/>
        <v>1</v>
      </c>
      <c r="J3767" t="b">
        <f t="shared" si="529"/>
        <v>0</v>
      </c>
    </row>
    <row r="3768" spans="1:10">
      <c r="A3768" s="1" t="s">
        <v>414</v>
      </c>
      <c r="B3768" t="str">
        <f t="shared" ref="B3768:B3831" si="534">IF(C3767="65+",C3768,B3767)</f>
        <v xml:space="preserve"> stalowowolski </v>
      </c>
      <c r="C3768" s="4" t="s">
        <v>12</v>
      </c>
      <c r="D3768" s="6">
        <v>8859</v>
      </c>
      <c r="E3768" s="6">
        <v>4498</v>
      </c>
      <c r="F3768" s="6">
        <v>4361</v>
      </c>
      <c r="G3768" t="b">
        <f t="shared" si="526"/>
        <v>0</v>
      </c>
      <c r="H3768" t="b">
        <f t="shared" si="527"/>
        <v>1</v>
      </c>
      <c r="I3768" t="b">
        <f t="shared" si="528"/>
        <v>1</v>
      </c>
      <c r="J3768" t="b">
        <f t="shared" si="529"/>
        <v>0</v>
      </c>
    </row>
    <row r="3769" spans="1:10">
      <c r="A3769" s="1" t="s">
        <v>414</v>
      </c>
      <c r="B3769" t="str">
        <f t="shared" si="534"/>
        <v xml:space="preserve"> stalowowolski </v>
      </c>
      <c r="C3769" s="4" t="s">
        <v>13</v>
      </c>
      <c r="D3769" s="6">
        <v>8861</v>
      </c>
      <c r="E3769" s="6">
        <v>4536</v>
      </c>
      <c r="F3769" s="6">
        <v>4325</v>
      </c>
      <c r="G3769" t="b">
        <f t="shared" si="526"/>
        <v>0</v>
      </c>
      <c r="H3769" t="b">
        <f t="shared" si="527"/>
        <v>1</v>
      </c>
      <c r="I3769" t="b">
        <f t="shared" si="528"/>
        <v>1</v>
      </c>
      <c r="J3769" t="b">
        <f t="shared" si="529"/>
        <v>0</v>
      </c>
    </row>
    <row r="3770" spans="1:10">
      <c r="A3770" s="1" t="s">
        <v>414</v>
      </c>
      <c r="B3770" t="str">
        <f t="shared" si="534"/>
        <v xml:space="preserve"> stalowowolski </v>
      </c>
      <c r="C3770" s="4" t="s">
        <v>14</v>
      </c>
      <c r="D3770" s="6">
        <v>7764</v>
      </c>
      <c r="E3770" s="6">
        <v>3953</v>
      </c>
      <c r="F3770" s="6">
        <v>3811</v>
      </c>
      <c r="G3770" t="b">
        <f t="shared" si="526"/>
        <v>0</v>
      </c>
      <c r="H3770" t="b">
        <f t="shared" si="527"/>
        <v>1</v>
      </c>
      <c r="I3770" t="b">
        <f t="shared" si="528"/>
        <v>1</v>
      </c>
      <c r="J3770" t="b">
        <f t="shared" si="529"/>
        <v>0</v>
      </c>
    </row>
    <row r="3771" spans="1:10">
      <c r="A3771" s="1" t="s">
        <v>414</v>
      </c>
      <c r="B3771" t="str">
        <f t="shared" si="534"/>
        <v xml:space="preserve"> stalowowolski </v>
      </c>
      <c r="C3771" s="4" t="s">
        <v>15</v>
      </c>
      <c r="D3771" s="6">
        <v>6605</v>
      </c>
      <c r="E3771" s="6">
        <v>3290</v>
      </c>
      <c r="F3771" s="6">
        <v>3315</v>
      </c>
      <c r="G3771" t="b">
        <f t="shared" si="526"/>
        <v>0</v>
      </c>
      <c r="H3771" t="b">
        <f t="shared" si="527"/>
        <v>1</v>
      </c>
      <c r="I3771" t="b">
        <f t="shared" si="528"/>
        <v>1</v>
      </c>
      <c r="J3771" t="b">
        <f t="shared" si="529"/>
        <v>0</v>
      </c>
    </row>
    <row r="3772" spans="1:10">
      <c r="A3772" s="1" t="s">
        <v>414</v>
      </c>
      <c r="B3772" t="str">
        <f t="shared" si="534"/>
        <v xml:space="preserve"> stalowowolski </v>
      </c>
      <c r="C3772" s="4" t="s">
        <v>16</v>
      </c>
      <c r="D3772" s="6">
        <v>6580</v>
      </c>
      <c r="E3772" s="6">
        <v>3242</v>
      </c>
      <c r="F3772" s="6">
        <v>3338</v>
      </c>
      <c r="G3772" t="b">
        <f t="shared" ref="G3772:G3828" si="535">IFERROR(IF(SEARCH(" - ",C3772)&gt;0,FALSE,TRUE),TRUE)</f>
        <v>0</v>
      </c>
      <c r="H3772" t="b">
        <f t="shared" ref="H3772:H3828" si="536">IFERROR(IF(SEARCH("65+",C3772)&gt;0,FALSE,TRUE),TRUE)</f>
        <v>1</v>
      </c>
      <c r="I3772" t="b">
        <f t="shared" ref="I3772:I3828" si="537">IFERROR(IF(SEARCH("70",C3772)&gt;0,FALSE,TRUE),TRUE)</f>
        <v>1</v>
      </c>
      <c r="J3772" t="b">
        <f t="shared" ref="J3772:J3828" si="538">AND(G3772:I3772)</f>
        <v>0</v>
      </c>
    </row>
    <row r="3773" spans="1:10">
      <c r="A3773" s="1" t="s">
        <v>414</v>
      </c>
      <c r="B3773" t="str">
        <f t="shared" si="534"/>
        <v xml:space="preserve"> stalowowolski </v>
      </c>
      <c r="C3773" s="4" t="s">
        <v>17</v>
      </c>
      <c r="D3773" s="6">
        <v>7985</v>
      </c>
      <c r="E3773" s="6">
        <v>3828</v>
      </c>
      <c r="F3773" s="6">
        <v>4157</v>
      </c>
      <c r="G3773" t="b">
        <f t="shared" si="535"/>
        <v>0</v>
      </c>
      <c r="H3773" t="b">
        <f t="shared" si="536"/>
        <v>1</v>
      </c>
      <c r="I3773" t="b">
        <f t="shared" si="537"/>
        <v>1</v>
      </c>
      <c r="J3773" t="b">
        <f t="shared" si="538"/>
        <v>0</v>
      </c>
    </row>
    <row r="3774" spans="1:10">
      <c r="A3774" s="1" t="s">
        <v>414</v>
      </c>
      <c r="B3774" t="str">
        <f t="shared" si="534"/>
        <v xml:space="preserve"> stalowowolski </v>
      </c>
      <c r="C3774" s="4" t="s">
        <v>18</v>
      </c>
      <c r="D3774" s="6">
        <v>8577</v>
      </c>
      <c r="E3774" s="6">
        <v>4014</v>
      </c>
      <c r="F3774" s="6">
        <v>4563</v>
      </c>
      <c r="G3774" t="b">
        <f t="shared" si="535"/>
        <v>0</v>
      </c>
      <c r="H3774" t="b">
        <f t="shared" si="536"/>
        <v>1</v>
      </c>
      <c r="I3774" t="b">
        <f t="shared" si="537"/>
        <v>1</v>
      </c>
      <c r="J3774" t="b">
        <f t="shared" si="538"/>
        <v>0</v>
      </c>
    </row>
    <row r="3775" spans="1:10">
      <c r="A3775" s="1" t="s">
        <v>414</v>
      </c>
      <c r="B3775" t="str">
        <f t="shared" si="534"/>
        <v xml:space="preserve"> stalowowolski </v>
      </c>
      <c r="C3775" s="4" t="s">
        <v>19</v>
      </c>
      <c r="D3775" s="6">
        <v>6544</v>
      </c>
      <c r="E3775" s="6">
        <v>3023</v>
      </c>
      <c r="F3775" s="6">
        <v>3521</v>
      </c>
      <c r="G3775" t="b">
        <f t="shared" si="535"/>
        <v>0</v>
      </c>
      <c r="H3775" t="b">
        <f t="shared" si="536"/>
        <v>1</v>
      </c>
      <c r="I3775" t="b">
        <f t="shared" si="537"/>
        <v>1</v>
      </c>
      <c r="J3775" t="b">
        <f t="shared" si="538"/>
        <v>0</v>
      </c>
    </row>
    <row r="3776" spans="1:10">
      <c r="A3776" s="1" t="s">
        <v>414</v>
      </c>
      <c r="B3776" t="str">
        <f t="shared" si="534"/>
        <v xml:space="preserve"> stalowowolski </v>
      </c>
      <c r="C3776" s="4" t="s">
        <v>5</v>
      </c>
      <c r="D3776" s="6">
        <v>10602</v>
      </c>
      <c r="E3776" s="6">
        <v>4026</v>
      </c>
      <c r="F3776" s="6">
        <v>6576</v>
      </c>
      <c r="G3776" t="b">
        <f t="shared" si="535"/>
        <v>1</v>
      </c>
      <c r="H3776" t="b">
        <f t="shared" si="536"/>
        <v>1</v>
      </c>
      <c r="I3776" t="b">
        <f t="shared" si="537"/>
        <v>0</v>
      </c>
      <c r="J3776" t="b">
        <f t="shared" si="538"/>
        <v>0</v>
      </c>
    </row>
    <row r="3777" spans="1:10">
      <c r="A3777" s="1" t="s">
        <v>414</v>
      </c>
      <c r="B3777" t="str">
        <f t="shared" si="534"/>
        <v xml:space="preserve"> stalowowolski </v>
      </c>
      <c r="C3777" s="4" t="s">
        <v>4</v>
      </c>
      <c r="D3777" s="6">
        <f>SUM(D3775:D3776)</f>
        <v>17146</v>
      </c>
      <c r="E3777" s="6">
        <f>SUM(E3775:E3776)</f>
        <v>7049</v>
      </c>
      <c r="F3777" s="6">
        <f t="shared" ref="F3777" si="539">SUM(F3775:F3776)</f>
        <v>10097</v>
      </c>
      <c r="G3777" t="b">
        <f t="shared" si="535"/>
        <v>1</v>
      </c>
      <c r="H3777" t="b">
        <f t="shared" si="536"/>
        <v>0</v>
      </c>
      <c r="I3777" t="b">
        <f t="shared" si="537"/>
        <v>1</v>
      </c>
      <c r="J3777" t="b">
        <f t="shared" si="538"/>
        <v>0</v>
      </c>
    </row>
    <row r="3778" spans="1:10">
      <c r="A3778" s="1" t="s">
        <v>414</v>
      </c>
      <c r="B3778" t="str">
        <f t="shared" si="534"/>
        <v xml:space="preserve"> strzyżowski </v>
      </c>
      <c r="C3778" s="4" t="s">
        <v>269</v>
      </c>
      <c r="D3778" s="6">
        <v>61757</v>
      </c>
      <c r="E3778" s="6">
        <v>30624</v>
      </c>
      <c r="F3778" s="6">
        <v>31133</v>
      </c>
      <c r="G3778" t="b">
        <f t="shared" si="535"/>
        <v>1</v>
      </c>
      <c r="H3778" t="b">
        <f t="shared" si="536"/>
        <v>1</v>
      </c>
      <c r="I3778" t="b">
        <f t="shared" si="537"/>
        <v>1</v>
      </c>
      <c r="J3778" t="b">
        <f t="shared" si="538"/>
        <v>1</v>
      </c>
    </row>
    <row r="3779" spans="1:10">
      <c r="A3779" s="1" t="s">
        <v>414</v>
      </c>
      <c r="B3779" t="str">
        <f t="shared" si="534"/>
        <v xml:space="preserve"> strzyżowski </v>
      </c>
      <c r="C3779" s="4" t="s">
        <v>6</v>
      </c>
      <c r="D3779" s="6">
        <v>2897</v>
      </c>
      <c r="E3779" s="6">
        <v>1462</v>
      </c>
      <c r="F3779" s="6">
        <v>1435</v>
      </c>
      <c r="G3779" t="b">
        <f t="shared" si="535"/>
        <v>0</v>
      </c>
      <c r="H3779" t="b">
        <f t="shared" si="536"/>
        <v>1</v>
      </c>
      <c r="I3779" t="b">
        <f t="shared" si="537"/>
        <v>1</v>
      </c>
      <c r="J3779" t="b">
        <f t="shared" si="538"/>
        <v>0</v>
      </c>
    </row>
    <row r="3780" spans="1:10">
      <c r="A3780" s="1" t="s">
        <v>414</v>
      </c>
      <c r="B3780" t="str">
        <f t="shared" si="534"/>
        <v xml:space="preserve"> strzyżowski </v>
      </c>
      <c r="C3780" s="4" t="s">
        <v>7</v>
      </c>
      <c r="D3780" s="6">
        <v>3198</v>
      </c>
      <c r="E3780" s="6">
        <v>1630</v>
      </c>
      <c r="F3780" s="6">
        <v>1568</v>
      </c>
      <c r="G3780" t="b">
        <f t="shared" si="535"/>
        <v>0</v>
      </c>
      <c r="H3780" t="b">
        <f t="shared" si="536"/>
        <v>1</v>
      </c>
      <c r="I3780" t="b">
        <f t="shared" si="537"/>
        <v>1</v>
      </c>
      <c r="J3780" t="b">
        <f t="shared" si="538"/>
        <v>0</v>
      </c>
    </row>
    <row r="3781" spans="1:10">
      <c r="A3781" s="1" t="s">
        <v>414</v>
      </c>
      <c r="B3781" t="str">
        <f t="shared" si="534"/>
        <v xml:space="preserve"> strzyżowski </v>
      </c>
      <c r="C3781" s="4" t="s">
        <v>8</v>
      </c>
      <c r="D3781" s="6">
        <v>3244</v>
      </c>
      <c r="E3781" s="6">
        <v>1727</v>
      </c>
      <c r="F3781" s="6">
        <v>1517</v>
      </c>
      <c r="G3781" t="b">
        <f t="shared" si="535"/>
        <v>0</v>
      </c>
      <c r="H3781" t="b">
        <f t="shared" si="536"/>
        <v>1</v>
      </c>
      <c r="I3781" t="b">
        <f t="shared" si="537"/>
        <v>1</v>
      </c>
      <c r="J3781" t="b">
        <f t="shared" si="538"/>
        <v>0</v>
      </c>
    </row>
    <row r="3782" spans="1:10">
      <c r="A3782" s="1" t="s">
        <v>414</v>
      </c>
      <c r="B3782" t="str">
        <f t="shared" si="534"/>
        <v xml:space="preserve"> strzyżowski </v>
      </c>
      <c r="C3782" s="4" t="s">
        <v>9</v>
      </c>
      <c r="D3782" s="6">
        <v>3667</v>
      </c>
      <c r="E3782" s="6">
        <v>1915</v>
      </c>
      <c r="F3782" s="6">
        <v>1752</v>
      </c>
      <c r="G3782" t="b">
        <f t="shared" si="535"/>
        <v>0</v>
      </c>
      <c r="H3782" t="b">
        <f t="shared" si="536"/>
        <v>1</v>
      </c>
      <c r="I3782" t="b">
        <f t="shared" si="537"/>
        <v>1</v>
      </c>
      <c r="J3782" t="b">
        <f t="shared" si="538"/>
        <v>0</v>
      </c>
    </row>
    <row r="3783" spans="1:10">
      <c r="A3783" s="1" t="s">
        <v>414</v>
      </c>
      <c r="B3783" t="str">
        <f t="shared" si="534"/>
        <v xml:space="preserve"> strzyżowski </v>
      </c>
      <c r="C3783" s="4" t="s">
        <v>10</v>
      </c>
      <c r="D3783" s="6">
        <v>4431</v>
      </c>
      <c r="E3783" s="6">
        <v>2280</v>
      </c>
      <c r="F3783" s="6">
        <v>2151</v>
      </c>
      <c r="G3783" t="b">
        <f t="shared" si="535"/>
        <v>0</v>
      </c>
      <c r="H3783" t="b">
        <f t="shared" si="536"/>
        <v>1</v>
      </c>
      <c r="I3783" t="b">
        <f t="shared" si="537"/>
        <v>1</v>
      </c>
      <c r="J3783" t="b">
        <f t="shared" si="538"/>
        <v>0</v>
      </c>
    </row>
    <row r="3784" spans="1:10">
      <c r="A3784" s="1" t="s">
        <v>414</v>
      </c>
      <c r="B3784" t="str">
        <f t="shared" si="534"/>
        <v xml:space="preserve"> strzyżowski </v>
      </c>
      <c r="C3784" s="4" t="s">
        <v>11</v>
      </c>
      <c r="D3784" s="6">
        <v>4823</v>
      </c>
      <c r="E3784" s="6">
        <v>2499</v>
      </c>
      <c r="F3784" s="6">
        <v>2324</v>
      </c>
      <c r="G3784" t="b">
        <f t="shared" si="535"/>
        <v>0</v>
      </c>
      <c r="H3784" t="b">
        <f t="shared" si="536"/>
        <v>1</v>
      </c>
      <c r="I3784" t="b">
        <f t="shared" si="537"/>
        <v>1</v>
      </c>
      <c r="J3784" t="b">
        <f t="shared" si="538"/>
        <v>0</v>
      </c>
    </row>
    <row r="3785" spans="1:10">
      <c r="A3785" s="1" t="s">
        <v>414</v>
      </c>
      <c r="B3785" t="str">
        <f t="shared" si="534"/>
        <v xml:space="preserve"> strzyżowski </v>
      </c>
      <c r="C3785" s="4" t="s">
        <v>12</v>
      </c>
      <c r="D3785" s="6">
        <v>4923</v>
      </c>
      <c r="E3785" s="6">
        <v>2506</v>
      </c>
      <c r="F3785" s="6">
        <v>2417</v>
      </c>
      <c r="G3785" t="b">
        <f t="shared" si="535"/>
        <v>0</v>
      </c>
      <c r="H3785" t="b">
        <f t="shared" si="536"/>
        <v>1</v>
      </c>
      <c r="I3785" t="b">
        <f t="shared" si="537"/>
        <v>1</v>
      </c>
      <c r="J3785" t="b">
        <f t="shared" si="538"/>
        <v>0</v>
      </c>
    </row>
    <row r="3786" spans="1:10">
      <c r="A3786" s="1" t="s">
        <v>414</v>
      </c>
      <c r="B3786" t="str">
        <f t="shared" si="534"/>
        <v xml:space="preserve"> strzyżowski </v>
      </c>
      <c r="C3786" s="4" t="s">
        <v>13</v>
      </c>
      <c r="D3786" s="6">
        <v>4812</v>
      </c>
      <c r="E3786" s="6">
        <v>2454</v>
      </c>
      <c r="F3786" s="6">
        <v>2358</v>
      </c>
      <c r="G3786" t="b">
        <f t="shared" si="535"/>
        <v>0</v>
      </c>
      <c r="H3786" t="b">
        <f t="shared" si="536"/>
        <v>1</v>
      </c>
      <c r="I3786" t="b">
        <f t="shared" si="537"/>
        <v>1</v>
      </c>
      <c r="J3786" t="b">
        <f t="shared" si="538"/>
        <v>0</v>
      </c>
    </row>
    <row r="3787" spans="1:10">
      <c r="A3787" s="1" t="s">
        <v>414</v>
      </c>
      <c r="B3787" t="str">
        <f t="shared" si="534"/>
        <v xml:space="preserve"> strzyżowski </v>
      </c>
      <c r="C3787" s="4" t="s">
        <v>14</v>
      </c>
      <c r="D3787" s="6">
        <v>4606</v>
      </c>
      <c r="E3787" s="6">
        <v>2416</v>
      </c>
      <c r="F3787" s="6">
        <v>2190</v>
      </c>
      <c r="G3787" t="b">
        <f t="shared" si="535"/>
        <v>0</v>
      </c>
      <c r="H3787" t="b">
        <f t="shared" si="536"/>
        <v>1</v>
      </c>
      <c r="I3787" t="b">
        <f t="shared" si="537"/>
        <v>1</v>
      </c>
      <c r="J3787" t="b">
        <f t="shared" si="538"/>
        <v>0</v>
      </c>
    </row>
    <row r="3788" spans="1:10">
      <c r="A3788" s="1" t="s">
        <v>414</v>
      </c>
      <c r="B3788" t="str">
        <f t="shared" si="534"/>
        <v xml:space="preserve"> strzyżowski </v>
      </c>
      <c r="C3788" s="4" t="s">
        <v>15</v>
      </c>
      <c r="D3788" s="6">
        <v>4040</v>
      </c>
      <c r="E3788" s="6">
        <v>2060</v>
      </c>
      <c r="F3788" s="6">
        <v>1980</v>
      </c>
      <c r="G3788" t="b">
        <f t="shared" si="535"/>
        <v>0</v>
      </c>
      <c r="H3788" t="b">
        <f t="shared" si="536"/>
        <v>1</v>
      </c>
      <c r="I3788" t="b">
        <f t="shared" si="537"/>
        <v>1</v>
      </c>
      <c r="J3788" t="b">
        <f t="shared" si="538"/>
        <v>0</v>
      </c>
    </row>
    <row r="3789" spans="1:10">
      <c r="A3789" s="1" t="s">
        <v>414</v>
      </c>
      <c r="B3789" t="str">
        <f t="shared" si="534"/>
        <v xml:space="preserve"> strzyżowski </v>
      </c>
      <c r="C3789" s="4" t="s">
        <v>16</v>
      </c>
      <c r="D3789" s="6">
        <v>4102</v>
      </c>
      <c r="E3789" s="6">
        <v>2130</v>
      </c>
      <c r="F3789" s="6">
        <v>1972</v>
      </c>
      <c r="G3789" t="b">
        <f t="shared" si="535"/>
        <v>0</v>
      </c>
      <c r="H3789" t="b">
        <f t="shared" si="536"/>
        <v>1</v>
      </c>
      <c r="I3789" t="b">
        <f t="shared" si="537"/>
        <v>1</v>
      </c>
      <c r="J3789" t="b">
        <f t="shared" si="538"/>
        <v>0</v>
      </c>
    </row>
    <row r="3790" spans="1:10">
      <c r="A3790" s="1" t="s">
        <v>414</v>
      </c>
      <c r="B3790" t="str">
        <f t="shared" si="534"/>
        <v xml:space="preserve"> strzyżowski </v>
      </c>
      <c r="C3790" s="4" t="s">
        <v>17</v>
      </c>
      <c r="D3790" s="6">
        <v>4024</v>
      </c>
      <c r="E3790" s="6">
        <v>2088</v>
      </c>
      <c r="F3790" s="6">
        <v>1936</v>
      </c>
      <c r="G3790" t="b">
        <f t="shared" si="535"/>
        <v>0</v>
      </c>
      <c r="H3790" t="b">
        <f t="shared" si="536"/>
        <v>1</v>
      </c>
      <c r="I3790" t="b">
        <f t="shared" si="537"/>
        <v>1</v>
      </c>
      <c r="J3790" t="b">
        <f t="shared" si="538"/>
        <v>0</v>
      </c>
    </row>
    <row r="3791" spans="1:10">
      <c r="A3791" s="1" t="s">
        <v>414</v>
      </c>
      <c r="B3791" t="str">
        <f t="shared" si="534"/>
        <v xml:space="preserve"> strzyżowski </v>
      </c>
      <c r="C3791" s="4" t="s">
        <v>18</v>
      </c>
      <c r="D3791" s="6">
        <v>3630</v>
      </c>
      <c r="E3791" s="6">
        <v>1831</v>
      </c>
      <c r="F3791" s="6">
        <v>1799</v>
      </c>
      <c r="G3791" t="b">
        <f t="shared" si="535"/>
        <v>0</v>
      </c>
      <c r="H3791" t="b">
        <f t="shared" si="536"/>
        <v>1</v>
      </c>
      <c r="I3791" t="b">
        <f t="shared" si="537"/>
        <v>1</v>
      </c>
      <c r="J3791" t="b">
        <f t="shared" si="538"/>
        <v>0</v>
      </c>
    </row>
    <row r="3792" spans="1:10">
      <c r="A3792" s="1" t="s">
        <v>414</v>
      </c>
      <c r="B3792" t="str">
        <f t="shared" si="534"/>
        <v xml:space="preserve"> strzyżowski </v>
      </c>
      <c r="C3792" s="4" t="s">
        <v>19</v>
      </c>
      <c r="D3792" s="6">
        <v>2826</v>
      </c>
      <c r="E3792" s="6">
        <v>1289</v>
      </c>
      <c r="F3792" s="6">
        <v>1537</v>
      </c>
      <c r="G3792" t="b">
        <f t="shared" si="535"/>
        <v>0</v>
      </c>
      <c r="H3792" t="b">
        <f t="shared" si="536"/>
        <v>1</v>
      </c>
      <c r="I3792" t="b">
        <f t="shared" si="537"/>
        <v>1</v>
      </c>
      <c r="J3792" t="b">
        <f t="shared" si="538"/>
        <v>0</v>
      </c>
    </row>
    <row r="3793" spans="1:10">
      <c r="A3793" s="1" t="s">
        <v>414</v>
      </c>
      <c r="B3793" t="str">
        <f t="shared" si="534"/>
        <v xml:space="preserve"> strzyżowski </v>
      </c>
      <c r="C3793" s="4" t="s">
        <v>5</v>
      </c>
      <c r="D3793" s="6">
        <v>6534</v>
      </c>
      <c r="E3793" s="6">
        <v>2337</v>
      </c>
      <c r="F3793" s="6">
        <v>4197</v>
      </c>
      <c r="G3793" t="b">
        <f t="shared" si="535"/>
        <v>1</v>
      </c>
      <c r="H3793" t="b">
        <f t="shared" si="536"/>
        <v>1</v>
      </c>
      <c r="I3793" t="b">
        <f t="shared" si="537"/>
        <v>0</v>
      </c>
      <c r="J3793" t="b">
        <f t="shared" si="538"/>
        <v>0</v>
      </c>
    </row>
    <row r="3794" spans="1:10">
      <c r="A3794" s="1" t="s">
        <v>414</v>
      </c>
      <c r="B3794" t="str">
        <f t="shared" si="534"/>
        <v xml:space="preserve"> strzyżowski </v>
      </c>
      <c r="C3794" s="4" t="s">
        <v>4</v>
      </c>
      <c r="D3794" s="6">
        <f>SUM(D3792:D3793)</f>
        <v>9360</v>
      </c>
      <c r="E3794" s="6">
        <f>SUM(E3792:E3793)</f>
        <v>3626</v>
      </c>
      <c r="F3794" s="6">
        <f t="shared" ref="F3794" si="540">SUM(F3792:F3793)</f>
        <v>5734</v>
      </c>
      <c r="G3794" t="b">
        <f t="shared" si="535"/>
        <v>1</v>
      </c>
      <c r="H3794" t="b">
        <f t="shared" si="536"/>
        <v>0</v>
      </c>
      <c r="I3794" t="b">
        <f t="shared" si="537"/>
        <v>1</v>
      </c>
      <c r="J3794" t="b">
        <f t="shared" si="538"/>
        <v>0</v>
      </c>
    </row>
    <row r="3795" spans="1:10">
      <c r="A3795" s="1" t="s">
        <v>414</v>
      </c>
      <c r="B3795" t="str">
        <f t="shared" si="534"/>
        <v xml:space="preserve"> tarnobrzeski </v>
      </c>
      <c r="C3795" s="4" t="s">
        <v>69</v>
      </c>
      <c r="D3795" s="6">
        <v>53613</v>
      </c>
      <c r="E3795" s="6">
        <v>26361</v>
      </c>
      <c r="F3795" s="6">
        <v>27252</v>
      </c>
      <c r="G3795" t="b">
        <f t="shared" si="535"/>
        <v>1</v>
      </c>
      <c r="H3795" t="b">
        <f t="shared" si="536"/>
        <v>1</v>
      </c>
      <c r="I3795" t="b">
        <f t="shared" si="537"/>
        <v>1</v>
      </c>
      <c r="J3795" t="b">
        <f t="shared" si="538"/>
        <v>1</v>
      </c>
    </row>
    <row r="3796" spans="1:10">
      <c r="A3796" s="1" t="s">
        <v>414</v>
      </c>
      <c r="B3796" t="str">
        <f t="shared" si="534"/>
        <v xml:space="preserve"> tarnobrzeski </v>
      </c>
      <c r="C3796" s="4" t="s">
        <v>6</v>
      </c>
      <c r="D3796" s="6">
        <v>2196</v>
      </c>
      <c r="E3796" s="6">
        <v>1144</v>
      </c>
      <c r="F3796" s="6">
        <v>1052</v>
      </c>
      <c r="G3796" t="b">
        <f t="shared" si="535"/>
        <v>0</v>
      </c>
      <c r="H3796" t="b">
        <f t="shared" si="536"/>
        <v>1</v>
      </c>
      <c r="I3796" t="b">
        <f t="shared" si="537"/>
        <v>1</v>
      </c>
      <c r="J3796" t="b">
        <f t="shared" si="538"/>
        <v>0</v>
      </c>
    </row>
    <row r="3797" spans="1:10">
      <c r="A3797" s="1" t="s">
        <v>414</v>
      </c>
      <c r="B3797" t="str">
        <f t="shared" si="534"/>
        <v xml:space="preserve"> tarnobrzeski </v>
      </c>
      <c r="C3797" s="4" t="s">
        <v>7</v>
      </c>
      <c r="D3797" s="6">
        <v>2627</v>
      </c>
      <c r="E3797" s="6">
        <v>1342</v>
      </c>
      <c r="F3797" s="6">
        <v>1285</v>
      </c>
      <c r="G3797" t="b">
        <f t="shared" si="535"/>
        <v>0</v>
      </c>
      <c r="H3797" t="b">
        <f t="shared" si="536"/>
        <v>1</v>
      </c>
      <c r="I3797" t="b">
        <f t="shared" si="537"/>
        <v>1</v>
      </c>
      <c r="J3797" t="b">
        <f t="shared" si="538"/>
        <v>0</v>
      </c>
    </row>
    <row r="3798" spans="1:10">
      <c r="A3798" s="1" t="s">
        <v>414</v>
      </c>
      <c r="B3798" t="str">
        <f t="shared" si="534"/>
        <v xml:space="preserve"> tarnobrzeski </v>
      </c>
      <c r="C3798" s="4" t="s">
        <v>8</v>
      </c>
      <c r="D3798" s="6">
        <v>2671</v>
      </c>
      <c r="E3798" s="6">
        <v>1393</v>
      </c>
      <c r="F3798" s="6">
        <v>1278</v>
      </c>
      <c r="G3798" t="b">
        <f t="shared" si="535"/>
        <v>0</v>
      </c>
      <c r="H3798" t="b">
        <f t="shared" si="536"/>
        <v>1</v>
      </c>
      <c r="I3798" t="b">
        <f t="shared" si="537"/>
        <v>1</v>
      </c>
      <c r="J3798" t="b">
        <f t="shared" si="538"/>
        <v>0</v>
      </c>
    </row>
    <row r="3799" spans="1:10">
      <c r="A3799" s="1" t="s">
        <v>414</v>
      </c>
      <c r="B3799" t="str">
        <f t="shared" si="534"/>
        <v xml:space="preserve"> tarnobrzeski </v>
      </c>
      <c r="C3799" s="4" t="s">
        <v>9</v>
      </c>
      <c r="D3799" s="6">
        <v>3162</v>
      </c>
      <c r="E3799" s="6">
        <v>1648</v>
      </c>
      <c r="F3799" s="6">
        <v>1514</v>
      </c>
      <c r="G3799" t="b">
        <f t="shared" si="535"/>
        <v>0</v>
      </c>
      <c r="H3799" t="b">
        <f t="shared" si="536"/>
        <v>1</v>
      </c>
      <c r="I3799" t="b">
        <f t="shared" si="537"/>
        <v>1</v>
      </c>
      <c r="J3799" t="b">
        <f t="shared" si="538"/>
        <v>0</v>
      </c>
    </row>
    <row r="3800" spans="1:10">
      <c r="A3800" s="1" t="s">
        <v>414</v>
      </c>
      <c r="B3800" t="str">
        <f t="shared" si="534"/>
        <v xml:space="preserve"> tarnobrzeski </v>
      </c>
      <c r="C3800" s="4" t="s">
        <v>10</v>
      </c>
      <c r="D3800" s="6">
        <v>3689</v>
      </c>
      <c r="E3800" s="6">
        <v>1868</v>
      </c>
      <c r="F3800" s="6">
        <v>1821</v>
      </c>
      <c r="G3800" t="b">
        <f t="shared" si="535"/>
        <v>0</v>
      </c>
      <c r="H3800" t="b">
        <f t="shared" si="536"/>
        <v>1</v>
      </c>
      <c r="I3800" t="b">
        <f t="shared" si="537"/>
        <v>1</v>
      </c>
      <c r="J3800" t="b">
        <f t="shared" si="538"/>
        <v>0</v>
      </c>
    </row>
    <row r="3801" spans="1:10">
      <c r="A3801" s="1" t="s">
        <v>414</v>
      </c>
      <c r="B3801" t="str">
        <f t="shared" si="534"/>
        <v xml:space="preserve"> tarnobrzeski </v>
      </c>
      <c r="C3801" s="4" t="s">
        <v>11</v>
      </c>
      <c r="D3801" s="6">
        <v>4153</v>
      </c>
      <c r="E3801" s="6">
        <v>2191</v>
      </c>
      <c r="F3801" s="6">
        <v>1962</v>
      </c>
      <c r="G3801" t="b">
        <f t="shared" si="535"/>
        <v>0</v>
      </c>
      <c r="H3801" t="b">
        <f t="shared" si="536"/>
        <v>1</v>
      </c>
      <c r="I3801" t="b">
        <f t="shared" si="537"/>
        <v>1</v>
      </c>
      <c r="J3801" t="b">
        <f t="shared" si="538"/>
        <v>0</v>
      </c>
    </row>
    <row r="3802" spans="1:10">
      <c r="A3802" s="1" t="s">
        <v>414</v>
      </c>
      <c r="B3802" t="str">
        <f t="shared" si="534"/>
        <v xml:space="preserve"> tarnobrzeski </v>
      </c>
      <c r="C3802" s="4" t="s">
        <v>12</v>
      </c>
      <c r="D3802" s="6">
        <v>4369</v>
      </c>
      <c r="E3802" s="6">
        <v>2198</v>
      </c>
      <c r="F3802" s="6">
        <v>2171</v>
      </c>
      <c r="G3802" t="b">
        <f t="shared" si="535"/>
        <v>0</v>
      </c>
      <c r="H3802" t="b">
        <f t="shared" si="536"/>
        <v>1</v>
      </c>
      <c r="I3802" t="b">
        <f t="shared" si="537"/>
        <v>1</v>
      </c>
      <c r="J3802" t="b">
        <f t="shared" si="538"/>
        <v>0</v>
      </c>
    </row>
    <row r="3803" spans="1:10">
      <c r="A3803" s="1" t="s">
        <v>414</v>
      </c>
      <c r="B3803" t="str">
        <f t="shared" si="534"/>
        <v xml:space="preserve"> tarnobrzeski </v>
      </c>
      <c r="C3803" s="4" t="s">
        <v>13</v>
      </c>
      <c r="D3803" s="6">
        <v>4172</v>
      </c>
      <c r="E3803" s="6">
        <v>2104</v>
      </c>
      <c r="F3803" s="6">
        <v>2068</v>
      </c>
      <c r="G3803" t="b">
        <f t="shared" si="535"/>
        <v>0</v>
      </c>
      <c r="H3803" t="b">
        <f t="shared" si="536"/>
        <v>1</v>
      </c>
      <c r="I3803" t="b">
        <f t="shared" si="537"/>
        <v>1</v>
      </c>
      <c r="J3803" t="b">
        <f t="shared" si="538"/>
        <v>0</v>
      </c>
    </row>
    <row r="3804" spans="1:10">
      <c r="A3804" s="1" t="s">
        <v>414</v>
      </c>
      <c r="B3804" t="str">
        <f t="shared" si="534"/>
        <v xml:space="preserve"> tarnobrzeski </v>
      </c>
      <c r="C3804" s="4" t="s">
        <v>14</v>
      </c>
      <c r="D3804" s="6">
        <v>4130</v>
      </c>
      <c r="E3804" s="6">
        <v>2117</v>
      </c>
      <c r="F3804" s="6">
        <v>2013</v>
      </c>
      <c r="G3804" t="b">
        <f t="shared" si="535"/>
        <v>0</v>
      </c>
      <c r="H3804" t="b">
        <f t="shared" si="536"/>
        <v>1</v>
      </c>
      <c r="I3804" t="b">
        <f t="shared" si="537"/>
        <v>1</v>
      </c>
      <c r="J3804" t="b">
        <f t="shared" si="538"/>
        <v>0</v>
      </c>
    </row>
    <row r="3805" spans="1:10">
      <c r="A3805" s="1" t="s">
        <v>414</v>
      </c>
      <c r="B3805" t="str">
        <f t="shared" si="534"/>
        <v xml:space="preserve"> tarnobrzeski </v>
      </c>
      <c r="C3805" s="4" t="s">
        <v>15</v>
      </c>
      <c r="D3805" s="6">
        <v>3535</v>
      </c>
      <c r="E3805" s="6">
        <v>1808</v>
      </c>
      <c r="F3805" s="6">
        <v>1727</v>
      </c>
      <c r="G3805" t="b">
        <f t="shared" si="535"/>
        <v>0</v>
      </c>
      <c r="H3805" t="b">
        <f t="shared" si="536"/>
        <v>1</v>
      </c>
      <c r="I3805" t="b">
        <f t="shared" si="537"/>
        <v>1</v>
      </c>
      <c r="J3805" t="b">
        <f t="shared" si="538"/>
        <v>0</v>
      </c>
    </row>
    <row r="3806" spans="1:10">
      <c r="A3806" s="1" t="s">
        <v>414</v>
      </c>
      <c r="B3806" t="str">
        <f t="shared" si="534"/>
        <v xml:space="preserve"> tarnobrzeski </v>
      </c>
      <c r="C3806" s="4" t="s">
        <v>16</v>
      </c>
      <c r="D3806" s="6">
        <v>3311</v>
      </c>
      <c r="E3806" s="6">
        <v>1677</v>
      </c>
      <c r="F3806" s="6">
        <v>1634</v>
      </c>
      <c r="G3806" t="b">
        <f t="shared" si="535"/>
        <v>0</v>
      </c>
      <c r="H3806" t="b">
        <f t="shared" si="536"/>
        <v>1</v>
      </c>
      <c r="I3806" t="b">
        <f t="shared" si="537"/>
        <v>1</v>
      </c>
      <c r="J3806" t="b">
        <f t="shared" si="538"/>
        <v>0</v>
      </c>
    </row>
    <row r="3807" spans="1:10">
      <c r="A3807" s="1" t="s">
        <v>414</v>
      </c>
      <c r="B3807" t="str">
        <f t="shared" si="534"/>
        <v xml:space="preserve"> tarnobrzeski </v>
      </c>
      <c r="C3807" s="4" t="s">
        <v>17</v>
      </c>
      <c r="D3807" s="6">
        <v>3877</v>
      </c>
      <c r="E3807" s="6">
        <v>1894</v>
      </c>
      <c r="F3807" s="6">
        <v>1983</v>
      </c>
      <c r="G3807" t="b">
        <f t="shared" si="535"/>
        <v>0</v>
      </c>
      <c r="H3807" t="b">
        <f t="shared" si="536"/>
        <v>1</v>
      </c>
      <c r="I3807" t="b">
        <f t="shared" si="537"/>
        <v>1</v>
      </c>
      <c r="J3807" t="b">
        <f t="shared" si="538"/>
        <v>0</v>
      </c>
    </row>
    <row r="3808" spans="1:10">
      <c r="A3808" s="1" t="s">
        <v>414</v>
      </c>
      <c r="B3808" t="str">
        <f t="shared" si="534"/>
        <v xml:space="preserve"> tarnobrzeski </v>
      </c>
      <c r="C3808" s="4" t="s">
        <v>18</v>
      </c>
      <c r="D3808" s="6">
        <v>3579</v>
      </c>
      <c r="E3808" s="6">
        <v>1720</v>
      </c>
      <c r="F3808" s="6">
        <v>1859</v>
      </c>
      <c r="G3808" t="b">
        <f t="shared" si="535"/>
        <v>0</v>
      </c>
      <c r="H3808" t="b">
        <f t="shared" si="536"/>
        <v>1</v>
      </c>
      <c r="I3808" t="b">
        <f t="shared" si="537"/>
        <v>1</v>
      </c>
      <c r="J3808" t="b">
        <f t="shared" si="538"/>
        <v>0</v>
      </c>
    </row>
    <row r="3809" spans="1:10">
      <c r="A3809" s="1" t="s">
        <v>414</v>
      </c>
      <c r="B3809" t="str">
        <f t="shared" si="534"/>
        <v xml:space="preserve"> tarnobrzeski </v>
      </c>
      <c r="C3809" s="4" t="s">
        <v>19</v>
      </c>
      <c r="D3809" s="6">
        <v>2837</v>
      </c>
      <c r="E3809" s="6">
        <v>1306</v>
      </c>
      <c r="F3809" s="6">
        <v>1531</v>
      </c>
      <c r="G3809" t="b">
        <f t="shared" si="535"/>
        <v>0</v>
      </c>
      <c r="H3809" t="b">
        <f t="shared" si="536"/>
        <v>1</v>
      </c>
      <c r="I3809" t="b">
        <f t="shared" si="537"/>
        <v>1</v>
      </c>
      <c r="J3809" t="b">
        <f t="shared" si="538"/>
        <v>0</v>
      </c>
    </row>
    <row r="3810" spans="1:10">
      <c r="A3810" s="1" t="s">
        <v>414</v>
      </c>
      <c r="B3810" t="str">
        <f t="shared" si="534"/>
        <v xml:space="preserve"> tarnobrzeski </v>
      </c>
      <c r="C3810" s="4" t="s">
        <v>5</v>
      </c>
      <c r="D3810" s="6">
        <v>5305</v>
      </c>
      <c r="E3810" s="6">
        <v>1951</v>
      </c>
      <c r="F3810" s="6">
        <v>3354</v>
      </c>
      <c r="G3810" t="b">
        <f t="shared" si="535"/>
        <v>1</v>
      </c>
      <c r="H3810" t="b">
        <f t="shared" si="536"/>
        <v>1</v>
      </c>
      <c r="I3810" t="b">
        <f t="shared" si="537"/>
        <v>0</v>
      </c>
      <c r="J3810" t="b">
        <f t="shared" si="538"/>
        <v>0</v>
      </c>
    </row>
    <row r="3811" spans="1:10">
      <c r="A3811" s="1" t="s">
        <v>414</v>
      </c>
      <c r="B3811" t="str">
        <f t="shared" si="534"/>
        <v xml:space="preserve"> tarnobrzeski </v>
      </c>
      <c r="C3811" s="4" t="s">
        <v>4</v>
      </c>
      <c r="D3811" s="6">
        <f>SUM(D3809:D3810)</f>
        <v>8142</v>
      </c>
      <c r="E3811" s="6">
        <f>SUM(E3809:E3810)</f>
        <v>3257</v>
      </c>
      <c r="F3811" s="6">
        <f t="shared" ref="F3811" si="541">SUM(F3809:F3810)</f>
        <v>4885</v>
      </c>
      <c r="G3811" t="b">
        <f t="shared" si="535"/>
        <v>1</v>
      </c>
      <c r="H3811" t="b">
        <f t="shared" si="536"/>
        <v>0</v>
      </c>
      <c r="I3811" t="b">
        <f t="shared" si="537"/>
        <v>1</v>
      </c>
      <c r="J3811" t="b">
        <f t="shared" si="538"/>
        <v>0</v>
      </c>
    </row>
    <row r="3812" spans="1:10">
      <c r="A3812" s="1" t="s">
        <v>414</v>
      </c>
      <c r="B3812" t="str">
        <f t="shared" si="534"/>
        <v xml:space="preserve"> leski </v>
      </c>
      <c r="C3812" s="4" t="s">
        <v>270</v>
      </c>
      <c r="D3812" s="6">
        <v>26704</v>
      </c>
      <c r="E3812" s="6">
        <v>13199</v>
      </c>
      <c r="F3812" s="6">
        <v>13505</v>
      </c>
      <c r="G3812" t="b">
        <f t="shared" si="535"/>
        <v>1</v>
      </c>
      <c r="H3812" t="b">
        <f t="shared" si="536"/>
        <v>1</v>
      </c>
      <c r="I3812" t="b">
        <f t="shared" si="537"/>
        <v>1</v>
      </c>
      <c r="J3812" t="b">
        <f t="shared" si="538"/>
        <v>1</v>
      </c>
    </row>
    <row r="3813" spans="1:10">
      <c r="A3813" s="1" t="s">
        <v>414</v>
      </c>
      <c r="B3813" t="str">
        <f t="shared" si="534"/>
        <v xml:space="preserve"> leski </v>
      </c>
      <c r="C3813" s="4" t="s">
        <v>6</v>
      </c>
      <c r="D3813" s="6">
        <v>1151</v>
      </c>
      <c r="E3813" s="6">
        <v>563</v>
      </c>
      <c r="F3813" s="6">
        <v>588</v>
      </c>
      <c r="G3813" t="b">
        <f t="shared" si="535"/>
        <v>0</v>
      </c>
      <c r="H3813" t="b">
        <f t="shared" si="536"/>
        <v>1</v>
      </c>
      <c r="I3813" t="b">
        <f t="shared" si="537"/>
        <v>1</v>
      </c>
      <c r="J3813" t="b">
        <f t="shared" si="538"/>
        <v>0</v>
      </c>
    </row>
    <row r="3814" spans="1:10">
      <c r="A3814" s="1" t="s">
        <v>414</v>
      </c>
      <c r="B3814" t="str">
        <f t="shared" si="534"/>
        <v xml:space="preserve"> leski </v>
      </c>
      <c r="C3814" s="4" t="s">
        <v>7</v>
      </c>
      <c r="D3814" s="6">
        <v>1355</v>
      </c>
      <c r="E3814" s="6">
        <v>698</v>
      </c>
      <c r="F3814" s="6">
        <v>657</v>
      </c>
      <c r="G3814" t="b">
        <f t="shared" si="535"/>
        <v>0</v>
      </c>
      <c r="H3814" t="b">
        <f t="shared" si="536"/>
        <v>1</v>
      </c>
      <c r="I3814" t="b">
        <f t="shared" si="537"/>
        <v>1</v>
      </c>
      <c r="J3814" t="b">
        <f t="shared" si="538"/>
        <v>0</v>
      </c>
    </row>
    <row r="3815" spans="1:10">
      <c r="A3815" s="1" t="s">
        <v>414</v>
      </c>
      <c r="B3815" t="str">
        <f t="shared" si="534"/>
        <v xml:space="preserve"> leski </v>
      </c>
      <c r="C3815" s="4" t="s">
        <v>8</v>
      </c>
      <c r="D3815" s="6">
        <v>1264</v>
      </c>
      <c r="E3815" s="6">
        <v>640</v>
      </c>
      <c r="F3815" s="6">
        <v>624</v>
      </c>
      <c r="G3815" t="b">
        <f t="shared" si="535"/>
        <v>0</v>
      </c>
      <c r="H3815" t="b">
        <f t="shared" si="536"/>
        <v>1</v>
      </c>
      <c r="I3815" t="b">
        <f t="shared" si="537"/>
        <v>1</v>
      </c>
      <c r="J3815" t="b">
        <f t="shared" si="538"/>
        <v>0</v>
      </c>
    </row>
    <row r="3816" spans="1:10">
      <c r="A3816" s="1" t="s">
        <v>414</v>
      </c>
      <c r="B3816" t="str">
        <f t="shared" si="534"/>
        <v xml:space="preserve"> leski </v>
      </c>
      <c r="C3816" s="4" t="s">
        <v>9</v>
      </c>
      <c r="D3816" s="6">
        <v>1527</v>
      </c>
      <c r="E3816" s="6">
        <v>792</v>
      </c>
      <c r="F3816" s="6">
        <v>735</v>
      </c>
      <c r="G3816" t="b">
        <f t="shared" si="535"/>
        <v>0</v>
      </c>
      <c r="H3816" t="b">
        <f t="shared" si="536"/>
        <v>1</v>
      </c>
      <c r="I3816" t="b">
        <f t="shared" si="537"/>
        <v>1</v>
      </c>
      <c r="J3816" t="b">
        <f t="shared" si="538"/>
        <v>0</v>
      </c>
    </row>
    <row r="3817" spans="1:10">
      <c r="A3817" s="1" t="s">
        <v>414</v>
      </c>
      <c r="B3817" t="str">
        <f t="shared" si="534"/>
        <v xml:space="preserve"> leski </v>
      </c>
      <c r="C3817" s="4" t="s">
        <v>10</v>
      </c>
      <c r="D3817" s="6">
        <v>1773</v>
      </c>
      <c r="E3817" s="6">
        <v>889</v>
      </c>
      <c r="F3817" s="6">
        <v>884</v>
      </c>
      <c r="G3817" t="b">
        <f t="shared" si="535"/>
        <v>0</v>
      </c>
      <c r="H3817" t="b">
        <f t="shared" si="536"/>
        <v>1</v>
      </c>
      <c r="I3817" t="b">
        <f t="shared" si="537"/>
        <v>1</v>
      </c>
      <c r="J3817" t="b">
        <f t="shared" si="538"/>
        <v>0</v>
      </c>
    </row>
    <row r="3818" spans="1:10">
      <c r="A3818" s="1" t="s">
        <v>414</v>
      </c>
      <c r="B3818" t="str">
        <f t="shared" si="534"/>
        <v xml:space="preserve"> leski </v>
      </c>
      <c r="C3818" s="4" t="s">
        <v>11</v>
      </c>
      <c r="D3818" s="6">
        <v>1983</v>
      </c>
      <c r="E3818" s="6">
        <v>1028</v>
      </c>
      <c r="F3818" s="6">
        <v>955</v>
      </c>
      <c r="G3818" t="b">
        <f t="shared" si="535"/>
        <v>0</v>
      </c>
      <c r="H3818" t="b">
        <f t="shared" si="536"/>
        <v>1</v>
      </c>
      <c r="I3818" t="b">
        <f t="shared" si="537"/>
        <v>1</v>
      </c>
      <c r="J3818" t="b">
        <f t="shared" si="538"/>
        <v>0</v>
      </c>
    </row>
    <row r="3819" spans="1:10">
      <c r="A3819" s="1" t="s">
        <v>414</v>
      </c>
      <c r="B3819" t="str">
        <f t="shared" si="534"/>
        <v xml:space="preserve"> leski </v>
      </c>
      <c r="C3819" s="4" t="s">
        <v>12</v>
      </c>
      <c r="D3819" s="6">
        <v>2074</v>
      </c>
      <c r="E3819" s="6">
        <v>1059</v>
      </c>
      <c r="F3819" s="6">
        <v>1015</v>
      </c>
      <c r="G3819" t="b">
        <f t="shared" si="535"/>
        <v>0</v>
      </c>
      <c r="H3819" t="b">
        <f t="shared" si="536"/>
        <v>1</v>
      </c>
      <c r="I3819" t="b">
        <f t="shared" si="537"/>
        <v>1</v>
      </c>
      <c r="J3819" t="b">
        <f t="shared" si="538"/>
        <v>0</v>
      </c>
    </row>
    <row r="3820" spans="1:10">
      <c r="A3820" s="1" t="s">
        <v>414</v>
      </c>
      <c r="B3820" t="str">
        <f t="shared" si="534"/>
        <v xml:space="preserve"> leski </v>
      </c>
      <c r="C3820" s="4" t="s">
        <v>13</v>
      </c>
      <c r="D3820" s="6">
        <v>2138</v>
      </c>
      <c r="E3820" s="6">
        <v>1063</v>
      </c>
      <c r="F3820" s="6">
        <v>1075</v>
      </c>
      <c r="G3820" t="b">
        <f t="shared" si="535"/>
        <v>0</v>
      </c>
      <c r="H3820" t="b">
        <f t="shared" si="536"/>
        <v>1</v>
      </c>
      <c r="I3820" t="b">
        <f t="shared" si="537"/>
        <v>1</v>
      </c>
      <c r="J3820" t="b">
        <f t="shared" si="538"/>
        <v>0</v>
      </c>
    </row>
    <row r="3821" spans="1:10">
      <c r="A3821" s="1" t="s">
        <v>414</v>
      </c>
      <c r="B3821" t="str">
        <f t="shared" si="534"/>
        <v xml:space="preserve"> leski </v>
      </c>
      <c r="C3821" s="4" t="s">
        <v>14</v>
      </c>
      <c r="D3821" s="6">
        <v>1991</v>
      </c>
      <c r="E3821" s="6">
        <v>1016</v>
      </c>
      <c r="F3821" s="6">
        <v>975</v>
      </c>
      <c r="G3821" t="b">
        <f t="shared" si="535"/>
        <v>0</v>
      </c>
      <c r="H3821" t="b">
        <f t="shared" si="536"/>
        <v>1</v>
      </c>
      <c r="I3821" t="b">
        <f t="shared" si="537"/>
        <v>1</v>
      </c>
      <c r="J3821" t="b">
        <f t="shared" si="538"/>
        <v>0</v>
      </c>
    </row>
    <row r="3822" spans="1:10">
      <c r="A3822" s="1" t="s">
        <v>414</v>
      </c>
      <c r="B3822" t="str">
        <f t="shared" si="534"/>
        <v xml:space="preserve"> leski </v>
      </c>
      <c r="C3822" s="4" t="s">
        <v>15</v>
      </c>
      <c r="D3822" s="6">
        <v>1753</v>
      </c>
      <c r="E3822" s="6">
        <v>916</v>
      </c>
      <c r="F3822" s="6">
        <v>837</v>
      </c>
      <c r="G3822" t="b">
        <f t="shared" si="535"/>
        <v>0</v>
      </c>
      <c r="H3822" t="b">
        <f t="shared" si="536"/>
        <v>1</v>
      </c>
      <c r="I3822" t="b">
        <f t="shared" si="537"/>
        <v>1</v>
      </c>
      <c r="J3822" t="b">
        <f t="shared" si="538"/>
        <v>0</v>
      </c>
    </row>
    <row r="3823" spans="1:10">
      <c r="A3823" s="1" t="s">
        <v>414</v>
      </c>
      <c r="B3823" t="str">
        <f t="shared" si="534"/>
        <v xml:space="preserve"> leski </v>
      </c>
      <c r="C3823" s="4" t="s">
        <v>16</v>
      </c>
      <c r="D3823" s="6">
        <v>1806</v>
      </c>
      <c r="E3823" s="6">
        <v>928</v>
      </c>
      <c r="F3823" s="6">
        <v>878</v>
      </c>
      <c r="G3823" t="b">
        <f t="shared" si="535"/>
        <v>0</v>
      </c>
      <c r="H3823" t="b">
        <f t="shared" si="536"/>
        <v>1</v>
      </c>
      <c r="I3823" t="b">
        <f t="shared" si="537"/>
        <v>1</v>
      </c>
      <c r="J3823" t="b">
        <f t="shared" si="538"/>
        <v>0</v>
      </c>
    </row>
    <row r="3824" spans="1:10">
      <c r="A3824" s="1" t="s">
        <v>414</v>
      </c>
      <c r="B3824" t="str">
        <f t="shared" si="534"/>
        <v xml:space="preserve"> leski </v>
      </c>
      <c r="C3824" s="4" t="s">
        <v>17</v>
      </c>
      <c r="D3824" s="6">
        <v>1931</v>
      </c>
      <c r="E3824" s="6">
        <v>966</v>
      </c>
      <c r="F3824" s="6">
        <v>965</v>
      </c>
      <c r="G3824" t="b">
        <f t="shared" si="535"/>
        <v>0</v>
      </c>
      <c r="H3824" t="b">
        <f t="shared" si="536"/>
        <v>1</v>
      </c>
      <c r="I3824" t="b">
        <f t="shared" si="537"/>
        <v>1</v>
      </c>
      <c r="J3824" t="b">
        <f t="shared" si="538"/>
        <v>0</v>
      </c>
    </row>
    <row r="3825" spans="1:10">
      <c r="A3825" s="1" t="s">
        <v>414</v>
      </c>
      <c r="B3825" t="str">
        <f t="shared" si="534"/>
        <v xml:space="preserve"> leski </v>
      </c>
      <c r="C3825" s="4" t="s">
        <v>18</v>
      </c>
      <c r="D3825" s="6">
        <v>1770</v>
      </c>
      <c r="E3825" s="6">
        <v>857</v>
      </c>
      <c r="F3825" s="6">
        <v>913</v>
      </c>
      <c r="G3825" t="b">
        <f t="shared" si="535"/>
        <v>0</v>
      </c>
      <c r="H3825" t="b">
        <f t="shared" si="536"/>
        <v>1</v>
      </c>
      <c r="I3825" t="b">
        <f t="shared" si="537"/>
        <v>1</v>
      </c>
      <c r="J3825" t="b">
        <f t="shared" si="538"/>
        <v>0</v>
      </c>
    </row>
    <row r="3826" spans="1:10">
      <c r="A3826" s="1" t="s">
        <v>414</v>
      </c>
      <c r="B3826" t="str">
        <f t="shared" si="534"/>
        <v xml:space="preserve"> leski </v>
      </c>
      <c r="C3826" s="4" t="s">
        <v>19</v>
      </c>
      <c r="D3826" s="6">
        <v>1439</v>
      </c>
      <c r="E3826" s="6">
        <v>687</v>
      </c>
      <c r="F3826" s="6">
        <v>752</v>
      </c>
      <c r="G3826" t="b">
        <f t="shared" si="535"/>
        <v>0</v>
      </c>
      <c r="H3826" t="b">
        <f t="shared" si="536"/>
        <v>1</v>
      </c>
      <c r="I3826" t="b">
        <f t="shared" si="537"/>
        <v>1</v>
      </c>
      <c r="J3826" t="b">
        <f t="shared" si="538"/>
        <v>0</v>
      </c>
    </row>
    <row r="3827" spans="1:10">
      <c r="A3827" s="1" t="s">
        <v>414</v>
      </c>
      <c r="B3827" t="str">
        <f t="shared" si="534"/>
        <v xml:space="preserve"> leski </v>
      </c>
      <c r="C3827" s="4" t="s">
        <v>5</v>
      </c>
      <c r="D3827" s="6">
        <v>2749</v>
      </c>
      <c r="E3827" s="6">
        <v>1097</v>
      </c>
      <c r="F3827" s="6">
        <v>1652</v>
      </c>
      <c r="G3827" t="b">
        <f t="shared" si="535"/>
        <v>1</v>
      </c>
      <c r="H3827" t="b">
        <f t="shared" si="536"/>
        <v>1</v>
      </c>
      <c r="I3827" t="b">
        <f t="shared" si="537"/>
        <v>0</v>
      </c>
      <c r="J3827" t="b">
        <f t="shared" si="538"/>
        <v>0</v>
      </c>
    </row>
    <row r="3828" spans="1:10">
      <c r="A3828" s="1" t="s">
        <v>414</v>
      </c>
      <c r="B3828" t="str">
        <f t="shared" si="534"/>
        <v xml:space="preserve"> leski </v>
      </c>
      <c r="C3828" s="4" t="s">
        <v>4</v>
      </c>
      <c r="D3828" s="6">
        <f>SUM(D3826:D3827)</f>
        <v>4188</v>
      </c>
      <c r="E3828" s="6">
        <f>SUM(E3826:E3827)</f>
        <v>1784</v>
      </c>
      <c r="F3828" s="6">
        <f t="shared" ref="F3828" si="542">SUM(F3826:F3827)</f>
        <v>2404</v>
      </c>
      <c r="G3828" t="b">
        <f t="shared" si="535"/>
        <v>1</v>
      </c>
      <c r="H3828" t="b">
        <f t="shared" si="536"/>
        <v>0</v>
      </c>
      <c r="I3828" t="b">
        <f t="shared" si="537"/>
        <v>1</v>
      </c>
      <c r="J3828" t="b">
        <f t="shared" si="538"/>
        <v>0</v>
      </c>
    </row>
    <row r="3829" spans="1:10">
      <c r="A3829" s="1" t="s">
        <v>415</v>
      </c>
      <c r="B3829" t="s">
        <v>666</v>
      </c>
      <c r="C3829" s="1" t="s">
        <v>70</v>
      </c>
      <c r="D3829" s="2">
        <v>1187587</v>
      </c>
      <c r="E3829" s="3">
        <v>578856</v>
      </c>
      <c r="F3829" s="3">
        <v>608731</v>
      </c>
      <c r="G3829" t="b">
        <f>IFERROR(IF(SEARCH(" - ",C3829)&gt;0,FALSE,TRUE),TRUE)</f>
        <v>1</v>
      </c>
      <c r="H3829" t="b">
        <f>IFERROR(IF(SEARCH("65+",C3829)&gt;0,FALSE,TRUE),TRUE)</f>
        <v>1</v>
      </c>
      <c r="I3829" t="b">
        <f>IFERROR(IF(SEARCH("70",C3829)&gt;0,FALSE,TRUE),TRUE)</f>
        <v>1</v>
      </c>
      <c r="J3829" t="b">
        <f>AND(G3829:I3829)</f>
        <v>1</v>
      </c>
    </row>
    <row r="3830" spans="1:10">
      <c r="A3830" s="1" t="s">
        <v>415</v>
      </c>
      <c r="B3830" t="str">
        <f t="shared" si="534"/>
        <v>Wszystkie</v>
      </c>
      <c r="C3830" s="4" t="s">
        <v>6</v>
      </c>
      <c r="D3830" s="5">
        <v>54281</v>
      </c>
      <c r="E3830" s="5">
        <v>28090</v>
      </c>
      <c r="F3830" s="5">
        <v>26191</v>
      </c>
      <c r="G3830" t="b">
        <f t="shared" ref="G3830:G3893" si="543">IFERROR(IF(SEARCH(" - ",C3830)&gt;0,FALSE,TRUE),TRUE)</f>
        <v>0</v>
      </c>
      <c r="H3830" t="b">
        <f t="shared" ref="H3830:H3893" si="544">IFERROR(IF(SEARCH("65+",C3830)&gt;0,FALSE,TRUE),TRUE)</f>
        <v>1</v>
      </c>
      <c r="I3830" t="b">
        <f t="shared" ref="I3830:I3893" si="545">IFERROR(IF(SEARCH("70",C3830)&gt;0,FALSE,TRUE),TRUE)</f>
        <v>1</v>
      </c>
      <c r="J3830" t="b">
        <f t="shared" ref="J3830:J3893" si="546">AND(G3830:I3830)</f>
        <v>0</v>
      </c>
    </row>
    <row r="3831" spans="1:10">
      <c r="A3831" s="1" t="s">
        <v>415</v>
      </c>
      <c r="B3831" t="str">
        <f t="shared" si="534"/>
        <v>Wszystkie</v>
      </c>
      <c r="C3831" s="4" t="s">
        <v>7</v>
      </c>
      <c r="D3831" s="6">
        <v>60397</v>
      </c>
      <c r="E3831" s="6">
        <v>31071</v>
      </c>
      <c r="F3831" s="6">
        <v>29326</v>
      </c>
      <c r="G3831" t="b">
        <f t="shared" si="543"/>
        <v>0</v>
      </c>
      <c r="H3831" t="b">
        <f t="shared" si="544"/>
        <v>1</v>
      </c>
      <c r="I3831" t="b">
        <f t="shared" si="545"/>
        <v>1</v>
      </c>
      <c r="J3831" t="b">
        <f t="shared" si="546"/>
        <v>0</v>
      </c>
    </row>
    <row r="3832" spans="1:10">
      <c r="A3832" s="1" t="s">
        <v>415</v>
      </c>
      <c r="B3832" t="str">
        <f t="shared" ref="B3832:B3895" si="547">IF(C3831="65+",C3832,B3831)</f>
        <v>Wszystkie</v>
      </c>
      <c r="C3832" s="4" t="s">
        <v>8</v>
      </c>
      <c r="D3832" s="6">
        <v>55700</v>
      </c>
      <c r="E3832" s="6">
        <v>28431</v>
      </c>
      <c r="F3832" s="6">
        <v>27269</v>
      </c>
      <c r="G3832" t="b">
        <f t="shared" si="543"/>
        <v>0</v>
      </c>
      <c r="H3832" t="b">
        <f t="shared" si="544"/>
        <v>1</v>
      </c>
      <c r="I3832" t="b">
        <f t="shared" si="545"/>
        <v>1</v>
      </c>
      <c r="J3832" t="b">
        <f t="shared" si="546"/>
        <v>0</v>
      </c>
    </row>
    <row r="3833" spans="1:10">
      <c r="A3833" s="1" t="s">
        <v>415</v>
      </c>
      <c r="B3833" t="str">
        <f t="shared" si="547"/>
        <v>Wszystkie</v>
      </c>
      <c r="C3833" s="4" t="s">
        <v>9</v>
      </c>
      <c r="D3833" s="6">
        <v>63180</v>
      </c>
      <c r="E3833" s="6">
        <v>32362</v>
      </c>
      <c r="F3833" s="6">
        <v>30818</v>
      </c>
      <c r="G3833" t="b">
        <f t="shared" si="543"/>
        <v>0</v>
      </c>
      <c r="H3833" t="b">
        <f t="shared" si="544"/>
        <v>1</v>
      </c>
      <c r="I3833" t="b">
        <f t="shared" si="545"/>
        <v>1</v>
      </c>
      <c r="J3833" t="b">
        <f t="shared" si="546"/>
        <v>0</v>
      </c>
    </row>
    <row r="3834" spans="1:10">
      <c r="A3834" s="1" t="s">
        <v>415</v>
      </c>
      <c r="B3834" t="str">
        <f t="shared" si="547"/>
        <v>Wszystkie</v>
      </c>
      <c r="C3834" s="4" t="s">
        <v>10</v>
      </c>
      <c r="D3834" s="6">
        <v>79775</v>
      </c>
      <c r="E3834" s="6">
        <v>40758</v>
      </c>
      <c r="F3834" s="6">
        <v>39017</v>
      </c>
      <c r="G3834" t="b">
        <f t="shared" si="543"/>
        <v>0</v>
      </c>
      <c r="H3834" t="b">
        <f t="shared" si="544"/>
        <v>1</v>
      </c>
      <c r="I3834" t="b">
        <f t="shared" si="545"/>
        <v>1</v>
      </c>
      <c r="J3834" t="b">
        <f t="shared" si="546"/>
        <v>0</v>
      </c>
    </row>
    <row r="3835" spans="1:10">
      <c r="A3835" s="1" t="s">
        <v>415</v>
      </c>
      <c r="B3835" t="str">
        <f t="shared" si="547"/>
        <v>Wszystkie</v>
      </c>
      <c r="C3835" s="4" t="s">
        <v>11</v>
      </c>
      <c r="D3835" s="6">
        <v>91281</v>
      </c>
      <c r="E3835" s="6">
        <v>47239</v>
      </c>
      <c r="F3835" s="6">
        <v>44042</v>
      </c>
      <c r="G3835" t="b">
        <f t="shared" si="543"/>
        <v>0</v>
      </c>
      <c r="H3835" t="b">
        <f t="shared" si="544"/>
        <v>1</v>
      </c>
      <c r="I3835" t="b">
        <f t="shared" si="545"/>
        <v>1</v>
      </c>
      <c r="J3835" t="b">
        <f t="shared" si="546"/>
        <v>0</v>
      </c>
    </row>
    <row r="3836" spans="1:10">
      <c r="A3836" s="1" t="s">
        <v>415</v>
      </c>
      <c r="B3836" t="str">
        <f t="shared" si="547"/>
        <v>Wszystkie</v>
      </c>
      <c r="C3836" s="4" t="s">
        <v>12</v>
      </c>
      <c r="D3836" s="6">
        <v>97394</v>
      </c>
      <c r="E3836" s="6">
        <v>50741</v>
      </c>
      <c r="F3836" s="6">
        <v>46653</v>
      </c>
      <c r="G3836" t="b">
        <f t="shared" si="543"/>
        <v>0</v>
      </c>
      <c r="H3836" t="b">
        <f t="shared" si="544"/>
        <v>1</v>
      </c>
      <c r="I3836" t="b">
        <f t="shared" si="545"/>
        <v>1</v>
      </c>
      <c r="J3836" t="b">
        <f t="shared" si="546"/>
        <v>0</v>
      </c>
    </row>
    <row r="3837" spans="1:10">
      <c r="A3837" s="1" t="s">
        <v>415</v>
      </c>
      <c r="B3837" t="str">
        <f t="shared" si="547"/>
        <v>Wszystkie</v>
      </c>
      <c r="C3837" s="4" t="s">
        <v>13</v>
      </c>
      <c r="D3837" s="6">
        <v>88784</v>
      </c>
      <c r="E3837" s="6">
        <v>45482</v>
      </c>
      <c r="F3837" s="6">
        <v>43302</v>
      </c>
      <c r="G3837" t="b">
        <f t="shared" si="543"/>
        <v>0</v>
      </c>
      <c r="H3837" t="b">
        <f t="shared" si="544"/>
        <v>1</v>
      </c>
      <c r="I3837" t="b">
        <f t="shared" si="545"/>
        <v>1</v>
      </c>
      <c r="J3837" t="b">
        <f t="shared" si="546"/>
        <v>0</v>
      </c>
    </row>
    <row r="3838" spans="1:10">
      <c r="A3838" s="1" t="s">
        <v>415</v>
      </c>
      <c r="B3838" t="str">
        <f t="shared" si="547"/>
        <v>Wszystkie</v>
      </c>
      <c r="C3838" s="4" t="s">
        <v>14</v>
      </c>
      <c r="D3838" s="6">
        <v>82519</v>
      </c>
      <c r="E3838" s="6">
        <v>41891</v>
      </c>
      <c r="F3838" s="6">
        <v>40628</v>
      </c>
      <c r="G3838" t="b">
        <f t="shared" si="543"/>
        <v>0</v>
      </c>
      <c r="H3838" t="b">
        <f t="shared" si="544"/>
        <v>1</v>
      </c>
      <c r="I3838" t="b">
        <f t="shared" si="545"/>
        <v>1</v>
      </c>
      <c r="J3838" t="b">
        <f t="shared" si="546"/>
        <v>0</v>
      </c>
    </row>
    <row r="3839" spans="1:10">
      <c r="A3839" s="1" t="s">
        <v>415</v>
      </c>
      <c r="B3839" t="str">
        <f t="shared" si="547"/>
        <v>Wszystkie</v>
      </c>
      <c r="C3839" s="4" t="s">
        <v>15</v>
      </c>
      <c r="D3839" s="6">
        <v>76507</v>
      </c>
      <c r="E3839" s="6">
        <v>38521</v>
      </c>
      <c r="F3839" s="6">
        <v>37986</v>
      </c>
      <c r="G3839" t="b">
        <f t="shared" si="543"/>
        <v>0</v>
      </c>
      <c r="H3839" t="b">
        <f t="shared" si="544"/>
        <v>1</v>
      </c>
      <c r="I3839" t="b">
        <f t="shared" si="545"/>
        <v>1</v>
      </c>
      <c r="J3839" t="b">
        <f t="shared" si="546"/>
        <v>0</v>
      </c>
    </row>
    <row r="3840" spans="1:10">
      <c r="A3840" s="1" t="s">
        <v>415</v>
      </c>
      <c r="B3840" t="str">
        <f t="shared" si="547"/>
        <v>Wszystkie</v>
      </c>
      <c r="C3840" s="4" t="s">
        <v>16</v>
      </c>
      <c r="D3840" s="6">
        <v>79671</v>
      </c>
      <c r="E3840" s="6">
        <v>39823</v>
      </c>
      <c r="F3840" s="6">
        <v>39848</v>
      </c>
      <c r="G3840" t="b">
        <f t="shared" si="543"/>
        <v>0</v>
      </c>
      <c r="H3840" t="b">
        <f t="shared" si="544"/>
        <v>1</v>
      </c>
      <c r="I3840" t="b">
        <f t="shared" si="545"/>
        <v>1</v>
      </c>
      <c r="J3840" t="b">
        <f t="shared" si="546"/>
        <v>0</v>
      </c>
    </row>
    <row r="3841" spans="1:10">
      <c r="A3841" s="1" t="s">
        <v>415</v>
      </c>
      <c r="B3841" t="str">
        <f t="shared" si="547"/>
        <v>Wszystkie</v>
      </c>
      <c r="C3841" s="4" t="s">
        <v>17</v>
      </c>
      <c r="D3841" s="6">
        <v>88047</v>
      </c>
      <c r="E3841" s="6">
        <v>43327</v>
      </c>
      <c r="F3841" s="6">
        <v>44720</v>
      </c>
      <c r="G3841" t="b">
        <f t="shared" si="543"/>
        <v>0</v>
      </c>
      <c r="H3841" t="b">
        <f t="shared" si="544"/>
        <v>1</v>
      </c>
      <c r="I3841" t="b">
        <f t="shared" si="545"/>
        <v>1</v>
      </c>
      <c r="J3841" t="b">
        <f t="shared" si="546"/>
        <v>0</v>
      </c>
    </row>
    <row r="3842" spans="1:10">
      <c r="A3842" s="1" t="s">
        <v>415</v>
      </c>
      <c r="B3842" t="str">
        <f t="shared" si="547"/>
        <v>Wszystkie</v>
      </c>
      <c r="C3842" s="4" t="s">
        <v>18</v>
      </c>
      <c r="D3842" s="6">
        <v>76658</v>
      </c>
      <c r="E3842" s="6">
        <v>36426</v>
      </c>
      <c r="F3842" s="6">
        <v>40232</v>
      </c>
      <c r="G3842" t="b">
        <f t="shared" si="543"/>
        <v>0</v>
      </c>
      <c r="H3842" t="b">
        <f t="shared" si="544"/>
        <v>1</v>
      </c>
      <c r="I3842" t="b">
        <f t="shared" si="545"/>
        <v>1</v>
      </c>
      <c r="J3842" t="b">
        <f t="shared" si="546"/>
        <v>0</v>
      </c>
    </row>
    <row r="3843" spans="1:10">
      <c r="A3843" s="1" t="s">
        <v>415</v>
      </c>
      <c r="B3843" t="str">
        <f t="shared" si="547"/>
        <v>Wszystkie</v>
      </c>
      <c r="C3843" s="4" t="s">
        <v>19</v>
      </c>
      <c r="D3843" s="6">
        <v>59818</v>
      </c>
      <c r="E3843" s="6">
        <v>26469</v>
      </c>
      <c r="F3843" s="6">
        <v>33349</v>
      </c>
      <c r="G3843" t="b">
        <f t="shared" si="543"/>
        <v>0</v>
      </c>
      <c r="H3843" t="b">
        <f t="shared" si="544"/>
        <v>1</v>
      </c>
      <c r="I3843" t="b">
        <f t="shared" si="545"/>
        <v>1</v>
      </c>
      <c r="J3843" t="b">
        <f t="shared" si="546"/>
        <v>0</v>
      </c>
    </row>
    <row r="3844" spans="1:10">
      <c r="A3844" s="1" t="s">
        <v>415</v>
      </c>
      <c r="B3844" t="str">
        <f t="shared" si="547"/>
        <v>Wszystkie</v>
      </c>
      <c r="C3844" s="4" t="s">
        <v>5</v>
      </c>
      <c r="D3844" s="6">
        <v>133575</v>
      </c>
      <c r="E3844" s="6">
        <v>48225</v>
      </c>
      <c r="F3844" s="6">
        <v>85350</v>
      </c>
      <c r="G3844" t="b">
        <f t="shared" si="543"/>
        <v>1</v>
      </c>
      <c r="H3844" t="b">
        <f t="shared" si="544"/>
        <v>1</v>
      </c>
      <c r="I3844" t="b">
        <f t="shared" si="545"/>
        <v>0</v>
      </c>
      <c r="J3844" t="b">
        <f t="shared" si="546"/>
        <v>0</v>
      </c>
    </row>
    <row r="3845" spans="1:10">
      <c r="A3845" s="1" t="s">
        <v>415</v>
      </c>
      <c r="B3845" t="str">
        <f t="shared" si="547"/>
        <v>Wszystkie</v>
      </c>
      <c r="C3845" s="4" t="s">
        <v>4</v>
      </c>
      <c r="D3845" s="6">
        <f>SUM(D3843:D3844)</f>
        <v>193393</v>
      </c>
      <c r="E3845" s="6">
        <f>SUM(E3843:E3844)</f>
        <v>74694</v>
      </c>
      <c r="F3845" s="6">
        <f t="shared" ref="F3845" si="548">SUM(F3843:F3844)</f>
        <v>118699</v>
      </c>
      <c r="G3845" t="b">
        <f t="shared" si="543"/>
        <v>1</v>
      </c>
      <c r="H3845" t="b">
        <f t="shared" si="544"/>
        <v>0</v>
      </c>
      <c r="I3845" t="b">
        <f t="shared" si="545"/>
        <v>1</v>
      </c>
      <c r="J3845" t="b">
        <f t="shared" si="546"/>
        <v>0</v>
      </c>
    </row>
    <row r="3846" spans="1:10">
      <c r="A3846" s="1" t="s">
        <v>415</v>
      </c>
      <c r="B3846" t="str">
        <f t="shared" si="547"/>
        <v xml:space="preserve"> Białystok </v>
      </c>
      <c r="C3846" s="4" t="s">
        <v>271</v>
      </c>
      <c r="D3846" s="6">
        <v>296310</v>
      </c>
      <c r="E3846" s="6">
        <v>139023</v>
      </c>
      <c r="F3846" s="6">
        <v>157287</v>
      </c>
      <c r="G3846" t="b">
        <f t="shared" si="543"/>
        <v>1</v>
      </c>
      <c r="H3846" t="b">
        <f t="shared" si="544"/>
        <v>1</v>
      </c>
      <c r="I3846" t="b">
        <f t="shared" si="545"/>
        <v>1</v>
      </c>
      <c r="J3846" t="b">
        <f t="shared" si="546"/>
        <v>1</v>
      </c>
    </row>
    <row r="3847" spans="1:10">
      <c r="A3847" s="1" t="s">
        <v>415</v>
      </c>
      <c r="B3847" t="str">
        <f t="shared" si="547"/>
        <v xml:space="preserve"> Białystok </v>
      </c>
      <c r="C3847" s="4" t="s">
        <v>6</v>
      </c>
      <c r="D3847" s="6">
        <v>14682</v>
      </c>
      <c r="E3847" s="6">
        <v>7540</v>
      </c>
      <c r="F3847" s="6">
        <v>7142</v>
      </c>
      <c r="G3847" t="b">
        <f t="shared" si="543"/>
        <v>0</v>
      </c>
      <c r="H3847" t="b">
        <f t="shared" si="544"/>
        <v>1</v>
      </c>
      <c r="I3847" t="b">
        <f t="shared" si="545"/>
        <v>1</v>
      </c>
      <c r="J3847" t="b">
        <f t="shared" si="546"/>
        <v>0</v>
      </c>
    </row>
    <row r="3848" spans="1:10">
      <c r="A3848" s="1" t="s">
        <v>415</v>
      </c>
      <c r="B3848" t="str">
        <f t="shared" si="547"/>
        <v xml:space="preserve"> Białystok </v>
      </c>
      <c r="C3848" s="4" t="s">
        <v>7</v>
      </c>
      <c r="D3848" s="6">
        <v>15121</v>
      </c>
      <c r="E3848" s="6">
        <v>7830</v>
      </c>
      <c r="F3848" s="6">
        <v>7291</v>
      </c>
      <c r="G3848" t="b">
        <f t="shared" si="543"/>
        <v>0</v>
      </c>
      <c r="H3848" t="b">
        <f t="shared" si="544"/>
        <v>1</v>
      </c>
      <c r="I3848" t="b">
        <f t="shared" si="545"/>
        <v>1</v>
      </c>
      <c r="J3848" t="b">
        <f t="shared" si="546"/>
        <v>0</v>
      </c>
    </row>
    <row r="3849" spans="1:10">
      <c r="A3849" s="1" t="s">
        <v>415</v>
      </c>
      <c r="B3849" t="str">
        <f t="shared" si="547"/>
        <v xml:space="preserve"> Białystok </v>
      </c>
      <c r="C3849" s="4" t="s">
        <v>8</v>
      </c>
      <c r="D3849" s="6">
        <v>12501</v>
      </c>
      <c r="E3849" s="6">
        <v>6351</v>
      </c>
      <c r="F3849" s="6">
        <v>6150</v>
      </c>
      <c r="G3849" t="b">
        <f t="shared" si="543"/>
        <v>0</v>
      </c>
      <c r="H3849" t="b">
        <f t="shared" si="544"/>
        <v>1</v>
      </c>
      <c r="I3849" t="b">
        <f t="shared" si="545"/>
        <v>1</v>
      </c>
      <c r="J3849" t="b">
        <f t="shared" si="546"/>
        <v>0</v>
      </c>
    </row>
    <row r="3850" spans="1:10">
      <c r="A3850" s="1" t="s">
        <v>415</v>
      </c>
      <c r="B3850" t="str">
        <f t="shared" si="547"/>
        <v xml:space="preserve"> Białystok </v>
      </c>
      <c r="C3850" s="4" t="s">
        <v>9</v>
      </c>
      <c r="D3850" s="6">
        <v>13924</v>
      </c>
      <c r="E3850" s="6">
        <v>7115</v>
      </c>
      <c r="F3850" s="6">
        <v>6809</v>
      </c>
      <c r="G3850" t="b">
        <f t="shared" si="543"/>
        <v>0</v>
      </c>
      <c r="H3850" t="b">
        <f t="shared" si="544"/>
        <v>1</v>
      </c>
      <c r="I3850" t="b">
        <f t="shared" si="545"/>
        <v>1</v>
      </c>
      <c r="J3850" t="b">
        <f t="shared" si="546"/>
        <v>0</v>
      </c>
    </row>
    <row r="3851" spans="1:10">
      <c r="A3851" s="1" t="s">
        <v>415</v>
      </c>
      <c r="B3851" t="str">
        <f t="shared" si="547"/>
        <v xml:space="preserve"> Białystok </v>
      </c>
      <c r="C3851" s="4" t="s">
        <v>10</v>
      </c>
      <c r="D3851" s="6">
        <v>15765</v>
      </c>
      <c r="E3851" s="6">
        <v>7852</v>
      </c>
      <c r="F3851" s="6">
        <v>7913</v>
      </c>
      <c r="G3851" t="b">
        <f t="shared" si="543"/>
        <v>0</v>
      </c>
      <c r="H3851" t="b">
        <f t="shared" si="544"/>
        <v>1</v>
      </c>
      <c r="I3851" t="b">
        <f t="shared" si="545"/>
        <v>1</v>
      </c>
      <c r="J3851" t="b">
        <f t="shared" si="546"/>
        <v>0</v>
      </c>
    </row>
    <row r="3852" spans="1:10">
      <c r="A3852" s="1" t="s">
        <v>415</v>
      </c>
      <c r="B3852" t="str">
        <f t="shared" si="547"/>
        <v xml:space="preserve"> Białystok </v>
      </c>
      <c r="C3852" s="4" t="s">
        <v>11</v>
      </c>
      <c r="D3852" s="6">
        <v>24278</v>
      </c>
      <c r="E3852" s="6">
        <v>11809</v>
      </c>
      <c r="F3852" s="6">
        <v>12469</v>
      </c>
      <c r="G3852" t="b">
        <f t="shared" si="543"/>
        <v>0</v>
      </c>
      <c r="H3852" t="b">
        <f t="shared" si="544"/>
        <v>1</v>
      </c>
      <c r="I3852" t="b">
        <f t="shared" si="545"/>
        <v>1</v>
      </c>
      <c r="J3852" t="b">
        <f t="shared" si="546"/>
        <v>0</v>
      </c>
    </row>
    <row r="3853" spans="1:10">
      <c r="A3853" s="1" t="s">
        <v>415</v>
      </c>
      <c r="B3853" t="str">
        <f t="shared" si="547"/>
        <v xml:space="preserve"> Białystok </v>
      </c>
      <c r="C3853" s="4" t="s">
        <v>12</v>
      </c>
      <c r="D3853" s="6">
        <v>27552</v>
      </c>
      <c r="E3853" s="6">
        <v>13739</v>
      </c>
      <c r="F3853" s="6">
        <v>13813</v>
      </c>
      <c r="G3853" t="b">
        <f t="shared" si="543"/>
        <v>0</v>
      </c>
      <c r="H3853" t="b">
        <f t="shared" si="544"/>
        <v>1</v>
      </c>
      <c r="I3853" t="b">
        <f t="shared" si="545"/>
        <v>1</v>
      </c>
      <c r="J3853" t="b">
        <f t="shared" si="546"/>
        <v>0</v>
      </c>
    </row>
    <row r="3854" spans="1:10">
      <c r="A3854" s="1" t="s">
        <v>415</v>
      </c>
      <c r="B3854" t="str">
        <f t="shared" si="547"/>
        <v xml:space="preserve"> Białystok </v>
      </c>
      <c r="C3854" s="4" t="s">
        <v>13</v>
      </c>
      <c r="D3854" s="6">
        <v>24702</v>
      </c>
      <c r="E3854" s="6">
        <v>12296</v>
      </c>
      <c r="F3854" s="6">
        <v>12406</v>
      </c>
      <c r="G3854" t="b">
        <f t="shared" si="543"/>
        <v>0</v>
      </c>
      <c r="H3854" t="b">
        <f t="shared" si="544"/>
        <v>1</v>
      </c>
      <c r="I3854" t="b">
        <f t="shared" si="545"/>
        <v>1</v>
      </c>
      <c r="J3854" t="b">
        <f t="shared" si="546"/>
        <v>0</v>
      </c>
    </row>
    <row r="3855" spans="1:10">
      <c r="A3855" s="1" t="s">
        <v>415</v>
      </c>
      <c r="B3855" t="str">
        <f t="shared" si="547"/>
        <v xml:space="preserve"> Białystok </v>
      </c>
      <c r="C3855" s="4" t="s">
        <v>14</v>
      </c>
      <c r="D3855" s="6">
        <v>21792</v>
      </c>
      <c r="E3855" s="6">
        <v>10620</v>
      </c>
      <c r="F3855" s="6">
        <v>11172</v>
      </c>
      <c r="G3855" t="b">
        <f t="shared" si="543"/>
        <v>0</v>
      </c>
      <c r="H3855" t="b">
        <f t="shared" si="544"/>
        <v>1</v>
      </c>
      <c r="I3855" t="b">
        <f t="shared" si="545"/>
        <v>1</v>
      </c>
      <c r="J3855" t="b">
        <f t="shared" si="546"/>
        <v>0</v>
      </c>
    </row>
    <row r="3856" spans="1:10">
      <c r="A3856" s="1" t="s">
        <v>415</v>
      </c>
      <c r="B3856" t="str">
        <f t="shared" si="547"/>
        <v xml:space="preserve"> Białystok </v>
      </c>
      <c r="C3856" s="4" t="s">
        <v>15</v>
      </c>
      <c r="D3856" s="6">
        <v>18567</v>
      </c>
      <c r="E3856" s="6">
        <v>9006</v>
      </c>
      <c r="F3856" s="6">
        <v>9561</v>
      </c>
      <c r="G3856" t="b">
        <f t="shared" si="543"/>
        <v>0</v>
      </c>
      <c r="H3856" t="b">
        <f t="shared" si="544"/>
        <v>1</v>
      </c>
      <c r="I3856" t="b">
        <f t="shared" si="545"/>
        <v>1</v>
      </c>
      <c r="J3856" t="b">
        <f t="shared" si="546"/>
        <v>0</v>
      </c>
    </row>
    <row r="3857" spans="1:10">
      <c r="A3857" s="1" t="s">
        <v>415</v>
      </c>
      <c r="B3857" t="str">
        <f t="shared" si="547"/>
        <v xml:space="preserve"> Białystok </v>
      </c>
      <c r="C3857" s="4" t="s">
        <v>16</v>
      </c>
      <c r="D3857" s="6">
        <v>18607</v>
      </c>
      <c r="E3857" s="6">
        <v>8804</v>
      </c>
      <c r="F3857" s="6">
        <v>9803</v>
      </c>
      <c r="G3857" t="b">
        <f t="shared" si="543"/>
        <v>0</v>
      </c>
      <c r="H3857" t="b">
        <f t="shared" si="544"/>
        <v>1</v>
      </c>
      <c r="I3857" t="b">
        <f t="shared" si="545"/>
        <v>1</v>
      </c>
      <c r="J3857" t="b">
        <f t="shared" si="546"/>
        <v>0</v>
      </c>
    </row>
    <row r="3858" spans="1:10">
      <c r="A3858" s="1" t="s">
        <v>415</v>
      </c>
      <c r="B3858" t="str">
        <f t="shared" si="547"/>
        <v xml:space="preserve"> Białystok </v>
      </c>
      <c r="C3858" s="4" t="s">
        <v>17</v>
      </c>
      <c r="D3858" s="6">
        <v>21931</v>
      </c>
      <c r="E3858" s="6">
        <v>9935</v>
      </c>
      <c r="F3858" s="6">
        <v>11996</v>
      </c>
      <c r="G3858" t="b">
        <f t="shared" si="543"/>
        <v>0</v>
      </c>
      <c r="H3858" t="b">
        <f t="shared" si="544"/>
        <v>1</v>
      </c>
      <c r="I3858" t="b">
        <f t="shared" si="545"/>
        <v>1</v>
      </c>
      <c r="J3858" t="b">
        <f t="shared" si="546"/>
        <v>0</v>
      </c>
    </row>
    <row r="3859" spans="1:10">
      <c r="A3859" s="1" t="s">
        <v>415</v>
      </c>
      <c r="B3859" t="str">
        <f t="shared" si="547"/>
        <v xml:space="preserve"> Białystok </v>
      </c>
      <c r="C3859" s="4" t="s">
        <v>18</v>
      </c>
      <c r="D3859" s="6">
        <v>19982</v>
      </c>
      <c r="E3859" s="6">
        <v>8873</v>
      </c>
      <c r="F3859" s="6">
        <v>11109</v>
      </c>
      <c r="G3859" t="b">
        <f t="shared" si="543"/>
        <v>0</v>
      </c>
      <c r="H3859" t="b">
        <f t="shared" si="544"/>
        <v>1</v>
      </c>
      <c r="I3859" t="b">
        <f t="shared" si="545"/>
        <v>1</v>
      </c>
      <c r="J3859" t="b">
        <f t="shared" si="546"/>
        <v>0</v>
      </c>
    </row>
    <row r="3860" spans="1:10">
      <c r="A3860" s="1" t="s">
        <v>415</v>
      </c>
      <c r="B3860" t="str">
        <f t="shared" si="547"/>
        <v xml:space="preserve"> Białystok </v>
      </c>
      <c r="C3860" s="4" t="s">
        <v>19</v>
      </c>
      <c r="D3860" s="6">
        <v>15340</v>
      </c>
      <c r="E3860" s="6">
        <v>6237</v>
      </c>
      <c r="F3860" s="6">
        <v>9103</v>
      </c>
      <c r="G3860" t="b">
        <f t="shared" si="543"/>
        <v>0</v>
      </c>
      <c r="H3860" t="b">
        <f t="shared" si="544"/>
        <v>1</v>
      </c>
      <c r="I3860" t="b">
        <f t="shared" si="545"/>
        <v>1</v>
      </c>
      <c r="J3860" t="b">
        <f t="shared" si="546"/>
        <v>0</v>
      </c>
    </row>
    <row r="3861" spans="1:10">
      <c r="A3861" s="1" t="s">
        <v>415</v>
      </c>
      <c r="B3861" t="str">
        <f t="shared" si="547"/>
        <v xml:space="preserve"> Białystok </v>
      </c>
      <c r="C3861" s="4" t="s">
        <v>5</v>
      </c>
      <c r="D3861" s="6">
        <v>31566</v>
      </c>
      <c r="E3861" s="6">
        <v>11016</v>
      </c>
      <c r="F3861" s="6">
        <v>20550</v>
      </c>
      <c r="G3861" t="b">
        <f t="shared" si="543"/>
        <v>1</v>
      </c>
      <c r="H3861" t="b">
        <f t="shared" si="544"/>
        <v>1</v>
      </c>
      <c r="I3861" t="b">
        <f t="shared" si="545"/>
        <v>0</v>
      </c>
      <c r="J3861" t="b">
        <f t="shared" si="546"/>
        <v>0</v>
      </c>
    </row>
    <row r="3862" spans="1:10">
      <c r="A3862" s="1" t="s">
        <v>415</v>
      </c>
      <c r="B3862" t="str">
        <f t="shared" si="547"/>
        <v xml:space="preserve"> Białystok </v>
      </c>
      <c r="C3862" s="4" t="s">
        <v>4</v>
      </c>
      <c r="D3862" s="6">
        <f>SUM(D3860:D3861)</f>
        <v>46906</v>
      </c>
      <c r="E3862" s="6">
        <f>SUM(E3860:E3861)</f>
        <v>17253</v>
      </c>
      <c r="F3862" s="6">
        <f t="shared" ref="F3862" si="549">SUM(F3860:F3861)</f>
        <v>29653</v>
      </c>
      <c r="G3862" t="b">
        <f t="shared" si="543"/>
        <v>1</v>
      </c>
      <c r="H3862" t="b">
        <f t="shared" si="544"/>
        <v>0</v>
      </c>
      <c r="I3862" t="b">
        <f t="shared" si="545"/>
        <v>1</v>
      </c>
      <c r="J3862" t="b">
        <f t="shared" si="546"/>
        <v>0</v>
      </c>
    </row>
    <row r="3863" spans="1:10">
      <c r="A3863" s="1" t="s">
        <v>415</v>
      </c>
      <c r="B3863" t="str">
        <f t="shared" si="547"/>
        <v xml:space="preserve"> Łomża </v>
      </c>
      <c r="C3863" s="4" t="s">
        <v>272</v>
      </c>
      <c r="D3863" s="6">
        <v>62716</v>
      </c>
      <c r="E3863" s="6">
        <v>30065</v>
      </c>
      <c r="F3863" s="6">
        <v>32651</v>
      </c>
      <c r="G3863" t="b">
        <f t="shared" si="543"/>
        <v>1</v>
      </c>
      <c r="H3863" t="b">
        <f t="shared" si="544"/>
        <v>1</v>
      </c>
      <c r="I3863" t="b">
        <f t="shared" si="545"/>
        <v>1</v>
      </c>
      <c r="J3863" t="b">
        <f t="shared" si="546"/>
        <v>1</v>
      </c>
    </row>
    <row r="3864" spans="1:10">
      <c r="A3864" s="1" t="s">
        <v>415</v>
      </c>
      <c r="B3864" t="str">
        <f t="shared" si="547"/>
        <v xml:space="preserve"> Łomża </v>
      </c>
      <c r="C3864" s="4" t="s">
        <v>6</v>
      </c>
      <c r="D3864" s="6">
        <v>2799</v>
      </c>
      <c r="E3864" s="6">
        <v>1450</v>
      </c>
      <c r="F3864" s="6">
        <v>1349</v>
      </c>
      <c r="G3864" t="b">
        <f t="shared" si="543"/>
        <v>0</v>
      </c>
      <c r="H3864" t="b">
        <f t="shared" si="544"/>
        <v>1</v>
      </c>
      <c r="I3864" t="b">
        <f t="shared" si="545"/>
        <v>1</v>
      </c>
      <c r="J3864" t="b">
        <f t="shared" si="546"/>
        <v>0</v>
      </c>
    </row>
    <row r="3865" spans="1:10">
      <c r="A3865" s="1" t="s">
        <v>415</v>
      </c>
      <c r="B3865" t="str">
        <f t="shared" si="547"/>
        <v xml:space="preserve"> Łomża </v>
      </c>
      <c r="C3865" s="4" t="s">
        <v>7</v>
      </c>
      <c r="D3865" s="6">
        <v>3133</v>
      </c>
      <c r="E3865" s="6">
        <v>1629</v>
      </c>
      <c r="F3865" s="6">
        <v>1504</v>
      </c>
      <c r="G3865" t="b">
        <f t="shared" si="543"/>
        <v>0</v>
      </c>
      <c r="H3865" t="b">
        <f t="shared" si="544"/>
        <v>1</v>
      </c>
      <c r="I3865" t="b">
        <f t="shared" si="545"/>
        <v>1</v>
      </c>
      <c r="J3865" t="b">
        <f t="shared" si="546"/>
        <v>0</v>
      </c>
    </row>
    <row r="3866" spans="1:10">
      <c r="A3866" s="1" t="s">
        <v>415</v>
      </c>
      <c r="B3866" t="str">
        <f t="shared" si="547"/>
        <v xml:space="preserve"> Łomża </v>
      </c>
      <c r="C3866" s="4" t="s">
        <v>8</v>
      </c>
      <c r="D3866" s="6">
        <v>2727</v>
      </c>
      <c r="E3866" s="6">
        <v>1389</v>
      </c>
      <c r="F3866" s="6">
        <v>1338</v>
      </c>
      <c r="G3866" t="b">
        <f t="shared" si="543"/>
        <v>0</v>
      </c>
      <c r="H3866" t="b">
        <f t="shared" si="544"/>
        <v>1</v>
      </c>
      <c r="I3866" t="b">
        <f t="shared" si="545"/>
        <v>1</v>
      </c>
      <c r="J3866" t="b">
        <f t="shared" si="546"/>
        <v>0</v>
      </c>
    </row>
    <row r="3867" spans="1:10">
      <c r="A3867" s="1" t="s">
        <v>415</v>
      </c>
      <c r="B3867" t="str">
        <f t="shared" si="547"/>
        <v xml:space="preserve"> Łomża </v>
      </c>
      <c r="C3867" s="4" t="s">
        <v>9</v>
      </c>
      <c r="D3867" s="6">
        <v>3706</v>
      </c>
      <c r="E3867" s="6">
        <v>1800</v>
      </c>
      <c r="F3867" s="6">
        <v>1906</v>
      </c>
      <c r="G3867" t="b">
        <f t="shared" si="543"/>
        <v>0</v>
      </c>
      <c r="H3867" t="b">
        <f t="shared" si="544"/>
        <v>1</v>
      </c>
      <c r="I3867" t="b">
        <f t="shared" si="545"/>
        <v>1</v>
      </c>
      <c r="J3867" t="b">
        <f t="shared" si="546"/>
        <v>0</v>
      </c>
    </row>
    <row r="3868" spans="1:10">
      <c r="A3868" s="1" t="s">
        <v>415</v>
      </c>
      <c r="B3868" t="str">
        <f t="shared" si="547"/>
        <v xml:space="preserve"> Łomża </v>
      </c>
      <c r="C3868" s="4" t="s">
        <v>10</v>
      </c>
      <c r="D3868" s="6">
        <v>3756</v>
      </c>
      <c r="E3868" s="6">
        <v>1933</v>
      </c>
      <c r="F3868" s="6">
        <v>1823</v>
      </c>
      <c r="G3868" t="b">
        <f t="shared" si="543"/>
        <v>0</v>
      </c>
      <c r="H3868" t="b">
        <f t="shared" si="544"/>
        <v>1</v>
      </c>
      <c r="I3868" t="b">
        <f t="shared" si="545"/>
        <v>1</v>
      </c>
      <c r="J3868" t="b">
        <f t="shared" si="546"/>
        <v>0</v>
      </c>
    </row>
    <row r="3869" spans="1:10">
      <c r="A3869" s="1" t="s">
        <v>415</v>
      </c>
      <c r="B3869" t="str">
        <f t="shared" si="547"/>
        <v xml:space="preserve"> Łomża </v>
      </c>
      <c r="C3869" s="4" t="s">
        <v>11</v>
      </c>
      <c r="D3869" s="6">
        <v>4844</v>
      </c>
      <c r="E3869" s="6">
        <v>2499</v>
      </c>
      <c r="F3869" s="6">
        <v>2345</v>
      </c>
      <c r="G3869" t="b">
        <f t="shared" si="543"/>
        <v>0</v>
      </c>
      <c r="H3869" t="b">
        <f t="shared" si="544"/>
        <v>1</v>
      </c>
      <c r="I3869" t="b">
        <f t="shared" si="545"/>
        <v>1</v>
      </c>
      <c r="J3869" t="b">
        <f t="shared" si="546"/>
        <v>0</v>
      </c>
    </row>
    <row r="3870" spans="1:10">
      <c r="A3870" s="1" t="s">
        <v>415</v>
      </c>
      <c r="B3870" t="str">
        <f t="shared" si="547"/>
        <v xml:space="preserve"> Łomża </v>
      </c>
      <c r="C3870" s="4" t="s">
        <v>12</v>
      </c>
      <c r="D3870" s="6">
        <v>5670</v>
      </c>
      <c r="E3870" s="6">
        <v>2899</v>
      </c>
      <c r="F3870" s="6">
        <v>2771</v>
      </c>
      <c r="G3870" t="b">
        <f t="shared" si="543"/>
        <v>0</v>
      </c>
      <c r="H3870" t="b">
        <f t="shared" si="544"/>
        <v>1</v>
      </c>
      <c r="I3870" t="b">
        <f t="shared" si="545"/>
        <v>1</v>
      </c>
      <c r="J3870" t="b">
        <f t="shared" si="546"/>
        <v>0</v>
      </c>
    </row>
    <row r="3871" spans="1:10">
      <c r="A3871" s="1" t="s">
        <v>415</v>
      </c>
      <c r="B3871" t="str">
        <f t="shared" si="547"/>
        <v xml:space="preserve"> Łomża </v>
      </c>
      <c r="C3871" s="4" t="s">
        <v>13</v>
      </c>
      <c r="D3871" s="6">
        <v>4946</v>
      </c>
      <c r="E3871" s="6">
        <v>2514</v>
      </c>
      <c r="F3871" s="6">
        <v>2432</v>
      </c>
      <c r="G3871" t="b">
        <f t="shared" si="543"/>
        <v>0</v>
      </c>
      <c r="H3871" t="b">
        <f t="shared" si="544"/>
        <v>1</v>
      </c>
      <c r="I3871" t="b">
        <f t="shared" si="545"/>
        <v>1</v>
      </c>
      <c r="J3871" t="b">
        <f t="shared" si="546"/>
        <v>0</v>
      </c>
    </row>
    <row r="3872" spans="1:10">
      <c r="A3872" s="1" t="s">
        <v>415</v>
      </c>
      <c r="B3872" t="str">
        <f t="shared" si="547"/>
        <v xml:space="preserve"> Łomża </v>
      </c>
      <c r="C3872" s="4" t="s">
        <v>14</v>
      </c>
      <c r="D3872" s="6">
        <v>4159</v>
      </c>
      <c r="E3872" s="6">
        <v>2078</v>
      </c>
      <c r="F3872" s="6">
        <v>2081</v>
      </c>
      <c r="G3872" t="b">
        <f t="shared" si="543"/>
        <v>0</v>
      </c>
      <c r="H3872" t="b">
        <f t="shared" si="544"/>
        <v>1</v>
      </c>
      <c r="I3872" t="b">
        <f t="shared" si="545"/>
        <v>1</v>
      </c>
      <c r="J3872" t="b">
        <f t="shared" si="546"/>
        <v>0</v>
      </c>
    </row>
    <row r="3873" spans="1:10">
      <c r="A3873" s="1" t="s">
        <v>415</v>
      </c>
      <c r="B3873" t="str">
        <f t="shared" si="547"/>
        <v xml:space="preserve"> Łomża </v>
      </c>
      <c r="C3873" s="4" t="s">
        <v>15</v>
      </c>
      <c r="D3873" s="6">
        <v>3849</v>
      </c>
      <c r="E3873" s="6">
        <v>1826</v>
      </c>
      <c r="F3873" s="6">
        <v>2023</v>
      </c>
      <c r="G3873" t="b">
        <f t="shared" si="543"/>
        <v>0</v>
      </c>
      <c r="H3873" t="b">
        <f t="shared" si="544"/>
        <v>1</v>
      </c>
      <c r="I3873" t="b">
        <f t="shared" si="545"/>
        <v>1</v>
      </c>
      <c r="J3873" t="b">
        <f t="shared" si="546"/>
        <v>0</v>
      </c>
    </row>
    <row r="3874" spans="1:10">
      <c r="A3874" s="1" t="s">
        <v>415</v>
      </c>
      <c r="B3874" t="str">
        <f t="shared" si="547"/>
        <v xml:space="preserve"> Łomża </v>
      </c>
      <c r="C3874" s="4" t="s">
        <v>16</v>
      </c>
      <c r="D3874" s="6">
        <v>4431</v>
      </c>
      <c r="E3874" s="6">
        <v>2020</v>
      </c>
      <c r="F3874" s="6">
        <v>2411</v>
      </c>
      <c r="G3874" t="b">
        <f t="shared" si="543"/>
        <v>0</v>
      </c>
      <c r="H3874" t="b">
        <f t="shared" si="544"/>
        <v>1</v>
      </c>
      <c r="I3874" t="b">
        <f t="shared" si="545"/>
        <v>1</v>
      </c>
      <c r="J3874" t="b">
        <f t="shared" si="546"/>
        <v>0</v>
      </c>
    </row>
    <row r="3875" spans="1:10">
      <c r="A3875" s="1" t="s">
        <v>415</v>
      </c>
      <c r="B3875" t="str">
        <f t="shared" si="547"/>
        <v xml:space="preserve"> Łomża </v>
      </c>
      <c r="C3875" s="4" t="s">
        <v>17</v>
      </c>
      <c r="D3875" s="6">
        <v>5276</v>
      </c>
      <c r="E3875" s="6">
        <v>2417</v>
      </c>
      <c r="F3875" s="6">
        <v>2859</v>
      </c>
      <c r="G3875" t="b">
        <f t="shared" si="543"/>
        <v>0</v>
      </c>
      <c r="H3875" t="b">
        <f t="shared" si="544"/>
        <v>1</v>
      </c>
      <c r="I3875" t="b">
        <f t="shared" si="545"/>
        <v>1</v>
      </c>
      <c r="J3875" t="b">
        <f t="shared" si="546"/>
        <v>0</v>
      </c>
    </row>
    <row r="3876" spans="1:10">
      <c r="A3876" s="1" t="s">
        <v>415</v>
      </c>
      <c r="B3876" t="str">
        <f t="shared" si="547"/>
        <v xml:space="preserve"> Łomża </v>
      </c>
      <c r="C3876" s="4" t="s">
        <v>18</v>
      </c>
      <c r="D3876" s="6">
        <v>4727</v>
      </c>
      <c r="E3876" s="6">
        <v>2120</v>
      </c>
      <c r="F3876" s="6">
        <v>2607</v>
      </c>
      <c r="G3876" t="b">
        <f t="shared" si="543"/>
        <v>0</v>
      </c>
      <c r="H3876" t="b">
        <f t="shared" si="544"/>
        <v>1</v>
      </c>
      <c r="I3876" t="b">
        <f t="shared" si="545"/>
        <v>1</v>
      </c>
      <c r="J3876" t="b">
        <f t="shared" si="546"/>
        <v>0</v>
      </c>
    </row>
    <row r="3877" spans="1:10">
      <c r="A3877" s="1" t="s">
        <v>415</v>
      </c>
      <c r="B3877" t="str">
        <f t="shared" si="547"/>
        <v xml:space="preserve"> Łomża </v>
      </c>
      <c r="C3877" s="4" t="s">
        <v>19</v>
      </c>
      <c r="D3877" s="6">
        <v>3302</v>
      </c>
      <c r="E3877" s="6">
        <v>1443</v>
      </c>
      <c r="F3877" s="6">
        <v>1859</v>
      </c>
      <c r="G3877" t="b">
        <f t="shared" si="543"/>
        <v>0</v>
      </c>
      <c r="H3877" t="b">
        <f t="shared" si="544"/>
        <v>1</v>
      </c>
      <c r="I3877" t="b">
        <f t="shared" si="545"/>
        <v>1</v>
      </c>
      <c r="J3877" t="b">
        <f t="shared" si="546"/>
        <v>0</v>
      </c>
    </row>
    <row r="3878" spans="1:10">
      <c r="A3878" s="1" t="s">
        <v>415</v>
      </c>
      <c r="B3878" t="str">
        <f t="shared" si="547"/>
        <v xml:space="preserve"> Łomża </v>
      </c>
      <c r="C3878" s="4" t="s">
        <v>5</v>
      </c>
      <c r="D3878" s="6">
        <v>5391</v>
      </c>
      <c r="E3878" s="6">
        <v>2048</v>
      </c>
      <c r="F3878" s="6">
        <v>3343</v>
      </c>
      <c r="G3878" t="b">
        <f t="shared" si="543"/>
        <v>1</v>
      </c>
      <c r="H3878" t="b">
        <f t="shared" si="544"/>
        <v>1</v>
      </c>
      <c r="I3878" t="b">
        <f t="shared" si="545"/>
        <v>0</v>
      </c>
      <c r="J3878" t="b">
        <f t="shared" si="546"/>
        <v>0</v>
      </c>
    </row>
    <row r="3879" spans="1:10">
      <c r="A3879" s="1" t="s">
        <v>415</v>
      </c>
      <c r="B3879" t="str">
        <f t="shared" si="547"/>
        <v xml:space="preserve"> Łomża </v>
      </c>
      <c r="C3879" s="4" t="s">
        <v>4</v>
      </c>
      <c r="D3879" s="6">
        <f>SUM(D3877:D3878)</f>
        <v>8693</v>
      </c>
      <c r="E3879" s="6">
        <f>SUM(E3877:E3878)</f>
        <v>3491</v>
      </c>
      <c r="F3879" s="6">
        <f t="shared" ref="F3879" si="550">SUM(F3877:F3878)</f>
        <v>5202</v>
      </c>
      <c r="G3879" t="b">
        <f t="shared" si="543"/>
        <v>1</v>
      </c>
      <c r="H3879" t="b">
        <f t="shared" si="544"/>
        <v>0</v>
      </c>
      <c r="I3879" t="b">
        <f t="shared" si="545"/>
        <v>1</v>
      </c>
      <c r="J3879" t="b">
        <f t="shared" si="546"/>
        <v>0</v>
      </c>
    </row>
    <row r="3880" spans="1:10">
      <c r="A3880" s="1" t="s">
        <v>415</v>
      </c>
      <c r="B3880" t="str">
        <f t="shared" si="547"/>
        <v xml:space="preserve"> Suwałki </v>
      </c>
      <c r="C3880" s="4" t="s">
        <v>273</v>
      </c>
      <c r="D3880" s="6">
        <v>69543</v>
      </c>
      <c r="E3880" s="6">
        <v>33240</v>
      </c>
      <c r="F3880" s="6">
        <v>36303</v>
      </c>
      <c r="G3880" t="b">
        <f t="shared" si="543"/>
        <v>1</v>
      </c>
      <c r="H3880" t="b">
        <f t="shared" si="544"/>
        <v>1</v>
      </c>
      <c r="I3880" t="b">
        <f t="shared" si="545"/>
        <v>1</v>
      </c>
      <c r="J3880" t="b">
        <f t="shared" si="546"/>
        <v>1</v>
      </c>
    </row>
    <row r="3881" spans="1:10">
      <c r="A3881" s="1" t="s">
        <v>415</v>
      </c>
      <c r="B3881" t="str">
        <f t="shared" si="547"/>
        <v xml:space="preserve"> Suwałki </v>
      </c>
      <c r="C3881" s="4" t="s">
        <v>6</v>
      </c>
      <c r="D3881" s="6">
        <v>3337</v>
      </c>
      <c r="E3881" s="6">
        <v>1707</v>
      </c>
      <c r="F3881" s="6">
        <v>1630</v>
      </c>
      <c r="G3881" t="b">
        <f t="shared" si="543"/>
        <v>0</v>
      </c>
      <c r="H3881" t="b">
        <f t="shared" si="544"/>
        <v>1</v>
      </c>
      <c r="I3881" t="b">
        <f t="shared" si="545"/>
        <v>1</v>
      </c>
      <c r="J3881" t="b">
        <f t="shared" si="546"/>
        <v>0</v>
      </c>
    </row>
    <row r="3882" spans="1:10">
      <c r="A3882" s="1" t="s">
        <v>415</v>
      </c>
      <c r="B3882" t="str">
        <f t="shared" si="547"/>
        <v xml:space="preserve"> Suwałki </v>
      </c>
      <c r="C3882" s="4" t="s">
        <v>7</v>
      </c>
      <c r="D3882" s="6">
        <v>3994</v>
      </c>
      <c r="E3882" s="6">
        <v>2047</v>
      </c>
      <c r="F3882" s="6">
        <v>1947</v>
      </c>
      <c r="G3882" t="b">
        <f t="shared" si="543"/>
        <v>0</v>
      </c>
      <c r="H3882" t="b">
        <f t="shared" si="544"/>
        <v>1</v>
      </c>
      <c r="I3882" t="b">
        <f t="shared" si="545"/>
        <v>1</v>
      </c>
      <c r="J3882" t="b">
        <f t="shared" si="546"/>
        <v>0</v>
      </c>
    </row>
    <row r="3883" spans="1:10">
      <c r="A3883" s="1" t="s">
        <v>415</v>
      </c>
      <c r="B3883" t="str">
        <f t="shared" si="547"/>
        <v xml:space="preserve"> Suwałki </v>
      </c>
      <c r="C3883" s="4" t="s">
        <v>8</v>
      </c>
      <c r="D3883" s="6">
        <v>3508</v>
      </c>
      <c r="E3883" s="6">
        <v>1782</v>
      </c>
      <c r="F3883" s="6">
        <v>1726</v>
      </c>
      <c r="G3883" t="b">
        <f t="shared" si="543"/>
        <v>0</v>
      </c>
      <c r="H3883" t="b">
        <f t="shared" si="544"/>
        <v>1</v>
      </c>
      <c r="I3883" t="b">
        <f t="shared" si="545"/>
        <v>1</v>
      </c>
      <c r="J3883" t="b">
        <f t="shared" si="546"/>
        <v>0</v>
      </c>
    </row>
    <row r="3884" spans="1:10">
      <c r="A3884" s="1" t="s">
        <v>415</v>
      </c>
      <c r="B3884" t="str">
        <f t="shared" si="547"/>
        <v xml:space="preserve"> Suwałki </v>
      </c>
      <c r="C3884" s="4" t="s">
        <v>9</v>
      </c>
      <c r="D3884" s="6">
        <v>3895</v>
      </c>
      <c r="E3884" s="6">
        <v>1952</v>
      </c>
      <c r="F3884" s="6">
        <v>1943</v>
      </c>
      <c r="G3884" t="b">
        <f t="shared" si="543"/>
        <v>0</v>
      </c>
      <c r="H3884" t="b">
        <f t="shared" si="544"/>
        <v>1</v>
      </c>
      <c r="I3884" t="b">
        <f t="shared" si="545"/>
        <v>1</v>
      </c>
      <c r="J3884" t="b">
        <f t="shared" si="546"/>
        <v>0</v>
      </c>
    </row>
    <row r="3885" spans="1:10">
      <c r="A3885" s="1" t="s">
        <v>415</v>
      </c>
      <c r="B3885" t="str">
        <f t="shared" si="547"/>
        <v xml:space="preserve"> Suwałki </v>
      </c>
      <c r="C3885" s="4" t="s">
        <v>10</v>
      </c>
      <c r="D3885" s="6">
        <v>4852</v>
      </c>
      <c r="E3885" s="6">
        <v>2440</v>
      </c>
      <c r="F3885" s="6">
        <v>2412</v>
      </c>
      <c r="G3885" t="b">
        <f t="shared" si="543"/>
        <v>0</v>
      </c>
      <c r="H3885" t="b">
        <f t="shared" si="544"/>
        <v>1</v>
      </c>
      <c r="I3885" t="b">
        <f t="shared" si="545"/>
        <v>1</v>
      </c>
      <c r="J3885" t="b">
        <f t="shared" si="546"/>
        <v>0</v>
      </c>
    </row>
    <row r="3886" spans="1:10">
      <c r="A3886" s="1" t="s">
        <v>415</v>
      </c>
      <c r="B3886" t="str">
        <f t="shared" si="547"/>
        <v xml:space="preserve"> Suwałki </v>
      </c>
      <c r="C3886" s="4" t="s">
        <v>11</v>
      </c>
      <c r="D3886" s="6">
        <v>5484</v>
      </c>
      <c r="E3886" s="6">
        <v>2786</v>
      </c>
      <c r="F3886" s="6">
        <v>2698</v>
      </c>
      <c r="G3886" t="b">
        <f t="shared" si="543"/>
        <v>0</v>
      </c>
      <c r="H3886" t="b">
        <f t="shared" si="544"/>
        <v>1</v>
      </c>
      <c r="I3886" t="b">
        <f t="shared" si="545"/>
        <v>1</v>
      </c>
      <c r="J3886" t="b">
        <f t="shared" si="546"/>
        <v>0</v>
      </c>
    </row>
    <row r="3887" spans="1:10">
      <c r="A3887" s="1" t="s">
        <v>415</v>
      </c>
      <c r="B3887" t="str">
        <f t="shared" si="547"/>
        <v xml:space="preserve"> Suwałki </v>
      </c>
      <c r="C3887" s="4" t="s">
        <v>12</v>
      </c>
      <c r="D3887" s="6">
        <v>6065</v>
      </c>
      <c r="E3887" s="6">
        <v>3045</v>
      </c>
      <c r="F3887" s="6">
        <v>3020</v>
      </c>
      <c r="G3887" t="b">
        <f t="shared" si="543"/>
        <v>0</v>
      </c>
      <c r="H3887" t="b">
        <f t="shared" si="544"/>
        <v>1</v>
      </c>
      <c r="I3887" t="b">
        <f t="shared" si="545"/>
        <v>1</v>
      </c>
      <c r="J3887" t="b">
        <f t="shared" si="546"/>
        <v>0</v>
      </c>
    </row>
    <row r="3888" spans="1:10">
      <c r="A3888" s="1" t="s">
        <v>415</v>
      </c>
      <c r="B3888" t="str">
        <f t="shared" si="547"/>
        <v xml:space="preserve"> Suwałki </v>
      </c>
      <c r="C3888" s="4" t="s">
        <v>13</v>
      </c>
      <c r="D3888" s="6">
        <v>5215</v>
      </c>
      <c r="E3888" s="6">
        <v>2621</v>
      </c>
      <c r="F3888" s="6">
        <v>2594</v>
      </c>
      <c r="G3888" t="b">
        <f t="shared" si="543"/>
        <v>0</v>
      </c>
      <c r="H3888" t="b">
        <f t="shared" si="544"/>
        <v>1</v>
      </c>
      <c r="I3888" t="b">
        <f t="shared" si="545"/>
        <v>1</v>
      </c>
      <c r="J3888" t="b">
        <f t="shared" si="546"/>
        <v>0</v>
      </c>
    </row>
    <row r="3889" spans="1:10">
      <c r="A3889" s="1" t="s">
        <v>415</v>
      </c>
      <c r="B3889" t="str">
        <f t="shared" si="547"/>
        <v xml:space="preserve"> Suwałki </v>
      </c>
      <c r="C3889" s="4" t="s">
        <v>14</v>
      </c>
      <c r="D3889" s="6">
        <v>4720</v>
      </c>
      <c r="E3889" s="6">
        <v>2285</v>
      </c>
      <c r="F3889" s="6">
        <v>2435</v>
      </c>
      <c r="G3889" t="b">
        <f t="shared" si="543"/>
        <v>0</v>
      </c>
      <c r="H3889" t="b">
        <f t="shared" si="544"/>
        <v>1</v>
      </c>
      <c r="I3889" t="b">
        <f t="shared" si="545"/>
        <v>1</v>
      </c>
      <c r="J3889" t="b">
        <f t="shared" si="546"/>
        <v>0</v>
      </c>
    </row>
    <row r="3890" spans="1:10">
      <c r="A3890" s="1" t="s">
        <v>415</v>
      </c>
      <c r="B3890" t="str">
        <f t="shared" si="547"/>
        <v xml:space="preserve"> Suwałki </v>
      </c>
      <c r="C3890" s="4" t="s">
        <v>15</v>
      </c>
      <c r="D3890" s="6">
        <v>4387</v>
      </c>
      <c r="E3890" s="6">
        <v>2071</v>
      </c>
      <c r="F3890" s="6">
        <v>2316</v>
      </c>
      <c r="G3890" t="b">
        <f t="shared" si="543"/>
        <v>0</v>
      </c>
      <c r="H3890" t="b">
        <f t="shared" si="544"/>
        <v>1</v>
      </c>
      <c r="I3890" t="b">
        <f t="shared" si="545"/>
        <v>1</v>
      </c>
      <c r="J3890" t="b">
        <f t="shared" si="546"/>
        <v>0</v>
      </c>
    </row>
    <row r="3891" spans="1:10">
      <c r="A3891" s="1" t="s">
        <v>415</v>
      </c>
      <c r="B3891" t="str">
        <f t="shared" si="547"/>
        <v xml:space="preserve"> Suwałki </v>
      </c>
      <c r="C3891" s="4" t="s">
        <v>16</v>
      </c>
      <c r="D3891" s="6">
        <v>4988</v>
      </c>
      <c r="E3891" s="6">
        <v>2344</v>
      </c>
      <c r="F3891" s="6">
        <v>2644</v>
      </c>
      <c r="G3891" t="b">
        <f t="shared" si="543"/>
        <v>0</v>
      </c>
      <c r="H3891" t="b">
        <f t="shared" si="544"/>
        <v>1</v>
      </c>
      <c r="I3891" t="b">
        <f t="shared" si="545"/>
        <v>1</v>
      </c>
      <c r="J3891" t="b">
        <f t="shared" si="546"/>
        <v>0</v>
      </c>
    </row>
    <row r="3892" spans="1:10">
      <c r="A3892" s="1" t="s">
        <v>415</v>
      </c>
      <c r="B3892" t="str">
        <f t="shared" si="547"/>
        <v xml:space="preserve"> Suwałki </v>
      </c>
      <c r="C3892" s="4" t="s">
        <v>17</v>
      </c>
      <c r="D3892" s="6">
        <v>5554</v>
      </c>
      <c r="E3892" s="6">
        <v>2605</v>
      </c>
      <c r="F3892" s="6">
        <v>2949</v>
      </c>
      <c r="G3892" t="b">
        <f t="shared" si="543"/>
        <v>0</v>
      </c>
      <c r="H3892" t="b">
        <f t="shared" si="544"/>
        <v>1</v>
      </c>
      <c r="I3892" t="b">
        <f t="shared" si="545"/>
        <v>1</v>
      </c>
      <c r="J3892" t="b">
        <f t="shared" si="546"/>
        <v>0</v>
      </c>
    </row>
    <row r="3893" spans="1:10">
      <c r="A3893" s="1" t="s">
        <v>415</v>
      </c>
      <c r="B3893" t="str">
        <f t="shared" si="547"/>
        <v xml:space="preserve"> Suwałki </v>
      </c>
      <c r="C3893" s="4" t="s">
        <v>18</v>
      </c>
      <c r="D3893" s="6">
        <v>4553</v>
      </c>
      <c r="E3893" s="6">
        <v>2097</v>
      </c>
      <c r="F3893" s="6">
        <v>2456</v>
      </c>
      <c r="G3893" t="b">
        <f t="shared" si="543"/>
        <v>0</v>
      </c>
      <c r="H3893" t="b">
        <f t="shared" si="544"/>
        <v>1</v>
      </c>
      <c r="I3893" t="b">
        <f t="shared" si="545"/>
        <v>1</v>
      </c>
      <c r="J3893" t="b">
        <f t="shared" si="546"/>
        <v>0</v>
      </c>
    </row>
    <row r="3894" spans="1:10">
      <c r="A3894" s="1" t="s">
        <v>415</v>
      </c>
      <c r="B3894" t="str">
        <f t="shared" si="547"/>
        <v xml:space="preserve"> Suwałki </v>
      </c>
      <c r="C3894" s="4" t="s">
        <v>19</v>
      </c>
      <c r="D3894" s="6">
        <v>3392</v>
      </c>
      <c r="E3894" s="6">
        <v>1490</v>
      </c>
      <c r="F3894" s="6">
        <v>1902</v>
      </c>
      <c r="G3894" t="b">
        <f t="shared" ref="G3894:G3957" si="551">IFERROR(IF(SEARCH(" - ",C3894)&gt;0,FALSE,TRUE),TRUE)</f>
        <v>0</v>
      </c>
      <c r="H3894" t="b">
        <f t="shared" ref="H3894:H3957" si="552">IFERROR(IF(SEARCH("65+",C3894)&gt;0,FALSE,TRUE),TRUE)</f>
        <v>1</v>
      </c>
      <c r="I3894" t="b">
        <f t="shared" ref="I3894:I3957" si="553">IFERROR(IF(SEARCH("70",C3894)&gt;0,FALSE,TRUE),TRUE)</f>
        <v>1</v>
      </c>
      <c r="J3894" t="b">
        <f t="shared" ref="J3894:J3957" si="554">AND(G3894:I3894)</f>
        <v>0</v>
      </c>
    </row>
    <row r="3895" spans="1:10">
      <c r="A3895" s="1" t="s">
        <v>415</v>
      </c>
      <c r="B3895" t="str">
        <f t="shared" si="547"/>
        <v xml:space="preserve"> Suwałki </v>
      </c>
      <c r="C3895" s="4" t="s">
        <v>5</v>
      </c>
      <c r="D3895" s="6">
        <v>5599</v>
      </c>
      <c r="E3895" s="6">
        <v>1968</v>
      </c>
      <c r="F3895" s="6">
        <v>3631</v>
      </c>
      <c r="G3895" t="b">
        <f t="shared" si="551"/>
        <v>1</v>
      </c>
      <c r="H3895" t="b">
        <f t="shared" si="552"/>
        <v>1</v>
      </c>
      <c r="I3895" t="b">
        <f t="shared" si="553"/>
        <v>0</v>
      </c>
      <c r="J3895" t="b">
        <f t="shared" si="554"/>
        <v>0</v>
      </c>
    </row>
    <row r="3896" spans="1:10">
      <c r="A3896" s="1" t="s">
        <v>415</v>
      </c>
      <c r="B3896" t="str">
        <f t="shared" ref="B3896:B3959" si="555">IF(C3895="65+",C3896,B3895)</f>
        <v xml:space="preserve"> Suwałki </v>
      </c>
      <c r="C3896" s="4" t="s">
        <v>4</v>
      </c>
      <c r="D3896" s="6">
        <f>SUM(D3894:D3895)</f>
        <v>8991</v>
      </c>
      <c r="E3896" s="6">
        <f>SUM(E3894:E3895)</f>
        <v>3458</v>
      </c>
      <c r="F3896" s="6">
        <f t="shared" ref="F3896" si="556">SUM(F3894:F3895)</f>
        <v>5533</v>
      </c>
      <c r="G3896" t="b">
        <f t="shared" si="551"/>
        <v>1</v>
      </c>
      <c r="H3896" t="b">
        <f t="shared" si="552"/>
        <v>0</v>
      </c>
      <c r="I3896" t="b">
        <f t="shared" si="553"/>
        <v>1</v>
      </c>
      <c r="J3896" t="b">
        <f t="shared" si="554"/>
        <v>0</v>
      </c>
    </row>
    <row r="3897" spans="1:10">
      <c r="A3897" s="1" t="s">
        <v>415</v>
      </c>
      <c r="B3897" t="str">
        <f t="shared" si="555"/>
        <v xml:space="preserve"> augustowski </v>
      </c>
      <c r="C3897" s="4" t="s">
        <v>274</v>
      </c>
      <c r="D3897" s="6">
        <v>58998</v>
      </c>
      <c r="E3897" s="6">
        <v>28906</v>
      </c>
      <c r="F3897" s="6">
        <v>30092</v>
      </c>
      <c r="G3897" t="b">
        <f t="shared" si="551"/>
        <v>1</v>
      </c>
      <c r="H3897" t="b">
        <f t="shared" si="552"/>
        <v>1</v>
      </c>
      <c r="I3897" t="b">
        <f t="shared" si="553"/>
        <v>1</v>
      </c>
      <c r="J3897" t="b">
        <f t="shared" si="554"/>
        <v>1</v>
      </c>
    </row>
    <row r="3898" spans="1:10">
      <c r="A3898" s="1" t="s">
        <v>415</v>
      </c>
      <c r="B3898" t="str">
        <f t="shared" si="555"/>
        <v xml:space="preserve"> augustowski </v>
      </c>
      <c r="C3898" s="4" t="s">
        <v>6</v>
      </c>
      <c r="D3898" s="6">
        <v>2576</v>
      </c>
      <c r="E3898" s="6">
        <v>1377</v>
      </c>
      <c r="F3898" s="6">
        <v>1199</v>
      </c>
      <c r="G3898" t="b">
        <f t="shared" si="551"/>
        <v>0</v>
      </c>
      <c r="H3898" t="b">
        <f t="shared" si="552"/>
        <v>1</v>
      </c>
      <c r="I3898" t="b">
        <f t="shared" si="553"/>
        <v>1</v>
      </c>
      <c r="J3898" t="b">
        <f t="shared" si="554"/>
        <v>0</v>
      </c>
    </row>
    <row r="3899" spans="1:10">
      <c r="A3899" s="1" t="s">
        <v>415</v>
      </c>
      <c r="B3899" t="str">
        <f t="shared" si="555"/>
        <v xml:space="preserve"> augustowski </v>
      </c>
      <c r="C3899" s="4" t="s">
        <v>7</v>
      </c>
      <c r="D3899" s="6">
        <v>2973</v>
      </c>
      <c r="E3899" s="6">
        <v>1505</v>
      </c>
      <c r="F3899" s="6">
        <v>1468</v>
      </c>
      <c r="G3899" t="b">
        <f t="shared" si="551"/>
        <v>0</v>
      </c>
      <c r="H3899" t="b">
        <f t="shared" si="552"/>
        <v>1</v>
      </c>
      <c r="I3899" t="b">
        <f t="shared" si="553"/>
        <v>1</v>
      </c>
      <c r="J3899" t="b">
        <f t="shared" si="554"/>
        <v>0</v>
      </c>
    </row>
    <row r="3900" spans="1:10">
      <c r="A3900" s="1" t="s">
        <v>415</v>
      </c>
      <c r="B3900" t="str">
        <f t="shared" si="555"/>
        <v xml:space="preserve"> augustowski </v>
      </c>
      <c r="C3900" s="4" t="s">
        <v>8</v>
      </c>
      <c r="D3900" s="6">
        <v>2977</v>
      </c>
      <c r="E3900" s="6">
        <v>1548</v>
      </c>
      <c r="F3900" s="6">
        <v>1429</v>
      </c>
      <c r="G3900" t="b">
        <f t="shared" si="551"/>
        <v>0</v>
      </c>
      <c r="H3900" t="b">
        <f t="shared" si="552"/>
        <v>1</v>
      </c>
      <c r="I3900" t="b">
        <f t="shared" si="553"/>
        <v>1</v>
      </c>
      <c r="J3900" t="b">
        <f t="shared" si="554"/>
        <v>0</v>
      </c>
    </row>
    <row r="3901" spans="1:10">
      <c r="A3901" s="1" t="s">
        <v>415</v>
      </c>
      <c r="B3901" t="str">
        <f t="shared" si="555"/>
        <v xml:space="preserve"> augustowski </v>
      </c>
      <c r="C3901" s="4" t="s">
        <v>9</v>
      </c>
      <c r="D3901" s="6">
        <v>3255</v>
      </c>
      <c r="E3901" s="6">
        <v>1681</v>
      </c>
      <c r="F3901" s="6">
        <v>1574</v>
      </c>
      <c r="G3901" t="b">
        <f t="shared" si="551"/>
        <v>0</v>
      </c>
      <c r="H3901" t="b">
        <f t="shared" si="552"/>
        <v>1</v>
      </c>
      <c r="I3901" t="b">
        <f t="shared" si="553"/>
        <v>1</v>
      </c>
      <c r="J3901" t="b">
        <f t="shared" si="554"/>
        <v>0</v>
      </c>
    </row>
    <row r="3902" spans="1:10">
      <c r="A3902" s="1" t="s">
        <v>415</v>
      </c>
      <c r="B3902" t="str">
        <f t="shared" si="555"/>
        <v xml:space="preserve"> augustowski </v>
      </c>
      <c r="C3902" s="4" t="s">
        <v>10</v>
      </c>
      <c r="D3902" s="6">
        <v>4277</v>
      </c>
      <c r="E3902" s="6">
        <v>2163</v>
      </c>
      <c r="F3902" s="6">
        <v>2114</v>
      </c>
      <c r="G3902" t="b">
        <f t="shared" si="551"/>
        <v>0</v>
      </c>
      <c r="H3902" t="b">
        <f t="shared" si="552"/>
        <v>1</v>
      </c>
      <c r="I3902" t="b">
        <f t="shared" si="553"/>
        <v>1</v>
      </c>
      <c r="J3902" t="b">
        <f t="shared" si="554"/>
        <v>0</v>
      </c>
    </row>
    <row r="3903" spans="1:10">
      <c r="A3903" s="1" t="s">
        <v>415</v>
      </c>
      <c r="B3903" t="str">
        <f t="shared" si="555"/>
        <v xml:space="preserve"> augustowski </v>
      </c>
      <c r="C3903" s="4" t="s">
        <v>11</v>
      </c>
      <c r="D3903" s="6">
        <v>4460</v>
      </c>
      <c r="E3903" s="6">
        <v>2349</v>
      </c>
      <c r="F3903" s="6">
        <v>2111</v>
      </c>
      <c r="G3903" t="b">
        <f t="shared" si="551"/>
        <v>0</v>
      </c>
      <c r="H3903" t="b">
        <f t="shared" si="552"/>
        <v>1</v>
      </c>
      <c r="I3903" t="b">
        <f t="shared" si="553"/>
        <v>1</v>
      </c>
      <c r="J3903" t="b">
        <f t="shared" si="554"/>
        <v>0</v>
      </c>
    </row>
    <row r="3904" spans="1:10">
      <c r="A3904" s="1" t="s">
        <v>415</v>
      </c>
      <c r="B3904" t="str">
        <f t="shared" si="555"/>
        <v xml:space="preserve"> augustowski </v>
      </c>
      <c r="C3904" s="4" t="s">
        <v>12</v>
      </c>
      <c r="D3904" s="6">
        <v>4497</v>
      </c>
      <c r="E3904" s="6">
        <v>2349</v>
      </c>
      <c r="F3904" s="6">
        <v>2148</v>
      </c>
      <c r="G3904" t="b">
        <f t="shared" si="551"/>
        <v>0</v>
      </c>
      <c r="H3904" t="b">
        <f t="shared" si="552"/>
        <v>1</v>
      </c>
      <c r="I3904" t="b">
        <f t="shared" si="553"/>
        <v>1</v>
      </c>
      <c r="J3904" t="b">
        <f t="shared" si="554"/>
        <v>0</v>
      </c>
    </row>
    <row r="3905" spans="1:10">
      <c r="A3905" s="1" t="s">
        <v>415</v>
      </c>
      <c r="B3905" t="str">
        <f t="shared" si="555"/>
        <v xml:space="preserve"> augustowski </v>
      </c>
      <c r="C3905" s="4" t="s">
        <v>13</v>
      </c>
      <c r="D3905" s="6">
        <v>4232</v>
      </c>
      <c r="E3905" s="6">
        <v>2140</v>
      </c>
      <c r="F3905" s="6">
        <v>2092</v>
      </c>
      <c r="G3905" t="b">
        <f t="shared" si="551"/>
        <v>0</v>
      </c>
      <c r="H3905" t="b">
        <f t="shared" si="552"/>
        <v>1</v>
      </c>
      <c r="I3905" t="b">
        <f t="shared" si="553"/>
        <v>1</v>
      </c>
      <c r="J3905" t="b">
        <f t="shared" si="554"/>
        <v>0</v>
      </c>
    </row>
    <row r="3906" spans="1:10">
      <c r="A3906" s="1" t="s">
        <v>415</v>
      </c>
      <c r="B3906" t="str">
        <f t="shared" si="555"/>
        <v xml:space="preserve"> augustowski </v>
      </c>
      <c r="C3906" s="4" t="s">
        <v>14</v>
      </c>
      <c r="D3906" s="6">
        <v>4202</v>
      </c>
      <c r="E3906" s="6">
        <v>2143</v>
      </c>
      <c r="F3906" s="6">
        <v>2059</v>
      </c>
      <c r="G3906" t="b">
        <f t="shared" si="551"/>
        <v>0</v>
      </c>
      <c r="H3906" t="b">
        <f t="shared" si="552"/>
        <v>1</v>
      </c>
      <c r="I3906" t="b">
        <f t="shared" si="553"/>
        <v>1</v>
      </c>
      <c r="J3906" t="b">
        <f t="shared" si="554"/>
        <v>0</v>
      </c>
    </row>
    <row r="3907" spans="1:10">
      <c r="A3907" s="1" t="s">
        <v>415</v>
      </c>
      <c r="B3907" t="str">
        <f t="shared" si="555"/>
        <v xml:space="preserve"> augustowski </v>
      </c>
      <c r="C3907" s="4" t="s">
        <v>15</v>
      </c>
      <c r="D3907" s="6">
        <v>3967</v>
      </c>
      <c r="E3907" s="6">
        <v>2028</v>
      </c>
      <c r="F3907" s="6">
        <v>1939</v>
      </c>
      <c r="G3907" t="b">
        <f t="shared" si="551"/>
        <v>0</v>
      </c>
      <c r="H3907" t="b">
        <f t="shared" si="552"/>
        <v>1</v>
      </c>
      <c r="I3907" t="b">
        <f t="shared" si="553"/>
        <v>1</v>
      </c>
      <c r="J3907" t="b">
        <f t="shared" si="554"/>
        <v>0</v>
      </c>
    </row>
    <row r="3908" spans="1:10">
      <c r="A3908" s="1" t="s">
        <v>415</v>
      </c>
      <c r="B3908" t="str">
        <f t="shared" si="555"/>
        <v xml:space="preserve"> augustowski </v>
      </c>
      <c r="C3908" s="4" t="s">
        <v>16</v>
      </c>
      <c r="D3908" s="6">
        <v>4043</v>
      </c>
      <c r="E3908" s="6">
        <v>2025</v>
      </c>
      <c r="F3908" s="6">
        <v>2018</v>
      </c>
      <c r="G3908" t="b">
        <f t="shared" si="551"/>
        <v>0</v>
      </c>
      <c r="H3908" t="b">
        <f t="shared" si="552"/>
        <v>1</v>
      </c>
      <c r="I3908" t="b">
        <f t="shared" si="553"/>
        <v>1</v>
      </c>
      <c r="J3908" t="b">
        <f t="shared" si="554"/>
        <v>0</v>
      </c>
    </row>
    <row r="3909" spans="1:10">
      <c r="A3909" s="1" t="s">
        <v>415</v>
      </c>
      <c r="B3909" t="str">
        <f t="shared" si="555"/>
        <v xml:space="preserve"> augustowski </v>
      </c>
      <c r="C3909" s="4" t="s">
        <v>17</v>
      </c>
      <c r="D3909" s="6">
        <v>4234</v>
      </c>
      <c r="E3909" s="6">
        <v>2102</v>
      </c>
      <c r="F3909" s="6">
        <v>2132</v>
      </c>
      <c r="G3909" t="b">
        <f t="shared" si="551"/>
        <v>0</v>
      </c>
      <c r="H3909" t="b">
        <f t="shared" si="552"/>
        <v>1</v>
      </c>
      <c r="I3909" t="b">
        <f t="shared" si="553"/>
        <v>1</v>
      </c>
      <c r="J3909" t="b">
        <f t="shared" si="554"/>
        <v>0</v>
      </c>
    </row>
    <row r="3910" spans="1:10">
      <c r="A3910" s="1" t="s">
        <v>415</v>
      </c>
      <c r="B3910" t="str">
        <f t="shared" si="555"/>
        <v xml:space="preserve"> augustowski </v>
      </c>
      <c r="C3910" s="4" t="s">
        <v>18</v>
      </c>
      <c r="D3910" s="6">
        <v>3569</v>
      </c>
      <c r="E3910" s="6">
        <v>1687</v>
      </c>
      <c r="F3910" s="6">
        <v>1882</v>
      </c>
      <c r="G3910" t="b">
        <f t="shared" si="551"/>
        <v>0</v>
      </c>
      <c r="H3910" t="b">
        <f t="shared" si="552"/>
        <v>1</v>
      </c>
      <c r="I3910" t="b">
        <f t="shared" si="553"/>
        <v>1</v>
      </c>
      <c r="J3910" t="b">
        <f t="shared" si="554"/>
        <v>0</v>
      </c>
    </row>
    <row r="3911" spans="1:10">
      <c r="A3911" s="1" t="s">
        <v>415</v>
      </c>
      <c r="B3911" t="str">
        <f t="shared" si="555"/>
        <v xml:space="preserve"> augustowski </v>
      </c>
      <c r="C3911" s="4" t="s">
        <v>19</v>
      </c>
      <c r="D3911" s="6">
        <v>3045</v>
      </c>
      <c r="E3911" s="6">
        <v>1370</v>
      </c>
      <c r="F3911" s="6">
        <v>1675</v>
      </c>
      <c r="G3911" t="b">
        <f t="shared" si="551"/>
        <v>0</v>
      </c>
      <c r="H3911" t="b">
        <f t="shared" si="552"/>
        <v>1</v>
      </c>
      <c r="I3911" t="b">
        <f t="shared" si="553"/>
        <v>1</v>
      </c>
      <c r="J3911" t="b">
        <f t="shared" si="554"/>
        <v>0</v>
      </c>
    </row>
    <row r="3912" spans="1:10">
      <c r="A3912" s="1" t="s">
        <v>415</v>
      </c>
      <c r="B3912" t="str">
        <f t="shared" si="555"/>
        <v xml:space="preserve"> augustowski </v>
      </c>
      <c r="C3912" s="4" t="s">
        <v>5</v>
      </c>
      <c r="D3912" s="6">
        <v>6691</v>
      </c>
      <c r="E3912" s="6">
        <v>2439</v>
      </c>
      <c r="F3912" s="6">
        <v>4252</v>
      </c>
      <c r="G3912" t="b">
        <f t="shared" si="551"/>
        <v>1</v>
      </c>
      <c r="H3912" t="b">
        <f t="shared" si="552"/>
        <v>1</v>
      </c>
      <c r="I3912" t="b">
        <f t="shared" si="553"/>
        <v>0</v>
      </c>
      <c r="J3912" t="b">
        <f t="shared" si="554"/>
        <v>0</v>
      </c>
    </row>
    <row r="3913" spans="1:10">
      <c r="A3913" s="1" t="s">
        <v>415</v>
      </c>
      <c r="B3913" t="str">
        <f t="shared" si="555"/>
        <v xml:space="preserve"> augustowski </v>
      </c>
      <c r="C3913" s="4" t="s">
        <v>4</v>
      </c>
      <c r="D3913" s="6">
        <f>SUM(D3911:D3912)</f>
        <v>9736</v>
      </c>
      <c r="E3913" s="6">
        <f>SUM(E3911:E3912)</f>
        <v>3809</v>
      </c>
      <c r="F3913" s="6">
        <f t="shared" ref="F3913" si="557">SUM(F3911:F3912)</f>
        <v>5927</v>
      </c>
      <c r="G3913" t="b">
        <f t="shared" si="551"/>
        <v>1</v>
      </c>
      <c r="H3913" t="b">
        <f t="shared" si="552"/>
        <v>0</v>
      </c>
      <c r="I3913" t="b">
        <f t="shared" si="553"/>
        <v>1</v>
      </c>
      <c r="J3913" t="b">
        <f t="shared" si="554"/>
        <v>0</v>
      </c>
    </row>
    <row r="3914" spans="1:10">
      <c r="A3914" s="1" t="s">
        <v>415</v>
      </c>
      <c r="B3914" t="str">
        <f t="shared" si="555"/>
        <v xml:space="preserve"> białostocki </v>
      </c>
      <c r="C3914" s="4" t="s">
        <v>275</v>
      </c>
      <c r="D3914" s="6">
        <v>145874</v>
      </c>
      <c r="E3914" s="6">
        <v>71865</v>
      </c>
      <c r="F3914" s="6">
        <v>74009</v>
      </c>
      <c r="G3914" t="b">
        <f t="shared" si="551"/>
        <v>1</v>
      </c>
      <c r="H3914" t="b">
        <f t="shared" si="552"/>
        <v>1</v>
      </c>
      <c r="I3914" t="b">
        <f t="shared" si="553"/>
        <v>1</v>
      </c>
      <c r="J3914" t="b">
        <f t="shared" si="554"/>
        <v>1</v>
      </c>
    </row>
    <row r="3915" spans="1:10">
      <c r="A3915" s="1" t="s">
        <v>415</v>
      </c>
      <c r="B3915" t="str">
        <f t="shared" si="555"/>
        <v xml:space="preserve"> białostocki </v>
      </c>
      <c r="C3915" s="4" t="s">
        <v>6</v>
      </c>
      <c r="D3915" s="6">
        <v>6735</v>
      </c>
      <c r="E3915" s="6">
        <v>3498</v>
      </c>
      <c r="F3915" s="6">
        <v>3237</v>
      </c>
      <c r="G3915" t="b">
        <f t="shared" si="551"/>
        <v>0</v>
      </c>
      <c r="H3915" t="b">
        <f t="shared" si="552"/>
        <v>1</v>
      </c>
      <c r="I3915" t="b">
        <f t="shared" si="553"/>
        <v>1</v>
      </c>
      <c r="J3915" t="b">
        <f t="shared" si="554"/>
        <v>0</v>
      </c>
    </row>
    <row r="3916" spans="1:10">
      <c r="A3916" s="1" t="s">
        <v>415</v>
      </c>
      <c r="B3916" t="str">
        <f t="shared" si="555"/>
        <v xml:space="preserve"> białostocki </v>
      </c>
      <c r="C3916" s="4" t="s">
        <v>7</v>
      </c>
      <c r="D3916" s="6">
        <v>7851</v>
      </c>
      <c r="E3916" s="6">
        <v>3995</v>
      </c>
      <c r="F3916" s="6">
        <v>3856</v>
      </c>
      <c r="G3916" t="b">
        <f t="shared" si="551"/>
        <v>0</v>
      </c>
      <c r="H3916" t="b">
        <f t="shared" si="552"/>
        <v>1</v>
      </c>
      <c r="I3916" t="b">
        <f t="shared" si="553"/>
        <v>1</v>
      </c>
      <c r="J3916" t="b">
        <f t="shared" si="554"/>
        <v>0</v>
      </c>
    </row>
    <row r="3917" spans="1:10">
      <c r="A3917" s="1" t="s">
        <v>415</v>
      </c>
      <c r="B3917" t="str">
        <f t="shared" si="555"/>
        <v xml:space="preserve"> białostocki </v>
      </c>
      <c r="C3917" s="4" t="s">
        <v>8</v>
      </c>
      <c r="D3917" s="6">
        <v>7069</v>
      </c>
      <c r="E3917" s="6">
        <v>3515</v>
      </c>
      <c r="F3917" s="6">
        <v>3554</v>
      </c>
      <c r="G3917" t="b">
        <f t="shared" si="551"/>
        <v>0</v>
      </c>
      <c r="H3917" t="b">
        <f t="shared" si="552"/>
        <v>1</v>
      </c>
      <c r="I3917" t="b">
        <f t="shared" si="553"/>
        <v>1</v>
      </c>
      <c r="J3917" t="b">
        <f t="shared" si="554"/>
        <v>0</v>
      </c>
    </row>
    <row r="3918" spans="1:10">
      <c r="A3918" s="1" t="s">
        <v>415</v>
      </c>
      <c r="B3918" t="str">
        <f t="shared" si="555"/>
        <v xml:space="preserve"> białostocki </v>
      </c>
      <c r="C3918" s="4" t="s">
        <v>9</v>
      </c>
      <c r="D3918" s="6">
        <v>7764</v>
      </c>
      <c r="E3918" s="6">
        <v>3989</v>
      </c>
      <c r="F3918" s="6">
        <v>3775</v>
      </c>
      <c r="G3918" t="b">
        <f t="shared" si="551"/>
        <v>0</v>
      </c>
      <c r="H3918" t="b">
        <f t="shared" si="552"/>
        <v>1</v>
      </c>
      <c r="I3918" t="b">
        <f t="shared" si="553"/>
        <v>1</v>
      </c>
      <c r="J3918" t="b">
        <f t="shared" si="554"/>
        <v>0</v>
      </c>
    </row>
    <row r="3919" spans="1:10">
      <c r="A3919" s="1" t="s">
        <v>415</v>
      </c>
      <c r="B3919" t="str">
        <f t="shared" si="555"/>
        <v xml:space="preserve"> białostocki </v>
      </c>
      <c r="C3919" s="4" t="s">
        <v>10</v>
      </c>
      <c r="D3919" s="6">
        <v>9910</v>
      </c>
      <c r="E3919" s="6">
        <v>5105</v>
      </c>
      <c r="F3919" s="6">
        <v>4805</v>
      </c>
      <c r="G3919" t="b">
        <f t="shared" si="551"/>
        <v>0</v>
      </c>
      <c r="H3919" t="b">
        <f t="shared" si="552"/>
        <v>1</v>
      </c>
      <c r="I3919" t="b">
        <f t="shared" si="553"/>
        <v>1</v>
      </c>
      <c r="J3919" t="b">
        <f t="shared" si="554"/>
        <v>0</v>
      </c>
    </row>
    <row r="3920" spans="1:10">
      <c r="A3920" s="1" t="s">
        <v>415</v>
      </c>
      <c r="B3920" t="str">
        <f t="shared" si="555"/>
        <v xml:space="preserve"> białostocki </v>
      </c>
      <c r="C3920" s="4" t="s">
        <v>11</v>
      </c>
      <c r="D3920" s="6">
        <v>10998</v>
      </c>
      <c r="E3920" s="6">
        <v>5746</v>
      </c>
      <c r="F3920" s="6">
        <v>5252</v>
      </c>
      <c r="G3920" t="b">
        <f t="shared" si="551"/>
        <v>0</v>
      </c>
      <c r="H3920" t="b">
        <f t="shared" si="552"/>
        <v>1</v>
      </c>
      <c r="I3920" t="b">
        <f t="shared" si="553"/>
        <v>1</v>
      </c>
      <c r="J3920" t="b">
        <f t="shared" si="554"/>
        <v>0</v>
      </c>
    </row>
    <row r="3921" spans="1:10">
      <c r="A3921" s="1" t="s">
        <v>415</v>
      </c>
      <c r="B3921" t="str">
        <f t="shared" si="555"/>
        <v xml:space="preserve"> białostocki </v>
      </c>
      <c r="C3921" s="4" t="s">
        <v>12</v>
      </c>
      <c r="D3921" s="6">
        <v>11789</v>
      </c>
      <c r="E3921" s="6">
        <v>6132</v>
      </c>
      <c r="F3921" s="6">
        <v>5657</v>
      </c>
      <c r="G3921" t="b">
        <f t="shared" si="551"/>
        <v>0</v>
      </c>
      <c r="H3921" t="b">
        <f t="shared" si="552"/>
        <v>1</v>
      </c>
      <c r="I3921" t="b">
        <f t="shared" si="553"/>
        <v>1</v>
      </c>
      <c r="J3921" t="b">
        <f t="shared" si="554"/>
        <v>0</v>
      </c>
    </row>
    <row r="3922" spans="1:10">
      <c r="A3922" s="1" t="s">
        <v>415</v>
      </c>
      <c r="B3922" t="str">
        <f t="shared" si="555"/>
        <v xml:space="preserve"> białostocki </v>
      </c>
      <c r="C3922" s="4" t="s">
        <v>13</v>
      </c>
      <c r="D3922" s="6">
        <v>11235</v>
      </c>
      <c r="E3922" s="6">
        <v>5722</v>
      </c>
      <c r="F3922" s="6">
        <v>5513</v>
      </c>
      <c r="G3922" t="b">
        <f t="shared" si="551"/>
        <v>0</v>
      </c>
      <c r="H3922" t="b">
        <f t="shared" si="552"/>
        <v>1</v>
      </c>
      <c r="I3922" t="b">
        <f t="shared" si="553"/>
        <v>1</v>
      </c>
      <c r="J3922" t="b">
        <f t="shared" si="554"/>
        <v>0</v>
      </c>
    </row>
    <row r="3923" spans="1:10">
      <c r="A3923" s="1" t="s">
        <v>415</v>
      </c>
      <c r="B3923" t="str">
        <f t="shared" si="555"/>
        <v xml:space="preserve"> białostocki </v>
      </c>
      <c r="C3923" s="4" t="s">
        <v>14</v>
      </c>
      <c r="D3923" s="6">
        <v>10519</v>
      </c>
      <c r="E3923" s="6">
        <v>5475</v>
      </c>
      <c r="F3923" s="6">
        <v>5044</v>
      </c>
      <c r="G3923" t="b">
        <f t="shared" si="551"/>
        <v>0</v>
      </c>
      <c r="H3923" t="b">
        <f t="shared" si="552"/>
        <v>1</v>
      </c>
      <c r="I3923" t="b">
        <f t="shared" si="553"/>
        <v>1</v>
      </c>
      <c r="J3923" t="b">
        <f t="shared" si="554"/>
        <v>0</v>
      </c>
    </row>
    <row r="3924" spans="1:10">
      <c r="A3924" s="1" t="s">
        <v>415</v>
      </c>
      <c r="B3924" t="str">
        <f t="shared" si="555"/>
        <v xml:space="preserve"> białostocki </v>
      </c>
      <c r="C3924" s="4" t="s">
        <v>15</v>
      </c>
      <c r="D3924" s="6">
        <v>9719</v>
      </c>
      <c r="E3924" s="6">
        <v>4936</v>
      </c>
      <c r="F3924" s="6">
        <v>4783</v>
      </c>
      <c r="G3924" t="b">
        <f t="shared" si="551"/>
        <v>0</v>
      </c>
      <c r="H3924" t="b">
        <f t="shared" si="552"/>
        <v>1</v>
      </c>
      <c r="I3924" t="b">
        <f t="shared" si="553"/>
        <v>1</v>
      </c>
      <c r="J3924" t="b">
        <f t="shared" si="554"/>
        <v>0</v>
      </c>
    </row>
    <row r="3925" spans="1:10">
      <c r="A3925" s="1" t="s">
        <v>415</v>
      </c>
      <c r="B3925" t="str">
        <f t="shared" si="555"/>
        <v xml:space="preserve"> białostocki </v>
      </c>
      <c r="C3925" s="4" t="s">
        <v>16</v>
      </c>
      <c r="D3925" s="6">
        <v>10027</v>
      </c>
      <c r="E3925" s="6">
        <v>5108</v>
      </c>
      <c r="F3925" s="6">
        <v>4919</v>
      </c>
      <c r="G3925" t="b">
        <f t="shared" si="551"/>
        <v>0</v>
      </c>
      <c r="H3925" t="b">
        <f t="shared" si="552"/>
        <v>1</v>
      </c>
      <c r="I3925" t="b">
        <f t="shared" si="553"/>
        <v>1</v>
      </c>
      <c r="J3925" t="b">
        <f t="shared" si="554"/>
        <v>0</v>
      </c>
    </row>
    <row r="3926" spans="1:10">
      <c r="A3926" s="1" t="s">
        <v>415</v>
      </c>
      <c r="B3926" t="str">
        <f t="shared" si="555"/>
        <v xml:space="preserve"> białostocki </v>
      </c>
      <c r="C3926" s="4" t="s">
        <v>17</v>
      </c>
      <c r="D3926" s="6">
        <v>10512</v>
      </c>
      <c r="E3926" s="6">
        <v>5382</v>
      </c>
      <c r="F3926" s="6">
        <v>5130</v>
      </c>
      <c r="G3926" t="b">
        <f t="shared" si="551"/>
        <v>0</v>
      </c>
      <c r="H3926" t="b">
        <f t="shared" si="552"/>
        <v>1</v>
      </c>
      <c r="I3926" t="b">
        <f t="shared" si="553"/>
        <v>1</v>
      </c>
      <c r="J3926" t="b">
        <f t="shared" si="554"/>
        <v>0</v>
      </c>
    </row>
    <row r="3927" spans="1:10">
      <c r="A3927" s="1" t="s">
        <v>415</v>
      </c>
      <c r="B3927" t="str">
        <f t="shared" si="555"/>
        <v xml:space="preserve"> białostocki </v>
      </c>
      <c r="C3927" s="4" t="s">
        <v>18</v>
      </c>
      <c r="D3927" s="6">
        <v>9193</v>
      </c>
      <c r="E3927" s="6">
        <v>4433</v>
      </c>
      <c r="F3927" s="6">
        <v>4760</v>
      </c>
      <c r="G3927" t="b">
        <f t="shared" si="551"/>
        <v>0</v>
      </c>
      <c r="H3927" t="b">
        <f t="shared" si="552"/>
        <v>1</v>
      </c>
      <c r="I3927" t="b">
        <f t="shared" si="553"/>
        <v>1</v>
      </c>
      <c r="J3927" t="b">
        <f t="shared" si="554"/>
        <v>0</v>
      </c>
    </row>
    <row r="3928" spans="1:10">
      <c r="A3928" s="1" t="s">
        <v>415</v>
      </c>
      <c r="B3928" t="str">
        <f t="shared" si="555"/>
        <v xml:space="preserve"> białostocki </v>
      </c>
      <c r="C3928" s="4" t="s">
        <v>19</v>
      </c>
      <c r="D3928" s="6">
        <v>7075</v>
      </c>
      <c r="E3928" s="6">
        <v>3274</v>
      </c>
      <c r="F3928" s="6">
        <v>3801</v>
      </c>
      <c r="G3928" t="b">
        <f t="shared" si="551"/>
        <v>0</v>
      </c>
      <c r="H3928" t="b">
        <f t="shared" si="552"/>
        <v>1</v>
      </c>
      <c r="I3928" t="b">
        <f t="shared" si="553"/>
        <v>1</v>
      </c>
      <c r="J3928" t="b">
        <f t="shared" si="554"/>
        <v>0</v>
      </c>
    </row>
    <row r="3929" spans="1:10">
      <c r="A3929" s="1" t="s">
        <v>415</v>
      </c>
      <c r="B3929" t="str">
        <f t="shared" si="555"/>
        <v xml:space="preserve"> białostocki </v>
      </c>
      <c r="C3929" s="4" t="s">
        <v>5</v>
      </c>
      <c r="D3929" s="6">
        <v>15478</v>
      </c>
      <c r="E3929" s="6">
        <v>5555</v>
      </c>
      <c r="F3929" s="6">
        <v>9923</v>
      </c>
      <c r="G3929" t="b">
        <f t="shared" si="551"/>
        <v>1</v>
      </c>
      <c r="H3929" t="b">
        <f t="shared" si="552"/>
        <v>1</v>
      </c>
      <c r="I3929" t="b">
        <f t="shared" si="553"/>
        <v>0</v>
      </c>
      <c r="J3929" t="b">
        <f t="shared" si="554"/>
        <v>0</v>
      </c>
    </row>
    <row r="3930" spans="1:10">
      <c r="A3930" s="1" t="s">
        <v>415</v>
      </c>
      <c r="B3930" t="str">
        <f t="shared" si="555"/>
        <v xml:space="preserve"> białostocki </v>
      </c>
      <c r="C3930" s="4" t="s">
        <v>4</v>
      </c>
      <c r="D3930" s="6">
        <f>SUM(D3928:D3929)</f>
        <v>22553</v>
      </c>
      <c r="E3930" s="6">
        <f>SUM(E3928:E3929)</f>
        <v>8829</v>
      </c>
      <c r="F3930" s="6">
        <f t="shared" ref="F3930" si="558">SUM(F3928:F3929)</f>
        <v>13724</v>
      </c>
      <c r="G3930" t="b">
        <f t="shared" si="551"/>
        <v>1</v>
      </c>
      <c r="H3930" t="b">
        <f t="shared" si="552"/>
        <v>0</v>
      </c>
      <c r="I3930" t="b">
        <f t="shared" si="553"/>
        <v>1</v>
      </c>
      <c r="J3930" t="b">
        <f t="shared" si="554"/>
        <v>0</v>
      </c>
    </row>
    <row r="3931" spans="1:10">
      <c r="A3931" s="1" t="s">
        <v>415</v>
      </c>
      <c r="B3931" t="str">
        <f t="shared" si="555"/>
        <v xml:space="preserve"> bielski </v>
      </c>
      <c r="C3931" s="4" t="s">
        <v>276</v>
      </c>
      <c r="D3931" s="6">
        <v>56259</v>
      </c>
      <c r="E3931" s="6">
        <v>27839</v>
      </c>
      <c r="F3931" s="6">
        <v>28420</v>
      </c>
      <c r="G3931" t="b">
        <f t="shared" si="551"/>
        <v>1</v>
      </c>
      <c r="H3931" t="b">
        <f t="shared" si="552"/>
        <v>1</v>
      </c>
      <c r="I3931" t="b">
        <f t="shared" si="553"/>
        <v>1</v>
      </c>
      <c r="J3931" t="b">
        <f t="shared" si="554"/>
        <v>1</v>
      </c>
    </row>
    <row r="3932" spans="1:10">
      <c r="A3932" s="1" t="s">
        <v>415</v>
      </c>
      <c r="B3932" t="str">
        <f t="shared" si="555"/>
        <v xml:space="preserve"> bielski </v>
      </c>
      <c r="C3932" s="4" t="s">
        <v>6</v>
      </c>
      <c r="D3932" s="6">
        <v>2390</v>
      </c>
      <c r="E3932" s="6">
        <v>1264</v>
      </c>
      <c r="F3932" s="6">
        <v>1126</v>
      </c>
      <c r="G3932" t="b">
        <f t="shared" si="551"/>
        <v>0</v>
      </c>
      <c r="H3932" t="b">
        <f t="shared" si="552"/>
        <v>1</v>
      </c>
      <c r="I3932" t="b">
        <f t="shared" si="553"/>
        <v>1</v>
      </c>
      <c r="J3932" t="b">
        <f t="shared" si="554"/>
        <v>0</v>
      </c>
    </row>
    <row r="3933" spans="1:10">
      <c r="A3933" s="1" t="s">
        <v>415</v>
      </c>
      <c r="B3933" t="str">
        <f t="shared" si="555"/>
        <v xml:space="preserve"> bielski </v>
      </c>
      <c r="C3933" s="4" t="s">
        <v>7</v>
      </c>
      <c r="D3933" s="6">
        <v>2659</v>
      </c>
      <c r="E3933" s="6">
        <v>1399</v>
      </c>
      <c r="F3933" s="6">
        <v>1260</v>
      </c>
      <c r="G3933" t="b">
        <f t="shared" si="551"/>
        <v>0</v>
      </c>
      <c r="H3933" t="b">
        <f t="shared" si="552"/>
        <v>1</v>
      </c>
      <c r="I3933" t="b">
        <f t="shared" si="553"/>
        <v>1</v>
      </c>
      <c r="J3933" t="b">
        <f t="shared" si="554"/>
        <v>0</v>
      </c>
    </row>
    <row r="3934" spans="1:10">
      <c r="A3934" s="1" t="s">
        <v>415</v>
      </c>
      <c r="B3934" t="str">
        <f t="shared" si="555"/>
        <v xml:space="preserve"> bielski </v>
      </c>
      <c r="C3934" s="4" t="s">
        <v>8</v>
      </c>
      <c r="D3934" s="6">
        <v>2464</v>
      </c>
      <c r="E3934" s="6">
        <v>1222</v>
      </c>
      <c r="F3934" s="6">
        <v>1242</v>
      </c>
      <c r="G3934" t="b">
        <f t="shared" si="551"/>
        <v>0</v>
      </c>
      <c r="H3934" t="b">
        <f t="shared" si="552"/>
        <v>1</v>
      </c>
      <c r="I3934" t="b">
        <f t="shared" si="553"/>
        <v>1</v>
      </c>
      <c r="J3934" t="b">
        <f t="shared" si="554"/>
        <v>0</v>
      </c>
    </row>
    <row r="3935" spans="1:10">
      <c r="A3935" s="1" t="s">
        <v>415</v>
      </c>
      <c r="B3935" t="str">
        <f t="shared" si="555"/>
        <v xml:space="preserve"> bielski </v>
      </c>
      <c r="C3935" s="4" t="s">
        <v>9</v>
      </c>
      <c r="D3935" s="6">
        <v>2768</v>
      </c>
      <c r="E3935" s="6">
        <v>1417</v>
      </c>
      <c r="F3935" s="6">
        <v>1351</v>
      </c>
      <c r="G3935" t="b">
        <f t="shared" si="551"/>
        <v>0</v>
      </c>
      <c r="H3935" t="b">
        <f t="shared" si="552"/>
        <v>1</v>
      </c>
      <c r="I3935" t="b">
        <f t="shared" si="553"/>
        <v>1</v>
      </c>
      <c r="J3935" t="b">
        <f t="shared" si="554"/>
        <v>0</v>
      </c>
    </row>
    <row r="3936" spans="1:10">
      <c r="A3936" s="1" t="s">
        <v>415</v>
      </c>
      <c r="B3936" t="str">
        <f t="shared" si="555"/>
        <v xml:space="preserve"> bielski </v>
      </c>
      <c r="C3936" s="4" t="s">
        <v>10</v>
      </c>
      <c r="D3936" s="6">
        <v>3698</v>
      </c>
      <c r="E3936" s="6">
        <v>1914</v>
      </c>
      <c r="F3936" s="6">
        <v>1784</v>
      </c>
      <c r="G3936" t="b">
        <f t="shared" si="551"/>
        <v>0</v>
      </c>
      <c r="H3936" t="b">
        <f t="shared" si="552"/>
        <v>1</v>
      </c>
      <c r="I3936" t="b">
        <f t="shared" si="553"/>
        <v>1</v>
      </c>
      <c r="J3936" t="b">
        <f t="shared" si="554"/>
        <v>0</v>
      </c>
    </row>
    <row r="3937" spans="1:10">
      <c r="A3937" s="1" t="s">
        <v>415</v>
      </c>
      <c r="B3937" t="str">
        <f t="shared" si="555"/>
        <v xml:space="preserve"> bielski </v>
      </c>
      <c r="C3937" s="4" t="s">
        <v>11</v>
      </c>
      <c r="D3937" s="6">
        <v>4071</v>
      </c>
      <c r="E3937" s="6">
        <v>2178</v>
      </c>
      <c r="F3937" s="6">
        <v>1893</v>
      </c>
      <c r="G3937" t="b">
        <f t="shared" si="551"/>
        <v>0</v>
      </c>
      <c r="H3937" t="b">
        <f t="shared" si="552"/>
        <v>1</v>
      </c>
      <c r="I3937" t="b">
        <f t="shared" si="553"/>
        <v>1</v>
      </c>
      <c r="J3937" t="b">
        <f t="shared" si="554"/>
        <v>0</v>
      </c>
    </row>
    <row r="3938" spans="1:10">
      <c r="A3938" s="1" t="s">
        <v>415</v>
      </c>
      <c r="B3938" t="str">
        <f t="shared" si="555"/>
        <v xml:space="preserve"> bielski </v>
      </c>
      <c r="C3938" s="4" t="s">
        <v>12</v>
      </c>
      <c r="D3938" s="6">
        <v>4185</v>
      </c>
      <c r="E3938" s="6">
        <v>2274</v>
      </c>
      <c r="F3938" s="6">
        <v>1911</v>
      </c>
      <c r="G3938" t="b">
        <f t="shared" si="551"/>
        <v>0</v>
      </c>
      <c r="H3938" t="b">
        <f t="shared" si="552"/>
        <v>1</v>
      </c>
      <c r="I3938" t="b">
        <f t="shared" si="553"/>
        <v>1</v>
      </c>
      <c r="J3938" t="b">
        <f t="shared" si="554"/>
        <v>0</v>
      </c>
    </row>
    <row r="3939" spans="1:10">
      <c r="A3939" s="1" t="s">
        <v>415</v>
      </c>
      <c r="B3939" t="str">
        <f t="shared" si="555"/>
        <v xml:space="preserve"> bielski </v>
      </c>
      <c r="C3939" s="4" t="s">
        <v>13</v>
      </c>
      <c r="D3939" s="6">
        <v>3652</v>
      </c>
      <c r="E3939" s="6">
        <v>1901</v>
      </c>
      <c r="F3939" s="6">
        <v>1751</v>
      </c>
      <c r="G3939" t="b">
        <f t="shared" si="551"/>
        <v>0</v>
      </c>
      <c r="H3939" t="b">
        <f t="shared" si="552"/>
        <v>1</v>
      </c>
      <c r="I3939" t="b">
        <f t="shared" si="553"/>
        <v>1</v>
      </c>
      <c r="J3939" t="b">
        <f t="shared" si="554"/>
        <v>0</v>
      </c>
    </row>
    <row r="3940" spans="1:10">
      <c r="A3940" s="1" t="s">
        <v>415</v>
      </c>
      <c r="B3940" t="str">
        <f t="shared" si="555"/>
        <v xml:space="preserve"> bielski </v>
      </c>
      <c r="C3940" s="4" t="s">
        <v>14</v>
      </c>
      <c r="D3940" s="6">
        <v>3482</v>
      </c>
      <c r="E3940" s="6">
        <v>1861</v>
      </c>
      <c r="F3940" s="6">
        <v>1621</v>
      </c>
      <c r="G3940" t="b">
        <f t="shared" si="551"/>
        <v>0</v>
      </c>
      <c r="H3940" t="b">
        <f t="shared" si="552"/>
        <v>1</v>
      </c>
      <c r="I3940" t="b">
        <f t="shared" si="553"/>
        <v>1</v>
      </c>
      <c r="J3940" t="b">
        <f t="shared" si="554"/>
        <v>0</v>
      </c>
    </row>
    <row r="3941" spans="1:10">
      <c r="A3941" s="1" t="s">
        <v>415</v>
      </c>
      <c r="B3941" t="str">
        <f t="shared" si="555"/>
        <v xml:space="preserve"> bielski </v>
      </c>
      <c r="C3941" s="4" t="s">
        <v>15</v>
      </c>
      <c r="D3941" s="6">
        <v>3481</v>
      </c>
      <c r="E3941" s="6">
        <v>1800</v>
      </c>
      <c r="F3941" s="6">
        <v>1681</v>
      </c>
      <c r="G3941" t="b">
        <f t="shared" si="551"/>
        <v>0</v>
      </c>
      <c r="H3941" t="b">
        <f t="shared" si="552"/>
        <v>1</v>
      </c>
      <c r="I3941" t="b">
        <f t="shared" si="553"/>
        <v>1</v>
      </c>
      <c r="J3941" t="b">
        <f t="shared" si="554"/>
        <v>0</v>
      </c>
    </row>
    <row r="3942" spans="1:10">
      <c r="A3942" s="1" t="s">
        <v>415</v>
      </c>
      <c r="B3942" t="str">
        <f t="shared" si="555"/>
        <v xml:space="preserve"> bielski </v>
      </c>
      <c r="C3942" s="4" t="s">
        <v>16</v>
      </c>
      <c r="D3942" s="6">
        <v>3773</v>
      </c>
      <c r="E3942" s="6">
        <v>1905</v>
      </c>
      <c r="F3942" s="6">
        <v>1868</v>
      </c>
      <c r="G3942" t="b">
        <f t="shared" si="551"/>
        <v>0</v>
      </c>
      <c r="H3942" t="b">
        <f t="shared" si="552"/>
        <v>1</v>
      </c>
      <c r="I3942" t="b">
        <f t="shared" si="553"/>
        <v>1</v>
      </c>
      <c r="J3942" t="b">
        <f t="shared" si="554"/>
        <v>0</v>
      </c>
    </row>
    <row r="3943" spans="1:10">
      <c r="A3943" s="1" t="s">
        <v>415</v>
      </c>
      <c r="B3943" t="str">
        <f t="shared" si="555"/>
        <v xml:space="preserve"> bielski </v>
      </c>
      <c r="C3943" s="4" t="s">
        <v>17</v>
      </c>
      <c r="D3943" s="6">
        <v>4265</v>
      </c>
      <c r="E3943" s="6">
        <v>2207</v>
      </c>
      <c r="F3943" s="6">
        <v>2058</v>
      </c>
      <c r="G3943" t="b">
        <f t="shared" si="551"/>
        <v>0</v>
      </c>
      <c r="H3943" t="b">
        <f t="shared" si="552"/>
        <v>1</v>
      </c>
      <c r="I3943" t="b">
        <f t="shared" si="553"/>
        <v>1</v>
      </c>
      <c r="J3943" t="b">
        <f t="shared" si="554"/>
        <v>0</v>
      </c>
    </row>
    <row r="3944" spans="1:10">
      <c r="A3944" s="1" t="s">
        <v>415</v>
      </c>
      <c r="B3944" t="str">
        <f t="shared" si="555"/>
        <v xml:space="preserve"> bielski </v>
      </c>
      <c r="C3944" s="4" t="s">
        <v>18</v>
      </c>
      <c r="D3944" s="6">
        <v>3693</v>
      </c>
      <c r="E3944" s="6">
        <v>1810</v>
      </c>
      <c r="F3944" s="6">
        <v>1883</v>
      </c>
      <c r="G3944" t="b">
        <f t="shared" si="551"/>
        <v>0</v>
      </c>
      <c r="H3944" t="b">
        <f t="shared" si="552"/>
        <v>1</v>
      </c>
      <c r="I3944" t="b">
        <f t="shared" si="553"/>
        <v>1</v>
      </c>
      <c r="J3944" t="b">
        <f t="shared" si="554"/>
        <v>0</v>
      </c>
    </row>
    <row r="3945" spans="1:10">
      <c r="A3945" s="1" t="s">
        <v>415</v>
      </c>
      <c r="B3945" t="str">
        <f t="shared" si="555"/>
        <v xml:space="preserve"> bielski </v>
      </c>
      <c r="C3945" s="4" t="s">
        <v>19</v>
      </c>
      <c r="D3945" s="6">
        <v>2955</v>
      </c>
      <c r="E3945" s="6">
        <v>1356</v>
      </c>
      <c r="F3945" s="6">
        <v>1599</v>
      </c>
      <c r="G3945" t="b">
        <f t="shared" si="551"/>
        <v>0</v>
      </c>
      <c r="H3945" t="b">
        <f t="shared" si="552"/>
        <v>1</v>
      </c>
      <c r="I3945" t="b">
        <f t="shared" si="553"/>
        <v>1</v>
      </c>
      <c r="J3945" t="b">
        <f t="shared" si="554"/>
        <v>0</v>
      </c>
    </row>
    <row r="3946" spans="1:10">
      <c r="A3946" s="1" t="s">
        <v>415</v>
      </c>
      <c r="B3946" t="str">
        <f t="shared" si="555"/>
        <v xml:space="preserve"> bielski </v>
      </c>
      <c r="C3946" s="4" t="s">
        <v>5</v>
      </c>
      <c r="D3946" s="6">
        <v>8723</v>
      </c>
      <c r="E3946" s="6">
        <v>3331</v>
      </c>
      <c r="F3946" s="6">
        <v>5392</v>
      </c>
      <c r="G3946" t="b">
        <f t="shared" si="551"/>
        <v>1</v>
      </c>
      <c r="H3946" t="b">
        <f t="shared" si="552"/>
        <v>1</v>
      </c>
      <c r="I3946" t="b">
        <f t="shared" si="553"/>
        <v>0</v>
      </c>
      <c r="J3946" t="b">
        <f t="shared" si="554"/>
        <v>0</v>
      </c>
    </row>
    <row r="3947" spans="1:10">
      <c r="A3947" s="1" t="s">
        <v>415</v>
      </c>
      <c r="B3947" t="str">
        <f t="shared" si="555"/>
        <v xml:space="preserve"> bielski </v>
      </c>
      <c r="C3947" s="4" t="s">
        <v>4</v>
      </c>
      <c r="D3947" s="6">
        <f>SUM(D3945:D3946)</f>
        <v>11678</v>
      </c>
      <c r="E3947" s="6">
        <f>SUM(E3945:E3946)</f>
        <v>4687</v>
      </c>
      <c r="F3947" s="6">
        <f t="shared" ref="F3947" si="559">SUM(F3945:F3946)</f>
        <v>6991</v>
      </c>
      <c r="G3947" t="b">
        <f t="shared" si="551"/>
        <v>1</v>
      </c>
      <c r="H3947" t="b">
        <f t="shared" si="552"/>
        <v>0</v>
      </c>
      <c r="I3947" t="b">
        <f t="shared" si="553"/>
        <v>1</v>
      </c>
      <c r="J3947" t="b">
        <f t="shared" si="554"/>
        <v>0</v>
      </c>
    </row>
    <row r="3948" spans="1:10">
      <c r="A3948" s="1" t="s">
        <v>415</v>
      </c>
      <c r="B3948" t="str">
        <f t="shared" si="555"/>
        <v xml:space="preserve"> grajewski </v>
      </c>
      <c r="C3948" s="4" t="s">
        <v>277</v>
      </c>
      <c r="D3948" s="6">
        <v>48228</v>
      </c>
      <c r="E3948" s="6">
        <v>23956</v>
      </c>
      <c r="F3948" s="6">
        <v>24272</v>
      </c>
      <c r="G3948" t="b">
        <f t="shared" si="551"/>
        <v>1</v>
      </c>
      <c r="H3948" t="b">
        <f t="shared" si="552"/>
        <v>1</v>
      </c>
      <c r="I3948" t="b">
        <f t="shared" si="553"/>
        <v>1</v>
      </c>
      <c r="J3948" t="b">
        <f t="shared" si="554"/>
        <v>1</v>
      </c>
    </row>
    <row r="3949" spans="1:10">
      <c r="A3949" s="1" t="s">
        <v>415</v>
      </c>
      <c r="B3949" t="str">
        <f t="shared" si="555"/>
        <v xml:space="preserve"> grajewski </v>
      </c>
      <c r="C3949" s="4" t="s">
        <v>6</v>
      </c>
      <c r="D3949" s="6">
        <v>2188</v>
      </c>
      <c r="E3949" s="6">
        <v>1149</v>
      </c>
      <c r="F3949" s="6">
        <v>1039</v>
      </c>
      <c r="G3949" t="b">
        <f t="shared" si="551"/>
        <v>0</v>
      </c>
      <c r="H3949" t="b">
        <f t="shared" si="552"/>
        <v>1</v>
      </c>
      <c r="I3949" t="b">
        <f t="shared" si="553"/>
        <v>1</v>
      </c>
      <c r="J3949" t="b">
        <f t="shared" si="554"/>
        <v>0</v>
      </c>
    </row>
    <row r="3950" spans="1:10">
      <c r="A3950" s="1" t="s">
        <v>415</v>
      </c>
      <c r="B3950" t="str">
        <f t="shared" si="555"/>
        <v xml:space="preserve"> grajewski </v>
      </c>
      <c r="C3950" s="4" t="s">
        <v>7</v>
      </c>
      <c r="D3950" s="6">
        <v>2525</v>
      </c>
      <c r="E3950" s="6">
        <v>1326</v>
      </c>
      <c r="F3950" s="6">
        <v>1199</v>
      </c>
      <c r="G3950" t="b">
        <f t="shared" si="551"/>
        <v>0</v>
      </c>
      <c r="H3950" t="b">
        <f t="shared" si="552"/>
        <v>1</v>
      </c>
      <c r="I3950" t="b">
        <f t="shared" si="553"/>
        <v>1</v>
      </c>
      <c r="J3950" t="b">
        <f t="shared" si="554"/>
        <v>0</v>
      </c>
    </row>
    <row r="3951" spans="1:10">
      <c r="A3951" s="1" t="s">
        <v>415</v>
      </c>
      <c r="B3951" t="str">
        <f t="shared" si="555"/>
        <v xml:space="preserve"> grajewski </v>
      </c>
      <c r="C3951" s="4" t="s">
        <v>8</v>
      </c>
      <c r="D3951" s="6">
        <v>2518</v>
      </c>
      <c r="E3951" s="6">
        <v>1302</v>
      </c>
      <c r="F3951" s="6">
        <v>1216</v>
      </c>
      <c r="G3951" t="b">
        <f t="shared" si="551"/>
        <v>0</v>
      </c>
      <c r="H3951" t="b">
        <f t="shared" si="552"/>
        <v>1</v>
      </c>
      <c r="I3951" t="b">
        <f t="shared" si="553"/>
        <v>1</v>
      </c>
      <c r="J3951" t="b">
        <f t="shared" si="554"/>
        <v>0</v>
      </c>
    </row>
    <row r="3952" spans="1:10">
      <c r="A3952" s="1" t="s">
        <v>415</v>
      </c>
      <c r="B3952" t="str">
        <f t="shared" si="555"/>
        <v xml:space="preserve"> grajewski </v>
      </c>
      <c r="C3952" s="4" t="s">
        <v>9</v>
      </c>
      <c r="D3952" s="6">
        <v>2654</v>
      </c>
      <c r="E3952" s="6">
        <v>1382</v>
      </c>
      <c r="F3952" s="6">
        <v>1272</v>
      </c>
      <c r="G3952" t="b">
        <f t="shared" si="551"/>
        <v>0</v>
      </c>
      <c r="H3952" t="b">
        <f t="shared" si="552"/>
        <v>1</v>
      </c>
      <c r="I3952" t="b">
        <f t="shared" si="553"/>
        <v>1</v>
      </c>
      <c r="J3952" t="b">
        <f t="shared" si="554"/>
        <v>0</v>
      </c>
    </row>
    <row r="3953" spans="1:10">
      <c r="A3953" s="1" t="s">
        <v>415</v>
      </c>
      <c r="B3953" t="str">
        <f t="shared" si="555"/>
        <v xml:space="preserve"> grajewski </v>
      </c>
      <c r="C3953" s="4" t="s">
        <v>10</v>
      </c>
      <c r="D3953" s="6">
        <v>3567</v>
      </c>
      <c r="E3953" s="6">
        <v>1867</v>
      </c>
      <c r="F3953" s="6">
        <v>1700</v>
      </c>
      <c r="G3953" t="b">
        <f t="shared" si="551"/>
        <v>0</v>
      </c>
      <c r="H3953" t="b">
        <f t="shared" si="552"/>
        <v>1</v>
      </c>
      <c r="I3953" t="b">
        <f t="shared" si="553"/>
        <v>1</v>
      </c>
      <c r="J3953" t="b">
        <f t="shared" si="554"/>
        <v>0</v>
      </c>
    </row>
    <row r="3954" spans="1:10">
      <c r="A3954" s="1" t="s">
        <v>415</v>
      </c>
      <c r="B3954" t="str">
        <f t="shared" si="555"/>
        <v xml:space="preserve"> grajewski </v>
      </c>
      <c r="C3954" s="4" t="s">
        <v>11</v>
      </c>
      <c r="D3954" s="6">
        <v>3672</v>
      </c>
      <c r="E3954" s="6">
        <v>1950</v>
      </c>
      <c r="F3954" s="6">
        <v>1722</v>
      </c>
      <c r="G3954" t="b">
        <f t="shared" si="551"/>
        <v>0</v>
      </c>
      <c r="H3954" t="b">
        <f t="shared" si="552"/>
        <v>1</v>
      </c>
      <c r="I3954" t="b">
        <f t="shared" si="553"/>
        <v>1</v>
      </c>
      <c r="J3954" t="b">
        <f t="shared" si="554"/>
        <v>0</v>
      </c>
    </row>
    <row r="3955" spans="1:10">
      <c r="A3955" s="1" t="s">
        <v>415</v>
      </c>
      <c r="B3955" t="str">
        <f t="shared" si="555"/>
        <v xml:space="preserve"> grajewski </v>
      </c>
      <c r="C3955" s="4" t="s">
        <v>12</v>
      </c>
      <c r="D3955" s="6">
        <v>3847</v>
      </c>
      <c r="E3955" s="6">
        <v>2033</v>
      </c>
      <c r="F3955" s="6">
        <v>1814</v>
      </c>
      <c r="G3955" t="b">
        <f t="shared" si="551"/>
        <v>0</v>
      </c>
      <c r="H3955" t="b">
        <f t="shared" si="552"/>
        <v>1</v>
      </c>
      <c r="I3955" t="b">
        <f t="shared" si="553"/>
        <v>1</v>
      </c>
      <c r="J3955" t="b">
        <f t="shared" si="554"/>
        <v>0</v>
      </c>
    </row>
    <row r="3956" spans="1:10">
      <c r="A3956" s="1" t="s">
        <v>415</v>
      </c>
      <c r="B3956" t="str">
        <f t="shared" si="555"/>
        <v xml:space="preserve"> grajewski </v>
      </c>
      <c r="C3956" s="4" t="s">
        <v>13</v>
      </c>
      <c r="D3956" s="6">
        <v>3622</v>
      </c>
      <c r="E3956" s="6">
        <v>1850</v>
      </c>
      <c r="F3956" s="6">
        <v>1772</v>
      </c>
      <c r="G3956" t="b">
        <f t="shared" si="551"/>
        <v>0</v>
      </c>
      <c r="H3956" t="b">
        <f t="shared" si="552"/>
        <v>1</v>
      </c>
      <c r="I3956" t="b">
        <f t="shared" si="553"/>
        <v>1</v>
      </c>
      <c r="J3956" t="b">
        <f t="shared" si="554"/>
        <v>0</v>
      </c>
    </row>
    <row r="3957" spans="1:10">
      <c r="A3957" s="1" t="s">
        <v>415</v>
      </c>
      <c r="B3957" t="str">
        <f t="shared" si="555"/>
        <v xml:space="preserve"> grajewski </v>
      </c>
      <c r="C3957" s="4" t="s">
        <v>14</v>
      </c>
      <c r="D3957" s="6">
        <v>3345</v>
      </c>
      <c r="E3957" s="6">
        <v>1740</v>
      </c>
      <c r="F3957" s="6">
        <v>1605</v>
      </c>
      <c r="G3957" t="b">
        <f t="shared" si="551"/>
        <v>0</v>
      </c>
      <c r="H3957" t="b">
        <f t="shared" si="552"/>
        <v>1</v>
      </c>
      <c r="I3957" t="b">
        <f t="shared" si="553"/>
        <v>1</v>
      </c>
      <c r="J3957" t="b">
        <f t="shared" si="554"/>
        <v>0</v>
      </c>
    </row>
    <row r="3958" spans="1:10">
      <c r="A3958" s="1" t="s">
        <v>415</v>
      </c>
      <c r="B3958" t="str">
        <f t="shared" si="555"/>
        <v xml:space="preserve"> grajewski </v>
      </c>
      <c r="C3958" s="4" t="s">
        <v>15</v>
      </c>
      <c r="D3958" s="6">
        <v>3185</v>
      </c>
      <c r="E3958" s="6">
        <v>1584</v>
      </c>
      <c r="F3958" s="6">
        <v>1601</v>
      </c>
      <c r="G3958" t="b">
        <f t="shared" ref="G3958:G4021" si="560">IFERROR(IF(SEARCH(" - ",C3958)&gt;0,FALSE,TRUE),TRUE)</f>
        <v>0</v>
      </c>
      <c r="H3958" t="b">
        <f t="shared" ref="H3958:H4021" si="561">IFERROR(IF(SEARCH("65+",C3958)&gt;0,FALSE,TRUE),TRUE)</f>
        <v>1</v>
      </c>
      <c r="I3958" t="b">
        <f t="shared" ref="I3958:I4021" si="562">IFERROR(IF(SEARCH("70",C3958)&gt;0,FALSE,TRUE),TRUE)</f>
        <v>1</v>
      </c>
      <c r="J3958" t="b">
        <f t="shared" ref="J3958:J4021" si="563">AND(G3958:I3958)</f>
        <v>0</v>
      </c>
    </row>
    <row r="3959" spans="1:10">
      <c r="A3959" s="1" t="s">
        <v>415</v>
      </c>
      <c r="B3959" t="str">
        <f t="shared" si="555"/>
        <v xml:space="preserve"> grajewski </v>
      </c>
      <c r="C3959" s="4" t="s">
        <v>16</v>
      </c>
      <c r="D3959" s="6">
        <v>3294</v>
      </c>
      <c r="E3959" s="6">
        <v>1655</v>
      </c>
      <c r="F3959" s="6">
        <v>1639</v>
      </c>
      <c r="G3959" t="b">
        <f t="shared" si="560"/>
        <v>0</v>
      </c>
      <c r="H3959" t="b">
        <f t="shared" si="561"/>
        <v>1</v>
      </c>
      <c r="I3959" t="b">
        <f t="shared" si="562"/>
        <v>1</v>
      </c>
      <c r="J3959" t="b">
        <f t="shared" si="563"/>
        <v>0</v>
      </c>
    </row>
    <row r="3960" spans="1:10">
      <c r="A3960" s="1" t="s">
        <v>415</v>
      </c>
      <c r="B3960" t="str">
        <f t="shared" ref="B3960:B4023" si="564">IF(C3959="65+",C3960,B3959)</f>
        <v xml:space="preserve"> grajewski </v>
      </c>
      <c r="C3960" s="4" t="s">
        <v>17</v>
      </c>
      <c r="D3960" s="6">
        <v>3619</v>
      </c>
      <c r="E3960" s="6">
        <v>1838</v>
      </c>
      <c r="F3960" s="6">
        <v>1781</v>
      </c>
      <c r="G3960" t="b">
        <f t="shared" si="560"/>
        <v>0</v>
      </c>
      <c r="H3960" t="b">
        <f t="shared" si="561"/>
        <v>1</v>
      </c>
      <c r="I3960" t="b">
        <f t="shared" si="562"/>
        <v>1</v>
      </c>
      <c r="J3960" t="b">
        <f t="shared" si="563"/>
        <v>0</v>
      </c>
    </row>
    <row r="3961" spans="1:10">
      <c r="A3961" s="1" t="s">
        <v>415</v>
      </c>
      <c r="B3961" t="str">
        <f t="shared" si="564"/>
        <v xml:space="preserve"> grajewski </v>
      </c>
      <c r="C3961" s="4" t="s">
        <v>18</v>
      </c>
      <c r="D3961" s="6">
        <v>3035</v>
      </c>
      <c r="E3961" s="6">
        <v>1509</v>
      </c>
      <c r="F3961" s="6">
        <v>1526</v>
      </c>
      <c r="G3961" t="b">
        <f t="shared" si="560"/>
        <v>0</v>
      </c>
      <c r="H3961" t="b">
        <f t="shared" si="561"/>
        <v>1</v>
      </c>
      <c r="I3961" t="b">
        <f t="shared" si="562"/>
        <v>1</v>
      </c>
      <c r="J3961" t="b">
        <f t="shared" si="563"/>
        <v>0</v>
      </c>
    </row>
    <row r="3962" spans="1:10">
      <c r="A3962" s="1" t="s">
        <v>415</v>
      </c>
      <c r="B3962" t="str">
        <f t="shared" si="564"/>
        <v xml:space="preserve"> grajewski </v>
      </c>
      <c r="C3962" s="4" t="s">
        <v>19</v>
      </c>
      <c r="D3962" s="6">
        <v>2350</v>
      </c>
      <c r="E3962" s="6">
        <v>1046</v>
      </c>
      <c r="F3962" s="6">
        <v>1304</v>
      </c>
      <c r="G3962" t="b">
        <f t="shared" si="560"/>
        <v>0</v>
      </c>
      <c r="H3962" t="b">
        <f t="shared" si="561"/>
        <v>1</v>
      </c>
      <c r="I3962" t="b">
        <f t="shared" si="562"/>
        <v>1</v>
      </c>
      <c r="J3962" t="b">
        <f t="shared" si="563"/>
        <v>0</v>
      </c>
    </row>
    <row r="3963" spans="1:10">
      <c r="A3963" s="1" t="s">
        <v>415</v>
      </c>
      <c r="B3963" t="str">
        <f t="shared" si="564"/>
        <v xml:space="preserve"> grajewski </v>
      </c>
      <c r="C3963" s="4" t="s">
        <v>5</v>
      </c>
      <c r="D3963" s="6">
        <v>4807</v>
      </c>
      <c r="E3963" s="6">
        <v>1725</v>
      </c>
      <c r="F3963" s="6">
        <v>3082</v>
      </c>
      <c r="G3963" t="b">
        <f t="shared" si="560"/>
        <v>1</v>
      </c>
      <c r="H3963" t="b">
        <f t="shared" si="561"/>
        <v>1</v>
      </c>
      <c r="I3963" t="b">
        <f t="shared" si="562"/>
        <v>0</v>
      </c>
      <c r="J3963" t="b">
        <f t="shared" si="563"/>
        <v>0</v>
      </c>
    </row>
    <row r="3964" spans="1:10">
      <c r="A3964" s="1" t="s">
        <v>415</v>
      </c>
      <c r="B3964" t="str">
        <f t="shared" si="564"/>
        <v xml:space="preserve"> grajewski </v>
      </c>
      <c r="C3964" s="4" t="s">
        <v>4</v>
      </c>
      <c r="D3964" s="6">
        <f>SUM(D3962:D3963)</f>
        <v>7157</v>
      </c>
      <c r="E3964" s="6">
        <f>SUM(E3962:E3963)</f>
        <v>2771</v>
      </c>
      <c r="F3964" s="6">
        <f t="shared" ref="F3964" si="565">SUM(F3962:F3963)</f>
        <v>4386</v>
      </c>
      <c r="G3964" t="b">
        <f t="shared" si="560"/>
        <v>1</v>
      </c>
      <c r="H3964" t="b">
        <f t="shared" si="561"/>
        <v>0</v>
      </c>
      <c r="I3964" t="b">
        <f t="shared" si="562"/>
        <v>1</v>
      </c>
      <c r="J3964" t="b">
        <f t="shared" si="563"/>
        <v>0</v>
      </c>
    </row>
    <row r="3965" spans="1:10">
      <c r="A3965" s="1" t="s">
        <v>415</v>
      </c>
      <c r="B3965" t="str">
        <f t="shared" si="564"/>
        <v xml:space="preserve"> hajnowski </v>
      </c>
      <c r="C3965" s="4" t="s">
        <v>278</v>
      </c>
      <c r="D3965" s="6">
        <v>44322</v>
      </c>
      <c r="E3965" s="6">
        <v>21467</v>
      </c>
      <c r="F3965" s="6">
        <v>22855</v>
      </c>
      <c r="G3965" t="b">
        <f t="shared" si="560"/>
        <v>1</v>
      </c>
      <c r="H3965" t="b">
        <f t="shared" si="561"/>
        <v>1</v>
      </c>
      <c r="I3965" t="b">
        <f t="shared" si="562"/>
        <v>1</v>
      </c>
      <c r="J3965" t="b">
        <f t="shared" si="563"/>
        <v>1</v>
      </c>
    </row>
    <row r="3966" spans="1:10">
      <c r="A3966" s="1" t="s">
        <v>415</v>
      </c>
      <c r="B3966" t="str">
        <f t="shared" si="564"/>
        <v xml:space="preserve"> hajnowski </v>
      </c>
      <c r="C3966" s="4" t="s">
        <v>6</v>
      </c>
      <c r="D3966" s="6">
        <v>1621</v>
      </c>
      <c r="E3966" s="6">
        <v>836</v>
      </c>
      <c r="F3966" s="6">
        <v>785</v>
      </c>
      <c r="G3966" t="b">
        <f t="shared" si="560"/>
        <v>0</v>
      </c>
      <c r="H3966" t="b">
        <f t="shared" si="561"/>
        <v>1</v>
      </c>
      <c r="I3966" t="b">
        <f t="shared" si="562"/>
        <v>1</v>
      </c>
      <c r="J3966" t="b">
        <f t="shared" si="563"/>
        <v>0</v>
      </c>
    </row>
    <row r="3967" spans="1:10">
      <c r="A3967" s="1" t="s">
        <v>415</v>
      </c>
      <c r="B3967" t="str">
        <f t="shared" si="564"/>
        <v xml:space="preserve"> hajnowski </v>
      </c>
      <c r="C3967" s="4" t="s">
        <v>7</v>
      </c>
      <c r="D3967" s="6">
        <v>1725</v>
      </c>
      <c r="E3967" s="6">
        <v>852</v>
      </c>
      <c r="F3967" s="6">
        <v>873</v>
      </c>
      <c r="G3967" t="b">
        <f t="shared" si="560"/>
        <v>0</v>
      </c>
      <c r="H3967" t="b">
        <f t="shared" si="561"/>
        <v>1</v>
      </c>
      <c r="I3967" t="b">
        <f t="shared" si="562"/>
        <v>1</v>
      </c>
      <c r="J3967" t="b">
        <f t="shared" si="563"/>
        <v>0</v>
      </c>
    </row>
    <row r="3968" spans="1:10">
      <c r="A3968" s="1" t="s">
        <v>415</v>
      </c>
      <c r="B3968" t="str">
        <f t="shared" si="564"/>
        <v xml:space="preserve"> hajnowski </v>
      </c>
      <c r="C3968" s="4" t="s">
        <v>8</v>
      </c>
      <c r="D3968" s="6">
        <v>1732</v>
      </c>
      <c r="E3968" s="6">
        <v>890</v>
      </c>
      <c r="F3968" s="6">
        <v>842</v>
      </c>
      <c r="G3968" t="b">
        <f t="shared" si="560"/>
        <v>0</v>
      </c>
      <c r="H3968" t="b">
        <f t="shared" si="561"/>
        <v>1</v>
      </c>
      <c r="I3968" t="b">
        <f t="shared" si="562"/>
        <v>1</v>
      </c>
      <c r="J3968" t="b">
        <f t="shared" si="563"/>
        <v>0</v>
      </c>
    </row>
    <row r="3969" spans="1:10">
      <c r="A3969" s="1" t="s">
        <v>415</v>
      </c>
      <c r="B3969" t="str">
        <f t="shared" si="564"/>
        <v xml:space="preserve"> hajnowski </v>
      </c>
      <c r="C3969" s="4" t="s">
        <v>9</v>
      </c>
      <c r="D3969" s="6">
        <v>2008</v>
      </c>
      <c r="E3969" s="6">
        <v>1042</v>
      </c>
      <c r="F3969" s="6">
        <v>966</v>
      </c>
      <c r="G3969" t="b">
        <f t="shared" si="560"/>
        <v>0</v>
      </c>
      <c r="H3969" t="b">
        <f t="shared" si="561"/>
        <v>1</v>
      </c>
      <c r="I3969" t="b">
        <f t="shared" si="562"/>
        <v>1</v>
      </c>
      <c r="J3969" t="b">
        <f t="shared" si="563"/>
        <v>0</v>
      </c>
    </row>
    <row r="3970" spans="1:10">
      <c r="A3970" s="1" t="s">
        <v>415</v>
      </c>
      <c r="B3970" t="str">
        <f t="shared" si="564"/>
        <v xml:space="preserve"> hajnowski </v>
      </c>
      <c r="C3970" s="4" t="s">
        <v>10</v>
      </c>
      <c r="D3970" s="6">
        <v>2634</v>
      </c>
      <c r="E3970" s="6">
        <v>1288</v>
      </c>
      <c r="F3970" s="6">
        <v>1346</v>
      </c>
      <c r="G3970" t="b">
        <f t="shared" si="560"/>
        <v>0</v>
      </c>
      <c r="H3970" t="b">
        <f t="shared" si="561"/>
        <v>1</v>
      </c>
      <c r="I3970" t="b">
        <f t="shared" si="562"/>
        <v>1</v>
      </c>
      <c r="J3970" t="b">
        <f t="shared" si="563"/>
        <v>0</v>
      </c>
    </row>
    <row r="3971" spans="1:10">
      <c r="A3971" s="1" t="s">
        <v>415</v>
      </c>
      <c r="B3971" t="str">
        <f t="shared" si="564"/>
        <v xml:space="preserve"> hajnowski </v>
      </c>
      <c r="C3971" s="4" t="s">
        <v>11</v>
      </c>
      <c r="D3971" s="6">
        <v>2851</v>
      </c>
      <c r="E3971" s="6">
        <v>1495</v>
      </c>
      <c r="F3971" s="6">
        <v>1356</v>
      </c>
      <c r="G3971" t="b">
        <f t="shared" si="560"/>
        <v>0</v>
      </c>
      <c r="H3971" t="b">
        <f t="shared" si="561"/>
        <v>1</v>
      </c>
      <c r="I3971" t="b">
        <f t="shared" si="562"/>
        <v>1</v>
      </c>
      <c r="J3971" t="b">
        <f t="shared" si="563"/>
        <v>0</v>
      </c>
    </row>
    <row r="3972" spans="1:10">
      <c r="A3972" s="1" t="s">
        <v>415</v>
      </c>
      <c r="B3972" t="str">
        <f t="shared" si="564"/>
        <v xml:space="preserve"> hajnowski </v>
      </c>
      <c r="C3972" s="4" t="s">
        <v>12</v>
      </c>
      <c r="D3972" s="6">
        <v>3150</v>
      </c>
      <c r="E3972" s="6">
        <v>1746</v>
      </c>
      <c r="F3972" s="6">
        <v>1404</v>
      </c>
      <c r="G3972" t="b">
        <f t="shared" si="560"/>
        <v>0</v>
      </c>
      <c r="H3972" t="b">
        <f t="shared" si="561"/>
        <v>1</v>
      </c>
      <c r="I3972" t="b">
        <f t="shared" si="562"/>
        <v>1</v>
      </c>
      <c r="J3972" t="b">
        <f t="shared" si="563"/>
        <v>0</v>
      </c>
    </row>
    <row r="3973" spans="1:10">
      <c r="A3973" s="1" t="s">
        <v>415</v>
      </c>
      <c r="B3973" t="str">
        <f t="shared" si="564"/>
        <v xml:space="preserve"> hajnowski </v>
      </c>
      <c r="C3973" s="4" t="s">
        <v>13</v>
      </c>
      <c r="D3973" s="6">
        <v>2999</v>
      </c>
      <c r="E3973" s="6">
        <v>1617</v>
      </c>
      <c r="F3973" s="6">
        <v>1382</v>
      </c>
      <c r="G3973" t="b">
        <f t="shared" si="560"/>
        <v>0</v>
      </c>
      <c r="H3973" t="b">
        <f t="shared" si="561"/>
        <v>1</v>
      </c>
      <c r="I3973" t="b">
        <f t="shared" si="562"/>
        <v>1</v>
      </c>
      <c r="J3973" t="b">
        <f t="shared" si="563"/>
        <v>0</v>
      </c>
    </row>
    <row r="3974" spans="1:10">
      <c r="A3974" s="1" t="s">
        <v>415</v>
      </c>
      <c r="B3974" t="str">
        <f t="shared" si="564"/>
        <v xml:space="preserve"> hajnowski </v>
      </c>
      <c r="C3974" s="4" t="s">
        <v>14</v>
      </c>
      <c r="D3974" s="6">
        <v>2648</v>
      </c>
      <c r="E3974" s="6">
        <v>1407</v>
      </c>
      <c r="F3974" s="6">
        <v>1241</v>
      </c>
      <c r="G3974" t="b">
        <f t="shared" si="560"/>
        <v>0</v>
      </c>
      <c r="H3974" t="b">
        <f t="shared" si="561"/>
        <v>1</v>
      </c>
      <c r="I3974" t="b">
        <f t="shared" si="562"/>
        <v>1</v>
      </c>
      <c r="J3974" t="b">
        <f t="shared" si="563"/>
        <v>0</v>
      </c>
    </row>
    <row r="3975" spans="1:10">
      <c r="A3975" s="1" t="s">
        <v>415</v>
      </c>
      <c r="B3975" t="str">
        <f t="shared" si="564"/>
        <v xml:space="preserve"> hajnowski </v>
      </c>
      <c r="C3975" s="4" t="s">
        <v>15</v>
      </c>
      <c r="D3975" s="6">
        <v>2528</v>
      </c>
      <c r="E3975" s="6">
        <v>1334</v>
      </c>
      <c r="F3975" s="6">
        <v>1194</v>
      </c>
      <c r="G3975" t="b">
        <f t="shared" si="560"/>
        <v>0</v>
      </c>
      <c r="H3975" t="b">
        <f t="shared" si="561"/>
        <v>1</v>
      </c>
      <c r="I3975" t="b">
        <f t="shared" si="562"/>
        <v>1</v>
      </c>
      <c r="J3975" t="b">
        <f t="shared" si="563"/>
        <v>0</v>
      </c>
    </row>
    <row r="3976" spans="1:10">
      <c r="A3976" s="1" t="s">
        <v>415</v>
      </c>
      <c r="B3976" t="str">
        <f t="shared" si="564"/>
        <v xml:space="preserve"> hajnowski </v>
      </c>
      <c r="C3976" s="4" t="s">
        <v>16</v>
      </c>
      <c r="D3976" s="6">
        <v>3111</v>
      </c>
      <c r="E3976" s="6">
        <v>1577</v>
      </c>
      <c r="F3976" s="6">
        <v>1534</v>
      </c>
      <c r="G3976" t="b">
        <f t="shared" si="560"/>
        <v>0</v>
      </c>
      <c r="H3976" t="b">
        <f t="shared" si="561"/>
        <v>1</v>
      </c>
      <c r="I3976" t="b">
        <f t="shared" si="562"/>
        <v>1</v>
      </c>
      <c r="J3976" t="b">
        <f t="shared" si="563"/>
        <v>0</v>
      </c>
    </row>
    <row r="3977" spans="1:10">
      <c r="A3977" s="1" t="s">
        <v>415</v>
      </c>
      <c r="B3977" t="str">
        <f t="shared" si="564"/>
        <v xml:space="preserve"> hajnowski </v>
      </c>
      <c r="C3977" s="4" t="s">
        <v>17</v>
      </c>
      <c r="D3977" s="6">
        <v>3820</v>
      </c>
      <c r="E3977" s="6">
        <v>1924</v>
      </c>
      <c r="F3977" s="6">
        <v>1896</v>
      </c>
      <c r="G3977" t="b">
        <f t="shared" si="560"/>
        <v>0</v>
      </c>
      <c r="H3977" t="b">
        <f t="shared" si="561"/>
        <v>1</v>
      </c>
      <c r="I3977" t="b">
        <f t="shared" si="562"/>
        <v>1</v>
      </c>
      <c r="J3977" t="b">
        <f t="shared" si="563"/>
        <v>0</v>
      </c>
    </row>
    <row r="3978" spans="1:10">
      <c r="A3978" s="1" t="s">
        <v>415</v>
      </c>
      <c r="B3978" t="str">
        <f t="shared" si="564"/>
        <v xml:space="preserve"> hajnowski </v>
      </c>
      <c r="C3978" s="4" t="s">
        <v>18</v>
      </c>
      <c r="D3978" s="6">
        <v>3433</v>
      </c>
      <c r="E3978" s="6">
        <v>1635</v>
      </c>
      <c r="F3978" s="6">
        <v>1798</v>
      </c>
      <c r="G3978" t="b">
        <f t="shared" si="560"/>
        <v>0</v>
      </c>
      <c r="H3978" t="b">
        <f t="shared" si="561"/>
        <v>1</v>
      </c>
      <c r="I3978" t="b">
        <f t="shared" si="562"/>
        <v>1</v>
      </c>
      <c r="J3978" t="b">
        <f t="shared" si="563"/>
        <v>0</v>
      </c>
    </row>
    <row r="3979" spans="1:10">
      <c r="A3979" s="1" t="s">
        <v>415</v>
      </c>
      <c r="B3979" t="str">
        <f t="shared" si="564"/>
        <v xml:space="preserve"> hajnowski </v>
      </c>
      <c r="C3979" s="4" t="s">
        <v>19</v>
      </c>
      <c r="D3979" s="6">
        <v>2711</v>
      </c>
      <c r="E3979" s="6">
        <v>1215</v>
      </c>
      <c r="F3979" s="6">
        <v>1496</v>
      </c>
      <c r="G3979" t="b">
        <f t="shared" si="560"/>
        <v>0</v>
      </c>
      <c r="H3979" t="b">
        <f t="shared" si="561"/>
        <v>1</v>
      </c>
      <c r="I3979" t="b">
        <f t="shared" si="562"/>
        <v>1</v>
      </c>
      <c r="J3979" t="b">
        <f t="shared" si="563"/>
        <v>0</v>
      </c>
    </row>
    <row r="3980" spans="1:10">
      <c r="A3980" s="1" t="s">
        <v>415</v>
      </c>
      <c r="B3980" t="str">
        <f t="shared" si="564"/>
        <v xml:space="preserve"> hajnowski </v>
      </c>
      <c r="C3980" s="4" t="s">
        <v>5</v>
      </c>
      <c r="D3980" s="6">
        <v>7351</v>
      </c>
      <c r="E3980" s="6">
        <v>2609</v>
      </c>
      <c r="F3980" s="6">
        <v>4742</v>
      </c>
      <c r="G3980" t="b">
        <f t="shared" si="560"/>
        <v>1</v>
      </c>
      <c r="H3980" t="b">
        <f t="shared" si="561"/>
        <v>1</v>
      </c>
      <c r="I3980" t="b">
        <f t="shared" si="562"/>
        <v>0</v>
      </c>
      <c r="J3980" t="b">
        <f t="shared" si="563"/>
        <v>0</v>
      </c>
    </row>
    <row r="3981" spans="1:10">
      <c r="A3981" s="1" t="s">
        <v>415</v>
      </c>
      <c r="B3981" t="str">
        <f t="shared" si="564"/>
        <v xml:space="preserve"> hajnowski </v>
      </c>
      <c r="C3981" s="4" t="s">
        <v>4</v>
      </c>
      <c r="D3981" s="6">
        <f>SUM(D3979:D3980)</f>
        <v>10062</v>
      </c>
      <c r="E3981" s="6">
        <f>SUM(E3979:E3980)</f>
        <v>3824</v>
      </c>
      <c r="F3981" s="6">
        <f t="shared" ref="F3981" si="566">SUM(F3979:F3980)</f>
        <v>6238</v>
      </c>
      <c r="G3981" t="b">
        <f t="shared" si="560"/>
        <v>1</v>
      </c>
      <c r="H3981" t="b">
        <f t="shared" si="561"/>
        <v>0</v>
      </c>
      <c r="I3981" t="b">
        <f t="shared" si="562"/>
        <v>1</v>
      </c>
      <c r="J3981" t="b">
        <f t="shared" si="563"/>
        <v>0</v>
      </c>
    </row>
    <row r="3982" spans="1:10">
      <c r="A3982" s="1" t="s">
        <v>415</v>
      </c>
      <c r="B3982" t="str">
        <f t="shared" si="564"/>
        <v xml:space="preserve"> kolneński </v>
      </c>
      <c r="C3982" s="4" t="s">
        <v>279</v>
      </c>
      <c r="D3982" s="6">
        <v>39068</v>
      </c>
      <c r="E3982" s="6">
        <v>19555</v>
      </c>
      <c r="F3982" s="6">
        <v>19513</v>
      </c>
      <c r="G3982" t="b">
        <f t="shared" si="560"/>
        <v>1</v>
      </c>
      <c r="H3982" t="b">
        <f t="shared" si="561"/>
        <v>1</v>
      </c>
      <c r="I3982" t="b">
        <f t="shared" si="562"/>
        <v>1</v>
      </c>
      <c r="J3982" t="b">
        <f t="shared" si="563"/>
        <v>1</v>
      </c>
    </row>
    <row r="3983" spans="1:10">
      <c r="A3983" s="1" t="s">
        <v>415</v>
      </c>
      <c r="B3983" t="str">
        <f t="shared" si="564"/>
        <v xml:space="preserve"> kolneński </v>
      </c>
      <c r="C3983" s="4" t="s">
        <v>6</v>
      </c>
      <c r="D3983" s="6">
        <v>1793</v>
      </c>
      <c r="E3983" s="6">
        <v>932</v>
      </c>
      <c r="F3983" s="6">
        <v>861</v>
      </c>
      <c r="G3983" t="b">
        <f t="shared" si="560"/>
        <v>0</v>
      </c>
      <c r="H3983" t="b">
        <f t="shared" si="561"/>
        <v>1</v>
      </c>
      <c r="I3983" t="b">
        <f t="shared" si="562"/>
        <v>1</v>
      </c>
      <c r="J3983" t="b">
        <f t="shared" si="563"/>
        <v>0</v>
      </c>
    </row>
    <row r="3984" spans="1:10">
      <c r="A3984" s="1" t="s">
        <v>415</v>
      </c>
      <c r="B3984" t="str">
        <f t="shared" si="564"/>
        <v xml:space="preserve"> kolneński </v>
      </c>
      <c r="C3984" s="4" t="s">
        <v>7</v>
      </c>
      <c r="D3984" s="6">
        <v>2084</v>
      </c>
      <c r="E3984" s="6">
        <v>1096</v>
      </c>
      <c r="F3984" s="6">
        <v>988</v>
      </c>
      <c r="G3984" t="b">
        <f t="shared" si="560"/>
        <v>0</v>
      </c>
      <c r="H3984" t="b">
        <f t="shared" si="561"/>
        <v>1</v>
      </c>
      <c r="I3984" t="b">
        <f t="shared" si="562"/>
        <v>1</v>
      </c>
      <c r="J3984" t="b">
        <f t="shared" si="563"/>
        <v>0</v>
      </c>
    </row>
    <row r="3985" spans="1:10">
      <c r="A3985" s="1" t="s">
        <v>415</v>
      </c>
      <c r="B3985" t="str">
        <f t="shared" si="564"/>
        <v xml:space="preserve"> kolneński </v>
      </c>
      <c r="C3985" s="4" t="s">
        <v>8</v>
      </c>
      <c r="D3985" s="6">
        <v>2132</v>
      </c>
      <c r="E3985" s="6">
        <v>1108</v>
      </c>
      <c r="F3985" s="6">
        <v>1024</v>
      </c>
      <c r="G3985" t="b">
        <f t="shared" si="560"/>
        <v>0</v>
      </c>
      <c r="H3985" t="b">
        <f t="shared" si="561"/>
        <v>1</v>
      </c>
      <c r="I3985" t="b">
        <f t="shared" si="562"/>
        <v>1</v>
      </c>
      <c r="J3985" t="b">
        <f t="shared" si="563"/>
        <v>0</v>
      </c>
    </row>
    <row r="3986" spans="1:10">
      <c r="A3986" s="1" t="s">
        <v>415</v>
      </c>
      <c r="B3986" t="str">
        <f t="shared" si="564"/>
        <v xml:space="preserve"> kolneński </v>
      </c>
      <c r="C3986" s="4" t="s">
        <v>9</v>
      </c>
      <c r="D3986" s="6">
        <v>2313</v>
      </c>
      <c r="E3986" s="6">
        <v>1163</v>
      </c>
      <c r="F3986" s="6">
        <v>1150</v>
      </c>
      <c r="G3986" t="b">
        <f t="shared" si="560"/>
        <v>0</v>
      </c>
      <c r="H3986" t="b">
        <f t="shared" si="561"/>
        <v>1</v>
      </c>
      <c r="I3986" t="b">
        <f t="shared" si="562"/>
        <v>1</v>
      </c>
      <c r="J3986" t="b">
        <f t="shared" si="563"/>
        <v>0</v>
      </c>
    </row>
    <row r="3987" spans="1:10">
      <c r="A3987" s="1" t="s">
        <v>415</v>
      </c>
      <c r="B3987" t="str">
        <f t="shared" si="564"/>
        <v xml:space="preserve"> kolneński </v>
      </c>
      <c r="C3987" s="4" t="s">
        <v>10</v>
      </c>
      <c r="D3987" s="6">
        <v>3320</v>
      </c>
      <c r="E3987" s="6">
        <v>1647</v>
      </c>
      <c r="F3987" s="6">
        <v>1673</v>
      </c>
      <c r="G3987" t="b">
        <f t="shared" si="560"/>
        <v>0</v>
      </c>
      <c r="H3987" t="b">
        <f t="shared" si="561"/>
        <v>1</v>
      </c>
      <c r="I3987" t="b">
        <f t="shared" si="562"/>
        <v>1</v>
      </c>
      <c r="J3987" t="b">
        <f t="shared" si="563"/>
        <v>0</v>
      </c>
    </row>
    <row r="3988" spans="1:10">
      <c r="A3988" s="1" t="s">
        <v>415</v>
      </c>
      <c r="B3988" t="str">
        <f t="shared" si="564"/>
        <v xml:space="preserve"> kolneński </v>
      </c>
      <c r="C3988" s="4" t="s">
        <v>11</v>
      </c>
      <c r="D3988" s="6">
        <v>3100</v>
      </c>
      <c r="E3988" s="6">
        <v>1621</v>
      </c>
      <c r="F3988" s="6">
        <v>1479</v>
      </c>
      <c r="G3988" t="b">
        <f t="shared" si="560"/>
        <v>0</v>
      </c>
      <c r="H3988" t="b">
        <f t="shared" si="561"/>
        <v>1</v>
      </c>
      <c r="I3988" t="b">
        <f t="shared" si="562"/>
        <v>1</v>
      </c>
      <c r="J3988" t="b">
        <f t="shared" si="563"/>
        <v>0</v>
      </c>
    </row>
    <row r="3989" spans="1:10">
      <c r="A3989" s="1" t="s">
        <v>415</v>
      </c>
      <c r="B3989" t="str">
        <f t="shared" si="564"/>
        <v xml:space="preserve"> kolneński </v>
      </c>
      <c r="C3989" s="4" t="s">
        <v>12</v>
      </c>
      <c r="D3989" s="6">
        <v>2894</v>
      </c>
      <c r="E3989" s="6">
        <v>1538</v>
      </c>
      <c r="F3989" s="6">
        <v>1356</v>
      </c>
      <c r="G3989" t="b">
        <f t="shared" si="560"/>
        <v>0</v>
      </c>
      <c r="H3989" t="b">
        <f t="shared" si="561"/>
        <v>1</v>
      </c>
      <c r="I3989" t="b">
        <f t="shared" si="562"/>
        <v>1</v>
      </c>
      <c r="J3989" t="b">
        <f t="shared" si="563"/>
        <v>0</v>
      </c>
    </row>
    <row r="3990" spans="1:10">
      <c r="A3990" s="1" t="s">
        <v>415</v>
      </c>
      <c r="B3990" t="str">
        <f t="shared" si="564"/>
        <v xml:space="preserve"> kolneński </v>
      </c>
      <c r="C3990" s="4" t="s">
        <v>13</v>
      </c>
      <c r="D3990" s="6">
        <v>2804</v>
      </c>
      <c r="E3990" s="6">
        <v>1465</v>
      </c>
      <c r="F3990" s="6">
        <v>1339</v>
      </c>
      <c r="G3990" t="b">
        <f t="shared" si="560"/>
        <v>0</v>
      </c>
      <c r="H3990" t="b">
        <f t="shared" si="561"/>
        <v>1</v>
      </c>
      <c r="I3990" t="b">
        <f t="shared" si="562"/>
        <v>1</v>
      </c>
      <c r="J3990" t="b">
        <f t="shared" si="563"/>
        <v>0</v>
      </c>
    </row>
    <row r="3991" spans="1:10">
      <c r="A3991" s="1" t="s">
        <v>415</v>
      </c>
      <c r="B3991" t="str">
        <f t="shared" si="564"/>
        <v xml:space="preserve"> kolneński </v>
      </c>
      <c r="C3991" s="4" t="s">
        <v>14</v>
      </c>
      <c r="D3991" s="6">
        <v>2730</v>
      </c>
      <c r="E3991" s="6">
        <v>1414</v>
      </c>
      <c r="F3991" s="6">
        <v>1316</v>
      </c>
      <c r="G3991" t="b">
        <f t="shared" si="560"/>
        <v>0</v>
      </c>
      <c r="H3991" t="b">
        <f t="shared" si="561"/>
        <v>1</v>
      </c>
      <c r="I3991" t="b">
        <f t="shared" si="562"/>
        <v>1</v>
      </c>
      <c r="J3991" t="b">
        <f t="shared" si="563"/>
        <v>0</v>
      </c>
    </row>
    <row r="3992" spans="1:10">
      <c r="A3992" s="1" t="s">
        <v>415</v>
      </c>
      <c r="B3992" t="str">
        <f t="shared" si="564"/>
        <v xml:space="preserve"> kolneński </v>
      </c>
      <c r="C3992" s="4" t="s">
        <v>15</v>
      </c>
      <c r="D3992" s="6">
        <v>2726</v>
      </c>
      <c r="E3992" s="6">
        <v>1441</v>
      </c>
      <c r="F3992" s="6">
        <v>1285</v>
      </c>
      <c r="G3992" t="b">
        <f t="shared" si="560"/>
        <v>0</v>
      </c>
      <c r="H3992" t="b">
        <f t="shared" si="561"/>
        <v>1</v>
      </c>
      <c r="I3992" t="b">
        <f t="shared" si="562"/>
        <v>1</v>
      </c>
      <c r="J3992" t="b">
        <f t="shared" si="563"/>
        <v>0</v>
      </c>
    </row>
    <row r="3993" spans="1:10">
      <c r="A3993" s="1" t="s">
        <v>415</v>
      </c>
      <c r="B3993" t="str">
        <f t="shared" si="564"/>
        <v xml:space="preserve"> kolneński </v>
      </c>
      <c r="C3993" s="4" t="s">
        <v>16</v>
      </c>
      <c r="D3993" s="6">
        <v>2719</v>
      </c>
      <c r="E3993" s="6">
        <v>1476</v>
      </c>
      <c r="F3993" s="6">
        <v>1243</v>
      </c>
      <c r="G3993" t="b">
        <f t="shared" si="560"/>
        <v>0</v>
      </c>
      <c r="H3993" t="b">
        <f t="shared" si="561"/>
        <v>1</v>
      </c>
      <c r="I3993" t="b">
        <f t="shared" si="562"/>
        <v>1</v>
      </c>
      <c r="J3993" t="b">
        <f t="shared" si="563"/>
        <v>0</v>
      </c>
    </row>
    <row r="3994" spans="1:10">
      <c r="A3994" s="1" t="s">
        <v>415</v>
      </c>
      <c r="B3994" t="str">
        <f t="shared" si="564"/>
        <v xml:space="preserve"> kolneński </v>
      </c>
      <c r="C3994" s="4" t="s">
        <v>17</v>
      </c>
      <c r="D3994" s="6">
        <v>2620</v>
      </c>
      <c r="E3994" s="6">
        <v>1378</v>
      </c>
      <c r="F3994" s="6">
        <v>1242</v>
      </c>
      <c r="G3994" t="b">
        <f t="shared" si="560"/>
        <v>0</v>
      </c>
      <c r="H3994" t="b">
        <f t="shared" si="561"/>
        <v>1</v>
      </c>
      <c r="I3994" t="b">
        <f t="shared" si="562"/>
        <v>1</v>
      </c>
      <c r="J3994" t="b">
        <f t="shared" si="563"/>
        <v>0</v>
      </c>
    </row>
    <row r="3995" spans="1:10">
      <c r="A3995" s="1" t="s">
        <v>415</v>
      </c>
      <c r="B3995" t="str">
        <f t="shared" si="564"/>
        <v xml:space="preserve"> kolneński </v>
      </c>
      <c r="C3995" s="4" t="s">
        <v>18</v>
      </c>
      <c r="D3995" s="6">
        <v>2076</v>
      </c>
      <c r="E3995" s="6">
        <v>1027</v>
      </c>
      <c r="F3995" s="6">
        <v>1049</v>
      </c>
      <c r="G3995" t="b">
        <f t="shared" si="560"/>
        <v>0</v>
      </c>
      <c r="H3995" t="b">
        <f t="shared" si="561"/>
        <v>1</v>
      </c>
      <c r="I3995" t="b">
        <f t="shared" si="562"/>
        <v>1</v>
      </c>
      <c r="J3995" t="b">
        <f t="shared" si="563"/>
        <v>0</v>
      </c>
    </row>
    <row r="3996" spans="1:10">
      <c r="A3996" s="1" t="s">
        <v>415</v>
      </c>
      <c r="B3996" t="str">
        <f t="shared" si="564"/>
        <v xml:space="preserve"> kolneński </v>
      </c>
      <c r="C3996" s="4" t="s">
        <v>19</v>
      </c>
      <c r="D3996" s="6">
        <v>1702</v>
      </c>
      <c r="E3996" s="6">
        <v>775</v>
      </c>
      <c r="F3996" s="6">
        <v>927</v>
      </c>
      <c r="G3996" t="b">
        <f t="shared" si="560"/>
        <v>0</v>
      </c>
      <c r="H3996" t="b">
        <f t="shared" si="561"/>
        <v>1</v>
      </c>
      <c r="I3996" t="b">
        <f t="shared" si="562"/>
        <v>1</v>
      </c>
      <c r="J3996" t="b">
        <f t="shared" si="563"/>
        <v>0</v>
      </c>
    </row>
    <row r="3997" spans="1:10">
      <c r="A3997" s="1" t="s">
        <v>415</v>
      </c>
      <c r="B3997" t="str">
        <f t="shared" si="564"/>
        <v xml:space="preserve"> kolneński </v>
      </c>
      <c r="C3997" s="4" t="s">
        <v>5</v>
      </c>
      <c r="D3997" s="6">
        <v>4055</v>
      </c>
      <c r="E3997" s="6">
        <v>1474</v>
      </c>
      <c r="F3997" s="6">
        <v>2581</v>
      </c>
      <c r="G3997" t="b">
        <f t="shared" si="560"/>
        <v>1</v>
      </c>
      <c r="H3997" t="b">
        <f t="shared" si="561"/>
        <v>1</v>
      </c>
      <c r="I3997" t="b">
        <f t="shared" si="562"/>
        <v>0</v>
      </c>
      <c r="J3997" t="b">
        <f t="shared" si="563"/>
        <v>0</v>
      </c>
    </row>
    <row r="3998" spans="1:10">
      <c r="A3998" s="1" t="s">
        <v>415</v>
      </c>
      <c r="B3998" t="str">
        <f t="shared" si="564"/>
        <v xml:space="preserve"> kolneński </v>
      </c>
      <c r="C3998" s="4" t="s">
        <v>4</v>
      </c>
      <c r="D3998" s="6">
        <f>SUM(D3996:D3997)</f>
        <v>5757</v>
      </c>
      <c r="E3998" s="6">
        <f>SUM(E3996:E3997)</f>
        <v>2249</v>
      </c>
      <c r="F3998" s="6">
        <f t="shared" ref="F3998" si="567">SUM(F3996:F3997)</f>
        <v>3508</v>
      </c>
      <c r="G3998" t="b">
        <f t="shared" si="560"/>
        <v>1</v>
      </c>
      <c r="H3998" t="b">
        <f t="shared" si="561"/>
        <v>0</v>
      </c>
      <c r="I3998" t="b">
        <f t="shared" si="562"/>
        <v>1</v>
      </c>
      <c r="J3998" t="b">
        <f t="shared" si="563"/>
        <v>0</v>
      </c>
    </row>
    <row r="3999" spans="1:10">
      <c r="A3999" s="1" t="s">
        <v>415</v>
      </c>
      <c r="B3999" t="str">
        <f t="shared" si="564"/>
        <v xml:space="preserve"> łomżyński </v>
      </c>
      <c r="C3999" s="4" t="s">
        <v>280</v>
      </c>
      <c r="D3999" s="6">
        <v>51363</v>
      </c>
      <c r="E3999" s="6">
        <v>25941</v>
      </c>
      <c r="F3999" s="6">
        <v>25422</v>
      </c>
      <c r="G3999" t="b">
        <f t="shared" si="560"/>
        <v>1</v>
      </c>
      <c r="H3999" t="b">
        <f t="shared" si="561"/>
        <v>1</v>
      </c>
      <c r="I3999" t="b">
        <f t="shared" si="562"/>
        <v>1</v>
      </c>
      <c r="J3999" t="b">
        <f t="shared" si="563"/>
        <v>1</v>
      </c>
    </row>
    <row r="4000" spans="1:10">
      <c r="A4000" s="1" t="s">
        <v>415</v>
      </c>
      <c r="B4000" t="str">
        <f t="shared" si="564"/>
        <v xml:space="preserve"> łomżyński </v>
      </c>
      <c r="C4000" s="4" t="s">
        <v>6</v>
      </c>
      <c r="D4000" s="6">
        <v>2501</v>
      </c>
      <c r="E4000" s="6">
        <v>1308</v>
      </c>
      <c r="F4000" s="6">
        <v>1193</v>
      </c>
      <c r="G4000" t="b">
        <f t="shared" si="560"/>
        <v>0</v>
      </c>
      <c r="H4000" t="b">
        <f t="shared" si="561"/>
        <v>1</v>
      </c>
      <c r="I4000" t="b">
        <f t="shared" si="562"/>
        <v>1</v>
      </c>
      <c r="J4000" t="b">
        <f t="shared" si="563"/>
        <v>0</v>
      </c>
    </row>
    <row r="4001" spans="1:10">
      <c r="A4001" s="1" t="s">
        <v>415</v>
      </c>
      <c r="B4001" t="str">
        <f t="shared" si="564"/>
        <v xml:space="preserve"> łomżyński </v>
      </c>
      <c r="C4001" s="4" t="s">
        <v>7</v>
      </c>
      <c r="D4001" s="6">
        <v>2772</v>
      </c>
      <c r="E4001" s="6">
        <v>1413</v>
      </c>
      <c r="F4001" s="6">
        <v>1359</v>
      </c>
      <c r="G4001" t="b">
        <f t="shared" si="560"/>
        <v>0</v>
      </c>
      <c r="H4001" t="b">
        <f t="shared" si="561"/>
        <v>1</v>
      </c>
      <c r="I4001" t="b">
        <f t="shared" si="562"/>
        <v>1</v>
      </c>
      <c r="J4001" t="b">
        <f t="shared" si="563"/>
        <v>0</v>
      </c>
    </row>
    <row r="4002" spans="1:10">
      <c r="A4002" s="1" t="s">
        <v>415</v>
      </c>
      <c r="B4002" t="str">
        <f t="shared" si="564"/>
        <v xml:space="preserve"> łomżyński </v>
      </c>
      <c r="C4002" s="4" t="s">
        <v>8</v>
      </c>
      <c r="D4002" s="6">
        <v>2730</v>
      </c>
      <c r="E4002" s="6">
        <v>1439</v>
      </c>
      <c r="F4002" s="6">
        <v>1291</v>
      </c>
      <c r="G4002" t="b">
        <f t="shared" si="560"/>
        <v>0</v>
      </c>
      <c r="H4002" t="b">
        <f t="shared" si="561"/>
        <v>1</v>
      </c>
      <c r="I4002" t="b">
        <f t="shared" si="562"/>
        <v>1</v>
      </c>
      <c r="J4002" t="b">
        <f t="shared" si="563"/>
        <v>0</v>
      </c>
    </row>
    <row r="4003" spans="1:10">
      <c r="A4003" s="1" t="s">
        <v>415</v>
      </c>
      <c r="B4003" t="str">
        <f t="shared" si="564"/>
        <v xml:space="preserve"> łomżyński </v>
      </c>
      <c r="C4003" s="4" t="s">
        <v>9</v>
      </c>
      <c r="D4003" s="6">
        <v>3173</v>
      </c>
      <c r="E4003" s="6">
        <v>1682</v>
      </c>
      <c r="F4003" s="6">
        <v>1491</v>
      </c>
      <c r="G4003" t="b">
        <f t="shared" si="560"/>
        <v>0</v>
      </c>
      <c r="H4003" t="b">
        <f t="shared" si="561"/>
        <v>1</v>
      </c>
      <c r="I4003" t="b">
        <f t="shared" si="562"/>
        <v>1</v>
      </c>
      <c r="J4003" t="b">
        <f t="shared" si="563"/>
        <v>0</v>
      </c>
    </row>
    <row r="4004" spans="1:10">
      <c r="A4004" s="1" t="s">
        <v>415</v>
      </c>
      <c r="B4004" t="str">
        <f t="shared" si="564"/>
        <v xml:space="preserve"> łomżyński </v>
      </c>
      <c r="C4004" s="4" t="s">
        <v>10</v>
      </c>
      <c r="D4004" s="6">
        <v>4146</v>
      </c>
      <c r="E4004" s="6">
        <v>2122</v>
      </c>
      <c r="F4004" s="6">
        <v>2024</v>
      </c>
      <c r="G4004" t="b">
        <f t="shared" si="560"/>
        <v>0</v>
      </c>
      <c r="H4004" t="b">
        <f t="shared" si="561"/>
        <v>1</v>
      </c>
      <c r="I4004" t="b">
        <f t="shared" si="562"/>
        <v>1</v>
      </c>
      <c r="J4004" t="b">
        <f t="shared" si="563"/>
        <v>0</v>
      </c>
    </row>
    <row r="4005" spans="1:10">
      <c r="A4005" s="1" t="s">
        <v>415</v>
      </c>
      <c r="B4005" t="str">
        <f t="shared" si="564"/>
        <v xml:space="preserve"> łomżyński </v>
      </c>
      <c r="C4005" s="4" t="s">
        <v>11</v>
      </c>
      <c r="D4005" s="6">
        <v>3961</v>
      </c>
      <c r="E4005" s="6">
        <v>2112</v>
      </c>
      <c r="F4005" s="6">
        <v>1849</v>
      </c>
      <c r="G4005" t="b">
        <f t="shared" si="560"/>
        <v>0</v>
      </c>
      <c r="H4005" t="b">
        <f t="shared" si="561"/>
        <v>1</v>
      </c>
      <c r="I4005" t="b">
        <f t="shared" si="562"/>
        <v>1</v>
      </c>
      <c r="J4005" t="b">
        <f t="shared" si="563"/>
        <v>0</v>
      </c>
    </row>
    <row r="4006" spans="1:10">
      <c r="A4006" s="1" t="s">
        <v>415</v>
      </c>
      <c r="B4006" t="str">
        <f t="shared" si="564"/>
        <v xml:space="preserve"> łomżyński </v>
      </c>
      <c r="C4006" s="4" t="s">
        <v>12</v>
      </c>
      <c r="D4006" s="6">
        <v>3843</v>
      </c>
      <c r="E4006" s="6">
        <v>2078</v>
      </c>
      <c r="F4006" s="6">
        <v>1765</v>
      </c>
      <c r="G4006" t="b">
        <f t="shared" si="560"/>
        <v>0</v>
      </c>
      <c r="H4006" t="b">
        <f t="shared" si="561"/>
        <v>1</v>
      </c>
      <c r="I4006" t="b">
        <f t="shared" si="562"/>
        <v>1</v>
      </c>
      <c r="J4006" t="b">
        <f t="shared" si="563"/>
        <v>0</v>
      </c>
    </row>
    <row r="4007" spans="1:10">
      <c r="A4007" s="1" t="s">
        <v>415</v>
      </c>
      <c r="B4007" t="str">
        <f t="shared" si="564"/>
        <v xml:space="preserve"> łomżyński </v>
      </c>
      <c r="C4007" s="4" t="s">
        <v>13</v>
      </c>
      <c r="D4007" s="6">
        <v>3701</v>
      </c>
      <c r="E4007" s="6">
        <v>1929</v>
      </c>
      <c r="F4007" s="6">
        <v>1772</v>
      </c>
      <c r="G4007" t="b">
        <f t="shared" si="560"/>
        <v>0</v>
      </c>
      <c r="H4007" t="b">
        <f t="shared" si="561"/>
        <v>1</v>
      </c>
      <c r="I4007" t="b">
        <f t="shared" si="562"/>
        <v>1</v>
      </c>
      <c r="J4007" t="b">
        <f t="shared" si="563"/>
        <v>0</v>
      </c>
    </row>
    <row r="4008" spans="1:10">
      <c r="A4008" s="1" t="s">
        <v>415</v>
      </c>
      <c r="B4008" t="str">
        <f t="shared" si="564"/>
        <v xml:space="preserve"> łomżyński </v>
      </c>
      <c r="C4008" s="4" t="s">
        <v>14</v>
      </c>
      <c r="D4008" s="6">
        <v>3589</v>
      </c>
      <c r="E4008" s="6">
        <v>1817</v>
      </c>
      <c r="F4008" s="6">
        <v>1772</v>
      </c>
      <c r="G4008" t="b">
        <f t="shared" si="560"/>
        <v>0</v>
      </c>
      <c r="H4008" t="b">
        <f t="shared" si="561"/>
        <v>1</v>
      </c>
      <c r="I4008" t="b">
        <f t="shared" si="562"/>
        <v>1</v>
      </c>
      <c r="J4008" t="b">
        <f t="shared" si="563"/>
        <v>0</v>
      </c>
    </row>
    <row r="4009" spans="1:10">
      <c r="A4009" s="1" t="s">
        <v>415</v>
      </c>
      <c r="B4009" t="str">
        <f t="shared" si="564"/>
        <v xml:space="preserve"> łomżyński </v>
      </c>
      <c r="C4009" s="4" t="s">
        <v>15</v>
      </c>
      <c r="D4009" s="6">
        <v>3507</v>
      </c>
      <c r="E4009" s="6">
        <v>1830</v>
      </c>
      <c r="F4009" s="6">
        <v>1677</v>
      </c>
      <c r="G4009" t="b">
        <f t="shared" si="560"/>
        <v>0</v>
      </c>
      <c r="H4009" t="b">
        <f t="shared" si="561"/>
        <v>1</v>
      </c>
      <c r="I4009" t="b">
        <f t="shared" si="562"/>
        <v>1</v>
      </c>
      <c r="J4009" t="b">
        <f t="shared" si="563"/>
        <v>0</v>
      </c>
    </row>
    <row r="4010" spans="1:10">
      <c r="A4010" s="1" t="s">
        <v>415</v>
      </c>
      <c r="B4010" t="str">
        <f t="shared" si="564"/>
        <v xml:space="preserve"> łomżyński </v>
      </c>
      <c r="C4010" s="4" t="s">
        <v>16</v>
      </c>
      <c r="D4010" s="6">
        <v>3462</v>
      </c>
      <c r="E4010" s="6">
        <v>1869</v>
      </c>
      <c r="F4010" s="6">
        <v>1593</v>
      </c>
      <c r="G4010" t="b">
        <f t="shared" si="560"/>
        <v>0</v>
      </c>
      <c r="H4010" t="b">
        <f t="shared" si="561"/>
        <v>1</v>
      </c>
      <c r="I4010" t="b">
        <f t="shared" si="562"/>
        <v>1</v>
      </c>
      <c r="J4010" t="b">
        <f t="shared" si="563"/>
        <v>0</v>
      </c>
    </row>
    <row r="4011" spans="1:10">
      <c r="A4011" s="1" t="s">
        <v>415</v>
      </c>
      <c r="B4011" t="str">
        <f t="shared" si="564"/>
        <v xml:space="preserve"> łomżyński </v>
      </c>
      <c r="C4011" s="4" t="s">
        <v>17</v>
      </c>
      <c r="D4011" s="6">
        <v>3378</v>
      </c>
      <c r="E4011" s="6">
        <v>1816</v>
      </c>
      <c r="F4011" s="6">
        <v>1562</v>
      </c>
      <c r="G4011" t="b">
        <f t="shared" si="560"/>
        <v>0</v>
      </c>
      <c r="H4011" t="b">
        <f t="shared" si="561"/>
        <v>1</v>
      </c>
      <c r="I4011" t="b">
        <f t="shared" si="562"/>
        <v>1</v>
      </c>
      <c r="J4011" t="b">
        <f t="shared" si="563"/>
        <v>0</v>
      </c>
    </row>
    <row r="4012" spans="1:10">
      <c r="A4012" s="1" t="s">
        <v>415</v>
      </c>
      <c r="B4012" t="str">
        <f t="shared" si="564"/>
        <v xml:space="preserve"> łomżyński </v>
      </c>
      <c r="C4012" s="4" t="s">
        <v>18</v>
      </c>
      <c r="D4012" s="6">
        <v>2897</v>
      </c>
      <c r="E4012" s="6">
        <v>1501</v>
      </c>
      <c r="F4012" s="6">
        <v>1396</v>
      </c>
      <c r="G4012" t="b">
        <f t="shared" si="560"/>
        <v>0</v>
      </c>
      <c r="H4012" t="b">
        <f t="shared" si="561"/>
        <v>1</v>
      </c>
      <c r="I4012" t="b">
        <f t="shared" si="562"/>
        <v>1</v>
      </c>
      <c r="J4012" t="b">
        <f t="shared" si="563"/>
        <v>0</v>
      </c>
    </row>
    <row r="4013" spans="1:10">
      <c r="A4013" s="1" t="s">
        <v>415</v>
      </c>
      <c r="B4013" t="str">
        <f t="shared" si="564"/>
        <v xml:space="preserve"> łomżyński </v>
      </c>
      <c r="C4013" s="4" t="s">
        <v>19</v>
      </c>
      <c r="D4013" s="6">
        <v>2224</v>
      </c>
      <c r="E4013" s="6">
        <v>1046</v>
      </c>
      <c r="F4013" s="6">
        <v>1178</v>
      </c>
      <c r="G4013" t="b">
        <f t="shared" si="560"/>
        <v>0</v>
      </c>
      <c r="H4013" t="b">
        <f t="shared" si="561"/>
        <v>1</v>
      </c>
      <c r="I4013" t="b">
        <f t="shared" si="562"/>
        <v>1</v>
      </c>
      <c r="J4013" t="b">
        <f t="shared" si="563"/>
        <v>0</v>
      </c>
    </row>
    <row r="4014" spans="1:10">
      <c r="A4014" s="1" t="s">
        <v>415</v>
      </c>
      <c r="B4014" t="str">
        <f t="shared" si="564"/>
        <v xml:space="preserve"> łomżyński </v>
      </c>
      <c r="C4014" s="4" t="s">
        <v>5</v>
      </c>
      <c r="D4014" s="6">
        <v>5479</v>
      </c>
      <c r="E4014" s="6">
        <v>1979</v>
      </c>
      <c r="F4014" s="6">
        <v>3500</v>
      </c>
      <c r="G4014" t="b">
        <f t="shared" si="560"/>
        <v>1</v>
      </c>
      <c r="H4014" t="b">
        <f t="shared" si="561"/>
        <v>1</v>
      </c>
      <c r="I4014" t="b">
        <f t="shared" si="562"/>
        <v>0</v>
      </c>
      <c r="J4014" t="b">
        <f t="shared" si="563"/>
        <v>0</v>
      </c>
    </row>
    <row r="4015" spans="1:10">
      <c r="A4015" s="1" t="s">
        <v>415</v>
      </c>
      <c r="B4015" t="str">
        <f t="shared" si="564"/>
        <v xml:space="preserve"> łomżyński </v>
      </c>
      <c r="C4015" s="4" t="s">
        <v>4</v>
      </c>
      <c r="D4015" s="6">
        <f>SUM(D4013:D4014)</f>
        <v>7703</v>
      </c>
      <c r="E4015" s="6">
        <f>SUM(E4013:E4014)</f>
        <v>3025</v>
      </c>
      <c r="F4015" s="6">
        <f t="shared" ref="F4015" si="568">SUM(F4013:F4014)</f>
        <v>4678</v>
      </c>
      <c r="G4015" t="b">
        <f t="shared" si="560"/>
        <v>1</v>
      </c>
      <c r="H4015" t="b">
        <f t="shared" si="561"/>
        <v>0</v>
      </c>
      <c r="I4015" t="b">
        <f t="shared" si="562"/>
        <v>1</v>
      </c>
      <c r="J4015" t="b">
        <f t="shared" si="563"/>
        <v>0</v>
      </c>
    </row>
    <row r="4016" spans="1:10">
      <c r="A4016" s="1" t="s">
        <v>415</v>
      </c>
      <c r="B4016" t="str">
        <f t="shared" si="564"/>
        <v xml:space="preserve"> moniecki </v>
      </c>
      <c r="C4016" s="4" t="s">
        <v>281</v>
      </c>
      <c r="D4016" s="6">
        <v>41439</v>
      </c>
      <c r="E4016" s="6">
        <v>20588</v>
      </c>
      <c r="F4016" s="6">
        <v>20851</v>
      </c>
      <c r="G4016" t="b">
        <f t="shared" si="560"/>
        <v>1</v>
      </c>
      <c r="H4016" t="b">
        <f t="shared" si="561"/>
        <v>1</v>
      </c>
      <c r="I4016" t="b">
        <f t="shared" si="562"/>
        <v>1</v>
      </c>
      <c r="J4016" t="b">
        <f t="shared" si="563"/>
        <v>1</v>
      </c>
    </row>
    <row r="4017" spans="1:10">
      <c r="A4017" s="1" t="s">
        <v>415</v>
      </c>
      <c r="B4017" t="str">
        <f t="shared" si="564"/>
        <v xml:space="preserve"> moniecki </v>
      </c>
      <c r="C4017" s="4" t="s">
        <v>6</v>
      </c>
      <c r="D4017" s="6">
        <v>1650</v>
      </c>
      <c r="E4017" s="6">
        <v>832</v>
      </c>
      <c r="F4017" s="6">
        <v>818</v>
      </c>
      <c r="G4017" t="b">
        <f t="shared" si="560"/>
        <v>0</v>
      </c>
      <c r="H4017" t="b">
        <f t="shared" si="561"/>
        <v>1</v>
      </c>
      <c r="I4017" t="b">
        <f t="shared" si="562"/>
        <v>1</v>
      </c>
      <c r="J4017" t="b">
        <f t="shared" si="563"/>
        <v>0</v>
      </c>
    </row>
    <row r="4018" spans="1:10">
      <c r="A4018" s="1" t="s">
        <v>415</v>
      </c>
      <c r="B4018" t="str">
        <f t="shared" si="564"/>
        <v xml:space="preserve"> moniecki </v>
      </c>
      <c r="C4018" s="4" t="s">
        <v>7</v>
      </c>
      <c r="D4018" s="6">
        <v>1944</v>
      </c>
      <c r="E4018" s="6">
        <v>1011</v>
      </c>
      <c r="F4018" s="6">
        <v>933</v>
      </c>
      <c r="G4018" t="b">
        <f t="shared" si="560"/>
        <v>0</v>
      </c>
      <c r="H4018" t="b">
        <f t="shared" si="561"/>
        <v>1</v>
      </c>
      <c r="I4018" t="b">
        <f t="shared" si="562"/>
        <v>1</v>
      </c>
      <c r="J4018" t="b">
        <f t="shared" si="563"/>
        <v>0</v>
      </c>
    </row>
    <row r="4019" spans="1:10">
      <c r="A4019" s="1" t="s">
        <v>415</v>
      </c>
      <c r="B4019" t="str">
        <f t="shared" si="564"/>
        <v xml:space="preserve"> moniecki </v>
      </c>
      <c r="C4019" s="4" t="s">
        <v>8</v>
      </c>
      <c r="D4019" s="6">
        <v>1952</v>
      </c>
      <c r="E4019" s="6">
        <v>1008</v>
      </c>
      <c r="F4019" s="6">
        <v>944</v>
      </c>
      <c r="G4019" t="b">
        <f t="shared" si="560"/>
        <v>0</v>
      </c>
      <c r="H4019" t="b">
        <f t="shared" si="561"/>
        <v>1</v>
      </c>
      <c r="I4019" t="b">
        <f t="shared" si="562"/>
        <v>1</v>
      </c>
      <c r="J4019" t="b">
        <f t="shared" si="563"/>
        <v>0</v>
      </c>
    </row>
    <row r="4020" spans="1:10">
      <c r="A4020" s="1" t="s">
        <v>415</v>
      </c>
      <c r="B4020" t="str">
        <f t="shared" si="564"/>
        <v xml:space="preserve"> moniecki </v>
      </c>
      <c r="C4020" s="4" t="s">
        <v>9</v>
      </c>
      <c r="D4020" s="6">
        <v>2276</v>
      </c>
      <c r="E4020" s="6">
        <v>1159</v>
      </c>
      <c r="F4020" s="6">
        <v>1117</v>
      </c>
      <c r="G4020" t="b">
        <f t="shared" si="560"/>
        <v>0</v>
      </c>
      <c r="H4020" t="b">
        <f t="shared" si="561"/>
        <v>1</v>
      </c>
      <c r="I4020" t="b">
        <f t="shared" si="562"/>
        <v>1</v>
      </c>
      <c r="J4020" t="b">
        <f t="shared" si="563"/>
        <v>0</v>
      </c>
    </row>
    <row r="4021" spans="1:10">
      <c r="A4021" s="1" t="s">
        <v>415</v>
      </c>
      <c r="B4021" t="str">
        <f t="shared" si="564"/>
        <v xml:space="preserve"> moniecki </v>
      </c>
      <c r="C4021" s="4" t="s">
        <v>10</v>
      </c>
      <c r="D4021" s="6">
        <v>3336</v>
      </c>
      <c r="E4021" s="6">
        <v>1734</v>
      </c>
      <c r="F4021" s="6">
        <v>1602</v>
      </c>
      <c r="G4021" t="b">
        <f t="shared" si="560"/>
        <v>0</v>
      </c>
      <c r="H4021" t="b">
        <f t="shared" si="561"/>
        <v>1</v>
      </c>
      <c r="I4021" t="b">
        <f t="shared" si="562"/>
        <v>1</v>
      </c>
      <c r="J4021" t="b">
        <f t="shared" si="563"/>
        <v>0</v>
      </c>
    </row>
    <row r="4022" spans="1:10">
      <c r="A4022" s="1" t="s">
        <v>415</v>
      </c>
      <c r="B4022" t="str">
        <f t="shared" si="564"/>
        <v xml:space="preserve"> moniecki </v>
      </c>
      <c r="C4022" s="4" t="s">
        <v>11</v>
      </c>
      <c r="D4022" s="6">
        <v>3289</v>
      </c>
      <c r="E4022" s="6">
        <v>1775</v>
      </c>
      <c r="F4022" s="6">
        <v>1514</v>
      </c>
      <c r="G4022" t="b">
        <f t="shared" ref="G4022:G4085" si="569">IFERROR(IF(SEARCH(" - ",C4022)&gt;0,FALSE,TRUE),TRUE)</f>
        <v>0</v>
      </c>
      <c r="H4022" t="b">
        <f t="shared" ref="H4022:H4085" si="570">IFERROR(IF(SEARCH("65+",C4022)&gt;0,FALSE,TRUE),TRUE)</f>
        <v>1</v>
      </c>
      <c r="I4022" t="b">
        <f t="shared" ref="I4022:I4085" si="571">IFERROR(IF(SEARCH("70",C4022)&gt;0,FALSE,TRUE),TRUE)</f>
        <v>1</v>
      </c>
      <c r="J4022" t="b">
        <f t="shared" ref="J4022:J4085" si="572">AND(G4022:I4022)</f>
        <v>0</v>
      </c>
    </row>
    <row r="4023" spans="1:10">
      <c r="A4023" s="1" t="s">
        <v>415</v>
      </c>
      <c r="B4023" t="str">
        <f t="shared" si="564"/>
        <v xml:space="preserve"> moniecki </v>
      </c>
      <c r="C4023" s="4" t="s">
        <v>12</v>
      </c>
      <c r="D4023" s="6">
        <v>3226</v>
      </c>
      <c r="E4023" s="6">
        <v>1707</v>
      </c>
      <c r="F4023" s="6">
        <v>1519</v>
      </c>
      <c r="G4023" t="b">
        <f t="shared" si="569"/>
        <v>0</v>
      </c>
      <c r="H4023" t="b">
        <f t="shared" si="570"/>
        <v>1</v>
      </c>
      <c r="I4023" t="b">
        <f t="shared" si="571"/>
        <v>1</v>
      </c>
      <c r="J4023" t="b">
        <f t="shared" si="572"/>
        <v>0</v>
      </c>
    </row>
    <row r="4024" spans="1:10">
      <c r="A4024" s="1" t="s">
        <v>415</v>
      </c>
      <c r="B4024" t="str">
        <f t="shared" ref="B4024:B4087" si="573">IF(C4023="65+",C4024,B4023)</f>
        <v xml:space="preserve"> moniecki </v>
      </c>
      <c r="C4024" s="4" t="s">
        <v>13</v>
      </c>
      <c r="D4024" s="6">
        <v>2898</v>
      </c>
      <c r="E4024" s="6">
        <v>1543</v>
      </c>
      <c r="F4024" s="6">
        <v>1355</v>
      </c>
      <c r="G4024" t="b">
        <f t="shared" si="569"/>
        <v>0</v>
      </c>
      <c r="H4024" t="b">
        <f t="shared" si="570"/>
        <v>1</v>
      </c>
      <c r="I4024" t="b">
        <f t="shared" si="571"/>
        <v>1</v>
      </c>
      <c r="J4024" t="b">
        <f t="shared" si="572"/>
        <v>0</v>
      </c>
    </row>
    <row r="4025" spans="1:10">
      <c r="A4025" s="1" t="s">
        <v>415</v>
      </c>
      <c r="B4025" t="str">
        <f t="shared" si="573"/>
        <v xml:space="preserve"> moniecki </v>
      </c>
      <c r="C4025" s="4" t="s">
        <v>14</v>
      </c>
      <c r="D4025" s="6">
        <v>2769</v>
      </c>
      <c r="E4025" s="6">
        <v>1400</v>
      </c>
      <c r="F4025" s="6">
        <v>1369</v>
      </c>
      <c r="G4025" t="b">
        <f t="shared" si="569"/>
        <v>0</v>
      </c>
      <c r="H4025" t="b">
        <f t="shared" si="570"/>
        <v>1</v>
      </c>
      <c r="I4025" t="b">
        <f t="shared" si="571"/>
        <v>1</v>
      </c>
      <c r="J4025" t="b">
        <f t="shared" si="572"/>
        <v>0</v>
      </c>
    </row>
    <row r="4026" spans="1:10">
      <c r="A4026" s="1" t="s">
        <v>415</v>
      </c>
      <c r="B4026" t="str">
        <f t="shared" si="573"/>
        <v xml:space="preserve"> moniecki </v>
      </c>
      <c r="C4026" s="4" t="s">
        <v>15</v>
      </c>
      <c r="D4026" s="6">
        <v>2777</v>
      </c>
      <c r="E4026" s="6">
        <v>1414</v>
      </c>
      <c r="F4026" s="6">
        <v>1363</v>
      </c>
      <c r="G4026" t="b">
        <f t="shared" si="569"/>
        <v>0</v>
      </c>
      <c r="H4026" t="b">
        <f t="shared" si="570"/>
        <v>1</v>
      </c>
      <c r="I4026" t="b">
        <f t="shared" si="571"/>
        <v>1</v>
      </c>
      <c r="J4026" t="b">
        <f t="shared" si="572"/>
        <v>0</v>
      </c>
    </row>
    <row r="4027" spans="1:10">
      <c r="A4027" s="1" t="s">
        <v>415</v>
      </c>
      <c r="B4027" t="str">
        <f t="shared" si="573"/>
        <v xml:space="preserve"> moniecki </v>
      </c>
      <c r="C4027" s="4" t="s">
        <v>16</v>
      </c>
      <c r="D4027" s="6">
        <v>2846</v>
      </c>
      <c r="E4027" s="6">
        <v>1469</v>
      </c>
      <c r="F4027" s="6">
        <v>1377</v>
      </c>
      <c r="G4027" t="b">
        <f t="shared" si="569"/>
        <v>0</v>
      </c>
      <c r="H4027" t="b">
        <f t="shared" si="570"/>
        <v>1</v>
      </c>
      <c r="I4027" t="b">
        <f t="shared" si="571"/>
        <v>1</v>
      </c>
      <c r="J4027" t="b">
        <f t="shared" si="572"/>
        <v>0</v>
      </c>
    </row>
    <row r="4028" spans="1:10">
      <c r="A4028" s="1" t="s">
        <v>415</v>
      </c>
      <c r="B4028" t="str">
        <f t="shared" si="573"/>
        <v xml:space="preserve"> moniecki </v>
      </c>
      <c r="C4028" s="4" t="s">
        <v>17</v>
      </c>
      <c r="D4028" s="6">
        <v>2877</v>
      </c>
      <c r="E4028" s="6">
        <v>1512</v>
      </c>
      <c r="F4028" s="6">
        <v>1365</v>
      </c>
      <c r="G4028" t="b">
        <f t="shared" si="569"/>
        <v>0</v>
      </c>
      <c r="H4028" t="b">
        <f t="shared" si="570"/>
        <v>1</v>
      </c>
      <c r="I4028" t="b">
        <f t="shared" si="571"/>
        <v>1</v>
      </c>
      <c r="J4028" t="b">
        <f t="shared" si="572"/>
        <v>0</v>
      </c>
    </row>
    <row r="4029" spans="1:10">
      <c r="A4029" s="1" t="s">
        <v>415</v>
      </c>
      <c r="B4029" t="str">
        <f t="shared" si="573"/>
        <v xml:space="preserve"> moniecki </v>
      </c>
      <c r="C4029" s="4" t="s">
        <v>18</v>
      </c>
      <c r="D4029" s="6">
        <v>2508</v>
      </c>
      <c r="E4029" s="6">
        <v>1252</v>
      </c>
      <c r="F4029" s="6">
        <v>1256</v>
      </c>
      <c r="G4029" t="b">
        <f t="shared" si="569"/>
        <v>0</v>
      </c>
      <c r="H4029" t="b">
        <f t="shared" si="570"/>
        <v>1</v>
      </c>
      <c r="I4029" t="b">
        <f t="shared" si="571"/>
        <v>1</v>
      </c>
      <c r="J4029" t="b">
        <f t="shared" si="572"/>
        <v>0</v>
      </c>
    </row>
    <row r="4030" spans="1:10">
      <c r="A4030" s="1" t="s">
        <v>415</v>
      </c>
      <c r="B4030" t="str">
        <f t="shared" si="573"/>
        <v xml:space="preserve"> moniecki </v>
      </c>
      <c r="C4030" s="4" t="s">
        <v>19</v>
      </c>
      <c r="D4030" s="6">
        <v>1997</v>
      </c>
      <c r="E4030" s="6">
        <v>939</v>
      </c>
      <c r="F4030" s="6">
        <v>1058</v>
      </c>
      <c r="G4030" t="b">
        <f t="shared" si="569"/>
        <v>0</v>
      </c>
      <c r="H4030" t="b">
        <f t="shared" si="570"/>
        <v>1</v>
      </c>
      <c r="I4030" t="b">
        <f t="shared" si="571"/>
        <v>1</v>
      </c>
      <c r="J4030" t="b">
        <f t="shared" si="572"/>
        <v>0</v>
      </c>
    </row>
    <row r="4031" spans="1:10">
      <c r="A4031" s="1" t="s">
        <v>415</v>
      </c>
      <c r="B4031" t="str">
        <f t="shared" si="573"/>
        <v xml:space="preserve"> moniecki </v>
      </c>
      <c r="C4031" s="4" t="s">
        <v>5</v>
      </c>
      <c r="D4031" s="6">
        <v>5094</v>
      </c>
      <c r="E4031" s="6">
        <v>1833</v>
      </c>
      <c r="F4031" s="6">
        <v>3261</v>
      </c>
      <c r="G4031" t="b">
        <f t="shared" si="569"/>
        <v>1</v>
      </c>
      <c r="H4031" t="b">
        <f t="shared" si="570"/>
        <v>1</v>
      </c>
      <c r="I4031" t="b">
        <f t="shared" si="571"/>
        <v>0</v>
      </c>
      <c r="J4031" t="b">
        <f t="shared" si="572"/>
        <v>0</v>
      </c>
    </row>
    <row r="4032" spans="1:10">
      <c r="A4032" s="1" t="s">
        <v>415</v>
      </c>
      <c r="B4032" t="str">
        <f t="shared" si="573"/>
        <v xml:space="preserve"> moniecki </v>
      </c>
      <c r="C4032" s="4" t="s">
        <v>4</v>
      </c>
      <c r="D4032" s="6">
        <f>SUM(D4030:D4031)</f>
        <v>7091</v>
      </c>
      <c r="E4032" s="6">
        <f>SUM(E4030:E4031)</f>
        <v>2772</v>
      </c>
      <c r="F4032" s="6">
        <f t="shared" ref="F4032" si="574">SUM(F4030:F4031)</f>
        <v>4319</v>
      </c>
      <c r="G4032" t="b">
        <f t="shared" si="569"/>
        <v>1</v>
      </c>
      <c r="H4032" t="b">
        <f t="shared" si="570"/>
        <v>0</v>
      </c>
      <c r="I4032" t="b">
        <f t="shared" si="571"/>
        <v>1</v>
      </c>
      <c r="J4032" t="b">
        <f t="shared" si="572"/>
        <v>0</v>
      </c>
    </row>
    <row r="4033" spans="1:10">
      <c r="A4033" s="1" t="s">
        <v>415</v>
      </c>
      <c r="B4033" t="str">
        <f t="shared" si="573"/>
        <v xml:space="preserve"> sejneński </v>
      </c>
      <c r="C4033" s="4" t="s">
        <v>282</v>
      </c>
      <c r="D4033" s="6">
        <v>20531</v>
      </c>
      <c r="E4033" s="6">
        <v>10230</v>
      </c>
      <c r="F4033" s="6">
        <v>10301</v>
      </c>
      <c r="G4033" t="b">
        <f t="shared" si="569"/>
        <v>1</v>
      </c>
      <c r="H4033" t="b">
        <f t="shared" si="570"/>
        <v>1</v>
      </c>
      <c r="I4033" t="b">
        <f t="shared" si="571"/>
        <v>1</v>
      </c>
      <c r="J4033" t="b">
        <f t="shared" si="572"/>
        <v>1</v>
      </c>
    </row>
    <row r="4034" spans="1:10">
      <c r="A4034" s="1" t="s">
        <v>415</v>
      </c>
      <c r="B4034" t="str">
        <f t="shared" si="573"/>
        <v xml:space="preserve"> sejneński </v>
      </c>
      <c r="C4034" s="4" t="s">
        <v>6</v>
      </c>
      <c r="D4034" s="6">
        <v>877</v>
      </c>
      <c r="E4034" s="6">
        <v>432</v>
      </c>
      <c r="F4034" s="6">
        <v>445</v>
      </c>
      <c r="G4034" t="b">
        <f t="shared" si="569"/>
        <v>0</v>
      </c>
      <c r="H4034" t="b">
        <f t="shared" si="570"/>
        <v>1</v>
      </c>
      <c r="I4034" t="b">
        <f t="shared" si="571"/>
        <v>1</v>
      </c>
      <c r="J4034" t="b">
        <f t="shared" si="572"/>
        <v>0</v>
      </c>
    </row>
    <row r="4035" spans="1:10">
      <c r="A4035" s="1" t="s">
        <v>415</v>
      </c>
      <c r="B4035" t="str">
        <f t="shared" si="573"/>
        <v xml:space="preserve"> sejneński </v>
      </c>
      <c r="C4035" s="4" t="s">
        <v>7</v>
      </c>
      <c r="D4035" s="6">
        <v>999</v>
      </c>
      <c r="E4035" s="6">
        <v>516</v>
      </c>
      <c r="F4035" s="6">
        <v>483</v>
      </c>
      <c r="G4035" t="b">
        <f t="shared" si="569"/>
        <v>0</v>
      </c>
      <c r="H4035" t="b">
        <f t="shared" si="570"/>
        <v>1</v>
      </c>
      <c r="I4035" t="b">
        <f t="shared" si="571"/>
        <v>1</v>
      </c>
      <c r="J4035" t="b">
        <f t="shared" si="572"/>
        <v>0</v>
      </c>
    </row>
    <row r="4036" spans="1:10">
      <c r="A4036" s="1" t="s">
        <v>415</v>
      </c>
      <c r="B4036" t="str">
        <f t="shared" si="573"/>
        <v xml:space="preserve"> sejneński </v>
      </c>
      <c r="C4036" s="4" t="s">
        <v>8</v>
      </c>
      <c r="D4036" s="6">
        <v>957</v>
      </c>
      <c r="E4036" s="6">
        <v>485</v>
      </c>
      <c r="F4036" s="6">
        <v>472</v>
      </c>
      <c r="G4036" t="b">
        <f t="shared" si="569"/>
        <v>0</v>
      </c>
      <c r="H4036" t="b">
        <f t="shared" si="570"/>
        <v>1</v>
      </c>
      <c r="I4036" t="b">
        <f t="shared" si="571"/>
        <v>1</v>
      </c>
      <c r="J4036" t="b">
        <f t="shared" si="572"/>
        <v>0</v>
      </c>
    </row>
    <row r="4037" spans="1:10">
      <c r="A4037" s="1" t="s">
        <v>415</v>
      </c>
      <c r="B4037" t="str">
        <f t="shared" si="573"/>
        <v xml:space="preserve"> sejneński </v>
      </c>
      <c r="C4037" s="4" t="s">
        <v>9</v>
      </c>
      <c r="D4037" s="6">
        <v>1192</v>
      </c>
      <c r="E4037" s="6">
        <v>631</v>
      </c>
      <c r="F4037" s="6">
        <v>561</v>
      </c>
      <c r="G4037" t="b">
        <f t="shared" si="569"/>
        <v>0</v>
      </c>
      <c r="H4037" t="b">
        <f t="shared" si="570"/>
        <v>1</v>
      </c>
      <c r="I4037" t="b">
        <f t="shared" si="571"/>
        <v>1</v>
      </c>
      <c r="J4037" t="b">
        <f t="shared" si="572"/>
        <v>0</v>
      </c>
    </row>
    <row r="4038" spans="1:10">
      <c r="A4038" s="1" t="s">
        <v>415</v>
      </c>
      <c r="B4038" t="str">
        <f t="shared" si="573"/>
        <v xml:space="preserve"> sejneński </v>
      </c>
      <c r="C4038" s="4" t="s">
        <v>10</v>
      </c>
      <c r="D4038" s="6">
        <v>1487</v>
      </c>
      <c r="E4038" s="6">
        <v>762</v>
      </c>
      <c r="F4038" s="6">
        <v>725</v>
      </c>
      <c r="G4038" t="b">
        <f t="shared" si="569"/>
        <v>0</v>
      </c>
      <c r="H4038" t="b">
        <f t="shared" si="570"/>
        <v>1</v>
      </c>
      <c r="I4038" t="b">
        <f t="shared" si="571"/>
        <v>1</v>
      </c>
      <c r="J4038" t="b">
        <f t="shared" si="572"/>
        <v>0</v>
      </c>
    </row>
    <row r="4039" spans="1:10">
      <c r="A4039" s="1" t="s">
        <v>415</v>
      </c>
      <c r="B4039" t="str">
        <f t="shared" si="573"/>
        <v xml:space="preserve"> sejneński </v>
      </c>
      <c r="C4039" s="4" t="s">
        <v>11</v>
      </c>
      <c r="D4039" s="6">
        <v>1428</v>
      </c>
      <c r="E4039" s="6">
        <v>767</v>
      </c>
      <c r="F4039" s="6">
        <v>661</v>
      </c>
      <c r="G4039" t="b">
        <f t="shared" si="569"/>
        <v>0</v>
      </c>
      <c r="H4039" t="b">
        <f t="shared" si="570"/>
        <v>1</v>
      </c>
      <c r="I4039" t="b">
        <f t="shared" si="571"/>
        <v>1</v>
      </c>
      <c r="J4039" t="b">
        <f t="shared" si="572"/>
        <v>0</v>
      </c>
    </row>
    <row r="4040" spans="1:10">
      <c r="A4040" s="1" t="s">
        <v>415</v>
      </c>
      <c r="B4040" t="str">
        <f t="shared" si="573"/>
        <v xml:space="preserve"> sejneński </v>
      </c>
      <c r="C4040" s="4" t="s">
        <v>12</v>
      </c>
      <c r="D4040" s="6">
        <v>1563</v>
      </c>
      <c r="E4040" s="6">
        <v>836</v>
      </c>
      <c r="F4040" s="6">
        <v>727</v>
      </c>
      <c r="G4040" t="b">
        <f t="shared" si="569"/>
        <v>0</v>
      </c>
      <c r="H4040" t="b">
        <f t="shared" si="570"/>
        <v>1</v>
      </c>
      <c r="I4040" t="b">
        <f t="shared" si="571"/>
        <v>1</v>
      </c>
      <c r="J4040" t="b">
        <f t="shared" si="572"/>
        <v>0</v>
      </c>
    </row>
    <row r="4041" spans="1:10">
      <c r="A4041" s="1" t="s">
        <v>415</v>
      </c>
      <c r="B4041" t="str">
        <f t="shared" si="573"/>
        <v xml:space="preserve"> sejneński </v>
      </c>
      <c r="C4041" s="4" t="s">
        <v>13</v>
      </c>
      <c r="D4041" s="6">
        <v>1450</v>
      </c>
      <c r="E4041" s="6">
        <v>785</v>
      </c>
      <c r="F4041" s="6">
        <v>665</v>
      </c>
      <c r="G4041" t="b">
        <f t="shared" si="569"/>
        <v>0</v>
      </c>
      <c r="H4041" t="b">
        <f t="shared" si="570"/>
        <v>1</v>
      </c>
      <c r="I4041" t="b">
        <f t="shared" si="571"/>
        <v>1</v>
      </c>
      <c r="J4041" t="b">
        <f t="shared" si="572"/>
        <v>0</v>
      </c>
    </row>
    <row r="4042" spans="1:10">
      <c r="A4042" s="1" t="s">
        <v>415</v>
      </c>
      <c r="B4042" t="str">
        <f t="shared" si="573"/>
        <v xml:space="preserve"> sejneński </v>
      </c>
      <c r="C4042" s="4" t="s">
        <v>14</v>
      </c>
      <c r="D4042" s="6">
        <v>1452</v>
      </c>
      <c r="E4042" s="6">
        <v>741</v>
      </c>
      <c r="F4042" s="6">
        <v>711</v>
      </c>
      <c r="G4042" t="b">
        <f t="shared" si="569"/>
        <v>0</v>
      </c>
      <c r="H4042" t="b">
        <f t="shared" si="570"/>
        <v>1</v>
      </c>
      <c r="I4042" t="b">
        <f t="shared" si="571"/>
        <v>1</v>
      </c>
      <c r="J4042" t="b">
        <f t="shared" si="572"/>
        <v>0</v>
      </c>
    </row>
    <row r="4043" spans="1:10">
      <c r="A4043" s="1" t="s">
        <v>415</v>
      </c>
      <c r="B4043" t="str">
        <f t="shared" si="573"/>
        <v xml:space="preserve"> sejneński </v>
      </c>
      <c r="C4043" s="4" t="s">
        <v>15</v>
      </c>
      <c r="D4043" s="6">
        <v>1318</v>
      </c>
      <c r="E4043" s="6">
        <v>689</v>
      </c>
      <c r="F4043" s="6">
        <v>629</v>
      </c>
      <c r="G4043" t="b">
        <f t="shared" si="569"/>
        <v>0</v>
      </c>
      <c r="H4043" t="b">
        <f t="shared" si="570"/>
        <v>1</v>
      </c>
      <c r="I4043" t="b">
        <f t="shared" si="571"/>
        <v>1</v>
      </c>
      <c r="J4043" t="b">
        <f t="shared" si="572"/>
        <v>0</v>
      </c>
    </row>
    <row r="4044" spans="1:10">
      <c r="A4044" s="1" t="s">
        <v>415</v>
      </c>
      <c r="B4044" t="str">
        <f t="shared" si="573"/>
        <v xml:space="preserve"> sejneński </v>
      </c>
      <c r="C4044" s="4" t="s">
        <v>16</v>
      </c>
      <c r="D4044" s="6">
        <v>1384</v>
      </c>
      <c r="E4044" s="6">
        <v>714</v>
      </c>
      <c r="F4044" s="6">
        <v>670</v>
      </c>
      <c r="G4044" t="b">
        <f t="shared" si="569"/>
        <v>0</v>
      </c>
      <c r="H4044" t="b">
        <f t="shared" si="570"/>
        <v>1</v>
      </c>
      <c r="I4044" t="b">
        <f t="shared" si="571"/>
        <v>1</v>
      </c>
      <c r="J4044" t="b">
        <f t="shared" si="572"/>
        <v>0</v>
      </c>
    </row>
    <row r="4045" spans="1:10">
      <c r="A4045" s="1" t="s">
        <v>415</v>
      </c>
      <c r="B4045" t="str">
        <f t="shared" si="573"/>
        <v xml:space="preserve"> sejneński </v>
      </c>
      <c r="C4045" s="4" t="s">
        <v>17</v>
      </c>
      <c r="D4045" s="6">
        <v>1504</v>
      </c>
      <c r="E4045" s="6">
        <v>774</v>
      </c>
      <c r="F4045" s="6">
        <v>730</v>
      </c>
      <c r="G4045" t="b">
        <f t="shared" si="569"/>
        <v>0</v>
      </c>
      <c r="H4045" t="b">
        <f t="shared" si="570"/>
        <v>1</v>
      </c>
      <c r="I4045" t="b">
        <f t="shared" si="571"/>
        <v>1</v>
      </c>
      <c r="J4045" t="b">
        <f t="shared" si="572"/>
        <v>0</v>
      </c>
    </row>
    <row r="4046" spans="1:10">
      <c r="A4046" s="1" t="s">
        <v>415</v>
      </c>
      <c r="B4046" t="str">
        <f t="shared" si="573"/>
        <v xml:space="preserve"> sejneński </v>
      </c>
      <c r="C4046" s="4" t="s">
        <v>18</v>
      </c>
      <c r="D4046" s="6">
        <v>1330</v>
      </c>
      <c r="E4046" s="6">
        <v>662</v>
      </c>
      <c r="F4046" s="6">
        <v>668</v>
      </c>
      <c r="G4046" t="b">
        <f t="shared" si="569"/>
        <v>0</v>
      </c>
      <c r="H4046" t="b">
        <f t="shared" si="570"/>
        <v>1</v>
      </c>
      <c r="I4046" t="b">
        <f t="shared" si="571"/>
        <v>1</v>
      </c>
      <c r="J4046" t="b">
        <f t="shared" si="572"/>
        <v>0</v>
      </c>
    </row>
    <row r="4047" spans="1:10">
      <c r="A4047" s="1" t="s">
        <v>415</v>
      </c>
      <c r="B4047" t="str">
        <f t="shared" si="573"/>
        <v xml:space="preserve"> sejneński </v>
      </c>
      <c r="C4047" s="4" t="s">
        <v>19</v>
      </c>
      <c r="D4047" s="6">
        <v>1068</v>
      </c>
      <c r="E4047" s="6">
        <v>506</v>
      </c>
      <c r="F4047" s="6">
        <v>562</v>
      </c>
      <c r="G4047" t="b">
        <f t="shared" si="569"/>
        <v>0</v>
      </c>
      <c r="H4047" t="b">
        <f t="shared" si="570"/>
        <v>1</v>
      </c>
      <c r="I4047" t="b">
        <f t="shared" si="571"/>
        <v>1</v>
      </c>
      <c r="J4047" t="b">
        <f t="shared" si="572"/>
        <v>0</v>
      </c>
    </row>
    <row r="4048" spans="1:10">
      <c r="A4048" s="1" t="s">
        <v>415</v>
      </c>
      <c r="B4048" t="str">
        <f t="shared" si="573"/>
        <v xml:space="preserve"> sejneński </v>
      </c>
      <c r="C4048" s="4" t="s">
        <v>5</v>
      </c>
      <c r="D4048" s="6">
        <v>2522</v>
      </c>
      <c r="E4048" s="6">
        <v>930</v>
      </c>
      <c r="F4048" s="6">
        <v>1592</v>
      </c>
      <c r="G4048" t="b">
        <f t="shared" si="569"/>
        <v>1</v>
      </c>
      <c r="H4048" t="b">
        <f t="shared" si="570"/>
        <v>1</v>
      </c>
      <c r="I4048" t="b">
        <f t="shared" si="571"/>
        <v>0</v>
      </c>
      <c r="J4048" t="b">
        <f t="shared" si="572"/>
        <v>0</v>
      </c>
    </row>
    <row r="4049" spans="1:10">
      <c r="A4049" s="1" t="s">
        <v>415</v>
      </c>
      <c r="B4049" t="str">
        <f t="shared" si="573"/>
        <v xml:space="preserve"> sejneński </v>
      </c>
      <c r="C4049" s="4" t="s">
        <v>4</v>
      </c>
      <c r="D4049" s="6">
        <f>SUM(D4047:D4048)</f>
        <v>3590</v>
      </c>
      <c r="E4049" s="6">
        <f>SUM(E4047:E4048)</f>
        <v>1436</v>
      </c>
      <c r="F4049" s="6">
        <f t="shared" ref="F4049" si="575">SUM(F4047:F4048)</f>
        <v>2154</v>
      </c>
      <c r="G4049" t="b">
        <f t="shared" si="569"/>
        <v>1</v>
      </c>
      <c r="H4049" t="b">
        <f t="shared" si="570"/>
        <v>0</v>
      </c>
      <c r="I4049" t="b">
        <f t="shared" si="571"/>
        <v>1</v>
      </c>
      <c r="J4049" t="b">
        <f t="shared" si="572"/>
        <v>0</v>
      </c>
    </row>
    <row r="4050" spans="1:10">
      <c r="A4050" s="1" t="s">
        <v>415</v>
      </c>
      <c r="B4050" t="str">
        <f t="shared" si="573"/>
        <v xml:space="preserve"> siemiatycki </v>
      </c>
      <c r="C4050" s="4" t="s">
        <v>283</v>
      </c>
      <c r="D4050" s="6">
        <v>45817</v>
      </c>
      <c r="E4050" s="6">
        <v>22527</v>
      </c>
      <c r="F4050" s="6">
        <v>23290</v>
      </c>
      <c r="G4050" t="b">
        <f t="shared" si="569"/>
        <v>1</v>
      </c>
      <c r="H4050" t="b">
        <f t="shared" si="570"/>
        <v>1</v>
      </c>
      <c r="I4050" t="b">
        <f t="shared" si="571"/>
        <v>1</v>
      </c>
      <c r="J4050" t="b">
        <f t="shared" si="572"/>
        <v>1</v>
      </c>
    </row>
    <row r="4051" spans="1:10">
      <c r="A4051" s="1" t="s">
        <v>415</v>
      </c>
      <c r="B4051" t="str">
        <f t="shared" si="573"/>
        <v xml:space="preserve"> siemiatycki </v>
      </c>
      <c r="C4051" s="4" t="s">
        <v>6</v>
      </c>
      <c r="D4051" s="6">
        <v>1681</v>
      </c>
      <c r="E4051" s="6">
        <v>876</v>
      </c>
      <c r="F4051" s="6">
        <v>805</v>
      </c>
      <c r="G4051" t="b">
        <f t="shared" si="569"/>
        <v>0</v>
      </c>
      <c r="H4051" t="b">
        <f t="shared" si="570"/>
        <v>1</v>
      </c>
      <c r="I4051" t="b">
        <f t="shared" si="571"/>
        <v>1</v>
      </c>
      <c r="J4051" t="b">
        <f t="shared" si="572"/>
        <v>0</v>
      </c>
    </row>
    <row r="4052" spans="1:10">
      <c r="A4052" s="1" t="s">
        <v>415</v>
      </c>
      <c r="B4052" t="str">
        <f t="shared" si="573"/>
        <v xml:space="preserve"> siemiatycki </v>
      </c>
      <c r="C4052" s="4" t="s">
        <v>7</v>
      </c>
      <c r="D4052" s="6">
        <v>2010</v>
      </c>
      <c r="E4052" s="6">
        <v>1014</v>
      </c>
      <c r="F4052" s="6">
        <v>996</v>
      </c>
      <c r="G4052" t="b">
        <f t="shared" si="569"/>
        <v>0</v>
      </c>
      <c r="H4052" t="b">
        <f t="shared" si="570"/>
        <v>1</v>
      </c>
      <c r="I4052" t="b">
        <f t="shared" si="571"/>
        <v>1</v>
      </c>
      <c r="J4052" t="b">
        <f t="shared" si="572"/>
        <v>0</v>
      </c>
    </row>
    <row r="4053" spans="1:10">
      <c r="A4053" s="1" t="s">
        <v>415</v>
      </c>
      <c r="B4053" t="str">
        <f t="shared" si="573"/>
        <v xml:space="preserve"> siemiatycki </v>
      </c>
      <c r="C4053" s="4" t="s">
        <v>8</v>
      </c>
      <c r="D4053" s="6">
        <v>2101</v>
      </c>
      <c r="E4053" s="6">
        <v>1100</v>
      </c>
      <c r="F4053" s="6">
        <v>1001</v>
      </c>
      <c r="G4053" t="b">
        <f t="shared" si="569"/>
        <v>0</v>
      </c>
      <c r="H4053" t="b">
        <f t="shared" si="570"/>
        <v>1</v>
      </c>
      <c r="I4053" t="b">
        <f t="shared" si="571"/>
        <v>1</v>
      </c>
      <c r="J4053" t="b">
        <f t="shared" si="572"/>
        <v>0</v>
      </c>
    </row>
    <row r="4054" spans="1:10">
      <c r="A4054" s="1" t="s">
        <v>415</v>
      </c>
      <c r="B4054" t="str">
        <f t="shared" si="573"/>
        <v xml:space="preserve"> siemiatycki </v>
      </c>
      <c r="C4054" s="4" t="s">
        <v>9</v>
      </c>
      <c r="D4054" s="6">
        <v>2387</v>
      </c>
      <c r="E4054" s="6">
        <v>1213</v>
      </c>
      <c r="F4054" s="6">
        <v>1174</v>
      </c>
      <c r="G4054" t="b">
        <f t="shared" si="569"/>
        <v>0</v>
      </c>
      <c r="H4054" t="b">
        <f t="shared" si="570"/>
        <v>1</v>
      </c>
      <c r="I4054" t="b">
        <f t="shared" si="571"/>
        <v>1</v>
      </c>
      <c r="J4054" t="b">
        <f t="shared" si="572"/>
        <v>0</v>
      </c>
    </row>
    <row r="4055" spans="1:10">
      <c r="A4055" s="1" t="s">
        <v>415</v>
      </c>
      <c r="B4055" t="str">
        <f t="shared" si="573"/>
        <v xml:space="preserve"> siemiatycki </v>
      </c>
      <c r="C4055" s="4" t="s">
        <v>10</v>
      </c>
      <c r="D4055" s="6">
        <v>3535</v>
      </c>
      <c r="E4055" s="6">
        <v>1825</v>
      </c>
      <c r="F4055" s="6">
        <v>1710</v>
      </c>
      <c r="G4055" t="b">
        <f t="shared" si="569"/>
        <v>0</v>
      </c>
      <c r="H4055" t="b">
        <f t="shared" si="570"/>
        <v>1</v>
      </c>
      <c r="I4055" t="b">
        <f t="shared" si="571"/>
        <v>1</v>
      </c>
      <c r="J4055" t="b">
        <f t="shared" si="572"/>
        <v>0</v>
      </c>
    </row>
    <row r="4056" spans="1:10">
      <c r="A4056" s="1" t="s">
        <v>415</v>
      </c>
      <c r="B4056" t="str">
        <f t="shared" si="573"/>
        <v xml:space="preserve"> siemiatycki </v>
      </c>
      <c r="C4056" s="4" t="s">
        <v>11</v>
      </c>
      <c r="D4056" s="6">
        <v>3203</v>
      </c>
      <c r="E4056" s="6">
        <v>1703</v>
      </c>
      <c r="F4056" s="6">
        <v>1500</v>
      </c>
      <c r="G4056" t="b">
        <f t="shared" si="569"/>
        <v>0</v>
      </c>
      <c r="H4056" t="b">
        <f t="shared" si="570"/>
        <v>1</v>
      </c>
      <c r="I4056" t="b">
        <f t="shared" si="571"/>
        <v>1</v>
      </c>
      <c r="J4056" t="b">
        <f t="shared" si="572"/>
        <v>0</v>
      </c>
    </row>
    <row r="4057" spans="1:10">
      <c r="A4057" s="1" t="s">
        <v>415</v>
      </c>
      <c r="B4057" t="str">
        <f t="shared" si="573"/>
        <v xml:space="preserve"> siemiatycki </v>
      </c>
      <c r="C4057" s="4" t="s">
        <v>12</v>
      </c>
      <c r="D4057" s="6">
        <v>3263</v>
      </c>
      <c r="E4057" s="6">
        <v>1755</v>
      </c>
      <c r="F4057" s="6">
        <v>1508</v>
      </c>
      <c r="G4057" t="b">
        <f t="shared" si="569"/>
        <v>0</v>
      </c>
      <c r="H4057" t="b">
        <f t="shared" si="570"/>
        <v>1</v>
      </c>
      <c r="I4057" t="b">
        <f t="shared" si="571"/>
        <v>1</v>
      </c>
      <c r="J4057" t="b">
        <f t="shared" si="572"/>
        <v>0</v>
      </c>
    </row>
    <row r="4058" spans="1:10">
      <c r="A4058" s="1" t="s">
        <v>415</v>
      </c>
      <c r="B4058" t="str">
        <f t="shared" si="573"/>
        <v xml:space="preserve"> siemiatycki </v>
      </c>
      <c r="C4058" s="4" t="s">
        <v>13</v>
      </c>
      <c r="D4058" s="6">
        <v>2966</v>
      </c>
      <c r="E4058" s="6">
        <v>1472</v>
      </c>
      <c r="F4058" s="6">
        <v>1494</v>
      </c>
      <c r="G4058" t="b">
        <f t="shared" si="569"/>
        <v>0</v>
      </c>
      <c r="H4058" t="b">
        <f t="shared" si="570"/>
        <v>1</v>
      </c>
      <c r="I4058" t="b">
        <f t="shared" si="571"/>
        <v>1</v>
      </c>
      <c r="J4058" t="b">
        <f t="shared" si="572"/>
        <v>0</v>
      </c>
    </row>
    <row r="4059" spans="1:10">
      <c r="A4059" s="1" t="s">
        <v>415</v>
      </c>
      <c r="B4059" t="str">
        <f t="shared" si="573"/>
        <v xml:space="preserve"> siemiatycki </v>
      </c>
      <c r="C4059" s="4" t="s">
        <v>14</v>
      </c>
      <c r="D4059" s="6">
        <v>3094</v>
      </c>
      <c r="E4059" s="6">
        <v>1594</v>
      </c>
      <c r="F4059" s="6">
        <v>1500</v>
      </c>
      <c r="G4059" t="b">
        <f t="shared" si="569"/>
        <v>0</v>
      </c>
      <c r="H4059" t="b">
        <f t="shared" si="570"/>
        <v>1</v>
      </c>
      <c r="I4059" t="b">
        <f t="shared" si="571"/>
        <v>1</v>
      </c>
      <c r="J4059" t="b">
        <f t="shared" si="572"/>
        <v>0</v>
      </c>
    </row>
    <row r="4060" spans="1:10">
      <c r="A4060" s="1" t="s">
        <v>415</v>
      </c>
      <c r="B4060" t="str">
        <f t="shared" si="573"/>
        <v xml:space="preserve"> siemiatycki </v>
      </c>
      <c r="C4060" s="4" t="s">
        <v>15</v>
      </c>
      <c r="D4060" s="6">
        <v>3108</v>
      </c>
      <c r="E4060" s="6">
        <v>1633</v>
      </c>
      <c r="F4060" s="6">
        <v>1475</v>
      </c>
      <c r="G4060" t="b">
        <f t="shared" si="569"/>
        <v>0</v>
      </c>
      <c r="H4060" t="b">
        <f t="shared" si="570"/>
        <v>1</v>
      </c>
      <c r="I4060" t="b">
        <f t="shared" si="571"/>
        <v>1</v>
      </c>
      <c r="J4060" t="b">
        <f t="shared" si="572"/>
        <v>0</v>
      </c>
    </row>
    <row r="4061" spans="1:10">
      <c r="A4061" s="1" t="s">
        <v>415</v>
      </c>
      <c r="B4061" t="str">
        <f t="shared" si="573"/>
        <v xml:space="preserve"> siemiatycki </v>
      </c>
      <c r="C4061" s="4" t="s">
        <v>16</v>
      </c>
      <c r="D4061" s="6">
        <v>3087</v>
      </c>
      <c r="E4061" s="6">
        <v>1582</v>
      </c>
      <c r="F4061" s="6">
        <v>1505</v>
      </c>
      <c r="G4061" t="b">
        <f t="shared" si="569"/>
        <v>0</v>
      </c>
      <c r="H4061" t="b">
        <f t="shared" si="570"/>
        <v>1</v>
      </c>
      <c r="I4061" t="b">
        <f t="shared" si="571"/>
        <v>1</v>
      </c>
      <c r="J4061" t="b">
        <f t="shared" si="572"/>
        <v>0</v>
      </c>
    </row>
    <row r="4062" spans="1:10">
      <c r="A4062" s="1" t="s">
        <v>415</v>
      </c>
      <c r="B4062" t="str">
        <f t="shared" si="573"/>
        <v xml:space="preserve"> siemiatycki </v>
      </c>
      <c r="C4062" s="4" t="s">
        <v>17</v>
      </c>
      <c r="D4062" s="6">
        <v>3537</v>
      </c>
      <c r="E4062" s="6">
        <v>1807</v>
      </c>
      <c r="F4062" s="6">
        <v>1730</v>
      </c>
      <c r="G4062" t="b">
        <f t="shared" si="569"/>
        <v>0</v>
      </c>
      <c r="H4062" t="b">
        <f t="shared" si="570"/>
        <v>1</v>
      </c>
      <c r="I4062" t="b">
        <f t="shared" si="571"/>
        <v>1</v>
      </c>
      <c r="J4062" t="b">
        <f t="shared" si="572"/>
        <v>0</v>
      </c>
    </row>
    <row r="4063" spans="1:10">
      <c r="A4063" s="1" t="s">
        <v>415</v>
      </c>
      <c r="B4063" t="str">
        <f t="shared" si="573"/>
        <v xml:space="preserve"> siemiatycki </v>
      </c>
      <c r="C4063" s="4" t="s">
        <v>18</v>
      </c>
      <c r="D4063" s="6">
        <v>2968</v>
      </c>
      <c r="E4063" s="6">
        <v>1461</v>
      </c>
      <c r="F4063" s="6">
        <v>1507</v>
      </c>
      <c r="G4063" t="b">
        <f t="shared" si="569"/>
        <v>0</v>
      </c>
      <c r="H4063" t="b">
        <f t="shared" si="570"/>
        <v>1</v>
      </c>
      <c r="I4063" t="b">
        <f t="shared" si="571"/>
        <v>1</v>
      </c>
      <c r="J4063" t="b">
        <f t="shared" si="572"/>
        <v>0</v>
      </c>
    </row>
    <row r="4064" spans="1:10">
      <c r="A4064" s="1" t="s">
        <v>415</v>
      </c>
      <c r="B4064" t="str">
        <f t="shared" si="573"/>
        <v xml:space="preserve"> siemiatycki </v>
      </c>
      <c r="C4064" s="4" t="s">
        <v>19</v>
      </c>
      <c r="D4064" s="6">
        <v>2387</v>
      </c>
      <c r="E4064" s="6">
        <v>1092</v>
      </c>
      <c r="F4064" s="6">
        <v>1295</v>
      </c>
      <c r="G4064" t="b">
        <f t="shared" si="569"/>
        <v>0</v>
      </c>
      <c r="H4064" t="b">
        <f t="shared" si="570"/>
        <v>1</v>
      </c>
      <c r="I4064" t="b">
        <f t="shared" si="571"/>
        <v>1</v>
      </c>
      <c r="J4064" t="b">
        <f t="shared" si="572"/>
        <v>0</v>
      </c>
    </row>
    <row r="4065" spans="1:10">
      <c r="A4065" s="1" t="s">
        <v>415</v>
      </c>
      <c r="B4065" t="str">
        <f t="shared" si="573"/>
        <v xml:space="preserve"> siemiatycki </v>
      </c>
      <c r="C4065" s="4" t="s">
        <v>5</v>
      </c>
      <c r="D4065" s="6">
        <v>6490</v>
      </c>
      <c r="E4065" s="6">
        <v>2400</v>
      </c>
      <c r="F4065" s="6">
        <v>4090</v>
      </c>
      <c r="G4065" t="b">
        <f t="shared" si="569"/>
        <v>1</v>
      </c>
      <c r="H4065" t="b">
        <f t="shared" si="570"/>
        <v>1</v>
      </c>
      <c r="I4065" t="b">
        <f t="shared" si="571"/>
        <v>0</v>
      </c>
      <c r="J4065" t="b">
        <f t="shared" si="572"/>
        <v>0</v>
      </c>
    </row>
    <row r="4066" spans="1:10">
      <c r="A4066" s="1" t="s">
        <v>415</v>
      </c>
      <c r="B4066" t="str">
        <f t="shared" si="573"/>
        <v xml:space="preserve"> siemiatycki </v>
      </c>
      <c r="C4066" s="4" t="s">
        <v>4</v>
      </c>
      <c r="D4066" s="6">
        <f>SUM(D4064:D4065)</f>
        <v>8877</v>
      </c>
      <c r="E4066" s="6">
        <f>SUM(E4064:E4065)</f>
        <v>3492</v>
      </c>
      <c r="F4066" s="6">
        <f t="shared" ref="F4066" si="576">SUM(F4064:F4065)</f>
        <v>5385</v>
      </c>
      <c r="G4066" t="b">
        <f t="shared" si="569"/>
        <v>1</v>
      </c>
      <c r="H4066" t="b">
        <f t="shared" si="570"/>
        <v>0</v>
      </c>
      <c r="I4066" t="b">
        <f t="shared" si="571"/>
        <v>1</v>
      </c>
      <c r="J4066" t="b">
        <f t="shared" si="572"/>
        <v>0</v>
      </c>
    </row>
    <row r="4067" spans="1:10">
      <c r="A4067" s="1" t="s">
        <v>415</v>
      </c>
      <c r="B4067" t="str">
        <f t="shared" si="573"/>
        <v xml:space="preserve"> sokólski </v>
      </c>
      <c r="C4067" s="4" t="s">
        <v>284</v>
      </c>
      <c r="D4067" s="6">
        <v>69002</v>
      </c>
      <c r="E4067" s="6">
        <v>34098</v>
      </c>
      <c r="F4067" s="6">
        <v>34904</v>
      </c>
      <c r="G4067" t="b">
        <f t="shared" si="569"/>
        <v>1</v>
      </c>
      <c r="H4067" t="b">
        <f t="shared" si="570"/>
        <v>1</v>
      </c>
      <c r="I4067" t="b">
        <f t="shared" si="571"/>
        <v>1</v>
      </c>
      <c r="J4067" t="b">
        <f t="shared" si="572"/>
        <v>1</v>
      </c>
    </row>
    <row r="4068" spans="1:10">
      <c r="A4068" s="1" t="s">
        <v>415</v>
      </c>
      <c r="B4068" t="str">
        <f t="shared" si="573"/>
        <v xml:space="preserve"> sokólski </v>
      </c>
      <c r="C4068" s="4" t="s">
        <v>6</v>
      </c>
      <c r="D4068" s="6">
        <v>2774</v>
      </c>
      <c r="E4068" s="6">
        <v>1462</v>
      </c>
      <c r="F4068" s="6">
        <v>1312</v>
      </c>
      <c r="G4068" t="b">
        <f t="shared" si="569"/>
        <v>0</v>
      </c>
      <c r="H4068" t="b">
        <f t="shared" si="570"/>
        <v>1</v>
      </c>
      <c r="I4068" t="b">
        <f t="shared" si="571"/>
        <v>1</v>
      </c>
      <c r="J4068" t="b">
        <f t="shared" si="572"/>
        <v>0</v>
      </c>
    </row>
    <row r="4069" spans="1:10">
      <c r="A4069" s="1" t="s">
        <v>415</v>
      </c>
      <c r="B4069" t="str">
        <f t="shared" si="573"/>
        <v xml:space="preserve"> sokólski </v>
      </c>
      <c r="C4069" s="4" t="s">
        <v>7</v>
      </c>
      <c r="D4069" s="6">
        <v>3227</v>
      </c>
      <c r="E4069" s="6">
        <v>1643</v>
      </c>
      <c r="F4069" s="6">
        <v>1584</v>
      </c>
      <c r="G4069" t="b">
        <f t="shared" si="569"/>
        <v>0</v>
      </c>
      <c r="H4069" t="b">
        <f t="shared" si="570"/>
        <v>1</v>
      </c>
      <c r="I4069" t="b">
        <f t="shared" si="571"/>
        <v>1</v>
      </c>
      <c r="J4069" t="b">
        <f t="shared" si="572"/>
        <v>0</v>
      </c>
    </row>
    <row r="4070" spans="1:10">
      <c r="A4070" s="1" t="s">
        <v>415</v>
      </c>
      <c r="B4070" t="str">
        <f t="shared" si="573"/>
        <v xml:space="preserve"> sokólski </v>
      </c>
      <c r="C4070" s="4" t="s">
        <v>8</v>
      </c>
      <c r="D4070" s="6">
        <v>3302</v>
      </c>
      <c r="E4070" s="6">
        <v>1615</v>
      </c>
      <c r="F4070" s="6">
        <v>1687</v>
      </c>
      <c r="G4070" t="b">
        <f t="shared" si="569"/>
        <v>0</v>
      </c>
      <c r="H4070" t="b">
        <f t="shared" si="570"/>
        <v>1</v>
      </c>
      <c r="I4070" t="b">
        <f t="shared" si="571"/>
        <v>1</v>
      </c>
      <c r="J4070" t="b">
        <f t="shared" si="572"/>
        <v>0</v>
      </c>
    </row>
    <row r="4071" spans="1:10">
      <c r="A4071" s="1" t="s">
        <v>415</v>
      </c>
      <c r="B4071" t="str">
        <f t="shared" si="573"/>
        <v xml:space="preserve"> sokólski </v>
      </c>
      <c r="C4071" s="4" t="s">
        <v>9</v>
      </c>
      <c r="D4071" s="6">
        <v>3539</v>
      </c>
      <c r="E4071" s="6">
        <v>1837</v>
      </c>
      <c r="F4071" s="6">
        <v>1702</v>
      </c>
      <c r="G4071" t="b">
        <f t="shared" si="569"/>
        <v>0</v>
      </c>
      <c r="H4071" t="b">
        <f t="shared" si="570"/>
        <v>1</v>
      </c>
      <c r="I4071" t="b">
        <f t="shared" si="571"/>
        <v>1</v>
      </c>
      <c r="J4071" t="b">
        <f t="shared" si="572"/>
        <v>0</v>
      </c>
    </row>
    <row r="4072" spans="1:10">
      <c r="A4072" s="1" t="s">
        <v>415</v>
      </c>
      <c r="B4072" t="str">
        <f t="shared" si="573"/>
        <v xml:space="preserve"> sokólski </v>
      </c>
      <c r="C4072" s="4" t="s">
        <v>10</v>
      </c>
      <c r="D4072" s="6">
        <v>5088</v>
      </c>
      <c r="E4072" s="6">
        <v>2643</v>
      </c>
      <c r="F4072" s="6">
        <v>2445</v>
      </c>
      <c r="G4072" t="b">
        <f t="shared" si="569"/>
        <v>0</v>
      </c>
      <c r="H4072" t="b">
        <f t="shared" si="570"/>
        <v>1</v>
      </c>
      <c r="I4072" t="b">
        <f t="shared" si="571"/>
        <v>1</v>
      </c>
      <c r="J4072" t="b">
        <f t="shared" si="572"/>
        <v>0</v>
      </c>
    </row>
    <row r="4073" spans="1:10">
      <c r="A4073" s="1" t="s">
        <v>415</v>
      </c>
      <c r="B4073" t="str">
        <f t="shared" si="573"/>
        <v xml:space="preserve"> sokólski </v>
      </c>
      <c r="C4073" s="4" t="s">
        <v>11</v>
      </c>
      <c r="D4073" s="6">
        <v>5003</v>
      </c>
      <c r="E4073" s="6">
        <v>2678</v>
      </c>
      <c r="F4073" s="6">
        <v>2325</v>
      </c>
      <c r="G4073" t="b">
        <f t="shared" si="569"/>
        <v>0</v>
      </c>
      <c r="H4073" t="b">
        <f t="shared" si="570"/>
        <v>1</v>
      </c>
      <c r="I4073" t="b">
        <f t="shared" si="571"/>
        <v>1</v>
      </c>
      <c r="J4073" t="b">
        <f t="shared" si="572"/>
        <v>0</v>
      </c>
    </row>
    <row r="4074" spans="1:10">
      <c r="A4074" s="1" t="s">
        <v>415</v>
      </c>
      <c r="B4074" t="str">
        <f t="shared" si="573"/>
        <v xml:space="preserve"> sokólski </v>
      </c>
      <c r="C4074" s="4" t="s">
        <v>12</v>
      </c>
      <c r="D4074" s="6">
        <v>5213</v>
      </c>
      <c r="E4074" s="6">
        <v>2811</v>
      </c>
      <c r="F4074" s="6">
        <v>2402</v>
      </c>
      <c r="G4074" t="b">
        <f t="shared" si="569"/>
        <v>0</v>
      </c>
      <c r="H4074" t="b">
        <f t="shared" si="570"/>
        <v>1</v>
      </c>
      <c r="I4074" t="b">
        <f t="shared" si="571"/>
        <v>1</v>
      </c>
      <c r="J4074" t="b">
        <f t="shared" si="572"/>
        <v>0</v>
      </c>
    </row>
    <row r="4075" spans="1:10">
      <c r="A4075" s="1" t="s">
        <v>415</v>
      </c>
      <c r="B4075" t="str">
        <f t="shared" si="573"/>
        <v xml:space="preserve"> sokólski </v>
      </c>
      <c r="C4075" s="4" t="s">
        <v>13</v>
      </c>
      <c r="D4075" s="6">
        <v>4896</v>
      </c>
      <c r="E4075" s="6">
        <v>2602</v>
      </c>
      <c r="F4075" s="6">
        <v>2294</v>
      </c>
      <c r="G4075" t="b">
        <f t="shared" si="569"/>
        <v>0</v>
      </c>
      <c r="H4075" t="b">
        <f t="shared" si="570"/>
        <v>1</v>
      </c>
      <c r="I4075" t="b">
        <f t="shared" si="571"/>
        <v>1</v>
      </c>
      <c r="J4075" t="b">
        <f t="shared" si="572"/>
        <v>0</v>
      </c>
    </row>
    <row r="4076" spans="1:10">
      <c r="A4076" s="1" t="s">
        <v>415</v>
      </c>
      <c r="B4076" t="str">
        <f t="shared" si="573"/>
        <v xml:space="preserve"> sokólski </v>
      </c>
      <c r="C4076" s="4" t="s">
        <v>14</v>
      </c>
      <c r="D4076" s="6">
        <v>4715</v>
      </c>
      <c r="E4076" s="6">
        <v>2459</v>
      </c>
      <c r="F4076" s="6">
        <v>2256</v>
      </c>
      <c r="G4076" t="b">
        <f t="shared" si="569"/>
        <v>0</v>
      </c>
      <c r="H4076" t="b">
        <f t="shared" si="570"/>
        <v>1</v>
      </c>
      <c r="I4076" t="b">
        <f t="shared" si="571"/>
        <v>1</v>
      </c>
      <c r="J4076" t="b">
        <f t="shared" si="572"/>
        <v>0</v>
      </c>
    </row>
    <row r="4077" spans="1:10">
      <c r="A4077" s="1" t="s">
        <v>415</v>
      </c>
      <c r="B4077" t="str">
        <f t="shared" si="573"/>
        <v xml:space="preserve"> sokólski </v>
      </c>
      <c r="C4077" s="4" t="s">
        <v>15</v>
      </c>
      <c r="D4077" s="6">
        <v>4634</v>
      </c>
      <c r="E4077" s="6">
        <v>2444</v>
      </c>
      <c r="F4077" s="6">
        <v>2190</v>
      </c>
      <c r="G4077" t="b">
        <f t="shared" si="569"/>
        <v>0</v>
      </c>
      <c r="H4077" t="b">
        <f t="shared" si="570"/>
        <v>1</v>
      </c>
      <c r="I4077" t="b">
        <f t="shared" si="571"/>
        <v>1</v>
      </c>
      <c r="J4077" t="b">
        <f t="shared" si="572"/>
        <v>0</v>
      </c>
    </row>
    <row r="4078" spans="1:10">
      <c r="A4078" s="1" t="s">
        <v>415</v>
      </c>
      <c r="B4078" t="str">
        <f t="shared" si="573"/>
        <v xml:space="preserve"> sokólski </v>
      </c>
      <c r="C4078" s="4" t="s">
        <v>16</v>
      </c>
      <c r="D4078" s="6">
        <v>4716</v>
      </c>
      <c r="E4078" s="6">
        <v>2478</v>
      </c>
      <c r="F4078" s="6">
        <v>2238</v>
      </c>
      <c r="G4078" t="b">
        <f t="shared" si="569"/>
        <v>0</v>
      </c>
      <c r="H4078" t="b">
        <f t="shared" si="570"/>
        <v>1</v>
      </c>
      <c r="I4078" t="b">
        <f t="shared" si="571"/>
        <v>1</v>
      </c>
      <c r="J4078" t="b">
        <f t="shared" si="572"/>
        <v>0</v>
      </c>
    </row>
    <row r="4079" spans="1:10">
      <c r="A4079" s="1" t="s">
        <v>415</v>
      </c>
      <c r="B4079" t="str">
        <f t="shared" si="573"/>
        <v xml:space="preserve"> sokólski </v>
      </c>
      <c r="C4079" s="4" t="s">
        <v>17</v>
      </c>
      <c r="D4079" s="6">
        <v>5070</v>
      </c>
      <c r="E4079" s="6">
        <v>2637</v>
      </c>
      <c r="F4079" s="6">
        <v>2433</v>
      </c>
      <c r="G4079" t="b">
        <f t="shared" si="569"/>
        <v>0</v>
      </c>
      <c r="H4079" t="b">
        <f t="shared" si="570"/>
        <v>1</v>
      </c>
      <c r="I4079" t="b">
        <f t="shared" si="571"/>
        <v>1</v>
      </c>
      <c r="J4079" t="b">
        <f t="shared" si="572"/>
        <v>0</v>
      </c>
    </row>
    <row r="4080" spans="1:10">
      <c r="A4080" s="1" t="s">
        <v>415</v>
      </c>
      <c r="B4080" t="str">
        <f t="shared" si="573"/>
        <v xml:space="preserve"> sokólski </v>
      </c>
      <c r="C4080" s="4" t="s">
        <v>18</v>
      </c>
      <c r="D4080" s="6">
        <v>4470</v>
      </c>
      <c r="E4080" s="6">
        <v>2162</v>
      </c>
      <c r="F4080" s="6">
        <v>2308</v>
      </c>
      <c r="G4080" t="b">
        <f t="shared" si="569"/>
        <v>0</v>
      </c>
      <c r="H4080" t="b">
        <f t="shared" si="570"/>
        <v>1</v>
      </c>
      <c r="I4080" t="b">
        <f t="shared" si="571"/>
        <v>1</v>
      </c>
      <c r="J4080" t="b">
        <f t="shared" si="572"/>
        <v>0</v>
      </c>
    </row>
    <row r="4081" spans="1:10">
      <c r="A4081" s="1" t="s">
        <v>415</v>
      </c>
      <c r="B4081" t="str">
        <f t="shared" si="573"/>
        <v xml:space="preserve"> sokólski </v>
      </c>
      <c r="C4081" s="4" t="s">
        <v>19</v>
      </c>
      <c r="D4081" s="6">
        <v>3610</v>
      </c>
      <c r="E4081" s="6">
        <v>1608</v>
      </c>
      <c r="F4081" s="6">
        <v>2002</v>
      </c>
      <c r="G4081" t="b">
        <f t="shared" si="569"/>
        <v>0</v>
      </c>
      <c r="H4081" t="b">
        <f t="shared" si="570"/>
        <v>1</v>
      </c>
      <c r="I4081" t="b">
        <f t="shared" si="571"/>
        <v>1</v>
      </c>
      <c r="J4081" t="b">
        <f t="shared" si="572"/>
        <v>0</v>
      </c>
    </row>
    <row r="4082" spans="1:10">
      <c r="A4082" s="1" t="s">
        <v>415</v>
      </c>
      <c r="B4082" t="str">
        <f t="shared" si="573"/>
        <v xml:space="preserve"> sokólski </v>
      </c>
      <c r="C4082" s="4" t="s">
        <v>5</v>
      </c>
      <c r="D4082" s="6">
        <v>8745</v>
      </c>
      <c r="E4082" s="6">
        <v>3019</v>
      </c>
      <c r="F4082" s="6">
        <v>5726</v>
      </c>
      <c r="G4082" t="b">
        <f t="shared" si="569"/>
        <v>1</v>
      </c>
      <c r="H4082" t="b">
        <f t="shared" si="570"/>
        <v>1</v>
      </c>
      <c r="I4082" t="b">
        <f t="shared" si="571"/>
        <v>0</v>
      </c>
      <c r="J4082" t="b">
        <f t="shared" si="572"/>
        <v>0</v>
      </c>
    </row>
    <row r="4083" spans="1:10">
      <c r="A4083" s="1" t="s">
        <v>415</v>
      </c>
      <c r="B4083" t="str">
        <f t="shared" si="573"/>
        <v xml:space="preserve"> sokólski </v>
      </c>
      <c r="C4083" s="4" t="s">
        <v>4</v>
      </c>
      <c r="D4083" s="6">
        <f>SUM(D4081:D4082)</f>
        <v>12355</v>
      </c>
      <c r="E4083" s="6">
        <f>SUM(E4081:E4082)</f>
        <v>4627</v>
      </c>
      <c r="F4083" s="6">
        <f t="shared" ref="F4083" si="577">SUM(F4081:F4082)</f>
        <v>7728</v>
      </c>
      <c r="G4083" t="b">
        <f t="shared" si="569"/>
        <v>1</v>
      </c>
      <c r="H4083" t="b">
        <f t="shared" si="570"/>
        <v>0</v>
      </c>
      <c r="I4083" t="b">
        <f t="shared" si="571"/>
        <v>1</v>
      </c>
      <c r="J4083" t="b">
        <f t="shared" si="572"/>
        <v>0</v>
      </c>
    </row>
    <row r="4084" spans="1:10">
      <c r="A4084" s="1" t="s">
        <v>415</v>
      </c>
      <c r="B4084" t="str">
        <f t="shared" si="573"/>
        <v xml:space="preserve"> suwalski </v>
      </c>
      <c r="C4084" s="4" t="s">
        <v>285</v>
      </c>
      <c r="D4084" s="6">
        <v>35870</v>
      </c>
      <c r="E4084" s="6">
        <v>18328</v>
      </c>
      <c r="F4084" s="6">
        <v>17542</v>
      </c>
      <c r="G4084" t="b">
        <f t="shared" si="569"/>
        <v>1</v>
      </c>
      <c r="H4084" t="b">
        <f t="shared" si="570"/>
        <v>1</v>
      </c>
      <c r="I4084" t="b">
        <f t="shared" si="571"/>
        <v>1</v>
      </c>
      <c r="J4084" t="b">
        <f t="shared" si="572"/>
        <v>1</v>
      </c>
    </row>
    <row r="4085" spans="1:10">
      <c r="A4085" s="1" t="s">
        <v>415</v>
      </c>
      <c r="B4085" t="str">
        <f t="shared" si="573"/>
        <v xml:space="preserve"> suwalski </v>
      </c>
      <c r="C4085" s="4" t="s">
        <v>6</v>
      </c>
      <c r="D4085" s="6">
        <v>1763</v>
      </c>
      <c r="E4085" s="6">
        <v>887</v>
      </c>
      <c r="F4085" s="6">
        <v>876</v>
      </c>
      <c r="G4085" t="b">
        <f t="shared" si="569"/>
        <v>0</v>
      </c>
      <c r="H4085" t="b">
        <f t="shared" si="570"/>
        <v>1</v>
      </c>
      <c r="I4085" t="b">
        <f t="shared" si="571"/>
        <v>1</v>
      </c>
      <c r="J4085" t="b">
        <f t="shared" si="572"/>
        <v>0</v>
      </c>
    </row>
    <row r="4086" spans="1:10">
      <c r="A4086" s="1" t="s">
        <v>415</v>
      </c>
      <c r="B4086" t="str">
        <f t="shared" si="573"/>
        <v xml:space="preserve"> suwalski </v>
      </c>
      <c r="C4086" s="4" t="s">
        <v>7</v>
      </c>
      <c r="D4086" s="6">
        <v>1946</v>
      </c>
      <c r="E4086" s="6">
        <v>1018</v>
      </c>
      <c r="F4086" s="6">
        <v>928</v>
      </c>
      <c r="G4086" t="b">
        <f t="shared" ref="G4086:G4134" si="578">IFERROR(IF(SEARCH(" - ",C4086)&gt;0,FALSE,TRUE),TRUE)</f>
        <v>0</v>
      </c>
      <c r="H4086" t="b">
        <f t="shared" ref="H4086:H4134" si="579">IFERROR(IF(SEARCH("65+",C4086)&gt;0,FALSE,TRUE),TRUE)</f>
        <v>1</v>
      </c>
      <c r="I4086" t="b">
        <f t="shared" ref="I4086:I4134" si="580">IFERROR(IF(SEARCH("70",C4086)&gt;0,FALSE,TRUE),TRUE)</f>
        <v>1</v>
      </c>
      <c r="J4086" t="b">
        <f t="shared" ref="J4086:J4134" si="581">AND(G4086:I4086)</f>
        <v>0</v>
      </c>
    </row>
    <row r="4087" spans="1:10">
      <c r="A4087" s="1" t="s">
        <v>415</v>
      </c>
      <c r="B4087" t="str">
        <f t="shared" si="573"/>
        <v xml:space="preserve"> suwalski </v>
      </c>
      <c r="C4087" s="4" t="s">
        <v>8</v>
      </c>
      <c r="D4087" s="6">
        <v>1975</v>
      </c>
      <c r="E4087" s="6">
        <v>1051</v>
      </c>
      <c r="F4087" s="6">
        <v>924</v>
      </c>
      <c r="G4087" t="b">
        <f t="shared" si="578"/>
        <v>0</v>
      </c>
      <c r="H4087" t="b">
        <f t="shared" si="579"/>
        <v>1</v>
      </c>
      <c r="I4087" t="b">
        <f t="shared" si="580"/>
        <v>1</v>
      </c>
      <c r="J4087" t="b">
        <f t="shared" si="581"/>
        <v>0</v>
      </c>
    </row>
    <row r="4088" spans="1:10">
      <c r="A4088" s="1" t="s">
        <v>415</v>
      </c>
      <c r="B4088" t="str">
        <f t="shared" ref="B4088:B4151" si="582">IF(C4087="65+",C4088,B4087)</f>
        <v xml:space="preserve"> suwalski </v>
      </c>
      <c r="C4088" s="4" t="s">
        <v>9</v>
      </c>
      <c r="D4088" s="6">
        <v>2295</v>
      </c>
      <c r="E4088" s="6">
        <v>1184</v>
      </c>
      <c r="F4088" s="6">
        <v>1111</v>
      </c>
      <c r="G4088" t="b">
        <f t="shared" si="578"/>
        <v>0</v>
      </c>
      <c r="H4088" t="b">
        <f t="shared" si="579"/>
        <v>1</v>
      </c>
      <c r="I4088" t="b">
        <f t="shared" si="580"/>
        <v>1</v>
      </c>
      <c r="J4088" t="b">
        <f t="shared" si="581"/>
        <v>0</v>
      </c>
    </row>
    <row r="4089" spans="1:10">
      <c r="A4089" s="1" t="s">
        <v>415</v>
      </c>
      <c r="B4089" t="str">
        <f t="shared" si="582"/>
        <v xml:space="preserve"> suwalski </v>
      </c>
      <c r="C4089" s="4" t="s">
        <v>10</v>
      </c>
      <c r="D4089" s="6">
        <v>2949</v>
      </c>
      <c r="E4089" s="6">
        <v>1511</v>
      </c>
      <c r="F4089" s="6">
        <v>1438</v>
      </c>
      <c r="G4089" t="b">
        <f t="shared" si="578"/>
        <v>0</v>
      </c>
      <c r="H4089" t="b">
        <f t="shared" si="579"/>
        <v>1</v>
      </c>
      <c r="I4089" t="b">
        <f t="shared" si="580"/>
        <v>1</v>
      </c>
      <c r="J4089" t="b">
        <f t="shared" si="581"/>
        <v>0</v>
      </c>
    </row>
    <row r="4090" spans="1:10">
      <c r="A4090" s="1" t="s">
        <v>415</v>
      </c>
      <c r="B4090" t="str">
        <f t="shared" si="582"/>
        <v xml:space="preserve"> suwalski </v>
      </c>
      <c r="C4090" s="4" t="s">
        <v>11</v>
      </c>
      <c r="D4090" s="6">
        <v>2881</v>
      </c>
      <c r="E4090" s="6">
        <v>1585</v>
      </c>
      <c r="F4090" s="6">
        <v>1296</v>
      </c>
      <c r="G4090" t="b">
        <f t="shared" si="578"/>
        <v>0</v>
      </c>
      <c r="H4090" t="b">
        <f t="shared" si="579"/>
        <v>1</v>
      </c>
      <c r="I4090" t="b">
        <f t="shared" si="580"/>
        <v>1</v>
      </c>
      <c r="J4090" t="b">
        <f t="shared" si="581"/>
        <v>0</v>
      </c>
    </row>
    <row r="4091" spans="1:10">
      <c r="A4091" s="1" t="s">
        <v>415</v>
      </c>
      <c r="B4091" t="str">
        <f t="shared" si="582"/>
        <v xml:space="preserve"> suwalski </v>
      </c>
      <c r="C4091" s="4" t="s">
        <v>12</v>
      </c>
      <c r="D4091" s="6">
        <v>2669</v>
      </c>
      <c r="E4091" s="6">
        <v>1434</v>
      </c>
      <c r="F4091" s="6">
        <v>1235</v>
      </c>
      <c r="G4091" t="b">
        <f t="shared" si="578"/>
        <v>0</v>
      </c>
      <c r="H4091" t="b">
        <f t="shared" si="579"/>
        <v>1</v>
      </c>
      <c r="I4091" t="b">
        <f t="shared" si="580"/>
        <v>1</v>
      </c>
      <c r="J4091" t="b">
        <f t="shared" si="581"/>
        <v>0</v>
      </c>
    </row>
    <row r="4092" spans="1:10">
      <c r="A4092" s="1" t="s">
        <v>415</v>
      </c>
      <c r="B4092" t="str">
        <f t="shared" si="582"/>
        <v xml:space="preserve"> suwalski </v>
      </c>
      <c r="C4092" s="4" t="s">
        <v>13</v>
      </c>
      <c r="D4092" s="6">
        <v>2333</v>
      </c>
      <c r="E4092" s="6">
        <v>1239</v>
      </c>
      <c r="F4092" s="6">
        <v>1094</v>
      </c>
      <c r="G4092" t="b">
        <f t="shared" si="578"/>
        <v>0</v>
      </c>
      <c r="H4092" t="b">
        <f t="shared" si="579"/>
        <v>1</v>
      </c>
      <c r="I4092" t="b">
        <f t="shared" si="580"/>
        <v>1</v>
      </c>
      <c r="J4092" t="b">
        <f t="shared" si="581"/>
        <v>0</v>
      </c>
    </row>
    <row r="4093" spans="1:10">
      <c r="A4093" s="1" t="s">
        <v>415</v>
      </c>
      <c r="B4093" t="str">
        <f t="shared" si="582"/>
        <v xml:space="preserve"> suwalski </v>
      </c>
      <c r="C4093" s="4" t="s">
        <v>14</v>
      </c>
      <c r="D4093" s="6">
        <v>2430</v>
      </c>
      <c r="E4093" s="6">
        <v>1296</v>
      </c>
      <c r="F4093" s="6">
        <v>1134</v>
      </c>
      <c r="G4093" t="b">
        <f t="shared" si="578"/>
        <v>0</v>
      </c>
      <c r="H4093" t="b">
        <f t="shared" si="579"/>
        <v>1</v>
      </c>
      <c r="I4093" t="b">
        <f t="shared" si="580"/>
        <v>1</v>
      </c>
      <c r="J4093" t="b">
        <f t="shared" si="581"/>
        <v>0</v>
      </c>
    </row>
    <row r="4094" spans="1:10">
      <c r="A4094" s="1" t="s">
        <v>415</v>
      </c>
      <c r="B4094" t="str">
        <f t="shared" si="582"/>
        <v xml:space="preserve"> suwalski </v>
      </c>
      <c r="C4094" s="4" t="s">
        <v>15</v>
      </c>
      <c r="D4094" s="6">
        <v>2364</v>
      </c>
      <c r="E4094" s="6">
        <v>1252</v>
      </c>
      <c r="F4094" s="6">
        <v>1112</v>
      </c>
      <c r="G4094" t="b">
        <f t="shared" si="578"/>
        <v>0</v>
      </c>
      <c r="H4094" t="b">
        <f t="shared" si="579"/>
        <v>1</v>
      </c>
      <c r="I4094" t="b">
        <f t="shared" si="580"/>
        <v>1</v>
      </c>
      <c r="J4094" t="b">
        <f t="shared" si="581"/>
        <v>0</v>
      </c>
    </row>
    <row r="4095" spans="1:10">
      <c r="A4095" s="1" t="s">
        <v>415</v>
      </c>
      <c r="B4095" t="str">
        <f t="shared" si="582"/>
        <v xml:space="preserve"> suwalski </v>
      </c>
      <c r="C4095" s="4" t="s">
        <v>16</v>
      </c>
      <c r="D4095" s="6">
        <v>2324</v>
      </c>
      <c r="E4095" s="6">
        <v>1244</v>
      </c>
      <c r="F4095" s="6">
        <v>1080</v>
      </c>
      <c r="G4095" t="b">
        <f t="shared" si="578"/>
        <v>0</v>
      </c>
      <c r="H4095" t="b">
        <f t="shared" si="579"/>
        <v>1</v>
      </c>
      <c r="I4095" t="b">
        <f t="shared" si="580"/>
        <v>1</v>
      </c>
      <c r="J4095" t="b">
        <f t="shared" si="581"/>
        <v>0</v>
      </c>
    </row>
    <row r="4096" spans="1:10">
      <c r="A4096" s="1" t="s">
        <v>415</v>
      </c>
      <c r="B4096" t="str">
        <f t="shared" si="582"/>
        <v xml:space="preserve"> suwalski </v>
      </c>
      <c r="C4096" s="4" t="s">
        <v>17</v>
      </c>
      <c r="D4096" s="6">
        <v>2428</v>
      </c>
      <c r="E4096" s="6">
        <v>1319</v>
      </c>
      <c r="F4096" s="6">
        <v>1109</v>
      </c>
      <c r="G4096" t="b">
        <f t="shared" si="578"/>
        <v>0</v>
      </c>
      <c r="H4096" t="b">
        <f t="shared" si="579"/>
        <v>1</v>
      </c>
      <c r="I4096" t="b">
        <f t="shared" si="580"/>
        <v>1</v>
      </c>
      <c r="J4096" t="b">
        <f t="shared" si="581"/>
        <v>0</v>
      </c>
    </row>
    <row r="4097" spans="1:10">
      <c r="A4097" s="1" t="s">
        <v>415</v>
      </c>
      <c r="B4097" t="str">
        <f t="shared" si="582"/>
        <v xml:space="preserve"> suwalski </v>
      </c>
      <c r="C4097" s="4" t="s">
        <v>18</v>
      </c>
      <c r="D4097" s="6">
        <v>2050</v>
      </c>
      <c r="E4097" s="6">
        <v>1080</v>
      </c>
      <c r="F4097" s="6">
        <v>970</v>
      </c>
      <c r="G4097" t="b">
        <f t="shared" si="578"/>
        <v>0</v>
      </c>
      <c r="H4097" t="b">
        <f t="shared" si="579"/>
        <v>1</v>
      </c>
      <c r="I4097" t="b">
        <f t="shared" si="580"/>
        <v>1</v>
      </c>
      <c r="J4097" t="b">
        <f t="shared" si="581"/>
        <v>0</v>
      </c>
    </row>
    <row r="4098" spans="1:10">
      <c r="A4098" s="1" t="s">
        <v>415</v>
      </c>
      <c r="B4098" t="str">
        <f t="shared" si="582"/>
        <v xml:space="preserve"> suwalski </v>
      </c>
      <c r="C4098" s="4" t="s">
        <v>19</v>
      </c>
      <c r="D4098" s="6">
        <v>1656</v>
      </c>
      <c r="E4098" s="6">
        <v>794</v>
      </c>
      <c r="F4098" s="6">
        <v>862</v>
      </c>
      <c r="G4098" t="b">
        <f t="shared" si="578"/>
        <v>0</v>
      </c>
      <c r="H4098" t="b">
        <f t="shared" si="579"/>
        <v>1</v>
      </c>
      <c r="I4098" t="b">
        <f t="shared" si="580"/>
        <v>1</v>
      </c>
      <c r="J4098" t="b">
        <f t="shared" si="581"/>
        <v>0</v>
      </c>
    </row>
    <row r="4099" spans="1:10">
      <c r="A4099" s="1" t="s">
        <v>415</v>
      </c>
      <c r="B4099" t="str">
        <f t="shared" si="582"/>
        <v xml:space="preserve"> suwalski </v>
      </c>
      <c r="C4099" s="4" t="s">
        <v>5</v>
      </c>
      <c r="D4099" s="6">
        <v>3807</v>
      </c>
      <c r="E4099" s="6">
        <v>1434</v>
      </c>
      <c r="F4099" s="6">
        <v>2373</v>
      </c>
      <c r="G4099" t="b">
        <f t="shared" si="578"/>
        <v>1</v>
      </c>
      <c r="H4099" t="b">
        <f t="shared" si="579"/>
        <v>1</v>
      </c>
      <c r="I4099" t="b">
        <f t="shared" si="580"/>
        <v>0</v>
      </c>
      <c r="J4099" t="b">
        <f t="shared" si="581"/>
        <v>0</v>
      </c>
    </row>
    <row r="4100" spans="1:10">
      <c r="A4100" s="1" t="s">
        <v>415</v>
      </c>
      <c r="B4100" t="str">
        <f t="shared" si="582"/>
        <v xml:space="preserve"> suwalski </v>
      </c>
      <c r="C4100" s="4" t="s">
        <v>4</v>
      </c>
      <c r="D4100" s="6">
        <f>SUM(D4098:D4099)</f>
        <v>5463</v>
      </c>
      <c r="E4100" s="6">
        <f>SUM(E4098:E4099)</f>
        <v>2228</v>
      </c>
      <c r="F4100" s="6">
        <f t="shared" ref="F4100" si="583">SUM(F4098:F4099)</f>
        <v>3235</v>
      </c>
      <c r="G4100" t="b">
        <f t="shared" si="578"/>
        <v>1</v>
      </c>
      <c r="H4100" t="b">
        <f t="shared" si="579"/>
        <v>0</v>
      </c>
      <c r="I4100" t="b">
        <f t="shared" si="580"/>
        <v>1</v>
      </c>
      <c r="J4100" t="b">
        <f t="shared" si="581"/>
        <v>0</v>
      </c>
    </row>
    <row r="4101" spans="1:10">
      <c r="A4101" s="1" t="s">
        <v>415</v>
      </c>
      <c r="B4101" t="str">
        <f t="shared" si="582"/>
        <v xml:space="preserve"> wysokomazowiecki </v>
      </c>
      <c r="C4101" s="4" t="s">
        <v>71</v>
      </c>
      <c r="D4101" s="6">
        <v>57997</v>
      </c>
      <c r="E4101" s="6">
        <v>29279</v>
      </c>
      <c r="F4101" s="6">
        <v>28718</v>
      </c>
      <c r="G4101" t="b">
        <f t="shared" si="578"/>
        <v>1</v>
      </c>
      <c r="H4101" t="b">
        <f t="shared" si="579"/>
        <v>1</v>
      </c>
      <c r="I4101" t="b">
        <f t="shared" si="580"/>
        <v>1</v>
      </c>
      <c r="J4101" t="b">
        <f t="shared" si="581"/>
        <v>1</v>
      </c>
    </row>
    <row r="4102" spans="1:10">
      <c r="A4102" s="1" t="s">
        <v>415</v>
      </c>
      <c r="B4102" t="str">
        <f t="shared" si="582"/>
        <v xml:space="preserve"> wysokomazowiecki </v>
      </c>
      <c r="C4102" s="4" t="s">
        <v>6</v>
      </c>
      <c r="D4102" s="6">
        <v>2833</v>
      </c>
      <c r="E4102" s="6">
        <v>1460</v>
      </c>
      <c r="F4102" s="6">
        <v>1373</v>
      </c>
      <c r="G4102" t="b">
        <f t="shared" si="578"/>
        <v>0</v>
      </c>
      <c r="H4102" t="b">
        <f t="shared" si="579"/>
        <v>1</v>
      </c>
      <c r="I4102" t="b">
        <f t="shared" si="580"/>
        <v>1</v>
      </c>
      <c r="J4102" t="b">
        <f t="shared" si="581"/>
        <v>0</v>
      </c>
    </row>
    <row r="4103" spans="1:10">
      <c r="A4103" s="1" t="s">
        <v>415</v>
      </c>
      <c r="B4103" t="str">
        <f t="shared" si="582"/>
        <v xml:space="preserve"> wysokomazowiecki </v>
      </c>
      <c r="C4103" s="4" t="s">
        <v>7</v>
      </c>
      <c r="D4103" s="6">
        <v>3050</v>
      </c>
      <c r="E4103" s="6">
        <v>1566</v>
      </c>
      <c r="F4103" s="6">
        <v>1484</v>
      </c>
      <c r="G4103" t="b">
        <f t="shared" si="578"/>
        <v>0</v>
      </c>
      <c r="H4103" t="b">
        <f t="shared" si="579"/>
        <v>1</v>
      </c>
      <c r="I4103" t="b">
        <f t="shared" si="580"/>
        <v>1</v>
      </c>
      <c r="J4103" t="b">
        <f t="shared" si="581"/>
        <v>0</v>
      </c>
    </row>
    <row r="4104" spans="1:10">
      <c r="A4104" s="1" t="s">
        <v>415</v>
      </c>
      <c r="B4104" t="str">
        <f t="shared" si="582"/>
        <v xml:space="preserve"> wysokomazowiecki </v>
      </c>
      <c r="C4104" s="4" t="s">
        <v>8</v>
      </c>
      <c r="D4104" s="6">
        <v>2850</v>
      </c>
      <c r="E4104" s="6">
        <v>1486</v>
      </c>
      <c r="F4104" s="6">
        <v>1364</v>
      </c>
      <c r="G4104" t="b">
        <f t="shared" si="578"/>
        <v>0</v>
      </c>
      <c r="H4104" t="b">
        <f t="shared" si="579"/>
        <v>1</v>
      </c>
      <c r="I4104" t="b">
        <f t="shared" si="580"/>
        <v>1</v>
      </c>
      <c r="J4104" t="b">
        <f t="shared" si="581"/>
        <v>0</v>
      </c>
    </row>
    <row r="4105" spans="1:10">
      <c r="A4105" s="1" t="s">
        <v>415</v>
      </c>
      <c r="B4105" t="str">
        <f t="shared" si="582"/>
        <v xml:space="preserve"> wysokomazowiecki </v>
      </c>
      <c r="C4105" s="4" t="s">
        <v>9</v>
      </c>
      <c r="D4105" s="6">
        <v>3425</v>
      </c>
      <c r="E4105" s="6">
        <v>1761</v>
      </c>
      <c r="F4105" s="6">
        <v>1664</v>
      </c>
      <c r="G4105" t="b">
        <f t="shared" si="578"/>
        <v>0</v>
      </c>
      <c r="H4105" t="b">
        <f t="shared" si="579"/>
        <v>1</v>
      </c>
      <c r="I4105" t="b">
        <f t="shared" si="580"/>
        <v>1</v>
      </c>
      <c r="J4105" t="b">
        <f t="shared" si="581"/>
        <v>0</v>
      </c>
    </row>
    <row r="4106" spans="1:10">
      <c r="A4106" s="1" t="s">
        <v>415</v>
      </c>
      <c r="B4106" t="str">
        <f t="shared" si="582"/>
        <v xml:space="preserve"> wysokomazowiecki </v>
      </c>
      <c r="C4106" s="4" t="s">
        <v>10</v>
      </c>
      <c r="D4106" s="6">
        <v>4352</v>
      </c>
      <c r="E4106" s="6">
        <v>2334</v>
      </c>
      <c r="F4106" s="6">
        <v>2018</v>
      </c>
      <c r="G4106" t="b">
        <f t="shared" si="578"/>
        <v>0</v>
      </c>
      <c r="H4106" t="b">
        <f t="shared" si="579"/>
        <v>1</v>
      </c>
      <c r="I4106" t="b">
        <f t="shared" si="580"/>
        <v>1</v>
      </c>
      <c r="J4106" t="b">
        <f t="shared" si="581"/>
        <v>0</v>
      </c>
    </row>
    <row r="4107" spans="1:10">
      <c r="A4107" s="1" t="s">
        <v>415</v>
      </c>
      <c r="B4107" t="str">
        <f t="shared" si="582"/>
        <v xml:space="preserve"> wysokomazowiecki </v>
      </c>
      <c r="C4107" s="4" t="s">
        <v>11</v>
      </c>
      <c r="D4107" s="6">
        <v>4374</v>
      </c>
      <c r="E4107" s="6">
        <v>2372</v>
      </c>
      <c r="F4107" s="6">
        <v>2002</v>
      </c>
      <c r="G4107" t="b">
        <f t="shared" si="578"/>
        <v>0</v>
      </c>
      <c r="H4107" t="b">
        <f t="shared" si="579"/>
        <v>1</v>
      </c>
      <c r="I4107" t="b">
        <f t="shared" si="580"/>
        <v>1</v>
      </c>
      <c r="J4107" t="b">
        <f t="shared" si="581"/>
        <v>0</v>
      </c>
    </row>
    <row r="4108" spans="1:10">
      <c r="A4108" s="1" t="s">
        <v>415</v>
      </c>
      <c r="B4108" t="str">
        <f t="shared" si="582"/>
        <v xml:space="preserve"> wysokomazowiecki </v>
      </c>
      <c r="C4108" s="4" t="s">
        <v>12</v>
      </c>
      <c r="D4108" s="6">
        <v>4372</v>
      </c>
      <c r="E4108" s="6">
        <v>2397</v>
      </c>
      <c r="F4108" s="6">
        <v>1975</v>
      </c>
      <c r="G4108" t="b">
        <f t="shared" si="578"/>
        <v>0</v>
      </c>
      <c r="H4108" t="b">
        <f t="shared" si="579"/>
        <v>1</v>
      </c>
      <c r="I4108" t="b">
        <f t="shared" si="580"/>
        <v>1</v>
      </c>
      <c r="J4108" t="b">
        <f t="shared" si="581"/>
        <v>0</v>
      </c>
    </row>
    <row r="4109" spans="1:10">
      <c r="A4109" s="1" t="s">
        <v>415</v>
      </c>
      <c r="B4109" t="str">
        <f t="shared" si="582"/>
        <v xml:space="preserve"> wysokomazowiecki </v>
      </c>
      <c r="C4109" s="4" t="s">
        <v>13</v>
      </c>
      <c r="D4109" s="6">
        <v>3992</v>
      </c>
      <c r="E4109" s="6">
        <v>2151</v>
      </c>
      <c r="F4109" s="6">
        <v>1841</v>
      </c>
      <c r="G4109" t="b">
        <f t="shared" si="578"/>
        <v>0</v>
      </c>
      <c r="H4109" t="b">
        <f t="shared" si="579"/>
        <v>1</v>
      </c>
      <c r="I4109" t="b">
        <f t="shared" si="580"/>
        <v>1</v>
      </c>
      <c r="J4109" t="b">
        <f t="shared" si="581"/>
        <v>0</v>
      </c>
    </row>
    <row r="4110" spans="1:10">
      <c r="A4110" s="1" t="s">
        <v>415</v>
      </c>
      <c r="B4110" t="str">
        <f t="shared" si="582"/>
        <v xml:space="preserve"> wysokomazowiecki </v>
      </c>
      <c r="C4110" s="4" t="s">
        <v>14</v>
      </c>
      <c r="D4110" s="6">
        <v>3866</v>
      </c>
      <c r="E4110" s="6">
        <v>2004</v>
      </c>
      <c r="F4110" s="6">
        <v>1862</v>
      </c>
      <c r="G4110" t="b">
        <f t="shared" si="578"/>
        <v>0</v>
      </c>
      <c r="H4110" t="b">
        <f t="shared" si="579"/>
        <v>1</v>
      </c>
      <c r="I4110" t="b">
        <f t="shared" si="580"/>
        <v>1</v>
      </c>
      <c r="J4110" t="b">
        <f t="shared" si="581"/>
        <v>0</v>
      </c>
    </row>
    <row r="4111" spans="1:10">
      <c r="A4111" s="1" t="s">
        <v>415</v>
      </c>
      <c r="B4111" t="str">
        <f t="shared" si="582"/>
        <v xml:space="preserve"> wysokomazowiecki </v>
      </c>
      <c r="C4111" s="4" t="s">
        <v>15</v>
      </c>
      <c r="D4111" s="6">
        <v>3576</v>
      </c>
      <c r="E4111" s="6">
        <v>1816</v>
      </c>
      <c r="F4111" s="6">
        <v>1760</v>
      </c>
      <c r="G4111" t="b">
        <f t="shared" si="578"/>
        <v>0</v>
      </c>
      <c r="H4111" t="b">
        <f t="shared" si="579"/>
        <v>1</v>
      </c>
      <c r="I4111" t="b">
        <f t="shared" si="580"/>
        <v>1</v>
      </c>
      <c r="J4111" t="b">
        <f t="shared" si="581"/>
        <v>0</v>
      </c>
    </row>
    <row r="4112" spans="1:10">
      <c r="A4112" s="1" t="s">
        <v>415</v>
      </c>
      <c r="B4112" t="str">
        <f t="shared" si="582"/>
        <v xml:space="preserve"> wysokomazowiecki </v>
      </c>
      <c r="C4112" s="4" t="s">
        <v>16</v>
      </c>
      <c r="D4112" s="6">
        <v>3741</v>
      </c>
      <c r="E4112" s="6">
        <v>1963</v>
      </c>
      <c r="F4112" s="6">
        <v>1778</v>
      </c>
      <c r="G4112" t="b">
        <f t="shared" si="578"/>
        <v>0</v>
      </c>
      <c r="H4112" t="b">
        <f t="shared" si="579"/>
        <v>1</v>
      </c>
      <c r="I4112" t="b">
        <f t="shared" si="580"/>
        <v>1</v>
      </c>
      <c r="J4112" t="b">
        <f t="shared" si="581"/>
        <v>0</v>
      </c>
    </row>
    <row r="4113" spans="1:10">
      <c r="A4113" s="1" t="s">
        <v>415</v>
      </c>
      <c r="B4113" t="str">
        <f t="shared" si="582"/>
        <v xml:space="preserve"> wysokomazowiecki </v>
      </c>
      <c r="C4113" s="4" t="s">
        <v>17</v>
      </c>
      <c r="D4113" s="6">
        <v>4120</v>
      </c>
      <c r="E4113" s="6">
        <v>2096</v>
      </c>
      <c r="F4113" s="6">
        <v>2024</v>
      </c>
      <c r="G4113" t="b">
        <f t="shared" si="578"/>
        <v>0</v>
      </c>
      <c r="H4113" t="b">
        <f t="shared" si="579"/>
        <v>1</v>
      </c>
      <c r="I4113" t="b">
        <f t="shared" si="580"/>
        <v>1</v>
      </c>
      <c r="J4113" t="b">
        <f t="shared" si="581"/>
        <v>0</v>
      </c>
    </row>
    <row r="4114" spans="1:10">
      <c r="A4114" s="1" t="s">
        <v>415</v>
      </c>
      <c r="B4114" t="str">
        <f t="shared" si="582"/>
        <v xml:space="preserve"> wysokomazowiecki </v>
      </c>
      <c r="C4114" s="4" t="s">
        <v>18</v>
      </c>
      <c r="D4114" s="6">
        <v>3493</v>
      </c>
      <c r="E4114" s="6">
        <v>1768</v>
      </c>
      <c r="F4114" s="6">
        <v>1725</v>
      </c>
      <c r="G4114" t="b">
        <f t="shared" si="578"/>
        <v>0</v>
      </c>
      <c r="H4114" t="b">
        <f t="shared" si="579"/>
        <v>1</v>
      </c>
      <c r="I4114" t="b">
        <f t="shared" si="580"/>
        <v>1</v>
      </c>
      <c r="J4114" t="b">
        <f t="shared" si="581"/>
        <v>0</v>
      </c>
    </row>
    <row r="4115" spans="1:10">
      <c r="A4115" s="1" t="s">
        <v>415</v>
      </c>
      <c r="B4115" t="str">
        <f t="shared" si="582"/>
        <v xml:space="preserve"> wysokomazowiecki </v>
      </c>
      <c r="C4115" s="4" t="s">
        <v>19</v>
      </c>
      <c r="D4115" s="6">
        <v>2943</v>
      </c>
      <c r="E4115" s="6">
        <v>1363</v>
      </c>
      <c r="F4115" s="6">
        <v>1580</v>
      </c>
      <c r="G4115" t="b">
        <f t="shared" si="578"/>
        <v>0</v>
      </c>
      <c r="H4115" t="b">
        <f t="shared" si="579"/>
        <v>1</v>
      </c>
      <c r="I4115" t="b">
        <f t="shared" si="580"/>
        <v>1</v>
      </c>
      <c r="J4115" t="b">
        <f t="shared" si="581"/>
        <v>0</v>
      </c>
    </row>
    <row r="4116" spans="1:10">
      <c r="A4116" s="1" t="s">
        <v>415</v>
      </c>
      <c r="B4116" t="str">
        <f t="shared" si="582"/>
        <v xml:space="preserve"> wysokomazowiecki </v>
      </c>
      <c r="C4116" s="4" t="s">
        <v>5</v>
      </c>
      <c r="D4116" s="6">
        <v>7010</v>
      </c>
      <c r="E4116" s="6">
        <v>2742</v>
      </c>
      <c r="F4116" s="6">
        <v>4268</v>
      </c>
      <c r="G4116" t="b">
        <f t="shared" si="578"/>
        <v>1</v>
      </c>
      <c r="H4116" t="b">
        <f t="shared" si="579"/>
        <v>1</v>
      </c>
      <c r="I4116" t="b">
        <f t="shared" si="580"/>
        <v>0</v>
      </c>
      <c r="J4116" t="b">
        <f t="shared" si="581"/>
        <v>0</v>
      </c>
    </row>
    <row r="4117" spans="1:10">
      <c r="A4117" s="1" t="s">
        <v>415</v>
      </c>
      <c r="B4117" t="str">
        <f t="shared" si="582"/>
        <v xml:space="preserve"> wysokomazowiecki </v>
      </c>
      <c r="C4117" s="4" t="s">
        <v>4</v>
      </c>
      <c r="D4117" s="6">
        <f>SUM(D4115:D4116)</f>
        <v>9953</v>
      </c>
      <c r="E4117" s="6">
        <f>SUM(E4115:E4116)</f>
        <v>4105</v>
      </c>
      <c r="F4117" s="6">
        <f t="shared" ref="F4117" si="584">SUM(F4115:F4116)</f>
        <v>5848</v>
      </c>
      <c r="G4117" t="b">
        <f t="shared" si="578"/>
        <v>1</v>
      </c>
      <c r="H4117" t="b">
        <f t="shared" si="579"/>
        <v>0</v>
      </c>
      <c r="I4117" t="b">
        <f t="shared" si="580"/>
        <v>1</v>
      </c>
      <c r="J4117" t="b">
        <f t="shared" si="581"/>
        <v>0</v>
      </c>
    </row>
    <row r="4118" spans="1:10">
      <c r="A4118" s="1" t="s">
        <v>415</v>
      </c>
      <c r="B4118" t="str">
        <f t="shared" si="582"/>
        <v xml:space="preserve"> zambrowski </v>
      </c>
      <c r="C4118" s="4" t="s">
        <v>286</v>
      </c>
      <c r="D4118" s="6">
        <v>44250</v>
      </c>
      <c r="E4118" s="6">
        <v>21949</v>
      </c>
      <c r="F4118" s="6">
        <v>22301</v>
      </c>
      <c r="G4118" t="b">
        <f t="shared" si="578"/>
        <v>1</v>
      </c>
      <c r="H4118" t="b">
        <f t="shared" si="579"/>
        <v>1</v>
      </c>
      <c r="I4118" t="b">
        <f t="shared" si="580"/>
        <v>1</v>
      </c>
      <c r="J4118" t="b">
        <f t="shared" si="581"/>
        <v>1</v>
      </c>
    </row>
    <row r="4119" spans="1:10">
      <c r="A4119" s="1" t="s">
        <v>415</v>
      </c>
      <c r="B4119" t="str">
        <f t="shared" si="582"/>
        <v xml:space="preserve"> zambrowski </v>
      </c>
      <c r="C4119" s="4" t="s">
        <v>6</v>
      </c>
      <c r="D4119" s="6">
        <v>2081</v>
      </c>
      <c r="E4119" s="6">
        <v>1080</v>
      </c>
      <c r="F4119" s="6">
        <v>1001</v>
      </c>
      <c r="G4119" t="b">
        <f t="shared" si="578"/>
        <v>0</v>
      </c>
      <c r="H4119" t="b">
        <f t="shared" si="579"/>
        <v>1</v>
      </c>
      <c r="I4119" t="b">
        <f t="shared" si="580"/>
        <v>1</v>
      </c>
      <c r="J4119" t="b">
        <f t="shared" si="581"/>
        <v>0</v>
      </c>
    </row>
    <row r="4120" spans="1:10">
      <c r="A4120" s="1" t="s">
        <v>415</v>
      </c>
      <c r="B4120" t="str">
        <f t="shared" si="582"/>
        <v xml:space="preserve"> zambrowski </v>
      </c>
      <c r="C4120" s="4" t="s">
        <v>7</v>
      </c>
      <c r="D4120" s="6">
        <v>2384</v>
      </c>
      <c r="E4120" s="6">
        <v>1211</v>
      </c>
      <c r="F4120" s="6">
        <v>1173</v>
      </c>
      <c r="G4120" t="b">
        <f t="shared" si="578"/>
        <v>0</v>
      </c>
      <c r="H4120" t="b">
        <f t="shared" si="579"/>
        <v>1</v>
      </c>
      <c r="I4120" t="b">
        <f t="shared" si="580"/>
        <v>1</v>
      </c>
      <c r="J4120" t="b">
        <f t="shared" si="581"/>
        <v>0</v>
      </c>
    </row>
    <row r="4121" spans="1:10">
      <c r="A4121" s="1" t="s">
        <v>415</v>
      </c>
      <c r="B4121" t="str">
        <f t="shared" si="582"/>
        <v xml:space="preserve"> zambrowski </v>
      </c>
      <c r="C4121" s="4" t="s">
        <v>8</v>
      </c>
      <c r="D4121" s="6">
        <v>2205</v>
      </c>
      <c r="E4121" s="6">
        <v>1140</v>
      </c>
      <c r="F4121" s="6">
        <v>1065</v>
      </c>
      <c r="G4121" t="b">
        <f t="shared" si="578"/>
        <v>0</v>
      </c>
      <c r="H4121" t="b">
        <f t="shared" si="579"/>
        <v>1</v>
      </c>
      <c r="I4121" t="b">
        <f t="shared" si="580"/>
        <v>1</v>
      </c>
      <c r="J4121" t="b">
        <f t="shared" si="581"/>
        <v>0</v>
      </c>
    </row>
    <row r="4122" spans="1:10">
      <c r="A4122" s="1" t="s">
        <v>415</v>
      </c>
      <c r="B4122" t="str">
        <f t="shared" si="582"/>
        <v xml:space="preserve"> zambrowski </v>
      </c>
      <c r="C4122" s="4" t="s">
        <v>9</v>
      </c>
      <c r="D4122" s="6">
        <v>2606</v>
      </c>
      <c r="E4122" s="6">
        <v>1354</v>
      </c>
      <c r="F4122" s="6">
        <v>1252</v>
      </c>
      <c r="G4122" t="b">
        <f t="shared" si="578"/>
        <v>0</v>
      </c>
      <c r="H4122" t="b">
        <f t="shared" si="579"/>
        <v>1</v>
      </c>
      <c r="I4122" t="b">
        <f t="shared" si="580"/>
        <v>1</v>
      </c>
      <c r="J4122" t="b">
        <f t="shared" si="581"/>
        <v>0</v>
      </c>
    </row>
    <row r="4123" spans="1:10">
      <c r="A4123" s="1" t="s">
        <v>415</v>
      </c>
      <c r="B4123" t="str">
        <f t="shared" si="582"/>
        <v xml:space="preserve"> zambrowski </v>
      </c>
      <c r="C4123" s="4" t="s">
        <v>10</v>
      </c>
      <c r="D4123" s="6">
        <v>3103</v>
      </c>
      <c r="E4123" s="6">
        <v>1618</v>
      </c>
      <c r="F4123" s="6">
        <v>1485</v>
      </c>
      <c r="G4123" t="b">
        <f t="shared" si="578"/>
        <v>0</v>
      </c>
      <c r="H4123" t="b">
        <f t="shared" si="579"/>
        <v>1</v>
      </c>
      <c r="I4123" t="b">
        <f t="shared" si="580"/>
        <v>1</v>
      </c>
      <c r="J4123" t="b">
        <f t="shared" si="581"/>
        <v>0</v>
      </c>
    </row>
    <row r="4124" spans="1:10">
      <c r="A4124" s="1" t="s">
        <v>415</v>
      </c>
      <c r="B4124" t="str">
        <f t="shared" si="582"/>
        <v xml:space="preserve"> zambrowski </v>
      </c>
      <c r="C4124" s="4" t="s">
        <v>11</v>
      </c>
      <c r="D4124" s="6">
        <v>3384</v>
      </c>
      <c r="E4124" s="6">
        <v>1814</v>
      </c>
      <c r="F4124" s="6">
        <v>1570</v>
      </c>
      <c r="G4124" t="b">
        <f t="shared" si="578"/>
        <v>0</v>
      </c>
      <c r="H4124" t="b">
        <f t="shared" si="579"/>
        <v>1</v>
      </c>
      <c r="I4124" t="b">
        <f t="shared" si="580"/>
        <v>1</v>
      </c>
      <c r="J4124" t="b">
        <f t="shared" si="581"/>
        <v>0</v>
      </c>
    </row>
    <row r="4125" spans="1:10">
      <c r="A4125" s="1" t="s">
        <v>415</v>
      </c>
      <c r="B4125" t="str">
        <f t="shared" si="582"/>
        <v xml:space="preserve"> zambrowski </v>
      </c>
      <c r="C4125" s="4" t="s">
        <v>12</v>
      </c>
      <c r="D4125" s="6">
        <v>3596</v>
      </c>
      <c r="E4125" s="6">
        <v>1968</v>
      </c>
      <c r="F4125" s="6">
        <v>1628</v>
      </c>
      <c r="G4125" t="b">
        <f t="shared" si="578"/>
        <v>0</v>
      </c>
      <c r="H4125" t="b">
        <f t="shared" si="579"/>
        <v>1</v>
      </c>
      <c r="I4125" t="b">
        <f t="shared" si="580"/>
        <v>1</v>
      </c>
      <c r="J4125" t="b">
        <f t="shared" si="581"/>
        <v>0</v>
      </c>
    </row>
    <row r="4126" spans="1:10">
      <c r="A4126" s="1" t="s">
        <v>415</v>
      </c>
      <c r="B4126" t="str">
        <f t="shared" si="582"/>
        <v xml:space="preserve"> zambrowski </v>
      </c>
      <c r="C4126" s="4" t="s">
        <v>13</v>
      </c>
      <c r="D4126" s="6">
        <v>3141</v>
      </c>
      <c r="E4126" s="6">
        <v>1635</v>
      </c>
      <c r="F4126" s="6">
        <v>1506</v>
      </c>
      <c r="G4126" t="b">
        <f t="shared" si="578"/>
        <v>0</v>
      </c>
      <c r="H4126" t="b">
        <f t="shared" si="579"/>
        <v>1</v>
      </c>
      <c r="I4126" t="b">
        <f t="shared" si="580"/>
        <v>1</v>
      </c>
      <c r="J4126" t="b">
        <f t="shared" si="581"/>
        <v>0</v>
      </c>
    </row>
    <row r="4127" spans="1:10">
      <c r="A4127" s="1" t="s">
        <v>415</v>
      </c>
      <c r="B4127" t="str">
        <f t="shared" si="582"/>
        <v xml:space="preserve"> zambrowski </v>
      </c>
      <c r="C4127" s="4" t="s">
        <v>14</v>
      </c>
      <c r="D4127" s="6">
        <v>3007</v>
      </c>
      <c r="E4127" s="6">
        <v>1557</v>
      </c>
      <c r="F4127" s="6">
        <v>1450</v>
      </c>
      <c r="G4127" t="b">
        <f t="shared" si="578"/>
        <v>0</v>
      </c>
      <c r="H4127" t="b">
        <f t="shared" si="579"/>
        <v>1</v>
      </c>
      <c r="I4127" t="b">
        <f t="shared" si="580"/>
        <v>1</v>
      </c>
      <c r="J4127" t="b">
        <f t="shared" si="581"/>
        <v>0</v>
      </c>
    </row>
    <row r="4128" spans="1:10">
      <c r="A4128" s="1" t="s">
        <v>415</v>
      </c>
      <c r="B4128" t="str">
        <f t="shared" si="582"/>
        <v xml:space="preserve"> zambrowski </v>
      </c>
      <c r="C4128" s="4" t="s">
        <v>15</v>
      </c>
      <c r="D4128" s="6">
        <v>2814</v>
      </c>
      <c r="E4128" s="6">
        <v>1417</v>
      </c>
      <c r="F4128" s="6">
        <v>1397</v>
      </c>
      <c r="G4128" t="b">
        <f t="shared" si="578"/>
        <v>0</v>
      </c>
      <c r="H4128" t="b">
        <f t="shared" si="579"/>
        <v>1</v>
      </c>
      <c r="I4128" t="b">
        <f t="shared" si="580"/>
        <v>1</v>
      </c>
      <c r="J4128" t="b">
        <f t="shared" si="581"/>
        <v>0</v>
      </c>
    </row>
    <row r="4129" spans="1:10">
      <c r="A4129" s="1" t="s">
        <v>415</v>
      </c>
      <c r="B4129" t="str">
        <f t="shared" si="582"/>
        <v xml:space="preserve"> zambrowski </v>
      </c>
      <c r="C4129" s="4" t="s">
        <v>16</v>
      </c>
      <c r="D4129" s="6">
        <v>3118</v>
      </c>
      <c r="E4129" s="6">
        <v>1590</v>
      </c>
      <c r="F4129" s="6">
        <v>1528</v>
      </c>
      <c r="G4129" t="b">
        <f t="shared" si="578"/>
        <v>0</v>
      </c>
      <c r="H4129" t="b">
        <f t="shared" si="579"/>
        <v>1</v>
      </c>
      <c r="I4129" t="b">
        <f t="shared" si="580"/>
        <v>1</v>
      </c>
      <c r="J4129" t="b">
        <f t="shared" si="581"/>
        <v>0</v>
      </c>
    </row>
    <row r="4130" spans="1:10">
      <c r="A4130" s="1" t="s">
        <v>415</v>
      </c>
      <c r="B4130" t="str">
        <f t="shared" si="582"/>
        <v xml:space="preserve"> zambrowski </v>
      </c>
      <c r="C4130" s="4" t="s">
        <v>17</v>
      </c>
      <c r="D4130" s="6">
        <v>3302</v>
      </c>
      <c r="E4130" s="6">
        <v>1578</v>
      </c>
      <c r="F4130" s="6">
        <v>1724</v>
      </c>
      <c r="G4130" t="b">
        <f t="shared" si="578"/>
        <v>0</v>
      </c>
      <c r="H4130" t="b">
        <f t="shared" si="579"/>
        <v>1</v>
      </c>
      <c r="I4130" t="b">
        <f t="shared" si="580"/>
        <v>1</v>
      </c>
      <c r="J4130" t="b">
        <f t="shared" si="581"/>
        <v>0</v>
      </c>
    </row>
    <row r="4131" spans="1:10">
      <c r="A4131" s="1" t="s">
        <v>415</v>
      </c>
      <c r="B4131" t="str">
        <f t="shared" si="582"/>
        <v xml:space="preserve"> zambrowski </v>
      </c>
      <c r="C4131" s="4" t="s">
        <v>18</v>
      </c>
      <c r="D4131" s="6">
        <v>2681</v>
      </c>
      <c r="E4131" s="6">
        <v>1349</v>
      </c>
      <c r="F4131" s="6">
        <v>1332</v>
      </c>
      <c r="G4131" t="b">
        <f t="shared" si="578"/>
        <v>0</v>
      </c>
      <c r="H4131" t="b">
        <f t="shared" si="579"/>
        <v>1</v>
      </c>
      <c r="I4131" t="b">
        <f t="shared" si="580"/>
        <v>1</v>
      </c>
      <c r="J4131" t="b">
        <f t="shared" si="581"/>
        <v>0</v>
      </c>
    </row>
    <row r="4132" spans="1:10">
      <c r="A4132" s="1" t="s">
        <v>415</v>
      </c>
      <c r="B4132" t="str">
        <f t="shared" si="582"/>
        <v xml:space="preserve"> zambrowski </v>
      </c>
      <c r="C4132" s="4" t="s">
        <v>19</v>
      </c>
      <c r="D4132" s="6">
        <v>2061</v>
      </c>
      <c r="E4132" s="6">
        <v>915</v>
      </c>
      <c r="F4132" s="6">
        <v>1146</v>
      </c>
      <c r="G4132" t="b">
        <f t="shared" si="578"/>
        <v>0</v>
      </c>
      <c r="H4132" t="b">
        <f t="shared" si="579"/>
        <v>1</v>
      </c>
      <c r="I4132" t="b">
        <f t="shared" si="580"/>
        <v>1</v>
      </c>
      <c r="J4132" t="b">
        <f t="shared" si="581"/>
        <v>0</v>
      </c>
    </row>
    <row r="4133" spans="1:10">
      <c r="A4133" s="1" t="s">
        <v>415</v>
      </c>
      <c r="B4133" t="str">
        <f t="shared" si="582"/>
        <v xml:space="preserve"> zambrowski </v>
      </c>
      <c r="C4133" s="4" t="s">
        <v>5</v>
      </c>
      <c r="D4133" s="6">
        <v>4767</v>
      </c>
      <c r="E4133" s="6">
        <v>1723</v>
      </c>
      <c r="F4133" s="6">
        <v>3044</v>
      </c>
      <c r="G4133" t="b">
        <f t="shared" si="578"/>
        <v>1</v>
      </c>
      <c r="H4133" t="b">
        <f t="shared" si="579"/>
        <v>1</v>
      </c>
      <c r="I4133" t="b">
        <f t="shared" si="580"/>
        <v>0</v>
      </c>
      <c r="J4133" t="b">
        <f t="shared" si="581"/>
        <v>0</v>
      </c>
    </row>
    <row r="4134" spans="1:10">
      <c r="A4134" s="1" t="s">
        <v>415</v>
      </c>
      <c r="B4134" t="str">
        <f t="shared" si="582"/>
        <v xml:space="preserve"> zambrowski </v>
      </c>
      <c r="C4134" s="4" t="s">
        <v>4</v>
      </c>
      <c r="D4134" s="6">
        <f>SUM(D4132:D4133)</f>
        <v>6828</v>
      </c>
      <c r="E4134" s="6">
        <f>SUM(E4132:E4133)</f>
        <v>2638</v>
      </c>
      <c r="F4134" s="6">
        <f t="shared" ref="F4134" si="585">SUM(F4132:F4133)</f>
        <v>4190</v>
      </c>
      <c r="G4134" t="b">
        <f t="shared" si="578"/>
        <v>1</v>
      </c>
      <c r="H4134" t="b">
        <f t="shared" si="579"/>
        <v>0</v>
      </c>
      <c r="I4134" t="b">
        <f t="shared" si="580"/>
        <v>1</v>
      </c>
      <c r="J4134" t="b">
        <f t="shared" si="581"/>
        <v>0</v>
      </c>
    </row>
    <row r="4135" spans="1:10">
      <c r="A4135" s="1" t="s">
        <v>416</v>
      </c>
      <c r="B4135" t="s">
        <v>666</v>
      </c>
      <c r="C4135" s="1" t="s">
        <v>72</v>
      </c>
      <c r="D4135" s="2">
        <v>2311469</v>
      </c>
      <c r="E4135" s="3">
        <v>1126016</v>
      </c>
      <c r="F4135" s="3">
        <v>1185453</v>
      </c>
      <c r="G4135" t="b">
        <f>IFERROR(IF(SEARCH(" - ",C4135)&gt;0,FALSE,TRUE),TRUE)</f>
        <v>1</v>
      </c>
      <c r="H4135" t="b">
        <f>IFERROR(IF(SEARCH("65+",C4135)&gt;0,FALSE,TRUE),TRUE)</f>
        <v>1</v>
      </c>
      <c r="I4135" t="b">
        <f>IFERROR(IF(SEARCH("70",C4135)&gt;0,FALSE,TRUE),TRUE)</f>
        <v>1</v>
      </c>
      <c r="J4135" t="b">
        <f>AND(G4135:I4135)</f>
        <v>1</v>
      </c>
    </row>
    <row r="4136" spans="1:10">
      <c r="A4136" s="1" t="s">
        <v>416</v>
      </c>
      <c r="B4136" t="str">
        <f t="shared" si="582"/>
        <v>Wszystkie</v>
      </c>
      <c r="C4136" s="4" t="s">
        <v>6</v>
      </c>
      <c r="D4136" s="5">
        <v>124693</v>
      </c>
      <c r="E4136" s="5">
        <v>63966</v>
      </c>
      <c r="F4136" s="5">
        <v>60727</v>
      </c>
      <c r="G4136" t="b">
        <f t="shared" ref="G4136:G4199" si="586">IFERROR(IF(SEARCH(" - ",C4136)&gt;0,FALSE,TRUE),TRUE)</f>
        <v>0</v>
      </c>
      <c r="H4136" t="b">
        <f t="shared" ref="H4136:H4199" si="587">IFERROR(IF(SEARCH("65+",C4136)&gt;0,FALSE,TRUE),TRUE)</f>
        <v>1</v>
      </c>
      <c r="I4136" t="b">
        <f t="shared" ref="I4136:I4199" si="588">IFERROR(IF(SEARCH("70",C4136)&gt;0,FALSE,TRUE),TRUE)</f>
        <v>1</v>
      </c>
      <c r="J4136" t="b">
        <f t="shared" ref="J4136:J4199" si="589">AND(G4136:I4136)</f>
        <v>0</v>
      </c>
    </row>
    <row r="4137" spans="1:10">
      <c r="A4137" s="1" t="s">
        <v>416</v>
      </c>
      <c r="B4137" t="str">
        <f t="shared" si="582"/>
        <v>Wszystkie</v>
      </c>
      <c r="C4137" s="4" t="s">
        <v>7</v>
      </c>
      <c r="D4137" s="6">
        <v>136854</v>
      </c>
      <c r="E4137" s="6">
        <v>70440</v>
      </c>
      <c r="F4137" s="6">
        <v>66414</v>
      </c>
      <c r="G4137" t="b">
        <f t="shared" si="586"/>
        <v>0</v>
      </c>
      <c r="H4137" t="b">
        <f t="shared" si="587"/>
        <v>1</v>
      </c>
      <c r="I4137" t="b">
        <f t="shared" si="588"/>
        <v>1</v>
      </c>
      <c r="J4137" t="b">
        <f t="shared" si="589"/>
        <v>0</v>
      </c>
    </row>
    <row r="4138" spans="1:10">
      <c r="A4138" s="1" t="s">
        <v>416</v>
      </c>
      <c r="B4138" t="str">
        <f t="shared" si="582"/>
        <v>Wszystkie</v>
      </c>
      <c r="C4138" s="4" t="s">
        <v>8</v>
      </c>
      <c r="D4138" s="6">
        <v>116207</v>
      </c>
      <c r="E4138" s="6">
        <v>59603</v>
      </c>
      <c r="F4138" s="6">
        <v>56604</v>
      </c>
      <c r="G4138" t="b">
        <f t="shared" si="586"/>
        <v>0</v>
      </c>
      <c r="H4138" t="b">
        <f t="shared" si="587"/>
        <v>1</v>
      </c>
      <c r="I4138" t="b">
        <f t="shared" si="588"/>
        <v>1</v>
      </c>
      <c r="J4138" t="b">
        <f t="shared" si="589"/>
        <v>0</v>
      </c>
    </row>
    <row r="4139" spans="1:10">
      <c r="A4139" s="1" t="s">
        <v>416</v>
      </c>
      <c r="B4139" t="str">
        <f t="shared" si="582"/>
        <v>Wszystkie</v>
      </c>
      <c r="C4139" s="4" t="s">
        <v>9</v>
      </c>
      <c r="D4139" s="6">
        <v>121243</v>
      </c>
      <c r="E4139" s="6">
        <v>62063</v>
      </c>
      <c r="F4139" s="6">
        <v>59180</v>
      </c>
      <c r="G4139" t="b">
        <f t="shared" si="586"/>
        <v>0</v>
      </c>
      <c r="H4139" t="b">
        <f t="shared" si="587"/>
        <v>1</v>
      </c>
      <c r="I4139" t="b">
        <f t="shared" si="588"/>
        <v>1</v>
      </c>
      <c r="J4139" t="b">
        <f t="shared" si="589"/>
        <v>0</v>
      </c>
    </row>
    <row r="4140" spans="1:10">
      <c r="A4140" s="1" t="s">
        <v>416</v>
      </c>
      <c r="B4140" t="str">
        <f t="shared" si="582"/>
        <v>Wszystkie</v>
      </c>
      <c r="C4140" s="4" t="s">
        <v>10</v>
      </c>
      <c r="D4140" s="6">
        <v>141829</v>
      </c>
      <c r="E4140" s="6">
        <v>72394</v>
      </c>
      <c r="F4140" s="6">
        <v>69435</v>
      </c>
      <c r="G4140" t="b">
        <f t="shared" si="586"/>
        <v>0</v>
      </c>
      <c r="H4140" t="b">
        <f t="shared" si="587"/>
        <v>1</v>
      </c>
      <c r="I4140" t="b">
        <f t="shared" si="588"/>
        <v>1</v>
      </c>
      <c r="J4140" t="b">
        <f t="shared" si="589"/>
        <v>0</v>
      </c>
    </row>
    <row r="4141" spans="1:10">
      <c r="A4141" s="1" t="s">
        <v>416</v>
      </c>
      <c r="B4141" t="str">
        <f t="shared" si="582"/>
        <v>Wszystkie</v>
      </c>
      <c r="C4141" s="4" t="s">
        <v>11</v>
      </c>
      <c r="D4141" s="6">
        <v>172971</v>
      </c>
      <c r="E4141" s="6">
        <v>87238</v>
      </c>
      <c r="F4141" s="6">
        <v>85733</v>
      </c>
      <c r="G4141" t="b">
        <f t="shared" si="586"/>
        <v>0</v>
      </c>
      <c r="H4141" t="b">
        <f t="shared" si="587"/>
        <v>1</v>
      </c>
      <c r="I4141" t="b">
        <f t="shared" si="588"/>
        <v>1</v>
      </c>
      <c r="J4141" t="b">
        <f t="shared" si="589"/>
        <v>0</v>
      </c>
    </row>
    <row r="4142" spans="1:10">
      <c r="A4142" s="1" t="s">
        <v>416</v>
      </c>
      <c r="B4142" t="str">
        <f t="shared" si="582"/>
        <v>Wszystkie</v>
      </c>
      <c r="C4142" s="4" t="s">
        <v>12</v>
      </c>
      <c r="D4142" s="6">
        <v>198437</v>
      </c>
      <c r="E4142" s="6">
        <v>99395</v>
      </c>
      <c r="F4142" s="6">
        <v>99042</v>
      </c>
      <c r="G4142" t="b">
        <f t="shared" si="586"/>
        <v>0</v>
      </c>
      <c r="H4142" t="b">
        <f t="shared" si="587"/>
        <v>1</v>
      </c>
      <c r="I4142" t="b">
        <f t="shared" si="588"/>
        <v>1</v>
      </c>
      <c r="J4142" t="b">
        <f t="shared" si="589"/>
        <v>0</v>
      </c>
    </row>
    <row r="4143" spans="1:10">
      <c r="A4143" s="1" t="s">
        <v>416</v>
      </c>
      <c r="B4143" t="str">
        <f t="shared" si="582"/>
        <v>Wszystkie</v>
      </c>
      <c r="C4143" s="4" t="s">
        <v>13</v>
      </c>
      <c r="D4143" s="6">
        <v>187925</v>
      </c>
      <c r="E4143" s="6">
        <v>94808</v>
      </c>
      <c r="F4143" s="6">
        <v>93117</v>
      </c>
      <c r="G4143" t="b">
        <f t="shared" si="586"/>
        <v>0</v>
      </c>
      <c r="H4143" t="b">
        <f t="shared" si="587"/>
        <v>1</v>
      </c>
      <c r="I4143" t="b">
        <f t="shared" si="588"/>
        <v>1</v>
      </c>
      <c r="J4143" t="b">
        <f t="shared" si="589"/>
        <v>0</v>
      </c>
    </row>
    <row r="4144" spans="1:10">
      <c r="A4144" s="1" t="s">
        <v>416</v>
      </c>
      <c r="B4144" t="str">
        <f t="shared" si="582"/>
        <v>Wszystkie</v>
      </c>
      <c r="C4144" s="4" t="s">
        <v>14</v>
      </c>
      <c r="D4144" s="6">
        <v>168404</v>
      </c>
      <c r="E4144" s="6">
        <v>84778</v>
      </c>
      <c r="F4144" s="6">
        <v>83626</v>
      </c>
      <c r="G4144" t="b">
        <f t="shared" si="586"/>
        <v>0</v>
      </c>
      <c r="H4144" t="b">
        <f t="shared" si="587"/>
        <v>1</v>
      </c>
      <c r="I4144" t="b">
        <f t="shared" si="588"/>
        <v>1</v>
      </c>
      <c r="J4144" t="b">
        <f t="shared" si="589"/>
        <v>0</v>
      </c>
    </row>
    <row r="4145" spans="1:10">
      <c r="A4145" s="1" t="s">
        <v>416</v>
      </c>
      <c r="B4145" t="str">
        <f t="shared" si="582"/>
        <v>Wszystkie</v>
      </c>
      <c r="C4145" s="4" t="s">
        <v>15</v>
      </c>
      <c r="D4145" s="6">
        <v>138582</v>
      </c>
      <c r="E4145" s="6">
        <v>70007</v>
      </c>
      <c r="F4145" s="6">
        <v>68575</v>
      </c>
      <c r="G4145" t="b">
        <f t="shared" si="586"/>
        <v>0</v>
      </c>
      <c r="H4145" t="b">
        <f t="shared" si="587"/>
        <v>1</v>
      </c>
      <c r="I4145" t="b">
        <f t="shared" si="588"/>
        <v>1</v>
      </c>
      <c r="J4145" t="b">
        <f t="shared" si="589"/>
        <v>0</v>
      </c>
    </row>
    <row r="4146" spans="1:10">
      <c r="A4146" s="1" t="s">
        <v>416</v>
      </c>
      <c r="B4146" t="str">
        <f t="shared" si="582"/>
        <v>Wszystkie</v>
      </c>
      <c r="C4146" s="4" t="s">
        <v>16</v>
      </c>
      <c r="D4146" s="6">
        <v>138157</v>
      </c>
      <c r="E4146" s="6">
        <v>68623</v>
      </c>
      <c r="F4146" s="6">
        <v>69534</v>
      </c>
      <c r="G4146" t="b">
        <f t="shared" si="586"/>
        <v>0</v>
      </c>
      <c r="H4146" t="b">
        <f t="shared" si="587"/>
        <v>1</v>
      </c>
      <c r="I4146" t="b">
        <f t="shared" si="588"/>
        <v>1</v>
      </c>
      <c r="J4146" t="b">
        <f t="shared" si="589"/>
        <v>0</v>
      </c>
    </row>
    <row r="4147" spans="1:10">
      <c r="A4147" s="1" t="s">
        <v>416</v>
      </c>
      <c r="B4147" t="str">
        <f t="shared" si="582"/>
        <v>Wszystkie</v>
      </c>
      <c r="C4147" s="4" t="s">
        <v>17</v>
      </c>
      <c r="D4147" s="6">
        <v>159825</v>
      </c>
      <c r="E4147" s="6">
        <v>77528</v>
      </c>
      <c r="F4147" s="6">
        <v>82297</v>
      </c>
      <c r="G4147" t="b">
        <f t="shared" si="586"/>
        <v>0</v>
      </c>
      <c r="H4147" t="b">
        <f t="shared" si="587"/>
        <v>1</v>
      </c>
      <c r="I4147" t="b">
        <f t="shared" si="588"/>
        <v>1</v>
      </c>
      <c r="J4147" t="b">
        <f t="shared" si="589"/>
        <v>0</v>
      </c>
    </row>
    <row r="4148" spans="1:10">
      <c r="A4148" s="1" t="s">
        <v>416</v>
      </c>
      <c r="B4148" t="str">
        <f t="shared" si="582"/>
        <v>Wszystkie</v>
      </c>
      <c r="C4148" s="4" t="s">
        <v>18</v>
      </c>
      <c r="D4148" s="6">
        <v>160227</v>
      </c>
      <c r="E4148" s="6">
        <v>75130</v>
      </c>
      <c r="F4148" s="6">
        <v>85097</v>
      </c>
      <c r="G4148" t="b">
        <f t="shared" si="586"/>
        <v>0</v>
      </c>
      <c r="H4148" t="b">
        <f t="shared" si="587"/>
        <v>1</v>
      </c>
      <c r="I4148" t="b">
        <f t="shared" si="588"/>
        <v>1</v>
      </c>
      <c r="J4148" t="b">
        <f t="shared" si="589"/>
        <v>0</v>
      </c>
    </row>
    <row r="4149" spans="1:10">
      <c r="A4149" s="1" t="s">
        <v>416</v>
      </c>
      <c r="B4149" t="str">
        <f t="shared" si="582"/>
        <v>Wszystkie</v>
      </c>
      <c r="C4149" s="4" t="s">
        <v>19</v>
      </c>
      <c r="D4149" s="6">
        <v>131471</v>
      </c>
      <c r="E4149" s="6">
        <v>59710</v>
      </c>
      <c r="F4149" s="6">
        <v>71761</v>
      </c>
      <c r="G4149" t="b">
        <f t="shared" si="586"/>
        <v>0</v>
      </c>
      <c r="H4149" t="b">
        <f t="shared" si="587"/>
        <v>1</v>
      </c>
      <c r="I4149" t="b">
        <f t="shared" si="588"/>
        <v>1</v>
      </c>
      <c r="J4149" t="b">
        <f t="shared" si="589"/>
        <v>0</v>
      </c>
    </row>
    <row r="4150" spans="1:10">
      <c r="A4150" s="1" t="s">
        <v>416</v>
      </c>
      <c r="B4150" t="str">
        <f t="shared" si="582"/>
        <v>Wszystkie</v>
      </c>
      <c r="C4150" s="4" t="s">
        <v>5</v>
      </c>
      <c r="D4150" s="6">
        <v>214644</v>
      </c>
      <c r="E4150" s="6">
        <v>80333</v>
      </c>
      <c r="F4150" s="6">
        <v>134311</v>
      </c>
      <c r="G4150" t="b">
        <f t="shared" si="586"/>
        <v>1</v>
      </c>
      <c r="H4150" t="b">
        <f t="shared" si="587"/>
        <v>1</v>
      </c>
      <c r="I4150" t="b">
        <f t="shared" si="588"/>
        <v>0</v>
      </c>
      <c r="J4150" t="b">
        <f t="shared" si="589"/>
        <v>0</v>
      </c>
    </row>
    <row r="4151" spans="1:10">
      <c r="A4151" s="1" t="s">
        <v>416</v>
      </c>
      <c r="B4151" t="str">
        <f t="shared" si="582"/>
        <v>Wszystkie</v>
      </c>
      <c r="C4151" s="4" t="s">
        <v>4</v>
      </c>
      <c r="D4151" s="6">
        <f>SUM(D4149:D4150)</f>
        <v>346115</v>
      </c>
      <c r="E4151" s="6">
        <f>SUM(E4149:E4150)</f>
        <v>140043</v>
      </c>
      <c r="F4151" s="6">
        <f t="shared" ref="F4151" si="590">SUM(F4149:F4150)</f>
        <v>206072</v>
      </c>
      <c r="G4151" t="b">
        <f t="shared" si="586"/>
        <v>1</v>
      </c>
      <c r="H4151" t="b">
        <f t="shared" si="587"/>
        <v>0</v>
      </c>
      <c r="I4151" t="b">
        <f t="shared" si="588"/>
        <v>1</v>
      </c>
      <c r="J4151" t="b">
        <f t="shared" si="589"/>
        <v>0</v>
      </c>
    </row>
    <row r="4152" spans="1:10">
      <c r="A4152" s="1" t="s">
        <v>416</v>
      </c>
      <c r="B4152" t="str">
        <f t="shared" ref="B4152:B4215" si="591">IF(C4151="65+",C4152,B4151)</f>
        <v xml:space="preserve"> Gdańsk </v>
      </c>
      <c r="C4152" s="4" t="s">
        <v>287</v>
      </c>
      <c r="D4152" s="6">
        <v>462996</v>
      </c>
      <c r="E4152" s="6">
        <v>219264</v>
      </c>
      <c r="F4152" s="6">
        <v>243732</v>
      </c>
      <c r="G4152" t="b">
        <f t="shared" si="586"/>
        <v>1</v>
      </c>
      <c r="H4152" t="b">
        <f t="shared" si="587"/>
        <v>1</v>
      </c>
      <c r="I4152" t="b">
        <f t="shared" si="588"/>
        <v>1</v>
      </c>
      <c r="J4152" t="b">
        <f t="shared" si="589"/>
        <v>1</v>
      </c>
    </row>
    <row r="4153" spans="1:10">
      <c r="A4153" s="1" t="s">
        <v>416</v>
      </c>
      <c r="B4153" t="str">
        <f t="shared" si="591"/>
        <v xml:space="preserve"> Gdańsk </v>
      </c>
      <c r="C4153" s="4" t="s">
        <v>6</v>
      </c>
      <c r="D4153" s="6">
        <v>23816</v>
      </c>
      <c r="E4153" s="6">
        <v>12249</v>
      </c>
      <c r="F4153" s="6">
        <v>11567</v>
      </c>
      <c r="G4153" t="b">
        <f t="shared" si="586"/>
        <v>0</v>
      </c>
      <c r="H4153" t="b">
        <f t="shared" si="587"/>
        <v>1</v>
      </c>
      <c r="I4153" t="b">
        <f t="shared" si="588"/>
        <v>1</v>
      </c>
      <c r="J4153" t="b">
        <f t="shared" si="589"/>
        <v>0</v>
      </c>
    </row>
    <row r="4154" spans="1:10">
      <c r="A4154" s="1" t="s">
        <v>416</v>
      </c>
      <c r="B4154" t="str">
        <f t="shared" si="591"/>
        <v xml:space="preserve"> Gdańsk </v>
      </c>
      <c r="C4154" s="4" t="s">
        <v>7</v>
      </c>
      <c r="D4154" s="6">
        <v>23383</v>
      </c>
      <c r="E4154" s="6">
        <v>12118</v>
      </c>
      <c r="F4154" s="6">
        <v>11265</v>
      </c>
      <c r="G4154" t="b">
        <f t="shared" si="586"/>
        <v>0</v>
      </c>
      <c r="H4154" t="b">
        <f t="shared" si="587"/>
        <v>1</v>
      </c>
      <c r="I4154" t="b">
        <f t="shared" si="588"/>
        <v>1</v>
      </c>
      <c r="J4154" t="b">
        <f t="shared" si="589"/>
        <v>0</v>
      </c>
    </row>
    <row r="4155" spans="1:10">
      <c r="A4155" s="1" t="s">
        <v>416</v>
      </c>
      <c r="B4155" t="str">
        <f t="shared" si="591"/>
        <v xml:space="preserve"> Gdańsk </v>
      </c>
      <c r="C4155" s="4" t="s">
        <v>8</v>
      </c>
      <c r="D4155" s="6">
        <v>18491</v>
      </c>
      <c r="E4155" s="6">
        <v>9494</v>
      </c>
      <c r="F4155" s="6">
        <v>8997</v>
      </c>
      <c r="G4155" t="b">
        <f t="shared" si="586"/>
        <v>0</v>
      </c>
      <c r="H4155" t="b">
        <f t="shared" si="587"/>
        <v>1</v>
      </c>
      <c r="I4155" t="b">
        <f t="shared" si="588"/>
        <v>1</v>
      </c>
      <c r="J4155" t="b">
        <f t="shared" si="589"/>
        <v>0</v>
      </c>
    </row>
    <row r="4156" spans="1:10">
      <c r="A4156" s="1" t="s">
        <v>416</v>
      </c>
      <c r="B4156" t="str">
        <f t="shared" si="591"/>
        <v xml:space="preserve"> Gdańsk </v>
      </c>
      <c r="C4156" s="4" t="s">
        <v>9</v>
      </c>
      <c r="D4156" s="6">
        <v>18567</v>
      </c>
      <c r="E4156" s="6">
        <v>9468</v>
      </c>
      <c r="F4156" s="6">
        <v>9099</v>
      </c>
      <c r="G4156" t="b">
        <f t="shared" si="586"/>
        <v>0</v>
      </c>
      <c r="H4156" t="b">
        <f t="shared" si="587"/>
        <v>1</v>
      </c>
      <c r="I4156" t="b">
        <f t="shared" si="588"/>
        <v>1</v>
      </c>
      <c r="J4156" t="b">
        <f t="shared" si="589"/>
        <v>0</v>
      </c>
    </row>
    <row r="4157" spans="1:10">
      <c r="A4157" s="1" t="s">
        <v>416</v>
      </c>
      <c r="B4157" t="str">
        <f t="shared" si="591"/>
        <v xml:space="preserve"> Gdańsk </v>
      </c>
      <c r="C4157" s="4" t="s">
        <v>10</v>
      </c>
      <c r="D4157" s="6">
        <v>23162</v>
      </c>
      <c r="E4157" s="6">
        <v>11390</v>
      </c>
      <c r="F4157" s="6">
        <v>11772</v>
      </c>
      <c r="G4157" t="b">
        <f t="shared" si="586"/>
        <v>0</v>
      </c>
      <c r="H4157" t="b">
        <f t="shared" si="587"/>
        <v>1</v>
      </c>
      <c r="I4157" t="b">
        <f t="shared" si="588"/>
        <v>1</v>
      </c>
      <c r="J4157" t="b">
        <f t="shared" si="589"/>
        <v>0</v>
      </c>
    </row>
    <row r="4158" spans="1:10">
      <c r="A4158" s="1" t="s">
        <v>416</v>
      </c>
      <c r="B4158" t="str">
        <f t="shared" si="591"/>
        <v xml:space="preserve"> Gdańsk </v>
      </c>
      <c r="C4158" s="4" t="s">
        <v>11</v>
      </c>
      <c r="D4158" s="6">
        <v>34295</v>
      </c>
      <c r="E4158" s="6">
        <v>16718</v>
      </c>
      <c r="F4158" s="6">
        <v>17577</v>
      </c>
      <c r="G4158" t="b">
        <f t="shared" si="586"/>
        <v>0</v>
      </c>
      <c r="H4158" t="b">
        <f t="shared" si="587"/>
        <v>1</v>
      </c>
      <c r="I4158" t="b">
        <f t="shared" si="588"/>
        <v>1</v>
      </c>
      <c r="J4158" t="b">
        <f t="shared" si="589"/>
        <v>0</v>
      </c>
    </row>
    <row r="4159" spans="1:10">
      <c r="A4159" s="1" t="s">
        <v>416</v>
      </c>
      <c r="B4159" t="str">
        <f t="shared" si="591"/>
        <v xml:space="preserve"> Gdańsk </v>
      </c>
      <c r="C4159" s="4" t="s">
        <v>12</v>
      </c>
      <c r="D4159" s="6">
        <v>42222</v>
      </c>
      <c r="E4159" s="6">
        <v>20590</v>
      </c>
      <c r="F4159" s="6">
        <v>21632</v>
      </c>
      <c r="G4159" t="b">
        <f t="shared" si="586"/>
        <v>0</v>
      </c>
      <c r="H4159" t="b">
        <f t="shared" si="587"/>
        <v>1</v>
      </c>
      <c r="I4159" t="b">
        <f t="shared" si="588"/>
        <v>1</v>
      </c>
      <c r="J4159" t="b">
        <f t="shared" si="589"/>
        <v>0</v>
      </c>
    </row>
    <row r="4160" spans="1:10">
      <c r="A4160" s="1" t="s">
        <v>416</v>
      </c>
      <c r="B4160" t="str">
        <f t="shared" si="591"/>
        <v xml:space="preserve"> Gdańsk </v>
      </c>
      <c r="C4160" s="4" t="s">
        <v>13</v>
      </c>
      <c r="D4160" s="6">
        <v>40219</v>
      </c>
      <c r="E4160" s="6">
        <v>19975</v>
      </c>
      <c r="F4160" s="6">
        <v>20244</v>
      </c>
      <c r="G4160" t="b">
        <f t="shared" si="586"/>
        <v>0</v>
      </c>
      <c r="H4160" t="b">
        <f t="shared" si="587"/>
        <v>1</v>
      </c>
      <c r="I4160" t="b">
        <f t="shared" si="588"/>
        <v>1</v>
      </c>
      <c r="J4160" t="b">
        <f t="shared" si="589"/>
        <v>0</v>
      </c>
    </row>
    <row r="4161" spans="1:10">
      <c r="A4161" s="1" t="s">
        <v>416</v>
      </c>
      <c r="B4161" t="str">
        <f t="shared" si="591"/>
        <v xml:space="preserve"> Gdańsk </v>
      </c>
      <c r="C4161" s="4" t="s">
        <v>14</v>
      </c>
      <c r="D4161" s="6">
        <v>34363</v>
      </c>
      <c r="E4161" s="6">
        <v>17194</v>
      </c>
      <c r="F4161" s="6">
        <v>17169</v>
      </c>
      <c r="G4161" t="b">
        <f t="shared" si="586"/>
        <v>0</v>
      </c>
      <c r="H4161" t="b">
        <f t="shared" si="587"/>
        <v>1</v>
      </c>
      <c r="I4161" t="b">
        <f t="shared" si="588"/>
        <v>1</v>
      </c>
      <c r="J4161" t="b">
        <f t="shared" si="589"/>
        <v>0</v>
      </c>
    </row>
    <row r="4162" spans="1:10">
      <c r="A4162" s="1" t="s">
        <v>416</v>
      </c>
      <c r="B4162" t="str">
        <f t="shared" si="591"/>
        <v xml:space="preserve"> Gdańsk </v>
      </c>
      <c r="C4162" s="4" t="s">
        <v>15</v>
      </c>
      <c r="D4162" s="6">
        <v>26831</v>
      </c>
      <c r="E4162" s="6">
        <v>13363</v>
      </c>
      <c r="F4162" s="6">
        <v>13468</v>
      </c>
      <c r="G4162" t="b">
        <f t="shared" si="586"/>
        <v>0</v>
      </c>
      <c r="H4162" t="b">
        <f t="shared" si="587"/>
        <v>1</v>
      </c>
      <c r="I4162" t="b">
        <f t="shared" si="588"/>
        <v>1</v>
      </c>
      <c r="J4162" t="b">
        <f t="shared" si="589"/>
        <v>0</v>
      </c>
    </row>
    <row r="4163" spans="1:10">
      <c r="A4163" s="1" t="s">
        <v>416</v>
      </c>
      <c r="B4163" t="str">
        <f t="shared" si="591"/>
        <v xml:space="preserve"> Gdańsk </v>
      </c>
      <c r="C4163" s="4" t="s">
        <v>16</v>
      </c>
      <c r="D4163" s="6">
        <v>24928</v>
      </c>
      <c r="E4163" s="6">
        <v>12098</v>
      </c>
      <c r="F4163" s="6">
        <v>12830</v>
      </c>
      <c r="G4163" t="b">
        <f t="shared" si="586"/>
        <v>0</v>
      </c>
      <c r="H4163" t="b">
        <f t="shared" si="587"/>
        <v>1</v>
      </c>
      <c r="I4163" t="b">
        <f t="shared" si="588"/>
        <v>1</v>
      </c>
      <c r="J4163" t="b">
        <f t="shared" si="589"/>
        <v>0</v>
      </c>
    </row>
    <row r="4164" spans="1:10">
      <c r="A4164" s="1" t="s">
        <v>416</v>
      </c>
      <c r="B4164" t="str">
        <f t="shared" si="591"/>
        <v xml:space="preserve"> Gdańsk </v>
      </c>
      <c r="C4164" s="4" t="s">
        <v>17</v>
      </c>
      <c r="D4164" s="6">
        <v>30698</v>
      </c>
      <c r="E4164" s="6">
        <v>14236</v>
      </c>
      <c r="F4164" s="6">
        <v>16462</v>
      </c>
      <c r="G4164" t="b">
        <f t="shared" si="586"/>
        <v>0</v>
      </c>
      <c r="H4164" t="b">
        <f t="shared" si="587"/>
        <v>1</v>
      </c>
      <c r="I4164" t="b">
        <f t="shared" si="588"/>
        <v>1</v>
      </c>
      <c r="J4164" t="b">
        <f t="shared" si="589"/>
        <v>0</v>
      </c>
    </row>
    <row r="4165" spans="1:10">
      <c r="A4165" s="1" t="s">
        <v>416</v>
      </c>
      <c r="B4165" t="str">
        <f t="shared" si="591"/>
        <v xml:space="preserve"> Gdańsk </v>
      </c>
      <c r="C4165" s="4" t="s">
        <v>18</v>
      </c>
      <c r="D4165" s="6">
        <v>35397</v>
      </c>
      <c r="E4165" s="6">
        <v>15823</v>
      </c>
      <c r="F4165" s="6">
        <v>19574</v>
      </c>
      <c r="G4165" t="b">
        <f t="shared" si="586"/>
        <v>0</v>
      </c>
      <c r="H4165" t="b">
        <f t="shared" si="587"/>
        <v>1</v>
      </c>
      <c r="I4165" t="b">
        <f t="shared" si="588"/>
        <v>1</v>
      </c>
      <c r="J4165" t="b">
        <f t="shared" si="589"/>
        <v>0</v>
      </c>
    </row>
    <row r="4166" spans="1:10">
      <c r="A4166" s="1" t="s">
        <v>416</v>
      </c>
      <c r="B4166" t="str">
        <f t="shared" si="591"/>
        <v xml:space="preserve"> Gdańsk </v>
      </c>
      <c r="C4166" s="4" t="s">
        <v>19</v>
      </c>
      <c r="D4166" s="6">
        <v>31373</v>
      </c>
      <c r="E4166" s="6">
        <v>13790</v>
      </c>
      <c r="F4166" s="6">
        <v>17583</v>
      </c>
      <c r="G4166" t="b">
        <f t="shared" si="586"/>
        <v>0</v>
      </c>
      <c r="H4166" t="b">
        <f t="shared" si="587"/>
        <v>1</v>
      </c>
      <c r="I4166" t="b">
        <f t="shared" si="588"/>
        <v>1</v>
      </c>
      <c r="J4166" t="b">
        <f t="shared" si="589"/>
        <v>0</v>
      </c>
    </row>
    <row r="4167" spans="1:10">
      <c r="A4167" s="1" t="s">
        <v>416</v>
      </c>
      <c r="B4167" t="str">
        <f t="shared" si="591"/>
        <v xml:space="preserve"> Gdańsk </v>
      </c>
      <c r="C4167" s="4" t="s">
        <v>5</v>
      </c>
      <c r="D4167" s="6">
        <v>55251</v>
      </c>
      <c r="E4167" s="6">
        <v>20758</v>
      </c>
      <c r="F4167" s="6">
        <v>34493</v>
      </c>
      <c r="G4167" t="b">
        <f t="shared" si="586"/>
        <v>1</v>
      </c>
      <c r="H4167" t="b">
        <f t="shared" si="587"/>
        <v>1</v>
      </c>
      <c r="I4167" t="b">
        <f t="shared" si="588"/>
        <v>0</v>
      </c>
      <c r="J4167" t="b">
        <f t="shared" si="589"/>
        <v>0</v>
      </c>
    </row>
    <row r="4168" spans="1:10">
      <c r="A4168" s="1" t="s">
        <v>416</v>
      </c>
      <c r="B4168" t="str">
        <f t="shared" si="591"/>
        <v xml:space="preserve"> Gdańsk </v>
      </c>
      <c r="C4168" s="4" t="s">
        <v>4</v>
      </c>
      <c r="D4168" s="6">
        <f>SUM(D4166:D4167)</f>
        <v>86624</v>
      </c>
      <c r="E4168" s="6">
        <f>SUM(E4166:E4167)</f>
        <v>34548</v>
      </c>
      <c r="F4168" s="6">
        <f t="shared" ref="F4168" si="592">SUM(F4166:F4167)</f>
        <v>52076</v>
      </c>
      <c r="G4168" t="b">
        <f t="shared" si="586"/>
        <v>1</v>
      </c>
      <c r="H4168" t="b">
        <f t="shared" si="587"/>
        <v>0</v>
      </c>
      <c r="I4168" t="b">
        <f t="shared" si="588"/>
        <v>1</v>
      </c>
      <c r="J4168" t="b">
        <f t="shared" si="589"/>
        <v>0</v>
      </c>
    </row>
    <row r="4169" spans="1:10">
      <c r="A4169" s="1" t="s">
        <v>416</v>
      </c>
      <c r="B4169" t="str">
        <f t="shared" si="591"/>
        <v xml:space="preserve"> Gdynia </v>
      </c>
      <c r="C4169" s="4" t="s">
        <v>288</v>
      </c>
      <c r="D4169" s="6">
        <v>247329</v>
      </c>
      <c r="E4169" s="6">
        <v>117004</v>
      </c>
      <c r="F4169" s="6">
        <v>130325</v>
      </c>
      <c r="G4169" t="b">
        <f t="shared" si="586"/>
        <v>1</v>
      </c>
      <c r="H4169" t="b">
        <f t="shared" si="587"/>
        <v>1</v>
      </c>
      <c r="I4169" t="b">
        <f t="shared" si="588"/>
        <v>1</v>
      </c>
      <c r="J4169" t="b">
        <f t="shared" si="589"/>
        <v>1</v>
      </c>
    </row>
    <row r="4170" spans="1:10">
      <c r="A4170" s="1" t="s">
        <v>416</v>
      </c>
      <c r="B4170" t="str">
        <f t="shared" si="591"/>
        <v xml:space="preserve"> Gdynia </v>
      </c>
      <c r="C4170" s="4" t="s">
        <v>6</v>
      </c>
      <c r="D4170" s="6">
        <v>11320</v>
      </c>
      <c r="E4170" s="6">
        <v>5728</v>
      </c>
      <c r="F4170" s="6">
        <v>5592</v>
      </c>
      <c r="G4170" t="b">
        <f t="shared" si="586"/>
        <v>0</v>
      </c>
      <c r="H4170" t="b">
        <f t="shared" si="587"/>
        <v>1</v>
      </c>
      <c r="I4170" t="b">
        <f t="shared" si="588"/>
        <v>1</v>
      </c>
      <c r="J4170" t="b">
        <f t="shared" si="589"/>
        <v>0</v>
      </c>
    </row>
    <row r="4171" spans="1:10">
      <c r="A4171" s="1" t="s">
        <v>416</v>
      </c>
      <c r="B4171" t="str">
        <f t="shared" si="591"/>
        <v xml:space="preserve"> Gdynia </v>
      </c>
      <c r="C4171" s="4" t="s">
        <v>7</v>
      </c>
      <c r="D4171" s="6">
        <v>11956</v>
      </c>
      <c r="E4171" s="6">
        <v>6131</v>
      </c>
      <c r="F4171" s="6">
        <v>5825</v>
      </c>
      <c r="G4171" t="b">
        <f t="shared" si="586"/>
        <v>0</v>
      </c>
      <c r="H4171" t="b">
        <f t="shared" si="587"/>
        <v>1</v>
      </c>
      <c r="I4171" t="b">
        <f t="shared" si="588"/>
        <v>1</v>
      </c>
      <c r="J4171" t="b">
        <f t="shared" si="589"/>
        <v>0</v>
      </c>
    </row>
    <row r="4172" spans="1:10">
      <c r="A4172" s="1" t="s">
        <v>416</v>
      </c>
      <c r="B4172" t="str">
        <f t="shared" si="591"/>
        <v xml:space="preserve"> Gdynia </v>
      </c>
      <c r="C4172" s="4" t="s">
        <v>8</v>
      </c>
      <c r="D4172" s="6">
        <v>10311</v>
      </c>
      <c r="E4172" s="6">
        <v>5314</v>
      </c>
      <c r="F4172" s="6">
        <v>4997</v>
      </c>
      <c r="G4172" t="b">
        <f t="shared" si="586"/>
        <v>0</v>
      </c>
      <c r="H4172" t="b">
        <f t="shared" si="587"/>
        <v>1</v>
      </c>
      <c r="I4172" t="b">
        <f t="shared" si="588"/>
        <v>1</v>
      </c>
      <c r="J4172" t="b">
        <f t="shared" si="589"/>
        <v>0</v>
      </c>
    </row>
    <row r="4173" spans="1:10">
      <c r="A4173" s="1" t="s">
        <v>416</v>
      </c>
      <c r="B4173" t="str">
        <f t="shared" si="591"/>
        <v xml:space="preserve"> Gdynia </v>
      </c>
      <c r="C4173" s="4" t="s">
        <v>9</v>
      </c>
      <c r="D4173" s="6">
        <v>10425</v>
      </c>
      <c r="E4173" s="6">
        <v>5316</v>
      </c>
      <c r="F4173" s="6">
        <v>5109</v>
      </c>
      <c r="G4173" t="b">
        <f t="shared" si="586"/>
        <v>0</v>
      </c>
      <c r="H4173" t="b">
        <f t="shared" si="587"/>
        <v>1</v>
      </c>
      <c r="I4173" t="b">
        <f t="shared" si="588"/>
        <v>1</v>
      </c>
      <c r="J4173" t="b">
        <f t="shared" si="589"/>
        <v>0</v>
      </c>
    </row>
    <row r="4174" spans="1:10">
      <c r="A4174" s="1" t="s">
        <v>416</v>
      </c>
      <c r="B4174" t="str">
        <f t="shared" si="591"/>
        <v xml:space="preserve"> Gdynia </v>
      </c>
      <c r="C4174" s="4" t="s">
        <v>10</v>
      </c>
      <c r="D4174" s="6">
        <v>12416</v>
      </c>
      <c r="E4174" s="6">
        <v>6355</v>
      </c>
      <c r="F4174" s="6">
        <v>6061</v>
      </c>
      <c r="G4174" t="b">
        <f t="shared" si="586"/>
        <v>0</v>
      </c>
      <c r="H4174" t="b">
        <f t="shared" si="587"/>
        <v>1</v>
      </c>
      <c r="I4174" t="b">
        <f t="shared" si="588"/>
        <v>1</v>
      </c>
      <c r="J4174" t="b">
        <f t="shared" si="589"/>
        <v>0</v>
      </c>
    </row>
    <row r="4175" spans="1:10">
      <c r="A4175" s="1" t="s">
        <v>416</v>
      </c>
      <c r="B4175" t="str">
        <f t="shared" si="591"/>
        <v xml:space="preserve"> Gdynia </v>
      </c>
      <c r="C4175" s="4" t="s">
        <v>11</v>
      </c>
      <c r="D4175" s="6">
        <v>16171</v>
      </c>
      <c r="E4175" s="6">
        <v>7900</v>
      </c>
      <c r="F4175" s="6">
        <v>8271</v>
      </c>
      <c r="G4175" t="b">
        <f t="shared" si="586"/>
        <v>0</v>
      </c>
      <c r="H4175" t="b">
        <f t="shared" si="587"/>
        <v>1</v>
      </c>
      <c r="I4175" t="b">
        <f t="shared" si="588"/>
        <v>1</v>
      </c>
      <c r="J4175" t="b">
        <f t="shared" si="589"/>
        <v>0</v>
      </c>
    </row>
    <row r="4176" spans="1:10">
      <c r="A4176" s="1" t="s">
        <v>416</v>
      </c>
      <c r="B4176" t="str">
        <f t="shared" si="591"/>
        <v xml:space="preserve"> Gdynia </v>
      </c>
      <c r="C4176" s="4" t="s">
        <v>12</v>
      </c>
      <c r="D4176" s="6">
        <v>21046</v>
      </c>
      <c r="E4176" s="6">
        <v>10295</v>
      </c>
      <c r="F4176" s="6">
        <v>10751</v>
      </c>
      <c r="G4176" t="b">
        <f t="shared" si="586"/>
        <v>0</v>
      </c>
      <c r="H4176" t="b">
        <f t="shared" si="587"/>
        <v>1</v>
      </c>
      <c r="I4176" t="b">
        <f t="shared" si="588"/>
        <v>1</v>
      </c>
      <c r="J4176" t="b">
        <f t="shared" si="589"/>
        <v>0</v>
      </c>
    </row>
    <row r="4177" spans="1:10">
      <c r="A4177" s="1" t="s">
        <v>416</v>
      </c>
      <c r="B4177" t="str">
        <f t="shared" si="591"/>
        <v xml:space="preserve"> Gdynia </v>
      </c>
      <c r="C4177" s="4" t="s">
        <v>13</v>
      </c>
      <c r="D4177" s="6">
        <v>20710</v>
      </c>
      <c r="E4177" s="6">
        <v>10195</v>
      </c>
      <c r="F4177" s="6">
        <v>10515</v>
      </c>
      <c r="G4177" t="b">
        <f t="shared" si="586"/>
        <v>0</v>
      </c>
      <c r="H4177" t="b">
        <f t="shared" si="587"/>
        <v>1</v>
      </c>
      <c r="I4177" t="b">
        <f t="shared" si="588"/>
        <v>1</v>
      </c>
      <c r="J4177" t="b">
        <f t="shared" si="589"/>
        <v>0</v>
      </c>
    </row>
    <row r="4178" spans="1:10">
      <c r="A4178" s="1" t="s">
        <v>416</v>
      </c>
      <c r="B4178" t="str">
        <f t="shared" si="591"/>
        <v xml:space="preserve"> Gdynia </v>
      </c>
      <c r="C4178" s="4" t="s">
        <v>14</v>
      </c>
      <c r="D4178" s="6">
        <v>18964</v>
      </c>
      <c r="E4178" s="6">
        <v>9302</v>
      </c>
      <c r="F4178" s="6">
        <v>9662</v>
      </c>
      <c r="G4178" t="b">
        <f t="shared" si="586"/>
        <v>0</v>
      </c>
      <c r="H4178" t="b">
        <f t="shared" si="587"/>
        <v>1</v>
      </c>
      <c r="I4178" t="b">
        <f t="shared" si="588"/>
        <v>1</v>
      </c>
      <c r="J4178" t="b">
        <f t="shared" si="589"/>
        <v>0</v>
      </c>
    </row>
    <row r="4179" spans="1:10">
      <c r="A4179" s="1" t="s">
        <v>416</v>
      </c>
      <c r="B4179" t="str">
        <f t="shared" si="591"/>
        <v xml:space="preserve"> Gdynia </v>
      </c>
      <c r="C4179" s="4" t="s">
        <v>15</v>
      </c>
      <c r="D4179" s="6">
        <v>14603</v>
      </c>
      <c r="E4179" s="6">
        <v>7282</v>
      </c>
      <c r="F4179" s="6">
        <v>7321</v>
      </c>
      <c r="G4179" t="b">
        <f t="shared" si="586"/>
        <v>0</v>
      </c>
      <c r="H4179" t="b">
        <f t="shared" si="587"/>
        <v>1</v>
      </c>
      <c r="I4179" t="b">
        <f t="shared" si="588"/>
        <v>1</v>
      </c>
      <c r="J4179" t="b">
        <f t="shared" si="589"/>
        <v>0</v>
      </c>
    </row>
    <row r="4180" spans="1:10">
      <c r="A4180" s="1" t="s">
        <v>416</v>
      </c>
      <c r="B4180" t="str">
        <f t="shared" si="591"/>
        <v xml:space="preserve"> Gdynia </v>
      </c>
      <c r="C4180" s="4" t="s">
        <v>16</v>
      </c>
      <c r="D4180" s="6">
        <v>14083</v>
      </c>
      <c r="E4180" s="6">
        <v>6829</v>
      </c>
      <c r="F4180" s="6">
        <v>7254</v>
      </c>
      <c r="G4180" t="b">
        <f t="shared" si="586"/>
        <v>0</v>
      </c>
      <c r="H4180" t="b">
        <f t="shared" si="587"/>
        <v>1</v>
      </c>
      <c r="I4180" t="b">
        <f t="shared" si="588"/>
        <v>1</v>
      </c>
      <c r="J4180" t="b">
        <f t="shared" si="589"/>
        <v>0</v>
      </c>
    </row>
    <row r="4181" spans="1:10">
      <c r="A4181" s="1" t="s">
        <v>416</v>
      </c>
      <c r="B4181" t="str">
        <f t="shared" si="591"/>
        <v xml:space="preserve"> Gdynia </v>
      </c>
      <c r="C4181" s="4" t="s">
        <v>17</v>
      </c>
      <c r="D4181" s="6">
        <v>17237</v>
      </c>
      <c r="E4181" s="6">
        <v>8029</v>
      </c>
      <c r="F4181" s="6">
        <v>9208</v>
      </c>
      <c r="G4181" t="b">
        <f t="shared" si="586"/>
        <v>0</v>
      </c>
      <c r="H4181" t="b">
        <f t="shared" si="587"/>
        <v>1</v>
      </c>
      <c r="I4181" t="b">
        <f t="shared" si="588"/>
        <v>1</v>
      </c>
      <c r="J4181" t="b">
        <f t="shared" si="589"/>
        <v>0</v>
      </c>
    </row>
    <row r="4182" spans="1:10">
      <c r="A4182" s="1" t="s">
        <v>416</v>
      </c>
      <c r="B4182" t="str">
        <f t="shared" si="591"/>
        <v xml:space="preserve"> Gdynia </v>
      </c>
      <c r="C4182" s="4" t="s">
        <v>18</v>
      </c>
      <c r="D4182" s="6">
        <v>19318</v>
      </c>
      <c r="E4182" s="6">
        <v>8638</v>
      </c>
      <c r="F4182" s="6">
        <v>10680</v>
      </c>
      <c r="G4182" t="b">
        <f t="shared" si="586"/>
        <v>0</v>
      </c>
      <c r="H4182" t="b">
        <f t="shared" si="587"/>
        <v>1</v>
      </c>
      <c r="I4182" t="b">
        <f t="shared" si="588"/>
        <v>1</v>
      </c>
      <c r="J4182" t="b">
        <f t="shared" si="589"/>
        <v>0</v>
      </c>
    </row>
    <row r="4183" spans="1:10">
      <c r="A4183" s="1" t="s">
        <v>416</v>
      </c>
      <c r="B4183" t="str">
        <f t="shared" si="591"/>
        <v xml:space="preserve"> Gdynia </v>
      </c>
      <c r="C4183" s="4" t="s">
        <v>19</v>
      </c>
      <c r="D4183" s="6">
        <v>17324</v>
      </c>
      <c r="E4183" s="6">
        <v>7627</v>
      </c>
      <c r="F4183" s="6">
        <v>9697</v>
      </c>
      <c r="G4183" t="b">
        <f t="shared" si="586"/>
        <v>0</v>
      </c>
      <c r="H4183" t="b">
        <f t="shared" si="587"/>
        <v>1</v>
      </c>
      <c r="I4183" t="b">
        <f t="shared" si="588"/>
        <v>1</v>
      </c>
      <c r="J4183" t="b">
        <f t="shared" si="589"/>
        <v>0</v>
      </c>
    </row>
    <row r="4184" spans="1:10">
      <c r="A4184" s="1" t="s">
        <v>416</v>
      </c>
      <c r="B4184" t="str">
        <f t="shared" si="591"/>
        <v xml:space="preserve"> Gdynia </v>
      </c>
      <c r="C4184" s="4" t="s">
        <v>5</v>
      </c>
      <c r="D4184" s="6">
        <v>31445</v>
      </c>
      <c r="E4184" s="6">
        <v>12063</v>
      </c>
      <c r="F4184" s="6">
        <v>19382</v>
      </c>
      <c r="G4184" t="b">
        <f t="shared" si="586"/>
        <v>1</v>
      </c>
      <c r="H4184" t="b">
        <f t="shared" si="587"/>
        <v>1</v>
      </c>
      <c r="I4184" t="b">
        <f t="shared" si="588"/>
        <v>0</v>
      </c>
      <c r="J4184" t="b">
        <f t="shared" si="589"/>
        <v>0</v>
      </c>
    </row>
    <row r="4185" spans="1:10">
      <c r="A4185" s="1" t="s">
        <v>416</v>
      </c>
      <c r="B4185" t="str">
        <f t="shared" si="591"/>
        <v xml:space="preserve"> Gdynia </v>
      </c>
      <c r="C4185" s="4" t="s">
        <v>4</v>
      </c>
      <c r="D4185" s="6">
        <f>SUM(D4183:D4184)</f>
        <v>48769</v>
      </c>
      <c r="E4185" s="6">
        <f>SUM(E4183:E4184)</f>
        <v>19690</v>
      </c>
      <c r="F4185" s="6">
        <f t="shared" ref="F4185" si="593">SUM(F4183:F4184)</f>
        <v>29079</v>
      </c>
      <c r="G4185" t="b">
        <f t="shared" si="586"/>
        <v>1</v>
      </c>
      <c r="H4185" t="b">
        <f t="shared" si="587"/>
        <v>0</v>
      </c>
      <c r="I4185" t="b">
        <f t="shared" si="588"/>
        <v>1</v>
      </c>
      <c r="J4185" t="b">
        <f t="shared" si="589"/>
        <v>0</v>
      </c>
    </row>
    <row r="4186" spans="1:10">
      <c r="A4186" s="1" t="s">
        <v>416</v>
      </c>
      <c r="B4186" t="str">
        <f t="shared" si="591"/>
        <v xml:space="preserve"> Słupsk </v>
      </c>
      <c r="C4186" s="4" t="s">
        <v>289</v>
      </c>
      <c r="D4186" s="6">
        <v>92170</v>
      </c>
      <c r="E4186" s="6">
        <v>43486</v>
      </c>
      <c r="F4186" s="6">
        <v>48684</v>
      </c>
      <c r="G4186" t="b">
        <f t="shared" si="586"/>
        <v>1</v>
      </c>
      <c r="H4186" t="b">
        <f t="shared" si="587"/>
        <v>1</v>
      </c>
      <c r="I4186" t="b">
        <f t="shared" si="588"/>
        <v>1</v>
      </c>
      <c r="J4186" t="b">
        <f t="shared" si="589"/>
        <v>1</v>
      </c>
    </row>
    <row r="4187" spans="1:10">
      <c r="A4187" s="1" t="s">
        <v>416</v>
      </c>
      <c r="B4187" t="str">
        <f t="shared" si="591"/>
        <v xml:space="preserve"> Słupsk </v>
      </c>
      <c r="C4187" s="4" t="s">
        <v>6</v>
      </c>
      <c r="D4187" s="6">
        <v>4063</v>
      </c>
      <c r="E4187" s="6">
        <v>2072</v>
      </c>
      <c r="F4187" s="6">
        <v>1991</v>
      </c>
      <c r="G4187" t="b">
        <f t="shared" si="586"/>
        <v>0</v>
      </c>
      <c r="H4187" t="b">
        <f t="shared" si="587"/>
        <v>1</v>
      </c>
      <c r="I4187" t="b">
        <f t="shared" si="588"/>
        <v>1</v>
      </c>
      <c r="J4187" t="b">
        <f t="shared" si="589"/>
        <v>0</v>
      </c>
    </row>
    <row r="4188" spans="1:10">
      <c r="A4188" s="1" t="s">
        <v>416</v>
      </c>
      <c r="B4188" t="str">
        <f t="shared" si="591"/>
        <v xml:space="preserve"> Słupsk </v>
      </c>
      <c r="C4188" s="4" t="s">
        <v>7</v>
      </c>
      <c r="D4188" s="6">
        <v>4429</v>
      </c>
      <c r="E4188" s="6">
        <v>2282</v>
      </c>
      <c r="F4188" s="6">
        <v>2147</v>
      </c>
      <c r="G4188" t="b">
        <f t="shared" si="586"/>
        <v>0</v>
      </c>
      <c r="H4188" t="b">
        <f t="shared" si="587"/>
        <v>1</v>
      </c>
      <c r="I4188" t="b">
        <f t="shared" si="588"/>
        <v>1</v>
      </c>
      <c r="J4188" t="b">
        <f t="shared" si="589"/>
        <v>0</v>
      </c>
    </row>
    <row r="4189" spans="1:10">
      <c r="A4189" s="1" t="s">
        <v>416</v>
      </c>
      <c r="B4189" t="str">
        <f t="shared" si="591"/>
        <v xml:space="preserve"> Słupsk </v>
      </c>
      <c r="C4189" s="4" t="s">
        <v>8</v>
      </c>
      <c r="D4189" s="6">
        <v>3820</v>
      </c>
      <c r="E4189" s="6">
        <v>1963</v>
      </c>
      <c r="F4189" s="6">
        <v>1857</v>
      </c>
      <c r="G4189" t="b">
        <f t="shared" si="586"/>
        <v>0</v>
      </c>
      <c r="H4189" t="b">
        <f t="shared" si="587"/>
        <v>1</v>
      </c>
      <c r="I4189" t="b">
        <f t="shared" si="588"/>
        <v>1</v>
      </c>
      <c r="J4189" t="b">
        <f t="shared" si="589"/>
        <v>0</v>
      </c>
    </row>
    <row r="4190" spans="1:10">
      <c r="A4190" s="1" t="s">
        <v>416</v>
      </c>
      <c r="B4190" t="str">
        <f t="shared" si="591"/>
        <v xml:space="preserve"> Słupsk </v>
      </c>
      <c r="C4190" s="4" t="s">
        <v>9</v>
      </c>
      <c r="D4190" s="6">
        <v>4061</v>
      </c>
      <c r="E4190" s="6">
        <v>2084</v>
      </c>
      <c r="F4190" s="6">
        <v>1977</v>
      </c>
      <c r="G4190" t="b">
        <f t="shared" si="586"/>
        <v>0</v>
      </c>
      <c r="H4190" t="b">
        <f t="shared" si="587"/>
        <v>1</v>
      </c>
      <c r="I4190" t="b">
        <f t="shared" si="588"/>
        <v>1</v>
      </c>
      <c r="J4190" t="b">
        <f t="shared" si="589"/>
        <v>0</v>
      </c>
    </row>
    <row r="4191" spans="1:10">
      <c r="A4191" s="1" t="s">
        <v>416</v>
      </c>
      <c r="B4191" t="str">
        <f t="shared" si="591"/>
        <v xml:space="preserve"> Słupsk </v>
      </c>
      <c r="C4191" s="4" t="s">
        <v>10</v>
      </c>
      <c r="D4191" s="6">
        <v>4824</v>
      </c>
      <c r="E4191" s="6">
        <v>2434</v>
      </c>
      <c r="F4191" s="6">
        <v>2390</v>
      </c>
      <c r="G4191" t="b">
        <f t="shared" si="586"/>
        <v>0</v>
      </c>
      <c r="H4191" t="b">
        <f t="shared" si="587"/>
        <v>1</v>
      </c>
      <c r="I4191" t="b">
        <f t="shared" si="588"/>
        <v>1</v>
      </c>
      <c r="J4191" t="b">
        <f t="shared" si="589"/>
        <v>0</v>
      </c>
    </row>
    <row r="4192" spans="1:10">
      <c r="A4192" s="1" t="s">
        <v>416</v>
      </c>
      <c r="B4192" t="str">
        <f t="shared" si="591"/>
        <v xml:space="preserve"> Słupsk </v>
      </c>
      <c r="C4192" s="4" t="s">
        <v>11</v>
      </c>
      <c r="D4192" s="6">
        <v>6121</v>
      </c>
      <c r="E4192" s="6">
        <v>3154</v>
      </c>
      <c r="F4192" s="6">
        <v>2967</v>
      </c>
      <c r="G4192" t="b">
        <f t="shared" si="586"/>
        <v>0</v>
      </c>
      <c r="H4192" t="b">
        <f t="shared" si="587"/>
        <v>1</v>
      </c>
      <c r="I4192" t="b">
        <f t="shared" si="588"/>
        <v>1</v>
      </c>
      <c r="J4192" t="b">
        <f t="shared" si="589"/>
        <v>0</v>
      </c>
    </row>
    <row r="4193" spans="1:10">
      <c r="A4193" s="1" t="s">
        <v>416</v>
      </c>
      <c r="B4193" t="str">
        <f t="shared" si="591"/>
        <v xml:space="preserve"> Słupsk </v>
      </c>
      <c r="C4193" s="4" t="s">
        <v>12</v>
      </c>
      <c r="D4193" s="6">
        <v>7849</v>
      </c>
      <c r="E4193" s="6">
        <v>3987</v>
      </c>
      <c r="F4193" s="6">
        <v>3862</v>
      </c>
      <c r="G4193" t="b">
        <f t="shared" si="586"/>
        <v>0</v>
      </c>
      <c r="H4193" t="b">
        <f t="shared" si="587"/>
        <v>1</v>
      </c>
      <c r="I4193" t="b">
        <f t="shared" si="588"/>
        <v>1</v>
      </c>
      <c r="J4193" t="b">
        <f t="shared" si="589"/>
        <v>0</v>
      </c>
    </row>
    <row r="4194" spans="1:10">
      <c r="A4194" s="1" t="s">
        <v>416</v>
      </c>
      <c r="B4194" t="str">
        <f t="shared" si="591"/>
        <v xml:space="preserve"> Słupsk </v>
      </c>
      <c r="C4194" s="4" t="s">
        <v>13</v>
      </c>
      <c r="D4194" s="6">
        <v>7451</v>
      </c>
      <c r="E4194" s="6">
        <v>3755</v>
      </c>
      <c r="F4194" s="6">
        <v>3696</v>
      </c>
      <c r="G4194" t="b">
        <f t="shared" si="586"/>
        <v>0</v>
      </c>
      <c r="H4194" t="b">
        <f t="shared" si="587"/>
        <v>1</v>
      </c>
      <c r="I4194" t="b">
        <f t="shared" si="588"/>
        <v>1</v>
      </c>
      <c r="J4194" t="b">
        <f t="shared" si="589"/>
        <v>0</v>
      </c>
    </row>
    <row r="4195" spans="1:10">
      <c r="A4195" s="1" t="s">
        <v>416</v>
      </c>
      <c r="B4195" t="str">
        <f t="shared" si="591"/>
        <v xml:space="preserve"> Słupsk </v>
      </c>
      <c r="C4195" s="4" t="s">
        <v>14</v>
      </c>
      <c r="D4195" s="6">
        <v>6458</v>
      </c>
      <c r="E4195" s="6">
        <v>3177</v>
      </c>
      <c r="F4195" s="6">
        <v>3281</v>
      </c>
      <c r="G4195" t="b">
        <f t="shared" si="586"/>
        <v>0</v>
      </c>
      <c r="H4195" t="b">
        <f t="shared" si="587"/>
        <v>1</v>
      </c>
      <c r="I4195" t="b">
        <f t="shared" si="588"/>
        <v>1</v>
      </c>
      <c r="J4195" t="b">
        <f t="shared" si="589"/>
        <v>0</v>
      </c>
    </row>
    <row r="4196" spans="1:10">
      <c r="A4196" s="1" t="s">
        <v>416</v>
      </c>
      <c r="B4196" t="str">
        <f t="shared" si="591"/>
        <v xml:space="preserve"> Słupsk </v>
      </c>
      <c r="C4196" s="4" t="s">
        <v>15</v>
      </c>
      <c r="D4196" s="6">
        <v>5372</v>
      </c>
      <c r="E4196" s="6">
        <v>2572</v>
      </c>
      <c r="F4196" s="6">
        <v>2800</v>
      </c>
      <c r="G4196" t="b">
        <f t="shared" si="586"/>
        <v>0</v>
      </c>
      <c r="H4196" t="b">
        <f t="shared" si="587"/>
        <v>1</v>
      </c>
      <c r="I4196" t="b">
        <f t="shared" si="588"/>
        <v>1</v>
      </c>
      <c r="J4196" t="b">
        <f t="shared" si="589"/>
        <v>0</v>
      </c>
    </row>
    <row r="4197" spans="1:10">
      <c r="A4197" s="1" t="s">
        <v>416</v>
      </c>
      <c r="B4197" t="str">
        <f t="shared" si="591"/>
        <v xml:space="preserve"> Słupsk </v>
      </c>
      <c r="C4197" s="4" t="s">
        <v>16</v>
      </c>
      <c r="D4197" s="6">
        <v>5820</v>
      </c>
      <c r="E4197" s="6">
        <v>2724</v>
      </c>
      <c r="F4197" s="6">
        <v>3096</v>
      </c>
      <c r="G4197" t="b">
        <f t="shared" si="586"/>
        <v>0</v>
      </c>
      <c r="H4197" t="b">
        <f t="shared" si="587"/>
        <v>1</v>
      </c>
      <c r="I4197" t="b">
        <f t="shared" si="588"/>
        <v>1</v>
      </c>
      <c r="J4197" t="b">
        <f t="shared" si="589"/>
        <v>0</v>
      </c>
    </row>
    <row r="4198" spans="1:10">
      <c r="A4198" s="1" t="s">
        <v>416</v>
      </c>
      <c r="B4198" t="str">
        <f t="shared" si="591"/>
        <v xml:space="preserve"> Słupsk </v>
      </c>
      <c r="C4198" s="4" t="s">
        <v>17</v>
      </c>
      <c r="D4198" s="6">
        <v>7295</v>
      </c>
      <c r="E4198" s="6">
        <v>3391</v>
      </c>
      <c r="F4198" s="6">
        <v>3904</v>
      </c>
      <c r="G4198" t="b">
        <f t="shared" si="586"/>
        <v>0</v>
      </c>
      <c r="H4198" t="b">
        <f t="shared" si="587"/>
        <v>1</v>
      </c>
      <c r="I4198" t="b">
        <f t="shared" si="588"/>
        <v>1</v>
      </c>
      <c r="J4198" t="b">
        <f t="shared" si="589"/>
        <v>0</v>
      </c>
    </row>
    <row r="4199" spans="1:10">
      <c r="A4199" s="1" t="s">
        <v>416</v>
      </c>
      <c r="B4199" t="str">
        <f t="shared" si="591"/>
        <v xml:space="preserve"> Słupsk </v>
      </c>
      <c r="C4199" s="4" t="s">
        <v>18</v>
      </c>
      <c r="D4199" s="6">
        <v>7699</v>
      </c>
      <c r="E4199" s="6">
        <v>3386</v>
      </c>
      <c r="F4199" s="6">
        <v>4313</v>
      </c>
      <c r="G4199" t="b">
        <f t="shared" si="586"/>
        <v>0</v>
      </c>
      <c r="H4199" t="b">
        <f t="shared" si="587"/>
        <v>1</v>
      </c>
      <c r="I4199" t="b">
        <f t="shared" si="588"/>
        <v>1</v>
      </c>
      <c r="J4199" t="b">
        <f t="shared" si="589"/>
        <v>0</v>
      </c>
    </row>
    <row r="4200" spans="1:10">
      <c r="A4200" s="1" t="s">
        <v>416</v>
      </c>
      <c r="B4200" t="str">
        <f t="shared" si="591"/>
        <v xml:space="preserve"> Słupsk </v>
      </c>
      <c r="C4200" s="4" t="s">
        <v>19</v>
      </c>
      <c r="D4200" s="6">
        <v>6521</v>
      </c>
      <c r="E4200" s="6">
        <v>2783</v>
      </c>
      <c r="F4200" s="6">
        <v>3738</v>
      </c>
      <c r="G4200" t="b">
        <f t="shared" ref="G4200:G4263" si="594">IFERROR(IF(SEARCH(" - ",C4200)&gt;0,FALSE,TRUE),TRUE)</f>
        <v>0</v>
      </c>
      <c r="H4200" t="b">
        <f t="shared" ref="H4200:H4263" si="595">IFERROR(IF(SEARCH("65+",C4200)&gt;0,FALSE,TRUE),TRUE)</f>
        <v>1</v>
      </c>
      <c r="I4200" t="b">
        <f t="shared" ref="I4200:I4263" si="596">IFERROR(IF(SEARCH("70",C4200)&gt;0,FALSE,TRUE),TRUE)</f>
        <v>1</v>
      </c>
      <c r="J4200" t="b">
        <f t="shared" ref="J4200:J4263" si="597">AND(G4200:I4200)</f>
        <v>0</v>
      </c>
    </row>
    <row r="4201" spans="1:10">
      <c r="A4201" s="1" t="s">
        <v>416</v>
      </c>
      <c r="B4201" t="str">
        <f t="shared" si="591"/>
        <v xml:space="preserve"> Słupsk </v>
      </c>
      <c r="C4201" s="4" t="s">
        <v>5</v>
      </c>
      <c r="D4201" s="6">
        <v>10387</v>
      </c>
      <c r="E4201" s="6">
        <v>3722</v>
      </c>
      <c r="F4201" s="6">
        <v>6665</v>
      </c>
      <c r="G4201" t="b">
        <f t="shared" si="594"/>
        <v>1</v>
      </c>
      <c r="H4201" t="b">
        <f t="shared" si="595"/>
        <v>1</v>
      </c>
      <c r="I4201" t="b">
        <f t="shared" si="596"/>
        <v>0</v>
      </c>
      <c r="J4201" t="b">
        <f t="shared" si="597"/>
        <v>0</v>
      </c>
    </row>
    <row r="4202" spans="1:10">
      <c r="A4202" s="1" t="s">
        <v>416</v>
      </c>
      <c r="B4202" t="str">
        <f t="shared" si="591"/>
        <v xml:space="preserve"> Słupsk </v>
      </c>
      <c r="C4202" s="4" t="s">
        <v>4</v>
      </c>
      <c r="D4202" s="6">
        <f>SUM(D4200:D4201)</f>
        <v>16908</v>
      </c>
      <c r="E4202" s="6">
        <f>SUM(E4200:E4201)</f>
        <v>6505</v>
      </c>
      <c r="F4202" s="6">
        <f t="shared" ref="F4202" si="598">SUM(F4200:F4201)</f>
        <v>10403</v>
      </c>
      <c r="G4202" t="b">
        <f t="shared" si="594"/>
        <v>1</v>
      </c>
      <c r="H4202" t="b">
        <f t="shared" si="595"/>
        <v>0</v>
      </c>
      <c r="I4202" t="b">
        <f t="shared" si="596"/>
        <v>1</v>
      </c>
      <c r="J4202" t="b">
        <f t="shared" si="597"/>
        <v>0</v>
      </c>
    </row>
    <row r="4203" spans="1:10">
      <c r="A4203" s="1" t="s">
        <v>416</v>
      </c>
      <c r="B4203" t="str">
        <f t="shared" si="591"/>
        <v xml:space="preserve"> Sopot </v>
      </c>
      <c r="C4203" s="4" t="s">
        <v>290</v>
      </c>
      <c r="D4203" s="6">
        <v>37089</v>
      </c>
      <c r="E4203" s="6">
        <v>17207</v>
      </c>
      <c r="F4203" s="6">
        <v>19882</v>
      </c>
      <c r="G4203" t="b">
        <f t="shared" si="594"/>
        <v>1</v>
      </c>
      <c r="H4203" t="b">
        <f t="shared" si="595"/>
        <v>1</v>
      </c>
      <c r="I4203" t="b">
        <f t="shared" si="596"/>
        <v>1</v>
      </c>
      <c r="J4203" t="b">
        <f t="shared" si="597"/>
        <v>1</v>
      </c>
    </row>
    <row r="4204" spans="1:10">
      <c r="A4204" s="1" t="s">
        <v>416</v>
      </c>
      <c r="B4204" t="str">
        <f t="shared" si="591"/>
        <v xml:space="preserve"> Sopot </v>
      </c>
      <c r="C4204" s="4" t="s">
        <v>6</v>
      </c>
      <c r="D4204" s="6">
        <v>1348</v>
      </c>
      <c r="E4204" s="6">
        <v>687</v>
      </c>
      <c r="F4204" s="6">
        <v>661</v>
      </c>
      <c r="G4204" t="b">
        <f t="shared" si="594"/>
        <v>0</v>
      </c>
      <c r="H4204" t="b">
        <f t="shared" si="595"/>
        <v>1</v>
      </c>
      <c r="I4204" t="b">
        <f t="shared" si="596"/>
        <v>1</v>
      </c>
      <c r="J4204" t="b">
        <f t="shared" si="597"/>
        <v>0</v>
      </c>
    </row>
    <row r="4205" spans="1:10">
      <c r="A4205" s="1" t="s">
        <v>416</v>
      </c>
      <c r="B4205" t="str">
        <f t="shared" si="591"/>
        <v xml:space="preserve"> Sopot </v>
      </c>
      <c r="C4205" s="4" t="s">
        <v>7</v>
      </c>
      <c r="D4205" s="6">
        <v>1344</v>
      </c>
      <c r="E4205" s="6">
        <v>709</v>
      </c>
      <c r="F4205" s="6">
        <v>635</v>
      </c>
      <c r="G4205" t="b">
        <f t="shared" si="594"/>
        <v>0</v>
      </c>
      <c r="H4205" t="b">
        <f t="shared" si="595"/>
        <v>1</v>
      </c>
      <c r="I4205" t="b">
        <f t="shared" si="596"/>
        <v>1</v>
      </c>
      <c r="J4205" t="b">
        <f t="shared" si="597"/>
        <v>0</v>
      </c>
    </row>
    <row r="4206" spans="1:10">
      <c r="A4206" s="1" t="s">
        <v>416</v>
      </c>
      <c r="B4206" t="str">
        <f t="shared" si="591"/>
        <v xml:space="preserve"> Sopot </v>
      </c>
      <c r="C4206" s="4" t="s">
        <v>8</v>
      </c>
      <c r="D4206" s="6">
        <v>1166</v>
      </c>
      <c r="E4206" s="6">
        <v>581</v>
      </c>
      <c r="F4206" s="6">
        <v>585</v>
      </c>
      <c r="G4206" t="b">
        <f t="shared" si="594"/>
        <v>0</v>
      </c>
      <c r="H4206" t="b">
        <f t="shared" si="595"/>
        <v>1</v>
      </c>
      <c r="I4206" t="b">
        <f t="shared" si="596"/>
        <v>1</v>
      </c>
      <c r="J4206" t="b">
        <f t="shared" si="597"/>
        <v>0</v>
      </c>
    </row>
    <row r="4207" spans="1:10">
      <c r="A4207" s="1" t="s">
        <v>416</v>
      </c>
      <c r="B4207" t="str">
        <f t="shared" si="591"/>
        <v xml:space="preserve"> Sopot </v>
      </c>
      <c r="C4207" s="4" t="s">
        <v>9</v>
      </c>
      <c r="D4207" s="6">
        <v>1203</v>
      </c>
      <c r="E4207" s="6">
        <v>620</v>
      </c>
      <c r="F4207" s="6">
        <v>583</v>
      </c>
      <c r="G4207" t="b">
        <f t="shared" si="594"/>
        <v>0</v>
      </c>
      <c r="H4207" t="b">
        <f t="shared" si="595"/>
        <v>1</v>
      </c>
      <c r="I4207" t="b">
        <f t="shared" si="596"/>
        <v>1</v>
      </c>
      <c r="J4207" t="b">
        <f t="shared" si="597"/>
        <v>0</v>
      </c>
    </row>
    <row r="4208" spans="1:10">
      <c r="A4208" s="1" t="s">
        <v>416</v>
      </c>
      <c r="B4208" t="str">
        <f t="shared" si="591"/>
        <v xml:space="preserve"> Sopot </v>
      </c>
      <c r="C4208" s="4" t="s">
        <v>10</v>
      </c>
      <c r="D4208" s="6">
        <v>1784</v>
      </c>
      <c r="E4208" s="6">
        <v>895</v>
      </c>
      <c r="F4208" s="6">
        <v>889</v>
      </c>
      <c r="G4208" t="b">
        <f t="shared" si="594"/>
        <v>0</v>
      </c>
      <c r="H4208" t="b">
        <f t="shared" si="595"/>
        <v>1</v>
      </c>
      <c r="I4208" t="b">
        <f t="shared" si="596"/>
        <v>1</v>
      </c>
      <c r="J4208" t="b">
        <f t="shared" si="597"/>
        <v>0</v>
      </c>
    </row>
    <row r="4209" spans="1:10">
      <c r="A4209" s="1" t="s">
        <v>416</v>
      </c>
      <c r="B4209" t="str">
        <f t="shared" si="591"/>
        <v xml:space="preserve"> Sopot </v>
      </c>
      <c r="C4209" s="4" t="s">
        <v>11</v>
      </c>
      <c r="D4209" s="6">
        <v>2527</v>
      </c>
      <c r="E4209" s="6">
        <v>1287</v>
      </c>
      <c r="F4209" s="6">
        <v>1240</v>
      </c>
      <c r="G4209" t="b">
        <f t="shared" si="594"/>
        <v>0</v>
      </c>
      <c r="H4209" t="b">
        <f t="shared" si="595"/>
        <v>1</v>
      </c>
      <c r="I4209" t="b">
        <f t="shared" si="596"/>
        <v>1</v>
      </c>
      <c r="J4209" t="b">
        <f t="shared" si="597"/>
        <v>0</v>
      </c>
    </row>
    <row r="4210" spans="1:10">
      <c r="A4210" s="1" t="s">
        <v>416</v>
      </c>
      <c r="B4210" t="str">
        <f t="shared" si="591"/>
        <v xml:space="preserve"> Sopot </v>
      </c>
      <c r="C4210" s="4" t="s">
        <v>12</v>
      </c>
      <c r="D4210" s="6">
        <v>3099</v>
      </c>
      <c r="E4210" s="6">
        <v>1529</v>
      </c>
      <c r="F4210" s="6">
        <v>1570</v>
      </c>
      <c r="G4210" t="b">
        <f t="shared" si="594"/>
        <v>0</v>
      </c>
      <c r="H4210" t="b">
        <f t="shared" si="595"/>
        <v>1</v>
      </c>
      <c r="I4210" t="b">
        <f t="shared" si="596"/>
        <v>1</v>
      </c>
      <c r="J4210" t="b">
        <f t="shared" si="597"/>
        <v>0</v>
      </c>
    </row>
    <row r="4211" spans="1:10">
      <c r="A4211" s="1" t="s">
        <v>416</v>
      </c>
      <c r="B4211" t="str">
        <f t="shared" si="591"/>
        <v xml:space="preserve"> Sopot </v>
      </c>
      <c r="C4211" s="4" t="s">
        <v>13</v>
      </c>
      <c r="D4211" s="6">
        <v>2797</v>
      </c>
      <c r="E4211" s="6">
        <v>1417</v>
      </c>
      <c r="F4211" s="6">
        <v>1380</v>
      </c>
      <c r="G4211" t="b">
        <f t="shared" si="594"/>
        <v>0</v>
      </c>
      <c r="H4211" t="b">
        <f t="shared" si="595"/>
        <v>1</v>
      </c>
      <c r="I4211" t="b">
        <f t="shared" si="596"/>
        <v>1</v>
      </c>
      <c r="J4211" t="b">
        <f t="shared" si="597"/>
        <v>0</v>
      </c>
    </row>
    <row r="4212" spans="1:10">
      <c r="A4212" s="1" t="s">
        <v>416</v>
      </c>
      <c r="B4212" t="str">
        <f t="shared" si="591"/>
        <v xml:space="preserve"> Sopot </v>
      </c>
      <c r="C4212" s="4" t="s">
        <v>14</v>
      </c>
      <c r="D4212" s="6">
        <v>2601</v>
      </c>
      <c r="E4212" s="6">
        <v>1250</v>
      </c>
      <c r="F4212" s="6">
        <v>1351</v>
      </c>
      <c r="G4212" t="b">
        <f t="shared" si="594"/>
        <v>0</v>
      </c>
      <c r="H4212" t="b">
        <f t="shared" si="595"/>
        <v>1</v>
      </c>
      <c r="I4212" t="b">
        <f t="shared" si="596"/>
        <v>1</v>
      </c>
      <c r="J4212" t="b">
        <f t="shared" si="597"/>
        <v>0</v>
      </c>
    </row>
    <row r="4213" spans="1:10">
      <c r="A4213" s="1" t="s">
        <v>416</v>
      </c>
      <c r="B4213" t="str">
        <f t="shared" si="591"/>
        <v xml:space="preserve"> Sopot </v>
      </c>
      <c r="C4213" s="4" t="s">
        <v>15</v>
      </c>
      <c r="D4213" s="6">
        <v>2144</v>
      </c>
      <c r="E4213" s="6">
        <v>1064</v>
      </c>
      <c r="F4213" s="6">
        <v>1080</v>
      </c>
      <c r="G4213" t="b">
        <f t="shared" si="594"/>
        <v>0</v>
      </c>
      <c r="H4213" t="b">
        <f t="shared" si="595"/>
        <v>1</v>
      </c>
      <c r="I4213" t="b">
        <f t="shared" si="596"/>
        <v>1</v>
      </c>
      <c r="J4213" t="b">
        <f t="shared" si="597"/>
        <v>0</v>
      </c>
    </row>
    <row r="4214" spans="1:10">
      <c r="A4214" s="1" t="s">
        <v>416</v>
      </c>
      <c r="B4214" t="str">
        <f t="shared" si="591"/>
        <v xml:space="preserve"> Sopot </v>
      </c>
      <c r="C4214" s="4" t="s">
        <v>16</v>
      </c>
      <c r="D4214" s="6">
        <v>2058</v>
      </c>
      <c r="E4214" s="6">
        <v>987</v>
      </c>
      <c r="F4214" s="6">
        <v>1071</v>
      </c>
      <c r="G4214" t="b">
        <f t="shared" si="594"/>
        <v>0</v>
      </c>
      <c r="H4214" t="b">
        <f t="shared" si="595"/>
        <v>1</v>
      </c>
      <c r="I4214" t="b">
        <f t="shared" si="596"/>
        <v>1</v>
      </c>
      <c r="J4214" t="b">
        <f t="shared" si="597"/>
        <v>0</v>
      </c>
    </row>
    <row r="4215" spans="1:10">
      <c r="A4215" s="1" t="s">
        <v>416</v>
      </c>
      <c r="B4215" t="str">
        <f t="shared" si="591"/>
        <v xml:space="preserve"> Sopot </v>
      </c>
      <c r="C4215" s="4" t="s">
        <v>17</v>
      </c>
      <c r="D4215" s="6">
        <v>2700</v>
      </c>
      <c r="E4215" s="6">
        <v>1212</v>
      </c>
      <c r="F4215" s="6">
        <v>1488</v>
      </c>
      <c r="G4215" t="b">
        <f t="shared" si="594"/>
        <v>0</v>
      </c>
      <c r="H4215" t="b">
        <f t="shared" si="595"/>
        <v>1</v>
      </c>
      <c r="I4215" t="b">
        <f t="shared" si="596"/>
        <v>1</v>
      </c>
      <c r="J4215" t="b">
        <f t="shared" si="597"/>
        <v>0</v>
      </c>
    </row>
    <row r="4216" spans="1:10">
      <c r="A4216" s="1" t="s">
        <v>416</v>
      </c>
      <c r="B4216" t="str">
        <f t="shared" ref="B4216:B4279" si="599">IF(C4215="65+",C4216,B4215)</f>
        <v xml:space="preserve"> Sopot </v>
      </c>
      <c r="C4216" s="4" t="s">
        <v>18</v>
      </c>
      <c r="D4216" s="6">
        <v>3149</v>
      </c>
      <c r="E4216" s="6">
        <v>1429</v>
      </c>
      <c r="F4216" s="6">
        <v>1720</v>
      </c>
      <c r="G4216" t="b">
        <f t="shared" si="594"/>
        <v>0</v>
      </c>
      <c r="H4216" t="b">
        <f t="shared" si="595"/>
        <v>1</v>
      </c>
      <c r="I4216" t="b">
        <f t="shared" si="596"/>
        <v>1</v>
      </c>
      <c r="J4216" t="b">
        <f t="shared" si="597"/>
        <v>0</v>
      </c>
    </row>
    <row r="4217" spans="1:10">
      <c r="A4217" s="1" t="s">
        <v>416</v>
      </c>
      <c r="B4217" t="str">
        <f t="shared" si="599"/>
        <v xml:space="preserve"> Sopot </v>
      </c>
      <c r="C4217" s="4" t="s">
        <v>19</v>
      </c>
      <c r="D4217" s="6">
        <v>3004</v>
      </c>
      <c r="E4217" s="6">
        <v>1259</v>
      </c>
      <c r="F4217" s="6">
        <v>1745</v>
      </c>
      <c r="G4217" t="b">
        <f t="shared" si="594"/>
        <v>0</v>
      </c>
      <c r="H4217" t="b">
        <f t="shared" si="595"/>
        <v>1</v>
      </c>
      <c r="I4217" t="b">
        <f t="shared" si="596"/>
        <v>1</v>
      </c>
      <c r="J4217" t="b">
        <f t="shared" si="597"/>
        <v>0</v>
      </c>
    </row>
    <row r="4218" spans="1:10">
      <c r="A4218" s="1" t="s">
        <v>416</v>
      </c>
      <c r="B4218" t="str">
        <f t="shared" si="599"/>
        <v xml:space="preserve"> Sopot </v>
      </c>
      <c r="C4218" s="4" t="s">
        <v>5</v>
      </c>
      <c r="D4218" s="6">
        <v>6165</v>
      </c>
      <c r="E4218" s="6">
        <v>2281</v>
      </c>
      <c r="F4218" s="6">
        <v>3884</v>
      </c>
      <c r="G4218" t="b">
        <f t="shared" si="594"/>
        <v>1</v>
      </c>
      <c r="H4218" t="b">
        <f t="shared" si="595"/>
        <v>1</v>
      </c>
      <c r="I4218" t="b">
        <f t="shared" si="596"/>
        <v>0</v>
      </c>
      <c r="J4218" t="b">
        <f t="shared" si="597"/>
        <v>0</v>
      </c>
    </row>
    <row r="4219" spans="1:10">
      <c r="A4219" s="1" t="s">
        <v>416</v>
      </c>
      <c r="B4219" t="str">
        <f t="shared" si="599"/>
        <v xml:space="preserve"> Sopot </v>
      </c>
      <c r="C4219" s="4" t="s">
        <v>4</v>
      </c>
      <c r="D4219" s="6">
        <f>SUM(D4217:D4218)</f>
        <v>9169</v>
      </c>
      <c r="E4219" s="6">
        <f>SUM(E4217:E4218)</f>
        <v>3540</v>
      </c>
      <c r="F4219" s="6">
        <f t="shared" ref="F4219" si="600">SUM(F4217:F4218)</f>
        <v>5629</v>
      </c>
      <c r="G4219" t="b">
        <f t="shared" si="594"/>
        <v>1</v>
      </c>
      <c r="H4219" t="b">
        <f t="shared" si="595"/>
        <v>0</v>
      </c>
      <c r="I4219" t="b">
        <f t="shared" si="596"/>
        <v>1</v>
      </c>
      <c r="J4219" t="b">
        <f t="shared" si="597"/>
        <v>0</v>
      </c>
    </row>
    <row r="4220" spans="1:10">
      <c r="A4220" s="1" t="s">
        <v>416</v>
      </c>
      <c r="B4220" t="str">
        <f t="shared" si="599"/>
        <v xml:space="preserve"> bytowski </v>
      </c>
      <c r="C4220" s="4" t="s">
        <v>291</v>
      </c>
      <c r="D4220" s="6">
        <v>78805</v>
      </c>
      <c r="E4220" s="6">
        <v>39262</v>
      </c>
      <c r="F4220" s="6">
        <v>39543</v>
      </c>
      <c r="G4220" t="b">
        <f t="shared" si="594"/>
        <v>1</v>
      </c>
      <c r="H4220" t="b">
        <f t="shared" si="595"/>
        <v>1</v>
      </c>
      <c r="I4220" t="b">
        <f t="shared" si="596"/>
        <v>1</v>
      </c>
      <c r="J4220" t="b">
        <f t="shared" si="597"/>
        <v>1</v>
      </c>
    </row>
    <row r="4221" spans="1:10">
      <c r="A4221" s="1" t="s">
        <v>416</v>
      </c>
      <c r="B4221" t="str">
        <f t="shared" si="599"/>
        <v xml:space="preserve"> bytowski </v>
      </c>
      <c r="C4221" s="4" t="s">
        <v>6</v>
      </c>
      <c r="D4221" s="6">
        <v>4496</v>
      </c>
      <c r="E4221" s="6">
        <v>2337</v>
      </c>
      <c r="F4221" s="6">
        <v>2159</v>
      </c>
      <c r="G4221" t="b">
        <f t="shared" si="594"/>
        <v>0</v>
      </c>
      <c r="H4221" t="b">
        <f t="shared" si="595"/>
        <v>1</v>
      </c>
      <c r="I4221" t="b">
        <f t="shared" si="596"/>
        <v>1</v>
      </c>
      <c r="J4221" t="b">
        <f t="shared" si="597"/>
        <v>0</v>
      </c>
    </row>
    <row r="4222" spans="1:10">
      <c r="A4222" s="1" t="s">
        <v>416</v>
      </c>
      <c r="B4222" t="str">
        <f t="shared" si="599"/>
        <v xml:space="preserve"> bytowski </v>
      </c>
      <c r="C4222" s="4" t="s">
        <v>7</v>
      </c>
      <c r="D4222" s="6">
        <v>4765</v>
      </c>
      <c r="E4222" s="6">
        <v>2459</v>
      </c>
      <c r="F4222" s="6">
        <v>2306</v>
      </c>
      <c r="G4222" t="b">
        <f t="shared" si="594"/>
        <v>0</v>
      </c>
      <c r="H4222" t="b">
        <f t="shared" si="595"/>
        <v>1</v>
      </c>
      <c r="I4222" t="b">
        <f t="shared" si="596"/>
        <v>1</v>
      </c>
      <c r="J4222" t="b">
        <f t="shared" si="597"/>
        <v>0</v>
      </c>
    </row>
    <row r="4223" spans="1:10">
      <c r="A4223" s="1" t="s">
        <v>416</v>
      </c>
      <c r="B4223" t="str">
        <f t="shared" si="599"/>
        <v xml:space="preserve"> bytowski </v>
      </c>
      <c r="C4223" s="4" t="s">
        <v>8</v>
      </c>
      <c r="D4223" s="6">
        <v>4328</v>
      </c>
      <c r="E4223" s="6">
        <v>2216</v>
      </c>
      <c r="F4223" s="6">
        <v>2112</v>
      </c>
      <c r="G4223" t="b">
        <f t="shared" si="594"/>
        <v>0</v>
      </c>
      <c r="H4223" t="b">
        <f t="shared" si="595"/>
        <v>1</v>
      </c>
      <c r="I4223" t="b">
        <f t="shared" si="596"/>
        <v>1</v>
      </c>
      <c r="J4223" t="b">
        <f t="shared" si="597"/>
        <v>0</v>
      </c>
    </row>
    <row r="4224" spans="1:10">
      <c r="A4224" s="1" t="s">
        <v>416</v>
      </c>
      <c r="B4224" t="str">
        <f t="shared" si="599"/>
        <v xml:space="preserve"> bytowski </v>
      </c>
      <c r="C4224" s="4" t="s">
        <v>9</v>
      </c>
      <c r="D4224" s="6">
        <v>4796</v>
      </c>
      <c r="E4224" s="6">
        <v>2440</v>
      </c>
      <c r="F4224" s="6">
        <v>2356</v>
      </c>
      <c r="G4224" t="b">
        <f t="shared" si="594"/>
        <v>0</v>
      </c>
      <c r="H4224" t="b">
        <f t="shared" si="595"/>
        <v>1</v>
      </c>
      <c r="I4224" t="b">
        <f t="shared" si="596"/>
        <v>1</v>
      </c>
      <c r="J4224" t="b">
        <f t="shared" si="597"/>
        <v>0</v>
      </c>
    </row>
    <row r="4225" spans="1:10">
      <c r="A4225" s="1" t="s">
        <v>416</v>
      </c>
      <c r="B4225" t="str">
        <f t="shared" si="599"/>
        <v xml:space="preserve"> bytowski </v>
      </c>
      <c r="C4225" s="4" t="s">
        <v>10</v>
      </c>
      <c r="D4225" s="6">
        <v>5815</v>
      </c>
      <c r="E4225" s="6">
        <v>3014</v>
      </c>
      <c r="F4225" s="6">
        <v>2801</v>
      </c>
      <c r="G4225" t="b">
        <f t="shared" si="594"/>
        <v>0</v>
      </c>
      <c r="H4225" t="b">
        <f t="shared" si="595"/>
        <v>1</v>
      </c>
      <c r="I4225" t="b">
        <f t="shared" si="596"/>
        <v>1</v>
      </c>
      <c r="J4225" t="b">
        <f t="shared" si="597"/>
        <v>0</v>
      </c>
    </row>
    <row r="4226" spans="1:10">
      <c r="A4226" s="1" t="s">
        <v>416</v>
      </c>
      <c r="B4226" t="str">
        <f t="shared" si="599"/>
        <v xml:space="preserve"> bytowski </v>
      </c>
      <c r="C4226" s="4" t="s">
        <v>11</v>
      </c>
      <c r="D4226" s="6">
        <v>6387</v>
      </c>
      <c r="E4226" s="6">
        <v>3269</v>
      </c>
      <c r="F4226" s="6">
        <v>3118</v>
      </c>
      <c r="G4226" t="b">
        <f t="shared" si="594"/>
        <v>0</v>
      </c>
      <c r="H4226" t="b">
        <f t="shared" si="595"/>
        <v>1</v>
      </c>
      <c r="I4226" t="b">
        <f t="shared" si="596"/>
        <v>1</v>
      </c>
      <c r="J4226" t="b">
        <f t="shared" si="597"/>
        <v>0</v>
      </c>
    </row>
    <row r="4227" spans="1:10">
      <c r="A4227" s="1" t="s">
        <v>416</v>
      </c>
      <c r="B4227" t="str">
        <f t="shared" si="599"/>
        <v xml:space="preserve"> bytowski </v>
      </c>
      <c r="C4227" s="4" t="s">
        <v>12</v>
      </c>
      <c r="D4227" s="6">
        <v>6444</v>
      </c>
      <c r="E4227" s="6">
        <v>3323</v>
      </c>
      <c r="F4227" s="6">
        <v>3121</v>
      </c>
      <c r="G4227" t="b">
        <f t="shared" si="594"/>
        <v>0</v>
      </c>
      <c r="H4227" t="b">
        <f t="shared" si="595"/>
        <v>1</v>
      </c>
      <c r="I4227" t="b">
        <f t="shared" si="596"/>
        <v>1</v>
      </c>
      <c r="J4227" t="b">
        <f t="shared" si="597"/>
        <v>0</v>
      </c>
    </row>
    <row r="4228" spans="1:10">
      <c r="A4228" s="1" t="s">
        <v>416</v>
      </c>
      <c r="B4228" t="str">
        <f t="shared" si="599"/>
        <v xml:space="preserve"> bytowski </v>
      </c>
      <c r="C4228" s="4" t="s">
        <v>13</v>
      </c>
      <c r="D4228" s="6">
        <v>5787</v>
      </c>
      <c r="E4228" s="6">
        <v>2904</v>
      </c>
      <c r="F4228" s="6">
        <v>2883</v>
      </c>
      <c r="G4228" t="b">
        <f t="shared" si="594"/>
        <v>0</v>
      </c>
      <c r="H4228" t="b">
        <f t="shared" si="595"/>
        <v>1</v>
      </c>
      <c r="I4228" t="b">
        <f t="shared" si="596"/>
        <v>1</v>
      </c>
      <c r="J4228" t="b">
        <f t="shared" si="597"/>
        <v>0</v>
      </c>
    </row>
    <row r="4229" spans="1:10">
      <c r="A4229" s="1" t="s">
        <v>416</v>
      </c>
      <c r="B4229" t="str">
        <f t="shared" si="599"/>
        <v xml:space="preserve"> bytowski </v>
      </c>
      <c r="C4229" s="4" t="s">
        <v>14</v>
      </c>
      <c r="D4229" s="6">
        <v>5372</v>
      </c>
      <c r="E4229" s="6">
        <v>2795</v>
      </c>
      <c r="F4229" s="6">
        <v>2577</v>
      </c>
      <c r="G4229" t="b">
        <f t="shared" si="594"/>
        <v>0</v>
      </c>
      <c r="H4229" t="b">
        <f t="shared" si="595"/>
        <v>1</v>
      </c>
      <c r="I4229" t="b">
        <f t="shared" si="596"/>
        <v>1</v>
      </c>
      <c r="J4229" t="b">
        <f t="shared" si="597"/>
        <v>0</v>
      </c>
    </row>
    <row r="4230" spans="1:10">
      <c r="A4230" s="1" t="s">
        <v>416</v>
      </c>
      <c r="B4230" t="str">
        <f t="shared" si="599"/>
        <v xml:space="preserve"> bytowski </v>
      </c>
      <c r="C4230" s="4" t="s">
        <v>15</v>
      </c>
      <c r="D4230" s="6">
        <v>4812</v>
      </c>
      <c r="E4230" s="6">
        <v>2365</v>
      </c>
      <c r="F4230" s="6">
        <v>2447</v>
      </c>
      <c r="G4230" t="b">
        <f t="shared" si="594"/>
        <v>0</v>
      </c>
      <c r="H4230" t="b">
        <f t="shared" si="595"/>
        <v>1</v>
      </c>
      <c r="I4230" t="b">
        <f t="shared" si="596"/>
        <v>1</v>
      </c>
      <c r="J4230" t="b">
        <f t="shared" si="597"/>
        <v>0</v>
      </c>
    </row>
    <row r="4231" spans="1:10">
      <c r="A4231" s="1" t="s">
        <v>416</v>
      </c>
      <c r="B4231" t="str">
        <f t="shared" si="599"/>
        <v xml:space="preserve"> bytowski </v>
      </c>
      <c r="C4231" s="4" t="s">
        <v>16</v>
      </c>
      <c r="D4231" s="6">
        <v>5034</v>
      </c>
      <c r="E4231" s="6">
        <v>2551</v>
      </c>
      <c r="F4231" s="6">
        <v>2483</v>
      </c>
      <c r="G4231" t="b">
        <f t="shared" si="594"/>
        <v>0</v>
      </c>
      <c r="H4231" t="b">
        <f t="shared" si="595"/>
        <v>1</v>
      </c>
      <c r="I4231" t="b">
        <f t="shared" si="596"/>
        <v>1</v>
      </c>
      <c r="J4231" t="b">
        <f t="shared" si="597"/>
        <v>0</v>
      </c>
    </row>
    <row r="4232" spans="1:10">
      <c r="A4232" s="1" t="s">
        <v>416</v>
      </c>
      <c r="B4232" t="str">
        <f t="shared" si="599"/>
        <v xml:space="preserve"> bytowski </v>
      </c>
      <c r="C4232" s="4" t="s">
        <v>17</v>
      </c>
      <c r="D4232" s="6">
        <v>5652</v>
      </c>
      <c r="E4232" s="6">
        <v>2916</v>
      </c>
      <c r="F4232" s="6">
        <v>2736</v>
      </c>
      <c r="G4232" t="b">
        <f t="shared" si="594"/>
        <v>0</v>
      </c>
      <c r="H4232" t="b">
        <f t="shared" si="595"/>
        <v>1</v>
      </c>
      <c r="I4232" t="b">
        <f t="shared" si="596"/>
        <v>1</v>
      </c>
      <c r="J4232" t="b">
        <f t="shared" si="597"/>
        <v>0</v>
      </c>
    </row>
    <row r="4233" spans="1:10">
      <c r="A4233" s="1" t="s">
        <v>416</v>
      </c>
      <c r="B4233" t="str">
        <f t="shared" si="599"/>
        <v xml:space="preserve"> bytowski </v>
      </c>
      <c r="C4233" s="4" t="s">
        <v>18</v>
      </c>
      <c r="D4233" s="6">
        <v>5111</v>
      </c>
      <c r="E4233" s="6">
        <v>2498</v>
      </c>
      <c r="F4233" s="6">
        <v>2613</v>
      </c>
      <c r="G4233" t="b">
        <f t="shared" si="594"/>
        <v>0</v>
      </c>
      <c r="H4233" t="b">
        <f t="shared" si="595"/>
        <v>1</v>
      </c>
      <c r="I4233" t="b">
        <f t="shared" si="596"/>
        <v>1</v>
      </c>
      <c r="J4233" t="b">
        <f t="shared" si="597"/>
        <v>0</v>
      </c>
    </row>
    <row r="4234" spans="1:10">
      <c r="A4234" s="1" t="s">
        <v>416</v>
      </c>
      <c r="B4234" t="str">
        <f t="shared" si="599"/>
        <v xml:space="preserve"> bytowski </v>
      </c>
      <c r="C4234" s="4" t="s">
        <v>19</v>
      </c>
      <c r="D4234" s="6">
        <v>4048</v>
      </c>
      <c r="E4234" s="6">
        <v>1901</v>
      </c>
      <c r="F4234" s="6">
        <v>2147</v>
      </c>
      <c r="G4234" t="b">
        <f t="shared" si="594"/>
        <v>0</v>
      </c>
      <c r="H4234" t="b">
        <f t="shared" si="595"/>
        <v>1</v>
      </c>
      <c r="I4234" t="b">
        <f t="shared" si="596"/>
        <v>1</v>
      </c>
      <c r="J4234" t="b">
        <f t="shared" si="597"/>
        <v>0</v>
      </c>
    </row>
    <row r="4235" spans="1:10">
      <c r="A4235" s="1" t="s">
        <v>416</v>
      </c>
      <c r="B4235" t="str">
        <f t="shared" si="599"/>
        <v xml:space="preserve"> bytowski </v>
      </c>
      <c r="C4235" s="4" t="s">
        <v>5</v>
      </c>
      <c r="D4235" s="6">
        <v>5958</v>
      </c>
      <c r="E4235" s="6">
        <v>2274</v>
      </c>
      <c r="F4235" s="6">
        <v>3684</v>
      </c>
      <c r="G4235" t="b">
        <f t="shared" si="594"/>
        <v>1</v>
      </c>
      <c r="H4235" t="b">
        <f t="shared" si="595"/>
        <v>1</v>
      </c>
      <c r="I4235" t="b">
        <f t="shared" si="596"/>
        <v>0</v>
      </c>
      <c r="J4235" t="b">
        <f t="shared" si="597"/>
        <v>0</v>
      </c>
    </row>
    <row r="4236" spans="1:10">
      <c r="A4236" s="1" t="s">
        <v>416</v>
      </c>
      <c r="B4236" t="str">
        <f t="shared" si="599"/>
        <v xml:space="preserve"> bytowski </v>
      </c>
      <c r="C4236" s="4" t="s">
        <v>4</v>
      </c>
      <c r="D4236" s="6">
        <f>SUM(D4234:D4235)</f>
        <v>10006</v>
      </c>
      <c r="E4236" s="6">
        <f>SUM(E4234:E4235)</f>
        <v>4175</v>
      </c>
      <c r="F4236" s="6">
        <f t="shared" ref="F4236" si="601">SUM(F4234:F4235)</f>
        <v>5831</v>
      </c>
      <c r="G4236" t="b">
        <f t="shared" si="594"/>
        <v>1</v>
      </c>
      <c r="H4236" t="b">
        <f t="shared" si="595"/>
        <v>0</v>
      </c>
      <c r="I4236" t="b">
        <f t="shared" si="596"/>
        <v>1</v>
      </c>
      <c r="J4236" t="b">
        <f t="shared" si="597"/>
        <v>0</v>
      </c>
    </row>
    <row r="4237" spans="1:10">
      <c r="A4237" s="1" t="s">
        <v>416</v>
      </c>
      <c r="B4237" t="str">
        <f t="shared" si="599"/>
        <v xml:space="preserve"> chojnicki </v>
      </c>
      <c r="C4237" s="4" t="s">
        <v>292</v>
      </c>
      <c r="D4237" s="6">
        <v>96697</v>
      </c>
      <c r="E4237" s="6">
        <v>47719</v>
      </c>
      <c r="F4237" s="6">
        <v>48978</v>
      </c>
      <c r="G4237" t="b">
        <f t="shared" si="594"/>
        <v>1</v>
      </c>
      <c r="H4237" t="b">
        <f t="shared" si="595"/>
        <v>1</v>
      </c>
      <c r="I4237" t="b">
        <f t="shared" si="596"/>
        <v>1</v>
      </c>
      <c r="J4237" t="b">
        <f t="shared" si="597"/>
        <v>1</v>
      </c>
    </row>
    <row r="4238" spans="1:10">
      <c r="A4238" s="1" t="s">
        <v>416</v>
      </c>
      <c r="B4238" t="str">
        <f t="shared" si="599"/>
        <v xml:space="preserve"> chojnicki </v>
      </c>
      <c r="C4238" s="4" t="s">
        <v>6</v>
      </c>
      <c r="D4238" s="6">
        <v>5246</v>
      </c>
      <c r="E4238" s="6">
        <v>2726</v>
      </c>
      <c r="F4238" s="6">
        <v>2520</v>
      </c>
      <c r="G4238" t="b">
        <f t="shared" si="594"/>
        <v>0</v>
      </c>
      <c r="H4238" t="b">
        <f t="shared" si="595"/>
        <v>1</v>
      </c>
      <c r="I4238" t="b">
        <f t="shared" si="596"/>
        <v>1</v>
      </c>
      <c r="J4238" t="b">
        <f t="shared" si="597"/>
        <v>0</v>
      </c>
    </row>
    <row r="4239" spans="1:10">
      <c r="A4239" s="1" t="s">
        <v>416</v>
      </c>
      <c r="B4239" t="str">
        <f t="shared" si="599"/>
        <v xml:space="preserve"> chojnicki </v>
      </c>
      <c r="C4239" s="4" t="s">
        <v>7</v>
      </c>
      <c r="D4239" s="6">
        <v>6256</v>
      </c>
      <c r="E4239" s="6">
        <v>3208</v>
      </c>
      <c r="F4239" s="6">
        <v>3048</v>
      </c>
      <c r="G4239" t="b">
        <f t="shared" si="594"/>
        <v>0</v>
      </c>
      <c r="H4239" t="b">
        <f t="shared" si="595"/>
        <v>1</v>
      </c>
      <c r="I4239" t="b">
        <f t="shared" si="596"/>
        <v>1</v>
      </c>
      <c r="J4239" t="b">
        <f t="shared" si="597"/>
        <v>0</v>
      </c>
    </row>
    <row r="4240" spans="1:10">
      <c r="A4240" s="1" t="s">
        <v>416</v>
      </c>
      <c r="B4240" t="str">
        <f t="shared" si="599"/>
        <v xml:space="preserve"> chojnicki </v>
      </c>
      <c r="C4240" s="4" t="s">
        <v>8</v>
      </c>
      <c r="D4240" s="6">
        <v>5393</v>
      </c>
      <c r="E4240" s="6">
        <v>2732</v>
      </c>
      <c r="F4240" s="6">
        <v>2661</v>
      </c>
      <c r="G4240" t="b">
        <f t="shared" si="594"/>
        <v>0</v>
      </c>
      <c r="H4240" t="b">
        <f t="shared" si="595"/>
        <v>1</v>
      </c>
      <c r="I4240" t="b">
        <f t="shared" si="596"/>
        <v>1</v>
      </c>
      <c r="J4240" t="b">
        <f t="shared" si="597"/>
        <v>0</v>
      </c>
    </row>
    <row r="4241" spans="1:10">
      <c r="A4241" s="1" t="s">
        <v>416</v>
      </c>
      <c r="B4241" t="str">
        <f t="shared" si="599"/>
        <v xml:space="preserve"> chojnicki </v>
      </c>
      <c r="C4241" s="4" t="s">
        <v>9</v>
      </c>
      <c r="D4241" s="6">
        <v>5890</v>
      </c>
      <c r="E4241" s="6">
        <v>3046</v>
      </c>
      <c r="F4241" s="6">
        <v>2844</v>
      </c>
      <c r="G4241" t="b">
        <f t="shared" si="594"/>
        <v>0</v>
      </c>
      <c r="H4241" t="b">
        <f t="shared" si="595"/>
        <v>1</v>
      </c>
      <c r="I4241" t="b">
        <f t="shared" si="596"/>
        <v>1</v>
      </c>
      <c r="J4241" t="b">
        <f t="shared" si="597"/>
        <v>0</v>
      </c>
    </row>
    <row r="4242" spans="1:10">
      <c r="A4242" s="1" t="s">
        <v>416</v>
      </c>
      <c r="B4242" t="str">
        <f t="shared" si="599"/>
        <v xml:space="preserve"> chojnicki </v>
      </c>
      <c r="C4242" s="4" t="s">
        <v>10</v>
      </c>
      <c r="D4242" s="6">
        <v>6671</v>
      </c>
      <c r="E4242" s="6">
        <v>3442</v>
      </c>
      <c r="F4242" s="6">
        <v>3229</v>
      </c>
      <c r="G4242" t="b">
        <f t="shared" si="594"/>
        <v>0</v>
      </c>
      <c r="H4242" t="b">
        <f t="shared" si="595"/>
        <v>1</v>
      </c>
      <c r="I4242" t="b">
        <f t="shared" si="596"/>
        <v>1</v>
      </c>
      <c r="J4242" t="b">
        <f t="shared" si="597"/>
        <v>0</v>
      </c>
    </row>
    <row r="4243" spans="1:10">
      <c r="A4243" s="1" t="s">
        <v>416</v>
      </c>
      <c r="B4243" t="str">
        <f t="shared" si="599"/>
        <v xml:space="preserve"> chojnicki </v>
      </c>
      <c r="C4243" s="4" t="s">
        <v>11</v>
      </c>
      <c r="D4243" s="6">
        <v>7321</v>
      </c>
      <c r="E4243" s="6">
        <v>3738</v>
      </c>
      <c r="F4243" s="6">
        <v>3583</v>
      </c>
      <c r="G4243" t="b">
        <f t="shared" si="594"/>
        <v>0</v>
      </c>
      <c r="H4243" t="b">
        <f t="shared" si="595"/>
        <v>1</v>
      </c>
      <c r="I4243" t="b">
        <f t="shared" si="596"/>
        <v>1</v>
      </c>
      <c r="J4243" t="b">
        <f t="shared" si="597"/>
        <v>0</v>
      </c>
    </row>
    <row r="4244" spans="1:10">
      <c r="A4244" s="1" t="s">
        <v>416</v>
      </c>
      <c r="B4244" t="str">
        <f t="shared" si="599"/>
        <v xml:space="preserve"> chojnicki </v>
      </c>
      <c r="C4244" s="4" t="s">
        <v>12</v>
      </c>
      <c r="D4244" s="6">
        <v>7875</v>
      </c>
      <c r="E4244" s="6">
        <v>3989</v>
      </c>
      <c r="F4244" s="6">
        <v>3886</v>
      </c>
      <c r="G4244" t="b">
        <f t="shared" si="594"/>
        <v>0</v>
      </c>
      <c r="H4244" t="b">
        <f t="shared" si="595"/>
        <v>1</v>
      </c>
      <c r="I4244" t="b">
        <f t="shared" si="596"/>
        <v>1</v>
      </c>
      <c r="J4244" t="b">
        <f t="shared" si="597"/>
        <v>0</v>
      </c>
    </row>
    <row r="4245" spans="1:10">
      <c r="A4245" s="1" t="s">
        <v>416</v>
      </c>
      <c r="B4245" t="str">
        <f t="shared" si="599"/>
        <v xml:space="preserve"> chojnicki </v>
      </c>
      <c r="C4245" s="4" t="s">
        <v>13</v>
      </c>
      <c r="D4245" s="6">
        <v>7245</v>
      </c>
      <c r="E4245" s="6">
        <v>3686</v>
      </c>
      <c r="F4245" s="6">
        <v>3559</v>
      </c>
      <c r="G4245" t="b">
        <f t="shared" si="594"/>
        <v>0</v>
      </c>
      <c r="H4245" t="b">
        <f t="shared" si="595"/>
        <v>1</v>
      </c>
      <c r="I4245" t="b">
        <f t="shared" si="596"/>
        <v>1</v>
      </c>
      <c r="J4245" t="b">
        <f t="shared" si="597"/>
        <v>0</v>
      </c>
    </row>
    <row r="4246" spans="1:10">
      <c r="A4246" s="1" t="s">
        <v>416</v>
      </c>
      <c r="B4246" t="str">
        <f t="shared" si="599"/>
        <v xml:space="preserve"> chojnicki </v>
      </c>
      <c r="C4246" s="4" t="s">
        <v>14</v>
      </c>
      <c r="D4246" s="6">
        <v>6929</v>
      </c>
      <c r="E4246" s="6">
        <v>3502</v>
      </c>
      <c r="F4246" s="6">
        <v>3427</v>
      </c>
      <c r="G4246" t="b">
        <f t="shared" si="594"/>
        <v>0</v>
      </c>
      <c r="H4246" t="b">
        <f t="shared" si="595"/>
        <v>1</v>
      </c>
      <c r="I4246" t="b">
        <f t="shared" si="596"/>
        <v>1</v>
      </c>
      <c r="J4246" t="b">
        <f t="shared" si="597"/>
        <v>0</v>
      </c>
    </row>
    <row r="4247" spans="1:10">
      <c r="A4247" s="1" t="s">
        <v>416</v>
      </c>
      <c r="B4247" t="str">
        <f t="shared" si="599"/>
        <v xml:space="preserve"> chojnicki </v>
      </c>
      <c r="C4247" s="4" t="s">
        <v>15</v>
      </c>
      <c r="D4247" s="6">
        <v>5878</v>
      </c>
      <c r="E4247" s="6">
        <v>3038</v>
      </c>
      <c r="F4247" s="6">
        <v>2840</v>
      </c>
      <c r="G4247" t="b">
        <f t="shared" si="594"/>
        <v>0</v>
      </c>
      <c r="H4247" t="b">
        <f t="shared" si="595"/>
        <v>1</v>
      </c>
      <c r="I4247" t="b">
        <f t="shared" si="596"/>
        <v>1</v>
      </c>
      <c r="J4247" t="b">
        <f t="shared" si="597"/>
        <v>0</v>
      </c>
    </row>
    <row r="4248" spans="1:10">
      <c r="A4248" s="1" t="s">
        <v>416</v>
      </c>
      <c r="B4248" t="str">
        <f t="shared" si="599"/>
        <v xml:space="preserve"> chojnicki </v>
      </c>
      <c r="C4248" s="4" t="s">
        <v>16</v>
      </c>
      <c r="D4248" s="6">
        <v>6064</v>
      </c>
      <c r="E4248" s="6">
        <v>3086</v>
      </c>
      <c r="F4248" s="6">
        <v>2978</v>
      </c>
      <c r="G4248" t="b">
        <f t="shared" si="594"/>
        <v>0</v>
      </c>
      <c r="H4248" t="b">
        <f t="shared" si="595"/>
        <v>1</v>
      </c>
      <c r="I4248" t="b">
        <f t="shared" si="596"/>
        <v>1</v>
      </c>
      <c r="J4248" t="b">
        <f t="shared" si="597"/>
        <v>0</v>
      </c>
    </row>
    <row r="4249" spans="1:10">
      <c r="A4249" s="1" t="s">
        <v>416</v>
      </c>
      <c r="B4249" t="str">
        <f t="shared" si="599"/>
        <v xml:space="preserve"> chojnicki </v>
      </c>
      <c r="C4249" s="4" t="s">
        <v>17</v>
      </c>
      <c r="D4249" s="6">
        <v>6559</v>
      </c>
      <c r="E4249" s="6">
        <v>3241</v>
      </c>
      <c r="F4249" s="6">
        <v>3318</v>
      </c>
      <c r="G4249" t="b">
        <f t="shared" si="594"/>
        <v>0</v>
      </c>
      <c r="H4249" t="b">
        <f t="shared" si="595"/>
        <v>1</v>
      </c>
      <c r="I4249" t="b">
        <f t="shared" si="596"/>
        <v>1</v>
      </c>
      <c r="J4249" t="b">
        <f t="shared" si="597"/>
        <v>0</v>
      </c>
    </row>
    <row r="4250" spans="1:10">
      <c r="A4250" s="1" t="s">
        <v>416</v>
      </c>
      <c r="B4250" t="str">
        <f t="shared" si="599"/>
        <v xml:space="preserve"> chojnicki </v>
      </c>
      <c r="C4250" s="4" t="s">
        <v>18</v>
      </c>
      <c r="D4250" s="6">
        <v>6374</v>
      </c>
      <c r="E4250" s="6">
        <v>3047</v>
      </c>
      <c r="F4250" s="6">
        <v>3327</v>
      </c>
      <c r="G4250" t="b">
        <f t="shared" si="594"/>
        <v>0</v>
      </c>
      <c r="H4250" t="b">
        <f t="shared" si="595"/>
        <v>1</v>
      </c>
      <c r="I4250" t="b">
        <f t="shared" si="596"/>
        <v>1</v>
      </c>
      <c r="J4250" t="b">
        <f t="shared" si="597"/>
        <v>0</v>
      </c>
    </row>
    <row r="4251" spans="1:10">
      <c r="A4251" s="1" t="s">
        <v>416</v>
      </c>
      <c r="B4251" t="str">
        <f t="shared" si="599"/>
        <v xml:space="preserve"> chojnicki </v>
      </c>
      <c r="C4251" s="4" t="s">
        <v>19</v>
      </c>
      <c r="D4251" s="6">
        <v>4948</v>
      </c>
      <c r="E4251" s="6">
        <v>2250</v>
      </c>
      <c r="F4251" s="6">
        <v>2698</v>
      </c>
      <c r="G4251" t="b">
        <f t="shared" si="594"/>
        <v>0</v>
      </c>
      <c r="H4251" t="b">
        <f t="shared" si="595"/>
        <v>1</v>
      </c>
      <c r="I4251" t="b">
        <f t="shared" si="596"/>
        <v>1</v>
      </c>
      <c r="J4251" t="b">
        <f t="shared" si="597"/>
        <v>0</v>
      </c>
    </row>
    <row r="4252" spans="1:10">
      <c r="A4252" s="1" t="s">
        <v>416</v>
      </c>
      <c r="B4252" t="str">
        <f t="shared" si="599"/>
        <v xml:space="preserve"> chojnicki </v>
      </c>
      <c r="C4252" s="4" t="s">
        <v>5</v>
      </c>
      <c r="D4252" s="6">
        <v>8048</v>
      </c>
      <c r="E4252" s="6">
        <v>2988</v>
      </c>
      <c r="F4252" s="6">
        <v>5060</v>
      </c>
      <c r="G4252" t="b">
        <f t="shared" si="594"/>
        <v>1</v>
      </c>
      <c r="H4252" t="b">
        <f t="shared" si="595"/>
        <v>1</v>
      </c>
      <c r="I4252" t="b">
        <f t="shared" si="596"/>
        <v>0</v>
      </c>
      <c r="J4252" t="b">
        <f t="shared" si="597"/>
        <v>0</v>
      </c>
    </row>
    <row r="4253" spans="1:10">
      <c r="A4253" s="1" t="s">
        <v>416</v>
      </c>
      <c r="B4253" t="str">
        <f t="shared" si="599"/>
        <v xml:space="preserve"> chojnicki </v>
      </c>
      <c r="C4253" s="4" t="s">
        <v>4</v>
      </c>
      <c r="D4253" s="6">
        <f>SUM(D4251:D4252)</f>
        <v>12996</v>
      </c>
      <c r="E4253" s="6">
        <f>SUM(E4251:E4252)</f>
        <v>5238</v>
      </c>
      <c r="F4253" s="6">
        <f t="shared" ref="F4253" si="602">SUM(F4251:F4252)</f>
        <v>7758</v>
      </c>
      <c r="G4253" t="b">
        <f t="shared" si="594"/>
        <v>1</v>
      </c>
      <c r="H4253" t="b">
        <f t="shared" si="595"/>
        <v>0</v>
      </c>
      <c r="I4253" t="b">
        <f t="shared" si="596"/>
        <v>1</v>
      </c>
      <c r="J4253" t="b">
        <f t="shared" si="597"/>
        <v>0</v>
      </c>
    </row>
    <row r="4254" spans="1:10">
      <c r="A4254" s="1" t="s">
        <v>416</v>
      </c>
      <c r="B4254" t="str">
        <f t="shared" si="599"/>
        <v xml:space="preserve"> człuchowski </v>
      </c>
      <c r="C4254" s="4" t="s">
        <v>293</v>
      </c>
      <c r="D4254" s="6">
        <v>56807</v>
      </c>
      <c r="E4254" s="6">
        <v>28090</v>
      </c>
      <c r="F4254" s="6">
        <v>28717</v>
      </c>
      <c r="G4254" t="b">
        <f t="shared" si="594"/>
        <v>1</v>
      </c>
      <c r="H4254" t="b">
        <f t="shared" si="595"/>
        <v>1</v>
      </c>
      <c r="I4254" t="b">
        <f t="shared" si="596"/>
        <v>1</v>
      </c>
      <c r="J4254" t="b">
        <f t="shared" si="597"/>
        <v>1</v>
      </c>
    </row>
    <row r="4255" spans="1:10">
      <c r="A4255" s="1" t="s">
        <v>416</v>
      </c>
      <c r="B4255" t="str">
        <f t="shared" si="599"/>
        <v xml:space="preserve"> człuchowski </v>
      </c>
      <c r="C4255" s="4" t="s">
        <v>6</v>
      </c>
      <c r="D4255" s="6">
        <v>2805</v>
      </c>
      <c r="E4255" s="6">
        <v>1457</v>
      </c>
      <c r="F4255" s="6">
        <v>1348</v>
      </c>
      <c r="G4255" t="b">
        <f t="shared" si="594"/>
        <v>0</v>
      </c>
      <c r="H4255" t="b">
        <f t="shared" si="595"/>
        <v>1</v>
      </c>
      <c r="I4255" t="b">
        <f t="shared" si="596"/>
        <v>1</v>
      </c>
      <c r="J4255" t="b">
        <f t="shared" si="597"/>
        <v>0</v>
      </c>
    </row>
    <row r="4256" spans="1:10">
      <c r="A4256" s="1" t="s">
        <v>416</v>
      </c>
      <c r="B4256" t="str">
        <f t="shared" si="599"/>
        <v xml:space="preserve"> człuchowski </v>
      </c>
      <c r="C4256" s="4" t="s">
        <v>7</v>
      </c>
      <c r="D4256" s="6">
        <v>3226</v>
      </c>
      <c r="E4256" s="6">
        <v>1641</v>
      </c>
      <c r="F4256" s="6">
        <v>1585</v>
      </c>
      <c r="G4256" t="b">
        <f t="shared" si="594"/>
        <v>0</v>
      </c>
      <c r="H4256" t="b">
        <f t="shared" si="595"/>
        <v>1</v>
      </c>
      <c r="I4256" t="b">
        <f t="shared" si="596"/>
        <v>1</v>
      </c>
      <c r="J4256" t="b">
        <f t="shared" si="597"/>
        <v>0</v>
      </c>
    </row>
    <row r="4257" spans="1:10">
      <c r="A4257" s="1" t="s">
        <v>416</v>
      </c>
      <c r="B4257" t="str">
        <f t="shared" si="599"/>
        <v xml:space="preserve"> człuchowski </v>
      </c>
      <c r="C4257" s="4" t="s">
        <v>8</v>
      </c>
      <c r="D4257" s="6">
        <v>3020</v>
      </c>
      <c r="E4257" s="6">
        <v>1474</v>
      </c>
      <c r="F4257" s="6">
        <v>1546</v>
      </c>
      <c r="G4257" t="b">
        <f t="shared" si="594"/>
        <v>0</v>
      </c>
      <c r="H4257" t="b">
        <f t="shared" si="595"/>
        <v>1</v>
      </c>
      <c r="I4257" t="b">
        <f t="shared" si="596"/>
        <v>1</v>
      </c>
      <c r="J4257" t="b">
        <f t="shared" si="597"/>
        <v>0</v>
      </c>
    </row>
    <row r="4258" spans="1:10">
      <c r="A4258" s="1" t="s">
        <v>416</v>
      </c>
      <c r="B4258" t="str">
        <f t="shared" si="599"/>
        <v xml:space="preserve"> człuchowski </v>
      </c>
      <c r="C4258" s="4" t="s">
        <v>9</v>
      </c>
      <c r="D4258" s="6">
        <v>3218</v>
      </c>
      <c r="E4258" s="6">
        <v>1669</v>
      </c>
      <c r="F4258" s="6">
        <v>1549</v>
      </c>
      <c r="G4258" t="b">
        <f t="shared" si="594"/>
        <v>0</v>
      </c>
      <c r="H4258" t="b">
        <f t="shared" si="595"/>
        <v>1</v>
      </c>
      <c r="I4258" t="b">
        <f t="shared" si="596"/>
        <v>1</v>
      </c>
      <c r="J4258" t="b">
        <f t="shared" si="597"/>
        <v>0</v>
      </c>
    </row>
    <row r="4259" spans="1:10">
      <c r="A4259" s="1" t="s">
        <v>416</v>
      </c>
      <c r="B4259" t="str">
        <f t="shared" si="599"/>
        <v xml:space="preserve"> człuchowski </v>
      </c>
      <c r="C4259" s="4" t="s">
        <v>10</v>
      </c>
      <c r="D4259" s="6">
        <v>3892</v>
      </c>
      <c r="E4259" s="6">
        <v>1982</v>
      </c>
      <c r="F4259" s="6">
        <v>1910</v>
      </c>
      <c r="G4259" t="b">
        <f t="shared" si="594"/>
        <v>0</v>
      </c>
      <c r="H4259" t="b">
        <f t="shared" si="595"/>
        <v>1</v>
      </c>
      <c r="I4259" t="b">
        <f t="shared" si="596"/>
        <v>1</v>
      </c>
      <c r="J4259" t="b">
        <f t="shared" si="597"/>
        <v>0</v>
      </c>
    </row>
    <row r="4260" spans="1:10">
      <c r="A4260" s="1" t="s">
        <v>416</v>
      </c>
      <c r="B4260" t="str">
        <f t="shared" si="599"/>
        <v xml:space="preserve"> człuchowski </v>
      </c>
      <c r="C4260" s="4" t="s">
        <v>11</v>
      </c>
      <c r="D4260" s="6">
        <v>4414</v>
      </c>
      <c r="E4260" s="6">
        <v>2189</v>
      </c>
      <c r="F4260" s="6">
        <v>2225</v>
      </c>
      <c r="G4260" t="b">
        <f t="shared" si="594"/>
        <v>0</v>
      </c>
      <c r="H4260" t="b">
        <f t="shared" si="595"/>
        <v>1</v>
      </c>
      <c r="I4260" t="b">
        <f t="shared" si="596"/>
        <v>1</v>
      </c>
      <c r="J4260" t="b">
        <f t="shared" si="597"/>
        <v>0</v>
      </c>
    </row>
    <row r="4261" spans="1:10">
      <c r="A4261" s="1" t="s">
        <v>416</v>
      </c>
      <c r="B4261" t="str">
        <f t="shared" si="599"/>
        <v xml:space="preserve"> człuchowski </v>
      </c>
      <c r="C4261" s="4" t="s">
        <v>12</v>
      </c>
      <c r="D4261" s="6">
        <v>4661</v>
      </c>
      <c r="E4261" s="6">
        <v>2467</v>
      </c>
      <c r="F4261" s="6">
        <v>2194</v>
      </c>
      <c r="G4261" t="b">
        <f t="shared" si="594"/>
        <v>0</v>
      </c>
      <c r="H4261" t="b">
        <f t="shared" si="595"/>
        <v>1</v>
      </c>
      <c r="I4261" t="b">
        <f t="shared" si="596"/>
        <v>1</v>
      </c>
      <c r="J4261" t="b">
        <f t="shared" si="597"/>
        <v>0</v>
      </c>
    </row>
    <row r="4262" spans="1:10">
      <c r="A4262" s="1" t="s">
        <v>416</v>
      </c>
      <c r="B4262" t="str">
        <f t="shared" si="599"/>
        <v xml:space="preserve"> człuchowski </v>
      </c>
      <c r="C4262" s="4" t="s">
        <v>13</v>
      </c>
      <c r="D4262" s="6">
        <v>4366</v>
      </c>
      <c r="E4262" s="6">
        <v>2265</v>
      </c>
      <c r="F4262" s="6">
        <v>2101</v>
      </c>
      <c r="G4262" t="b">
        <f t="shared" si="594"/>
        <v>0</v>
      </c>
      <c r="H4262" t="b">
        <f t="shared" si="595"/>
        <v>1</v>
      </c>
      <c r="I4262" t="b">
        <f t="shared" si="596"/>
        <v>1</v>
      </c>
      <c r="J4262" t="b">
        <f t="shared" si="597"/>
        <v>0</v>
      </c>
    </row>
    <row r="4263" spans="1:10">
      <c r="A4263" s="1" t="s">
        <v>416</v>
      </c>
      <c r="B4263" t="str">
        <f t="shared" si="599"/>
        <v xml:space="preserve"> człuchowski </v>
      </c>
      <c r="C4263" s="4" t="s">
        <v>14</v>
      </c>
      <c r="D4263" s="6">
        <v>3824</v>
      </c>
      <c r="E4263" s="6">
        <v>1963</v>
      </c>
      <c r="F4263" s="6">
        <v>1861</v>
      </c>
      <c r="G4263" t="b">
        <f t="shared" si="594"/>
        <v>0</v>
      </c>
      <c r="H4263" t="b">
        <f t="shared" si="595"/>
        <v>1</v>
      </c>
      <c r="I4263" t="b">
        <f t="shared" si="596"/>
        <v>1</v>
      </c>
      <c r="J4263" t="b">
        <f t="shared" si="597"/>
        <v>0</v>
      </c>
    </row>
    <row r="4264" spans="1:10">
      <c r="A4264" s="1" t="s">
        <v>416</v>
      </c>
      <c r="B4264" t="str">
        <f t="shared" si="599"/>
        <v xml:space="preserve"> człuchowski </v>
      </c>
      <c r="C4264" s="4" t="s">
        <v>15</v>
      </c>
      <c r="D4264" s="6">
        <v>3300</v>
      </c>
      <c r="E4264" s="6">
        <v>1677</v>
      </c>
      <c r="F4264" s="6">
        <v>1623</v>
      </c>
      <c r="G4264" t="b">
        <f t="shared" ref="G4264:G4327" si="603">IFERROR(IF(SEARCH(" - ",C4264)&gt;0,FALSE,TRUE),TRUE)</f>
        <v>0</v>
      </c>
      <c r="H4264" t="b">
        <f t="shared" ref="H4264:H4327" si="604">IFERROR(IF(SEARCH("65+",C4264)&gt;0,FALSE,TRUE),TRUE)</f>
        <v>1</v>
      </c>
      <c r="I4264" t="b">
        <f t="shared" ref="I4264:I4327" si="605">IFERROR(IF(SEARCH("70",C4264)&gt;0,FALSE,TRUE),TRUE)</f>
        <v>1</v>
      </c>
      <c r="J4264" t="b">
        <f t="shared" ref="J4264:J4327" si="606">AND(G4264:I4264)</f>
        <v>0</v>
      </c>
    </row>
    <row r="4265" spans="1:10">
      <c r="A4265" s="1" t="s">
        <v>416</v>
      </c>
      <c r="B4265" t="str">
        <f t="shared" si="599"/>
        <v xml:space="preserve"> człuchowski </v>
      </c>
      <c r="C4265" s="4" t="s">
        <v>16</v>
      </c>
      <c r="D4265" s="6">
        <v>3738</v>
      </c>
      <c r="E4265" s="6">
        <v>1914</v>
      </c>
      <c r="F4265" s="6">
        <v>1824</v>
      </c>
      <c r="G4265" t="b">
        <f t="shared" si="603"/>
        <v>0</v>
      </c>
      <c r="H4265" t="b">
        <f t="shared" si="604"/>
        <v>1</v>
      </c>
      <c r="I4265" t="b">
        <f t="shared" si="605"/>
        <v>1</v>
      </c>
      <c r="J4265" t="b">
        <f t="shared" si="606"/>
        <v>0</v>
      </c>
    </row>
    <row r="4266" spans="1:10">
      <c r="A4266" s="1" t="s">
        <v>416</v>
      </c>
      <c r="B4266" t="str">
        <f t="shared" si="599"/>
        <v xml:space="preserve"> człuchowski </v>
      </c>
      <c r="C4266" s="4" t="s">
        <v>17</v>
      </c>
      <c r="D4266" s="6">
        <v>4561</v>
      </c>
      <c r="E4266" s="6">
        <v>2217</v>
      </c>
      <c r="F4266" s="6">
        <v>2344</v>
      </c>
      <c r="G4266" t="b">
        <f t="shared" si="603"/>
        <v>0</v>
      </c>
      <c r="H4266" t="b">
        <f t="shared" si="604"/>
        <v>1</v>
      </c>
      <c r="I4266" t="b">
        <f t="shared" si="605"/>
        <v>1</v>
      </c>
      <c r="J4266" t="b">
        <f t="shared" si="606"/>
        <v>0</v>
      </c>
    </row>
    <row r="4267" spans="1:10">
      <c r="A4267" s="1" t="s">
        <v>416</v>
      </c>
      <c r="B4267" t="str">
        <f t="shared" si="599"/>
        <v xml:space="preserve"> człuchowski </v>
      </c>
      <c r="C4267" s="4" t="s">
        <v>18</v>
      </c>
      <c r="D4267" s="6">
        <v>4093</v>
      </c>
      <c r="E4267" s="6">
        <v>2028</v>
      </c>
      <c r="F4267" s="6">
        <v>2065</v>
      </c>
      <c r="G4267" t="b">
        <f t="shared" si="603"/>
        <v>0</v>
      </c>
      <c r="H4267" t="b">
        <f t="shared" si="604"/>
        <v>1</v>
      </c>
      <c r="I4267" t="b">
        <f t="shared" si="605"/>
        <v>1</v>
      </c>
      <c r="J4267" t="b">
        <f t="shared" si="606"/>
        <v>0</v>
      </c>
    </row>
    <row r="4268" spans="1:10">
      <c r="A4268" s="1" t="s">
        <v>416</v>
      </c>
      <c r="B4268" t="str">
        <f t="shared" si="599"/>
        <v xml:space="preserve"> człuchowski </v>
      </c>
      <c r="C4268" s="4" t="s">
        <v>19</v>
      </c>
      <c r="D4268" s="6">
        <v>3135</v>
      </c>
      <c r="E4268" s="6">
        <v>1498</v>
      </c>
      <c r="F4268" s="6">
        <v>1637</v>
      </c>
      <c r="G4268" t="b">
        <f t="shared" si="603"/>
        <v>0</v>
      </c>
      <c r="H4268" t="b">
        <f t="shared" si="604"/>
        <v>1</v>
      </c>
      <c r="I4268" t="b">
        <f t="shared" si="605"/>
        <v>1</v>
      </c>
      <c r="J4268" t="b">
        <f t="shared" si="606"/>
        <v>0</v>
      </c>
    </row>
    <row r="4269" spans="1:10">
      <c r="A4269" s="1" t="s">
        <v>416</v>
      </c>
      <c r="B4269" t="str">
        <f t="shared" si="599"/>
        <v xml:space="preserve"> człuchowski </v>
      </c>
      <c r="C4269" s="4" t="s">
        <v>5</v>
      </c>
      <c r="D4269" s="6">
        <v>4554</v>
      </c>
      <c r="E4269" s="6">
        <v>1649</v>
      </c>
      <c r="F4269" s="6">
        <v>2905</v>
      </c>
      <c r="G4269" t="b">
        <f t="shared" si="603"/>
        <v>1</v>
      </c>
      <c r="H4269" t="b">
        <f t="shared" si="604"/>
        <v>1</v>
      </c>
      <c r="I4269" t="b">
        <f t="shared" si="605"/>
        <v>0</v>
      </c>
      <c r="J4269" t="b">
        <f t="shared" si="606"/>
        <v>0</v>
      </c>
    </row>
    <row r="4270" spans="1:10">
      <c r="A4270" s="1" t="s">
        <v>416</v>
      </c>
      <c r="B4270" t="str">
        <f t="shared" si="599"/>
        <v xml:space="preserve"> człuchowski </v>
      </c>
      <c r="C4270" s="4" t="s">
        <v>4</v>
      </c>
      <c r="D4270" s="6">
        <f>SUM(D4268:D4269)</f>
        <v>7689</v>
      </c>
      <c r="E4270" s="6">
        <f>SUM(E4268:E4269)</f>
        <v>3147</v>
      </c>
      <c r="F4270" s="6">
        <f t="shared" ref="F4270" si="607">SUM(F4268:F4269)</f>
        <v>4542</v>
      </c>
      <c r="G4270" t="b">
        <f t="shared" si="603"/>
        <v>1</v>
      </c>
      <c r="H4270" t="b">
        <f t="shared" si="604"/>
        <v>0</v>
      </c>
      <c r="I4270" t="b">
        <f t="shared" si="605"/>
        <v>1</v>
      </c>
      <c r="J4270" t="b">
        <f t="shared" si="606"/>
        <v>0</v>
      </c>
    </row>
    <row r="4271" spans="1:10">
      <c r="A4271" s="1" t="s">
        <v>416</v>
      </c>
      <c r="B4271" t="str">
        <f t="shared" si="599"/>
        <v xml:space="preserve"> gdański </v>
      </c>
      <c r="C4271" s="4" t="s">
        <v>294</v>
      </c>
      <c r="D4271" s="6">
        <v>110666</v>
      </c>
      <c r="E4271" s="6">
        <v>54458</v>
      </c>
      <c r="F4271" s="6">
        <v>56208</v>
      </c>
      <c r="G4271" t="b">
        <f t="shared" si="603"/>
        <v>1</v>
      </c>
      <c r="H4271" t="b">
        <f t="shared" si="604"/>
        <v>1</v>
      </c>
      <c r="I4271" t="b">
        <f t="shared" si="605"/>
        <v>1</v>
      </c>
      <c r="J4271" t="b">
        <f t="shared" si="606"/>
        <v>1</v>
      </c>
    </row>
    <row r="4272" spans="1:10">
      <c r="A4272" s="1" t="s">
        <v>416</v>
      </c>
      <c r="B4272" t="str">
        <f t="shared" si="599"/>
        <v xml:space="preserve"> gdański </v>
      </c>
      <c r="C4272" s="4" t="s">
        <v>6</v>
      </c>
      <c r="D4272" s="6">
        <v>6874</v>
      </c>
      <c r="E4272" s="6">
        <v>3457</v>
      </c>
      <c r="F4272" s="6">
        <v>3417</v>
      </c>
      <c r="G4272" t="b">
        <f t="shared" si="603"/>
        <v>0</v>
      </c>
      <c r="H4272" t="b">
        <f t="shared" si="604"/>
        <v>1</v>
      </c>
      <c r="I4272" t="b">
        <f t="shared" si="605"/>
        <v>1</v>
      </c>
      <c r="J4272" t="b">
        <f t="shared" si="606"/>
        <v>0</v>
      </c>
    </row>
    <row r="4273" spans="1:10">
      <c r="A4273" s="1" t="s">
        <v>416</v>
      </c>
      <c r="B4273" t="str">
        <f t="shared" si="599"/>
        <v xml:space="preserve"> gdański </v>
      </c>
      <c r="C4273" s="4" t="s">
        <v>7</v>
      </c>
      <c r="D4273" s="6">
        <v>7821</v>
      </c>
      <c r="E4273" s="6">
        <v>3957</v>
      </c>
      <c r="F4273" s="6">
        <v>3864</v>
      </c>
      <c r="G4273" t="b">
        <f t="shared" si="603"/>
        <v>0</v>
      </c>
      <c r="H4273" t="b">
        <f t="shared" si="604"/>
        <v>1</v>
      </c>
      <c r="I4273" t="b">
        <f t="shared" si="605"/>
        <v>1</v>
      </c>
      <c r="J4273" t="b">
        <f t="shared" si="606"/>
        <v>0</v>
      </c>
    </row>
    <row r="4274" spans="1:10">
      <c r="A4274" s="1" t="s">
        <v>416</v>
      </c>
      <c r="B4274" t="str">
        <f t="shared" si="599"/>
        <v xml:space="preserve"> gdański </v>
      </c>
      <c r="C4274" s="4" t="s">
        <v>8</v>
      </c>
      <c r="D4274" s="6">
        <v>6272</v>
      </c>
      <c r="E4274" s="6">
        <v>3295</v>
      </c>
      <c r="F4274" s="6">
        <v>2977</v>
      </c>
      <c r="G4274" t="b">
        <f t="shared" si="603"/>
        <v>0</v>
      </c>
      <c r="H4274" t="b">
        <f t="shared" si="604"/>
        <v>1</v>
      </c>
      <c r="I4274" t="b">
        <f t="shared" si="605"/>
        <v>1</v>
      </c>
      <c r="J4274" t="b">
        <f t="shared" si="606"/>
        <v>0</v>
      </c>
    </row>
    <row r="4275" spans="1:10">
      <c r="A4275" s="1" t="s">
        <v>416</v>
      </c>
      <c r="B4275" t="str">
        <f t="shared" si="599"/>
        <v xml:space="preserve"> gdański </v>
      </c>
      <c r="C4275" s="4" t="s">
        <v>9</v>
      </c>
      <c r="D4275" s="6">
        <v>6163</v>
      </c>
      <c r="E4275" s="6">
        <v>3144</v>
      </c>
      <c r="F4275" s="6">
        <v>3019</v>
      </c>
      <c r="G4275" t="b">
        <f t="shared" si="603"/>
        <v>0</v>
      </c>
      <c r="H4275" t="b">
        <f t="shared" si="604"/>
        <v>1</v>
      </c>
      <c r="I4275" t="b">
        <f t="shared" si="605"/>
        <v>1</v>
      </c>
      <c r="J4275" t="b">
        <f t="shared" si="606"/>
        <v>0</v>
      </c>
    </row>
    <row r="4276" spans="1:10">
      <c r="A4276" s="1" t="s">
        <v>416</v>
      </c>
      <c r="B4276" t="str">
        <f t="shared" si="599"/>
        <v xml:space="preserve"> gdański </v>
      </c>
      <c r="C4276" s="4" t="s">
        <v>10</v>
      </c>
      <c r="D4276" s="6">
        <v>6783</v>
      </c>
      <c r="E4276" s="6">
        <v>3414</v>
      </c>
      <c r="F4276" s="6">
        <v>3369</v>
      </c>
      <c r="G4276" t="b">
        <f t="shared" si="603"/>
        <v>0</v>
      </c>
      <c r="H4276" t="b">
        <f t="shared" si="604"/>
        <v>1</v>
      </c>
      <c r="I4276" t="b">
        <f t="shared" si="605"/>
        <v>1</v>
      </c>
      <c r="J4276" t="b">
        <f t="shared" si="606"/>
        <v>0</v>
      </c>
    </row>
    <row r="4277" spans="1:10">
      <c r="A4277" s="1" t="s">
        <v>416</v>
      </c>
      <c r="B4277" t="str">
        <f t="shared" si="599"/>
        <v xml:space="preserve"> gdański </v>
      </c>
      <c r="C4277" s="4" t="s">
        <v>11</v>
      </c>
      <c r="D4277" s="6">
        <v>8355</v>
      </c>
      <c r="E4277" s="6">
        <v>4185</v>
      </c>
      <c r="F4277" s="6">
        <v>4170</v>
      </c>
      <c r="G4277" t="b">
        <f t="shared" si="603"/>
        <v>0</v>
      </c>
      <c r="H4277" t="b">
        <f t="shared" si="604"/>
        <v>1</v>
      </c>
      <c r="I4277" t="b">
        <f t="shared" si="605"/>
        <v>1</v>
      </c>
      <c r="J4277" t="b">
        <f t="shared" si="606"/>
        <v>0</v>
      </c>
    </row>
    <row r="4278" spans="1:10">
      <c r="A4278" s="1" t="s">
        <v>416</v>
      </c>
      <c r="B4278" t="str">
        <f t="shared" si="599"/>
        <v xml:space="preserve"> gdański </v>
      </c>
      <c r="C4278" s="4" t="s">
        <v>12</v>
      </c>
      <c r="D4278" s="6">
        <v>10520</v>
      </c>
      <c r="E4278" s="6">
        <v>5162</v>
      </c>
      <c r="F4278" s="6">
        <v>5358</v>
      </c>
      <c r="G4278" t="b">
        <f t="shared" si="603"/>
        <v>0</v>
      </c>
      <c r="H4278" t="b">
        <f t="shared" si="604"/>
        <v>1</v>
      </c>
      <c r="I4278" t="b">
        <f t="shared" si="605"/>
        <v>1</v>
      </c>
      <c r="J4278" t="b">
        <f t="shared" si="606"/>
        <v>0</v>
      </c>
    </row>
    <row r="4279" spans="1:10">
      <c r="A4279" s="1" t="s">
        <v>416</v>
      </c>
      <c r="B4279" t="str">
        <f t="shared" si="599"/>
        <v xml:space="preserve"> gdański </v>
      </c>
      <c r="C4279" s="4" t="s">
        <v>13</v>
      </c>
      <c r="D4279" s="6">
        <v>10377</v>
      </c>
      <c r="E4279" s="6">
        <v>5146</v>
      </c>
      <c r="F4279" s="6">
        <v>5231</v>
      </c>
      <c r="G4279" t="b">
        <f t="shared" si="603"/>
        <v>0</v>
      </c>
      <c r="H4279" t="b">
        <f t="shared" si="604"/>
        <v>1</v>
      </c>
      <c r="I4279" t="b">
        <f t="shared" si="605"/>
        <v>1</v>
      </c>
      <c r="J4279" t="b">
        <f t="shared" si="606"/>
        <v>0</v>
      </c>
    </row>
    <row r="4280" spans="1:10">
      <c r="A4280" s="1" t="s">
        <v>416</v>
      </c>
      <c r="B4280" t="str">
        <f t="shared" ref="B4280:B4343" si="608">IF(C4279="65+",C4280,B4279)</f>
        <v xml:space="preserve"> gdański </v>
      </c>
      <c r="C4280" s="4" t="s">
        <v>14</v>
      </c>
      <c r="D4280" s="6">
        <v>9031</v>
      </c>
      <c r="E4280" s="6">
        <v>4537</v>
      </c>
      <c r="F4280" s="6">
        <v>4494</v>
      </c>
      <c r="G4280" t="b">
        <f t="shared" si="603"/>
        <v>0</v>
      </c>
      <c r="H4280" t="b">
        <f t="shared" si="604"/>
        <v>1</v>
      </c>
      <c r="I4280" t="b">
        <f t="shared" si="605"/>
        <v>1</v>
      </c>
      <c r="J4280" t="b">
        <f t="shared" si="606"/>
        <v>0</v>
      </c>
    </row>
    <row r="4281" spans="1:10">
      <c r="A4281" s="1" t="s">
        <v>416</v>
      </c>
      <c r="B4281" t="str">
        <f t="shared" si="608"/>
        <v xml:space="preserve"> gdański </v>
      </c>
      <c r="C4281" s="4" t="s">
        <v>15</v>
      </c>
      <c r="D4281" s="6">
        <v>6698</v>
      </c>
      <c r="E4281" s="6">
        <v>3442</v>
      </c>
      <c r="F4281" s="6">
        <v>3256</v>
      </c>
      <c r="G4281" t="b">
        <f t="shared" si="603"/>
        <v>0</v>
      </c>
      <c r="H4281" t="b">
        <f t="shared" si="604"/>
        <v>1</v>
      </c>
      <c r="I4281" t="b">
        <f t="shared" si="605"/>
        <v>1</v>
      </c>
      <c r="J4281" t="b">
        <f t="shared" si="606"/>
        <v>0</v>
      </c>
    </row>
    <row r="4282" spans="1:10">
      <c r="A4282" s="1" t="s">
        <v>416</v>
      </c>
      <c r="B4282" t="str">
        <f t="shared" si="608"/>
        <v xml:space="preserve"> gdański </v>
      </c>
      <c r="C4282" s="4" t="s">
        <v>16</v>
      </c>
      <c r="D4282" s="6">
        <v>6289</v>
      </c>
      <c r="E4282" s="6">
        <v>3138</v>
      </c>
      <c r="F4282" s="6">
        <v>3151</v>
      </c>
      <c r="G4282" t="b">
        <f t="shared" si="603"/>
        <v>0</v>
      </c>
      <c r="H4282" t="b">
        <f t="shared" si="604"/>
        <v>1</v>
      </c>
      <c r="I4282" t="b">
        <f t="shared" si="605"/>
        <v>1</v>
      </c>
      <c r="J4282" t="b">
        <f t="shared" si="606"/>
        <v>0</v>
      </c>
    </row>
    <row r="4283" spans="1:10">
      <c r="A4283" s="1" t="s">
        <v>416</v>
      </c>
      <c r="B4283" t="str">
        <f t="shared" si="608"/>
        <v xml:space="preserve"> gdański </v>
      </c>
      <c r="C4283" s="4" t="s">
        <v>17</v>
      </c>
      <c r="D4283" s="6">
        <v>6915</v>
      </c>
      <c r="E4283" s="6">
        <v>3389</v>
      </c>
      <c r="F4283" s="6">
        <v>3526</v>
      </c>
      <c r="G4283" t="b">
        <f t="shared" si="603"/>
        <v>0</v>
      </c>
      <c r="H4283" t="b">
        <f t="shared" si="604"/>
        <v>1</v>
      </c>
      <c r="I4283" t="b">
        <f t="shared" si="605"/>
        <v>1</v>
      </c>
      <c r="J4283" t="b">
        <f t="shared" si="606"/>
        <v>0</v>
      </c>
    </row>
    <row r="4284" spans="1:10">
      <c r="A4284" s="1" t="s">
        <v>416</v>
      </c>
      <c r="B4284" t="str">
        <f t="shared" si="608"/>
        <v xml:space="preserve"> gdański </v>
      </c>
      <c r="C4284" s="4" t="s">
        <v>18</v>
      </c>
      <c r="D4284" s="6">
        <v>6442</v>
      </c>
      <c r="E4284" s="6">
        <v>3092</v>
      </c>
      <c r="F4284" s="6">
        <v>3350</v>
      </c>
      <c r="G4284" t="b">
        <f t="shared" si="603"/>
        <v>0</v>
      </c>
      <c r="H4284" t="b">
        <f t="shared" si="604"/>
        <v>1</v>
      </c>
      <c r="I4284" t="b">
        <f t="shared" si="605"/>
        <v>1</v>
      </c>
      <c r="J4284" t="b">
        <f t="shared" si="606"/>
        <v>0</v>
      </c>
    </row>
    <row r="4285" spans="1:10">
      <c r="A4285" s="1" t="s">
        <v>416</v>
      </c>
      <c r="B4285" t="str">
        <f t="shared" si="608"/>
        <v xml:space="preserve"> gdański </v>
      </c>
      <c r="C4285" s="4" t="s">
        <v>19</v>
      </c>
      <c r="D4285" s="6">
        <v>5046</v>
      </c>
      <c r="E4285" s="6">
        <v>2374</v>
      </c>
      <c r="F4285" s="6">
        <v>2672</v>
      </c>
      <c r="G4285" t="b">
        <f t="shared" si="603"/>
        <v>0</v>
      </c>
      <c r="H4285" t="b">
        <f t="shared" si="604"/>
        <v>1</v>
      </c>
      <c r="I4285" t="b">
        <f t="shared" si="605"/>
        <v>1</v>
      </c>
      <c r="J4285" t="b">
        <f t="shared" si="606"/>
        <v>0</v>
      </c>
    </row>
    <row r="4286" spans="1:10">
      <c r="A4286" s="1" t="s">
        <v>416</v>
      </c>
      <c r="B4286" t="str">
        <f t="shared" si="608"/>
        <v xml:space="preserve"> gdański </v>
      </c>
      <c r="C4286" s="4" t="s">
        <v>5</v>
      </c>
      <c r="D4286" s="6">
        <v>7080</v>
      </c>
      <c r="E4286" s="6">
        <v>2726</v>
      </c>
      <c r="F4286" s="6">
        <v>4354</v>
      </c>
      <c r="G4286" t="b">
        <f t="shared" si="603"/>
        <v>1</v>
      </c>
      <c r="H4286" t="b">
        <f t="shared" si="604"/>
        <v>1</v>
      </c>
      <c r="I4286" t="b">
        <f t="shared" si="605"/>
        <v>0</v>
      </c>
      <c r="J4286" t="b">
        <f t="shared" si="606"/>
        <v>0</v>
      </c>
    </row>
    <row r="4287" spans="1:10">
      <c r="A4287" s="1" t="s">
        <v>416</v>
      </c>
      <c r="B4287" t="str">
        <f t="shared" si="608"/>
        <v xml:space="preserve"> gdański </v>
      </c>
      <c r="C4287" s="4" t="s">
        <v>4</v>
      </c>
      <c r="D4287" s="6">
        <f>SUM(D4285:D4286)</f>
        <v>12126</v>
      </c>
      <c r="E4287" s="6">
        <f>SUM(E4285:E4286)</f>
        <v>5100</v>
      </c>
      <c r="F4287" s="6">
        <f t="shared" ref="F4287" si="609">SUM(F4285:F4286)</f>
        <v>7026</v>
      </c>
      <c r="G4287" t="b">
        <f t="shared" si="603"/>
        <v>1</v>
      </c>
      <c r="H4287" t="b">
        <f t="shared" si="604"/>
        <v>0</v>
      </c>
      <c r="I4287" t="b">
        <f t="shared" si="605"/>
        <v>1</v>
      </c>
      <c r="J4287" t="b">
        <f t="shared" si="606"/>
        <v>0</v>
      </c>
    </row>
    <row r="4288" spans="1:10">
      <c r="A4288" s="1" t="s">
        <v>416</v>
      </c>
      <c r="B4288" t="str">
        <f t="shared" si="608"/>
        <v xml:space="preserve"> kartuski </v>
      </c>
      <c r="C4288" s="4" t="s">
        <v>295</v>
      </c>
      <c r="D4288" s="6">
        <v>129996</v>
      </c>
      <c r="E4288" s="6">
        <v>65033</v>
      </c>
      <c r="F4288" s="6">
        <v>64963</v>
      </c>
      <c r="G4288" t="b">
        <f t="shared" si="603"/>
        <v>1</v>
      </c>
      <c r="H4288" t="b">
        <f t="shared" si="604"/>
        <v>1</v>
      </c>
      <c r="I4288" t="b">
        <f t="shared" si="605"/>
        <v>1</v>
      </c>
      <c r="J4288" t="b">
        <f t="shared" si="606"/>
        <v>1</v>
      </c>
    </row>
    <row r="4289" spans="1:10">
      <c r="A4289" s="1" t="s">
        <v>416</v>
      </c>
      <c r="B4289" t="str">
        <f t="shared" si="608"/>
        <v xml:space="preserve"> kartuski </v>
      </c>
      <c r="C4289" s="4" t="s">
        <v>6</v>
      </c>
      <c r="D4289" s="6">
        <v>9323</v>
      </c>
      <c r="E4289" s="6">
        <v>4798</v>
      </c>
      <c r="F4289" s="6">
        <v>4525</v>
      </c>
      <c r="G4289" t="b">
        <f t="shared" si="603"/>
        <v>0</v>
      </c>
      <c r="H4289" t="b">
        <f t="shared" si="604"/>
        <v>1</v>
      </c>
      <c r="I4289" t="b">
        <f t="shared" si="605"/>
        <v>1</v>
      </c>
      <c r="J4289" t="b">
        <f t="shared" si="606"/>
        <v>0</v>
      </c>
    </row>
    <row r="4290" spans="1:10">
      <c r="A4290" s="1" t="s">
        <v>416</v>
      </c>
      <c r="B4290" t="str">
        <f t="shared" si="608"/>
        <v xml:space="preserve"> kartuski </v>
      </c>
      <c r="C4290" s="4" t="s">
        <v>7</v>
      </c>
      <c r="D4290" s="6">
        <v>10018</v>
      </c>
      <c r="E4290" s="6">
        <v>5192</v>
      </c>
      <c r="F4290" s="6">
        <v>4826</v>
      </c>
      <c r="G4290" t="b">
        <f t="shared" si="603"/>
        <v>0</v>
      </c>
      <c r="H4290" t="b">
        <f t="shared" si="604"/>
        <v>1</v>
      </c>
      <c r="I4290" t="b">
        <f t="shared" si="605"/>
        <v>1</v>
      </c>
      <c r="J4290" t="b">
        <f t="shared" si="606"/>
        <v>0</v>
      </c>
    </row>
    <row r="4291" spans="1:10">
      <c r="A4291" s="1" t="s">
        <v>416</v>
      </c>
      <c r="B4291" t="str">
        <f t="shared" si="608"/>
        <v xml:space="preserve"> kartuski </v>
      </c>
      <c r="C4291" s="4" t="s">
        <v>8</v>
      </c>
      <c r="D4291" s="6">
        <v>8759</v>
      </c>
      <c r="E4291" s="6">
        <v>4460</v>
      </c>
      <c r="F4291" s="6">
        <v>4299</v>
      </c>
      <c r="G4291" t="b">
        <f t="shared" si="603"/>
        <v>0</v>
      </c>
      <c r="H4291" t="b">
        <f t="shared" si="604"/>
        <v>1</v>
      </c>
      <c r="I4291" t="b">
        <f t="shared" si="605"/>
        <v>1</v>
      </c>
      <c r="J4291" t="b">
        <f t="shared" si="606"/>
        <v>0</v>
      </c>
    </row>
    <row r="4292" spans="1:10">
      <c r="A4292" s="1" t="s">
        <v>416</v>
      </c>
      <c r="B4292" t="str">
        <f t="shared" si="608"/>
        <v xml:space="preserve"> kartuski </v>
      </c>
      <c r="C4292" s="4" t="s">
        <v>9</v>
      </c>
      <c r="D4292" s="6">
        <v>8653</v>
      </c>
      <c r="E4292" s="6">
        <v>4418</v>
      </c>
      <c r="F4292" s="6">
        <v>4235</v>
      </c>
      <c r="G4292" t="b">
        <f t="shared" si="603"/>
        <v>0</v>
      </c>
      <c r="H4292" t="b">
        <f t="shared" si="604"/>
        <v>1</v>
      </c>
      <c r="I4292" t="b">
        <f t="shared" si="605"/>
        <v>1</v>
      </c>
      <c r="J4292" t="b">
        <f t="shared" si="606"/>
        <v>0</v>
      </c>
    </row>
    <row r="4293" spans="1:10">
      <c r="A4293" s="1" t="s">
        <v>416</v>
      </c>
      <c r="B4293" t="str">
        <f t="shared" si="608"/>
        <v xml:space="preserve"> kartuski </v>
      </c>
      <c r="C4293" s="4" t="s">
        <v>10</v>
      </c>
      <c r="D4293" s="6">
        <v>9394</v>
      </c>
      <c r="E4293" s="6">
        <v>4790</v>
      </c>
      <c r="F4293" s="6">
        <v>4604</v>
      </c>
      <c r="G4293" t="b">
        <f t="shared" si="603"/>
        <v>0</v>
      </c>
      <c r="H4293" t="b">
        <f t="shared" si="604"/>
        <v>1</v>
      </c>
      <c r="I4293" t="b">
        <f t="shared" si="605"/>
        <v>1</v>
      </c>
      <c r="J4293" t="b">
        <f t="shared" si="606"/>
        <v>0</v>
      </c>
    </row>
    <row r="4294" spans="1:10">
      <c r="A4294" s="1" t="s">
        <v>416</v>
      </c>
      <c r="B4294" t="str">
        <f t="shared" si="608"/>
        <v xml:space="preserve"> kartuski </v>
      </c>
      <c r="C4294" s="4" t="s">
        <v>11</v>
      </c>
      <c r="D4294" s="6">
        <v>10365</v>
      </c>
      <c r="E4294" s="6">
        <v>5258</v>
      </c>
      <c r="F4294" s="6">
        <v>5107</v>
      </c>
      <c r="G4294" t="b">
        <f t="shared" si="603"/>
        <v>0</v>
      </c>
      <c r="H4294" t="b">
        <f t="shared" si="604"/>
        <v>1</v>
      </c>
      <c r="I4294" t="b">
        <f t="shared" si="605"/>
        <v>1</v>
      </c>
      <c r="J4294" t="b">
        <f t="shared" si="606"/>
        <v>0</v>
      </c>
    </row>
    <row r="4295" spans="1:10">
      <c r="A4295" s="1" t="s">
        <v>416</v>
      </c>
      <c r="B4295" t="str">
        <f t="shared" si="608"/>
        <v xml:space="preserve"> kartuski </v>
      </c>
      <c r="C4295" s="4" t="s">
        <v>12</v>
      </c>
      <c r="D4295" s="6">
        <v>10392</v>
      </c>
      <c r="E4295" s="6">
        <v>5215</v>
      </c>
      <c r="F4295" s="6">
        <v>5177</v>
      </c>
      <c r="G4295" t="b">
        <f t="shared" si="603"/>
        <v>0</v>
      </c>
      <c r="H4295" t="b">
        <f t="shared" si="604"/>
        <v>1</v>
      </c>
      <c r="I4295" t="b">
        <f t="shared" si="605"/>
        <v>1</v>
      </c>
      <c r="J4295" t="b">
        <f t="shared" si="606"/>
        <v>0</v>
      </c>
    </row>
    <row r="4296" spans="1:10">
      <c r="A4296" s="1" t="s">
        <v>416</v>
      </c>
      <c r="B4296" t="str">
        <f t="shared" si="608"/>
        <v xml:space="preserve"> kartuski </v>
      </c>
      <c r="C4296" s="4" t="s">
        <v>13</v>
      </c>
      <c r="D4296" s="6">
        <v>9911</v>
      </c>
      <c r="E4296" s="6">
        <v>4963</v>
      </c>
      <c r="F4296" s="6">
        <v>4948</v>
      </c>
      <c r="G4296" t="b">
        <f t="shared" si="603"/>
        <v>0</v>
      </c>
      <c r="H4296" t="b">
        <f t="shared" si="604"/>
        <v>1</v>
      </c>
      <c r="I4296" t="b">
        <f t="shared" si="605"/>
        <v>1</v>
      </c>
      <c r="J4296" t="b">
        <f t="shared" si="606"/>
        <v>0</v>
      </c>
    </row>
    <row r="4297" spans="1:10">
      <c r="A4297" s="1" t="s">
        <v>416</v>
      </c>
      <c r="B4297" t="str">
        <f t="shared" si="608"/>
        <v xml:space="preserve"> kartuski </v>
      </c>
      <c r="C4297" s="4" t="s">
        <v>14</v>
      </c>
      <c r="D4297" s="6">
        <v>9266</v>
      </c>
      <c r="E4297" s="6">
        <v>4668</v>
      </c>
      <c r="F4297" s="6">
        <v>4598</v>
      </c>
      <c r="G4297" t="b">
        <f t="shared" si="603"/>
        <v>0</v>
      </c>
      <c r="H4297" t="b">
        <f t="shared" si="604"/>
        <v>1</v>
      </c>
      <c r="I4297" t="b">
        <f t="shared" si="605"/>
        <v>1</v>
      </c>
      <c r="J4297" t="b">
        <f t="shared" si="606"/>
        <v>0</v>
      </c>
    </row>
    <row r="4298" spans="1:10">
      <c r="A4298" s="1" t="s">
        <v>416</v>
      </c>
      <c r="B4298" t="str">
        <f t="shared" si="608"/>
        <v xml:space="preserve"> kartuski </v>
      </c>
      <c r="C4298" s="4" t="s">
        <v>15</v>
      </c>
      <c r="D4298" s="6">
        <v>7936</v>
      </c>
      <c r="E4298" s="6">
        <v>4067</v>
      </c>
      <c r="F4298" s="6">
        <v>3869</v>
      </c>
      <c r="G4298" t="b">
        <f t="shared" si="603"/>
        <v>0</v>
      </c>
      <c r="H4298" t="b">
        <f t="shared" si="604"/>
        <v>1</v>
      </c>
      <c r="I4298" t="b">
        <f t="shared" si="605"/>
        <v>1</v>
      </c>
      <c r="J4298" t="b">
        <f t="shared" si="606"/>
        <v>0</v>
      </c>
    </row>
    <row r="4299" spans="1:10">
      <c r="A4299" s="1" t="s">
        <v>416</v>
      </c>
      <c r="B4299" t="str">
        <f t="shared" si="608"/>
        <v xml:space="preserve"> kartuski </v>
      </c>
      <c r="C4299" s="4" t="s">
        <v>16</v>
      </c>
      <c r="D4299" s="6">
        <v>7798</v>
      </c>
      <c r="E4299" s="6">
        <v>3984</v>
      </c>
      <c r="F4299" s="6">
        <v>3814</v>
      </c>
      <c r="G4299" t="b">
        <f t="shared" si="603"/>
        <v>0</v>
      </c>
      <c r="H4299" t="b">
        <f t="shared" si="604"/>
        <v>1</v>
      </c>
      <c r="I4299" t="b">
        <f t="shared" si="605"/>
        <v>1</v>
      </c>
      <c r="J4299" t="b">
        <f t="shared" si="606"/>
        <v>0</v>
      </c>
    </row>
    <row r="4300" spans="1:10">
      <c r="A4300" s="1" t="s">
        <v>416</v>
      </c>
      <c r="B4300" t="str">
        <f t="shared" si="608"/>
        <v xml:space="preserve"> kartuski </v>
      </c>
      <c r="C4300" s="4" t="s">
        <v>17</v>
      </c>
      <c r="D4300" s="6">
        <v>7746</v>
      </c>
      <c r="E4300" s="6">
        <v>3888</v>
      </c>
      <c r="F4300" s="6">
        <v>3858</v>
      </c>
      <c r="G4300" t="b">
        <f t="shared" si="603"/>
        <v>0</v>
      </c>
      <c r="H4300" t="b">
        <f t="shared" si="604"/>
        <v>1</v>
      </c>
      <c r="I4300" t="b">
        <f t="shared" si="605"/>
        <v>1</v>
      </c>
      <c r="J4300" t="b">
        <f t="shared" si="606"/>
        <v>0</v>
      </c>
    </row>
    <row r="4301" spans="1:10">
      <c r="A4301" s="1" t="s">
        <v>416</v>
      </c>
      <c r="B4301" t="str">
        <f t="shared" si="608"/>
        <v xml:space="preserve"> kartuski </v>
      </c>
      <c r="C4301" s="4" t="s">
        <v>18</v>
      </c>
      <c r="D4301" s="6">
        <v>6772</v>
      </c>
      <c r="E4301" s="6">
        <v>3440</v>
      </c>
      <c r="F4301" s="6">
        <v>3332</v>
      </c>
      <c r="G4301" t="b">
        <f t="shared" si="603"/>
        <v>0</v>
      </c>
      <c r="H4301" t="b">
        <f t="shared" si="604"/>
        <v>1</v>
      </c>
      <c r="I4301" t="b">
        <f t="shared" si="605"/>
        <v>1</v>
      </c>
      <c r="J4301" t="b">
        <f t="shared" si="606"/>
        <v>0</v>
      </c>
    </row>
    <row r="4302" spans="1:10">
      <c r="A4302" s="1" t="s">
        <v>416</v>
      </c>
      <c r="B4302" t="str">
        <f t="shared" si="608"/>
        <v xml:space="preserve"> kartuski </v>
      </c>
      <c r="C4302" s="4" t="s">
        <v>19</v>
      </c>
      <c r="D4302" s="6">
        <v>5065</v>
      </c>
      <c r="E4302" s="6">
        <v>2408</v>
      </c>
      <c r="F4302" s="6">
        <v>2657</v>
      </c>
      <c r="G4302" t="b">
        <f t="shared" si="603"/>
        <v>0</v>
      </c>
      <c r="H4302" t="b">
        <f t="shared" si="604"/>
        <v>1</v>
      </c>
      <c r="I4302" t="b">
        <f t="shared" si="605"/>
        <v>1</v>
      </c>
      <c r="J4302" t="b">
        <f t="shared" si="606"/>
        <v>0</v>
      </c>
    </row>
    <row r="4303" spans="1:10">
      <c r="A4303" s="1" t="s">
        <v>416</v>
      </c>
      <c r="B4303" t="str">
        <f t="shared" si="608"/>
        <v xml:space="preserve"> kartuski </v>
      </c>
      <c r="C4303" s="4" t="s">
        <v>5</v>
      </c>
      <c r="D4303" s="6">
        <v>8598</v>
      </c>
      <c r="E4303" s="6">
        <v>3484</v>
      </c>
      <c r="F4303" s="6">
        <v>5114</v>
      </c>
      <c r="G4303" t="b">
        <f t="shared" si="603"/>
        <v>1</v>
      </c>
      <c r="H4303" t="b">
        <f t="shared" si="604"/>
        <v>1</v>
      </c>
      <c r="I4303" t="b">
        <f t="shared" si="605"/>
        <v>0</v>
      </c>
      <c r="J4303" t="b">
        <f t="shared" si="606"/>
        <v>0</v>
      </c>
    </row>
    <row r="4304" spans="1:10">
      <c r="A4304" s="1" t="s">
        <v>416</v>
      </c>
      <c r="B4304" t="str">
        <f t="shared" si="608"/>
        <v xml:space="preserve"> kartuski </v>
      </c>
      <c r="C4304" s="4" t="s">
        <v>4</v>
      </c>
      <c r="D4304" s="6">
        <f>SUM(D4302:D4303)</f>
        <v>13663</v>
      </c>
      <c r="E4304" s="6">
        <f>SUM(E4302:E4303)</f>
        <v>5892</v>
      </c>
      <c r="F4304" s="6">
        <f t="shared" ref="F4304" si="610">SUM(F4302:F4303)</f>
        <v>7771</v>
      </c>
      <c r="G4304" t="b">
        <f t="shared" si="603"/>
        <v>1</v>
      </c>
      <c r="H4304" t="b">
        <f t="shared" si="604"/>
        <v>0</v>
      </c>
      <c r="I4304" t="b">
        <f t="shared" si="605"/>
        <v>1</v>
      </c>
      <c r="J4304" t="b">
        <f t="shared" si="606"/>
        <v>0</v>
      </c>
    </row>
    <row r="4305" spans="1:10">
      <c r="A4305" s="1" t="s">
        <v>416</v>
      </c>
      <c r="B4305" t="str">
        <f t="shared" si="608"/>
        <v xml:space="preserve"> kościerski </v>
      </c>
      <c r="C4305" s="4" t="s">
        <v>296</v>
      </c>
      <c r="D4305" s="6">
        <v>71738</v>
      </c>
      <c r="E4305" s="6">
        <v>35852</v>
      </c>
      <c r="F4305" s="6">
        <v>35886</v>
      </c>
      <c r="G4305" t="b">
        <f t="shared" si="603"/>
        <v>1</v>
      </c>
      <c r="H4305" t="b">
        <f t="shared" si="604"/>
        <v>1</v>
      </c>
      <c r="I4305" t="b">
        <f t="shared" si="605"/>
        <v>1</v>
      </c>
      <c r="J4305" t="b">
        <f t="shared" si="606"/>
        <v>1</v>
      </c>
    </row>
    <row r="4306" spans="1:10">
      <c r="A4306" s="1" t="s">
        <v>416</v>
      </c>
      <c r="B4306" t="str">
        <f t="shared" si="608"/>
        <v xml:space="preserve"> kościerski </v>
      </c>
      <c r="C4306" s="4" t="s">
        <v>6</v>
      </c>
      <c r="D4306" s="6">
        <v>4337</v>
      </c>
      <c r="E4306" s="6">
        <v>2236</v>
      </c>
      <c r="F4306" s="6">
        <v>2101</v>
      </c>
      <c r="G4306" t="b">
        <f t="shared" si="603"/>
        <v>0</v>
      </c>
      <c r="H4306" t="b">
        <f t="shared" si="604"/>
        <v>1</v>
      </c>
      <c r="I4306" t="b">
        <f t="shared" si="605"/>
        <v>1</v>
      </c>
      <c r="J4306" t="b">
        <f t="shared" si="606"/>
        <v>0</v>
      </c>
    </row>
    <row r="4307" spans="1:10">
      <c r="A4307" s="1" t="s">
        <v>416</v>
      </c>
      <c r="B4307" t="str">
        <f t="shared" si="608"/>
        <v xml:space="preserve"> kościerski </v>
      </c>
      <c r="C4307" s="4" t="s">
        <v>7</v>
      </c>
      <c r="D4307" s="6">
        <v>4848</v>
      </c>
      <c r="E4307" s="6">
        <v>2506</v>
      </c>
      <c r="F4307" s="6">
        <v>2342</v>
      </c>
      <c r="G4307" t="b">
        <f t="shared" si="603"/>
        <v>0</v>
      </c>
      <c r="H4307" t="b">
        <f t="shared" si="604"/>
        <v>1</v>
      </c>
      <c r="I4307" t="b">
        <f t="shared" si="605"/>
        <v>1</v>
      </c>
      <c r="J4307" t="b">
        <f t="shared" si="606"/>
        <v>0</v>
      </c>
    </row>
    <row r="4308" spans="1:10">
      <c r="A4308" s="1" t="s">
        <v>416</v>
      </c>
      <c r="B4308" t="str">
        <f t="shared" si="608"/>
        <v xml:space="preserve"> kościerski </v>
      </c>
      <c r="C4308" s="4" t="s">
        <v>8</v>
      </c>
      <c r="D4308" s="6">
        <v>4308</v>
      </c>
      <c r="E4308" s="6">
        <v>2199</v>
      </c>
      <c r="F4308" s="6">
        <v>2109</v>
      </c>
      <c r="G4308" t="b">
        <f t="shared" si="603"/>
        <v>0</v>
      </c>
      <c r="H4308" t="b">
        <f t="shared" si="604"/>
        <v>1</v>
      </c>
      <c r="I4308" t="b">
        <f t="shared" si="605"/>
        <v>1</v>
      </c>
      <c r="J4308" t="b">
        <f t="shared" si="606"/>
        <v>0</v>
      </c>
    </row>
    <row r="4309" spans="1:10">
      <c r="A4309" s="1" t="s">
        <v>416</v>
      </c>
      <c r="B4309" t="str">
        <f t="shared" si="608"/>
        <v xml:space="preserve"> kościerski </v>
      </c>
      <c r="C4309" s="4" t="s">
        <v>9</v>
      </c>
      <c r="D4309" s="6">
        <v>4401</v>
      </c>
      <c r="E4309" s="6">
        <v>2225</v>
      </c>
      <c r="F4309" s="6">
        <v>2176</v>
      </c>
      <c r="G4309" t="b">
        <f t="shared" si="603"/>
        <v>0</v>
      </c>
      <c r="H4309" t="b">
        <f t="shared" si="604"/>
        <v>1</v>
      </c>
      <c r="I4309" t="b">
        <f t="shared" si="605"/>
        <v>1</v>
      </c>
      <c r="J4309" t="b">
        <f t="shared" si="606"/>
        <v>0</v>
      </c>
    </row>
    <row r="4310" spans="1:10">
      <c r="A4310" s="1" t="s">
        <v>416</v>
      </c>
      <c r="B4310" t="str">
        <f t="shared" si="608"/>
        <v xml:space="preserve"> kościerski </v>
      </c>
      <c r="C4310" s="4" t="s">
        <v>10</v>
      </c>
      <c r="D4310" s="6">
        <v>4961</v>
      </c>
      <c r="E4310" s="6">
        <v>2599</v>
      </c>
      <c r="F4310" s="6">
        <v>2362</v>
      </c>
      <c r="G4310" t="b">
        <f t="shared" si="603"/>
        <v>0</v>
      </c>
      <c r="H4310" t="b">
        <f t="shared" si="604"/>
        <v>1</v>
      </c>
      <c r="I4310" t="b">
        <f t="shared" si="605"/>
        <v>1</v>
      </c>
      <c r="J4310" t="b">
        <f t="shared" si="606"/>
        <v>0</v>
      </c>
    </row>
    <row r="4311" spans="1:10">
      <c r="A4311" s="1" t="s">
        <v>416</v>
      </c>
      <c r="B4311" t="str">
        <f t="shared" si="608"/>
        <v xml:space="preserve"> kościerski </v>
      </c>
      <c r="C4311" s="4" t="s">
        <v>11</v>
      </c>
      <c r="D4311" s="6">
        <v>5666</v>
      </c>
      <c r="E4311" s="6">
        <v>2880</v>
      </c>
      <c r="F4311" s="6">
        <v>2786</v>
      </c>
      <c r="G4311" t="b">
        <f t="shared" si="603"/>
        <v>0</v>
      </c>
      <c r="H4311" t="b">
        <f t="shared" si="604"/>
        <v>1</v>
      </c>
      <c r="I4311" t="b">
        <f t="shared" si="605"/>
        <v>1</v>
      </c>
      <c r="J4311" t="b">
        <f t="shared" si="606"/>
        <v>0</v>
      </c>
    </row>
    <row r="4312" spans="1:10">
      <c r="A4312" s="1" t="s">
        <v>416</v>
      </c>
      <c r="B4312" t="str">
        <f t="shared" si="608"/>
        <v xml:space="preserve"> kościerski </v>
      </c>
      <c r="C4312" s="4" t="s">
        <v>12</v>
      </c>
      <c r="D4312" s="6">
        <v>5739</v>
      </c>
      <c r="E4312" s="6">
        <v>3019</v>
      </c>
      <c r="F4312" s="6">
        <v>2720</v>
      </c>
      <c r="G4312" t="b">
        <f t="shared" si="603"/>
        <v>0</v>
      </c>
      <c r="H4312" t="b">
        <f t="shared" si="604"/>
        <v>1</v>
      </c>
      <c r="I4312" t="b">
        <f t="shared" si="605"/>
        <v>1</v>
      </c>
      <c r="J4312" t="b">
        <f t="shared" si="606"/>
        <v>0</v>
      </c>
    </row>
    <row r="4313" spans="1:10">
      <c r="A4313" s="1" t="s">
        <v>416</v>
      </c>
      <c r="B4313" t="str">
        <f t="shared" si="608"/>
        <v xml:space="preserve"> kościerski </v>
      </c>
      <c r="C4313" s="4" t="s">
        <v>13</v>
      </c>
      <c r="D4313" s="6">
        <v>5363</v>
      </c>
      <c r="E4313" s="6">
        <v>2722</v>
      </c>
      <c r="F4313" s="6">
        <v>2641</v>
      </c>
      <c r="G4313" t="b">
        <f t="shared" si="603"/>
        <v>0</v>
      </c>
      <c r="H4313" t="b">
        <f t="shared" si="604"/>
        <v>1</v>
      </c>
      <c r="I4313" t="b">
        <f t="shared" si="605"/>
        <v>1</v>
      </c>
      <c r="J4313" t="b">
        <f t="shared" si="606"/>
        <v>0</v>
      </c>
    </row>
    <row r="4314" spans="1:10">
      <c r="A4314" s="1" t="s">
        <v>416</v>
      </c>
      <c r="B4314" t="str">
        <f t="shared" si="608"/>
        <v xml:space="preserve"> kościerski </v>
      </c>
      <c r="C4314" s="4" t="s">
        <v>14</v>
      </c>
      <c r="D4314" s="6">
        <v>4998</v>
      </c>
      <c r="E4314" s="6">
        <v>2571</v>
      </c>
      <c r="F4314" s="6">
        <v>2427</v>
      </c>
      <c r="G4314" t="b">
        <f t="shared" si="603"/>
        <v>0</v>
      </c>
      <c r="H4314" t="b">
        <f t="shared" si="604"/>
        <v>1</v>
      </c>
      <c r="I4314" t="b">
        <f t="shared" si="605"/>
        <v>1</v>
      </c>
      <c r="J4314" t="b">
        <f t="shared" si="606"/>
        <v>0</v>
      </c>
    </row>
    <row r="4315" spans="1:10">
      <c r="A4315" s="1" t="s">
        <v>416</v>
      </c>
      <c r="B4315" t="str">
        <f t="shared" si="608"/>
        <v xml:space="preserve"> kościerski </v>
      </c>
      <c r="C4315" s="4" t="s">
        <v>15</v>
      </c>
      <c r="D4315" s="6">
        <v>4373</v>
      </c>
      <c r="E4315" s="6">
        <v>2251</v>
      </c>
      <c r="F4315" s="6">
        <v>2122</v>
      </c>
      <c r="G4315" t="b">
        <f t="shared" si="603"/>
        <v>0</v>
      </c>
      <c r="H4315" t="b">
        <f t="shared" si="604"/>
        <v>1</v>
      </c>
      <c r="I4315" t="b">
        <f t="shared" si="605"/>
        <v>1</v>
      </c>
      <c r="J4315" t="b">
        <f t="shared" si="606"/>
        <v>0</v>
      </c>
    </row>
    <row r="4316" spans="1:10">
      <c r="A4316" s="1" t="s">
        <v>416</v>
      </c>
      <c r="B4316" t="str">
        <f t="shared" si="608"/>
        <v xml:space="preserve"> kościerski </v>
      </c>
      <c r="C4316" s="4" t="s">
        <v>16</v>
      </c>
      <c r="D4316" s="6">
        <v>4508</v>
      </c>
      <c r="E4316" s="6">
        <v>2296</v>
      </c>
      <c r="F4316" s="6">
        <v>2212</v>
      </c>
      <c r="G4316" t="b">
        <f t="shared" si="603"/>
        <v>0</v>
      </c>
      <c r="H4316" t="b">
        <f t="shared" si="604"/>
        <v>1</v>
      </c>
      <c r="I4316" t="b">
        <f t="shared" si="605"/>
        <v>1</v>
      </c>
      <c r="J4316" t="b">
        <f t="shared" si="606"/>
        <v>0</v>
      </c>
    </row>
    <row r="4317" spans="1:10">
      <c r="A4317" s="1" t="s">
        <v>416</v>
      </c>
      <c r="B4317" t="str">
        <f t="shared" si="608"/>
        <v xml:space="preserve"> kościerski </v>
      </c>
      <c r="C4317" s="4" t="s">
        <v>17</v>
      </c>
      <c r="D4317" s="6">
        <v>4802</v>
      </c>
      <c r="E4317" s="6">
        <v>2395</v>
      </c>
      <c r="F4317" s="6">
        <v>2407</v>
      </c>
      <c r="G4317" t="b">
        <f t="shared" si="603"/>
        <v>0</v>
      </c>
      <c r="H4317" t="b">
        <f t="shared" si="604"/>
        <v>1</v>
      </c>
      <c r="I4317" t="b">
        <f t="shared" si="605"/>
        <v>1</v>
      </c>
      <c r="J4317" t="b">
        <f t="shared" si="606"/>
        <v>0</v>
      </c>
    </row>
    <row r="4318" spans="1:10">
      <c r="A4318" s="1" t="s">
        <v>416</v>
      </c>
      <c r="B4318" t="str">
        <f t="shared" si="608"/>
        <v xml:space="preserve"> kościerski </v>
      </c>
      <c r="C4318" s="4" t="s">
        <v>18</v>
      </c>
      <c r="D4318" s="6">
        <v>4271</v>
      </c>
      <c r="E4318" s="6">
        <v>2100</v>
      </c>
      <c r="F4318" s="6">
        <v>2171</v>
      </c>
      <c r="G4318" t="b">
        <f t="shared" si="603"/>
        <v>0</v>
      </c>
      <c r="H4318" t="b">
        <f t="shared" si="604"/>
        <v>1</v>
      </c>
      <c r="I4318" t="b">
        <f t="shared" si="605"/>
        <v>1</v>
      </c>
      <c r="J4318" t="b">
        <f t="shared" si="606"/>
        <v>0</v>
      </c>
    </row>
    <row r="4319" spans="1:10">
      <c r="A4319" s="1" t="s">
        <v>416</v>
      </c>
      <c r="B4319" t="str">
        <f t="shared" si="608"/>
        <v xml:space="preserve"> kościerski </v>
      </c>
      <c r="C4319" s="4" t="s">
        <v>19</v>
      </c>
      <c r="D4319" s="6">
        <v>3514</v>
      </c>
      <c r="E4319" s="6">
        <v>1649</v>
      </c>
      <c r="F4319" s="6">
        <v>1865</v>
      </c>
      <c r="G4319" t="b">
        <f t="shared" si="603"/>
        <v>0</v>
      </c>
      <c r="H4319" t="b">
        <f t="shared" si="604"/>
        <v>1</v>
      </c>
      <c r="I4319" t="b">
        <f t="shared" si="605"/>
        <v>1</v>
      </c>
      <c r="J4319" t="b">
        <f t="shared" si="606"/>
        <v>0</v>
      </c>
    </row>
    <row r="4320" spans="1:10">
      <c r="A4320" s="1" t="s">
        <v>416</v>
      </c>
      <c r="B4320" t="str">
        <f t="shared" si="608"/>
        <v xml:space="preserve"> kościerski </v>
      </c>
      <c r="C4320" s="4" t="s">
        <v>5</v>
      </c>
      <c r="D4320" s="6">
        <v>5649</v>
      </c>
      <c r="E4320" s="6">
        <v>2204</v>
      </c>
      <c r="F4320" s="6">
        <v>3445</v>
      </c>
      <c r="G4320" t="b">
        <f t="shared" si="603"/>
        <v>1</v>
      </c>
      <c r="H4320" t="b">
        <f t="shared" si="604"/>
        <v>1</v>
      </c>
      <c r="I4320" t="b">
        <f t="shared" si="605"/>
        <v>0</v>
      </c>
      <c r="J4320" t="b">
        <f t="shared" si="606"/>
        <v>0</v>
      </c>
    </row>
    <row r="4321" spans="1:10">
      <c r="A4321" s="1" t="s">
        <v>416</v>
      </c>
      <c r="B4321" t="str">
        <f t="shared" si="608"/>
        <v xml:space="preserve"> kościerski </v>
      </c>
      <c r="C4321" s="4" t="s">
        <v>4</v>
      </c>
      <c r="D4321" s="6">
        <f>SUM(D4319:D4320)</f>
        <v>9163</v>
      </c>
      <c r="E4321" s="6">
        <f>SUM(E4319:E4320)</f>
        <v>3853</v>
      </c>
      <c r="F4321" s="6">
        <f t="shared" ref="F4321" si="611">SUM(F4319:F4320)</f>
        <v>5310</v>
      </c>
      <c r="G4321" t="b">
        <f t="shared" si="603"/>
        <v>1</v>
      </c>
      <c r="H4321" t="b">
        <f t="shared" si="604"/>
        <v>0</v>
      </c>
      <c r="I4321" t="b">
        <f t="shared" si="605"/>
        <v>1</v>
      </c>
      <c r="J4321" t="b">
        <f t="shared" si="606"/>
        <v>0</v>
      </c>
    </row>
    <row r="4322" spans="1:10">
      <c r="A4322" s="1" t="s">
        <v>416</v>
      </c>
      <c r="B4322" t="str">
        <f t="shared" si="608"/>
        <v xml:space="preserve"> kwidzyński </v>
      </c>
      <c r="C4322" s="4" t="s">
        <v>297</v>
      </c>
      <c r="D4322" s="6">
        <v>83457</v>
      </c>
      <c r="E4322" s="6">
        <v>41422</v>
      </c>
      <c r="F4322" s="6">
        <v>42035</v>
      </c>
      <c r="G4322" t="b">
        <f t="shared" si="603"/>
        <v>1</v>
      </c>
      <c r="H4322" t="b">
        <f t="shared" si="604"/>
        <v>1</v>
      </c>
      <c r="I4322" t="b">
        <f t="shared" si="605"/>
        <v>1</v>
      </c>
      <c r="J4322" t="b">
        <f t="shared" si="606"/>
        <v>1</v>
      </c>
    </row>
    <row r="4323" spans="1:10">
      <c r="A4323" s="1" t="s">
        <v>416</v>
      </c>
      <c r="B4323" t="str">
        <f t="shared" si="608"/>
        <v xml:space="preserve"> kwidzyński </v>
      </c>
      <c r="C4323" s="4" t="s">
        <v>6</v>
      </c>
      <c r="D4323" s="6">
        <v>4325</v>
      </c>
      <c r="E4323" s="6">
        <v>2247</v>
      </c>
      <c r="F4323" s="6">
        <v>2078</v>
      </c>
      <c r="G4323" t="b">
        <f t="shared" si="603"/>
        <v>0</v>
      </c>
      <c r="H4323" t="b">
        <f t="shared" si="604"/>
        <v>1</v>
      </c>
      <c r="I4323" t="b">
        <f t="shared" si="605"/>
        <v>1</v>
      </c>
      <c r="J4323" t="b">
        <f t="shared" si="606"/>
        <v>0</v>
      </c>
    </row>
    <row r="4324" spans="1:10">
      <c r="A4324" s="1" t="s">
        <v>416</v>
      </c>
      <c r="B4324" t="str">
        <f t="shared" si="608"/>
        <v xml:space="preserve"> kwidzyński </v>
      </c>
      <c r="C4324" s="4" t="s">
        <v>7</v>
      </c>
      <c r="D4324" s="6">
        <v>5160</v>
      </c>
      <c r="E4324" s="6">
        <v>2641</v>
      </c>
      <c r="F4324" s="6">
        <v>2519</v>
      </c>
      <c r="G4324" t="b">
        <f t="shared" si="603"/>
        <v>0</v>
      </c>
      <c r="H4324" t="b">
        <f t="shared" si="604"/>
        <v>1</v>
      </c>
      <c r="I4324" t="b">
        <f t="shared" si="605"/>
        <v>1</v>
      </c>
      <c r="J4324" t="b">
        <f t="shared" si="606"/>
        <v>0</v>
      </c>
    </row>
    <row r="4325" spans="1:10">
      <c r="A4325" s="1" t="s">
        <v>416</v>
      </c>
      <c r="B4325" t="str">
        <f t="shared" si="608"/>
        <v xml:space="preserve"> kwidzyński </v>
      </c>
      <c r="C4325" s="4" t="s">
        <v>8</v>
      </c>
      <c r="D4325" s="6">
        <v>4701</v>
      </c>
      <c r="E4325" s="6">
        <v>2439</v>
      </c>
      <c r="F4325" s="6">
        <v>2262</v>
      </c>
      <c r="G4325" t="b">
        <f t="shared" si="603"/>
        <v>0</v>
      </c>
      <c r="H4325" t="b">
        <f t="shared" si="604"/>
        <v>1</v>
      </c>
      <c r="I4325" t="b">
        <f t="shared" si="605"/>
        <v>1</v>
      </c>
      <c r="J4325" t="b">
        <f t="shared" si="606"/>
        <v>0</v>
      </c>
    </row>
    <row r="4326" spans="1:10">
      <c r="A4326" s="1" t="s">
        <v>416</v>
      </c>
      <c r="B4326" t="str">
        <f t="shared" si="608"/>
        <v xml:space="preserve"> kwidzyński </v>
      </c>
      <c r="C4326" s="4" t="s">
        <v>9</v>
      </c>
      <c r="D4326" s="6">
        <v>4915</v>
      </c>
      <c r="E4326" s="6">
        <v>2498</v>
      </c>
      <c r="F4326" s="6">
        <v>2417</v>
      </c>
      <c r="G4326" t="b">
        <f t="shared" si="603"/>
        <v>0</v>
      </c>
      <c r="H4326" t="b">
        <f t="shared" si="604"/>
        <v>1</v>
      </c>
      <c r="I4326" t="b">
        <f t="shared" si="605"/>
        <v>1</v>
      </c>
      <c r="J4326" t="b">
        <f t="shared" si="606"/>
        <v>0</v>
      </c>
    </row>
    <row r="4327" spans="1:10">
      <c r="A4327" s="1" t="s">
        <v>416</v>
      </c>
      <c r="B4327" t="str">
        <f t="shared" si="608"/>
        <v xml:space="preserve"> kwidzyński </v>
      </c>
      <c r="C4327" s="4" t="s">
        <v>10</v>
      </c>
      <c r="D4327" s="6">
        <v>5697</v>
      </c>
      <c r="E4327" s="6">
        <v>2915</v>
      </c>
      <c r="F4327" s="6">
        <v>2782</v>
      </c>
      <c r="G4327" t="b">
        <f t="shared" si="603"/>
        <v>0</v>
      </c>
      <c r="H4327" t="b">
        <f t="shared" si="604"/>
        <v>1</v>
      </c>
      <c r="I4327" t="b">
        <f t="shared" si="605"/>
        <v>1</v>
      </c>
      <c r="J4327" t="b">
        <f t="shared" si="606"/>
        <v>0</v>
      </c>
    </row>
    <row r="4328" spans="1:10">
      <c r="A4328" s="1" t="s">
        <v>416</v>
      </c>
      <c r="B4328" t="str">
        <f t="shared" si="608"/>
        <v xml:space="preserve"> kwidzyński </v>
      </c>
      <c r="C4328" s="4" t="s">
        <v>11</v>
      </c>
      <c r="D4328" s="6">
        <v>6141</v>
      </c>
      <c r="E4328" s="6">
        <v>3218</v>
      </c>
      <c r="F4328" s="6">
        <v>2923</v>
      </c>
      <c r="G4328" t="b">
        <f t="shared" ref="G4328:G4391" si="612">IFERROR(IF(SEARCH(" - ",C4328)&gt;0,FALSE,TRUE),TRUE)</f>
        <v>0</v>
      </c>
      <c r="H4328" t="b">
        <f t="shared" ref="H4328:H4391" si="613">IFERROR(IF(SEARCH("65+",C4328)&gt;0,FALSE,TRUE),TRUE)</f>
        <v>1</v>
      </c>
      <c r="I4328" t="b">
        <f t="shared" ref="I4328:I4391" si="614">IFERROR(IF(SEARCH("70",C4328)&gt;0,FALSE,TRUE),TRUE)</f>
        <v>1</v>
      </c>
      <c r="J4328" t="b">
        <f t="shared" ref="J4328:J4391" si="615">AND(G4328:I4328)</f>
        <v>0</v>
      </c>
    </row>
    <row r="4329" spans="1:10">
      <c r="A4329" s="1" t="s">
        <v>416</v>
      </c>
      <c r="B4329" t="str">
        <f t="shared" si="608"/>
        <v xml:space="preserve"> kwidzyński </v>
      </c>
      <c r="C4329" s="4" t="s">
        <v>12</v>
      </c>
      <c r="D4329" s="6">
        <v>7152</v>
      </c>
      <c r="E4329" s="6">
        <v>3657</v>
      </c>
      <c r="F4329" s="6">
        <v>3495</v>
      </c>
      <c r="G4329" t="b">
        <f t="shared" si="612"/>
        <v>0</v>
      </c>
      <c r="H4329" t="b">
        <f t="shared" si="613"/>
        <v>1</v>
      </c>
      <c r="I4329" t="b">
        <f t="shared" si="614"/>
        <v>1</v>
      </c>
      <c r="J4329" t="b">
        <f t="shared" si="615"/>
        <v>0</v>
      </c>
    </row>
    <row r="4330" spans="1:10">
      <c r="A4330" s="1" t="s">
        <v>416</v>
      </c>
      <c r="B4330" t="str">
        <f t="shared" si="608"/>
        <v xml:space="preserve"> kwidzyński </v>
      </c>
      <c r="C4330" s="4" t="s">
        <v>13</v>
      </c>
      <c r="D4330" s="6">
        <v>6997</v>
      </c>
      <c r="E4330" s="6">
        <v>3650</v>
      </c>
      <c r="F4330" s="6">
        <v>3347</v>
      </c>
      <c r="G4330" t="b">
        <f t="shared" si="612"/>
        <v>0</v>
      </c>
      <c r="H4330" t="b">
        <f t="shared" si="613"/>
        <v>1</v>
      </c>
      <c r="I4330" t="b">
        <f t="shared" si="614"/>
        <v>1</v>
      </c>
      <c r="J4330" t="b">
        <f t="shared" si="615"/>
        <v>0</v>
      </c>
    </row>
    <row r="4331" spans="1:10">
      <c r="A4331" s="1" t="s">
        <v>416</v>
      </c>
      <c r="B4331" t="str">
        <f t="shared" si="608"/>
        <v xml:space="preserve"> kwidzyński </v>
      </c>
      <c r="C4331" s="4" t="s">
        <v>14</v>
      </c>
      <c r="D4331" s="6">
        <v>6038</v>
      </c>
      <c r="E4331" s="6">
        <v>3044</v>
      </c>
      <c r="F4331" s="6">
        <v>2994</v>
      </c>
      <c r="G4331" t="b">
        <f t="shared" si="612"/>
        <v>0</v>
      </c>
      <c r="H4331" t="b">
        <f t="shared" si="613"/>
        <v>1</v>
      </c>
      <c r="I4331" t="b">
        <f t="shared" si="614"/>
        <v>1</v>
      </c>
      <c r="J4331" t="b">
        <f t="shared" si="615"/>
        <v>0</v>
      </c>
    </row>
    <row r="4332" spans="1:10">
      <c r="A4332" s="1" t="s">
        <v>416</v>
      </c>
      <c r="B4332" t="str">
        <f t="shared" si="608"/>
        <v xml:space="preserve"> kwidzyński </v>
      </c>
      <c r="C4332" s="4" t="s">
        <v>15</v>
      </c>
      <c r="D4332" s="6">
        <v>5026</v>
      </c>
      <c r="E4332" s="6">
        <v>2577</v>
      </c>
      <c r="F4332" s="6">
        <v>2449</v>
      </c>
      <c r="G4332" t="b">
        <f t="shared" si="612"/>
        <v>0</v>
      </c>
      <c r="H4332" t="b">
        <f t="shared" si="613"/>
        <v>1</v>
      </c>
      <c r="I4332" t="b">
        <f t="shared" si="614"/>
        <v>1</v>
      </c>
      <c r="J4332" t="b">
        <f t="shared" si="615"/>
        <v>0</v>
      </c>
    </row>
    <row r="4333" spans="1:10">
      <c r="A4333" s="1" t="s">
        <v>416</v>
      </c>
      <c r="B4333" t="str">
        <f t="shared" si="608"/>
        <v xml:space="preserve"> kwidzyński </v>
      </c>
      <c r="C4333" s="4" t="s">
        <v>16</v>
      </c>
      <c r="D4333" s="6">
        <v>5129</v>
      </c>
      <c r="E4333" s="6">
        <v>2646</v>
      </c>
      <c r="F4333" s="6">
        <v>2483</v>
      </c>
      <c r="G4333" t="b">
        <f t="shared" si="612"/>
        <v>0</v>
      </c>
      <c r="H4333" t="b">
        <f t="shared" si="613"/>
        <v>1</v>
      </c>
      <c r="I4333" t="b">
        <f t="shared" si="614"/>
        <v>1</v>
      </c>
      <c r="J4333" t="b">
        <f t="shared" si="615"/>
        <v>0</v>
      </c>
    </row>
    <row r="4334" spans="1:10">
      <c r="A4334" s="1" t="s">
        <v>416</v>
      </c>
      <c r="B4334" t="str">
        <f t="shared" si="608"/>
        <v xml:space="preserve"> kwidzyński </v>
      </c>
      <c r="C4334" s="4" t="s">
        <v>17</v>
      </c>
      <c r="D4334" s="6">
        <v>5942</v>
      </c>
      <c r="E4334" s="6">
        <v>2911</v>
      </c>
      <c r="F4334" s="6">
        <v>3031</v>
      </c>
      <c r="G4334" t="b">
        <f t="shared" si="612"/>
        <v>0</v>
      </c>
      <c r="H4334" t="b">
        <f t="shared" si="613"/>
        <v>1</v>
      </c>
      <c r="I4334" t="b">
        <f t="shared" si="614"/>
        <v>1</v>
      </c>
      <c r="J4334" t="b">
        <f t="shared" si="615"/>
        <v>0</v>
      </c>
    </row>
    <row r="4335" spans="1:10">
      <c r="A4335" s="1" t="s">
        <v>416</v>
      </c>
      <c r="B4335" t="str">
        <f t="shared" si="608"/>
        <v xml:space="preserve"> kwidzyński </v>
      </c>
      <c r="C4335" s="4" t="s">
        <v>18</v>
      </c>
      <c r="D4335" s="6">
        <v>5790</v>
      </c>
      <c r="E4335" s="6">
        <v>2816</v>
      </c>
      <c r="F4335" s="6">
        <v>2974</v>
      </c>
      <c r="G4335" t="b">
        <f t="shared" si="612"/>
        <v>0</v>
      </c>
      <c r="H4335" t="b">
        <f t="shared" si="613"/>
        <v>1</v>
      </c>
      <c r="I4335" t="b">
        <f t="shared" si="614"/>
        <v>1</v>
      </c>
      <c r="J4335" t="b">
        <f t="shared" si="615"/>
        <v>0</v>
      </c>
    </row>
    <row r="4336" spans="1:10">
      <c r="A4336" s="1" t="s">
        <v>416</v>
      </c>
      <c r="B4336" t="str">
        <f t="shared" si="608"/>
        <v xml:space="preserve"> kwidzyński </v>
      </c>
      <c r="C4336" s="4" t="s">
        <v>19</v>
      </c>
      <c r="D4336" s="6">
        <v>4356</v>
      </c>
      <c r="E4336" s="6">
        <v>2041</v>
      </c>
      <c r="F4336" s="6">
        <v>2315</v>
      </c>
      <c r="G4336" t="b">
        <f t="shared" si="612"/>
        <v>0</v>
      </c>
      <c r="H4336" t="b">
        <f t="shared" si="613"/>
        <v>1</v>
      </c>
      <c r="I4336" t="b">
        <f t="shared" si="614"/>
        <v>1</v>
      </c>
      <c r="J4336" t="b">
        <f t="shared" si="615"/>
        <v>0</v>
      </c>
    </row>
    <row r="4337" spans="1:10">
      <c r="A4337" s="1" t="s">
        <v>416</v>
      </c>
      <c r="B4337" t="str">
        <f t="shared" si="608"/>
        <v xml:space="preserve"> kwidzyński </v>
      </c>
      <c r="C4337" s="4" t="s">
        <v>5</v>
      </c>
      <c r="D4337" s="6">
        <v>6088</v>
      </c>
      <c r="E4337" s="6">
        <v>2122</v>
      </c>
      <c r="F4337" s="6">
        <v>3966</v>
      </c>
      <c r="G4337" t="b">
        <f t="shared" si="612"/>
        <v>1</v>
      </c>
      <c r="H4337" t="b">
        <f t="shared" si="613"/>
        <v>1</v>
      </c>
      <c r="I4337" t="b">
        <f t="shared" si="614"/>
        <v>0</v>
      </c>
      <c r="J4337" t="b">
        <f t="shared" si="615"/>
        <v>0</v>
      </c>
    </row>
    <row r="4338" spans="1:10">
      <c r="A4338" s="1" t="s">
        <v>416</v>
      </c>
      <c r="B4338" t="str">
        <f t="shared" si="608"/>
        <v xml:space="preserve"> kwidzyński </v>
      </c>
      <c r="C4338" s="4" t="s">
        <v>4</v>
      </c>
      <c r="D4338" s="6">
        <f>SUM(D4336:D4337)</f>
        <v>10444</v>
      </c>
      <c r="E4338" s="6">
        <f>SUM(E4336:E4337)</f>
        <v>4163</v>
      </c>
      <c r="F4338" s="6">
        <f t="shared" ref="F4338" si="616">SUM(F4336:F4337)</f>
        <v>6281</v>
      </c>
      <c r="G4338" t="b">
        <f t="shared" si="612"/>
        <v>1</v>
      </c>
      <c r="H4338" t="b">
        <f t="shared" si="613"/>
        <v>0</v>
      </c>
      <c r="I4338" t="b">
        <f t="shared" si="614"/>
        <v>1</v>
      </c>
      <c r="J4338" t="b">
        <f t="shared" si="615"/>
        <v>0</v>
      </c>
    </row>
    <row r="4339" spans="1:10">
      <c r="A4339" s="1" t="s">
        <v>416</v>
      </c>
      <c r="B4339" t="str">
        <f t="shared" si="608"/>
        <v xml:space="preserve"> lęborski </v>
      </c>
      <c r="C4339" s="4" t="s">
        <v>298</v>
      </c>
      <c r="D4339" s="6">
        <v>66163</v>
      </c>
      <c r="E4339" s="6">
        <v>32597</v>
      </c>
      <c r="F4339" s="6">
        <v>33566</v>
      </c>
      <c r="G4339" t="b">
        <f t="shared" si="612"/>
        <v>1</v>
      </c>
      <c r="H4339" t="b">
        <f t="shared" si="613"/>
        <v>1</v>
      </c>
      <c r="I4339" t="b">
        <f t="shared" si="614"/>
        <v>1</v>
      </c>
      <c r="J4339" t="b">
        <f t="shared" si="615"/>
        <v>1</v>
      </c>
    </row>
    <row r="4340" spans="1:10">
      <c r="A4340" s="1" t="s">
        <v>416</v>
      </c>
      <c r="B4340" t="str">
        <f t="shared" si="608"/>
        <v xml:space="preserve"> lęborski </v>
      </c>
      <c r="C4340" s="4" t="s">
        <v>6</v>
      </c>
      <c r="D4340" s="6">
        <v>3459</v>
      </c>
      <c r="E4340" s="6">
        <v>1793</v>
      </c>
      <c r="F4340" s="6">
        <v>1666</v>
      </c>
      <c r="G4340" t="b">
        <f t="shared" si="612"/>
        <v>0</v>
      </c>
      <c r="H4340" t="b">
        <f t="shared" si="613"/>
        <v>1</v>
      </c>
      <c r="I4340" t="b">
        <f t="shared" si="614"/>
        <v>1</v>
      </c>
      <c r="J4340" t="b">
        <f t="shared" si="615"/>
        <v>0</v>
      </c>
    </row>
    <row r="4341" spans="1:10">
      <c r="A4341" s="1" t="s">
        <v>416</v>
      </c>
      <c r="B4341" t="str">
        <f t="shared" si="608"/>
        <v xml:space="preserve"> lęborski </v>
      </c>
      <c r="C4341" s="4" t="s">
        <v>7</v>
      </c>
      <c r="D4341" s="6">
        <v>3988</v>
      </c>
      <c r="E4341" s="6">
        <v>2026</v>
      </c>
      <c r="F4341" s="6">
        <v>1962</v>
      </c>
      <c r="G4341" t="b">
        <f t="shared" si="612"/>
        <v>0</v>
      </c>
      <c r="H4341" t="b">
        <f t="shared" si="613"/>
        <v>1</v>
      </c>
      <c r="I4341" t="b">
        <f t="shared" si="614"/>
        <v>1</v>
      </c>
      <c r="J4341" t="b">
        <f t="shared" si="615"/>
        <v>0</v>
      </c>
    </row>
    <row r="4342" spans="1:10">
      <c r="A4342" s="1" t="s">
        <v>416</v>
      </c>
      <c r="B4342" t="str">
        <f t="shared" si="608"/>
        <v xml:space="preserve"> lęborski </v>
      </c>
      <c r="C4342" s="4" t="s">
        <v>8</v>
      </c>
      <c r="D4342" s="6">
        <v>3452</v>
      </c>
      <c r="E4342" s="6">
        <v>1806</v>
      </c>
      <c r="F4342" s="6">
        <v>1646</v>
      </c>
      <c r="G4342" t="b">
        <f t="shared" si="612"/>
        <v>0</v>
      </c>
      <c r="H4342" t="b">
        <f t="shared" si="613"/>
        <v>1</v>
      </c>
      <c r="I4342" t="b">
        <f t="shared" si="614"/>
        <v>1</v>
      </c>
      <c r="J4342" t="b">
        <f t="shared" si="615"/>
        <v>0</v>
      </c>
    </row>
    <row r="4343" spans="1:10">
      <c r="A4343" s="1" t="s">
        <v>416</v>
      </c>
      <c r="B4343" t="str">
        <f t="shared" si="608"/>
        <v xml:space="preserve"> lęborski </v>
      </c>
      <c r="C4343" s="4" t="s">
        <v>9</v>
      </c>
      <c r="D4343" s="6">
        <v>3730</v>
      </c>
      <c r="E4343" s="6">
        <v>1937</v>
      </c>
      <c r="F4343" s="6">
        <v>1793</v>
      </c>
      <c r="G4343" t="b">
        <f t="shared" si="612"/>
        <v>0</v>
      </c>
      <c r="H4343" t="b">
        <f t="shared" si="613"/>
        <v>1</v>
      </c>
      <c r="I4343" t="b">
        <f t="shared" si="614"/>
        <v>1</v>
      </c>
      <c r="J4343" t="b">
        <f t="shared" si="615"/>
        <v>0</v>
      </c>
    </row>
    <row r="4344" spans="1:10">
      <c r="A4344" s="1" t="s">
        <v>416</v>
      </c>
      <c r="B4344" t="str">
        <f t="shared" ref="B4344:B4407" si="617">IF(C4343="65+",C4344,B4343)</f>
        <v xml:space="preserve"> lęborski </v>
      </c>
      <c r="C4344" s="4" t="s">
        <v>10</v>
      </c>
      <c r="D4344" s="6">
        <v>4557</v>
      </c>
      <c r="E4344" s="6">
        <v>2356</v>
      </c>
      <c r="F4344" s="6">
        <v>2201</v>
      </c>
      <c r="G4344" t="b">
        <f t="shared" si="612"/>
        <v>0</v>
      </c>
      <c r="H4344" t="b">
        <f t="shared" si="613"/>
        <v>1</v>
      </c>
      <c r="I4344" t="b">
        <f t="shared" si="614"/>
        <v>1</v>
      </c>
      <c r="J4344" t="b">
        <f t="shared" si="615"/>
        <v>0</v>
      </c>
    </row>
    <row r="4345" spans="1:10">
      <c r="A4345" s="1" t="s">
        <v>416</v>
      </c>
      <c r="B4345" t="str">
        <f t="shared" si="617"/>
        <v xml:space="preserve"> lęborski </v>
      </c>
      <c r="C4345" s="4" t="s">
        <v>11</v>
      </c>
      <c r="D4345" s="6">
        <v>5160</v>
      </c>
      <c r="E4345" s="6">
        <v>2693</v>
      </c>
      <c r="F4345" s="6">
        <v>2467</v>
      </c>
      <c r="G4345" t="b">
        <f t="shared" si="612"/>
        <v>0</v>
      </c>
      <c r="H4345" t="b">
        <f t="shared" si="613"/>
        <v>1</v>
      </c>
      <c r="I4345" t="b">
        <f t="shared" si="614"/>
        <v>1</v>
      </c>
      <c r="J4345" t="b">
        <f t="shared" si="615"/>
        <v>0</v>
      </c>
    </row>
    <row r="4346" spans="1:10">
      <c r="A4346" s="1" t="s">
        <v>416</v>
      </c>
      <c r="B4346" t="str">
        <f t="shared" si="617"/>
        <v xml:space="preserve"> lęborski </v>
      </c>
      <c r="C4346" s="4" t="s">
        <v>12</v>
      </c>
      <c r="D4346" s="6">
        <v>5406</v>
      </c>
      <c r="E4346" s="6">
        <v>2740</v>
      </c>
      <c r="F4346" s="6">
        <v>2666</v>
      </c>
      <c r="G4346" t="b">
        <f t="shared" si="612"/>
        <v>0</v>
      </c>
      <c r="H4346" t="b">
        <f t="shared" si="613"/>
        <v>1</v>
      </c>
      <c r="I4346" t="b">
        <f t="shared" si="614"/>
        <v>1</v>
      </c>
      <c r="J4346" t="b">
        <f t="shared" si="615"/>
        <v>0</v>
      </c>
    </row>
    <row r="4347" spans="1:10">
      <c r="A4347" s="1" t="s">
        <v>416</v>
      </c>
      <c r="B4347" t="str">
        <f t="shared" si="617"/>
        <v xml:space="preserve"> lęborski </v>
      </c>
      <c r="C4347" s="4" t="s">
        <v>13</v>
      </c>
      <c r="D4347" s="6">
        <v>5023</v>
      </c>
      <c r="E4347" s="6">
        <v>2597</v>
      </c>
      <c r="F4347" s="6">
        <v>2426</v>
      </c>
      <c r="G4347" t="b">
        <f t="shared" si="612"/>
        <v>0</v>
      </c>
      <c r="H4347" t="b">
        <f t="shared" si="613"/>
        <v>1</v>
      </c>
      <c r="I4347" t="b">
        <f t="shared" si="614"/>
        <v>1</v>
      </c>
      <c r="J4347" t="b">
        <f t="shared" si="615"/>
        <v>0</v>
      </c>
    </row>
    <row r="4348" spans="1:10">
      <c r="A4348" s="1" t="s">
        <v>416</v>
      </c>
      <c r="B4348" t="str">
        <f t="shared" si="617"/>
        <v xml:space="preserve"> lęborski </v>
      </c>
      <c r="C4348" s="4" t="s">
        <v>14</v>
      </c>
      <c r="D4348" s="6">
        <v>4555</v>
      </c>
      <c r="E4348" s="6">
        <v>2309</v>
      </c>
      <c r="F4348" s="6">
        <v>2246</v>
      </c>
      <c r="G4348" t="b">
        <f t="shared" si="612"/>
        <v>0</v>
      </c>
      <c r="H4348" t="b">
        <f t="shared" si="613"/>
        <v>1</v>
      </c>
      <c r="I4348" t="b">
        <f t="shared" si="614"/>
        <v>1</v>
      </c>
      <c r="J4348" t="b">
        <f t="shared" si="615"/>
        <v>0</v>
      </c>
    </row>
    <row r="4349" spans="1:10">
      <c r="A4349" s="1" t="s">
        <v>416</v>
      </c>
      <c r="B4349" t="str">
        <f t="shared" si="617"/>
        <v xml:space="preserve"> lęborski </v>
      </c>
      <c r="C4349" s="4" t="s">
        <v>15</v>
      </c>
      <c r="D4349" s="6">
        <v>4041</v>
      </c>
      <c r="E4349" s="6">
        <v>2040</v>
      </c>
      <c r="F4349" s="6">
        <v>2001</v>
      </c>
      <c r="G4349" t="b">
        <f t="shared" si="612"/>
        <v>0</v>
      </c>
      <c r="H4349" t="b">
        <f t="shared" si="613"/>
        <v>1</v>
      </c>
      <c r="I4349" t="b">
        <f t="shared" si="614"/>
        <v>1</v>
      </c>
      <c r="J4349" t="b">
        <f t="shared" si="615"/>
        <v>0</v>
      </c>
    </row>
    <row r="4350" spans="1:10">
      <c r="A4350" s="1" t="s">
        <v>416</v>
      </c>
      <c r="B4350" t="str">
        <f t="shared" si="617"/>
        <v xml:space="preserve"> lęborski </v>
      </c>
      <c r="C4350" s="4" t="s">
        <v>16</v>
      </c>
      <c r="D4350" s="6">
        <v>4082</v>
      </c>
      <c r="E4350" s="6">
        <v>1983</v>
      </c>
      <c r="F4350" s="6">
        <v>2099</v>
      </c>
      <c r="G4350" t="b">
        <f t="shared" si="612"/>
        <v>0</v>
      </c>
      <c r="H4350" t="b">
        <f t="shared" si="613"/>
        <v>1</v>
      </c>
      <c r="I4350" t="b">
        <f t="shared" si="614"/>
        <v>1</v>
      </c>
      <c r="J4350" t="b">
        <f t="shared" si="615"/>
        <v>0</v>
      </c>
    </row>
    <row r="4351" spans="1:10">
      <c r="A4351" s="1" t="s">
        <v>416</v>
      </c>
      <c r="B4351" t="str">
        <f t="shared" si="617"/>
        <v xml:space="preserve"> lęborski </v>
      </c>
      <c r="C4351" s="4" t="s">
        <v>17</v>
      </c>
      <c r="D4351" s="6">
        <v>4949</v>
      </c>
      <c r="E4351" s="6">
        <v>2419</v>
      </c>
      <c r="F4351" s="6">
        <v>2530</v>
      </c>
      <c r="G4351" t="b">
        <f t="shared" si="612"/>
        <v>0</v>
      </c>
      <c r="H4351" t="b">
        <f t="shared" si="613"/>
        <v>1</v>
      </c>
      <c r="I4351" t="b">
        <f t="shared" si="614"/>
        <v>1</v>
      </c>
      <c r="J4351" t="b">
        <f t="shared" si="615"/>
        <v>0</v>
      </c>
    </row>
    <row r="4352" spans="1:10">
      <c r="A4352" s="1" t="s">
        <v>416</v>
      </c>
      <c r="B4352" t="str">
        <f t="shared" si="617"/>
        <v xml:space="preserve"> lęborski </v>
      </c>
      <c r="C4352" s="4" t="s">
        <v>18</v>
      </c>
      <c r="D4352" s="6">
        <v>4784</v>
      </c>
      <c r="E4352" s="6">
        <v>2267</v>
      </c>
      <c r="F4352" s="6">
        <v>2517</v>
      </c>
      <c r="G4352" t="b">
        <f t="shared" si="612"/>
        <v>0</v>
      </c>
      <c r="H4352" t="b">
        <f t="shared" si="613"/>
        <v>1</v>
      </c>
      <c r="I4352" t="b">
        <f t="shared" si="614"/>
        <v>1</v>
      </c>
      <c r="J4352" t="b">
        <f t="shared" si="615"/>
        <v>0</v>
      </c>
    </row>
    <row r="4353" spans="1:10">
      <c r="A4353" s="1" t="s">
        <v>416</v>
      </c>
      <c r="B4353" t="str">
        <f t="shared" si="617"/>
        <v xml:space="preserve"> lęborski </v>
      </c>
      <c r="C4353" s="4" t="s">
        <v>19</v>
      </c>
      <c r="D4353" s="6">
        <v>3649</v>
      </c>
      <c r="E4353" s="6">
        <v>1695</v>
      </c>
      <c r="F4353" s="6">
        <v>1954</v>
      </c>
      <c r="G4353" t="b">
        <f t="shared" si="612"/>
        <v>0</v>
      </c>
      <c r="H4353" t="b">
        <f t="shared" si="613"/>
        <v>1</v>
      </c>
      <c r="I4353" t="b">
        <f t="shared" si="614"/>
        <v>1</v>
      </c>
      <c r="J4353" t="b">
        <f t="shared" si="615"/>
        <v>0</v>
      </c>
    </row>
    <row r="4354" spans="1:10">
      <c r="A4354" s="1" t="s">
        <v>416</v>
      </c>
      <c r="B4354" t="str">
        <f t="shared" si="617"/>
        <v xml:space="preserve"> lęborski </v>
      </c>
      <c r="C4354" s="4" t="s">
        <v>5</v>
      </c>
      <c r="D4354" s="6">
        <v>5328</v>
      </c>
      <c r="E4354" s="6">
        <v>1936</v>
      </c>
      <c r="F4354" s="6">
        <v>3392</v>
      </c>
      <c r="G4354" t="b">
        <f t="shared" si="612"/>
        <v>1</v>
      </c>
      <c r="H4354" t="b">
        <f t="shared" si="613"/>
        <v>1</v>
      </c>
      <c r="I4354" t="b">
        <f t="shared" si="614"/>
        <v>0</v>
      </c>
      <c r="J4354" t="b">
        <f t="shared" si="615"/>
        <v>0</v>
      </c>
    </row>
    <row r="4355" spans="1:10">
      <c r="A4355" s="1" t="s">
        <v>416</v>
      </c>
      <c r="B4355" t="str">
        <f t="shared" si="617"/>
        <v xml:space="preserve"> lęborski </v>
      </c>
      <c r="C4355" s="4" t="s">
        <v>4</v>
      </c>
      <c r="D4355" s="6">
        <f>SUM(D4353:D4354)</f>
        <v>8977</v>
      </c>
      <c r="E4355" s="6">
        <f>SUM(E4353:E4354)</f>
        <v>3631</v>
      </c>
      <c r="F4355" s="6">
        <f t="shared" ref="F4355" si="618">SUM(F4353:F4354)</f>
        <v>5346</v>
      </c>
      <c r="G4355" t="b">
        <f t="shared" si="612"/>
        <v>1</v>
      </c>
      <c r="H4355" t="b">
        <f t="shared" si="613"/>
        <v>0</v>
      </c>
      <c r="I4355" t="b">
        <f t="shared" si="614"/>
        <v>1</v>
      </c>
      <c r="J4355" t="b">
        <f t="shared" si="615"/>
        <v>0</v>
      </c>
    </row>
    <row r="4356" spans="1:10">
      <c r="A4356" s="1" t="s">
        <v>416</v>
      </c>
      <c r="B4356" t="str">
        <f t="shared" si="617"/>
        <v xml:space="preserve"> malborski </v>
      </c>
      <c r="C4356" s="4" t="s">
        <v>299</v>
      </c>
      <c r="D4356" s="6">
        <v>64189</v>
      </c>
      <c r="E4356" s="6">
        <v>31384</v>
      </c>
      <c r="F4356" s="6">
        <v>32805</v>
      </c>
      <c r="G4356" t="b">
        <f t="shared" si="612"/>
        <v>1</v>
      </c>
      <c r="H4356" t="b">
        <f t="shared" si="613"/>
        <v>1</v>
      </c>
      <c r="I4356" t="b">
        <f t="shared" si="614"/>
        <v>1</v>
      </c>
      <c r="J4356" t="b">
        <f t="shared" si="615"/>
        <v>1</v>
      </c>
    </row>
    <row r="4357" spans="1:10">
      <c r="A4357" s="1" t="s">
        <v>416</v>
      </c>
      <c r="B4357" t="str">
        <f t="shared" si="617"/>
        <v xml:space="preserve"> malborski </v>
      </c>
      <c r="C4357" s="4" t="s">
        <v>6</v>
      </c>
      <c r="D4357" s="6">
        <v>3045</v>
      </c>
      <c r="E4357" s="6">
        <v>1524</v>
      </c>
      <c r="F4357" s="6">
        <v>1521</v>
      </c>
      <c r="G4357" t="b">
        <f t="shared" si="612"/>
        <v>0</v>
      </c>
      <c r="H4357" t="b">
        <f t="shared" si="613"/>
        <v>1</v>
      </c>
      <c r="I4357" t="b">
        <f t="shared" si="614"/>
        <v>1</v>
      </c>
      <c r="J4357" t="b">
        <f t="shared" si="615"/>
        <v>0</v>
      </c>
    </row>
    <row r="4358" spans="1:10">
      <c r="A4358" s="1" t="s">
        <v>416</v>
      </c>
      <c r="B4358" t="str">
        <f t="shared" si="617"/>
        <v xml:space="preserve"> malborski </v>
      </c>
      <c r="C4358" s="4" t="s">
        <v>7</v>
      </c>
      <c r="D4358" s="6">
        <v>3678</v>
      </c>
      <c r="E4358" s="6">
        <v>1898</v>
      </c>
      <c r="F4358" s="6">
        <v>1780</v>
      </c>
      <c r="G4358" t="b">
        <f t="shared" si="612"/>
        <v>0</v>
      </c>
      <c r="H4358" t="b">
        <f t="shared" si="613"/>
        <v>1</v>
      </c>
      <c r="I4358" t="b">
        <f t="shared" si="614"/>
        <v>1</v>
      </c>
      <c r="J4358" t="b">
        <f t="shared" si="615"/>
        <v>0</v>
      </c>
    </row>
    <row r="4359" spans="1:10">
      <c r="A4359" s="1" t="s">
        <v>416</v>
      </c>
      <c r="B4359" t="str">
        <f t="shared" si="617"/>
        <v xml:space="preserve"> malborski </v>
      </c>
      <c r="C4359" s="4" t="s">
        <v>8</v>
      </c>
      <c r="D4359" s="6">
        <v>3157</v>
      </c>
      <c r="E4359" s="6">
        <v>1637</v>
      </c>
      <c r="F4359" s="6">
        <v>1520</v>
      </c>
      <c r="G4359" t="b">
        <f t="shared" si="612"/>
        <v>0</v>
      </c>
      <c r="H4359" t="b">
        <f t="shared" si="613"/>
        <v>1</v>
      </c>
      <c r="I4359" t="b">
        <f t="shared" si="614"/>
        <v>1</v>
      </c>
      <c r="J4359" t="b">
        <f t="shared" si="615"/>
        <v>0</v>
      </c>
    </row>
    <row r="4360" spans="1:10">
      <c r="A4360" s="1" t="s">
        <v>416</v>
      </c>
      <c r="B4360" t="str">
        <f t="shared" si="617"/>
        <v xml:space="preserve"> malborski </v>
      </c>
      <c r="C4360" s="4" t="s">
        <v>9</v>
      </c>
      <c r="D4360" s="6">
        <v>3546</v>
      </c>
      <c r="E4360" s="6">
        <v>1808</v>
      </c>
      <c r="F4360" s="6">
        <v>1738</v>
      </c>
      <c r="G4360" t="b">
        <f t="shared" si="612"/>
        <v>0</v>
      </c>
      <c r="H4360" t="b">
        <f t="shared" si="613"/>
        <v>1</v>
      </c>
      <c r="I4360" t="b">
        <f t="shared" si="614"/>
        <v>1</v>
      </c>
      <c r="J4360" t="b">
        <f t="shared" si="615"/>
        <v>0</v>
      </c>
    </row>
    <row r="4361" spans="1:10">
      <c r="A4361" s="1" t="s">
        <v>416</v>
      </c>
      <c r="B4361" t="str">
        <f t="shared" si="617"/>
        <v xml:space="preserve"> malborski </v>
      </c>
      <c r="C4361" s="4" t="s">
        <v>10</v>
      </c>
      <c r="D4361" s="6">
        <v>4109</v>
      </c>
      <c r="E4361" s="6">
        <v>2093</v>
      </c>
      <c r="F4361" s="6">
        <v>2016</v>
      </c>
      <c r="G4361" t="b">
        <f t="shared" si="612"/>
        <v>0</v>
      </c>
      <c r="H4361" t="b">
        <f t="shared" si="613"/>
        <v>1</v>
      </c>
      <c r="I4361" t="b">
        <f t="shared" si="614"/>
        <v>1</v>
      </c>
      <c r="J4361" t="b">
        <f t="shared" si="615"/>
        <v>0</v>
      </c>
    </row>
    <row r="4362" spans="1:10">
      <c r="A4362" s="1" t="s">
        <v>416</v>
      </c>
      <c r="B4362" t="str">
        <f t="shared" si="617"/>
        <v xml:space="preserve"> malborski </v>
      </c>
      <c r="C4362" s="4" t="s">
        <v>11</v>
      </c>
      <c r="D4362" s="6">
        <v>4624</v>
      </c>
      <c r="E4362" s="6">
        <v>2326</v>
      </c>
      <c r="F4362" s="6">
        <v>2298</v>
      </c>
      <c r="G4362" t="b">
        <f t="shared" si="612"/>
        <v>0</v>
      </c>
      <c r="H4362" t="b">
        <f t="shared" si="613"/>
        <v>1</v>
      </c>
      <c r="I4362" t="b">
        <f t="shared" si="614"/>
        <v>1</v>
      </c>
      <c r="J4362" t="b">
        <f t="shared" si="615"/>
        <v>0</v>
      </c>
    </row>
    <row r="4363" spans="1:10">
      <c r="A4363" s="1" t="s">
        <v>416</v>
      </c>
      <c r="B4363" t="str">
        <f t="shared" si="617"/>
        <v xml:space="preserve"> malborski </v>
      </c>
      <c r="C4363" s="4" t="s">
        <v>12</v>
      </c>
      <c r="D4363" s="6">
        <v>5372</v>
      </c>
      <c r="E4363" s="6">
        <v>2783</v>
      </c>
      <c r="F4363" s="6">
        <v>2589</v>
      </c>
      <c r="G4363" t="b">
        <f t="shared" si="612"/>
        <v>0</v>
      </c>
      <c r="H4363" t="b">
        <f t="shared" si="613"/>
        <v>1</v>
      </c>
      <c r="I4363" t="b">
        <f t="shared" si="614"/>
        <v>1</v>
      </c>
      <c r="J4363" t="b">
        <f t="shared" si="615"/>
        <v>0</v>
      </c>
    </row>
    <row r="4364" spans="1:10">
      <c r="A4364" s="1" t="s">
        <v>416</v>
      </c>
      <c r="B4364" t="str">
        <f t="shared" si="617"/>
        <v xml:space="preserve"> malborski </v>
      </c>
      <c r="C4364" s="4" t="s">
        <v>13</v>
      </c>
      <c r="D4364" s="6">
        <v>5120</v>
      </c>
      <c r="E4364" s="6">
        <v>2644</v>
      </c>
      <c r="F4364" s="6">
        <v>2476</v>
      </c>
      <c r="G4364" t="b">
        <f t="shared" si="612"/>
        <v>0</v>
      </c>
      <c r="H4364" t="b">
        <f t="shared" si="613"/>
        <v>1</v>
      </c>
      <c r="I4364" t="b">
        <f t="shared" si="614"/>
        <v>1</v>
      </c>
      <c r="J4364" t="b">
        <f t="shared" si="615"/>
        <v>0</v>
      </c>
    </row>
    <row r="4365" spans="1:10">
      <c r="A4365" s="1" t="s">
        <v>416</v>
      </c>
      <c r="B4365" t="str">
        <f t="shared" si="617"/>
        <v xml:space="preserve"> malborski </v>
      </c>
      <c r="C4365" s="4" t="s">
        <v>14</v>
      </c>
      <c r="D4365" s="6">
        <v>4441</v>
      </c>
      <c r="E4365" s="6">
        <v>2222</v>
      </c>
      <c r="F4365" s="6">
        <v>2219</v>
      </c>
      <c r="G4365" t="b">
        <f t="shared" si="612"/>
        <v>0</v>
      </c>
      <c r="H4365" t="b">
        <f t="shared" si="613"/>
        <v>1</v>
      </c>
      <c r="I4365" t="b">
        <f t="shared" si="614"/>
        <v>1</v>
      </c>
      <c r="J4365" t="b">
        <f t="shared" si="615"/>
        <v>0</v>
      </c>
    </row>
    <row r="4366" spans="1:10">
      <c r="A4366" s="1" t="s">
        <v>416</v>
      </c>
      <c r="B4366" t="str">
        <f t="shared" si="617"/>
        <v xml:space="preserve"> malborski </v>
      </c>
      <c r="C4366" s="4" t="s">
        <v>15</v>
      </c>
      <c r="D4366" s="6">
        <v>3929</v>
      </c>
      <c r="E4366" s="6">
        <v>1994</v>
      </c>
      <c r="F4366" s="6">
        <v>1935</v>
      </c>
      <c r="G4366" t="b">
        <f t="shared" si="612"/>
        <v>0</v>
      </c>
      <c r="H4366" t="b">
        <f t="shared" si="613"/>
        <v>1</v>
      </c>
      <c r="I4366" t="b">
        <f t="shared" si="614"/>
        <v>1</v>
      </c>
      <c r="J4366" t="b">
        <f t="shared" si="615"/>
        <v>0</v>
      </c>
    </row>
    <row r="4367" spans="1:10">
      <c r="A4367" s="1" t="s">
        <v>416</v>
      </c>
      <c r="B4367" t="str">
        <f t="shared" si="617"/>
        <v xml:space="preserve"> malborski </v>
      </c>
      <c r="C4367" s="4" t="s">
        <v>16</v>
      </c>
      <c r="D4367" s="6">
        <v>4094</v>
      </c>
      <c r="E4367" s="6">
        <v>2067</v>
      </c>
      <c r="F4367" s="6">
        <v>2027</v>
      </c>
      <c r="G4367" t="b">
        <f t="shared" si="612"/>
        <v>0</v>
      </c>
      <c r="H4367" t="b">
        <f t="shared" si="613"/>
        <v>1</v>
      </c>
      <c r="I4367" t="b">
        <f t="shared" si="614"/>
        <v>1</v>
      </c>
      <c r="J4367" t="b">
        <f t="shared" si="615"/>
        <v>0</v>
      </c>
    </row>
    <row r="4368" spans="1:10">
      <c r="A4368" s="1" t="s">
        <v>416</v>
      </c>
      <c r="B4368" t="str">
        <f t="shared" si="617"/>
        <v xml:space="preserve"> malborski </v>
      </c>
      <c r="C4368" s="4" t="s">
        <v>17</v>
      </c>
      <c r="D4368" s="6">
        <v>4961</v>
      </c>
      <c r="E4368" s="6">
        <v>2405</v>
      </c>
      <c r="F4368" s="6">
        <v>2556</v>
      </c>
      <c r="G4368" t="b">
        <f t="shared" si="612"/>
        <v>0</v>
      </c>
      <c r="H4368" t="b">
        <f t="shared" si="613"/>
        <v>1</v>
      </c>
      <c r="I4368" t="b">
        <f t="shared" si="614"/>
        <v>1</v>
      </c>
      <c r="J4368" t="b">
        <f t="shared" si="615"/>
        <v>0</v>
      </c>
    </row>
    <row r="4369" spans="1:10">
      <c r="A4369" s="1" t="s">
        <v>416</v>
      </c>
      <c r="B4369" t="str">
        <f t="shared" si="617"/>
        <v xml:space="preserve"> malborski </v>
      </c>
      <c r="C4369" s="4" t="s">
        <v>18</v>
      </c>
      <c r="D4369" s="6">
        <v>4774</v>
      </c>
      <c r="E4369" s="6">
        <v>2355</v>
      </c>
      <c r="F4369" s="6">
        <v>2419</v>
      </c>
      <c r="G4369" t="b">
        <f t="shared" si="612"/>
        <v>0</v>
      </c>
      <c r="H4369" t="b">
        <f t="shared" si="613"/>
        <v>1</v>
      </c>
      <c r="I4369" t="b">
        <f t="shared" si="614"/>
        <v>1</v>
      </c>
      <c r="J4369" t="b">
        <f t="shared" si="615"/>
        <v>0</v>
      </c>
    </row>
    <row r="4370" spans="1:10">
      <c r="A4370" s="1" t="s">
        <v>416</v>
      </c>
      <c r="B4370" t="str">
        <f t="shared" si="617"/>
        <v xml:space="preserve"> malborski </v>
      </c>
      <c r="C4370" s="4" t="s">
        <v>19</v>
      </c>
      <c r="D4370" s="6">
        <v>3585</v>
      </c>
      <c r="E4370" s="6">
        <v>1638</v>
      </c>
      <c r="F4370" s="6">
        <v>1947</v>
      </c>
      <c r="G4370" t="b">
        <f t="shared" si="612"/>
        <v>0</v>
      </c>
      <c r="H4370" t="b">
        <f t="shared" si="613"/>
        <v>1</v>
      </c>
      <c r="I4370" t="b">
        <f t="shared" si="614"/>
        <v>1</v>
      </c>
      <c r="J4370" t="b">
        <f t="shared" si="615"/>
        <v>0</v>
      </c>
    </row>
    <row r="4371" spans="1:10">
      <c r="A4371" s="1" t="s">
        <v>416</v>
      </c>
      <c r="B4371" t="str">
        <f t="shared" si="617"/>
        <v xml:space="preserve"> malborski </v>
      </c>
      <c r="C4371" s="4" t="s">
        <v>5</v>
      </c>
      <c r="D4371" s="6">
        <v>5754</v>
      </c>
      <c r="E4371" s="6">
        <v>1990</v>
      </c>
      <c r="F4371" s="6">
        <v>3764</v>
      </c>
      <c r="G4371" t="b">
        <f t="shared" si="612"/>
        <v>1</v>
      </c>
      <c r="H4371" t="b">
        <f t="shared" si="613"/>
        <v>1</v>
      </c>
      <c r="I4371" t="b">
        <f t="shared" si="614"/>
        <v>0</v>
      </c>
      <c r="J4371" t="b">
        <f t="shared" si="615"/>
        <v>0</v>
      </c>
    </row>
    <row r="4372" spans="1:10">
      <c r="A4372" s="1" t="s">
        <v>416</v>
      </c>
      <c r="B4372" t="str">
        <f t="shared" si="617"/>
        <v xml:space="preserve"> malborski </v>
      </c>
      <c r="C4372" s="4" t="s">
        <v>4</v>
      </c>
      <c r="D4372" s="6">
        <f>SUM(D4370:D4371)</f>
        <v>9339</v>
      </c>
      <c r="E4372" s="6">
        <f>SUM(E4370:E4371)</f>
        <v>3628</v>
      </c>
      <c r="F4372" s="6">
        <f t="shared" ref="F4372" si="619">SUM(F4370:F4371)</f>
        <v>5711</v>
      </c>
      <c r="G4372" t="b">
        <f t="shared" si="612"/>
        <v>1</v>
      </c>
      <c r="H4372" t="b">
        <f t="shared" si="613"/>
        <v>0</v>
      </c>
      <c r="I4372" t="b">
        <f t="shared" si="614"/>
        <v>1</v>
      </c>
      <c r="J4372" t="b">
        <f t="shared" si="615"/>
        <v>0</v>
      </c>
    </row>
    <row r="4373" spans="1:10">
      <c r="A4373" s="1" t="s">
        <v>416</v>
      </c>
      <c r="B4373" t="str">
        <f t="shared" si="617"/>
        <v xml:space="preserve"> nowodworski </v>
      </c>
      <c r="C4373" s="4" t="s">
        <v>223</v>
      </c>
      <c r="D4373" s="6">
        <v>36107</v>
      </c>
      <c r="E4373" s="6">
        <v>17915</v>
      </c>
      <c r="F4373" s="6">
        <v>18192</v>
      </c>
      <c r="G4373" t="b">
        <f t="shared" si="612"/>
        <v>1</v>
      </c>
      <c r="H4373" t="b">
        <f t="shared" si="613"/>
        <v>1</v>
      </c>
      <c r="I4373" t="b">
        <f t="shared" si="614"/>
        <v>1</v>
      </c>
      <c r="J4373" t="b">
        <f t="shared" si="615"/>
        <v>1</v>
      </c>
    </row>
    <row r="4374" spans="1:10">
      <c r="A4374" s="1" t="s">
        <v>416</v>
      </c>
      <c r="B4374" t="str">
        <f t="shared" si="617"/>
        <v xml:space="preserve"> nowodworski </v>
      </c>
      <c r="C4374" s="4" t="s">
        <v>6</v>
      </c>
      <c r="D4374" s="6">
        <v>1781</v>
      </c>
      <c r="E4374" s="6">
        <v>914</v>
      </c>
      <c r="F4374" s="6">
        <v>867</v>
      </c>
      <c r="G4374" t="b">
        <f t="shared" si="612"/>
        <v>0</v>
      </c>
      <c r="H4374" t="b">
        <f t="shared" si="613"/>
        <v>1</v>
      </c>
      <c r="I4374" t="b">
        <f t="shared" si="614"/>
        <v>1</v>
      </c>
      <c r="J4374" t="b">
        <f t="shared" si="615"/>
        <v>0</v>
      </c>
    </row>
    <row r="4375" spans="1:10">
      <c r="A4375" s="1" t="s">
        <v>416</v>
      </c>
      <c r="B4375" t="str">
        <f t="shared" si="617"/>
        <v xml:space="preserve"> nowodworski </v>
      </c>
      <c r="C4375" s="4" t="s">
        <v>7</v>
      </c>
      <c r="D4375" s="6">
        <v>2087</v>
      </c>
      <c r="E4375" s="6">
        <v>1084</v>
      </c>
      <c r="F4375" s="6">
        <v>1003</v>
      </c>
      <c r="G4375" t="b">
        <f t="shared" si="612"/>
        <v>0</v>
      </c>
      <c r="H4375" t="b">
        <f t="shared" si="613"/>
        <v>1</v>
      </c>
      <c r="I4375" t="b">
        <f t="shared" si="614"/>
        <v>1</v>
      </c>
      <c r="J4375" t="b">
        <f t="shared" si="615"/>
        <v>0</v>
      </c>
    </row>
    <row r="4376" spans="1:10">
      <c r="A4376" s="1" t="s">
        <v>416</v>
      </c>
      <c r="B4376" t="str">
        <f t="shared" si="617"/>
        <v xml:space="preserve"> nowodworski </v>
      </c>
      <c r="C4376" s="4" t="s">
        <v>8</v>
      </c>
      <c r="D4376" s="6">
        <v>1811</v>
      </c>
      <c r="E4376" s="6">
        <v>916</v>
      </c>
      <c r="F4376" s="6">
        <v>895</v>
      </c>
      <c r="G4376" t="b">
        <f t="shared" si="612"/>
        <v>0</v>
      </c>
      <c r="H4376" t="b">
        <f t="shared" si="613"/>
        <v>1</v>
      </c>
      <c r="I4376" t="b">
        <f t="shared" si="614"/>
        <v>1</v>
      </c>
      <c r="J4376" t="b">
        <f t="shared" si="615"/>
        <v>0</v>
      </c>
    </row>
    <row r="4377" spans="1:10">
      <c r="A4377" s="1" t="s">
        <v>416</v>
      </c>
      <c r="B4377" t="str">
        <f t="shared" si="617"/>
        <v xml:space="preserve"> nowodworski </v>
      </c>
      <c r="C4377" s="4" t="s">
        <v>9</v>
      </c>
      <c r="D4377" s="6">
        <v>2011</v>
      </c>
      <c r="E4377" s="6">
        <v>1019</v>
      </c>
      <c r="F4377" s="6">
        <v>992</v>
      </c>
      <c r="G4377" t="b">
        <f t="shared" si="612"/>
        <v>0</v>
      </c>
      <c r="H4377" t="b">
        <f t="shared" si="613"/>
        <v>1</v>
      </c>
      <c r="I4377" t="b">
        <f t="shared" si="614"/>
        <v>1</v>
      </c>
      <c r="J4377" t="b">
        <f t="shared" si="615"/>
        <v>0</v>
      </c>
    </row>
    <row r="4378" spans="1:10">
      <c r="A4378" s="1" t="s">
        <v>416</v>
      </c>
      <c r="B4378" t="str">
        <f t="shared" si="617"/>
        <v xml:space="preserve"> nowodworski </v>
      </c>
      <c r="C4378" s="4" t="s">
        <v>10</v>
      </c>
      <c r="D4378" s="6">
        <v>2555</v>
      </c>
      <c r="E4378" s="6">
        <v>1324</v>
      </c>
      <c r="F4378" s="6">
        <v>1231</v>
      </c>
      <c r="G4378" t="b">
        <f t="shared" si="612"/>
        <v>0</v>
      </c>
      <c r="H4378" t="b">
        <f t="shared" si="613"/>
        <v>1</v>
      </c>
      <c r="I4378" t="b">
        <f t="shared" si="614"/>
        <v>1</v>
      </c>
      <c r="J4378" t="b">
        <f t="shared" si="615"/>
        <v>0</v>
      </c>
    </row>
    <row r="4379" spans="1:10">
      <c r="A4379" s="1" t="s">
        <v>416</v>
      </c>
      <c r="B4379" t="str">
        <f t="shared" si="617"/>
        <v xml:space="preserve"> nowodworski </v>
      </c>
      <c r="C4379" s="4" t="s">
        <v>11</v>
      </c>
      <c r="D4379" s="6">
        <v>2754</v>
      </c>
      <c r="E4379" s="6">
        <v>1462</v>
      </c>
      <c r="F4379" s="6">
        <v>1292</v>
      </c>
      <c r="G4379" t="b">
        <f t="shared" si="612"/>
        <v>0</v>
      </c>
      <c r="H4379" t="b">
        <f t="shared" si="613"/>
        <v>1</v>
      </c>
      <c r="I4379" t="b">
        <f t="shared" si="614"/>
        <v>1</v>
      </c>
      <c r="J4379" t="b">
        <f t="shared" si="615"/>
        <v>0</v>
      </c>
    </row>
    <row r="4380" spans="1:10">
      <c r="A4380" s="1" t="s">
        <v>416</v>
      </c>
      <c r="B4380" t="str">
        <f t="shared" si="617"/>
        <v xml:space="preserve"> nowodworski </v>
      </c>
      <c r="C4380" s="4" t="s">
        <v>12</v>
      </c>
      <c r="D4380" s="6">
        <v>2969</v>
      </c>
      <c r="E4380" s="6">
        <v>1581</v>
      </c>
      <c r="F4380" s="6">
        <v>1388</v>
      </c>
      <c r="G4380" t="b">
        <f t="shared" si="612"/>
        <v>0</v>
      </c>
      <c r="H4380" t="b">
        <f t="shared" si="613"/>
        <v>1</v>
      </c>
      <c r="I4380" t="b">
        <f t="shared" si="614"/>
        <v>1</v>
      </c>
      <c r="J4380" t="b">
        <f t="shared" si="615"/>
        <v>0</v>
      </c>
    </row>
    <row r="4381" spans="1:10">
      <c r="A4381" s="1" t="s">
        <v>416</v>
      </c>
      <c r="B4381" t="str">
        <f t="shared" si="617"/>
        <v xml:space="preserve"> nowodworski </v>
      </c>
      <c r="C4381" s="4" t="s">
        <v>13</v>
      </c>
      <c r="D4381" s="6">
        <v>2761</v>
      </c>
      <c r="E4381" s="6">
        <v>1428</v>
      </c>
      <c r="F4381" s="6">
        <v>1333</v>
      </c>
      <c r="G4381" t="b">
        <f t="shared" si="612"/>
        <v>0</v>
      </c>
      <c r="H4381" t="b">
        <f t="shared" si="613"/>
        <v>1</v>
      </c>
      <c r="I4381" t="b">
        <f t="shared" si="614"/>
        <v>1</v>
      </c>
      <c r="J4381" t="b">
        <f t="shared" si="615"/>
        <v>0</v>
      </c>
    </row>
    <row r="4382" spans="1:10">
      <c r="A4382" s="1" t="s">
        <v>416</v>
      </c>
      <c r="B4382" t="str">
        <f t="shared" si="617"/>
        <v xml:space="preserve"> nowodworski </v>
      </c>
      <c r="C4382" s="4" t="s">
        <v>14</v>
      </c>
      <c r="D4382" s="6">
        <v>2536</v>
      </c>
      <c r="E4382" s="6">
        <v>1307</v>
      </c>
      <c r="F4382" s="6">
        <v>1229</v>
      </c>
      <c r="G4382" t="b">
        <f t="shared" si="612"/>
        <v>0</v>
      </c>
      <c r="H4382" t="b">
        <f t="shared" si="613"/>
        <v>1</v>
      </c>
      <c r="I4382" t="b">
        <f t="shared" si="614"/>
        <v>1</v>
      </c>
      <c r="J4382" t="b">
        <f t="shared" si="615"/>
        <v>0</v>
      </c>
    </row>
    <row r="4383" spans="1:10">
      <c r="A4383" s="1" t="s">
        <v>416</v>
      </c>
      <c r="B4383" t="str">
        <f t="shared" si="617"/>
        <v xml:space="preserve"> nowodworski </v>
      </c>
      <c r="C4383" s="4" t="s">
        <v>15</v>
      </c>
      <c r="D4383" s="6">
        <v>2177</v>
      </c>
      <c r="E4383" s="6">
        <v>1084</v>
      </c>
      <c r="F4383" s="6">
        <v>1093</v>
      </c>
      <c r="G4383" t="b">
        <f t="shared" si="612"/>
        <v>0</v>
      </c>
      <c r="H4383" t="b">
        <f t="shared" si="613"/>
        <v>1</v>
      </c>
      <c r="I4383" t="b">
        <f t="shared" si="614"/>
        <v>1</v>
      </c>
      <c r="J4383" t="b">
        <f t="shared" si="615"/>
        <v>0</v>
      </c>
    </row>
    <row r="4384" spans="1:10">
      <c r="A4384" s="1" t="s">
        <v>416</v>
      </c>
      <c r="B4384" t="str">
        <f t="shared" si="617"/>
        <v xml:space="preserve"> nowodworski </v>
      </c>
      <c r="C4384" s="4" t="s">
        <v>16</v>
      </c>
      <c r="D4384" s="6">
        <v>2437</v>
      </c>
      <c r="E4384" s="6">
        <v>1225</v>
      </c>
      <c r="F4384" s="6">
        <v>1212</v>
      </c>
      <c r="G4384" t="b">
        <f t="shared" si="612"/>
        <v>0</v>
      </c>
      <c r="H4384" t="b">
        <f t="shared" si="613"/>
        <v>1</v>
      </c>
      <c r="I4384" t="b">
        <f t="shared" si="614"/>
        <v>1</v>
      </c>
      <c r="J4384" t="b">
        <f t="shared" si="615"/>
        <v>0</v>
      </c>
    </row>
    <row r="4385" spans="1:10">
      <c r="A4385" s="1" t="s">
        <v>416</v>
      </c>
      <c r="B4385" t="str">
        <f t="shared" si="617"/>
        <v xml:space="preserve"> nowodworski </v>
      </c>
      <c r="C4385" s="4" t="s">
        <v>17</v>
      </c>
      <c r="D4385" s="6">
        <v>2735</v>
      </c>
      <c r="E4385" s="6">
        <v>1361</v>
      </c>
      <c r="F4385" s="6">
        <v>1374</v>
      </c>
      <c r="G4385" t="b">
        <f t="shared" si="612"/>
        <v>0</v>
      </c>
      <c r="H4385" t="b">
        <f t="shared" si="613"/>
        <v>1</v>
      </c>
      <c r="I4385" t="b">
        <f t="shared" si="614"/>
        <v>1</v>
      </c>
      <c r="J4385" t="b">
        <f t="shared" si="615"/>
        <v>0</v>
      </c>
    </row>
    <row r="4386" spans="1:10">
      <c r="A4386" s="1" t="s">
        <v>416</v>
      </c>
      <c r="B4386" t="str">
        <f t="shared" si="617"/>
        <v xml:space="preserve"> nowodworski </v>
      </c>
      <c r="C4386" s="4" t="s">
        <v>18</v>
      </c>
      <c r="D4386" s="6">
        <v>2695</v>
      </c>
      <c r="E4386" s="6">
        <v>1324</v>
      </c>
      <c r="F4386" s="6">
        <v>1371</v>
      </c>
      <c r="G4386" t="b">
        <f t="shared" si="612"/>
        <v>0</v>
      </c>
      <c r="H4386" t="b">
        <f t="shared" si="613"/>
        <v>1</v>
      </c>
      <c r="I4386" t="b">
        <f t="shared" si="614"/>
        <v>1</v>
      </c>
      <c r="J4386" t="b">
        <f t="shared" si="615"/>
        <v>0</v>
      </c>
    </row>
    <row r="4387" spans="1:10">
      <c r="A4387" s="1" t="s">
        <v>416</v>
      </c>
      <c r="B4387" t="str">
        <f t="shared" si="617"/>
        <v xml:space="preserve"> nowodworski </v>
      </c>
      <c r="C4387" s="4" t="s">
        <v>19</v>
      </c>
      <c r="D4387" s="6">
        <v>1876</v>
      </c>
      <c r="E4387" s="6">
        <v>885</v>
      </c>
      <c r="F4387" s="6">
        <v>991</v>
      </c>
      <c r="G4387" t="b">
        <f t="shared" si="612"/>
        <v>0</v>
      </c>
      <c r="H4387" t="b">
        <f t="shared" si="613"/>
        <v>1</v>
      </c>
      <c r="I4387" t="b">
        <f t="shared" si="614"/>
        <v>1</v>
      </c>
      <c r="J4387" t="b">
        <f t="shared" si="615"/>
        <v>0</v>
      </c>
    </row>
    <row r="4388" spans="1:10">
      <c r="A4388" s="1" t="s">
        <v>416</v>
      </c>
      <c r="B4388" t="str">
        <f t="shared" si="617"/>
        <v xml:space="preserve"> nowodworski </v>
      </c>
      <c r="C4388" s="4" t="s">
        <v>5</v>
      </c>
      <c r="D4388" s="6">
        <v>2922</v>
      </c>
      <c r="E4388" s="6">
        <v>1001</v>
      </c>
      <c r="F4388" s="6">
        <v>1921</v>
      </c>
      <c r="G4388" t="b">
        <f t="shared" si="612"/>
        <v>1</v>
      </c>
      <c r="H4388" t="b">
        <f t="shared" si="613"/>
        <v>1</v>
      </c>
      <c r="I4388" t="b">
        <f t="shared" si="614"/>
        <v>0</v>
      </c>
      <c r="J4388" t="b">
        <f t="shared" si="615"/>
        <v>0</v>
      </c>
    </row>
    <row r="4389" spans="1:10">
      <c r="A4389" s="1" t="s">
        <v>416</v>
      </c>
      <c r="B4389" t="str">
        <f t="shared" si="617"/>
        <v xml:space="preserve"> nowodworski </v>
      </c>
      <c r="C4389" s="4" t="s">
        <v>4</v>
      </c>
      <c r="D4389" s="6">
        <f>SUM(D4387:D4388)</f>
        <v>4798</v>
      </c>
      <c r="E4389" s="6">
        <f>SUM(E4387:E4388)</f>
        <v>1886</v>
      </c>
      <c r="F4389" s="6">
        <f t="shared" ref="F4389" si="620">SUM(F4387:F4388)</f>
        <v>2912</v>
      </c>
      <c r="G4389" t="b">
        <f t="shared" si="612"/>
        <v>1</v>
      </c>
      <c r="H4389" t="b">
        <f t="shared" si="613"/>
        <v>0</v>
      </c>
      <c r="I4389" t="b">
        <f t="shared" si="614"/>
        <v>1</v>
      </c>
      <c r="J4389" t="b">
        <f t="shared" si="615"/>
        <v>0</v>
      </c>
    </row>
    <row r="4390" spans="1:10">
      <c r="A4390" s="1" t="s">
        <v>416</v>
      </c>
      <c r="B4390" t="str">
        <f t="shared" si="617"/>
        <v xml:space="preserve"> pucki </v>
      </c>
      <c r="C4390" s="4" t="s">
        <v>300</v>
      </c>
      <c r="D4390" s="6">
        <v>83433</v>
      </c>
      <c r="E4390" s="6">
        <v>41380</v>
      </c>
      <c r="F4390" s="6">
        <v>42053</v>
      </c>
      <c r="G4390" t="b">
        <f t="shared" si="612"/>
        <v>1</v>
      </c>
      <c r="H4390" t="b">
        <f t="shared" si="613"/>
        <v>1</v>
      </c>
      <c r="I4390" t="b">
        <f t="shared" si="614"/>
        <v>1</v>
      </c>
      <c r="J4390" t="b">
        <f t="shared" si="615"/>
        <v>1</v>
      </c>
    </row>
    <row r="4391" spans="1:10">
      <c r="A4391" s="1" t="s">
        <v>416</v>
      </c>
      <c r="B4391" t="str">
        <f t="shared" si="617"/>
        <v xml:space="preserve"> pucki </v>
      </c>
      <c r="C4391" s="4" t="s">
        <v>6</v>
      </c>
      <c r="D4391" s="6">
        <v>4726</v>
      </c>
      <c r="E4391" s="6">
        <v>2378</v>
      </c>
      <c r="F4391" s="6">
        <v>2348</v>
      </c>
      <c r="G4391" t="b">
        <f t="shared" si="612"/>
        <v>0</v>
      </c>
      <c r="H4391" t="b">
        <f t="shared" si="613"/>
        <v>1</v>
      </c>
      <c r="I4391" t="b">
        <f t="shared" si="614"/>
        <v>1</v>
      </c>
      <c r="J4391" t="b">
        <f t="shared" si="615"/>
        <v>0</v>
      </c>
    </row>
    <row r="4392" spans="1:10">
      <c r="A4392" s="1" t="s">
        <v>416</v>
      </c>
      <c r="B4392" t="str">
        <f t="shared" si="617"/>
        <v xml:space="preserve"> pucki </v>
      </c>
      <c r="C4392" s="4" t="s">
        <v>7</v>
      </c>
      <c r="D4392" s="6">
        <v>5559</v>
      </c>
      <c r="E4392" s="6">
        <v>2865</v>
      </c>
      <c r="F4392" s="6">
        <v>2694</v>
      </c>
      <c r="G4392" t="b">
        <f t="shared" ref="G4392:G4455" si="621">IFERROR(IF(SEARCH(" - ",C4392)&gt;0,FALSE,TRUE),TRUE)</f>
        <v>0</v>
      </c>
      <c r="H4392" t="b">
        <f t="shared" ref="H4392:H4455" si="622">IFERROR(IF(SEARCH("65+",C4392)&gt;0,FALSE,TRUE),TRUE)</f>
        <v>1</v>
      </c>
      <c r="I4392" t="b">
        <f t="shared" ref="I4392:I4455" si="623">IFERROR(IF(SEARCH("70",C4392)&gt;0,FALSE,TRUE),TRUE)</f>
        <v>1</v>
      </c>
      <c r="J4392" t="b">
        <f t="shared" ref="J4392:J4455" si="624">AND(G4392:I4392)</f>
        <v>0</v>
      </c>
    </row>
    <row r="4393" spans="1:10">
      <c r="A4393" s="1" t="s">
        <v>416</v>
      </c>
      <c r="B4393" t="str">
        <f t="shared" si="617"/>
        <v xml:space="preserve"> pucki </v>
      </c>
      <c r="C4393" s="4" t="s">
        <v>8</v>
      </c>
      <c r="D4393" s="6">
        <v>4919</v>
      </c>
      <c r="E4393" s="6">
        <v>2513</v>
      </c>
      <c r="F4393" s="6">
        <v>2406</v>
      </c>
      <c r="G4393" t="b">
        <f t="shared" si="621"/>
        <v>0</v>
      </c>
      <c r="H4393" t="b">
        <f t="shared" si="622"/>
        <v>1</v>
      </c>
      <c r="I4393" t="b">
        <f t="shared" si="623"/>
        <v>1</v>
      </c>
      <c r="J4393" t="b">
        <f t="shared" si="624"/>
        <v>0</v>
      </c>
    </row>
    <row r="4394" spans="1:10">
      <c r="A4394" s="1" t="s">
        <v>416</v>
      </c>
      <c r="B4394" t="str">
        <f t="shared" si="617"/>
        <v xml:space="preserve"> pucki </v>
      </c>
      <c r="C4394" s="4" t="s">
        <v>9</v>
      </c>
      <c r="D4394" s="6">
        <v>5031</v>
      </c>
      <c r="E4394" s="6">
        <v>2596</v>
      </c>
      <c r="F4394" s="6">
        <v>2435</v>
      </c>
      <c r="G4394" t="b">
        <f t="shared" si="621"/>
        <v>0</v>
      </c>
      <c r="H4394" t="b">
        <f t="shared" si="622"/>
        <v>1</v>
      </c>
      <c r="I4394" t="b">
        <f t="shared" si="623"/>
        <v>1</v>
      </c>
      <c r="J4394" t="b">
        <f t="shared" si="624"/>
        <v>0</v>
      </c>
    </row>
    <row r="4395" spans="1:10">
      <c r="A4395" s="1" t="s">
        <v>416</v>
      </c>
      <c r="B4395" t="str">
        <f t="shared" si="617"/>
        <v xml:space="preserve"> pucki </v>
      </c>
      <c r="C4395" s="4" t="s">
        <v>10</v>
      </c>
      <c r="D4395" s="6">
        <v>5510</v>
      </c>
      <c r="E4395" s="6">
        <v>2850</v>
      </c>
      <c r="F4395" s="6">
        <v>2660</v>
      </c>
      <c r="G4395" t="b">
        <f t="shared" si="621"/>
        <v>0</v>
      </c>
      <c r="H4395" t="b">
        <f t="shared" si="622"/>
        <v>1</v>
      </c>
      <c r="I4395" t="b">
        <f t="shared" si="623"/>
        <v>1</v>
      </c>
      <c r="J4395" t="b">
        <f t="shared" si="624"/>
        <v>0</v>
      </c>
    </row>
    <row r="4396" spans="1:10">
      <c r="A4396" s="1" t="s">
        <v>416</v>
      </c>
      <c r="B4396" t="str">
        <f t="shared" si="617"/>
        <v xml:space="preserve"> pucki </v>
      </c>
      <c r="C4396" s="4" t="s">
        <v>11</v>
      </c>
      <c r="D4396" s="6">
        <v>6330</v>
      </c>
      <c r="E4396" s="6">
        <v>3176</v>
      </c>
      <c r="F4396" s="6">
        <v>3154</v>
      </c>
      <c r="G4396" t="b">
        <f t="shared" si="621"/>
        <v>0</v>
      </c>
      <c r="H4396" t="b">
        <f t="shared" si="622"/>
        <v>1</v>
      </c>
      <c r="I4396" t="b">
        <f t="shared" si="623"/>
        <v>1</v>
      </c>
      <c r="J4396" t="b">
        <f t="shared" si="624"/>
        <v>0</v>
      </c>
    </row>
    <row r="4397" spans="1:10">
      <c r="A4397" s="1" t="s">
        <v>416</v>
      </c>
      <c r="B4397" t="str">
        <f t="shared" si="617"/>
        <v xml:space="preserve"> pucki </v>
      </c>
      <c r="C4397" s="4" t="s">
        <v>12</v>
      </c>
      <c r="D4397" s="6">
        <v>6952</v>
      </c>
      <c r="E4397" s="6">
        <v>3493</v>
      </c>
      <c r="F4397" s="6">
        <v>3459</v>
      </c>
      <c r="G4397" t="b">
        <f t="shared" si="621"/>
        <v>0</v>
      </c>
      <c r="H4397" t="b">
        <f t="shared" si="622"/>
        <v>1</v>
      </c>
      <c r="I4397" t="b">
        <f t="shared" si="623"/>
        <v>1</v>
      </c>
      <c r="J4397" t="b">
        <f t="shared" si="624"/>
        <v>0</v>
      </c>
    </row>
    <row r="4398" spans="1:10">
      <c r="A4398" s="1" t="s">
        <v>416</v>
      </c>
      <c r="B4398" t="str">
        <f t="shared" si="617"/>
        <v xml:space="preserve"> pucki </v>
      </c>
      <c r="C4398" s="4" t="s">
        <v>13</v>
      </c>
      <c r="D4398" s="6">
        <v>6533</v>
      </c>
      <c r="E4398" s="6">
        <v>3327</v>
      </c>
      <c r="F4398" s="6">
        <v>3206</v>
      </c>
      <c r="G4398" t="b">
        <f t="shared" si="621"/>
        <v>0</v>
      </c>
      <c r="H4398" t="b">
        <f t="shared" si="622"/>
        <v>1</v>
      </c>
      <c r="I4398" t="b">
        <f t="shared" si="623"/>
        <v>1</v>
      </c>
      <c r="J4398" t="b">
        <f t="shared" si="624"/>
        <v>0</v>
      </c>
    </row>
    <row r="4399" spans="1:10">
      <c r="A4399" s="1" t="s">
        <v>416</v>
      </c>
      <c r="B4399" t="str">
        <f t="shared" si="617"/>
        <v xml:space="preserve"> pucki </v>
      </c>
      <c r="C4399" s="4" t="s">
        <v>14</v>
      </c>
      <c r="D4399" s="6">
        <v>6310</v>
      </c>
      <c r="E4399" s="6">
        <v>3177</v>
      </c>
      <c r="F4399" s="6">
        <v>3133</v>
      </c>
      <c r="G4399" t="b">
        <f t="shared" si="621"/>
        <v>0</v>
      </c>
      <c r="H4399" t="b">
        <f t="shared" si="622"/>
        <v>1</v>
      </c>
      <c r="I4399" t="b">
        <f t="shared" si="623"/>
        <v>1</v>
      </c>
      <c r="J4399" t="b">
        <f t="shared" si="624"/>
        <v>0</v>
      </c>
    </row>
    <row r="4400" spans="1:10">
      <c r="A4400" s="1" t="s">
        <v>416</v>
      </c>
      <c r="B4400" t="str">
        <f t="shared" si="617"/>
        <v xml:space="preserve"> pucki </v>
      </c>
      <c r="C4400" s="4" t="s">
        <v>15</v>
      </c>
      <c r="D4400" s="6">
        <v>5323</v>
      </c>
      <c r="E4400" s="6">
        <v>2702</v>
      </c>
      <c r="F4400" s="6">
        <v>2621</v>
      </c>
      <c r="G4400" t="b">
        <f t="shared" si="621"/>
        <v>0</v>
      </c>
      <c r="H4400" t="b">
        <f t="shared" si="622"/>
        <v>1</v>
      </c>
      <c r="I4400" t="b">
        <f t="shared" si="623"/>
        <v>1</v>
      </c>
      <c r="J4400" t="b">
        <f t="shared" si="624"/>
        <v>0</v>
      </c>
    </row>
    <row r="4401" spans="1:10">
      <c r="A4401" s="1" t="s">
        <v>416</v>
      </c>
      <c r="B4401" t="str">
        <f t="shared" si="617"/>
        <v xml:space="preserve"> pucki </v>
      </c>
      <c r="C4401" s="4" t="s">
        <v>16</v>
      </c>
      <c r="D4401" s="6">
        <v>5379</v>
      </c>
      <c r="E4401" s="6">
        <v>2737</v>
      </c>
      <c r="F4401" s="6">
        <v>2642</v>
      </c>
      <c r="G4401" t="b">
        <f t="shared" si="621"/>
        <v>0</v>
      </c>
      <c r="H4401" t="b">
        <f t="shared" si="622"/>
        <v>1</v>
      </c>
      <c r="I4401" t="b">
        <f t="shared" si="623"/>
        <v>1</v>
      </c>
      <c r="J4401" t="b">
        <f t="shared" si="624"/>
        <v>0</v>
      </c>
    </row>
    <row r="4402" spans="1:10">
      <c r="A4402" s="1" t="s">
        <v>416</v>
      </c>
      <c r="B4402" t="str">
        <f t="shared" si="617"/>
        <v xml:space="preserve"> pucki </v>
      </c>
      <c r="C4402" s="4" t="s">
        <v>17</v>
      </c>
      <c r="D4402" s="6">
        <v>5641</v>
      </c>
      <c r="E4402" s="6">
        <v>2857</v>
      </c>
      <c r="F4402" s="6">
        <v>2784</v>
      </c>
      <c r="G4402" t="b">
        <f t="shared" si="621"/>
        <v>0</v>
      </c>
      <c r="H4402" t="b">
        <f t="shared" si="622"/>
        <v>1</v>
      </c>
      <c r="I4402" t="b">
        <f t="shared" si="623"/>
        <v>1</v>
      </c>
      <c r="J4402" t="b">
        <f t="shared" si="624"/>
        <v>0</v>
      </c>
    </row>
    <row r="4403" spans="1:10">
      <c r="A4403" s="1" t="s">
        <v>416</v>
      </c>
      <c r="B4403" t="str">
        <f t="shared" si="617"/>
        <v xml:space="preserve"> pucki </v>
      </c>
      <c r="C4403" s="4" t="s">
        <v>18</v>
      </c>
      <c r="D4403" s="6">
        <v>5093</v>
      </c>
      <c r="E4403" s="6">
        <v>2439</v>
      </c>
      <c r="F4403" s="6">
        <v>2654</v>
      </c>
      <c r="G4403" t="b">
        <f t="shared" si="621"/>
        <v>0</v>
      </c>
      <c r="H4403" t="b">
        <f t="shared" si="622"/>
        <v>1</v>
      </c>
      <c r="I4403" t="b">
        <f t="shared" si="623"/>
        <v>1</v>
      </c>
      <c r="J4403" t="b">
        <f t="shared" si="624"/>
        <v>0</v>
      </c>
    </row>
    <row r="4404" spans="1:10">
      <c r="A4404" s="1" t="s">
        <v>416</v>
      </c>
      <c r="B4404" t="str">
        <f t="shared" si="617"/>
        <v xml:space="preserve"> pucki </v>
      </c>
      <c r="C4404" s="4" t="s">
        <v>19</v>
      </c>
      <c r="D4404" s="6">
        <v>4065</v>
      </c>
      <c r="E4404" s="6">
        <v>1919</v>
      </c>
      <c r="F4404" s="6">
        <v>2146</v>
      </c>
      <c r="G4404" t="b">
        <f t="shared" si="621"/>
        <v>0</v>
      </c>
      <c r="H4404" t="b">
        <f t="shared" si="622"/>
        <v>1</v>
      </c>
      <c r="I4404" t="b">
        <f t="shared" si="623"/>
        <v>1</v>
      </c>
      <c r="J4404" t="b">
        <f t="shared" si="624"/>
        <v>0</v>
      </c>
    </row>
    <row r="4405" spans="1:10">
      <c r="A4405" s="1" t="s">
        <v>416</v>
      </c>
      <c r="B4405" t="str">
        <f t="shared" si="617"/>
        <v xml:space="preserve"> pucki </v>
      </c>
      <c r="C4405" s="4" t="s">
        <v>5</v>
      </c>
      <c r="D4405" s="6">
        <v>6062</v>
      </c>
      <c r="E4405" s="6">
        <v>2351</v>
      </c>
      <c r="F4405" s="6">
        <v>3711</v>
      </c>
      <c r="G4405" t="b">
        <f t="shared" si="621"/>
        <v>1</v>
      </c>
      <c r="H4405" t="b">
        <f t="shared" si="622"/>
        <v>1</v>
      </c>
      <c r="I4405" t="b">
        <f t="shared" si="623"/>
        <v>0</v>
      </c>
      <c r="J4405" t="b">
        <f t="shared" si="624"/>
        <v>0</v>
      </c>
    </row>
    <row r="4406" spans="1:10">
      <c r="A4406" s="1" t="s">
        <v>416</v>
      </c>
      <c r="B4406" t="str">
        <f t="shared" si="617"/>
        <v xml:space="preserve"> pucki </v>
      </c>
      <c r="C4406" s="4" t="s">
        <v>4</v>
      </c>
      <c r="D4406" s="6">
        <f>SUM(D4404:D4405)</f>
        <v>10127</v>
      </c>
      <c r="E4406" s="6">
        <f>SUM(E4404:E4405)</f>
        <v>4270</v>
      </c>
      <c r="F4406" s="6">
        <f t="shared" ref="F4406" si="625">SUM(F4404:F4405)</f>
        <v>5857</v>
      </c>
      <c r="G4406" t="b">
        <f t="shared" si="621"/>
        <v>1</v>
      </c>
      <c r="H4406" t="b">
        <f t="shared" si="622"/>
        <v>0</v>
      </c>
      <c r="I4406" t="b">
        <f t="shared" si="623"/>
        <v>1</v>
      </c>
      <c r="J4406" t="b">
        <f t="shared" si="624"/>
        <v>0</v>
      </c>
    </row>
    <row r="4407" spans="1:10">
      <c r="A4407" s="1" t="s">
        <v>416</v>
      </c>
      <c r="B4407" t="str">
        <f t="shared" si="617"/>
        <v xml:space="preserve"> słupski </v>
      </c>
      <c r="C4407" s="4" t="s">
        <v>301</v>
      </c>
      <c r="D4407" s="6">
        <v>98249</v>
      </c>
      <c r="E4407" s="6">
        <v>49129</v>
      </c>
      <c r="F4407" s="6">
        <v>49120</v>
      </c>
      <c r="G4407" t="b">
        <f t="shared" si="621"/>
        <v>1</v>
      </c>
      <c r="H4407" t="b">
        <f t="shared" si="622"/>
        <v>1</v>
      </c>
      <c r="I4407" t="b">
        <f t="shared" si="623"/>
        <v>1</v>
      </c>
      <c r="J4407" t="b">
        <f t="shared" si="624"/>
        <v>1</v>
      </c>
    </row>
    <row r="4408" spans="1:10">
      <c r="A4408" s="1" t="s">
        <v>416</v>
      </c>
      <c r="B4408" t="str">
        <f t="shared" ref="B4408:B4471" si="626">IF(C4407="65+",C4408,B4407)</f>
        <v xml:space="preserve"> słupski </v>
      </c>
      <c r="C4408" s="4" t="s">
        <v>6</v>
      </c>
      <c r="D4408" s="6">
        <v>4903</v>
      </c>
      <c r="E4408" s="6">
        <v>2476</v>
      </c>
      <c r="F4408" s="6">
        <v>2427</v>
      </c>
      <c r="G4408" t="b">
        <f t="shared" si="621"/>
        <v>0</v>
      </c>
      <c r="H4408" t="b">
        <f t="shared" si="622"/>
        <v>1</v>
      </c>
      <c r="I4408" t="b">
        <f t="shared" si="623"/>
        <v>1</v>
      </c>
      <c r="J4408" t="b">
        <f t="shared" si="624"/>
        <v>0</v>
      </c>
    </row>
    <row r="4409" spans="1:10">
      <c r="A4409" s="1" t="s">
        <v>416</v>
      </c>
      <c r="B4409" t="str">
        <f t="shared" si="626"/>
        <v xml:space="preserve"> słupski </v>
      </c>
      <c r="C4409" s="4" t="s">
        <v>7</v>
      </c>
      <c r="D4409" s="6">
        <v>5844</v>
      </c>
      <c r="E4409" s="6">
        <v>3030</v>
      </c>
      <c r="F4409" s="6">
        <v>2814</v>
      </c>
      <c r="G4409" t="b">
        <f t="shared" si="621"/>
        <v>0</v>
      </c>
      <c r="H4409" t="b">
        <f t="shared" si="622"/>
        <v>1</v>
      </c>
      <c r="I4409" t="b">
        <f t="shared" si="623"/>
        <v>1</v>
      </c>
      <c r="J4409" t="b">
        <f t="shared" si="624"/>
        <v>0</v>
      </c>
    </row>
    <row r="4410" spans="1:10">
      <c r="A4410" s="1" t="s">
        <v>416</v>
      </c>
      <c r="B4410" t="str">
        <f t="shared" si="626"/>
        <v xml:space="preserve"> słupski </v>
      </c>
      <c r="C4410" s="4" t="s">
        <v>8</v>
      </c>
      <c r="D4410" s="6">
        <v>5104</v>
      </c>
      <c r="E4410" s="6">
        <v>2637</v>
      </c>
      <c r="F4410" s="6">
        <v>2467</v>
      </c>
      <c r="G4410" t="b">
        <f t="shared" si="621"/>
        <v>0</v>
      </c>
      <c r="H4410" t="b">
        <f t="shared" si="622"/>
        <v>1</v>
      </c>
      <c r="I4410" t="b">
        <f t="shared" si="623"/>
        <v>1</v>
      </c>
      <c r="J4410" t="b">
        <f t="shared" si="624"/>
        <v>0</v>
      </c>
    </row>
    <row r="4411" spans="1:10">
      <c r="A4411" s="1" t="s">
        <v>416</v>
      </c>
      <c r="B4411" t="str">
        <f t="shared" si="626"/>
        <v xml:space="preserve"> słupski </v>
      </c>
      <c r="C4411" s="4" t="s">
        <v>9</v>
      </c>
      <c r="D4411" s="6">
        <v>5850</v>
      </c>
      <c r="E4411" s="6">
        <v>2977</v>
      </c>
      <c r="F4411" s="6">
        <v>2873</v>
      </c>
      <c r="G4411" t="b">
        <f t="shared" si="621"/>
        <v>0</v>
      </c>
      <c r="H4411" t="b">
        <f t="shared" si="622"/>
        <v>1</v>
      </c>
      <c r="I4411" t="b">
        <f t="shared" si="623"/>
        <v>1</v>
      </c>
      <c r="J4411" t="b">
        <f t="shared" si="624"/>
        <v>0</v>
      </c>
    </row>
    <row r="4412" spans="1:10">
      <c r="A4412" s="1" t="s">
        <v>416</v>
      </c>
      <c r="B4412" t="str">
        <f t="shared" si="626"/>
        <v xml:space="preserve"> słupski </v>
      </c>
      <c r="C4412" s="4" t="s">
        <v>10</v>
      </c>
      <c r="D4412" s="6">
        <v>6650</v>
      </c>
      <c r="E4412" s="6">
        <v>3456</v>
      </c>
      <c r="F4412" s="6">
        <v>3194</v>
      </c>
      <c r="G4412" t="b">
        <f t="shared" si="621"/>
        <v>0</v>
      </c>
      <c r="H4412" t="b">
        <f t="shared" si="622"/>
        <v>1</v>
      </c>
      <c r="I4412" t="b">
        <f t="shared" si="623"/>
        <v>1</v>
      </c>
      <c r="J4412" t="b">
        <f t="shared" si="624"/>
        <v>0</v>
      </c>
    </row>
    <row r="4413" spans="1:10">
      <c r="A4413" s="1" t="s">
        <v>416</v>
      </c>
      <c r="B4413" t="str">
        <f t="shared" si="626"/>
        <v xml:space="preserve"> słupski </v>
      </c>
      <c r="C4413" s="4" t="s">
        <v>11</v>
      </c>
      <c r="D4413" s="6">
        <v>7415</v>
      </c>
      <c r="E4413" s="6">
        <v>3848</v>
      </c>
      <c r="F4413" s="6">
        <v>3567</v>
      </c>
      <c r="G4413" t="b">
        <f t="shared" si="621"/>
        <v>0</v>
      </c>
      <c r="H4413" t="b">
        <f t="shared" si="622"/>
        <v>1</v>
      </c>
      <c r="I4413" t="b">
        <f t="shared" si="623"/>
        <v>1</v>
      </c>
      <c r="J4413" t="b">
        <f t="shared" si="624"/>
        <v>0</v>
      </c>
    </row>
    <row r="4414" spans="1:10">
      <c r="A4414" s="1" t="s">
        <v>416</v>
      </c>
      <c r="B4414" t="str">
        <f t="shared" si="626"/>
        <v xml:space="preserve"> słupski </v>
      </c>
      <c r="C4414" s="4" t="s">
        <v>12</v>
      </c>
      <c r="D4414" s="6">
        <v>8319</v>
      </c>
      <c r="E4414" s="6">
        <v>4238</v>
      </c>
      <c r="F4414" s="6">
        <v>4081</v>
      </c>
      <c r="G4414" t="b">
        <f t="shared" si="621"/>
        <v>0</v>
      </c>
      <c r="H4414" t="b">
        <f t="shared" si="622"/>
        <v>1</v>
      </c>
      <c r="I4414" t="b">
        <f t="shared" si="623"/>
        <v>1</v>
      </c>
      <c r="J4414" t="b">
        <f t="shared" si="624"/>
        <v>0</v>
      </c>
    </row>
    <row r="4415" spans="1:10">
      <c r="A4415" s="1" t="s">
        <v>416</v>
      </c>
      <c r="B4415" t="str">
        <f t="shared" si="626"/>
        <v xml:space="preserve"> słupski </v>
      </c>
      <c r="C4415" s="4" t="s">
        <v>13</v>
      </c>
      <c r="D4415" s="6">
        <v>7732</v>
      </c>
      <c r="E4415" s="6">
        <v>4022</v>
      </c>
      <c r="F4415" s="6">
        <v>3710</v>
      </c>
      <c r="G4415" t="b">
        <f t="shared" si="621"/>
        <v>0</v>
      </c>
      <c r="H4415" t="b">
        <f t="shared" si="622"/>
        <v>1</v>
      </c>
      <c r="I4415" t="b">
        <f t="shared" si="623"/>
        <v>1</v>
      </c>
      <c r="J4415" t="b">
        <f t="shared" si="624"/>
        <v>0</v>
      </c>
    </row>
    <row r="4416" spans="1:10">
      <c r="A4416" s="1" t="s">
        <v>416</v>
      </c>
      <c r="B4416" t="str">
        <f t="shared" si="626"/>
        <v xml:space="preserve"> słupski </v>
      </c>
      <c r="C4416" s="4" t="s">
        <v>14</v>
      </c>
      <c r="D4416" s="6">
        <v>7078</v>
      </c>
      <c r="E4416" s="6">
        <v>3709</v>
      </c>
      <c r="F4416" s="6">
        <v>3369</v>
      </c>
      <c r="G4416" t="b">
        <f t="shared" si="621"/>
        <v>0</v>
      </c>
      <c r="H4416" t="b">
        <f t="shared" si="622"/>
        <v>1</v>
      </c>
      <c r="I4416" t="b">
        <f t="shared" si="623"/>
        <v>1</v>
      </c>
      <c r="J4416" t="b">
        <f t="shared" si="624"/>
        <v>0</v>
      </c>
    </row>
    <row r="4417" spans="1:10">
      <c r="A4417" s="1" t="s">
        <v>416</v>
      </c>
      <c r="B4417" t="str">
        <f t="shared" si="626"/>
        <v xml:space="preserve"> słupski </v>
      </c>
      <c r="C4417" s="4" t="s">
        <v>15</v>
      </c>
      <c r="D4417" s="6">
        <v>5970</v>
      </c>
      <c r="E4417" s="6">
        <v>3165</v>
      </c>
      <c r="F4417" s="6">
        <v>2805</v>
      </c>
      <c r="G4417" t="b">
        <f t="shared" si="621"/>
        <v>0</v>
      </c>
      <c r="H4417" t="b">
        <f t="shared" si="622"/>
        <v>1</v>
      </c>
      <c r="I4417" t="b">
        <f t="shared" si="623"/>
        <v>1</v>
      </c>
      <c r="J4417" t="b">
        <f t="shared" si="624"/>
        <v>0</v>
      </c>
    </row>
    <row r="4418" spans="1:10">
      <c r="A4418" s="1" t="s">
        <v>416</v>
      </c>
      <c r="B4418" t="str">
        <f t="shared" si="626"/>
        <v xml:space="preserve"> słupski </v>
      </c>
      <c r="C4418" s="4" t="s">
        <v>16</v>
      </c>
      <c r="D4418" s="6">
        <v>6187</v>
      </c>
      <c r="E4418" s="6">
        <v>3112</v>
      </c>
      <c r="F4418" s="6">
        <v>3075</v>
      </c>
      <c r="G4418" t="b">
        <f t="shared" si="621"/>
        <v>0</v>
      </c>
      <c r="H4418" t="b">
        <f t="shared" si="622"/>
        <v>1</v>
      </c>
      <c r="I4418" t="b">
        <f t="shared" si="623"/>
        <v>1</v>
      </c>
      <c r="J4418" t="b">
        <f t="shared" si="624"/>
        <v>0</v>
      </c>
    </row>
    <row r="4419" spans="1:10">
      <c r="A4419" s="1" t="s">
        <v>416</v>
      </c>
      <c r="B4419" t="str">
        <f t="shared" si="626"/>
        <v xml:space="preserve"> słupski </v>
      </c>
      <c r="C4419" s="4" t="s">
        <v>17</v>
      </c>
      <c r="D4419" s="6">
        <v>7629</v>
      </c>
      <c r="E4419" s="6">
        <v>3842</v>
      </c>
      <c r="F4419" s="6">
        <v>3787</v>
      </c>
      <c r="G4419" t="b">
        <f t="shared" si="621"/>
        <v>0</v>
      </c>
      <c r="H4419" t="b">
        <f t="shared" si="622"/>
        <v>1</v>
      </c>
      <c r="I4419" t="b">
        <f t="shared" si="623"/>
        <v>1</v>
      </c>
      <c r="J4419" t="b">
        <f t="shared" si="624"/>
        <v>0</v>
      </c>
    </row>
    <row r="4420" spans="1:10">
      <c r="A4420" s="1" t="s">
        <v>416</v>
      </c>
      <c r="B4420" t="str">
        <f t="shared" si="626"/>
        <v xml:space="preserve"> słupski </v>
      </c>
      <c r="C4420" s="4" t="s">
        <v>18</v>
      </c>
      <c r="D4420" s="6">
        <v>7139</v>
      </c>
      <c r="E4420" s="6">
        <v>3517</v>
      </c>
      <c r="F4420" s="6">
        <v>3622</v>
      </c>
      <c r="G4420" t="b">
        <f t="shared" si="621"/>
        <v>0</v>
      </c>
      <c r="H4420" t="b">
        <f t="shared" si="622"/>
        <v>1</v>
      </c>
      <c r="I4420" t="b">
        <f t="shared" si="623"/>
        <v>1</v>
      </c>
      <c r="J4420" t="b">
        <f t="shared" si="624"/>
        <v>0</v>
      </c>
    </row>
    <row r="4421" spans="1:10">
      <c r="A4421" s="1" t="s">
        <v>416</v>
      </c>
      <c r="B4421" t="str">
        <f t="shared" si="626"/>
        <v xml:space="preserve"> słupski </v>
      </c>
      <c r="C4421" s="4" t="s">
        <v>19</v>
      </c>
      <c r="D4421" s="6">
        <v>5150</v>
      </c>
      <c r="E4421" s="6">
        <v>2489</v>
      </c>
      <c r="F4421" s="6">
        <v>2661</v>
      </c>
      <c r="G4421" t="b">
        <f t="shared" si="621"/>
        <v>0</v>
      </c>
      <c r="H4421" t="b">
        <f t="shared" si="622"/>
        <v>1</v>
      </c>
      <c r="I4421" t="b">
        <f t="shared" si="623"/>
        <v>1</v>
      </c>
      <c r="J4421" t="b">
        <f t="shared" si="624"/>
        <v>0</v>
      </c>
    </row>
    <row r="4422" spans="1:10">
      <c r="A4422" s="1" t="s">
        <v>416</v>
      </c>
      <c r="B4422" t="str">
        <f t="shared" si="626"/>
        <v xml:space="preserve"> słupski </v>
      </c>
      <c r="C4422" s="4" t="s">
        <v>5</v>
      </c>
      <c r="D4422" s="6">
        <v>7279</v>
      </c>
      <c r="E4422" s="6">
        <v>2611</v>
      </c>
      <c r="F4422" s="6">
        <v>4668</v>
      </c>
      <c r="G4422" t="b">
        <f t="shared" si="621"/>
        <v>1</v>
      </c>
      <c r="H4422" t="b">
        <f t="shared" si="622"/>
        <v>1</v>
      </c>
      <c r="I4422" t="b">
        <f t="shared" si="623"/>
        <v>0</v>
      </c>
      <c r="J4422" t="b">
        <f t="shared" si="624"/>
        <v>0</v>
      </c>
    </row>
    <row r="4423" spans="1:10">
      <c r="A4423" s="1" t="s">
        <v>416</v>
      </c>
      <c r="B4423" t="str">
        <f t="shared" si="626"/>
        <v xml:space="preserve"> słupski </v>
      </c>
      <c r="C4423" s="4" t="s">
        <v>4</v>
      </c>
      <c r="D4423" s="6">
        <f>SUM(D4421:D4422)</f>
        <v>12429</v>
      </c>
      <c r="E4423" s="6">
        <f>SUM(E4421:E4422)</f>
        <v>5100</v>
      </c>
      <c r="F4423" s="6">
        <f t="shared" ref="F4423" si="627">SUM(F4421:F4422)</f>
        <v>7329</v>
      </c>
      <c r="G4423" t="b">
        <f t="shared" si="621"/>
        <v>1</v>
      </c>
      <c r="H4423" t="b">
        <f t="shared" si="622"/>
        <v>0</v>
      </c>
      <c r="I4423" t="b">
        <f t="shared" si="623"/>
        <v>1</v>
      </c>
      <c r="J4423" t="b">
        <f t="shared" si="624"/>
        <v>0</v>
      </c>
    </row>
    <row r="4424" spans="1:10">
      <c r="A4424" s="1" t="s">
        <v>416</v>
      </c>
      <c r="B4424" t="str">
        <f t="shared" si="626"/>
        <v xml:space="preserve"> starogardzki </v>
      </c>
      <c r="C4424" s="4" t="s">
        <v>73</v>
      </c>
      <c r="D4424" s="6">
        <v>127339</v>
      </c>
      <c r="E4424" s="6">
        <v>62711</v>
      </c>
      <c r="F4424" s="6">
        <v>64628</v>
      </c>
      <c r="G4424" t="b">
        <f t="shared" si="621"/>
        <v>1</v>
      </c>
      <c r="H4424" t="b">
        <f t="shared" si="622"/>
        <v>1</v>
      </c>
      <c r="I4424" t="b">
        <f t="shared" si="623"/>
        <v>1</v>
      </c>
      <c r="J4424" t="b">
        <f t="shared" si="624"/>
        <v>1</v>
      </c>
    </row>
    <row r="4425" spans="1:10">
      <c r="A4425" s="1" t="s">
        <v>416</v>
      </c>
      <c r="B4425" t="str">
        <f t="shared" si="626"/>
        <v xml:space="preserve"> starogardzki </v>
      </c>
      <c r="C4425" s="4" t="s">
        <v>6</v>
      </c>
      <c r="D4425" s="6">
        <v>6987</v>
      </c>
      <c r="E4425" s="6">
        <v>3563</v>
      </c>
      <c r="F4425" s="6">
        <v>3424</v>
      </c>
      <c r="G4425" t="b">
        <f t="shared" si="621"/>
        <v>0</v>
      </c>
      <c r="H4425" t="b">
        <f t="shared" si="622"/>
        <v>1</v>
      </c>
      <c r="I4425" t="b">
        <f t="shared" si="623"/>
        <v>1</v>
      </c>
      <c r="J4425" t="b">
        <f t="shared" si="624"/>
        <v>0</v>
      </c>
    </row>
    <row r="4426" spans="1:10">
      <c r="A4426" s="1" t="s">
        <v>416</v>
      </c>
      <c r="B4426" t="str">
        <f t="shared" si="626"/>
        <v xml:space="preserve"> starogardzki </v>
      </c>
      <c r="C4426" s="4" t="s">
        <v>7</v>
      </c>
      <c r="D4426" s="6">
        <v>8291</v>
      </c>
      <c r="E4426" s="6">
        <v>4211</v>
      </c>
      <c r="F4426" s="6">
        <v>4080</v>
      </c>
      <c r="G4426" t="b">
        <f t="shared" si="621"/>
        <v>0</v>
      </c>
      <c r="H4426" t="b">
        <f t="shared" si="622"/>
        <v>1</v>
      </c>
      <c r="I4426" t="b">
        <f t="shared" si="623"/>
        <v>1</v>
      </c>
      <c r="J4426" t="b">
        <f t="shared" si="624"/>
        <v>0</v>
      </c>
    </row>
    <row r="4427" spans="1:10">
      <c r="A4427" s="1" t="s">
        <v>416</v>
      </c>
      <c r="B4427" t="str">
        <f t="shared" si="626"/>
        <v xml:space="preserve"> starogardzki </v>
      </c>
      <c r="C4427" s="4" t="s">
        <v>8</v>
      </c>
      <c r="D4427" s="6">
        <v>6911</v>
      </c>
      <c r="E4427" s="6">
        <v>3548</v>
      </c>
      <c r="F4427" s="6">
        <v>3363</v>
      </c>
      <c r="G4427" t="b">
        <f t="shared" si="621"/>
        <v>0</v>
      </c>
      <c r="H4427" t="b">
        <f t="shared" si="622"/>
        <v>1</v>
      </c>
      <c r="I4427" t="b">
        <f t="shared" si="623"/>
        <v>1</v>
      </c>
      <c r="J4427" t="b">
        <f t="shared" si="624"/>
        <v>0</v>
      </c>
    </row>
    <row r="4428" spans="1:10">
      <c r="A4428" s="1" t="s">
        <v>416</v>
      </c>
      <c r="B4428" t="str">
        <f t="shared" si="626"/>
        <v xml:space="preserve"> starogardzki </v>
      </c>
      <c r="C4428" s="4" t="s">
        <v>9</v>
      </c>
      <c r="D4428" s="6">
        <v>7487</v>
      </c>
      <c r="E4428" s="6">
        <v>3808</v>
      </c>
      <c r="F4428" s="6">
        <v>3679</v>
      </c>
      <c r="G4428" t="b">
        <f t="shared" si="621"/>
        <v>0</v>
      </c>
      <c r="H4428" t="b">
        <f t="shared" si="622"/>
        <v>1</v>
      </c>
      <c r="I4428" t="b">
        <f t="shared" si="623"/>
        <v>1</v>
      </c>
      <c r="J4428" t="b">
        <f t="shared" si="624"/>
        <v>0</v>
      </c>
    </row>
    <row r="4429" spans="1:10">
      <c r="A4429" s="1" t="s">
        <v>416</v>
      </c>
      <c r="B4429" t="str">
        <f t="shared" si="626"/>
        <v xml:space="preserve"> starogardzki </v>
      </c>
      <c r="C4429" s="4" t="s">
        <v>10</v>
      </c>
      <c r="D4429" s="6">
        <v>8816</v>
      </c>
      <c r="E4429" s="6">
        <v>4550</v>
      </c>
      <c r="F4429" s="6">
        <v>4266</v>
      </c>
      <c r="G4429" t="b">
        <f t="shared" si="621"/>
        <v>0</v>
      </c>
      <c r="H4429" t="b">
        <f t="shared" si="622"/>
        <v>1</v>
      </c>
      <c r="I4429" t="b">
        <f t="shared" si="623"/>
        <v>1</v>
      </c>
      <c r="J4429" t="b">
        <f t="shared" si="624"/>
        <v>0</v>
      </c>
    </row>
    <row r="4430" spans="1:10">
      <c r="A4430" s="1" t="s">
        <v>416</v>
      </c>
      <c r="B4430" t="str">
        <f t="shared" si="626"/>
        <v xml:space="preserve"> starogardzki </v>
      </c>
      <c r="C4430" s="4" t="s">
        <v>11</v>
      </c>
      <c r="D4430" s="6">
        <v>10418</v>
      </c>
      <c r="E4430" s="6">
        <v>5337</v>
      </c>
      <c r="F4430" s="6">
        <v>5081</v>
      </c>
      <c r="G4430" t="b">
        <f t="shared" si="621"/>
        <v>0</v>
      </c>
      <c r="H4430" t="b">
        <f t="shared" si="622"/>
        <v>1</v>
      </c>
      <c r="I4430" t="b">
        <f t="shared" si="623"/>
        <v>1</v>
      </c>
      <c r="J4430" t="b">
        <f t="shared" si="624"/>
        <v>0</v>
      </c>
    </row>
    <row r="4431" spans="1:10">
      <c r="A4431" s="1" t="s">
        <v>416</v>
      </c>
      <c r="B4431" t="str">
        <f t="shared" si="626"/>
        <v xml:space="preserve"> starogardzki </v>
      </c>
      <c r="C4431" s="4" t="s">
        <v>12</v>
      </c>
      <c r="D4431" s="6">
        <v>10792</v>
      </c>
      <c r="E4431" s="6">
        <v>5550</v>
      </c>
      <c r="F4431" s="6">
        <v>5242</v>
      </c>
      <c r="G4431" t="b">
        <f t="shared" si="621"/>
        <v>0</v>
      </c>
      <c r="H4431" t="b">
        <f t="shared" si="622"/>
        <v>1</v>
      </c>
      <c r="I4431" t="b">
        <f t="shared" si="623"/>
        <v>1</v>
      </c>
      <c r="J4431" t="b">
        <f t="shared" si="624"/>
        <v>0</v>
      </c>
    </row>
    <row r="4432" spans="1:10">
      <c r="A4432" s="1" t="s">
        <v>416</v>
      </c>
      <c r="B4432" t="str">
        <f t="shared" si="626"/>
        <v xml:space="preserve"> starogardzki </v>
      </c>
      <c r="C4432" s="4" t="s">
        <v>13</v>
      </c>
      <c r="D4432" s="6">
        <v>9454</v>
      </c>
      <c r="E4432" s="6">
        <v>4855</v>
      </c>
      <c r="F4432" s="6">
        <v>4599</v>
      </c>
      <c r="G4432" t="b">
        <f t="shared" si="621"/>
        <v>0</v>
      </c>
      <c r="H4432" t="b">
        <f t="shared" si="622"/>
        <v>1</v>
      </c>
      <c r="I4432" t="b">
        <f t="shared" si="623"/>
        <v>1</v>
      </c>
      <c r="J4432" t="b">
        <f t="shared" si="624"/>
        <v>0</v>
      </c>
    </row>
    <row r="4433" spans="1:10">
      <c r="A4433" s="1" t="s">
        <v>416</v>
      </c>
      <c r="B4433" t="str">
        <f t="shared" si="626"/>
        <v xml:space="preserve"> starogardzki </v>
      </c>
      <c r="C4433" s="4" t="s">
        <v>14</v>
      </c>
      <c r="D4433" s="6">
        <v>8769</v>
      </c>
      <c r="E4433" s="6">
        <v>4444</v>
      </c>
      <c r="F4433" s="6">
        <v>4325</v>
      </c>
      <c r="G4433" t="b">
        <f t="shared" si="621"/>
        <v>0</v>
      </c>
      <c r="H4433" t="b">
        <f t="shared" si="622"/>
        <v>1</v>
      </c>
      <c r="I4433" t="b">
        <f t="shared" si="623"/>
        <v>1</v>
      </c>
      <c r="J4433" t="b">
        <f t="shared" si="624"/>
        <v>0</v>
      </c>
    </row>
    <row r="4434" spans="1:10">
      <c r="A4434" s="1" t="s">
        <v>416</v>
      </c>
      <c r="B4434" t="str">
        <f t="shared" si="626"/>
        <v xml:space="preserve"> starogardzki </v>
      </c>
      <c r="C4434" s="4" t="s">
        <v>15</v>
      </c>
      <c r="D4434" s="6">
        <v>7830</v>
      </c>
      <c r="E4434" s="6">
        <v>3955</v>
      </c>
      <c r="F4434" s="6">
        <v>3875</v>
      </c>
      <c r="G4434" t="b">
        <f t="shared" si="621"/>
        <v>0</v>
      </c>
      <c r="H4434" t="b">
        <f t="shared" si="622"/>
        <v>1</v>
      </c>
      <c r="I4434" t="b">
        <f t="shared" si="623"/>
        <v>1</v>
      </c>
      <c r="J4434" t="b">
        <f t="shared" si="624"/>
        <v>0</v>
      </c>
    </row>
    <row r="4435" spans="1:10">
      <c r="A4435" s="1" t="s">
        <v>416</v>
      </c>
      <c r="B4435" t="str">
        <f t="shared" si="626"/>
        <v xml:space="preserve"> starogardzki </v>
      </c>
      <c r="C4435" s="4" t="s">
        <v>16</v>
      </c>
      <c r="D4435" s="6">
        <v>8150</v>
      </c>
      <c r="E4435" s="6">
        <v>4022</v>
      </c>
      <c r="F4435" s="6">
        <v>4128</v>
      </c>
      <c r="G4435" t="b">
        <f t="shared" si="621"/>
        <v>0</v>
      </c>
      <c r="H4435" t="b">
        <f t="shared" si="622"/>
        <v>1</v>
      </c>
      <c r="I4435" t="b">
        <f t="shared" si="623"/>
        <v>1</v>
      </c>
      <c r="J4435" t="b">
        <f t="shared" si="624"/>
        <v>0</v>
      </c>
    </row>
    <row r="4436" spans="1:10">
      <c r="A4436" s="1" t="s">
        <v>416</v>
      </c>
      <c r="B4436" t="str">
        <f t="shared" si="626"/>
        <v xml:space="preserve"> starogardzki </v>
      </c>
      <c r="C4436" s="4" t="s">
        <v>17</v>
      </c>
      <c r="D4436" s="6">
        <v>8870</v>
      </c>
      <c r="E4436" s="6">
        <v>4471</v>
      </c>
      <c r="F4436" s="6">
        <v>4399</v>
      </c>
      <c r="G4436" t="b">
        <f t="shared" si="621"/>
        <v>0</v>
      </c>
      <c r="H4436" t="b">
        <f t="shared" si="622"/>
        <v>1</v>
      </c>
      <c r="I4436" t="b">
        <f t="shared" si="623"/>
        <v>1</v>
      </c>
      <c r="J4436" t="b">
        <f t="shared" si="624"/>
        <v>0</v>
      </c>
    </row>
    <row r="4437" spans="1:10">
      <c r="A4437" s="1" t="s">
        <v>416</v>
      </c>
      <c r="B4437" t="str">
        <f t="shared" si="626"/>
        <v xml:space="preserve"> starogardzki </v>
      </c>
      <c r="C4437" s="4" t="s">
        <v>18</v>
      </c>
      <c r="D4437" s="6">
        <v>8061</v>
      </c>
      <c r="E4437" s="6">
        <v>3868</v>
      </c>
      <c r="F4437" s="6">
        <v>4193</v>
      </c>
      <c r="G4437" t="b">
        <f t="shared" si="621"/>
        <v>0</v>
      </c>
      <c r="H4437" t="b">
        <f t="shared" si="622"/>
        <v>1</v>
      </c>
      <c r="I4437" t="b">
        <f t="shared" si="623"/>
        <v>1</v>
      </c>
      <c r="J4437" t="b">
        <f t="shared" si="624"/>
        <v>0</v>
      </c>
    </row>
    <row r="4438" spans="1:10">
      <c r="A4438" s="1" t="s">
        <v>416</v>
      </c>
      <c r="B4438" t="str">
        <f t="shared" si="626"/>
        <v xml:space="preserve"> starogardzki </v>
      </c>
      <c r="C4438" s="4" t="s">
        <v>19</v>
      </c>
      <c r="D4438" s="6">
        <v>6332</v>
      </c>
      <c r="E4438" s="6">
        <v>2877</v>
      </c>
      <c r="F4438" s="6">
        <v>3455</v>
      </c>
      <c r="G4438" t="b">
        <f t="shared" si="621"/>
        <v>0</v>
      </c>
      <c r="H4438" t="b">
        <f t="shared" si="622"/>
        <v>1</v>
      </c>
      <c r="I4438" t="b">
        <f t="shared" si="623"/>
        <v>1</v>
      </c>
      <c r="J4438" t="b">
        <f t="shared" si="624"/>
        <v>0</v>
      </c>
    </row>
    <row r="4439" spans="1:10">
      <c r="A4439" s="1" t="s">
        <v>416</v>
      </c>
      <c r="B4439" t="str">
        <f t="shared" si="626"/>
        <v xml:space="preserve"> starogardzki </v>
      </c>
      <c r="C4439" s="4" t="s">
        <v>5</v>
      </c>
      <c r="D4439" s="6">
        <v>10171</v>
      </c>
      <c r="E4439" s="6">
        <v>3652</v>
      </c>
      <c r="F4439" s="6">
        <v>6519</v>
      </c>
      <c r="G4439" t="b">
        <f t="shared" si="621"/>
        <v>1</v>
      </c>
      <c r="H4439" t="b">
        <f t="shared" si="622"/>
        <v>1</v>
      </c>
      <c r="I4439" t="b">
        <f t="shared" si="623"/>
        <v>0</v>
      </c>
      <c r="J4439" t="b">
        <f t="shared" si="624"/>
        <v>0</v>
      </c>
    </row>
    <row r="4440" spans="1:10">
      <c r="A4440" s="1" t="s">
        <v>416</v>
      </c>
      <c r="B4440" t="str">
        <f t="shared" si="626"/>
        <v xml:space="preserve"> starogardzki </v>
      </c>
      <c r="C4440" s="4" t="s">
        <v>4</v>
      </c>
      <c r="D4440" s="6">
        <f>SUM(D4438:D4439)</f>
        <v>16503</v>
      </c>
      <c r="E4440" s="6">
        <f>SUM(E4438:E4439)</f>
        <v>6529</v>
      </c>
      <c r="F4440" s="6">
        <f t="shared" ref="F4440" si="628">SUM(F4438:F4439)</f>
        <v>9974</v>
      </c>
      <c r="G4440" t="b">
        <f t="shared" si="621"/>
        <v>1</v>
      </c>
      <c r="H4440" t="b">
        <f t="shared" si="622"/>
        <v>0</v>
      </c>
      <c r="I4440" t="b">
        <f t="shared" si="623"/>
        <v>1</v>
      </c>
      <c r="J4440" t="b">
        <f t="shared" si="624"/>
        <v>0</v>
      </c>
    </row>
    <row r="4441" spans="1:10">
      <c r="A4441" s="1" t="s">
        <v>416</v>
      </c>
      <c r="B4441" t="str">
        <f t="shared" si="626"/>
        <v xml:space="preserve"> tczewski </v>
      </c>
      <c r="C4441" s="4" t="s">
        <v>302</v>
      </c>
      <c r="D4441" s="6">
        <v>115581</v>
      </c>
      <c r="E4441" s="6">
        <v>56867</v>
      </c>
      <c r="F4441" s="6">
        <v>58714</v>
      </c>
      <c r="G4441" t="b">
        <f t="shared" si="621"/>
        <v>1</v>
      </c>
      <c r="H4441" t="b">
        <f t="shared" si="622"/>
        <v>1</v>
      </c>
      <c r="I4441" t="b">
        <f t="shared" si="623"/>
        <v>1</v>
      </c>
      <c r="J4441" t="b">
        <f t="shared" si="624"/>
        <v>1</v>
      </c>
    </row>
    <row r="4442" spans="1:10">
      <c r="A4442" s="1" t="s">
        <v>416</v>
      </c>
      <c r="B4442" t="str">
        <f t="shared" si="626"/>
        <v xml:space="preserve"> tczewski </v>
      </c>
      <c r="C4442" s="4" t="s">
        <v>6</v>
      </c>
      <c r="D4442" s="6">
        <v>6116</v>
      </c>
      <c r="E4442" s="6">
        <v>3127</v>
      </c>
      <c r="F4442" s="6">
        <v>2989</v>
      </c>
      <c r="G4442" t="b">
        <f t="shared" si="621"/>
        <v>0</v>
      </c>
      <c r="H4442" t="b">
        <f t="shared" si="622"/>
        <v>1</v>
      </c>
      <c r="I4442" t="b">
        <f t="shared" si="623"/>
        <v>1</v>
      </c>
      <c r="J4442" t="b">
        <f t="shared" si="624"/>
        <v>0</v>
      </c>
    </row>
    <row r="4443" spans="1:10">
      <c r="A4443" s="1" t="s">
        <v>416</v>
      </c>
      <c r="B4443" t="str">
        <f t="shared" si="626"/>
        <v xml:space="preserve"> tczewski </v>
      </c>
      <c r="C4443" s="4" t="s">
        <v>7</v>
      </c>
      <c r="D4443" s="6">
        <v>7212</v>
      </c>
      <c r="E4443" s="6">
        <v>3715</v>
      </c>
      <c r="F4443" s="6">
        <v>3497</v>
      </c>
      <c r="G4443" t="b">
        <f t="shared" si="621"/>
        <v>0</v>
      </c>
      <c r="H4443" t="b">
        <f t="shared" si="622"/>
        <v>1</v>
      </c>
      <c r="I4443" t="b">
        <f t="shared" si="623"/>
        <v>1</v>
      </c>
      <c r="J4443" t="b">
        <f t="shared" si="624"/>
        <v>0</v>
      </c>
    </row>
    <row r="4444" spans="1:10">
      <c r="A4444" s="1" t="s">
        <v>416</v>
      </c>
      <c r="B4444" t="str">
        <f t="shared" si="626"/>
        <v xml:space="preserve"> tczewski </v>
      </c>
      <c r="C4444" s="4" t="s">
        <v>8</v>
      </c>
      <c r="D4444" s="6">
        <v>6048</v>
      </c>
      <c r="E4444" s="6">
        <v>3118</v>
      </c>
      <c r="F4444" s="6">
        <v>2930</v>
      </c>
      <c r="G4444" t="b">
        <f t="shared" si="621"/>
        <v>0</v>
      </c>
      <c r="H4444" t="b">
        <f t="shared" si="622"/>
        <v>1</v>
      </c>
      <c r="I4444" t="b">
        <f t="shared" si="623"/>
        <v>1</v>
      </c>
      <c r="J4444" t="b">
        <f t="shared" si="624"/>
        <v>0</v>
      </c>
    </row>
    <row r="4445" spans="1:10">
      <c r="A4445" s="1" t="s">
        <v>416</v>
      </c>
      <c r="B4445" t="str">
        <f t="shared" si="626"/>
        <v xml:space="preserve"> tczewski </v>
      </c>
      <c r="C4445" s="4" t="s">
        <v>9</v>
      </c>
      <c r="D4445" s="6">
        <v>6536</v>
      </c>
      <c r="E4445" s="6">
        <v>3381</v>
      </c>
      <c r="F4445" s="6">
        <v>3155</v>
      </c>
      <c r="G4445" t="b">
        <f t="shared" si="621"/>
        <v>0</v>
      </c>
      <c r="H4445" t="b">
        <f t="shared" si="622"/>
        <v>1</v>
      </c>
      <c r="I4445" t="b">
        <f t="shared" si="623"/>
        <v>1</v>
      </c>
      <c r="J4445" t="b">
        <f t="shared" si="624"/>
        <v>0</v>
      </c>
    </row>
    <row r="4446" spans="1:10">
      <c r="A4446" s="1" t="s">
        <v>416</v>
      </c>
      <c r="B4446" t="str">
        <f t="shared" si="626"/>
        <v xml:space="preserve"> tczewski </v>
      </c>
      <c r="C4446" s="4" t="s">
        <v>10</v>
      </c>
      <c r="D4446" s="6">
        <v>7390</v>
      </c>
      <c r="E4446" s="6">
        <v>3793</v>
      </c>
      <c r="F4446" s="6">
        <v>3597</v>
      </c>
      <c r="G4446" t="b">
        <f t="shared" si="621"/>
        <v>0</v>
      </c>
      <c r="H4446" t="b">
        <f t="shared" si="622"/>
        <v>1</v>
      </c>
      <c r="I4446" t="b">
        <f t="shared" si="623"/>
        <v>1</v>
      </c>
      <c r="J4446" t="b">
        <f t="shared" si="624"/>
        <v>0</v>
      </c>
    </row>
    <row r="4447" spans="1:10">
      <c r="A4447" s="1" t="s">
        <v>416</v>
      </c>
      <c r="B4447" t="str">
        <f t="shared" si="626"/>
        <v xml:space="preserve"> tczewski </v>
      </c>
      <c r="C4447" s="4" t="s">
        <v>11</v>
      </c>
      <c r="D4447" s="6">
        <v>8998</v>
      </c>
      <c r="E4447" s="6">
        <v>4645</v>
      </c>
      <c r="F4447" s="6">
        <v>4353</v>
      </c>
      <c r="G4447" t="b">
        <f t="shared" si="621"/>
        <v>0</v>
      </c>
      <c r="H4447" t="b">
        <f t="shared" si="622"/>
        <v>1</v>
      </c>
      <c r="I4447" t="b">
        <f t="shared" si="623"/>
        <v>1</v>
      </c>
      <c r="J4447" t="b">
        <f t="shared" si="624"/>
        <v>0</v>
      </c>
    </row>
    <row r="4448" spans="1:10">
      <c r="A4448" s="1" t="s">
        <v>416</v>
      </c>
      <c r="B4448" t="str">
        <f t="shared" si="626"/>
        <v xml:space="preserve"> tczewski </v>
      </c>
      <c r="C4448" s="4" t="s">
        <v>12</v>
      </c>
      <c r="D4448" s="6">
        <v>9611</v>
      </c>
      <c r="E4448" s="6">
        <v>4848</v>
      </c>
      <c r="F4448" s="6">
        <v>4763</v>
      </c>
      <c r="G4448" t="b">
        <f t="shared" si="621"/>
        <v>0</v>
      </c>
      <c r="H4448" t="b">
        <f t="shared" si="622"/>
        <v>1</v>
      </c>
      <c r="I4448" t="b">
        <f t="shared" si="623"/>
        <v>1</v>
      </c>
      <c r="J4448" t="b">
        <f t="shared" si="624"/>
        <v>0</v>
      </c>
    </row>
    <row r="4449" spans="1:10">
      <c r="A4449" s="1" t="s">
        <v>416</v>
      </c>
      <c r="B4449" t="str">
        <f t="shared" si="626"/>
        <v xml:space="preserve"> tczewski </v>
      </c>
      <c r="C4449" s="4" t="s">
        <v>13</v>
      </c>
      <c r="D4449" s="6">
        <v>9190</v>
      </c>
      <c r="E4449" s="6">
        <v>4690</v>
      </c>
      <c r="F4449" s="6">
        <v>4500</v>
      </c>
      <c r="G4449" t="b">
        <f t="shared" si="621"/>
        <v>0</v>
      </c>
      <c r="H4449" t="b">
        <f t="shared" si="622"/>
        <v>1</v>
      </c>
      <c r="I4449" t="b">
        <f t="shared" si="623"/>
        <v>1</v>
      </c>
      <c r="J4449" t="b">
        <f t="shared" si="624"/>
        <v>0</v>
      </c>
    </row>
    <row r="4450" spans="1:10">
      <c r="A4450" s="1" t="s">
        <v>416</v>
      </c>
      <c r="B4450" t="str">
        <f t="shared" si="626"/>
        <v xml:space="preserve"> tczewski </v>
      </c>
      <c r="C4450" s="4" t="s">
        <v>14</v>
      </c>
      <c r="D4450" s="6">
        <v>8387</v>
      </c>
      <c r="E4450" s="6">
        <v>4278</v>
      </c>
      <c r="F4450" s="6">
        <v>4109</v>
      </c>
      <c r="G4450" t="b">
        <f t="shared" si="621"/>
        <v>0</v>
      </c>
      <c r="H4450" t="b">
        <f t="shared" si="622"/>
        <v>1</v>
      </c>
      <c r="I4450" t="b">
        <f t="shared" si="623"/>
        <v>1</v>
      </c>
      <c r="J4450" t="b">
        <f t="shared" si="624"/>
        <v>0</v>
      </c>
    </row>
    <row r="4451" spans="1:10">
      <c r="A4451" s="1" t="s">
        <v>416</v>
      </c>
      <c r="B4451" t="str">
        <f t="shared" si="626"/>
        <v xml:space="preserve"> tczewski </v>
      </c>
      <c r="C4451" s="4" t="s">
        <v>15</v>
      </c>
      <c r="D4451" s="6">
        <v>7158</v>
      </c>
      <c r="E4451" s="6">
        <v>3664</v>
      </c>
      <c r="F4451" s="6">
        <v>3494</v>
      </c>
      <c r="G4451" t="b">
        <f t="shared" si="621"/>
        <v>0</v>
      </c>
      <c r="H4451" t="b">
        <f t="shared" si="622"/>
        <v>1</v>
      </c>
      <c r="I4451" t="b">
        <f t="shared" si="623"/>
        <v>1</v>
      </c>
      <c r="J4451" t="b">
        <f t="shared" si="624"/>
        <v>0</v>
      </c>
    </row>
    <row r="4452" spans="1:10">
      <c r="A4452" s="1" t="s">
        <v>416</v>
      </c>
      <c r="B4452" t="str">
        <f t="shared" si="626"/>
        <v xml:space="preserve"> tczewski </v>
      </c>
      <c r="C4452" s="4" t="s">
        <v>16</v>
      </c>
      <c r="D4452" s="6">
        <v>7004</v>
      </c>
      <c r="E4452" s="6">
        <v>3479</v>
      </c>
      <c r="F4452" s="6">
        <v>3525</v>
      </c>
      <c r="G4452" t="b">
        <f t="shared" si="621"/>
        <v>0</v>
      </c>
      <c r="H4452" t="b">
        <f t="shared" si="622"/>
        <v>1</v>
      </c>
      <c r="I4452" t="b">
        <f t="shared" si="623"/>
        <v>1</v>
      </c>
      <c r="J4452" t="b">
        <f t="shared" si="624"/>
        <v>0</v>
      </c>
    </row>
    <row r="4453" spans="1:10">
      <c r="A4453" s="1" t="s">
        <v>416</v>
      </c>
      <c r="B4453" t="str">
        <f t="shared" si="626"/>
        <v xml:space="preserve"> tczewski </v>
      </c>
      <c r="C4453" s="4" t="s">
        <v>17</v>
      </c>
      <c r="D4453" s="6">
        <v>8093</v>
      </c>
      <c r="E4453" s="6">
        <v>3999</v>
      </c>
      <c r="F4453" s="6">
        <v>4094</v>
      </c>
      <c r="G4453" t="b">
        <f t="shared" si="621"/>
        <v>0</v>
      </c>
      <c r="H4453" t="b">
        <f t="shared" si="622"/>
        <v>1</v>
      </c>
      <c r="I4453" t="b">
        <f t="shared" si="623"/>
        <v>1</v>
      </c>
      <c r="J4453" t="b">
        <f t="shared" si="624"/>
        <v>0</v>
      </c>
    </row>
    <row r="4454" spans="1:10">
      <c r="A4454" s="1" t="s">
        <v>416</v>
      </c>
      <c r="B4454" t="str">
        <f t="shared" si="626"/>
        <v xml:space="preserve"> tczewski </v>
      </c>
      <c r="C4454" s="4" t="s">
        <v>18</v>
      </c>
      <c r="D4454" s="6">
        <v>7703</v>
      </c>
      <c r="E4454" s="6">
        <v>3637</v>
      </c>
      <c r="F4454" s="6">
        <v>4066</v>
      </c>
      <c r="G4454" t="b">
        <f t="shared" si="621"/>
        <v>0</v>
      </c>
      <c r="H4454" t="b">
        <f t="shared" si="622"/>
        <v>1</v>
      </c>
      <c r="I4454" t="b">
        <f t="shared" si="623"/>
        <v>1</v>
      </c>
      <c r="J4454" t="b">
        <f t="shared" si="624"/>
        <v>0</v>
      </c>
    </row>
    <row r="4455" spans="1:10">
      <c r="A4455" s="1" t="s">
        <v>416</v>
      </c>
      <c r="B4455" t="str">
        <f t="shared" si="626"/>
        <v xml:space="preserve"> tczewski </v>
      </c>
      <c r="C4455" s="4" t="s">
        <v>19</v>
      </c>
      <c r="D4455" s="6">
        <v>6342</v>
      </c>
      <c r="E4455" s="6">
        <v>2880</v>
      </c>
      <c r="F4455" s="6">
        <v>3462</v>
      </c>
      <c r="G4455" t="b">
        <f t="shared" si="621"/>
        <v>0</v>
      </c>
      <c r="H4455" t="b">
        <f t="shared" si="622"/>
        <v>1</v>
      </c>
      <c r="I4455" t="b">
        <f t="shared" si="623"/>
        <v>1</v>
      </c>
      <c r="J4455" t="b">
        <f t="shared" si="624"/>
        <v>0</v>
      </c>
    </row>
    <row r="4456" spans="1:10">
      <c r="A4456" s="1" t="s">
        <v>416</v>
      </c>
      <c r="B4456" t="str">
        <f t="shared" si="626"/>
        <v xml:space="preserve"> tczewski </v>
      </c>
      <c r="C4456" s="4" t="s">
        <v>5</v>
      </c>
      <c r="D4456" s="6">
        <v>9793</v>
      </c>
      <c r="E4456" s="6">
        <v>3613</v>
      </c>
      <c r="F4456" s="6">
        <v>6180</v>
      </c>
      <c r="G4456" t="b">
        <f t="shared" ref="G4456:G4491" si="629">IFERROR(IF(SEARCH(" - ",C4456)&gt;0,FALSE,TRUE),TRUE)</f>
        <v>1</v>
      </c>
      <c r="H4456" t="b">
        <f t="shared" ref="H4456:H4491" si="630">IFERROR(IF(SEARCH("65+",C4456)&gt;0,FALSE,TRUE),TRUE)</f>
        <v>1</v>
      </c>
      <c r="I4456" t="b">
        <f t="shared" ref="I4456:I4491" si="631">IFERROR(IF(SEARCH("70",C4456)&gt;0,FALSE,TRUE),TRUE)</f>
        <v>0</v>
      </c>
      <c r="J4456" t="b">
        <f t="shared" ref="J4456:J4491" si="632">AND(G4456:I4456)</f>
        <v>0</v>
      </c>
    </row>
    <row r="4457" spans="1:10">
      <c r="A4457" s="1" t="s">
        <v>416</v>
      </c>
      <c r="B4457" t="str">
        <f t="shared" si="626"/>
        <v xml:space="preserve"> tczewski </v>
      </c>
      <c r="C4457" s="4" t="s">
        <v>4</v>
      </c>
      <c r="D4457" s="6">
        <f>SUM(D4455:D4456)</f>
        <v>16135</v>
      </c>
      <c r="E4457" s="6">
        <f>SUM(E4455:E4456)</f>
        <v>6493</v>
      </c>
      <c r="F4457" s="6">
        <f t="shared" ref="F4457" si="633">SUM(F4455:F4456)</f>
        <v>9642</v>
      </c>
      <c r="G4457" t="b">
        <f t="shared" si="629"/>
        <v>1</v>
      </c>
      <c r="H4457" t="b">
        <f t="shared" si="630"/>
        <v>0</v>
      </c>
      <c r="I4457" t="b">
        <f t="shared" si="631"/>
        <v>1</v>
      </c>
      <c r="J4457" t="b">
        <f t="shared" si="632"/>
        <v>0</v>
      </c>
    </row>
    <row r="4458" spans="1:10">
      <c r="A4458" s="1" t="s">
        <v>416</v>
      </c>
      <c r="B4458" t="str">
        <f t="shared" si="626"/>
        <v xml:space="preserve"> wejherowski </v>
      </c>
      <c r="C4458" s="4" t="s">
        <v>303</v>
      </c>
      <c r="D4458" s="6">
        <v>210374</v>
      </c>
      <c r="E4458" s="6">
        <v>104213</v>
      </c>
      <c r="F4458" s="6">
        <v>106161</v>
      </c>
      <c r="G4458" t="b">
        <f t="shared" si="629"/>
        <v>1</v>
      </c>
      <c r="H4458" t="b">
        <f t="shared" si="630"/>
        <v>1</v>
      </c>
      <c r="I4458" t="b">
        <f t="shared" si="631"/>
        <v>1</v>
      </c>
      <c r="J4458" t="b">
        <f t="shared" si="632"/>
        <v>1</v>
      </c>
    </row>
    <row r="4459" spans="1:10">
      <c r="A4459" s="1" t="s">
        <v>416</v>
      </c>
      <c r="B4459" t="str">
        <f t="shared" si="626"/>
        <v xml:space="preserve"> wejherowski </v>
      </c>
      <c r="C4459" s="4" t="s">
        <v>6</v>
      </c>
      <c r="D4459" s="6">
        <v>13519</v>
      </c>
      <c r="E4459" s="6">
        <v>7080</v>
      </c>
      <c r="F4459" s="6">
        <v>6439</v>
      </c>
      <c r="G4459" t="b">
        <f t="shared" si="629"/>
        <v>0</v>
      </c>
      <c r="H4459" t="b">
        <f t="shared" si="630"/>
        <v>1</v>
      </c>
      <c r="I4459" t="b">
        <f t="shared" si="631"/>
        <v>1</v>
      </c>
      <c r="J4459" t="b">
        <f t="shared" si="632"/>
        <v>0</v>
      </c>
    </row>
    <row r="4460" spans="1:10">
      <c r="A4460" s="1" t="s">
        <v>416</v>
      </c>
      <c r="B4460" t="str">
        <f t="shared" si="626"/>
        <v xml:space="preserve"> wejherowski </v>
      </c>
      <c r="C4460" s="4" t="s">
        <v>7</v>
      </c>
      <c r="D4460" s="6">
        <v>14514</v>
      </c>
      <c r="E4460" s="6">
        <v>7472</v>
      </c>
      <c r="F4460" s="6">
        <v>7042</v>
      </c>
      <c r="G4460" t="b">
        <f t="shared" si="629"/>
        <v>0</v>
      </c>
      <c r="H4460" t="b">
        <f t="shared" si="630"/>
        <v>1</v>
      </c>
      <c r="I4460" t="b">
        <f t="shared" si="631"/>
        <v>1</v>
      </c>
      <c r="J4460" t="b">
        <f t="shared" si="632"/>
        <v>0</v>
      </c>
    </row>
    <row r="4461" spans="1:10">
      <c r="A4461" s="1" t="s">
        <v>416</v>
      </c>
      <c r="B4461" t="str">
        <f t="shared" si="626"/>
        <v xml:space="preserve"> wejherowski </v>
      </c>
      <c r="C4461" s="4" t="s">
        <v>8</v>
      </c>
      <c r="D4461" s="6">
        <v>11978</v>
      </c>
      <c r="E4461" s="6">
        <v>6139</v>
      </c>
      <c r="F4461" s="6">
        <v>5839</v>
      </c>
      <c r="G4461" t="b">
        <f t="shared" si="629"/>
        <v>0</v>
      </c>
      <c r="H4461" t="b">
        <f t="shared" si="630"/>
        <v>1</v>
      </c>
      <c r="I4461" t="b">
        <f t="shared" si="631"/>
        <v>1</v>
      </c>
      <c r="J4461" t="b">
        <f t="shared" si="632"/>
        <v>0</v>
      </c>
    </row>
    <row r="4462" spans="1:10">
      <c r="A4462" s="1" t="s">
        <v>416</v>
      </c>
      <c r="B4462" t="str">
        <f t="shared" si="626"/>
        <v xml:space="preserve"> wejherowski </v>
      </c>
      <c r="C4462" s="4" t="s">
        <v>9</v>
      </c>
      <c r="D4462" s="6">
        <v>12253</v>
      </c>
      <c r="E4462" s="6">
        <v>6299</v>
      </c>
      <c r="F4462" s="6">
        <v>5954</v>
      </c>
      <c r="G4462" t="b">
        <f t="shared" si="629"/>
        <v>0</v>
      </c>
      <c r="H4462" t="b">
        <f t="shared" si="630"/>
        <v>1</v>
      </c>
      <c r="I4462" t="b">
        <f t="shared" si="631"/>
        <v>1</v>
      </c>
      <c r="J4462" t="b">
        <f t="shared" si="632"/>
        <v>0</v>
      </c>
    </row>
    <row r="4463" spans="1:10">
      <c r="A4463" s="1" t="s">
        <v>416</v>
      </c>
      <c r="B4463" t="str">
        <f t="shared" si="626"/>
        <v xml:space="preserve"> wejherowski </v>
      </c>
      <c r="C4463" s="4" t="s">
        <v>10</v>
      </c>
      <c r="D4463" s="6">
        <v>13788</v>
      </c>
      <c r="E4463" s="6">
        <v>7112</v>
      </c>
      <c r="F4463" s="6">
        <v>6676</v>
      </c>
      <c r="G4463" t="b">
        <f t="shared" si="629"/>
        <v>0</v>
      </c>
      <c r="H4463" t="b">
        <f t="shared" si="630"/>
        <v>1</v>
      </c>
      <c r="I4463" t="b">
        <f t="shared" si="631"/>
        <v>1</v>
      </c>
      <c r="J4463" t="b">
        <f t="shared" si="632"/>
        <v>0</v>
      </c>
    </row>
    <row r="4464" spans="1:10">
      <c r="A4464" s="1" t="s">
        <v>416</v>
      </c>
      <c r="B4464" t="str">
        <f t="shared" si="626"/>
        <v xml:space="preserve"> wejherowski </v>
      </c>
      <c r="C4464" s="4" t="s">
        <v>11</v>
      </c>
      <c r="D4464" s="6">
        <v>16194</v>
      </c>
      <c r="E4464" s="6">
        <v>8205</v>
      </c>
      <c r="F4464" s="6">
        <v>7989</v>
      </c>
      <c r="G4464" t="b">
        <f t="shared" si="629"/>
        <v>0</v>
      </c>
      <c r="H4464" t="b">
        <f t="shared" si="630"/>
        <v>1</v>
      </c>
      <c r="I4464" t="b">
        <f t="shared" si="631"/>
        <v>1</v>
      </c>
      <c r="J4464" t="b">
        <f t="shared" si="632"/>
        <v>0</v>
      </c>
    </row>
    <row r="4465" spans="1:10">
      <c r="A4465" s="1" t="s">
        <v>416</v>
      </c>
      <c r="B4465" t="str">
        <f t="shared" si="626"/>
        <v xml:space="preserve"> wejherowski </v>
      </c>
      <c r="C4465" s="4" t="s">
        <v>12</v>
      </c>
      <c r="D4465" s="6">
        <v>18511</v>
      </c>
      <c r="E4465" s="6">
        <v>9106</v>
      </c>
      <c r="F4465" s="6">
        <v>9405</v>
      </c>
      <c r="G4465" t="b">
        <f t="shared" si="629"/>
        <v>0</v>
      </c>
      <c r="H4465" t="b">
        <f t="shared" si="630"/>
        <v>1</v>
      </c>
      <c r="I4465" t="b">
        <f t="shared" si="631"/>
        <v>1</v>
      </c>
      <c r="J4465" t="b">
        <f t="shared" si="632"/>
        <v>0</v>
      </c>
    </row>
    <row r="4466" spans="1:10">
      <c r="A4466" s="1" t="s">
        <v>416</v>
      </c>
      <c r="B4466" t="str">
        <f t="shared" si="626"/>
        <v xml:space="preserve"> wejherowski </v>
      </c>
      <c r="C4466" s="4" t="s">
        <v>13</v>
      </c>
      <c r="D4466" s="6">
        <v>17678</v>
      </c>
      <c r="E4466" s="6">
        <v>8926</v>
      </c>
      <c r="F4466" s="6">
        <v>8752</v>
      </c>
      <c r="G4466" t="b">
        <f t="shared" si="629"/>
        <v>0</v>
      </c>
      <c r="H4466" t="b">
        <f t="shared" si="630"/>
        <v>1</v>
      </c>
      <c r="I4466" t="b">
        <f t="shared" si="631"/>
        <v>1</v>
      </c>
      <c r="J4466" t="b">
        <f t="shared" si="632"/>
        <v>0</v>
      </c>
    </row>
    <row r="4467" spans="1:10">
      <c r="A4467" s="1" t="s">
        <v>416</v>
      </c>
      <c r="B4467" t="str">
        <f t="shared" si="626"/>
        <v xml:space="preserve"> wejherowski </v>
      </c>
      <c r="C4467" s="4" t="s">
        <v>14</v>
      </c>
      <c r="D4467" s="6">
        <v>15482</v>
      </c>
      <c r="E4467" s="6">
        <v>7854</v>
      </c>
      <c r="F4467" s="6">
        <v>7628</v>
      </c>
      <c r="G4467" t="b">
        <f t="shared" si="629"/>
        <v>0</v>
      </c>
      <c r="H4467" t="b">
        <f t="shared" si="630"/>
        <v>1</v>
      </c>
      <c r="I4467" t="b">
        <f t="shared" si="631"/>
        <v>1</v>
      </c>
      <c r="J4467" t="b">
        <f t="shared" si="632"/>
        <v>0</v>
      </c>
    </row>
    <row r="4468" spans="1:10">
      <c r="A4468" s="1" t="s">
        <v>416</v>
      </c>
      <c r="B4468" t="str">
        <f t="shared" si="626"/>
        <v xml:space="preserve"> wejherowski </v>
      </c>
      <c r="C4468" s="4" t="s">
        <v>15</v>
      </c>
      <c r="D4468" s="6">
        <v>12607</v>
      </c>
      <c r="E4468" s="6">
        <v>6381</v>
      </c>
      <c r="F4468" s="6">
        <v>6226</v>
      </c>
      <c r="G4468" t="b">
        <f t="shared" si="629"/>
        <v>0</v>
      </c>
      <c r="H4468" t="b">
        <f t="shared" si="630"/>
        <v>1</v>
      </c>
      <c r="I4468" t="b">
        <f t="shared" si="631"/>
        <v>1</v>
      </c>
      <c r="J4468" t="b">
        <f t="shared" si="632"/>
        <v>0</v>
      </c>
    </row>
    <row r="4469" spans="1:10">
      <c r="A4469" s="1" t="s">
        <v>416</v>
      </c>
      <c r="B4469" t="str">
        <f t="shared" si="626"/>
        <v xml:space="preserve"> wejherowski </v>
      </c>
      <c r="C4469" s="4" t="s">
        <v>16</v>
      </c>
      <c r="D4469" s="6">
        <v>12644</v>
      </c>
      <c r="E4469" s="6">
        <v>6362</v>
      </c>
      <c r="F4469" s="6">
        <v>6282</v>
      </c>
      <c r="G4469" t="b">
        <f t="shared" si="629"/>
        <v>0</v>
      </c>
      <c r="H4469" t="b">
        <f t="shared" si="630"/>
        <v>1</v>
      </c>
      <c r="I4469" t="b">
        <f t="shared" si="631"/>
        <v>1</v>
      </c>
      <c r="J4469" t="b">
        <f t="shared" si="632"/>
        <v>0</v>
      </c>
    </row>
    <row r="4470" spans="1:10">
      <c r="A4470" s="1" t="s">
        <v>416</v>
      </c>
      <c r="B4470" t="str">
        <f t="shared" si="626"/>
        <v xml:space="preserve"> wejherowski </v>
      </c>
      <c r="C4470" s="4" t="s">
        <v>17</v>
      </c>
      <c r="D4470" s="6">
        <v>13602</v>
      </c>
      <c r="E4470" s="6">
        <v>6726</v>
      </c>
      <c r="F4470" s="6">
        <v>6876</v>
      </c>
      <c r="G4470" t="b">
        <f t="shared" si="629"/>
        <v>0</v>
      </c>
      <c r="H4470" t="b">
        <f t="shared" si="630"/>
        <v>1</v>
      </c>
      <c r="I4470" t="b">
        <f t="shared" si="631"/>
        <v>1</v>
      </c>
      <c r="J4470" t="b">
        <f t="shared" si="632"/>
        <v>0</v>
      </c>
    </row>
    <row r="4471" spans="1:10">
      <c r="A4471" s="1" t="s">
        <v>416</v>
      </c>
      <c r="B4471" t="str">
        <f t="shared" si="626"/>
        <v xml:space="preserve"> wejherowski </v>
      </c>
      <c r="C4471" s="4" t="s">
        <v>18</v>
      </c>
      <c r="D4471" s="6">
        <v>12607</v>
      </c>
      <c r="E4471" s="6">
        <v>5996</v>
      </c>
      <c r="F4471" s="6">
        <v>6611</v>
      </c>
      <c r="G4471" t="b">
        <f t="shared" si="629"/>
        <v>0</v>
      </c>
      <c r="H4471" t="b">
        <f t="shared" si="630"/>
        <v>1</v>
      </c>
      <c r="I4471" t="b">
        <f t="shared" si="631"/>
        <v>1</v>
      </c>
      <c r="J4471" t="b">
        <f t="shared" si="632"/>
        <v>0</v>
      </c>
    </row>
    <row r="4472" spans="1:10">
      <c r="A4472" s="1" t="s">
        <v>416</v>
      </c>
      <c r="B4472" t="str">
        <f t="shared" ref="B4472:B4535" si="634">IF(C4471="65+",C4472,B4471)</f>
        <v xml:space="preserve"> wejherowski </v>
      </c>
      <c r="C4472" s="4" t="s">
        <v>19</v>
      </c>
      <c r="D4472" s="6">
        <v>9970</v>
      </c>
      <c r="E4472" s="6">
        <v>4702</v>
      </c>
      <c r="F4472" s="6">
        <v>5268</v>
      </c>
      <c r="G4472" t="b">
        <f t="shared" si="629"/>
        <v>0</v>
      </c>
      <c r="H4472" t="b">
        <f t="shared" si="630"/>
        <v>1</v>
      </c>
      <c r="I4472" t="b">
        <f t="shared" si="631"/>
        <v>1</v>
      </c>
      <c r="J4472" t="b">
        <f t="shared" si="632"/>
        <v>0</v>
      </c>
    </row>
    <row r="4473" spans="1:10">
      <c r="A4473" s="1" t="s">
        <v>416</v>
      </c>
      <c r="B4473" t="str">
        <f t="shared" si="634"/>
        <v xml:space="preserve"> wejherowski </v>
      </c>
      <c r="C4473" s="4" t="s">
        <v>5</v>
      </c>
      <c r="D4473" s="6">
        <v>15027</v>
      </c>
      <c r="E4473" s="6">
        <v>5853</v>
      </c>
      <c r="F4473" s="6">
        <v>9174</v>
      </c>
      <c r="G4473" t="b">
        <f t="shared" si="629"/>
        <v>1</v>
      </c>
      <c r="H4473" t="b">
        <f t="shared" si="630"/>
        <v>1</v>
      </c>
      <c r="I4473" t="b">
        <f t="shared" si="631"/>
        <v>0</v>
      </c>
      <c r="J4473" t="b">
        <f t="shared" si="632"/>
        <v>0</v>
      </c>
    </row>
    <row r="4474" spans="1:10">
      <c r="A4474" s="1" t="s">
        <v>416</v>
      </c>
      <c r="B4474" t="str">
        <f t="shared" si="634"/>
        <v xml:space="preserve"> wejherowski </v>
      </c>
      <c r="C4474" s="4" t="s">
        <v>4</v>
      </c>
      <c r="D4474" s="6">
        <f>SUM(D4472:D4473)</f>
        <v>24997</v>
      </c>
      <c r="E4474" s="6">
        <f>SUM(E4472:E4473)</f>
        <v>10555</v>
      </c>
      <c r="F4474" s="6">
        <f t="shared" ref="F4474" si="635">SUM(F4472:F4473)</f>
        <v>14442</v>
      </c>
      <c r="G4474" t="b">
        <f t="shared" si="629"/>
        <v>1</v>
      </c>
      <c r="H4474" t="b">
        <f t="shared" si="630"/>
        <v>0</v>
      </c>
      <c r="I4474" t="b">
        <f t="shared" si="631"/>
        <v>1</v>
      </c>
      <c r="J4474" t="b">
        <f t="shared" si="632"/>
        <v>0</v>
      </c>
    </row>
    <row r="4475" spans="1:10">
      <c r="A4475" s="1" t="s">
        <v>416</v>
      </c>
      <c r="B4475" t="str">
        <f t="shared" si="634"/>
        <v xml:space="preserve"> sztumski </v>
      </c>
      <c r="C4475" s="4" t="s">
        <v>304</v>
      </c>
      <c r="D4475" s="6">
        <v>42284</v>
      </c>
      <c r="E4475" s="6">
        <v>21023</v>
      </c>
      <c r="F4475" s="6">
        <v>21261</v>
      </c>
      <c r="G4475" t="b">
        <f t="shared" si="629"/>
        <v>1</v>
      </c>
      <c r="H4475" t="b">
        <f t="shared" si="630"/>
        <v>1</v>
      </c>
      <c r="I4475" t="b">
        <f t="shared" si="631"/>
        <v>1</v>
      </c>
      <c r="J4475" t="b">
        <f t="shared" si="632"/>
        <v>1</v>
      </c>
    </row>
    <row r="4476" spans="1:10">
      <c r="A4476" s="1" t="s">
        <v>416</v>
      </c>
      <c r="B4476" t="str">
        <f t="shared" si="634"/>
        <v xml:space="preserve"> sztumski </v>
      </c>
      <c r="C4476" s="4" t="s">
        <v>6</v>
      </c>
      <c r="D4476" s="6">
        <v>2204</v>
      </c>
      <c r="E4476" s="6">
        <v>1117</v>
      </c>
      <c r="F4476" s="6">
        <v>1087</v>
      </c>
      <c r="G4476" t="b">
        <f t="shared" si="629"/>
        <v>0</v>
      </c>
      <c r="H4476" t="b">
        <f t="shared" si="630"/>
        <v>1</v>
      </c>
      <c r="I4476" t="b">
        <f t="shared" si="631"/>
        <v>1</v>
      </c>
      <c r="J4476" t="b">
        <f t="shared" si="632"/>
        <v>0</v>
      </c>
    </row>
    <row r="4477" spans="1:10">
      <c r="A4477" s="1" t="s">
        <v>416</v>
      </c>
      <c r="B4477" t="str">
        <f t="shared" si="634"/>
        <v xml:space="preserve"> sztumski </v>
      </c>
      <c r="C4477" s="4" t="s">
        <v>7</v>
      </c>
      <c r="D4477" s="6">
        <v>2475</v>
      </c>
      <c r="E4477" s="6">
        <v>1295</v>
      </c>
      <c r="F4477" s="6">
        <v>1180</v>
      </c>
      <c r="G4477" t="b">
        <f t="shared" si="629"/>
        <v>0</v>
      </c>
      <c r="H4477" t="b">
        <f t="shared" si="630"/>
        <v>1</v>
      </c>
      <c r="I4477" t="b">
        <f t="shared" si="631"/>
        <v>1</v>
      </c>
      <c r="J4477" t="b">
        <f t="shared" si="632"/>
        <v>0</v>
      </c>
    </row>
    <row r="4478" spans="1:10">
      <c r="A4478" s="1" t="s">
        <v>416</v>
      </c>
      <c r="B4478" t="str">
        <f t="shared" si="634"/>
        <v xml:space="preserve"> sztumski </v>
      </c>
      <c r="C4478" s="4" t="s">
        <v>8</v>
      </c>
      <c r="D4478" s="6">
        <v>2258</v>
      </c>
      <c r="E4478" s="6">
        <v>1122</v>
      </c>
      <c r="F4478" s="6">
        <v>1136</v>
      </c>
      <c r="G4478" t="b">
        <f t="shared" si="629"/>
        <v>0</v>
      </c>
      <c r="H4478" t="b">
        <f t="shared" si="630"/>
        <v>1</v>
      </c>
      <c r="I4478" t="b">
        <f t="shared" si="631"/>
        <v>1</v>
      </c>
      <c r="J4478" t="b">
        <f t="shared" si="632"/>
        <v>0</v>
      </c>
    </row>
    <row r="4479" spans="1:10">
      <c r="A4479" s="1" t="s">
        <v>416</v>
      </c>
      <c r="B4479" t="str">
        <f t="shared" si="634"/>
        <v xml:space="preserve"> sztumski </v>
      </c>
      <c r="C4479" s="4" t="s">
        <v>9</v>
      </c>
      <c r="D4479" s="6">
        <v>2507</v>
      </c>
      <c r="E4479" s="6">
        <v>1310</v>
      </c>
      <c r="F4479" s="6">
        <v>1197</v>
      </c>
      <c r="G4479" t="b">
        <f t="shared" si="629"/>
        <v>0</v>
      </c>
      <c r="H4479" t="b">
        <f t="shared" si="630"/>
        <v>1</v>
      </c>
      <c r="I4479" t="b">
        <f t="shared" si="631"/>
        <v>1</v>
      </c>
      <c r="J4479" t="b">
        <f t="shared" si="632"/>
        <v>0</v>
      </c>
    </row>
    <row r="4480" spans="1:10">
      <c r="A4480" s="1" t="s">
        <v>416</v>
      </c>
      <c r="B4480" t="str">
        <f t="shared" si="634"/>
        <v xml:space="preserve"> sztumski </v>
      </c>
      <c r="C4480" s="4" t="s">
        <v>10</v>
      </c>
      <c r="D4480" s="6">
        <v>3055</v>
      </c>
      <c r="E4480" s="6">
        <v>1630</v>
      </c>
      <c r="F4480" s="6">
        <v>1425</v>
      </c>
      <c r="G4480" t="b">
        <f t="shared" si="629"/>
        <v>0</v>
      </c>
      <c r="H4480" t="b">
        <f t="shared" si="630"/>
        <v>1</v>
      </c>
      <c r="I4480" t="b">
        <f t="shared" si="631"/>
        <v>1</v>
      </c>
      <c r="J4480" t="b">
        <f t="shared" si="632"/>
        <v>0</v>
      </c>
    </row>
    <row r="4481" spans="1:10">
      <c r="A4481" s="1" t="s">
        <v>416</v>
      </c>
      <c r="B4481" t="str">
        <f t="shared" si="634"/>
        <v xml:space="preserve"> sztumski </v>
      </c>
      <c r="C4481" s="4" t="s">
        <v>11</v>
      </c>
      <c r="D4481" s="6">
        <v>3315</v>
      </c>
      <c r="E4481" s="6">
        <v>1750</v>
      </c>
      <c r="F4481" s="6">
        <v>1565</v>
      </c>
      <c r="G4481" t="b">
        <f t="shared" si="629"/>
        <v>0</v>
      </c>
      <c r="H4481" t="b">
        <f t="shared" si="630"/>
        <v>1</v>
      </c>
      <c r="I4481" t="b">
        <f t="shared" si="631"/>
        <v>1</v>
      </c>
      <c r="J4481" t="b">
        <f t="shared" si="632"/>
        <v>0</v>
      </c>
    </row>
    <row r="4482" spans="1:10">
      <c r="A4482" s="1" t="s">
        <v>416</v>
      </c>
      <c r="B4482" t="str">
        <f t="shared" si="634"/>
        <v xml:space="preserve"> sztumski </v>
      </c>
      <c r="C4482" s="4" t="s">
        <v>12</v>
      </c>
      <c r="D4482" s="6">
        <v>3506</v>
      </c>
      <c r="E4482" s="6">
        <v>1823</v>
      </c>
      <c r="F4482" s="6">
        <v>1683</v>
      </c>
      <c r="G4482" t="b">
        <f t="shared" si="629"/>
        <v>0</v>
      </c>
      <c r="H4482" t="b">
        <f t="shared" si="630"/>
        <v>1</v>
      </c>
      <c r="I4482" t="b">
        <f t="shared" si="631"/>
        <v>1</v>
      </c>
      <c r="J4482" t="b">
        <f t="shared" si="632"/>
        <v>0</v>
      </c>
    </row>
    <row r="4483" spans="1:10">
      <c r="A4483" s="1" t="s">
        <v>416</v>
      </c>
      <c r="B4483" t="str">
        <f t="shared" si="634"/>
        <v xml:space="preserve"> sztumski </v>
      </c>
      <c r="C4483" s="4" t="s">
        <v>13</v>
      </c>
      <c r="D4483" s="6">
        <v>3211</v>
      </c>
      <c r="E4483" s="6">
        <v>1641</v>
      </c>
      <c r="F4483" s="6">
        <v>1570</v>
      </c>
      <c r="G4483" t="b">
        <f t="shared" si="629"/>
        <v>0</v>
      </c>
      <c r="H4483" t="b">
        <f t="shared" si="630"/>
        <v>1</v>
      </c>
      <c r="I4483" t="b">
        <f t="shared" si="631"/>
        <v>1</v>
      </c>
      <c r="J4483" t="b">
        <f t="shared" si="632"/>
        <v>0</v>
      </c>
    </row>
    <row r="4484" spans="1:10">
      <c r="A4484" s="1" t="s">
        <v>416</v>
      </c>
      <c r="B4484" t="str">
        <f t="shared" si="634"/>
        <v xml:space="preserve"> sztumski </v>
      </c>
      <c r="C4484" s="4" t="s">
        <v>14</v>
      </c>
      <c r="D4484" s="6">
        <v>3002</v>
      </c>
      <c r="E4484" s="6">
        <v>1475</v>
      </c>
      <c r="F4484" s="6">
        <v>1527</v>
      </c>
      <c r="G4484" t="b">
        <f t="shared" si="629"/>
        <v>0</v>
      </c>
      <c r="H4484" t="b">
        <f t="shared" si="630"/>
        <v>1</v>
      </c>
      <c r="I4484" t="b">
        <f t="shared" si="631"/>
        <v>1</v>
      </c>
      <c r="J4484" t="b">
        <f t="shared" si="632"/>
        <v>0</v>
      </c>
    </row>
    <row r="4485" spans="1:10">
      <c r="A4485" s="1" t="s">
        <v>416</v>
      </c>
      <c r="B4485" t="str">
        <f t="shared" si="634"/>
        <v xml:space="preserve"> sztumski </v>
      </c>
      <c r="C4485" s="4" t="s">
        <v>15</v>
      </c>
      <c r="D4485" s="6">
        <v>2574</v>
      </c>
      <c r="E4485" s="6">
        <v>1324</v>
      </c>
      <c r="F4485" s="6">
        <v>1250</v>
      </c>
      <c r="G4485" t="b">
        <f t="shared" si="629"/>
        <v>0</v>
      </c>
      <c r="H4485" t="b">
        <f t="shared" si="630"/>
        <v>1</v>
      </c>
      <c r="I4485" t="b">
        <f t="shared" si="631"/>
        <v>1</v>
      </c>
      <c r="J4485" t="b">
        <f t="shared" si="632"/>
        <v>0</v>
      </c>
    </row>
    <row r="4486" spans="1:10">
      <c r="A4486" s="1" t="s">
        <v>416</v>
      </c>
      <c r="B4486" t="str">
        <f t="shared" si="634"/>
        <v xml:space="preserve"> sztumski </v>
      </c>
      <c r="C4486" s="4" t="s">
        <v>16</v>
      </c>
      <c r="D4486" s="6">
        <v>2731</v>
      </c>
      <c r="E4486" s="6">
        <v>1383</v>
      </c>
      <c r="F4486" s="6">
        <v>1348</v>
      </c>
      <c r="G4486" t="b">
        <f t="shared" si="629"/>
        <v>0</v>
      </c>
      <c r="H4486" t="b">
        <f t="shared" si="630"/>
        <v>1</v>
      </c>
      <c r="I4486" t="b">
        <f t="shared" si="631"/>
        <v>1</v>
      </c>
      <c r="J4486" t="b">
        <f t="shared" si="632"/>
        <v>0</v>
      </c>
    </row>
    <row r="4487" spans="1:10">
      <c r="A4487" s="1" t="s">
        <v>416</v>
      </c>
      <c r="B4487" t="str">
        <f t="shared" si="634"/>
        <v xml:space="preserve"> sztumski </v>
      </c>
      <c r="C4487" s="4" t="s">
        <v>17</v>
      </c>
      <c r="D4487" s="6">
        <v>3238</v>
      </c>
      <c r="E4487" s="6">
        <v>1623</v>
      </c>
      <c r="F4487" s="6">
        <v>1615</v>
      </c>
      <c r="G4487" t="b">
        <f t="shared" si="629"/>
        <v>0</v>
      </c>
      <c r="H4487" t="b">
        <f t="shared" si="630"/>
        <v>1</v>
      </c>
      <c r="I4487" t="b">
        <f t="shared" si="631"/>
        <v>1</v>
      </c>
      <c r="J4487" t="b">
        <f t="shared" si="632"/>
        <v>0</v>
      </c>
    </row>
    <row r="4488" spans="1:10">
      <c r="A4488" s="1" t="s">
        <v>416</v>
      </c>
      <c r="B4488" t="str">
        <f t="shared" si="634"/>
        <v xml:space="preserve"> sztumski </v>
      </c>
      <c r="C4488" s="4" t="s">
        <v>18</v>
      </c>
      <c r="D4488" s="6">
        <v>2955</v>
      </c>
      <c r="E4488" s="6">
        <v>1430</v>
      </c>
      <c r="F4488" s="6">
        <v>1525</v>
      </c>
      <c r="G4488" t="b">
        <f t="shared" si="629"/>
        <v>0</v>
      </c>
      <c r="H4488" t="b">
        <f t="shared" si="630"/>
        <v>1</v>
      </c>
      <c r="I4488" t="b">
        <f t="shared" si="631"/>
        <v>1</v>
      </c>
      <c r="J4488" t="b">
        <f t="shared" si="632"/>
        <v>0</v>
      </c>
    </row>
    <row r="4489" spans="1:10">
      <c r="A4489" s="1" t="s">
        <v>416</v>
      </c>
      <c r="B4489" t="str">
        <f t="shared" si="634"/>
        <v xml:space="preserve"> sztumski </v>
      </c>
      <c r="C4489" s="4" t="s">
        <v>19</v>
      </c>
      <c r="D4489" s="6">
        <v>2168</v>
      </c>
      <c r="E4489" s="6">
        <v>1045</v>
      </c>
      <c r="F4489" s="6">
        <v>1123</v>
      </c>
      <c r="G4489" t="b">
        <f t="shared" si="629"/>
        <v>0</v>
      </c>
      <c r="H4489" t="b">
        <f t="shared" si="630"/>
        <v>1</v>
      </c>
      <c r="I4489" t="b">
        <f t="shared" si="631"/>
        <v>1</v>
      </c>
      <c r="J4489" t="b">
        <f t="shared" si="632"/>
        <v>0</v>
      </c>
    </row>
    <row r="4490" spans="1:10">
      <c r="A4490" s="1" t="s">
        <v>416</v>
      </c>
      <c r="B4490" t="str">
        <f t="shared" si="634"/>
        <v xml:space="preserve"> sztumski </v>
      </c>
      <c r="C4490" s="4" t="s">
        <v>5</v>
      </c>
      <c r="D4490" s="6">
        <v>3085</v>
      </c>
      <c r="E4490" s="6">
        <v>1055</v>
      </c>
      <c r="F4490" s="6">
        <v>2030</v>
      </c>
      <c r="G4490" t="b">
        <f t="shared" si="629"/>
        <v>1</v>
      </c>
      <c r="H4490" t="b">
        <f t="shared" si="630"/>
        <v>1</v>
      </c>
      <c r="I4490" t="b">
        <f t="shared" si="631"/>
        <v>0</v>
      </c>
      <c r="J4490" t="b">
        <f t="shared" si="632"/>
        <v>0</v>
      </c>
    </row>
    <row r="4491" spans="1:10">
      <c r="A4491" s="1" t="s">
        <v>416</v>
      </c>
      <c r="B4491" t="str">
        <f t="shared" si="634"/>
        <v xml:space="preserve"> sztumski </v>
      </c>
      <c r="C4491" s="4" t="s">
        <v>4</v>
      </c>
      <c r="D4491" s="6">
        <f>SUM(D4489:D4490)</f>
        <v>5253</v>
      </c>
      <c r="E4491" s="6">
        <f>SUM(E4489:E4490)</f>
        <v>2100</v>
      </c>
      <c r="F4491" s="6">
        <f t="shared" ref="F4491" si="636">SUM(F4489:F4490)</f>
        <v>3153</v>
      </c>
      <c r="G4491" t="b">
        <f t="shared" si="629"/>
        <v>1</v>
      </c>
      <c r="H4491" t="b">
        <f t="shared" si="630"/>
        <v>0</v>
      </c>
      <c r="I4491" t="b">
        <f t="shared" si="631"/>
        <v>1</v>
      </c>
      <c r="J4491" t="b">
        <f t="shared" si="632"/>
        <v>0</v>
      </c>
    </row>
    <row r="4492" spans="1:10">
      <c r="A4492" s="1" t="s">
        <v>417</v>
      </c>
      <c r="B4492" t="s">
        <v>666</v>
      </c>
      <c r="C4492" s="1" t="s">
        <v>305</v>
      </c>
      <c r="D4492" s="2">
        <v>4564394</v>
      </c>
      <c r="E4492" s="3">
        <v>2201696</v>
      </c>
      <c r="F4492" s="3">
        <v>2362698</v>
      </c>
      <c r="G4492" t="b">
        <f>IFERROR(IF(SEARCH(" - ",C4492)&gt;0,FALSE,TRUE),TRUE)</f>
        <v>1</v>
      </c>
      <c r="H4492" t="b">
        <f>IFERROR(IF(SEARCH("65+",C4492)&gt;0,FALSE,TRUE),TRUE)</f>
        <v>1</v>
      </c>
      <c r="I4492" t="b">
        <f>IFERROR(IF(SEARCH("70",C4492)&gt;0,FALSE,TRUE),TRUE)</f>
        <v>1</v>
      </c>
      <c r="J4492" t="b">
        <f>AND(G4492:I4492)</f>
        <v>1</v>
      </c>
    </row>
    <row r="4493" spans="1:10">
      <c r="A4493" s="1" t="s">
        <v>417</v>
      </c>
      <c r="B4493" t="str">
        <f t="shared" si="634"/>
        <v>Wszystkie</v>
      </c>
      <c r="C4493" s="4" t="s">
        <v>6</v>
      </c>
      <c r="D4493" s="5">
        <v>214460</v>
      </c>
      <c r="E4493" s="5">
        <v>110065</v>
      </c>
      <c r="F4493" s="5">
        <v>104395</v>
      </c>
      <c r="G4493" t="b">
        <f t="shared" ref="G4493:G4556" si="637">IFERROR(IF(SEARCH(" - ",C4493)&gt;0,FALSE,TRUE),TRUE)</f>
        <v>0</v>
      </c>
      <c r="H4493" t="b">
        <f t="shared" ref="H4493:H4556" si="638">IFERROR(IF(SEARCH("65+",C4493)&gt;0,FALSE,TRUE),TRUE)</f>
        <v>1</v>
      </c>
      <c r="I4493" t="b">
        <f t="shared" ref="I4493:I4556" si="639">IFERROR(IF(SEARCH("70",C4493)&gt;0,FALSE,TRUE),TRUE)</f>
        <v>1</v>
      </c>
      <c r="J4493" t="b">
        <f t="shared" ref="J4493:J4556" si="640">AND(G4493:I4493)</f>
        <v>0</v>
      </c>
    </row>
    <row r="4494" spans="1:10">
      <c r="A4494" s="1" t="s">
        <v>417</v>
      </c>
      <c r="B4494" t="str">
        <f t="shared" si="634"/>
        <v>Wszystkie</v>
      </c>
      <c r="C4494" s="4" t="s">
        <v>7</v>
      </c>
      <c r="D4494" s="6">
        <v>231709</v>
      </c>
      <c r="E4494" s="6">
        <v>118473</v>
      </c>
      <c r="F4494" s="6">
        <v>113236</v>
      </c>
      <c r="G4494" t="b">
        <f t="shared" si="637"/>
        <v>0</v>
      </c>
      <c r="H4494" t="b">
        <f t="shared" si="638"/>
        <v>1</v>
      </c>
      <c r="I4494" t="b">
        <f t="shared" si="639"/>
        <v>1</v>
      </c>
      <c r="J4494" t="b">
        <f t="shared" si="640"/>
        <v>0</v>
      </c>
    </row>
    <row r="4495" spans="1:10">
      <c r="A4495" s="1" t="s">
        <v>417</v>
      </c>
      <c r="B4495" t="str">
        <f t="shared" si="634"/>
        <v>Wszystkie</v>
      </c>
      <c r="C4495" s="4" t="s">
        <v>8</v>
      </c>
      <c r="D4495" s="6">
        <v>197464</v>
      </c>
      <c r="E4495" s="6">
        <v>100947</v>
      </c>
      <c r="F4495" s="6">
        <v>96517</v>
      </c>
      <c r="G4495" t="b">
        <f t="shared" si="637"/>
        <v>0</v>
      </c>
      <c r="H4495" t="b">
        <f t="shared" si="638"/>
        <v>1</v>
      </c>
      <c r="I4495" t="b">
        <f t="shared" si="639"/>
        <v>1</v>
      </c>
      <c r="J4495" t="b">
        <f t="shared" si="640"/>
        <v>0</v>
      </c>
    </row>
    <row r="4496" spans="1:10">
      <c r="A4496" s="1" t="s">
        <v>417</v>
      </c>
      <c r="B4496" t="str">
        <f t="shared" si="634"/>
        <v>Wszystkie</v>
      </c>
      <c r="C4496" s="4" t="s">
        <v>9</v>
      </c>
      <c r="D4496" s="6">
        <v>211760</v>
      </c>
      <c r="E4496" s="6">
        <v>108411</v>
      </c>
      <c r="F4496" s="6">
        <v>103349</v>
      </c>
      <c r="G4496" t="b">
        <f t="shared" si="637"/>
        <v>0</v>
      </c>
      <c r="H4496" t="b">
        <f t="shared" si="638"/>
        <v>1</v>
      </c>
      <c r="I4496" t="b">
        <f t="shared" si="639"/>
        <v>1</v>
      </c>
      <c r="J4496" t="b">
        <f t="shared" si="640"/>
        <v>0</v>
      </c>
    </row>
    <row r="4497" spans="1:10">
      <c r="A4497" s="1" t="s">
        <v>417</v>
      </c>
      <c r="B4497" t="str">
        <f t="shared" si="634"/>
        <v>Wszystkie</v>
      </c>
      <c r="C4497" s="4" t="s">
        <v>10</v>
      </c>
      <c r="D4497" s="6">
        <v>259456</v>
      </c>
      <c r="E4497" s="6">
        <v>132380</v>
      </c>
      <c r="F4497" s="6">
        <v>127076</v>
      </c>
      <c r="G4497" t="b">
        <f t="shared" si="637"/>
        <v>0</v>
      </c>
      <c r="H4497" t="b">
        <f t="shared" si="638"/>
        <v>1</v>
      </c>
      <c r="I4497" t="b">
        <f t="shared" si="639"/>
        <v>1</v>
      </c>
      <c r="J4497" t="b">
        <f t="shared" si="640"/>
        <v>0</v>
      </c>
    </row>
    <row r="4498" spans="1:10">
      <c r="A4498" s="1" t="s">
        <v>417</v>
      </c>
      <c r="B4498" t="str">
        <f t="shared" si="634"/>
        <v>Wszystkie</v>
      </c>
      <c r="C4498" s="4" t="s">
        <v>11</v>
      </c>
      <c r="D4498" s="6">
        <v>321552</v>
      </c>
      <c r="E4498" s="6">
        <v>163817</v>
      </c>
      <c r="F4498" s="6">
        <v>157735</v>
      </c>
      <c r="G4498" t="b">
        <f t="shared" si="637"/>
        <v>0</v>
      </c>
      <c r="H4498" t="b">
        <f t="shared" si="638"/>
        <v>1</v>
      </c>
      <c r="I4498" t="b">
        <f t="shared" si="639"/>
        <v>1</v>
      </c>
      <c r="J4498" t="b">
        <f t="shared" si="640"/>
        <v>0</v>
      </c>
    </row>
    <row r="4499" spans="1:10">
      <c r="A4499" s="1" t="s">
        <v>417</v>
      </c>
      <c r="B4499" t="str">
        <f t="shared" si="634"/>
        <v>Wszystkie</v>
      </c>
      <c r="C4499" s="4" t="s">
        <v>12</v>
      </c>
      <c r="D4499" s="6">
        <v>377091</v>
      </c>
      <c r="E4499" s="6">
        <v>191155</v>
      </c>
      <c r="F4499" s="6">
        <v>185936</v>
      </c>
      <c r="G4499" t="b">
        <f t="shared" si="637"/>
        <v>0</v>
      </c>
      <c r="H4499" t="b">
        <f t="shared" si="638"/>
        <v>1</v>
      </c>
      <c r="I4499" t="b">
        <f t="shared" si="639"/>
        <v>1</v>
      </c>
      <c r="J4499" t="b">
        <f t="shared" si="640"/>
        <v>0</v>
      </c>
    </row>
    <row r="4500" spans="1:10">
      <c r="A4500" s="1" t="s">
        <v>417</v>
      </c>
      <c r="B4500" t="str">
        <f t="shared" si="634"/>
        <v>Wszystkie</v>
      </c>
      <c r="C4500" s="4" t="s">
        <v>13</v>
      </c>
      <c r="D4500" s="6">
        <v>367327</v>
      </c>
      <c r="E4500" s="6">
        <v>185494</v>
      </c>
      <c r="F4500" s="6">
        <v>181833</v>
      </c>
      <c r="G4500" t="b">
        <f t="shared" si="637"/>
        <v>0</v>
      </c>
      <c r="H4500" t="b">
        <f t="shared" si="638"/>
        <v>1</v>
      </c>
      <c r="I4500" t="b">
        <f t="shared" si="639"/>
        <v>1</v>
      </c>
      <c r="J4500" t="b">
        <f t="shared" si="640"/>
        <v>0</v>
      </c>
    </row>
    <row r="4501" spans="1:10">
      <c r="A4501" s="1" t="s">
        <v>417</v>
      </c>
      <c r="B4501" t="str">
        <f t="shared" si="634"/>
        <v>Wszystkie</v>
      </c>
      <c r="C4501" s="4" t="s">
        <v>14</v>
      </c>
      <c r="D4501" s="6">
        <v>326606</v>
      </c>
      <c r="E4501" s="6">
        <v>164565</v>
      </c>
      <c r="F4501" s="6">
        <v>162041</v>
      </c>
      <c r="G4501" t="b">
        <f t="shared" si="637"/>
        <v>0</v>
      </c>
      <c r="H4501" t="b">
        <f t="shared" si="638"/>
        <v>1</v>
      </c>
      <c r="I4501" t="b">
        <f t="shared" si="639"/>
        <v>1</v>
      </c>
      <c r="J4501" t="b">
        <f t="shared" si="640"/>
        <v>0</v>
      </c>
    </row>
    <row r="4502" spans="1:10">
      <c r="A4502" s="1" t="s">
        <v>417</v>
      </c>
      <c r="B4502" t="str">
        <f t="shared" si="634"/>
        <v>Wszystkie</v>
      </c>
      <c r="C4502" s="4" t="s">
        <v>15</v>
      </c>
      <c r="D4502" s="6">
        <v>288086</v>
      </c>
      <c r="E4502" s="6">
        <v>143445</v>
      </c>
      <c r="F4502" s="6">
        <v>144641</v>
      </c>
      <c r="G4502" t="b">
        <f t="shared" si="637"/>
        <v>0</v>
      </c>
      <c r="H4502" t="b">
        <f t="shared" si="638"/>
        <v>1</v>
      </c>
      <c r="I4502" t="b">
        <f t="shared" si="639"/>
        <v>1</v>
      </c>
      <c r="J4502" t="b">
        <f t="shared" si="640"/>
        <v>0</v>
      </c>
    </row>
    <row r="4503" spans="1:10">
      <c r="A4503" s="1" t="s">
        <v>417</v>
      </c>
      <c r="B4503" t="str">
        <f t="shared" si="634"/>
        <v>Wszystkie</v>
      </c>
      <c r="C4503" s="4" t="s">
        <v>16</v>
      </c>
      <c r="D4503" s="6">
        <v>300867</v>
      </c>
      <c r="E4503" s="6">
        <v>148241</v>
      </c>
      <c r="F4503" s="6">
        <v>152626</v>
      </c>
      <c r="G4503" t="b">
        <f t="shared" si="637"/>
        <v>0</v>
      </c>
      <c r="H4503" t="b">
        <f t="shared" si="638"/>
        <v>1</v>
      </c>
      <c r="I4503" t="b">
        <f t="shared" si="639"/>
        <v>1</v>
      </c>
      <c r="J4503" t="b">
        <f t="shared" si="640"/>
        <v>0</v>
      </c>
    </row>
    <row r="4504" spans="1:10">
      <c r="A4504" s="1" t="s">
        <v>417</v>
      </c>
      <c r="B4504" t="str">
        <f t="shared" si="634"/>
        <v>Wszystkie</v>
      </c>
      <c r="C4504" s="4" t="s">
        <v>17</v>
      </c>
      <c r="D4504" s="6">
        <v>351834</v>
      </c>
      <c r="E4504" s="6">
        <v>168182</v>
      </c>
      <c r="F4504" s="6">
        <v>183652</v>
      </c>
      <c r="G4504" t="b">
        <f t="shared" si="637"/>
        <v>0</v>
      </c>
      <c r="H4504" t="b">
        <f t="shared" si="638"/>
        <v>1</v>
      </c>
      <c r="I4504" t="b">
        <f t="shared" si="639"/>
        <v>1</v>
      </c>
      <c r="J4504" t="b">
        <f t="shared" si="640"/>
        <v>0</v>
      </c>
    </row>
    <row r="4505" spans="1:10">
      <c r="A4505" s="1" t="s">
        <v>417</v>
      </c>
      <c r="B4505" t="str">
        <f t="shared" si="634"/>
        <v>Wszystkie</v>
      </c>
      <c r="C4505" s="4" t="s">
        <v>18</v>
      </c>
      <c r="D4505" s="6">
        <v>340158</v>
      </c>
      <c r="E4505" s="6">
        <v>157376</v>
      </c>
      <c r="F4505" s="6">
        <v>182782</v>
      </c>
      <c r="G4505" t="b">
        <f t="shared" si="637"/>
        <v>0</v>
      </c>
      <c r="H4505" t="b">
        <f t="shared" si="638"/>
        <v>1</v>
      </c>
      <c r="I4505" t="b">
        <f t="shared" si="639"/>
        <v>1</v>
      </c>
      <c r="J4505" t="b">
        <f t="shared" si="640"/>
        <v>0</v>
      </c>
    </row>
    <row r="4506" spans="1:10">
      <c r="A4506" s="1" t="s">
        <v>417</v>
      </c>
      <c r="B4506" t="str">
        <f t="shared" si="634"/>
        <v>Wszystkie</v>
      </c>
      <c r="C4506" s="4" t="s">
        <v>19</v>
      </c>
      <c r="D4506" s="6">
        <v>270615</v>
      </c>
      <c r="E4506" s="6">
        <v>120273</v>
      </c>
      <c r="F4506" s="6">
        <v>150342</v>
      </c>
      <c r="G4506" t="b">
        <f t="shared" si="637"/>
        <v>0</v>
      </c>
      <c r="H4506" t="b">
        <f t="shared" si="638"/>
        <v>1</v>
      </c>
      <c r="I4506" t="b">
        <f t="shared" si="639"/>
        <v>1</v>
      </c>
      <c r="J4506" t="b">
        <f t="shared" si="640"/>
        <v>0</v>
      </c>
    </row>
    <row r="4507" spans="1:10">
      <c r="A4507" s="1" t="s">
        <v>417</v>
      </c>
      <c r="B4507" t="str">
        <f t="shared" si="634"/>
        <v>Wszystkie</v>
      </c>
      <c r="C4507" s="4" t="s">
        <v>5</v>
      </c>
      <c r="D4507" s="6">
        <v>505409</v>
      </c>
      <c r="E4507" s="6">
        <v>188872</v>
      </c>
      <c r="F4507" s="6">
        <v>316537</v>
      </c>
      <c r="G4507" t="b">
        <f t="shared" si="637"/>
        <v>1</v>
      </c>
      <c r="H4507" t="b">
        <f t="shared" si="638"/>
        <v>1</v>
      </c>
      <c r="I4507" t="b">
        <f t="shared" si="639"/>
        <v>0</v>
      </c>
      <c r="J4507" t="b">
        <f t="shared" si="640"/>
        <v>0</v>
      </c>
    </row>
    <row r="4508" spans="1:10">
      <c r="A4508" s="1" t="s">
        <v>417</v>
      </c>
      <c r="B4508" t="str">
        <f t="shared" si="634"/>
        <v>Wszystkie</v>
      </c>
      <c r="C4508" s="4" t="s">
        <v>4</v>
      </c>
      <c r="D4508" s="6">
        <f>SUM(D4506:D4507)</f>
        <v>776024</v>
      </c>
      <c r="E4508" s="6">
        <f>SUM(E4506:E4507)</f>
        <v>309145</v>
      </c>
      <c r="F4508" s="6">
        <f t="shared" ref="F4508" si="641">SUM(F4506:F4507)</f>
        <v>466879</v>
      </c>
      <c r="G4508" t="b">
        <f t="shared" si="637"/>
        <v>1</v>
      </c>
      <c r="H4508" t="b">
        <f t="shared" si="638"/>
        <v>0</v>
      </c>
      <c r="I4508" t="b">
        <f t="shared" si="639"/>
        <v>1</v>
      </c>
      <c r="J4508" t="b">
        <f t="shared" si="640"/>
        <v>0</v>
      </c>
    </row>
    <row r="4509" spans="1:10">
      <c r="A4509" s="1" t="s">
        <v>417</v>
      </c>
      <c r="B4509" t="str">
        <f t="shared" si="634"/>
        <v xml:space="preserve"> Bielsko-Biała </v>
      </c>
      <c r="C4509" s="4" t="s">
        <v>74</v>
      </c>
      <c r="D4509" s="6">
        <v>172407</v>
      </c>
      <c r="E4509" s="6">
        <v>81365</v>
      </c>
      <c r="F4509" s="6">
        <v>91042</v>
      </c>
      <c r="G4509" t="b">
        <f t="shared" si="637"/>
        <v>1</v>
      </c>
      <c r="H4509" t="b">
        <f t="shared" si="638"/>
        <v>1</v>
      </c>
      <c r="I4509" t="b">
        <f t="shared" si="639"/>
        <v>1</v>
      </c>
      <c r="J4509" t="b">
        <f t="shared" si="640"/>
        <v>1</v>
      </c>
    </row>
    <row r="4510" spans="1:10">
      <c r="A4510" s="1" t="s">
        <v>417</v>
      </c>
      <c r="B4510" t="str">
        <f t="shared" si="634"/>
        <v xml:space="preserve"> Bielsko-Biała </v>
      </c>
      <c r="C4510" s="4" t="s">
        <v>6</v>
      </c>
      <c r="D4510" s="6">
        <v>8533</v>
      </c>
      <c r="E4510" s="6">
        <v>4427</v>
      </c>
      <c r="F4510" s="6">
        <v>4106</v>
      </c>
      <c r="G4510" t="b">
        <f t="shared" si="637"/>
        <v>0</v>
      </c>
      <c r="H4510" t="b">
        <f t="shared" si="638"/>
        <v>1</v>
      </c>
      <c r="I4510" t="b">
        <f t="shared" si="639"/>
        <v>1</v>
      </c>
      <c r="J4510" t="b">
        <f t="shared" si="640"/>
        <v>0</v>
      </c>
    </row>
    <row r="4511" spans="1:10">
      <c r="A4511" s="1" t="s">
        <v>417</v>
      </c>
      <c r="B4511" t="str">
        <f t="shared" si="634"/>
        <v xml:space="preserve"> Bielsko-Biała </v>
      </c>
      <c r="C4511" s="4" t="s">
        <v>7</v>
      </c>
      <c r="D4511" s="6">
        <v>8881</v>
      </c>
      <c r="E4511" s="6">
        <v>4527</v>
      </c>
      <c r="F4511" s="6">
        <v>4354</v>
      </c>
      <c r="G4511" t="b">
        <f t="shared" si="637"/>
        <v>0</v>
      </c>
      <c r="H4511" t="b">
        <f t="shared" si="638"/>
        <v>1</v>
      </c>
      <c r="I4511" t="b">
        <f t="shared" si="639"/>
        <v>1</v>
      </c>
      <c r="J4511" t="b">
        <f t="shared" si="640"/>
        <v>0</v>
      </c>
    </row>
    <row r="4512" spans="1:10">
      <c r="A4512" s="1" t="s">
        <v>417</v>
      </c>
      <c r="B4512" t="str">
        <f t="shared" si="634"/>
        <v xml:space="preserve"> Bielsko-Biała </v>
      </c>
      <c r="C4512" s="4" t="s">
        <v>8</v>
      </c>
      <c r="D4512" s="6">
        <v>7223</v>
      </c>
      <c r="E4512" s="6">
        <v>3687</v>
      </c>
      <c r="F4512" s="6">
        <v>3536</v>
      </c>
      <c r="G4512" t="b">
        <f t="shared" si="637"/>
        <v>0</v>
      </c>
      <c r="H4512" t="b">
        <f t="shared" si="638"/>
        <v>1</v>
      </c>
      <c r="I4512" t="b">
        <f t="shared" si="639"/>
        <v>1</v>
      </c>
      <c r="J4512" t="b">
        <f t="shared" si="640"/>
        <v>0</v>
      </c>
    </row>
    <row r="4513" spans="1:10">
      <c r="A4513" s="1" t="s">
        <v>417</v>
      </c>
      <c r="B4513" t="str">
        <f t="shared" si="634"/>
        <v xml:space="preserve"> Bielsko-Biała </v>
      </c>
      <c r="C4513" s="4" t="s">
        <v>9</v>
      </c>
      <c r="D4513" s="6">
        <v>7663</v>
      </c>
      <c r="E4513" s="6">
        <v>3897</v>
      </c>
      <c r="F4513" s="6">
        <v>3766</v>
      </c>
      <c r="G4513" t="b">
        <f t="shared" si="637"/>
        <v>0</v>
      </c>
      <c r="H4513" t="b">
        <f t="shared" si="638"/>
        <v>1</v>
      </c>
      <c r="I4513" t="b">
        <f t="shared" si="639"/>
        <v>1</v>
      </c>
      <c r="J4513" t="b">
        <f t="shared" si="640"/>
        <v>0</v>
      </c>
    </row>
    <row r="4514" spans="1:10">
      <c r="A4514" s="1" t="s">
        <v>417</v>
      </c>
      <c r="B4514" t="str">
        <f t="shared" si="634"/>
        <v xml:space="preserve"> Bielsko-Biała </v>
      </c>
      <c r="C4514" s="4" t="s">
        <v>10</v>
      </c>
      <c r="D4514" s="6">
        <v>8804</v>
      </c>
      <c r="E4514" s="6">
        <v>4511</v>
      </c>
      <c r="F4514" s="6">
        <v>4293</v>
      </c>
      <c r="G4514" t="b">
        <f t="shared" si="637"/>
        <v>0</v>
      </c>
      <c r="H4514" t="b">
        <f t="shared" si="638"/>
        <v>1</v>
      </c>
      <c r="I4514" t="b">
        <f t="shared" si="639"/>
        <v>1</v>
      </c>
      <c r="J4514" t="b">
        <f t="shared" si="640"/>
        <v>0</v>
      </c>
    </row>
    <row r="4515" spans="1:10">
      <c r="A4515" s="1" t="s">
        <v>417</v>
      </c>
      <c r="B4515" t="str">
        <f t="shared" si="634"/>
        <v xml:space="preserve"> Bielsko-Biała </v>
      </c>
      <c r="C4515" s="4" t="s">
        <v>11</v>
      </c>
      <c r="D4515" s="6">
        <v>11249</v>
      </c>
      <c r="E4515" s="6">
        <v>5695</v>
      </c>
      <c r="F4515" s="6">
        <v>5554</v>
      </c>
      <c r="G4515" t="b">
        <f t="shared" si="637"/>
        <v>0</v>
      </c>
      <c r="H4515" t="b">
        <f t="shared" si="638"/>
        <v>1</v>
      </c>
      <c r="I4515" t="b">
        <f t="shared" si="639"/>
        <v>1</v>
      </c>
      <c r="J4515" t="b">
        <f t="shared" si="640"/>
        <v>0</v>
      </c>
    </row>
    <row r="4516" spans="1:10">
      <c r="A4516" s="1" t="s">
        <v>417</v>
      </c>
      <c r="B4516" t="str">
        <f t="shared" si="634"/>
        <v xml:space="preserve"> Bielsko-Biała </v>
      </c>
      <c r="C4516" s="4" t="s">
        <v>12</v>
      </c>
      <c r="D4516" s="6">
        <v>14452</v>
      </c>
      <c r="E4516" s="6">
        <v>7197</v>
      </c>
      <c r="F4516" s="6">
        <v>7255</v>
      </c>
      <c r="G4516" t="b">
        <f t="shared" si="637"/>
        <v>0</v>
      </c>
      <c r="H4516" t="b">
        <f t="shared" si="638"/>
        <v>1</v>
      </c>
      <c r="I4516" t="b">
        <f t="shared" si="639"/>
        <v>1</v>
      </c>
      <c r="J4516" t="b">
        <f t="shared" si="640"/>
        <v>0</v>
      </c>
    </row>
    <row r="4517" spans="1:10">
      <c r="A4517" s="1" t="s">
        <v>417</v>
      </c>
      <c r="B4517" t="str">
        <f t="shared" si="634"/>
        <v xml:space="preserve"> Bielsko-Biała </v>
      </c>
      <c r="C4517" s="4" t="s">
        <v>13</v>
      </c>
      <c r="D4517" s="6">
        <v>14745</v>
      </c>
      <c r="E4517" s="6">
        <v>7397</v>
      </c>
      <c r="F4517" s="6">
        <v>7348</v>
      </c>
      <c r="G4517" t="b">
        <f t="shared" si="637"/>
        <v>0</v>
      </c>
      <c r="H4517" t="b">
        <f t="shared" si="638"/>
        <v>1</v>
      </c>
      <c r="I4517" t="b">
        <f t="shared" si="639"/>
        <v>1</v>
      </c>
      <c r="J4517" t="b">
        <f t="shared" si="640"/>
        <v>0</v>
      </c>
    </row>
    <row r="4518" spans="1:10">
      <c r="A4518" s="1" t="s">
        <v>417</v>
      </c>
      <c r="B4518" t="str">
        <f t="shared" si="634"/>
        <v xml:space="preserve"> Bielsko-Biała </v>
      </c>
      <c r="C4518" s="4" t="s">
        <v>14</v>
      </c>
      <c r="D4518" s="6">
        <v>12215</v>
      </c>
      <c r="E4518" s="6">
        <v>6084</v>
      </c>
      <c r="F4518" s="6">
        <v>6131</v>
      </c>
      <c r="G4518" t="b">
        <f t="shared" si="637"/>
        <v>0</v>
      </c>
      <c r="H4518" t="b">
        <f t="shared" si="638"/>
        <v>1</v>
      </c>
      <c r="I4518" t="b">
        <f t="shared" si="639"/>
        <v>1</v>
      </c>
      <c r="J4518" t="b">
        <f t="shared" si="640"/>
        <v>0</v>
      </c>
    </row>
    <row r="4519" spans="1:10">
      <c r="A4519" s="1" t="s">
        <v>417</v>
      </c>
      <c r="B4519" t="str">
        <f t="shared" si="634"/>
        <v xml:space="preserve"> Bielsko-Biała </v>
      </c>
      <c r="C4519" s="4" t="s">
        <v>15</v>
      </c>
      <c r="D4519" s="6">
        <v>10074</v>
      </c>
      <c r="E4519" s="6">
        <v>4900</v>
      </c>
      <c r="F4519" s="6">
        <v>5174</v>
      </c>
      <c r="G4519" t="b">
        <f t="shared" si="637"/>
        <v>0</v>
      </c>
      <c r="H4519" t="b">
        <f t="shared" si="638"/>
        <v>1</v>
      </c>
      <c r="I4519" t="b">
        <f t="shared" si="639"/>
        <v>1</v>
      </c>
      <c r="J4519" t="b">
        <f t="shared" si="640"/>
        <v>0</v>
      </c>
    </row>
    <row r="4520" spans="1:10">
      <c r="A4520" s="1" t="s">
        <v>417</v>
      </c>
      <c r="B4520" t="str">
        <f t="shared" si="634"/>
        <v xml:space="preserve"> Bielsko-Biała </v>
      </c>
      <c r="C4520" s="4" t="s">
        <v>16</v>
      </c>
      <c r="D4520" s="6">
        <v>10117</v>
      </c>
      <c r="E4520" s="6">
        <v>4854</v>
      </c>
      <c r="F4520" s="6">
        <v>5263</v>
      </c>
      <c r="G4520" t="b">
        <f t="shared" si="637"/>
        <v>0</v>
      </c>
      <c r="H4520" t="b">
        <f t="shared" si="638"/>
        <v>1</v>
      </c>
      <c r="I4520" t="b">
        <f t="shared" si="639"/>
        <v>1</v>
      </c>
      <c r="J4520" t="b">
        <f t="shared" si="640"/>
        <v>0</v>
      </c>
    </row>
    <row r="4521" spans="1:10">
      <c r="A4521" s="1" t="s">
        <v>417</v>
      </c>
      <c r="B4521" t="str">
        <f t="shared" si="634"/>
        <v xml:space="preserve"> Bielsko-Biała </v>
      </c>
      <c r="C4521" s="4" t="s">
        <v>17</v>
      </c>
      <c r="D4521" s="6">
        <v>12288</v>
      </c>
      <c r="E4521" s="6">
        <v>5456</v>
      </c>
      <c r="F4521" s="6">
        <v>6832</v>
      </c>
      <c r="G4521" t="b">
        <f t="shared" si="637"/>
        <v>0</v>
      </c>
      <c r="H4521" t="b">
        <f t="shared" si="638"/>
        <v>1</v>
      </c>
      <c r="I4521" t="b">
        <f t="shared" si="639"/>
        <v>1</v>
      </c>
      <c r="J4521" t="b">
        <f t="shared" si="640"/>
        <v>0</v>
      </c>
    </row>
    <row r="4522" spans="1:10">
      <c r="A4522" s="1" t="s">
        <v>417</v>
      </c>
      <c r="B4522" t="str">
        <f t="shared" si="634"/>
        <v xml:space="preserve"> Bielsko-Biała </v>
      </c>
      <c r="C4522" s="4" t="s">
        <v>18</v>
      </c>
      <c r="D4522" s="6">
        <v>13780</v>
      </c>
      <c r="E4522" s="6">
        <v>6059</v>
      </c>
      <c r="F4522" s="6">
        <v>7721</v>
      </c>
      <c r="G4522" t="b">
        <f t="shared" si="637"/>
        <v>0</v>
      </c>
      <c r="H4522" t="b">
        <f t="shared" si="638"/>
        <v>1</v>
      </c>
      <c r="I4522" t="b">
        <f t="shared" si="639"/>
        <v>1</v>
      </c>
      <c r="J4522" t="b">
        <f t="shared" si="640"/>
        <v>0</v>
      </c>
    </row>
    <row r="4523" spans="1:10">
      <c r="A4523" s="1" t="s">
        <v>417</v>
      </c>
      <c r="B4523" t="str">
        <f t="shared" si="634"/>
        <v xml:space="preserve"> Bielsko-Biała </v>
      </c>
      <c r="C4523" s="4" t="s">
        <v>19</v>
      </c>
      <c r="D4523" s="6">
        <v>11781</v>
      </c>
      <c r="E4523" s="6">
        <v>5129</v>
      </c>
      <c r="F4523" s="6">
        <v>6652</v>
      </c>
      <c r="G4523" t="b">
        <f t="shared" si="637"/>
        <v>0</v>
      </c>
      <c r="H4523" t="b">
        <f t="shared" si="638"/>
        <v>1</v>
      </c>
      <c r="I4523" t="b">
        <f t="shared" si="639"/>
        <v>1</v>
      </c>
      <c r="J4523" t="b">
        <f t="shared" si="640"/>
        <v>0</v>
      </c>
    </row>
    <row r="4524" spans="1:10">
      <c r="A4524" s="1" t="s">
        <v>417</v>
      </c>
      <c r="B4524" t="str">
        <f t="shared" si="634"/>
        <v xml:space="preserve"> Bielsko-Biała </v>
      </c>
      <c r="C4524" s="4" t="s">
        <v>5</v>
      </c>
      <c r="D4524" s="6">
        <v>20602</v>
      </c>
      <c r="E4524" s="6">
        <v>7545</v>
      </c>
      <c r="F4524" s="6">
        <v>13057</v>
      </c>
      <c r="G4524" t="b">
        <f t="shared" si="637"/>
        <v>1</v>
      </c>
      <c r="H4524" t="b">
        <f t="shared" si="638"/>
        <v>1</v>
      </c>
      <c r="I4524" t="b">
        <f t="shared" si="639"/>
        <v>0</v>
      </c>
      <c r="J4524" t="b">
        <f t="shared" si="640"/>
        <v>0</v>
      </c>
    </row>
    <row r="4525" spans="1:10">
      <c r="A4525" s="1" t="s">
        <v>417</v>
      </c>
      <c r="B4525" t="str">
        <f t="shared" si="634"/>
        <v xml:space="preserve"> Bielsko-Biała </v>
      </c>
      <c r="C4525" s="4" t="s">
        <v>4</v>
      </c>
      <c r="D4525" s="6">
        <f>SUM(D4523:D4524)</f>
        <v>32383</v>
      </c>
      <c r="E4525" s="6">
        <f>SUM(E4523:E4524)</f>
        <v>12674</v>
      </c>
      <c r="F4525" s="6">
        <f t="shared" ref="F4525" si="642">SUM(F4523:F4524)</f>
        <v>19709</v>
      </c>
      <c r="G4525" t="b">
        <f t="shared" si="637"/>
        <v>1</v>
      </c>
      <c r="H4525" t="b">
        <f t="shared" si="638"/>
        <v>0</v>
      </c>
      <c r="I4525" t="b">
        <f t="shared" si="639"/>
        <v>1</v>
      </c>
      <c r="J4525" t="b">
        <f t="shared" si="640"/>
        <v>0</v>
      </c>
    </row>
    <row r="4526" spans="1:10">
      <c r="A4526" s="1" t="s">
        <v>417</v>
      </c>
      <c r="B4526" t="str">
        <f t="shared" si="634"/>
        <v xml:space="preserve"> Bytom </v>
      </c>
      <c r="C4526" s="4" t="s">
        <v>306</v>
      </c>
      <c r="D4526" s="6">
        <v>170059</v>
      </c>
      <c r="E4526" s="6">
        <v>81291</v>
      </c>
      <c r="F4526" s="6">
        <v>88768</v>
      </c>
      <c r="G4526" t="b">
        <f t="shared" si="637"/>
        <v>1</v>
      </c>
      <c r="H4526" t="b">
        <f t="shared" si="638"/>
        <v>1</v>
      </c>
      <c r="I4526" t="b">
        <f t="shared" si="639"/>
        <v>1</v>
      </c>
      <c r="J4526" t="b">
        <f t="shared" si="640"/>
        <v>1</v>
      </c>
    </row>
    <row r="4527" spans="1:10">
      <c r="A4527" s="1" t="s">
        <v>417</v>
      </c>
      <c r="B4527" t="str">
        <f t="shared" si="634"/>
        <v xml:space="preserve"> Bytom </v>
      </c>
      <c r="C4527" s="4" t="s">
        <v>6</v>
      </c>
      <c r="D4527" s="6">
        <v>7468</v>
      </c>
      <c r="E4527" s="6">
        <v>3723</v>
      </c>
      <c r="F4527" s="6">
        <v>3745</v>
      </c>
      <c r="G4527" t="b">
        <f t="shared" si="637"/>
        <v>0</v>
      </c>
      <c r="H4527" t="b">
        <f t="shared" si="638"/>
        <v>1</v>
      </c>
      <c r="I4527" t="b">
        <f t="shared" si="639"/>
        <v>1</v>
      </c>
      <c r="J4527" t="b">
        <f t="shared" si="640"/>
        <v>0</v>
      </c>
    </row>
    <row r="4528" spans="1:10">
      <c r="A4528" s="1" t="s">
        <v>417</v>
      </c>
      <c r="B4528" t="str">
        <f t="shared" si="634"/>
        <v xml:space="preserve"> Bytom </v>
      </c>
      <c r="C4528" s="4" t="s">
        <v>7</v>
      </c>
      <c r="D4528" s="6">
        <v>8010</v>
      </c>
      <c r="E4528" s="6">
        <v>4081</v>
      </c>
      <c r="F4528" s="6">
        <v>3929</v>
      </c>
      <c r="G4528" t="b">
        <f t="shared" si="637"/>
        <v>0</v>
      </c>
      <c r="H4528" t="b">
        <f t="shared" si="638"/>
        <v>1</v>
      </c>
      <c r="I4528" t="b">
        <f t="shared" si="639"/>
        <v>1</v>
      </c>
      <c r="J4528" t="b">
        <f t="shared" si="640"/>
        <v>0</v>
      </c>
    </row>
    <row r="4529" spans="1:10">
      <c r="A4529" s="1" t="s">
        <v>417</v>
      </c>
      <c r="B4529" t="str">
        <f t="shared" si="634"/>
        <v xml:space="preserve"> Bytom </v>
      </c>
      <c r="C4529" s="4" t="s">
        <v>8</v>
      </c>
      <c r="D4529" s="6">
        <v>7033</v>
      </c>
      <c r="E4529" s="6">
        <v>3627</v>
      </c>
      <c r="F4529" s="6">
        <v>3406</v>
      </c>
      <c r="G4529" t="b">
        <f t="shared" si="637"/>
        <v>0</v>
      </c>
      <c r="H4529" t="b">
        <f t="shared" si="638"/>
        <v>1</v>
      </c>
      <c r="I4529" t="b">
        <f t="shared" si="639"/>
        <v>1</v>
      </c>
      <c r="J4529" t="b">
        <f t="shared" si="640"/>
        <v>0</v>
      </c>
    </row>
    <row r="4530" spans="1:10">
      <c r="A4530" s="1" t="s">
        <v>417</v>
      </c>
      <c r="B4530" t="str">
        <f t="shared" si="634"/>
        <v xml:space="preserve"> Bytom </v>
      </c>
      <c r="C4530" s="4" t="s">
        <v>9</v>
      </c>
      <c r="D4530" s="6">
        <v>7631</v>
      </c>
      <c r="E4530" s="6">
        <v>3875</v>
      </c>
      <c r="F4530" s="6">
        <v>3756</v>
      </c>
      <c r="G4530" t="b">
        <f t="shared" si="637"/>
        <v>0</v>
      </c>
      <c r="H4530" t="b">
        <f t="shared" si="638"/>
        <v>1</v>
      </c>
      <c r="I4530" t="b">
        <f t="shared" si="639"/>
        <v>1</v>
      </c>
      <c r="J4530" t="b">
        <f t="shared" si="640"/>
        <v>0</v>
      </c>
    </row>
    <row r="4531" spans="1:10">
      <c r="A4531" s="1" t="s">
        <v>417</v>
      </c>
      <c r="B4531" t="str">
        <f t="shared" si="634"/>
        <v xml:space="preserve"> Bytom </v>
      </c>
      <c r="C4531" s="4" t="s">
        <v>10</v>
      </c>
      <c r="D4531" s="6">
        <v>9630</v>
      </c>
      <c r="E4531" s="6">
        <v>4990</v>
      </c>
      <c r="F4531" s="6">
        <v>4640</v>
      </c>
      <c r="G4531" t="b">
        <f t="shared" si="637"/>
        <v>0</v>
      </c>
      <c r="H4531" t="b">
        <f t="shared" si="638"/>
        <v>1</v>
      </c>
      <c r="I4531" t="b">
        <f t="shared" si="639"/>
        <v>1</v>
      </c>
      <c r="J4531" t="b">
        <f t="shared" si="640"/>
        <v>0</v>
      </c>
    </row>
    <row r="4532" spans="1:10">
      <c r="A4532" s="1" t="s">
        <v>417</v>
      </c>
      <c r="B4532" t="str">
        <f t="shared" si="634"/>
        <v xml:space="preserve"> Bytom </v>
      </c>
      <c r="C4532" s="4" t="s">
        <v>11</v>
      </c>
      <c r="D4532" s="6">
        <v>12489</v>
      </c>
      <c r="E4532" s="6">
        <v>6411</v>
      </c>
      <c r="F4532" s="6">
        <v>6078</v>
      </c>
      <c r="G4532" t="b">
        <f t="shared" si="637"/>
        <v>0</v>
      </c>
      <c r="H4532" t="b">
        <f t="shared" si="638"/>
        <v>1</v>
      </c>
      <c r="I4532" t="b">
        <f t="shared" si="639"/>
        <v>1</v>
      </c>
      <c r="J4532" t="b">
        <f t="shared" si="640"/>
        <v>0</v>
      </c>
    </row>
    <row r="4533" spans="1:10">
      <c r="A4533" s="1" t="s">
        <v>417</v>
      </c>
      <c r="B4533" t="str">
        <f t="shared" si="634"/>
        <v xml:space="preserve"> Bytom </v>
      </c>
      <c r="C4533" s="4" t="s">
        <v>12</v>
      </c>
      <c r="D4533" s="6">
        <v>13929</v>
      </c>
      <c r="E4533" s="6">
        <v>7064</v>
      </c>
      <c r="F4533" s="6">
        <v>6865</v>
      </c>
      <c r="G4533" t="b">
        <f t="shared" si="637"/>
        <v>0</v>
      </c>
      <c r="H4533" t="b">
        <f t="shared" si="638"/>
        <v>1</v>
      </c>
      <c r="I4533" t="b">
        <f t="shared" si="639"/>
        <v>1</v>
      </c>
      <c r="J4533" t="b">
        <f t="shared" si="640"/>
        <v>0</v>
      </c>
    </row>
    <row r="4534" spans="1:10">
      <c r="A4534" s="1" t="s">
        <v>417</v>
      </c>
      <c r="B4534" t="str">
        <f t="shared" si="634"/>
        <v xml:space="preserve"> Bytom </v>
      </c>
      <c r="C4534" s="4" t="s">
        <v>13</v>
      </c>
      <c r="D4534" s="6">
        <v>13249</v>
      </c>
      <c r="E4534" s="6">
        <v>6682</v>
      </c>
      <c r="F4534" s="6">
        <v>6567</v>
      </c>
      <c r="G4534" t="b">
        <f t="shared" si="637"/>
        <v>0</v>
      </c>
      <c r="H4534" t="b">
        <f t="shared" si="638"/>
        <v>1</v>
      </c>
      <c r="I4534" t="b">
        <f t="shared" si="639"/>
        <v>1</v>
      </c>
      <c r="J4534" t="b">
        <f t="shared" si="640"/>
        <v>0</v>
      </c>
    </row>
    <row r="4535" spans="1:10">
      <c r="A4535" s="1" t="s">
        <v>417</v>
      </c>
      <c r="B4535" t="str">
        <f t="shared" si="634"/>
        <v xml:space="preserve"> Bytom </v>
      </c>
      <c r="C4535" s="4" t="s">
        <v>14</v>
      </c>
      <c r="D4535" s="6">
        <v>12092</v>
      </c>
      <c r="E4535" s="6">
        <v>6121</v>
      </c>
      <c r="F4535" s="6">
        <v>5971</v>
      </c>
      <c r="G4535" t="b">
        <f t="shared" si="637"/>
        <v>0</v>
      </c>
      <c r="H4535" t="b">
        <f t="shared" si="638"/>
        <v>1</v>
      </c>
      <c r="I4535" t="b">
        <f t="shared" si="639"/>
        <v>1</v>
      </c>
      <c r="J4535" t="b">
        <f t="shared" si="640"/>
        <v>0</v>
      </c>
    </row>
    <row r="4536" spans="1:10">
      <c r="A4536" s="1" t="s">
        <v>417</v>
      </c>
      <c r="B4536" t="str">
        <f t="shared" ref="B4536:B4599" si="643">IF(C4535="65+",C4536,B4535)</f>
        <v xml:space="preserve"> Bytom </v>
      </c>
      <c r="C4536" s="4" t="s">
        <v>15</v>
      </c>
      <c r="D4536" s="6">
        <v>11227</v>
      </c>
      <c r="E4536" s="6">
        <v>5644</v>
      </c>
      <c r="F4536" s="6">
        <v>5583</v>
      </c>
      <c r="G4536" t="b">
        <f t="shared" si="637"/>
        <v>0</v>
      </c>
      <c r="H4536" t="b">
        <f t="shared" si="638"/>
        <v>1</v>
      </c>
      <c r="I4536" t="b">
        <f t="shared" si="639"/>
        <v>1</v>
      </c>
      <c r="J4536" t="b">
        <f t="shared" si="640"/>
        <v>0</v>
      </c>
    </row>
    <row r="4537" spans="1:10">
      <c r="A4537" s="1" t="s">
        <v>417</v>
      </c>
      <c r="B4537" t="str">
        <f t="shared" si="643"/>
        <v xml:space="preserve"> Bytom </v>
      </c>
      <c r="C4537" s="4" t="s">
        <v>16</v>
      </c>
      <c r="D4537" s="6">
        <v>11375</v>
      </c>
      <c r="E4537" s="6">
        <v>5594</v>
      </c>
      <c r="F4537" s="6">
        <v>5781</v>
      </c>
      <c r="G4537" t="b">
        <f t="shared" si="637"/>
        <v>0</v>
      </c>
      <c r="H4537" t="b">
        <f t="shared" si="638"/>
        <v>1</v>
      </c>
      <c r="I4537" t="b">
        <f t="shared" si="639"/>
        <v>1</v>
      </c>
      <c r="J4537" t="b">
        <f t="shared" si="640"/>
        <v>0</v>
      </c>
    </row>
    <row r="4538" spans="1:10">
      <c r="A4538" s="1" t="s">
        <v>417</v>
      </c>
      <c r="B4538" t="str">
        <f t="shared" si="643"/>
        <v xml:space="preserve"> Bytom </v>
      </c>
      <c r="C4538" s="4" t="s">
        <v>17</v>
      </c>
      <c r="D4538" s="6">
        <v>12952</v>
      </c>
      <c r="E4538" s="6">
        <v>6205</v>
      </c>
      <c r="F4538" s="6">
        <v>6747</v>
      </c>
      <c r="G4538" t="b">
        <f t="shared" si="637"/>
        <v>0</v>
      </c>
      <c r="H4538" t="b">
        <f t="shared" si="638"/>
        <v>1</v>
      </c>
      <c r="I4538" t="b">
        <f t="shared" si="639"/>
        <v>1</v>
      </c>
      <c r="J4538" t="b">
        <f t="shared" si="640"/>
        <v>0</v>
      </c>
    </row>
    <row r="4539" spans="1:10">
      <c r="A4539" s="1" t="s">
        <v>417</v>
      </c>
      <c r="B4539" t="str">
        <f t="shared" si="643"/>
        <v xml:space="preserve"> Bytom </v>
      </c>
      <c r="C4539" s="4" t="s">
        <v>18</v>
      </c>
      <c r="D4539" s="6">
        <v>12069</v>
      </c>
      <c r="E4539" s="6">
        <v>5403</v>
      </c>
      <c r="F4539" s="6">
        <v>6666</v>
      </c>
      <c r="G4539" t="b">
        <f t="shared" si="637"/>
        <v>0</v>
      </c>
      <c r="H4539" t="b">
        <f t="shared" si="638"/>
        <v>1</v>
      </c>
      <c r="I4539" t="b">
        <f t="shared" si="639"/>
        <v>1</v>
      </c>
      <c r="J4539" t="b">
        <f t="shared" si="640"/>
        <v>0</v>
      </c>
    </row>
    <row r="4540" spans="1:10">
      <c r="A4540" s="1" t="s">
        <v>417</v>
      </c>
      <c r="B4540" t="str">
        <f t="shared" si="643"/>
        <v xml:space="preserve"> Bytom </v>
      </c>
      <c r="C4540" s="4" t="s">
        <v>19</v>
      </c>
      <c r="D4540" s="6">
        <v>9865</v>
      </c>
      <c r="E4540" s="6">
        <v>4113</v>
      </c>
      <c r="F4540" s="6">
        <v>5752</v>
      </c>
      <c r="G4540" t="b">
        <f t="shared" si="637"/>
        <v>0</v>
      </c>
      <c r="H4540" t="b">
        <f t="shared" si="638"/>
        <v>1</v>
      </c>
      <c r="I4540" t="b">
        <f t="shared" si="639"/>
        <v>1</v>
      </c>
      <c r="J4540" t="b">
        <f t="shared" si="640"/>
        <v>0</v>
      </c>
    </row>
    <row r="4541" spans="1:10">
      <c r="A4541" s="1" t="s">
        <v>417</v>
      </c>
      <c r="B4541" t="str">
        <f t="shared" si="643"/>
        <v xml:space="preserve"> Bytom </v>
      </c>
      <c r="C4541" s="4" t="s">
        <v>5</v>
      </c>
      <c r="D4541" s="6">
        <v>21040</v>
      </c>
      <c r="E4541" s="6">
        <v>7758</v>
      </c>
      <c r="F4541" s="6">
        <v>13282</v>
      </c>
      <c r="G4541" t="b">
        <f t="shared" si="637"/>
        <v>1</v>
      </c>
      <c r="H4541" t="b">
        <f t="shared" si="638"/>
        <v>1</v>
      </c>
      <c r="I4541" t="b">
        <f t="shared" si="639"/>
        <v>0</v>
      </c>
      <c r="J4541" t="b">
        <f t="shared" si="640"/>
        <v>0</v>
      </c>
    </row>
    <row r="4542" spans="1:10">
      <c r="A4542" s="1" t="s">
        <v>417</v>
      </c>
      <c r="B4542" t="str">
        <f t="shared" si="643"/>
        <v xml:space="preserve"> Bytom </v>
      </c>
      <c r="C4542" s="4" t="s">
        <v>4</v>
      </c>
      <c r="D4542" s="6">
        <f>SUM(D4540:D4541)</f>
        <v>30905</v>
      </c>
      <c r="E4542" s="6">
        <f>SUM(E4540:E4541)</f>
        <v>11871</v>
      </c>
      <c r="F4542" s="6">
        <f t="shared" ref="F4542" si="644">SUM(F4540:F4541)</f>
        <v>19034</v>
      </c>
      <c r="G4542" t="b">
        <f t="shared" si="637"/>
        <v>1</v>
      </c>
      <c r="H4542" t="b">
        <f t="shared" si="638"/>
        <v>0</v>
      </c>
      <c r="I4542" t="b">
        <f t="shared" si="639"/>
        <v>1</v>
      </c>
      <c r="J4542" t="b">
        <f t="shared" si="640"/>
        <v>0</v>
      </c>
    </row>
    <row r="4543" spans="1:10">
      <c r="A4543" s="1" t="s">
        <v>417</v>
      </c>
      <c r="B4543" t="str">
        <f t="shared" si="643"/>
        <v xml:space="preserve"> Chorzów </v>
      </c>
      <c r="C4543" s="4" t="s">
        <v>307</v>
      </c>
      <c r="D4543" s="6">
        <v>109541</v>
      </c>
      <c r="E4543" s="6">
        <v>52107</v>
      </c>
      <c r="F4543" s="6">
        <v>57434</v>
      </c>
      <c r="G4543" t="b">
        <f t="shared" si="637"/>
        <v>1</v>
      </c>
      <c r="H4543" t="b">
        <f t="shared" si="638"/>
        <v>1</v>
      </c>
      <c r="I4543" t="b">
        <f t="shared" si="639"/>
        <v>1</v>
      </c>
      <c r="J4543" t="b">
        <f t="shared" si="640"/>
        <v>1</v>
      </c>
    </row>
    <row r="4544" spans="1:10">
      <c r="A4544" s="1" t="s">
        <v>417</v>
      </c>
      <c r="B4544" t="str">
        <f t="shared" si="643"/>
        <v xml:space="preserve"> Chorzów </v>
      </c>
      <c r="C4544" s="4" t="s">
        <v>6</v>
      </c>
      <c r="D4544" s="6">
        <v>5275</v>
      </c>
      <c r="E4544" s="6">
        <v>2655</v>
      </c>
      <c r="F4544" s="6">
        <v>2620</v>
      </c>
      <c r="G4544" t="b">
        <f t="shared" si="637"/>
        <v>0</v>
      </c>
      <c r="H4544" t="b">
        <f t="shared" si="638"/>
        <v>1</v>
      </c>
      <c r="I4544" t="b">
        <f t="shared" si="639"/>
        <v>1</v>
      </c>
      <c r="J4544" t="b">
        <f t="shared" si="640"/>
        <v>0</v>
      </c>
    </row>
    <row r="4545" spans="1:10">
      <c r="A4545" s="1" t="s">
        <v>417</v>
      </c>
      <c r="B4545" t="str">
        <f t="shared" si="643"/>
        <v xml:space="preserve"> Chorzów </v>
      </c>
      <c r="C4545" s="4" t="s">
        <v>7</v>
      </c>
      <c r="D4545" s="6">
        <v>5623</v>
      </c>
      <c r="E4545" s="6">
        <v>2915</v>
      </c>
      <c r="F4545" s="6">
        <v>2708</v>
      </c>
      <c r="G4545" t="b">
        <f t="shared" si="637"/>
        <v>0</v>
      </c>
      <c r="H4545" t="b">
        <f t="shared" si="638"/>
        <v>1</v>
      </c>
      <c r="I4545" t="b">
        <f t="shared" si="639"/>
        <v>1</v>
      </c>
      <c r="J4545" t="b">
        <f t="shared" si="640"/>
        <v>0</v>
      </c>
    </row>
    <row r="4546" spans="1:10">
      <c r="A4546" s="1" t="s">
        <v>417</v>
      </c>
      <c r="B4546" t="str">
        <f t="shared" si="643"/>
        <v xml:space="preserve"> Chorzów </v>
      </c>
      <c r="C4546" s="4" t="s">
        <v>8</v>
      </c>
      <c r="D4546" s="6">
        <v>4640</v>
      </c>
      <c r="E4546" s="6">
        <v>2408</v>
      </c>
      <c r="F4546" s="6">
        <v>2232</v>
      </c>
      <c r="G4546" t="b">
        <f t="shared" si="637"/>
        <v>0</v>
      </c>
      <c r="H4546" t="b">
        <f t="shared" si="638"/>
        <v>1</v>
      </c>
      <c r="I4546" t="b">
        <f t="shared" si="639"/>
        <v>1</v>
      </c>
      <c r="J4546" t="b">
        <f t="shared" si="640"/>
        <v>0</v>
      </c>
    </row>
    <row r="4547" spans="1:10">
      <c r="A4547" s="1" t="s">
        <v>417</v>
      </c>
      <c r="B4547" t="str">
        <f t="shared" si="643"/>
        <v xml:space="preserve"> Chorzów </v>
      </c>
      <c r="C4547" s="4" t="s">
        <v>9</v>
      </c>
      <c r="D4547" s="6">
        <v>5082</v>
      </c>
      <c r="E4547" s="6">
        <v>2609</v>
      </c>
      <c r="F4547" s="6">
        <v>2473</v>
      </c>
      <c r="G4547" t="b">
        <f t="shared" si="637"/>
        <v>0</v>
      </c>
      <c r="H4547" t="b">
        <f t="shared" si="638"/>
        <v>1</v>
      </c>
      <c r="I4547" t="b">
        <f t="shared" si="639"/>
        <v>1</v>
      </c>
      <c r="J4547" t="b">
        <f t="shared" si="640"/>
        <v>0</v>
      </c>
    </row>
    <row r="4548" spans="1:10">
      <c r="A4548" s="1" t="s">
        <v>417</v>
      </c>
      <c r="B4548" t="str">
        <f t="shared" si="643"/>
        <v xml:space="preserve"> Chorzów </v>
      </c>
      <c r="C4548" s="4" t="s">
        <v>10</v>
      </c>
      <c r="D4548" s="6">
        <v>6109</v>
      </c>
      <c r="E4548" s="6">
        <v>3053</v>
      </c>
      <c r="F4548" s="6">
        <v>3056</v>
      </c>
      <c r="G4548" t="b">
        <f t="shared" si="637"/>
        <v>0</v>
      </c>
      <c r="H4548" t="b">
        <f t="shared" si="638"/>
        <v>1</v>
      </c>
      <c r="I4548" t="b">
        <f t="shared" si="639"/>
        <v>1</v>
      </c>
      <c r="J4548" t="b">
        <f t="shared" si="640"/>
        <v>0</v>
      </c>
    </row>
    <row r="4549" spans="1:10">
      <c r="A4549" s="1" t="s">
        <v>417</v>
      </c>
      <c r="B4549" t="str">
        <f t="shared" si="643"/>
        <v xml:space="preserve"> Chorzów </v>
      </c>
      <c r="C4549" s="4" t="s">
        <v>11</v>
      </c>
      <c r="D4549" s="6">
        <v>7599</v>
      </c>
      <c r="E4549" s="6">
        <v>3861</v>
      </c>
      <c r="F4549" s="6">
        <v>3738</v>
      </c>
      <c r="G4549" t="b">
        <f t="shared" si="637"/>
        <v>0</v>
      </c>
      <c r="H4549" t="b">
        <f t="shared" si="638"/>
        <v>1</v>
      </c>
      <c r="I4549" t="b">
        <f t="shared" si="639"/>
        <v>1</v>
      </c>
      <c r="J4549" t="b">
        <f t="shared" si="640"/>
        <v>0</v>
      </c>
    </row>
    <row r="4550" spans="1:10">
      <c r="A4550" s="1" t="s">
        <v>417</v>
      </c>
      <c r="B4550" t="str">
        <f t="shared" si="643"/>
        <v xml:space="preserve"> Chorzów </v>
      </c>
      <c r="C4550" s="4" t="s">
        <v>12</v>
      </c>
      <c r="D4550" s="6">
        <v>8766</v>
      </c>
      <c r="E4550" s="6">
        <v>4365</v>
      </c>
      <c r="F4550" s="6">
        <v>4401</v>
      </c>
      <c r="G4550" t="b">
        <f t="shared" si="637"/>
        <v>0</v>
      </c>
      <c r="H4550" t="b">
        <f t="shared" si="638"/>
        <v>1</v>
      </c>
      <c r="I4550" t="b">
        <f t="shared" si="639"/>
        <v>1</v>
      </c>
      <c r="J4550" t="b">
        <f t="shared" si="640"/>
        <v>0</v>
      </c>
    </row>
    <row r="4551" spans="1:10">
      <c r="A4551" s="1" t="s">
        <v>417</v>
      </c>
      <c r="B4551" t="str">
        <f t="shared" si="643"/>
        <v xml:space="preserve"> Chorzów </v>
      </c>
      <c r="C4551" s="4" t="s">
        <v>13</v>
      </c>
      <c r="D4551" s="6">
        <v>8646</v>
      </c>
      <c r="E4551" s="6">
        <v>4243</v>
      </c>
      <c r="F4551" s="6">
        <v>4403</v>
      </c>
      <c r="G4551" t="b">
        <f t="shared" si="637"/>
        <v>0</v>
      </c>
      <c r="H4551" t="b">
        <f t="shared" si="638"/>
        <v>1</v>
      </c>
      <c r="I4551" t="b">
        <f t="shared" si="639"/>
        <v>1</v>
      </c>
      <c r="J4551" t="b">
        <f t="shared" si="640"/>
        <v>0</v>
      </c>
    </row>
    <row r="4552" spans="1:10">
      <c r="A4552" s="1" t="s">
        <v>417</v>
      </c>
      <c r="B4552" t="str">
        <f t="shared" si="643"/>
        <v xml:space="preserve"> Chorzów </v>
      </c>
      <c r="C4552" s="4" t="s">
        <v>14</v>
      </c>
      <c r="D4552" s="6">
        <v>8350</v>
      </c>
      <c r="E4552" s="6">
        <v>4198</v>
      </c>
      <c r="F4552" s="6">
        <v>4152</v>
      </c>
      <c r="G4552" t="b">
        <f t="shared" si="637"/>
        <v>0</v>
      </c>
      <c r="H4552" t="b">
        <f t="shared" si="638"/>
        <v>1</v>
      </c>
      <c r="I4552" t="b">
        <f t="shared" si="639"/>
        <v>1</v>
      </c>
      <c r="J4552" t="b">
        <f t="shared" si="640"/>
        <v>0</v>
      </c>
    </row>
    <row r="4553" spans="1:10">
      <c r="A4553" s="1" t="s">
        <v>417</v>
      </c>
      <c r="B4553" t="str">
        <f t="shared" si="643"/>
        <v xml:space="preserve"> Chorzów </v>
      </c>
      <c r="C4553" s="4" t="s">
        <v>15</v>
      </c>
      <c r="D4553" s="6">
        <v>7517</v>
      </c>
      <c r="E4553" s="6">
        <v>3813</v>
      </c>
      <c r="F4553" s="6">
        <v>3704</v>
      </c>
      <c r="G4553" t="b">
        <f t="shared" si="637"/>
        <v>0</v>
      </c>
      <c r="H4553" t="b">
        <f t="shared" si="638"/>
        <v>1</v>
      </c>
      <c r="I4553" t="b">
        <f t="shared" si="639"/>
        <v>1</v>
      </c>
      <c r="J4553" t="b">
        <f t="shared" si="640"/>
        <v>0</v>
      </c>
    </row>
    <row r="4554" spans="1:10">
      <c r="A4554" s="1" t="s">
        <v>417</v>
      </c>
      <c r="B4554" t="str">
        <f t="shared" si="643"/>
        <v xml:space="preserve"> Chorzów </v>
      </c>
      <c r="C4554" s="4" t="s">
        <v>16</v>
      </c>
      <c r="D4554" s="6">
        <v>6809</v>
      </c>
      <c r="E4554" s="6">
        <v>3474</v>
      </c>
      <c r="F4554" s="6">
        <v>3335</v>
      </c>
      <c r="G4554" t="b">
        <f t="shared" si="637"/>
        <v>0</v>
      </c>
      <c r="H4554" t="b">
        <f t="shared" si="638"/>
        <v>1</v>
      </c>
      <c r="I4554" t="b">
        <f t="shared" si="639"/>
        <v>1</v>
      </c>
      <c r="J4554" t="b">
        <f t="shared" si="640"/>
        <v>0</v>
      </c>
    </row>
    <row r="4555" spans="1:10">
      <c r="A4555" s="1" t="s">
        <v>417</v>
      </c>
      <c r="B4555" t="str">
        <f t="shared" si="643"/>
        <v xml:space="preserve"> Chorzów </v>
      </c>
      <c r="C4555" s="4" t="s">
        <v>17</v>
      </c>
      <c r="D4555" s="6">
        <v>7401</v>
      </c>
      <c r="E4555" s="6">
        <v>3563</v>
      </c>
      <c r="F4555" s="6">
        <v>3838</v>
      </c>
      <c r="G4555" t="b">
        <f t="shared" si="637"/>
        <v>0</v>
      </c>
      <c r="H4555" t="b">
        <f t="shared" si="638"/>
        <v>1</v>
      </c>
      <c r="I4555" t="b">
        <f t="shared" si="639"/>
        <v>1</v>
      </c>
      <c r="J4555" t="b">
        <f t="shared" si="640"/>
        <v>0</v>
      </c>
    </row>
    <row r="4556" spans="1:10">
      <c r="A4556" s="1" t="s">
        <v>417</v>
      </c>
      <c r="B4556" t="str">
        <f t="shared" si="643"/>
        <v xml:space="preserve"> Chorzów </v>
      </c>
      <c r="C4556" s="4" t="s">
        <v>18</v>
      </c>
      <c r="D4556" s="6">
        <v>7344</v>
      </c>
      <c r="E4556" s="6">
        <v>3301</v>
      </c>
      <c r="F4556" s="6">
        <v>4043</v>
      </c>
      <c r="G4556" t="b">
        <f t="shared" si="637"/>
        <v>0</v>
      </c>
      <c r="H4556" t="b">
        <f t="shared" si="638"/>
        <v>1</v>
      </c>
      <c r="I4556" t="b">
        <f t="shared" si="639"/>
        <v>1</v>
      </c>
      <c r="J4556" t="b">
        <f t="shared" si="640"/>
        <v>0</v>
      </c>
    </row>
    <row r="4557" spans="1:10">
      <c r="A4557" s="1" t="s">
        <v>417</v>
      </c>
      <c r="B4557" t="str">
        <f t="shared" si="643"/>
        <v xml:space="preserve"> Chorzów </v>
      </c>
      <c r="C4557" s="4" t="s">
        <v>19</v>
      </c>
      <c r="D4557" s="6">
        <v>6604</v>
      </c>
      <c r="E4557" s="6">
        <v>2741</v>
      </c>
      <c r="F4557" s="6">
        <v>3863</v>
      </c>
      <c r="G4557" t="b">
        <f t="shared" ref="G4557:G4620" si="645">IFERROR(IF(SEARCH(" - ",C4557)&gt;0,FALSE,TRUE),TRUE)</f>
        <v>0</v>
      </c>
      <c r="H4557" t="b">
        <f t="shared" ref="H4557:H4620" si="646">IFERROR(IF(SEARCH("65+",C4557)&gt;0,FALSE,TRUE),TRUE)</f>
        <v>1</v>
      </c>
      <c r="I4557" t="b">
        <f t="shared" ref="I4557:I4620" si="647">IFERROR(IF(SEARCH("70",C4557)&gt;0,FALSE,TRUE),TRUE)</f>
        <v>1</v>
      </c>
      <c r="J4557" t="b">
        <f t="shared" ref="J4557:J4620" si="648">AND(G4557:I4557)</f>
        <v>0</v>
      </c>
    </row>
    <row r="4558" spans="1:10">
      <c r="A4558" s="1" t="s">
        <v>417</v>
      </c>
      <c r="B4558" t="str">
        <f t="shared" si="643"/>
        <v xml:space="preserve"> Chorzów </v>
      </c>
      <c r="C4558" s="4" t="s">
        <v>5</v>
      </c>
      <c r="D4558" s="6">
        <v>13776</v>
      </c>
      <c r="E4558" s="6">
        <v>4908</v>
      </c>
      <c r="F4558" s="6">
        <v>8868</v>
      </c>
      <c r="G4558" t="b">
        <f t="shared" si="645"/>
        <v>1</v>
      </c>
      <c r="H4558" t="b">
        <f t="shared" si="646"/>
        <v>1</v>
      </c>
      <c r="I4558" t="b">
        <f t="shared" si="647"/>
        <v>0</v>
      </c>
      <c r="J4558" t="b">
        <f t="shared" si="648"/>
        <v>0</v>
      </c>
    </row>
    <row r="4559" spans="1:10">
      <c r="A4559" s="1" t="s">
        <v>417</v>
      </c>
      <c r="B4559" t="str">
        <f t="shared" si="643"/>
        <v xml:space="preserve"> Chorzów </v>
      </c>
      <c r="C4559" s="4" t="s">
        <v>4</v>
      </c>
      <c r="D4559" s="6">
        <f>SUM(D4557:D4558)</f>
        <v>20380</v>
      </c>
      <c r="E4559" s="6">
        <f>SUM(E4557:E4558)</f>
        <v>7649</v>
      </c>
      <c r="F4559" s="6">
        <f t="shared" ref="F4559" si="649">SUM(F4557:F4558)</f>
        <v>12731</v>
      </c>
      <c r="G4559" t="b">
        <f t="shared" si="645"/>
        <v>1</v>
      </c>
      <c r="H4559" t="b">
        <f t="shared" si="646"/>
        <v>0</v>
      </c>
      <c r="I4559" t="b">
        <f t="shared" si="647"/>
        <v>1</v>
      </c>
      <c r="J4559" t="b">
        <f t="shared" si="648"/>
        <v>0</v>
      </c>
    </row>
    <row r="4560" spans="1:10">
      <c r="A4560" s="1" t="s">
        <v>417</v>
      </c>
      <c r="B4560" t="str">
        <f t="shared" si="643"/>
        <v xml:space="preserve"> Częstochowa </v>
      </c>
      <c r="C4560" s="4" t="s">
        <v>308</v>
      </c>
      <c r="D4560" s="6">
        <v>227270</v>
      </c>
      <c r="E4560" s="6">
        <v>106803</v>
      </c>
      <c r="F4560" s="6">
        <v>120467</v>
      </c>
      <c r="G4560" t="b">
        <f t="shared" si="645"/>
        <v>1</v>
      </c>
      <c r="H4560" t="b">
        <f t="shared" si="646"/>
        <v>1</v>
      </c>
      <c r="I4560" t="b">
        <f t="shared" si="647"/>
        <v>1</v>
      </c>
      <c r="J4560" t="b">
        <f t="shared" si="648"/>
        <v>1</v>
      </c>
    </row>
    <row r="4561" spans="1:10">
      <c r="A4561" s="1" t="s">
        <v>417</v>
      </c>
      <c r="B4561" t="str">
        <f t="shared" si="643"/>
        <v xml:space="preserve"> Częstochowa </v>
      </c>
      <c r="C4561" s="4" t="s">
        <v>6</v>
      </c>
      <c r="D4561" s="6">
        <v>9291</v>
      </c>
      <c r="E4561" s="6">
        <v>4786</v>
      </c>
      <c r="F4561" s="6">
        <v>4505</v>
      </c>
      <c r="G4561" t="b">
        <f t="shared" si="645"/>
        <v>0</v>
      </c>
      <c r="H4561" t="b">
        <f t="shared" si="646"/>
        <v>1</v>
      </c>
      <c r="I4561" t="b">
        <f t="shared" si="647"/>
        <v>1</v>
      </c>
      <c r="J4561" t="b">
        <f t="shared" si="648"/>
        <v>0</v>
      </c>
    </row>
    <row r="4562" spans="1:10">
      <c r="A4562" s="1" t="s">
        <v>417</v>
      </c>
      <c r="B4562" t="str">
        <f t="shared" si="643"/>
        <v xml:space="preserve"> Częstochowa </v>
      </c>
      <c r="C4562" s="4" t="s">
        <v>7</v>
      </c>
      <c r="D4562" s="6">
        <v>10336</v>
      </c>
      <c r="E4562" s="6">
        <v>5297</v>
      </c>
      <c r="F4562" s="6">
        <v>5039</v>
      </c>
      <c r="G4562" t="b">
        <f t="shared" si="645"/>
        <v>0</v>
      </c>
      <c r="H4562" t="b">
        <f t="shared" si="646"/>
        <v>1</v>
      </c>
      <c r="I4562" t="b">
        <f t="shared" si="647"/>
        <v>1</v>
      </c>
      <c r="J4562" t="b">
        <f t="shared" si="648"/>
        <v>0</v>
      </c>
    </row>
    <row r="4563" spans="1:10">
      <c r="A4563" s="1" t="s">
        <v>417</v>
      </c>
      <c r="B4563" t="str">
        <f t="shared" si="643"/>
        <v xml:space="preserve"> Częstochowa </v>
      </c>
      <c r="C4563" s="4" t="s">
        <v>8</v>
      </c>
      <c r="D4563" s="6">
        <v>8896</v>
      </c>
      <c r="E4563" s="6">
        <v>4442</v>
      </c>
      <c r="F4563" s="6">
        <v>4454</v>
      </c>
      <c r="G4563" t="b">
        <f t="shared" si="645"/>
        <v>0</v>
      </c>
      <c r="H4563" t="b">
        <f t="shared" si="646"/>
        <v>1</v>
      </c>
      <c r="I4563" t="b">
        <f t="shared" si="647"/>
        <v>1</v>
      </c>
      <c r="J4563" t="b">
        <f t="shared" si="648"/>
        <v>0</v>
      </c>
    </row>
    <row r="4564" spans="1:10">
      <c r="A4564" s="1" t="s">
        <v>417</v>
      </c>
      <c r="B4564" t="str">
        <f t="shared" si="643"/>
        <v xml:space="preserve"> Częstochowa </v>
      </c>
      <c r="C4564" s="4" t="s">
        <v>9</v>
      </c>
      <c r="D4564" s="6">
        <v>9923</v>
      </c>
      <c r="E4564" s="6">
        <v>5085</v>
      </c>
      <c r="F4564" s="6">
        <v>4838</v>
      </c>
      <c r="G4564" t="b">
        <f t="shared" si="645"/>
        <v>0</v>
      </c>
      <c r="H4564" t="b">
        <f t="shared" si="646"/>
        <v>1</v>
      </c>
      <c r="I4564" t="b">
        <f t="shared" si="647"/>
        <v>1</v>
      </c>
      <c r="J4564" t="b">
        <f t="shared" si="648"/>
        <v>0</v>
      </c>
    </row>
    <row r="4565" spans="1:10">
      <c r="A4565" s="1" t="s">
        <v>417</v>
      </c>
      <c r="B4565" t="str">
        <f t="shared" si="643"/>
        <v xml:space="preserve"> Częstochowa </v>
      </c>
      <c r="C4565" s="4" t="s">
        <v>10</v>
      </c>
      <c r="D4565" s="6">
        <v>11965</v>
      </c>
      <c r="E4565" s="6">
        <v>6179</v>
      </c>
      <c r="F4565" s="6">
        <v>5786</v>
      </c>
      <c r="G4565" t="b">
        <f t="shared" si="645"/>
        <v>0</v>
      </c>
      <c r="H4565" t="b">
        <f t="shared" si="646"/>
        <v>1</v>
      </c>
      <c r="I4565" t="b">
        <f t="shared" si="647"/>
        <v>1</v>
      </c>
      <c r="J4565" t="b">
        <f t="shared" si="648"/>
        <v>0</v>
      </c>
    </row>
    <row r="4566" spans="1:10">
      <c r="A4566" s="1" t="s">
        <v>417</v>
      </c>
      <c r="B4566" t="str">
        <f t="shared" si="643"/>
        <v xml:space="preserve"> Częstochowa </v>
      </c>
      <c r="C4566" s="4" t="s">
        <v>11</v>
      </c>
      <c r="D4566" s="6">
        <v>14217</v>
      </c>
      <c r="E4566" s="6">
        <v>7267</v>
      </c>
      <c r="F4566" s="6">
        <v>6950</v>
      </c>
      <c r="G4566" t="b">
        <f t="shared" si="645"/>
        <v>0</v>
      </c>
      <c r="H4566" t="b">
        <f t="shared" si="646"/>
        <v>1</v>
      </c>
      <c r="I4566" t="b">
        <f t="shared" si="647"/>
        <v>1</v>
      </c>
      <c r="J4566" t="b">
        <f t="shared" si="648"/>
        <v>0</v>
      </c>
    </row>
    <row r="4567" spans="1:10">
      <c r="A4567" s="1" t="s">
        <v>417</v>
      </c>
      <c r="B4567" t="str">
        <f t="shared" si="643"/>
        <v xml:space="preserve"> Częstochowa </v>
      </c>
      <c r="C4567" s="4" t="s">
        <v>12</v>
      </c>
      <c r="D4567" s="6">
        <v>17962</v>
      </c>
      <c r="E4567" s="6">
        <v>9210</v>
      </c>
      <c r="F4567" s="6">
        <v>8752</v>
      </c>
      <c r="G4567" t="b">
        <f t="shared" si="645"/>
        <v>0</v>
      </c>
      <c r="H4567" t="b">
        <f t="shared" si="646"/>
        <v>1</v>
      </c>
      <c r="I4567" t="b">
        <f t="shared" si="647"/>
        <v>1</v>
      </c>
      <c r="J4567" t="b">
        <f t="shared" si="648"/>
        <v>0</v>
      </c>
    </row>
    <row r="4568" spans="1:10">
      <c r="A4568" s="1" t="s">
        <v>417</v>
      </c>
      <c r="B4568" t="str">
        <f t="shared" si="643"/>
        <v xml:space="preserve"> Częstochowa </v>
      </c>
      <c r="C4568" s="4" t="s">
        <v>13</v>
      </c>
      <c r="D4568" s="6">
        <v>18080</v>
      </c>
      <c r="E4568" s="6">
        <v>9108</v>
      </c>
      <c r="F4568" s="6">
        <v>8972</v>
      </c>
      <c r="G4568" t="b">
        <f t="shared" si="645"/>
        <v>0</v>
      </c>
      <c r="H4568" t="b">
        <f t="shared" si="646"/>
        <v>1</v>
      </c>
      <c r="I4568" t="b">
        <f t="shared" si="647"/>
        <v>1</v>
      </c>
      <c r="J4568" t="b">
        <f t="shared" si="648"/>
        <v>0</v>
      </c>
    </row>
    <row r="4569" spans="1:10">
      <c r="A4569" s="1" t="s">
        <v>417</v>
      </c>
      <c r="B4569" t="str">
        <f t="shared" si="643"/>
        <v xml:space="preserve"> Częstochowa </v>
      </c>
      <c r="C4569" s="4" t="s">
        <v>14</v>
      </c>
      <c r="D4569" s="6">
        <v>16073</v>
      </c>
      <c r="E4569" s="6">
        <v>8062</v>
      </c>
      <c r="F4569" s="6">
        <v>8011</v>
      </c>
      <c r="G4569" t="b">
        <f t="shared" si="645"/>
        <v>0</v>
      </c>
      <c r="H4569" t="b">
        <f t="shared" si="646"/>
        <v>1</v>
      </c>
      <c r="I4569" t="b">
        <f t="shared" si="647"/>
        <v>1</v>
      </c>
      <c r="J4569" t="b">
        <f t="shared" si="648"/>
        <v>0</v>
      </c>
    </row>
    <row r="4570" spans="1:10">
      <c r="A4570" s="1" t="s">
        <v>417</v>
      </c>
      <c r="B4570" t="str">
        <f t="shared" si="643"/>
        <v xml:space="preserve"> Częstochowa </v>
      </c>
      <c r="C4570" s="4" t="s">
        <v>15</v>
      </c>
      <c r="D4570" s="6">
        <v>13594</v>
      </c>
      <c r="E4570" s="6">
        <v>6535</v>
      </c>
      <c r="F4570" s="6">
        <v>7059</v>
      </c>
      <c r="G4570" t="b">
        <f t="shared" si="645"/>
        <v>0</v>
      </c>
      <c r="H4570" t="b">
        <f t="shared" si="646"/>
        <v>1</v>
      </c>
      <c r="I4570" t="b">
        <f t="shared" si="647"/>
        <v>1</v>
      </c>
      <c r="J4570" t="b">
        <f t="shared" si="648"/>
        <v>0</v>
      </c>
    </row>
    <row r="4571" spans="1:10">
      <c r="A4571" s="1" t="s">
        <v>417</v>
      </c>
      <c r="B4571" t="str">
        <f t="shared" si="643"/>
        <v xml:space="preserve"> Częstochowa </v>
      </c>
      <c r="C4571" s="4" t="s">
        <v>16</v>
      </c>
      <c r="D4571" s="6">
        <v>14603</v>
      </c>
      <c r="E4571" s="6">
        <v>6951</v>
      </c>
      <c r="F4571" s="6">
        <v>7652</v>
      </c>
      <c r="G4571" t="b">
        <f t="shared" si="645"/>
        <v>0</v>
      </c>
      <c r="H4571" t="b">
        <f t="shared" si="646"/>
        <v>1</v>
      </c>
      <c r="I4571" t="b">
        <f t="shared" si="647"/>
        <v>1</v>
      </c>
      <c r="J4571" t="b">
        <f t="shared" si="648"/>
        <v>0</v>
      </c>
    </row>
    <row r="4572" spans="1:10">
      <c r="A4572" s="1" t="s">
        <v>417</v>
      </c>
      <c r="B4572" t="str">
        <f t="shared" si="643"/>
        <v xml:space="preserve"> Częstochowa </v>
      </c>
      <c r="C4572" s="4" t="s">
        <v>17</v>
      </c>
      <c r="D4572" s="6">
        <v>18751</v>
      </c>
      <c r="E4572" s="6">
        <v>8500</v>
      </c>
      <c r="F4572" s="6">
        <v>10251</v>
      </c>
      <c r="G4572" t="b">
        <f t="shared" si="645"/>
        <v>0</v>
      </c>
      <c r="H4572" t="b">
        <f t="shared" si="646"/>
        <v>1</v>
      </c>
      <c r="I4572" t="b">
        <f t="shared" si="647"/>
        <v>1</v>
      </c>
      <c r="J4572" t="b">
        <f t="shared" si="648"/>
        <v>0</v>
      </c>
    </row>
    <row r="4573" spans="1:10">
      <c r="A4573" s="1" t="s">
        <v>417</v>
      </c>
      <c r="B4573" t="str">
        <f t="shared" si="643"/>
        <v xml:space="preserve"> Częstochowa </v>
      </c>
      <c r="C4573" s="4" t="s">
        <v>18</v>
      </c>
      <c r="D4573" s="6">
        <v>19844</v>
      </c>
      <c r="E4573" s="6">
        <v>8952</v>
      </c>
      <c r="F4573" s="6">
        <v>10892</v>
      </c>
      <c r="G4573" t="b">
        <f t="shared" si="645"/>
        <v>0</v>
      </c>
      <c r="H4573" t="b">
        <f t="shared" si="646"/>
        <v>1</v>
      </c>
      <c r="I4573" t="b">
        <f t="shared" si="647"/>
        <v>1</v>
      </c>
      <c r="J4573" t="b">
        <f t="shared" si="648"/>
        <v>0</v>
      </c>
    </row>
    <row r="4574" spans="1:10">
      <c r="A4574" s="1" t="s">
        <v>417</v>
      </c>
      <c r="B4574" t="str">
        <f t="shared" si="643"/>
        <v xml:space="preserve"> Częstochowa </v>
      </c>
      <c r="C4574" s="4" t="s">
        <v>19</v>
      </c>
      <c r="D4574" s="6">
        <v>15720</v>
      </c>
      <c r="E4574" s="6">
        <v>6728</v>
      </c>
      <c r="F4574" s="6">
        <v>8992</v>
      </c>
      <c r="G4574" t="b">
        <f t="shared" si="645"/>
        <v>0</v>
      </c>
      <c r="H4574" t="b">
        <f t="shared" si="646"/>
        <v>1</v>
      </c>
      <c r="I4574" t="b">
        <f t="shared" si="647"/>
        <v>1</v>
      </c>
      <c r="J4574" t="b">
        <f t="shared" si="648"/>
        <v>0</v>
      </c>
    </row>
    <row r="4575" spans="1:10">
      <c r="A4575" s="1" t="s">
        <v>417</v>
      </c>
      <c r="B4575" t="str">
        <f t="shared" si="643"/>
        <v xml:space="preserve"> Częstochowa </v>
      </c>
      <c r="C4575" s="4" t="s">
        <v>5</v>
      </c>
      <c r="D4575" s="6">
        <v>28015</v>
      </c>
      <c r="E4575" s="6">
        <v>9701</v>
      </c>
      <c r="F4575" s="6">
        <v>18314</v>
      </c>
      <c r="G4575" t="b">
        <f t="shared" si="645"/>
        <v>1</v>
      </c>
      <c r="H4575" t="b">
        <f t="shared" si="646"/>
        <v>1</v>
      </c>
      <c r="I4575" t="b">
        <f t="shared" si="647"/>
        <v>0</v>
      </c>
      <c r="J4575" t="b">
        <f t="shared" si="648"/>
        <v>0</v>
      </c>
    </row>
    <row r="4576" spans="1:10">
      <c r="A4576" s="1" t="s">
        <v>417</v>
      </c>
      <c r="B4576" t="str">
        <f t="shared" si="643"/>
        <v xml:space="preserve"> Częstochowa </v>
      </c>
      <c r="C4576" s="4" t="s">
        <v>4</v>
      </c>
      <c r="D4576" s="6">
        <f>SUM(D4574:D4575)</f>
        <v>43735</v>
      </c>
      <c r="E4576" s="6">
        <f>SUM(E4574:E4575)</f>
        <v>16429</v>
      </c>
      <c r="F4576" s="6">
        <f t="shared" ref="F4576" si="650">SUM(F4574:F4575)</f>
        <v>27306</v>
      </c>
      <c r="G4576" t="b">
        <f t="shared" si="645"/>
        <v>1</v>
      </c>
      <c r="H4576" t="b">
        <f t="shared" si="646"/>
        <v>0</v>
      </c>
      <c r="I4576" t="b">
        <f t="shared" si="647"/>
        <v>1</v>
      </c>
      <c r="J4576" t="b">
        <f t="shared" si="648"/>
        <v>0</v>
      </c>
    </row>
    <row r="4577" spans="1:10">
      <c r="A4577" s="1" t="s">
        <v>417</v>
      </c>
      <c r="B4577" t="str">
        <f t="shared" si="643"/>
        <v xml:space="preserve"> Dąbrowa Górnicza </v>
      </c>
      <c r="C4577" s="4" t="s">
        <v>75</v>
      </c>
      <c r="D4577" s="6">
        <v>122451</v>
      </c>
      <c r="E4577" s="6">
        <v>58832</v>
      </c>
      <c r="F4577" s="6">
        <v>63619</v>
      </c>
      <c r="G4577" t="b">
        <f t="shared" si="645"/>
        <v>1</v>
      </c>
      <c r="H4577" t="b">
        <f t="shared" si="646"/>
        <v>1</v>
      </c>
      <c r="I4577" t="b">
        <f t="shared" si="647"/>
        <v>1</v>
      </c>
      <c r="J4577" t="b">
        <f t="shared" si="648"/>
        <v>1</v>
      </c>
    </row>
    <row r="4578" spans="1:10">
      <c r="A4578" s="1" t="s">
        <v>417</v>
      </c>
      <c r="B4578" t="str">
        <f t="shared" si="643"/>
        <v xml:space="preserve"> Dąbrowa Górnicza </v>
      </c>
      <c r="C4578" s="4" t="s">
        <v>6</v>
      </c>
      <c r="D4578" s="6">
        <v>5162</v>
      </c>
      <c r="E4578" s="6">
        <v>2672</v>
      </c>
      <c r="F4578" s="6">
        <v>2490</v>
      </c>
      <c r="G4578" t="b">
        <f t="shared" si="645"/>
        <v>0</v>
      </c>
      <c r="H4578" t="b">
        <f t="shared" si="646"/>
        <v>1</v>
      </c>
      <c r="I4578" t="b">
        <f t="shared" si="647"/>
        <v>1</v>
      </c>
      <c r="J4578" t="b">
        <f t="shared" si="648"/>
        <v>0</v>
      </c>
    </row>
    <row r="4579" spans="1:10">
      <c r="A4579" s="1" t="s">
        <v>417</v>
      </c>
      <c r="B4579" t="str">
        <f t="shared" si="643"/>
        <v xml:space="preserve"> Dąbrowa Górnicza </v>
      </c>
      <c r="C4579" s="4" t="s">
        <v>7</v>
      </c>
      <c r="D4579" s="6">
        <v>5986</v>
      </c>
      <c r="E4579" s="6">
        <v>3098</v>
      </c>
      <c r="F4579" s="6">
        <v>2888</v>
      </c>
      <c r="G4579" t="b">
        <f t="shared" si="645"/>
        <v>0</v>
      </c>
      <c r="H4579" t="b">
        <f t="shared" si="646"/>
        <v>1</v>
      </c>
      <c r="I4579" t="b">
        <f t="shared" si="647"/>
        <v>1</v>
      </c>
      <c r="J4579" t="b">
        <f t="shared" si="648"/>
        <v>0</v>
      </c>
    </row>
    <row r="4580" spans="1:10">
      <c r="A4580" s="1" t="s">
        <v>417</v>
      </c>
      <c r="B4580" t="str">
        <f t="shared" si="643"/>
        <v xml:space="preserve"> Dąbrowa Górnicza </v>
      </c>
      <c r="C4580" s="4" t="s">
        <v>8</v>
      </c>
      <c r="D4580" s="6">
        <v>4799</v>
      </c>
      <c r="E4580" s="6">
        <v>2446</v>
      </c>
      <c r="F4580" s="6">
        <v>2353</v>
      </c>
      <c r="G4580" t="b">
        <f t="shared" si="645"/>
        <v>0</v>
      </c>
      <c r="H4580" t="b">
        <f t="shared" si="646"/>
        <v>1</v>
      </c>
      <c r="I4580" t="b">
        <f t="shared" si="647"/>
        <v>1</v>
      </c>
      <c r="J4580" t="b">
        <f t="shared" si="648"/>
        <v>0</v>
      </c>
    </row>
    <row r="4581" spans="1:10">
      <c r="A4581" s="1" t="s">
        <v>417</v>
      </c>
      <c r="B4581" t="str">
        <f t="shared" si="643"/>
        <v xml:space="preserve"> Dąbrowa Górnicza </v>
      </c>
      <c r="C4581" s="4" t="s">
        <v>9</v>
      </c>
      <c r="D4581" s="6">
        <v>4850</v>
      </c>
      <c r="E4581" s="6">
        <v>2492</v>
      </c>
      <c r="F4581" s="6">
        <v>2358</v>
      </c>
      <c r="G4581" t="b">
        <f t="shared" si="645"/>
        <v>0</v>
      </c>
      <c r="H4581" t="b">
        <f t="shared" si="646"/>
        <v>1</v>
      </c>
      <c r="I4581" t="b">
        <f t="shared" si="647"/>
        <v>1</v>
      </c>
      <c r="J4581" t="b">
        <f t="shared" si="648"/>
        <v>0</v>
      </c>
    </row>
    <row r="4582" spans="1:10">
      <c r="A4582" s="1" t="s">
        <v>417</v>
      </c>
      <c r="B4582" t="str">
        <f t="shared" si="643"/>
        <v xml:space="preserve"> Dąbrowa Górnicza </v>
      </c>
      <c r="C4582" s="4" t="s">
        <v>10</v>
      </c>
      <c r="D4582" s="6">
        <v>5576</v>
      </c>
      <c r="E4582" s="6">
        <v>2847</v>
      </c>
      <c r="F4582" s="6">
        <v>2729</v>
      </c>
      <c r="G4582" t="b">
        <f t="shared" si="645"/>
        <v>0</v>
      </c>
      <c r="H4582" t="b">
        <f t="shared" si="646"/>
        <v>1</v>
      </c>
      <c r="I4582" t="b">
        <f t="shared" si="647"/>
        <v>1</v>
      </c>
      <c r="J4582" t="b">
        <f t="shared" si="648"/>
        <v>0</v>
      </c>
    </row>
    <row r="4583" spans="1:10">
      <c r="A4583" s="1" t="s">
        <v>417</v>
      </c>
      <c r="B4583" t="str">
        <f t="shared" si="643"/>
        <v xml:space="preserve"> Dąbrowa Górnicza </v>
      </c>
      <c r="C4583" s="4" t="s">
        <v>11</v>
      </c>
      <c r="D4583" s="6">
        <v>7769</v>
      </c>
      <c r="E4583" s="6">
        <v>3951</v>
      </c>
      <c r="F4583" s="6">
        <v>3818</v>
      </c>
      <c r="G4583" t="b">
        <f t="shared" si="645"/>
        <v>0</v>
      </c>
      <c r="H4583" t="b">
        <f t="shared" si="646"/>
        <v>1</v>
      </c>
      <c r="I4583" t="b">
        <f t="shared" si="647"/>
        <v>1</v>
      </c>
      <c r="J4583" t="b">
        <f t="shared" si="648"/>
        <v>0</v>
      </c>
    </row>
    <row r="4584" spans="1:10">
      <c r="A4584" s="1" t="s">
        <v>417</v>
      </c>
      <c r="B4584" t="str">
        <f t="shared" si="643"/>
        <v xml:space="preserve"> Dąbrowa Górnicza </v>
      </c>
      <c r="C4584" s="4" t="s">
        <v>12</v>
      </c>
      <c r="D4584" s="6">
        <v>10529</v>
      </c>
      <c r="E4584" s="6">
        <v>5411</v>
      </c>
      <c r="F4584" s="6">
        <v>5118</v>
      </c>
      <c r="G4584" t="b">
        <f t="shared" si="645"/>
        <v>0</v>
      </c>
      <c r="H4584" t="b">
        <f t="shared" si="646"/>
        <v>1</v>
      </c>
      <c r="I4584" t="b">
        <f t="shared" si="647"/>
        <v>1</v>
      </c>
      <c r="J4584" t="b">
        <f t="shared" si="648"/>
        <v>0</v>
      </c>
    </row>
    <row r="4585" spans="1:10">
      <c r="A4585" s="1" t="s">
        <v>417</v>
      </c>
      <c r="B4585" t="str">
        <f t="shared" si="643"/>
        <v xml:space="preserve"> Dąbrowa Górnicza </v>
      </c>
      <c r="C4585" s="4" t="s">
        <v>13</v>
      </c>
      <c r="D4585" s="6">
        <v>11507</v>
      </c>
      <c r="E4585" s="6">
        <v>5863</v>
      </c>
      <c r="F4585" s="6">
        <v>5644</v>
      </c>
      <c r="G4585" t="b">
        <f t="shared" si="645"/>
        <v>0</v>
      </c>
      <c r="H4585" t="b">
        <f t="shared" si="646"/>
        <v>1</v>
      </c>
      <c r="I4585" t="b">
        <f t="shared" si="647"/>
        <v>1</v>
      </c>
      <c r="J4585" t="b">
        <f t="shared" si="648"/>
        <v>0</v>
      </c>
    </row>
    <row r="4586" spans="1:10">
      <c r="A4586" s="1" t="s">
        <v>417</v>
      </c>
      <c r="B4586" t="str">
        <f t="shared" si="643"/>
        <v xml:space="preserve"> Dąbrowa Górnicza </v>
      </c>
      <c r="C4586" s="4" t="s">
        <v>14</v>
      </c>
      <c r="D4586" s="6">
        <v>8769</v>
      </c>
      <c r="E4586" s="6">
        <v>4496</v>
      </c>
      <c r="F4586" s="6">
        <v>4273</v>
      </c>
      <c r="G4586" t="b">
        <f t="shared" si="645"/>
        <v>0</v>
      </c>
      <c r="H4586" t="b">
        <f t="shared" si="646"/>
        <v>1</v>
      </c>
      <c r="I4586" t="b">
        <f t="shared" si="647"/>
        <v>1</v>
      </c>
      <c r="J4586" t="b">
        <f t="shared" si="648"/>
        <v>0</v>
      </c>
    </row>
    <row r="4587" spans="1:10">
      <c r="A4587" s="1" t="s">
        <v>417</v>
      </c>
      <c r="B4587" t="str">
        <f t="shared" si="643"/>
        <v xml:space="preserve"> Dąbrowa Górnicza </v>
      </c>
      <c r="C4587" s="4" t="s">
        <v>15</v>
      </c>
      <c r="D4587" s="6">
        <v>6807</v>
      </c>
      <c r="E4587" s="6">
        <v>3313</v>
      </c>
      <c r="F4587" s="6">
        <v>3494</v>
      </c>
      <c r="G4587" t="b">
        <f t="shared" si="645"/>
        <v>0</v>
      </c>
      <c r="H4587" t="b">
        <f t="shared" si="646"/>
        <v>1</v>
      </c>
      <c r="I4587" t="b">
        <f t="shared" si="647"/>
        <v>1</v>
      </c>
      <c r="J4587" t="b">
        <f t="shared" si="648"/>
        <v>0</v>
      </c>
    </row>
    <row r="4588" spans="1:10">
      <c r="A4588" s="1" t="s">
        <v>417</v>
      </c>
      <c r="B4588" t="str">
        <f t="shared" si="643"/>
        <v xml:space="preserve"> Dąbrowa Górnicza </v>
      </c>
      <c r="C4588" s="4" t="s">
        <v>16</v>
      </c>
      <c r="D4588" s="6">
        <v>7274</v>
      </c>
      <c r="E4588" s="6">
        <v>3461</v>
      </c>
      <c r="F4588" s="6">
        <v>3813</v>
      </c>
      <c r="G4588" t="b">
        <f t="shared" si="645"/>
        <v>0</v>
      </c>
      <c r="H4588" t="b">
        <f t="shared" si="646"/>
        <v>1</v>
      </c>
      <c r="I4588" t="b">
        <f t="shared" si="647"/>
        <v>1</v>
      </c>
      <c r="J4588" t="b">
        <f t="shared" si="648"/>
        <v>0</v>
      </c>
    </row>
    <row r="4589" spans="1:10">
      <c r="A4589" s="1" t="s">
        <v>417</v>
      </c>
      <c r="B4589" t="str">
        <f t="shared" si="643"/>
        <v xml:space="preserve"> Dąbrowa Górnicza </v>
      </c>
      <c r="C4589" s="4" t="s">
        <v>17</v>
      </c>
      <c r="D4589" s="6">
        <v>10433</v>
      </c>
      <c r="E4589" s="6">
        <v>4693</v>
      </c>
      <c r="F4589" s="6">
        <v>5740</v>
      </c>
      <c r="G4589" t="b">
        <f t="shared" si="645"/>
        <v>0</v>
      </c>
      <c r="H4589" t="b">
        <f t="shared" si="646"/>
        <v>1</v>
      </c>
      <c r="I4589" t="b">
        <f t="shared" si="647"/>
        <v>1</v>
      </c>
      <c r="J4589" t="b">
        <f t="shared" si="648"/>
        <v>0</v>
      </c>
    </row>
    <row r="4590" spans="1:10">
      <c r="A4590" s="1" t="s">
        <v>417</v>
      </c>
      <c r="B4590" t="str">
        <f t="shared" si="643"/>
        <v xml:space="preserve"> Dąbrowa Górnicza </v>
      </c>
      <c r="C4590" s="4" t="s">
        <v>18</v>
      </c>
      <c r="D4590" s="6">
        <v>11971</v>
      </c>
      <c r="E4590" s="6">
        <v>5644</v>
      </c>
      <c r="F4590" s="6">
        <v>6327</v>
      </c>
      <c r="G4590" t="b">
        <f t="shared" si="645"/>
        <v>0</v>
      </c>
      <c r="H4590" t="b">
        <f t="shared" si="646"/>
        <v>1</v>
      </c>
      <c r="I4590" t="b">
        <f t="shared" si="647"/>
        <v>1</v>
      </c>
      <c r="J4590" t="b">
        <f t="shared" si="648"/>
        <v>0</v>
      </c>
    </row>
    <row r="4591" spans="1:10">
      <c r="A4591" s="1" t="s">
        <v>417</v>
      </c>
      <c r="B4591" t="str">
        <f t="shared" si="643"/>
        <v xml:space="preserve"> Dąbrowa Górnicza </v>
      </c>
      <c r="C4591" s="4" t="s">
        <v>19</v>
      </c>
      <c r="D4591" s="6">
        <v>8442</v>
      </c>
      <c r="E4591" s="6">
        <v>3893</v>
      </c>
      <c r="F4591" s="6">
        <v>4549</v>
      </c>
      <c r="G4591" t="b">
        <f t="shared" si="645"/>
        <v>0</v>
      </c>
      <c r="H4591" t="b">
        <f t="shared" si="646"/>
        <v>1</v>
      </c>
      <c r="I4591" t="b">
        <f t="shared" si="647"/>
        <v>1</v>
      </c>
      <c r="J4591" t="b">
        <f t="shared" si="648"/>
        <v>0</v>
      </c>
    </row>
    <row r="4592" spans="1:10">
      <c r="A4592" s="1" t="s">
        <v>417</v>
      </c>
      <c r="B4592" t="str">
        <f t="shared" si="643"/>
        <v xml:space="preserve"> Dąbrowa Górnicza </v>
      </c>
      <c r="C4592" s="4" t="s">
        <v>5</v>
      </c>
      <c r="D4592" s="6">
        <v>12577</v>
      </c>
      <c r="E4592" s="6">
        <v>4552</v>
      </c>
      <c r="F4592" s="6">
        <v>8025</v>
      </c>
      <c r="G4592" t="b">
        <f t="shared" si="645"/>
        <v>1</v>
      </c>
      <c r="H4592" t="b">
        <f t="shared" si="646"/>
        <v>1</v>
      </c>
      <c r="I4592" t="b">
        <f t="shared" si="647"/>
        <v>0</v>
      </c>
      <c r="J4592" t="b">
        <f t="shared" si="648"/>
        <v>0</v>
      </c>
    </row>
    <row r="4593" spans="1:10">
      <c r="A4593" s="1" t="s">
        <v>417</v>
      </c>
      <c r="B4593" t="str">
        <f t="shared" si="643"/>
        <v xml:space="preserve"> Dąbrowa Górnicza </v>
      </c>
      <c r="C4593" s="4" t="s">
        <v>4</v>
      </c>
      <c r="D4593" s="6">
        <f>SUM(D4591:D4592)</f>
        <v>21019</v>
      </c>
      <c r="E4593" s="6">
        <f>SUM(E4591:E4592)</f>
        <v>8445</v>
      </c>
      <c r="F4593" s="6">
        <f t="shared" ref="F4593" si="651">SUM(F4591:F4592)</f>
        <v>12574</v>
      </c>
      <c r="G4593" t="b">
        <f t="shared" si="645"/>
        <v>1</v>
      </c>
      <c r="H4593" t="b">
        <f t="shared" si="646"/>
        <v>0</v>
      </c>
      <c r="I4593" t="b">
        <f t="shared" si="647"/>
        <v>1</v>
      </c>
      <c r="J4593" t="b">
        <f t="shared" si="648"/>
        <v>0</v>
      </c>
    </row>
    <row r="4594" spans="1:10">
      <c r="A4594" s="1" t="s">
        <v>417</v>
      </c>
      <c r="B4594" t="str">
        <f t="shared" si="643"/>
        <v xml:space="preserve"> Gliwice </v>
      </c>
      <c r="C4594" s="4" t="s">
        <v>309</v>
      </c>
      <c r="D4594" s="6">
        <v>182969</v>
      </c>
      <c r="E4594" s="6">
        <v>87999</v>
      </c>
      <c r="F4594" s="6">
        <v>94970</v>
      </c>
      <c r="G4594" t="b">
        <f t="shared" si="645"/>
        <v>1</v>
      </c>
      <c r="H4594" t="b">
        <f t="shared" si="646"/>
        <v>1</v>
      </c>
      <c r="I4594" t="b">
        <f t="shared" si="647"/>
        <v>1</v>
      </c>
      <c r="J4594" t="b">
        <f t="shared" si="648"/>
        <v>1</v>
      </c>
    </row>
    <row r="4595" spans="1:10">
      <c r="A4595" s="1" t="s">
        <v>417</v>
      </c>
      <c r="B4595" t="str">
        <f t="shared" si="643"/>
        <v xml:space="preserve"> Gliwice </v>
      </c>
      <c r="C4595" s="4" t="s">
        <v>6</v>
      </c>
      <c r="D4595" s="6">
        <v>8684</v>
      </c>
      <c r="E4595" s="6">
        <v>4382</v>
      </c>
      <c r="F4595" s="6">
        <v>4302</v>
      </c>
      <c r="G4595" t="b">
        <f t="shared" si="645"/>
        <v>0</v>
      </c>
      <c r="H4595" t="b">
        <f t="shared" si="646"/>
        <v>1</v>
      </c>
      <c r="I4595" t="b">
        <f t="shared" si="647"/>
        <v>1</v>
      </c>
      <c r="J4595" t="b">
        <f t="shared" si="648"/>
        <v>0</v>
      </c>
    </row>
    <row r="4596" spans="1:10">
      <c r="A4596" s="1" t="s">
        <v>417</v>
      </c>
      <c r="B4596" t="str">
        <f t="shared" si="643"/>
        <v xml:space="preserve"> Gliwice </v>
      </c>
      <c r="C4596" s="4" t="s">
        <v>7</v>
      </c>
      <c r="D4596" s="6">
        <v>8810</v>
      </c>
      <c r="E4596" s="6">
        <v>4468</v>
      </c>
      <c r="F4596" s="6">
        <v>4342</v>
      </c>
      <c r="G4596" t="b">
        <f t="shared" si="645"/>
        <v>0</v>
      </c>
      <c r="H4596" t="b">
        <f t="shared" si="646"/>
        <v>1</v>
      </c>
      <c r="I4596" t="b">
        <f t="shared" si="647"/>
        <v>1</v>
      </c>
      <c r="J4596" t="b">
        <f t="shared" si="648"/>
        <v>0</v>
      </c>
    </row>
    <row r="4597" spans="1:10">
      <c r="A4597" s="1" t="s">
        <v>417</v>
      </c>
      <c r="B4597" t="str">
        <f t="shared" si="643"/>
        <v xml:space="preserve"> Gliwice </v>
      </c>
      <c r="C4597" s="4" t="s">
        <v>8</v>
      </c>
      <c r="D4597" s="6">
        <v>7074</v>
      </c>
      <c r="E4597" s="6">
        <v>3537</v>
      </c>
      <c r="F4597" s="6">
        <v>3537</v>
      </c>
      <c r="G4597" t="b">
        <f t="shared" si="645"/>
        <v>0</v>
      </c>
      <c r="H4597" t="b">
        <f t="shared" si="646"/>
        <v>1</v>
      </c>
      <c r="I4597" t="b">
        <f t="shared" si="647"/>
        <v>1</v>
      </c>
      <c r="J4597" t="b">
        <f t="shared" si="648"/>
        <v>0</v>
      </c>
    </row>
    <row r="4598" spans="1:10">
      <c r="A4598" s="1" t="s">
        <v>417</v>
      </c>
      <c r="B4598" t="str">
        <f t="shared" si="643"/>
        <v xml:space="preserve"> Gliwice </v>
      </c>
      <c r="C4598" s="4" t="s">
        <v>9</v>
      </c>
      <c r="D4598" s="6">
        <v>7600</v>
      </c>
      <c r="E4598" s="6">
        <v>3961</v>
      </c>
      <c r="F4598" s="6">
        <v>3639</v>
      </c>
      <c r="G4598" t="b">
        <f t="shared" si="645"/>
        <v>0</v>
      </c>
      <c r="H4598" t="b">
        <f t="shared" si="646"/>
        <v>1</v>
      </c>
      <c r="I4598" t="b">
        <f t="shared" si="647"/>
        <v>1</v>
      </c>
      <c r="J4598" t="b">
        <f t="shared" si="648"/>
        <v>0</v>
      </c>
    </row>
    <row r="4599" spans="1:10">
      <c r="A4599" s="1" t="s">
        <v>417</v>
      </c>
      <c r="B4599" t="str">
        <f t="shared" si="643"/>
        <v xml:space="preserve"> Gliwice </v>
      </c>
      <c r="C4599" s="4" t="s">
        <v>10</v>
      </c>
      <c r="D4599" s="6">
        <v>11253</v>
      </c>
      <c r="E4599" s="6">
        <v>6001</v>
      </c>
      <c r="F4599" s="6">
        <v>5252</v>
      </c>
      <c r="G4599" t="b">
        <f t="shared" si="645"/>
        <v>0</v>
      </c>
      <c r="H4599" t="b">
        <f t="shared" si="646"/>
        <v>1</v>
      </c>
      <c r="I4599" t="b">
        <f t="shared" si="647"/>
        <v>1</v>
      </c>
      <c r="J4599" t="b">
        <f t="shared" si="648"/>
        <v>0</v>
      </c>
    </row>
    <row r="4600" spans="1:10">
      <c r="A4600" s="1" t="s">
        <v>417</v>
      </c>
      <c r="B4600" t="str">
        <f t="shared" ref="B4600:B4663" si="652">IF(C4599="65+",C4600,B4599)</f>
        <v xml:space="preserve"> Gliwice </v>
      </c>
      <c r="C4600" s="4" t="s">
        <v>11</v>
      </c>
      <c r="D4600" s="6">
        <v>11477</v>
      </c>
      <c r="E4600" s="6">
        <v>5735</v>
      </c>
      <c r="F4600" s="6">
        <v>5742</v>
      </c>
      <c r="G4600" t="b">
        <f t="shared" si="645"/>
        <v>0</v>
      </c>
      <c r="H4600" t="b">
        <f t="shared" si="646"/>
        <v>1</v>
      </c>
      <c r="I4600" t="b">
        <f t="shared" si="647"/>
        <v>1</v>
      </c>
      <c r="J4600" t="b">
        <f t="shared" si="648"/>
        <v>0</v>
      </c>
    </row>
    <row r="4601" spans="1:10">
      <c r="A4601" s="1" t="s">
        <v>417</v>
      </c>
      <c r="B4601" t="str">
        <f t="shared" si="652"/>
        <v xml:space="preserve"> Gliwice </v>
      </c>
      <c r="C4601" s="4" t="s">
        <v>12</v>
      </c>
      <c r="D4601" s="6">
        <v>16042</v>
      </c>
      <c r="E4601" s="6">
        <v>8202</v>
      </c>
      <c r="F4601" s="6">
        <v>7840</v>
      </c>
      <c r="G4601" t="b">
        <f t="shared" si="645"/>
        <v>0</v>
      </c>
      <c r="H4601" t="b">
        <f t="shared" si="646"/>
        <v>1</v>
      </c>
      <c r="I4601" t="b">
        <f t="shared" si="647"/>
        <v>1</v>
      </c>
      <c r="J4601" t="b">
        <f t="shared" si="648"/>
        <v>0</v>
      </c>
    </row>
    <row r="4602" spans="1:10">
      <c r="A4602" s="1" t="s">
        <v>417</v>
      </c>
      <c r="B4602" t="str">
        <f t="shared" si="652"/>
        <v xml:space="preserve"> Gliwice </v>
      </c>
      <c r="C4602" s="4" t="s">
        <v>13</v>
      </c>
      <c r="D4602" s="6">
        <v>15140</v>
      </c>
      <c r="E4602" s="6">
        <v>7681</v>
      </c>
      <c r="F4602" s="6">
        <v>7459</v>
      </c>
      <c r="G4602" t="b">
        <f t="shared" si="645"/>
        <v>0</v>
      </c>
      <c r="H4602" t="b">
        <f t="shared" si="646"/>
        <v>1</v>
      </c>
      <c r="I4602" t="b">
        <f t="shared" si="647"/>
        <v>1</v>
      </c>
      <c r="J4602" t="b">
        <f t="shared" si="648"/>
        <v>0</v>
      </c>
    </row>
    <row r="4603" spans="1:10">
      <c r="A4603" s="1" t="s">
        <v>417</v>
      </c>
      <c r="B4603" t="str">
        <f t="shared" si="652"/>
        <v xml:space="preserve"> Gliwice </v>
      </c>
      <c r="C4603" s="4" t="s">
        <v>14</v>
      </c>
      <c r="D4603" s="6">
        <v>12866</v>
      </c>
      <c r="E4603" s="6">
        <v>6499</v>
      </c>
      <c r="F4603" s="6">
        <v>6367</v>
      </c>
      <c r="G4603" t="b">
        <f t="shared" si="645"/>
        <v>0</v>
      </c>
      <c r="H4603" t="b">
        <f t="shared" si="646"/>
        <v>1</v>
      </c>
      <c r="I4603" t="b">
        <f t="shared" si="647"/>
        <v>1</v>
      </c>
      <c r="J4603" t="b">
        <f t="shared" si="648"/>
        <v>0</v>
      </c>
    </row>
    <row r="4604" spans="1:10">
      <c r="A4604" s="1" t="s">
        <v>417</v>
      </c>
      <c r="B4604" t="str">
        <f t="shared" si="652"/>
        <v xml:space="preserve"> Gliwice </v>
      </c>
      <c r="C4604" s="4" t="s">
        <v>15</v>
      </c>
      <c r="D4604" s="6">
        <v>10944</v>
      </c>
      <c r="E4604" s="6">
        <v>5427</v>
      </c>
      <c r="F4604" s="6">
        <v>5517</v>
      </c>
      <c r="G4604" t="b">
        <f t="shared" si="645"/>
        <v>0</v>
      </c>
      <c r="H4604" t="b">
        <f t="shared" si="646"/>
        <v>1</v>
      </c>
      <c r="I4604" t="b">
        <f t="shared" si="647"/>
        <v>1</v>
      </c>
      <c r="J4604" t="b">
        <f t="shared" si="648"/>
        <v>0</v>
      </c>
    </row>
    <row r="4605" spans="1:10">
      <c r="A4605" s="1" t="s">
        <v>417</v>
      </c>
      <c r="B4605" t="str">
        <f t="shared" si="652"/>
        <v xml:space="preserve"> Gliwice </v>
      </c>
      <c r="C4605" s="4" t="s">
        <v>16</v>
      </c>
      <c r="D4605" s="6">
        <v>11312</v>
      </c>
      <c r="E4605" s="6">
        <v>5537</v>
      </c>
      <c r="F4605" s="6">
        <v>5775</v>
      </c>
      <c r="G4605" t="b">
        <f t="shared" si="645"/>
        <v>0</v>
      </c>
      <c r="H4605" t="b">
        <f t="shared" si="646"/>
        <v>1</v>
      </c>
      <c r="I4605" t="b">
        <f t="shared" si="647"/>
        <v>1</v>
      </c>
      <c r="J4605" t="b">
        <f t="shared" si="648"/>
        <v>0</v>
      </c>
    </row>
    <row r="4606" spans="1:10">
      <c r="A4606" s="1" t="s">
        <v>417</v>
      </c>
      <c r="B4606" t="str">
        <f t="shared" si="652"/>
        <v xml:space="preserve"> Gliwice </v>
      </c>
      <c r="C4606" s="4" t="s">
        <v>17</v>
      </c>
      <c r="D4606" s="6">
        <v>14126</v>
      </c>
      <c r="E4606" s="6">
        <v>6624</v>
      </c>
      <c r="F4606" s="6">
        <v>7502</v>
      </c>
      <c r="G4606" t="b">
        <f t="shared" si="645"/>
        <v>0</v>
      </c>
      <c r="H4606" t="b">
        <f t="shared" si="646"/>
        <v>1</v>
      </c>
      <c r="I4606" t="b">
        <f t="shared" si="647"/>
        <v>1</v>
      </c>
      <c r="J4606" t="b">
        <f t="shared" si="648"/>
        <v>0</v>
      </c>
    </row>
    <row r="4607" spans="1:10">
      <c r="A4607" s="1" t="s">
        <v>417</v>
      </c>
      <c r="B4607" t="str">
        <f t="shared" si="652"/>
        <v xml:space="preserve"> Gliwice </v>
      </c>
      <c r="C4607" s="4" t="s">
        <v>18</v>
      </c>
      <c r="D4607" s="6">
        <v>14634</v>
      </c>
      <c r="E4607" s="6">
        <v>6679</v>
      </c>
      <c r="F4607" s="6">
        <v>7955</v>
      </c>
      <c r="G4607" t="b">
        <f t="shared" si="645"/>
        <v>0</v>
      </c>
      <c r="H4607" t="b">
        <f t="shared" si="646"/>
        <v>1</v>
      </c>
      <c r="I4607" t="b">
        <f t="shared" si="647"/>
        <v>1</v>
      </c>
      <c r="J4607" t="b">
        <f t="shared" si="648"/>
        <v>0</v>
      </c>
    </row>
    <row r="4608" spans="1:10">
      <c r="A4608" s="1" t="s">
        <v>417</v>
      </c>
      <c r="B4608" t="str">
        <f t="shared" si="652"/>
        <v xml:space="preserve"> Gliwice </v>
      </c>
      <c r="C4608" s="4" t="s">
        <v>19</v>
      </c>
      <c r="D4608" s="6">
        <v>11285</v>
      </c>
      <c r="E4608" s="6">
        <v>4922</v>
      </c>
      <c r="F4608" s="6">
        <v>6363</v>
      </c>
      <c r="G4608" t="b">
        <f t="shared" si="645"/>
        <v>0</v>
      </c>
      <c r="H4608" t="b">
        <f t="shared" si="646"/>
        <v>1</v>
      </c>
      <c r="I4608" t="b">
        <f t="shared" si="647"/>
        <v>1</v>
      </c>
      <c r="J4608" t="b">
        <f t="shared" si="648"/>
        <v>0</v>
      </c>
    </row>
    <row r="4609" spans="1:10">
      <c r="A4609" s="1" t="s">
        <v>417</v>
      </c>
      <c r="B4609" t="str">
        <f t="shared" si="652"/>
        <v xml:space="preserve"> Gliwice </v>
      </c>
      <c r="C4609" s="4" t="s">
        <v>5</v>
      </c>
      <c r="D4609" s="6">
        <v>21722</v>
      </c>
      <c r="E4609" s="6">
        <v>8344</v>
      </c>
      <c r="F4609" s="6">
        <v>13378</v>
      </c>
      <c r="G4609" t="b">
        <f t="shared" si="645"/>
        <v>1</v>
      </c>
      <c r="H4609" t="b">
        <f t="shared" si="646"/>
        <v>1</v>
      </c>
      <c r="I4609" t="b">
        <f t="shared" si="647"/>
        <v>0</v>
      </c>
      <c r="J4609" t="b">
        <f t="shared" si="648"/>
        <v>0</v>
      </c>
    </row>
    <row r="4610" spans="1:10">
      <c r="A4610" s="1" t="s">
        <v>417</v>
      </c>
      <c r="B4610" t="str">
        <f t="shared" si="652"/>
        <v xml:space="preserve"> Gliwice </v>
      </c>
      <c r="C4610" s="4" t="s">
        <v>4</v>
      </c>
      <c r="D4610" s="6">
        <f>SUM(D4608:D4609)</f>
        <v>33007</v>
      </c>
      <c r="E4610" s="6">
        <f>SUM(E4608:E4609)</f>
        <v>13266</v>
      </c>
      <c r="F4610" s="6">
        <f t="shared" ref="F4610" si="653">SUM(F4608:F4609)</f>
        <v>19741</v>
      </c>
      <c r="G4610" t="b">
        <f t="shared" si="645"/>
        <v>1</v>
      </c>
      <c r="H4610" t="b">
        <f t="shared" si="646"/>
        <v>0</v>
      </c>
      <c r="I4610" t="b">
        <f t="shared" si="647"/>
        <v>1</v>
      </c>
      <c r="J4610" t="b">
        <f t="shared" si="648"/>
        <v>0</v>
      </c>
    </row>
    <row r="4611" spans="1:10">
      <c r="A4611" s="1" t="s">
        <v>417</v>
      </c>
      <c r="B4611" t="str">
        <f t="shared" si="652"/>
        <v xml:space="preserve"> Jastrzębie-Zdrój </v>
      </c>
      <c r="C4611" s="4" t="s">
        <v>76</v>
      </c>
      <c r="D4611" s="6">
        <v>90089</v>
      </c>
      <c r="E4611" s="6">
        <v>44088</v>
      </c>
      <c r="F4611" s="6">
        <v>46001</v>
      </c>
      <c r="G4611" t="b">
        <f t="shared" si="645"/>
        <v>1</v>
      </c>
      <c r="H4611" t="b">
        <f t="shared" si="646"/>
        <v>1</v>
      </c>
      <c r="I4611" t="b">
        <f t="shared" si="647"/>
        <v>1</v>
      </c>
      <c r="J4611" t="b">
        <f t="shared" si="648"/>
        <v>1</v>
      </c>
    </row>
    <row r="4612" spans="1:10">
      <c r="A4612" s="1" t="s">
        <v>417</v>
      </c>
      <c r="B4612" t="str">
        <f t="shared" si="652"/>
        <v xml:space="preserve"> Jastrzębie-Zdrój </v>
      </c>
      <c r="C4612" s="4" t="s">
        <v>6</v>
      </c>
      <c r="D4612" s="6">
        <v>4078</v>
      </c>
      <c r="E4612" s="6">
        <v>2108</v>
      </c>
      <c r="F4612" s="6">
        <v>1970</v>
      </c>
      <c r="G4612" t="b">
        <f t="shared" si="645"/>
        <v>0</v>
      </c>
      <c r="H4612" t="b">
        <f t="shared" si="646"/>
        <v>1</v>
      </c>
      <c r="I4612" t="b">
        <f t="shared" si="647"/>
        <v>1</v>
      </c>
      <c r="J4612" t="b">
        <f t="shared" si="648"/>
        <v>0</v>
      </c>
    </row>
    <row r="4613" spans="1:10">
      <c r="A4613" s="1" t="s">
        <v>417</v>
      </c>
      <c r="B4613" t="str">
        <f t="shared" si="652"/>
        <v xml:space="preserve"> Jastrzębie-Zdrój </v>
      </c>
      <c r="C4613" s="4" t="s">
        <v>7</v>
      </c>
      <c r="D4613" s="6">
        <v>4702</v>
      </c>
      <c r="E4613" s="6">
        <v>2365</v>
      </c>
      <c r="F4613" s="6">
        <v>2337</v>
      </c>
      <c r="G4613" t="b">
        <f t="shared" si="645"/>
        <v>0</v>
      </c>
      <c r="H4613" t="b">
        <f t="shared" si="646"/>
        <v>1</v>
      </c>
      <c r="I4613" t="b">
        <f t="shared" si="647"/>
        <v>1</v>
      </c>
      <c r="J4613" t="b">
        <f t="shared" si="648"/>
        <v>0</v>
      </c>
    </row>
    <row r="4614" spans="1:10">
      <c r="A4614" s="1" t="s">
        <v>417</v>
      </c>
      <c r="B4614" t="str">
        <f t="shared" si="652"/>
        <v xml:space="preserve"> Jastrzębie-Zdrój </v>
      </c>
      <c r="C4614" s="4" t="s">
        <v>8</v>
      </c>
      <c r="D4614" s="6">
        <v>4215</v>
      </c>
      <c r="E4614" s="6">
        <v>2167</v>
      </c>
      <c r="F4614" s="6">
        <v>2048</v>
      </c>
      <c r="G4614" t="b">
        <f t="shared" si="645"/>
        <v>0</v>
      </c>
      <c r="H4614" t="b">
        <f t="shared" si="646"/>
        <v>1</v>
      </c>
      <c r="I4614" t="b">
        <f t="shared" si="647"/>
        <v>1</v>
      </c>
      <c r="J4614" t="b">
        <f t="shared" si="648"/>
        <v>0</v>
      </c>
    </row>
    <row r="4615" spans="1:10">
      <c r="A4615" s="1" t="s">
        <v>417</v>
      </c>
      <c r="B4615" t="str">
        <f t="shared" si="652"/>
        <v xml:space="preserve"> Jastrzębie-Zdrój </v>
      </c>
      <c r="C4615" s="4" t="s">
        <v>9</v>
      </c>
      <c r="D4615" s="6">
        <v>4570</v>
      </c>
      <c r="E4615" s="6">
        <v>2300</v>
      </c>
      <c r="F4615" s="6">
        <v>2270</v>
      </c>
      <c r="G4615" t="b">
        <f t="shared" si="645"/>
        <v>0</v>
      </c>
      <c r="H4615" t="b">
        <f t="shared" si="646"/>
        <v>1</v>
      </c>
      <c r="I4615" t="b">
        <f t="shared" si="647"/>
        <v>1</v>
      </c>
      <c r="J4615" t="b">
        <f t="shared" si="648"/>
        <v>0</v>
      </c>
    </row>
    <row r="4616" spans="1:10">
      <c r="A4616" s="1" t="s">
        <v>417</v>
      </c>
      <c r="B4616" t="str">
        <f t="shared" si="652"/>
        <v xml:space="preserve"> Jastrzębie-Zdrój </v>
      </c>
      <c r="C4616" s="4" t="s">
        <v>10</v>
      </c>
      <c r="D4616" s="6">
        <v>5756</v>
      </c>
      <c r="E4616" s="6">
        <v>2906</v>
      </c>
      <c r="F4616" s="6">
        <v>2850</v>
      </c>
      <c r="G4616" t="b">
        <f t="shared" si="645"/>
        <v>0</v>
      </c>
      <c r="H4616" t="b">
        <f t="shared" si="646"/>
        <v>1</v>
      </c>
      <c r="I4616" t="b">
        <f t="shared" si="647"/>
        <v>1</v>
      </c>
      <c r="J4616" t="b">
        <f t="shared" si="648"/>
        <v>0</v>
      </c>
    </row>
    <row r="4617" spans="1:10">
      <c r="A4617" s="1" t="s">
        <v>417</v>
      </c>
      <c r="B4617" t="str">
        <f t="shared" si="652"/>
        <v xml:space="preserve"> Jastrzębie-Zdrój </v>
      </c>
      <c r="C4617" s="4" t="s">
        <v>11</v>
      </c>
      <c r="D4617" s="6">
        <v>6466</v>
      </c>
      <c r="E4617" s="6">
        <v>3394</v>
      </c>
      <c r="F4617" s="6">
        <v>3072</v>
      </c>
      <c r="G4617" t="b">
        <f t="shared" si="645"/>
        <v>0</v>
      </c>
      <c r="H4617" t="b">
        <f t="shared" si="646"/>
        <v>1</v>
      </c>
      <c r="I4617" t="b">
        <f t="shared" si="647"/>
        <v>1</v>
      </c>
      <c r="J4617" t="b">
        <f t="shared" si="648"/>
        <v>0</v>
      </c>
    </row>
    <row r="4618" spans="1:10">
      <c r="A4618" s="1" t="s">
        <v>417</v>
      </c>
      <c r="B4618" t="str">
        <f t="shared" si="652"/>
        <v xml:space="preserve"> Jastrzębie-Zdrój </v>
      </c>
      <c r="C4618" s="4" t="s">
        <v>12</v>
      </c>
      <c r="D4618" s="6">
        <v>6764</v>
      </c>
      <c r="E4618" s="6">
        <v>3531</v>
      </c>
      <c r="F4618" s="6">
        <v>3233</v>
      </c>
      <c r="G4618" t="b">
        <f t="shared" si="645"/>
        <v>0</v>
      </c>
      <c r="H4618" t="b">
        <f t="shared" si="646"/>
        <v>1</v>
      </c>
      <c r="I4618" t="b">
        <f t="shared" si="647"/>
        <v>1</v>
      </c>
      <c r="J4618" t="b">
        <f t="shared" si="648"/>
        <v>0</v>
      </c>
    </row>
    <row r="4619" spans="1:10">
      <c r="A4619" s="1" t="s">
        <v>417</v>
      </c>
      <c r="B4619" t="str">
        <f t="shared" si="652"/>
        <v xml:space="preserve"> Jastrzębie-Zdrój </v>
      </c>
      <c r="C4619" s="4" t="s">
        <v>13</v>
      </c>
      <c r="D4619" s="6">
        <v>6355</v>
      </c>
      <c r="E4619" s="6">
        <v>3241</v>
      </c>
      <c r="F4619" s="6">
        <v>3114</v>
      </c>
      <c r="G4619" t="b">
        <f t="shared" si="645"/>
        <v>0</v>
      </c>
      <c r="H4619" t="b">
        <f t="shared" si="646"/>
        <v>1</v>
      </c>
      <c r="I4619" t="b">
        <f t="shared" si="647"/>
        <v>1</v>
      </c>
      <c r="J4619" t="b">
        <f t="shared" si="648"/>
        <v>0</v>
      </c>
    </row>
    <row r="4620" spans="1:10">
      <c r="A4620" s="1" t="s">
        <v>417</v>
      </c>
      <c r="B4620" t="str">
        <f t="shared" si="652"/>
        <v xml:space="preserve"> Jastrzębie-Zdrój </v>
      </c>
      <c r="C4620" s="4" t="s">
        <v>14</v>
      </c>
      <c r="D4620" s="6">
        <v>7422</v>
      </c>
      <c r="E4620" s="6">
        <v>3771</v>
      </c>
      <c r="F4620" s="6">
        <v>3651</v>
      </c>
      <c r="G4620" t="b">
        <f t="shared" si="645"/>
        <v>0</v>
      </c>
      <c r="H4620" t="b">
        <f t="shared" si="646"/>
        <v>1</v>
      </c>
      <c r="I4620" t="b">
        <f t="shared" si="647"/>
        <v>1</v>
      </c>
      <c r="J4620" t="b">
        <f t="shared" si="648"/>
        <v>0</v>
      </c>
    </row>
    <row r="4621" spans="1:10">
      <c r="A4621" s="1" t="s">
        <v>417</v>
      </c>
      <c r="B4621" t="str">
        <f t="shared" si="652"/>
        <v xml:space="preserve"> Jastrzębie-Zdrój </v>
      </c>
      <c r="C4621" s="4" t="s">
        <v>15</v>
      </c>
      <c r="D4621" s="6">
        <v>6627</v>
      </c>
      <c r="E4621" s="6">
        <v>3406</v>
      </c>
      <c r="F4621" s="6">
        <v>3221</v>
      </c>
      <c r="G4621" t="b">
        <f t="shared" ref="G4621:G4684" si="654">IFERROR(IF(SEARCH(" - ",C4621)&gt;0,FALSE,TRUE),TRUE)</f>
        <v>0</v>
      </c>
      <c r="H4621" t="b">
        <f t="shared" ref="H4621:H4684" si="655">IFERROR(IF(SEARCH("65+",C4621)&gt;0,FALSE,TRUE),TRUE)</f>
        <v>1</v>
      </c>
      <c r="I4621" t="b">
        <f t="shared" ref="I4621:I4684" si="656">IFERROR(IF(SEARCH("70",C4621)&gt;0,FALSE,TRUE),TRUE)</f>
        <v>1</v>
      </c>
      <c r="J4621" t="b">
        <f t="shared" ref="J4621:J4684" si="657">AND(G4621:I4621)</f>
        <v>0</v>
      </c>
    </row>
    <row r="4622" spans="1:10">
      <c r="A4622" s="1" t="s">
        <v>417</v>
      </c>
      <c r="B4622" t="str">
        <f t="shared" si="652"/>
        <v xml:space="preserve"> Jastrzębie-Zdrój </v>
      </c>
      <c r="C4622" s="4" t="s">
        <v>16</v>
      </c>
      <c r="D4622" s="6">
        <v>5602</v>
      </c>
      <c r="E4622" s="6">
        <v>2848</v>
      </c>
      <c r="F4622" s="6">
        <v>2754</v>
      </c>
      <c r="G4622" t="b">
        <f t="shared" si="654"/>
        <v>0</v>
      </c>
      <c r="H4622" t="b">
        <f t="shared" si="655"/>
        <v>1</v>
      </c>
      <c r="I4622" t="b">
        <f t="shared" si="656"/>
        <v>1</v>
      </c>
      <c r="J4622" t="b">
        <f t="shared" si="657"/>
        <v>0</v>
      </c>
    </row>
    <row r="4623" spans="1:10">
      <c r="A4623" s="1" t="s">
        <v>417</v>
      </c>
      <c r="B4623" t="str">
        <f t="shared" si="652"/>
        <v xml:space="preserve"> Jastrzębie-Zdrój </v>
      </c>
      <c r="C4623" s="4" t="s">
        <v>17</v>
      </c>
      <c r="D4623" s="6">
        <v>5525</v>
      </c>
      <c r="E4623" s="6">
        <v>2744</v>
      </c>
      <c r="F4623" s="6">
        <v>2781</v>
      </c>
      <c r="G4623" t="b">
        <f t="shared" si="654"/>
        <v>0</v>
      </c>
      <c r="H4623" t="b">
        <f t="shared" si="655"/>
        <v>1</v>
      </c>
      <c r="I4623" t="b">
        <f t="shared" si="656"/>
        <v>1</v>
      </c>
      <c r="J4623" t="b">
        <f t="shared" si="657"/>
        <v>0</v>
      </c>
    </row>
    <row r="4624" spans="1:10">
      <c r="A4624" s="1" t="s">
        <v>417</v>
      </c>
      <c r="B4624" t="str">
        <f t="shared" si="652"/>
        <v xml:space="preserve"> Jastrzębie-Zdrój </v>
      </c>
      <c r="C4624" s="4" t="s">
        <v>18</v>
      </c>
      <c r="D4624" s="6">
        <v>5538</v>
      </c>
      <c r="E4624" s="6">
        <v>2353</v>
      </c>
      <c r="F4624" s="6">
        <v>3185</v>
      </c>
      <c r="G4624" t="b">
        <f t="shared" si="654"/>
        <v>0</v>
      </c>
      <c r="H4624" t="b">
        <f t="shared" si="655"/>
        <v>1</v>
      </c>
      <c r="I4624" t="b">
        <f t="shared" si="656"/>
        <v>1</v>
      </c>
      <c r="J4624" t="b">
        <f t="shared" si="657"/>
        <v>0</v>
      </c>
    </row>
    <row r="4625" spans="1:10">
      <c r="A4625" s="1" t="s">
        <v>417</v>
      </c>
      <c r="B4625" t="str">
        <f t="shared" si="652"/>
        <v xml:space="preserve"> Jastrzębie-Zdrój </v>
      </c>
      <c r="C4625" s="4" t="s">
        <v>19</v>
      </c>
      <c r="D4625" s="6">
        <v>6928</v>
      </c>
      <c r="E4625" s="6">
        <v>2916</v>
      </c>
      <c r="F4625" s="6">
        <v>4012</v>
      </c>
      <c r="G4625" t="b">
        <f t="shared" si="654"/>
        <v>0</v>
      </c>
      <c r="H4625" t="b">
        <f t="shared" si="655"/>
        <v>1</v>
      </c>
      <c r="I4625" t="b">
        <f t="shared" si="656"/>
        <v>1</v>
      </c>
      <c r="J4625" t="b">
        <f t="shared" si="657"/>
        <v>0</v>
      </c>
    </row>
    <row r="4626" spans="1:10">
      <c r="A4626" s="1" t="s">
        <v>417</v>
      </c>
      <c r="B4626" t="str">
        <f t="shared" si="652"/>
        <v xml:space="preserve"> Jastrzębie-Zdrój </v>
      </c>
      <c r="C4626" s="4" t="s">
        <v>5</v>
      </c>
      <c r="D4626" s="6">
        <v>9541</v>
      </c>
      <c r="E4626" s="6">
        <v>4038</v>
      </c>
      <c r="F4626" s="6">
        <v>5503</v>
      </c>
      <c r="G4626" t="b">
        <f t="shared" si="654"/>
        <v>1</v>
      </c>
      <c r="H4626" t="b">
        <f t="shared" si="655"/>
        <v>1</v>
      </c>
      <c r="I4626" t="b">
        <f t="shared" si="656"/>
        <v>0</v>
      </c>
      <c r="J4626" t="b">
        <f t="shared" si="657"/>
        <v>0</v>
      </c>
    </row>
    <row r="4627" spans="1:10">
      <c r="A4627" s="1" t="s">
        <v>417</v>
      </c>
      <c r="B4627" t="str">
        <f t="shared" si="652"/>
        <v xml:space="preserve"> Jastrzębie-Zdrój </v>
      </c>
      <c r="C4627" s="4" t="s">
        <v>4</v>
      </c>
      <c r="D4627" s="6">
        <f>SUM(D4625:D4626)</f>
        <v>16469</v>
      </c>
      <c r="E4627" s="6">
        <f>SUM(E4625:E4626)</f>
        <v>6954</v>
      </c>
      <c r="F4627" s="6">
        <f t="shared" ref="F4627" si="658">SUM(F4625:F4626)</f>
        <v>9515</v>
      </c>
      <c r="G4627" t="b">
        <f t="shared" si="654"/>
        <v>1</v>
      </c>
      <c r="H4627" t="b">
        <f t="shared" si="655"/>
        <v>0</v>
      </c>
      <c r="I4627" t="b">
        <f t="shared" si="656"/>
        <v>1</v>
      </c>
      <c r="J4627" t="b">
        <f t="shared" si="657"/>
        <v>0</v>
      </c>
    </row>
    <row r="4628" spans="1:10">
      <c r="A4628" s="1" t="s">
        <v>417</v>
      </c>
      <c r="B4628" t="str">
        <f t="shared" si="652"/>
        <v xml:space="preserve"> Jaworzno </v>
      </c>
      <c r="C4628" s="4" t="s">
        <v>310</v>
      </c>
      <c r="D4628" s="6">
        <v>92618</v>
      </c>
      <c r="E4628" s="6">
        <v>44903</v>
      </c>
      <c r="F4628" s="6">
        <v>47715</v>
      </c>
      <c r="G4628" t="b">
        <f t="shared" si="654"/>
        <v>1</v>
      </c>
      <c r="H4628" t="b">
        <f t="shared" si="655"/>
        <v>1</v>
      </c>
      <c r="I4628" t="b">
        <f t="shared" si="656"/>
        <v>1</v>
      </c>
      <c r="J4628" t="b">
        <f t="shared" si="657"/>
        <v>1</v>
      </c>
    </row>
    <row r="4629" spans="1:10">
      <c r="A4629" s="1" t="s">
        <v>417</v>
      </c>
      <c r="B4629" t="str">
        <f t="shared" si="652"/>
        <v xml:space="preserve"> Jaworzno </v>
      </c>
      <c r="C4629" s="4" t="s">
        <v>6</v>
      </c>
      <c r="D4629" s="6">
        <v>4116</v>
      </c>
      <c r="E4629" s="6">
        <v>2121</v>
      </c>
      <c r="F4629" s="6">
        <v>1995</v>
      </c>
      <c r="G4629" t="b">
        <f t="shared" si="654"/>
        <v>0</v>
      </c>
      <c r="H4629" t="b">
        <f t="shared" si="655"/>
        <v>1</v>
      </c>
      <c r="I4629" t="b">
        <f t="shared" si="656"/>
        <v>1</v>
      </c>
      <c r="J4629" t="b">
        <f t="shared" si="657"/>
        <v>0</v>
      </c>
    </row>
    <row r="4630" spans="1:10">
      <c r="A4630" s="1" t="s">
        <v>417</v>
      </c>
      <c r="B4630" t="str">
        <f t="shared" si="652"/>
        <v xml:space="preserve"> Jaworzno </v>
      </c>
      <c r="C4630" s="4" t="s">
        <v>7</v>
      </c>
      <c r="D4630" s="6">
        <v>4500</v>
      </c>
      <c r="E4630" s="6">
        <v>2287</v>
      </c>
      <c r="F4630" s="6">
        <v>2213</v>
      </c>
      <c r="G4630" t="b">
        <f t="shared" si="654"/>
        <v>0</v>
      </c>
      <c r="H4630" t="b">
        <f t="shared" si="655"/>
        <v>1</v>
      </c>
      <c r="I4630" t="b">
        <f t="shared" si="656"/>
        <v>1</v>
      </c>
      <c r="J4630" t="b">
        <f t="shared" si="657"/>
        <v>0</v>
      </c>
    </row>
    <row r="4631" spans="1:10">
      <c r="A4631" s="1" t="s">
        <v>417</v>
      </c>
      <c r="B4631" t="str">
        <f t="shared" si="652"/>
        <v xml:space="preserve"> Jaworzno </v>
      </c>
      <c r="C4631" s="4" t="s">
        <v>8</v>
      </c>
      <c r="D4631" s="6">
        <v>3815</v>
      </c>
      <c r="E4631" s="6">
        <v>1955</v>
      </c>
      <c r="F4631" s="6">
        <v>1860</v>
      </c>
      <c r="G4631" t="b">
        <f t="shared" si="654"/>
        <v>0</v>
      </c>
      <c r="H4631" t="b">
        <f t="shared" si="655"/>
        <v>1</v>
      </c>
      <c r="I4631" t="b">
        <f t="shared" si="656"/>
        <v>1</v>
      </c>
      <c r="J4631" t="b">
        <f t="shared" si="657"/>
        <v>0</v>
      </c>
    </row>
    <row r="4632" spans="1:10">
      <c r="A4632" s="1" t="s">
        <v>417</v>
      </c>
      <c r="B4632" t="str">
        <f t="shared" si="652"/>
        <v xml:space="preserve"> Jaworzno </v>
      </c>
      <c r="C4632" s="4" t="s">
        <v>9</v>
      </c>
      <c r="D4632" s="6">
        <v>4097</v>
      </c>
      <c r="E4632" s="6">
        <v>2141</v>
      </c>
      <c r="F4632" s="6">
        <v>1956</v>
      </c>
      <c r="G4632" t="b">
        <f t="shared" si="654"/>
        <v>0</v>
      </c>
      <c r="H4632" t="b">
        <f t="shared" si="655"/>
        <v>1</v>
      </c>
      <c r="I4632" t="b">
        <f t="shared" si="656"/>
        <v>1</v>
      </c>
      <c r="J4632" t="b">
        <f t="shared" si="657"/>
        <v>0</v>
      </c>
    </row>
    <row r="4633" spans="1:10">
      <c r="A4633" s="1" t="s">
        <v>417</v>
      </c>
      <c r="B4633" t="str">
        <f t="shared" si="652"/>
        <v xml:space="preserve"> Jaworzno </v>
      </c>
      <c r="C4633" s="4" t="s">
        <v>10</v>
      </c>
      <c r="D4633" s="6">
        <v>5230</v>
      </c>
      <c r="E4633" s="6">
        <v>2639</v>
      </c>
      <c r="F4633" s="6">
        <v>2591</v>
      </c>
      <c r="G4633" t="b">
        <f t="shared" si="654"/>
        <v>0</v>
      </c>
      <c r="H4633" t="b">
        <f t="shared" si="655"/>
        <v>1</v>
      </c>
      <c r="I4633" t="b">
        <f t="shared" si="656"/>
        <v>1</v>
      </c>
      <c r="J4633" t="b">
        <f t="shared" si="657"/>
        <v>0</v>
      </c>
    </row>
    <row r="4634" spans="1:10">
      <c r="A4634" s="1" t="s">
        <v>417</v>
      </c>
      <c r="B4634" t="str">
        <f t="shared" si="652"/>
        <v xml:space="preserve"> Jaworzno </v>
      </c>
      <c r="C4634" s="4" t="s">
        <v>11</v>
      </c>
      <c r="D4634" s="6">
        <v>6891</v>
      </c>
      <c r="E4634" s="6">
        <v>3550</v>
      </c>
      <c r="F4634" s="6">
        <v>3341</v>
      </c>
      <c r="G4634" t="b">
        <f t="shared" si="654"/>
        <v>0</v>
      </c>
      <c r="H4634" t="b">
        <f t="shared" si="655"/>
        <v>1</v>
      </c>
      <c r="I4634" t="b">
        <f t="shared" si="656"/>
        <v>1</v>
      </c>
      <c r="J4634" t="b">
        <f t="shared" si="657"/>
        <v>0</v>
      </c>
    </row>
    <row r="4635" spans="1:10">
      <c r="A4635" s="1" t="s">
        <v>417</v>
      </c>
      <c r="B4635" t="str">
        <f t="shared" si="652"/>
        <v xml:space="preserve"> Jaworzno </v>
      </c>
      <c r="C4635" s="4" t="s">
        <v>12</v>
      </c>
      <c r="D4635" s="6">
        <v>7892</v>
      </c>
      <c r="E4635" s="6">
        <v>4094</v>
      </c>
      <c r="F4635" s="6">
        <v>3798</v>
      </c>
      <c r="G4635" t="b">
        <f t="shared" si="654"/>
        <v>0</v>
      </c>
      <c r="H4635" t="b">
        <f t="shared" si="655"/>
        <v>1</v>
      </c>
      <c r="I4635" t="b">
        <f t="shared" si="656"/>
        <v>1</v>
      </c>
      <c r="J4635" t="b">
        <f t="shared" si="657"/>
        <v>0</v>
      </c>
    </row>
    <row r="4636" spans="1:10">
      <c r="A4636" s="1" t="s">
        <v>417</v>
      </c>
      <c r="B4636" t="str">
        <f t="shared" si="652"/>
        <v xml:space="preserve"> Jaworzno </v>
      </c>
      <c r="C4636" s="4" t="s">
        <v>13</v>
      </c>
      <c r="D4636" s="6">
        <v>7166</v>
      </c>
      <c r="E4636" s="6">
        <v>3649</v>
      </c>
      <c r="F4636" s="6">
        <v>3517</v>
      </c>
      <c r="G4636" t="b">
        <f t="shared" si="654"/>
        <v>0</v>
      </c>
      <c r="H4636" t="b">
        <f t="shared" si="655"/>
        <v>1</v>
      </c>
      <c r="I4636" t="b">
        <f t="shared" si="656"/>
        <v>1</v>
      </c>
      <c r="J4636" t="b">
        <f t="shared" si="657"/>
        <v>0</v>
      </c>
    </row>
    <row r="4637" spans="1:10">
      <c r="A4637" s="1" t="s">
        <v>417</v>
      </c>
      <c r="B4637" t="str">
        <f t="shared" si="652"/>
        <v xml:space="preserve"> Jaworzno </v>
      </c>
      <c r="C4637" s="4" t="s">
        <v>14</v>
      </c>
      <c r="D4637" s="6">
        <v>6306</v>
      </c>
      <c r="E4637" s="6">
        <v>3231</v>
      </c>
      <c r="F4637" s="6">
        <v>3075</v>
      </c>
      <c r="G4637" t="b">
        <f t="shared" si="654"/>
        <v>0</v>
      </c>
      <c r="H4637" t="b">
        <f t="shared" si="655"/>
        <v>1</v>
      </c>
      <c r="I4637" t="b">
        <f t="shared" si="656"/>
        <v>1</v>
      </c>
      <c r="J4637" t="b">
        <f t="shared" si="657"/>
        <v>0</v>
      </c>
    </row>
    <row r="4638" spans="1:10">
      <c r="A4638" s="1" t="s">
        <v>417</v>
      </c>
      <c r="B4638" t="str">
        <f t="shared" si="652"/>
        <v xml:space="preserve"> Jaworzno </v>
      </c>
      <c r="C4638" s="4" t="s">
        <v>15</v>
      </c>
      <c r="D4638" s="6">
        <v>6033</v>
      </c>
      <c r="E4638" s="6">
        <v>2992</v>
      </c>
      <c r="F4638" s="6">
        <v>3041</v>
      </c>
      <c r="G4638" t="b">
        <f t="shared" si="654"/>
        <v>0</v>
      </c>
      <c r="H4638" t="b">
        <f t="shared" si="655"/>
        <v>1</v>
      </c>
      <c r="I4638" t="b">
        <f t="shared" si="656"/>
        <v>1</v>
      </c>
      <c r="J4638" t="b">
        <f t="shared" si="657"/>
        <v>0</v>
      </c>
    </row>
    <row r="4639" spans="1:10">
      <c r="A4639" s="1" t="s">
        <v>417</v>
      </c>
      <c r="B4639" t="str">
        <f t="shared" si="652"/>
        <v xml:space="preserve"> Jaworzno </v>
      </c>
      <c r="C4639" s="4" t="s">
        <v>16</v>
      </c>
      <c r="D4639" s="6">
        <v>6656</v>
      </c>
      <c r="E4639" s="6">
        <v>3260</v>
      </c>
      <c r="F4639" s="6">
        <v>3396</v>
      </c>
      <c r="G4639" t="b">
        <f t="shared" si="654"/>
        <v>0</v>
      </c>
      <c r="H4639" t="b">
        <f t="shared" si="655"/>
        <v>1</v>
      </c>
      <c r="I4639" t="b">
        <f t="shared" si="656"/>
        <v>1</v>
      </c>
      <c r="J4639" t="b">
        <f t="shared" si="657"/>
        <v>0</v>
      </c>
    </row>
    <row r="4640" spans="1:10">
      <c r="A4640" s="1" t="s">
        <v>417</v>
      </c>
      <c r="B4640" t="str">
        <f t="shared" si="652"/>
        <v xml:space="preserve"> Jaworzno </v>
      </c>
      <c r="C4640" s="4" t="s">
        <v>17</v>
      </c>
      <c r="D4640" s="6">
        <v>7926</v>
      </c>
      <c r="E4640" s="6">
        <v>3828</v>
      </c>
      <c r="F4640" s="6">
        <v>4098</v>
      </c>
      <c r="G4640" t="b">
        <f t="shared" si="654"/>
        <v>0</v>
      </c>
      <c r="H4640" t="b">
        <f t="shared" si="655"/>
        <v>1</v>
      </c>
      <c r="I4640" t="b">
        <f t="shared" si="656"/>
        <v>1</v>
      </c>
      <c r="J4640" t="b">
        <f t="shared" si="657"/>
        <v>0</v>
      </c>
    </row>
    <row r="4641" spans="1:10">
      <c r="A4641" s="1" t="s">
        <v>417</v>
      </c>
      <c r="B4641" t="str">
        <f t="shared" si="652"/>
        <v xml:space="preserve"> Jaworzno </v>
      </c>
      <c r="C4641" s="4" t="s">
        <v>18</v>
      </c>
      <c r="D4641" s="6">
        <v>6651</v>
      </c>
      <c r="E4641" s="6">
        <v>3145</v>
      </c>
      <c r="F4641" s="6">
        <v>3506</v>
      </c>
      <c r="G4641" t="b">
        <f t="shared" si="654"/>
        <v>0</v>
      </c>
      <c r="H4641" t="b">
        <f t="shared" si="655"/>
        <v>1</v>
      </c>
      <c r="I4641" t="b">
        <f t="shared" si="656"/>
        <v>1</v>
      </c>
      <c r="J4641" t="b">
        <f t="shared" si="657"/>
        <v>0</v>
      </c>
    </row>
    <row r="4642" spans="1:10">
      <c r="A4642" s="1" t="s">
        <v>417</v>
      </c>
      <c r="B4642" t="str">
        <f t="shared" si="652"/>
        <v xml:space="preserve"> Jaworzno </v>
      </c>
      <c r="C4642" s="4" t="s">
        <v>19</v>
      </c>
      <c r="D4642" s="6">
        <v>5140</v>
      </c>
      <c r="E4642" s="6">
        <v>2280</v>
      </c>
      <c r="F4642" s="6">
        <v>2860</v>
      </c>
      <c r="G4642" t="b">
        <f t="shared" si="654"/>
        <v>0</v>
      </c>
      <c r="H4642" t="b">
        <f t="shared" si="655"/>
        <v>1</v>
      </c>
      <c r="I4642" t="b">
        <f t="shared" si="656"/>
        <v>1</v>
      </c>
      <c r="J4642" t="b">
        <f t="shared" si="657"/>
        <v>0</v>
      </c>
    </row>
    <row r="4643" spans="1:10">
      <c r="A4643" s="1" t="s">
        <v>417</v>
      </c>
      <c r="B4643" t="str">
        <f t="shared" si="652"/>
        <v xml:space="preserve"> Jaworzno </v>
      </c>
      <c r="C4643" s="4" t="s">
        <v>5</v>
      </c>
      <c r="D4643" s="6">
        <v>10199</v>
      </c>
      <c r="E4643" s="6">
        <v>3731</v>
      </c>
      <c r="F4643" s="6">
        <v>6468</v>
      </c>
      <c r="G4643" t="b">
        <f t="shared" si="654"/>
        <v>1</v>
      </c>
      <c r="H4643" t="b">
        <f t="shared" si="655"/>
        <v>1</v>
      </c>
      <c r="I4643" t="b">
        <f t="shared" si="656"/>
        <v>0</v>
      </c>
      <c r="J4643" t="b">
        <f t="shared" si="657"/>
        <v>0</v>
      </c>
    </row>
    <row r="4644" spans="1:10">
      <c r="A4644" s="1" t="s">
        <v>417</v>
      </c>
      <c r="B4644" t="str">
        <f t="shared" si="652"/>
        <v xml:space="preserve"> Jaworzno </v>
      </c>
      <c r="C4644" s="4" t="s">
        <v>4</v>
      </c>
      <c r="D4644" s="6">
        <f>SUM(D4642:D4643)</f>
        <v>15339</v>
      </c>
      <c r="E4644" s="6">
        <f>SUM(E4642:E4643)</f>
        <v>6011</v>
      </c>
      <c r="F4644" s="6">
        <f t="shared" ref="F4644" si="659">SUM(F4642:F4643)</f>
        <v>9328</v>
      </c>
      <c r="G4644" t="b">
        <f t="shared" si="654"/>
        <v>1</v>
      </c>
      <c r="H4644" t="b">
        <f t="shared" si="655"/>
        <v>0</v>
      </c>
      <c r="I4644" t="b">
        <f t="shared" si="656"/>
        <v>1</v>
      </c>
      <c r="J4644" t="b">
        <f t="shared" si="657"/>
        <v>0</v>
      </c>
    </row>
    <row r="4645" spans="1:10">
      <c r="A4645" s="1" t="s">
        <v>417</v>
      </c>
      <c r="B4645" t="str">
        <f t="shared" si="652"/>
        <v xml:space="preserve"> Katowice </v>
      </c>
      <c r="C4645" s="4" t="s">
        <v>311</v>
      </c>
      <c r="D4645" s="6">
        <v>299012</v>
      </c>
      <c r="E4645" s="6">
        <v>142135</v>
      </c>
      <c r="F4645" s="6">
        <v>156877</v>
      </c>
      <c r="G4645" t="b">
        <f t="shared" si="654"/>
        <v>1</v>
      </c>
      <c r="H4645" t="b">
        <f t="shared" si="655"/>
        <v>1</v>
      </c>
      <c r="I4645" t="b">
        <f t="shared" si="656"/>
        <v>1</v>
      </c>
      <c r="J4645" t="b">
        <f t="shared" si="657"/>
        <v>1</v>
      </c>
    </row>
    <row r="4646" spans="1:10">
      <c r="A4646" s="1" t="s">
        <v>417</v>
      </c>
      <c r="B4646" t="str">
        <f t="shared" si="652"/>
        <v xml:space="preserve"> Katowice </v>
      </c>
      <c r="C4646" s="4" t="s">
        <v>6</v>
      </c>
      <c r="D4646" s="6">
        <v>12792</v>
      </c>
      <c r="E4646" s="6">
        <v>6562</v>
      </c>
      <c r="F4646" s="6">
        <v>6230</v>
      </c>
      <c r="G4646" t="b">
        <f t="shared" si="654"/>
        <v>0</v>
      </c>
      <c r="H4646" t="b">
        <f t="shared" si="655"/>
        <v>1</v>
      </c>
      <c r="I4646" t="b">
        <f t="shared" si="656"/>
        <v>1</v>
      </c>
      <c r="J4646" t="b">
        <f t="shared" si="657"/>
        <v>0</v>
      </c>
    </row>
    <row r="4647" spans="1:10">
      <c r="A4647" s="1" t="s">
        <v>417</v>
      </c>
      <c r="B4647" t="str">
        <f t="shared" si="652"/>
        <v xml:space="preserve"> Katowice </v>
      </c>
      <c r="C4647" s="4" t="s">
        <v>7</v>
      </c>
      <c r="D4647" s="6">
        <v>12902</v>
      </c>
      <c r="E4647" s="6">
        <v>6572</v>
      </c>
      <c r="F4647" s="6">
        <v>6330</v>
      </c>
      <c r="G4647" t="b">
        <f t="shared" si="654"/>
        <v>0</v>
      </c>
      <c r="H4647" t="b">
        <f t="shared" si="655"/>
        <v>1</v>
      </c>
      <c r="I4647" t="b">
        <f t="shared" si="656"/>
        <v>1</v>
      </c>
      <c r="J4647" t="b">
        <f t="shared" si="657"/>
        <v>0</v>
      </c>
    </row>
    <row r="4648" spans="1:10">
      <c r="A4648" s="1" t="s">
        <v>417</v>
      </c>
      <c r="B4648" t="str">
        <f t="shared" si="652"/>
        <v xml:space="preserve"> Katowice </v>
      </c>
      <c r="C4648" s="4" t="s">
        <v>8</v>
      </c>
      <c r="D4648" s="6">
        <v>10806</v>
      </c>
      <c r="E4648" s="6">
        <v>5506</v>
      </c>
      <c r="F4648" s="6">
        <v>5300</v>
      </c>
      <c r="G4648" t="b">
        <f t="shared" si="654"/>
        <v>0</v>
      </c>
      <c r="H4648" t="b">
        <f t="shared" si="655"/>
        <v>1</v>
      </c>
      <c r="I4648" t="b">
        <f t="shared" si="656"/>
        <v>1</v>
      </c>
      <c r="J4648" t="b">
        <f t="shared" si="657"/>
        <v>0</v>
      </c>
    </row>
    <row r="4649" spans="1:10">
      <c r="A4649" s="1" t="s">
        <v>417</v>
      </c>
      <c r="B4649" t="str">
        <f t="shared" si="652"/>
        <v xml:space="preserve"> Katowice </v>
      </c>
      <c r="C4649" s="4" t="s">
        <v>9</v>
      </c>
      <c r="D4649" s="6">
        <v>11642</v>
      </c>
      <c r="E4649" s="6">
        <v>5947</v>
      </c>
      <c r="F4649" s="6">
        <v>5695</v>
      </c>
      <c r="G4649" t="b">
        <f t="shared" si="654"/>
        <v>0</v>
      </c>
      <c r="H4649" t="b">
        <f t="shared" si="655"/>
        <v>1</v>
      </c>
      <c r="I4649" t="b">
        <f t="shared" si="656"/>
        <v>1</v>
      </c>
      <c r="J4649" t="b">
        <f t="shared" si="657"/>
        <v>0</v>
      </c>
    </row>
    <row r="4650" spans="1:10">
      <c r="A4650" s="1" t="s">
        <v>417</v>
      </c>
      <c r="B4650" t="str">
        <f t="shared" si="652"/>
        <v xml:space="preserve"> Katowice </v>
      </c>
      <c r="C4650" s="4" t="s">
        <v>10</v>
      </c>
      <c r="D4650" s="6">
        <v>15742</v>
      </c>
      <c r="E4650" s="6">
        <v>8035</v>
      </c>
      <c r="F4650" s="6">
        <v>7707</v>
      </c>
      <c r="G4650" t="b">
        <f t="shared" si="654"/>
        <v>0</v>
      </c>
      <c r="H4650" t="b">
        <f t="shared" si="655"/>
        <v>1</v>
      </c>
      <c r="I4650" t="b">
        <f t="shared" si="656"/>
        <v>1</v>
      </c>
      <c r="J4650" t="b">
        <f t="shared" si="657"/>
        <v>0</v>
      </c>
    </row>
    <row r="4651" spans="1:10">
      <c r="A4651" s="1" t="s">
        <v>417</v>
      </c>
      <c r="B4651" t="str">
        <f t="shared" si="652"/>
        <v xml:space="preserve"> Katowice </v>
      </c>
      <c r="C4651" s="4" t="s">
        <v>11</v>
      </c>
      <c r="D4651" s="6">
        <v>21189</v>
      </c>
      <c r="E4651" s="6">
        <v>10740</v>
      </c>
      <c r="F4651" s="6">
        <v>10449</v>
      </c>
      <c r="G4651" t="b">
        <f t="shared" si="654"/>
        <v>0</v>
      </c>
      <c r="H4651" t="b">
        <f t="shared" si="655"/>
        <v>1</v>
      </c>
      <c r="I4651" t="b">
        <f t="shared" si="656"/>
        <v>1</v>
      </c>
      <c r="J4651" t="b">
        <f t="shared" si="657"/>
        <v>0</v>
      </c>
    </row>
    <row r="4652" spans="1:10">
      <c r="A4652" s="1" t="s">
        <v>417</v>
      </c>
      <c r="B4652" t="str">
        <f t="shared" si="652"/>
        <v xml:space="preserve"> Katowice </v>
      </c>
      <c r="C4652" s="4" t="s">
        <v>12</v>
      </c>
      <c r="D4652" s="6">
        <v>25644</v>
      </c>
      <c r="E4652" s="6">
        <v>13008</v>
      </c>
      <c r="F4652" s="6">
        <v>12636</v>
      </c>
      <c r="G4652" t="b">
        <f t="shared" si="654"/>
        <v>0</v>
      </c>
      <c r="H4652" t="b">
        <f t="shared" si="655"/>
        <v>1</v>
      </c>
      <c r="I4652" t="b">
        <f t="shared" si="656"/>
        <v>1</v>
      </c>
      <c r="J4652" t="b">
        <f t="shared" si="657"/>
        <v>0</v>
      </c>
    </row>
    <row r="4653" spans="1:10">
      <c r="A4653" s="1" t="s">
        <v>417</v>
      </c>
      <c r="B4653" t="str">
        <f t="shared" si="652"/>
        <v xml:space="preserve"> Katowice </v>
      </c>
      <c r="C4653" s="4" t="s">
        <v>13</v>
      </c>
      <c r="D4653" s="6">
        <v>23005</v>
      </c>
      <c r="E4653" s="6">
        <v>11588</v>
      </c>
      <c r="F4653" s="6">
        <v>11417</v>
      </c>
      <c r="G4653" t="b">
        <f t="shared" si="654"/>
        <v>0</v>
      </c>
      <c r="H4653" t="b">
        <f t="shared" si="655"/>
        <v>1</v>
      </c>
      <c r="I4653" t="b">
        <f t="shared" si="656"/>
        <v>1</v>
      </c>
      <c r="J4653" t="b">
        <f t="shared" si="657"/>
        <v>0</v>
      </c>
    </row>
    <row r="4654" spans="1:10">
      <c r="A4654" s="1" t="s">
        <v>417</v>
      </c>
      <c r="B4654" t="str">
        <f t="shared" si="652"/>
        <v xml:space="preserve"> Katowice </v>
      </c>
      <c r="C4654" s="4" t="s">
        <v>14</v>
      </c>
      <c r="D4654" s="6">
        <v>20089</v>
      </c>
      <c r="E4654" s="6">
        <v>9963</v>
      </c>
      <c r="F4654" s="6">
        <v>10126</v>
      </c>
      <c r="G4654" t="b">
        <f t="shared" si="654"/>
        <v>0</v>
      </c>
      <c r="H4654" t="b">
        <f t="shared" si="655"/>
        <v>1</v>
      </c>
      <c r="I4654" t="b">
        <f t="shared" si="656"/>
        <v>1</v>
      </c>
      <c r="J4654" t="b">
        <f t="shared" si="657"/>
        <v>0</v>
      </c>
    </row>
    <row r="4655" spans="1:10">
      <c r="A4655" s="1" t="s">
        <v>417</v>
      </c>
      <c r="B4655" t="str">
        <f t="shared" si="652"/>
        <v xml:space="preserve"> Katowice </v>
      </c>
      <c r="C4655" s="4" t="s">
        <v>15</v>
      </c>
      <c r="D4655" s="6">
        <v>18744</v>
      </c>
      <c r="E4655" s="6">
        <v>9266</v>
      </c>
      <c r="F4655" s="6">
        <v>9478</v>
      </c>
      <c r="G4655" t="b">
        <f t="shared" si="654"/>
        <v>0</v>
      </c>
      <c r="H4655" t="b">
        <f t="shared" si="655"/>
        <v>1</v>
      </c>
      <c r="I4655" t="b">
        <f t="shared" si="656"/>
        <v>1</v>
      </c>
      <c r="J4655" t="b">
        <f t="shared" si="657"/>
        <v>0</v>
      </c>
    </row>
    <row r="4656" spans="1:10">
      <c r="A4656" s="1" t="s">
        <v>417</v>
      </c>
      <c r="B4656" t="str">
        <f t="shared" si="652"/>
        <v xml:space="preserve"> Katowice </v>
      </c>
      <c r="C4656" s="4" t="s">
        <v>16</v>
      </c>
      <c r="D4656" s="6">
        <v>19837</v>
      </c>
      <c r="E4656" s="6">
        <v>9715</v>
      </c>
      <c r="F4656" s="6">
        <v>10122</v>
      </c>
      <c r="G4656" t="b">
        <f t="shared" si="654"/>
        <v>0</v>
      </c>
      <c r="H4656" t="b">
        <f t="shared" si="655"/>
        <v>1</v>
      </c>
      <c r="I4656" t="b">
        <f t="shared" si="656"/>
        <v>1</v>
      </c>
      <c r="J4656" t="b">
        <f t="shared" si="657"/>
        <v>0</v>
      </c>
    </row>
    <row r="4657" spans="1:10">
      <c r="A4657" s="1" t="s">
        <v>417</v>
      </c>
      <c r="B4657" t="str">
        <f t="shared" si="652"/>
        <v xml:space="preserve"> Katowice </v>
      </c>
      <c r="C4657" s="4" t="s">
        <v>17</v>
      </c>
      <c r="D4657" s="6">
        <v>23775</v>
      </c>
      <c r="E4657" s="6">
        <v>11374</v>
      </c>
      <c r="F4657" s="6">
        <v>12401</v>
      </c>
      <c r="G4657" t="b">
        <f t="shared" si="654"/>
        <v>0</v>
      </c>
      <c r="H4657" t="b">
        <f t="shared" si="655"/>
        <v>1</v>
      </c>
      <c r="I4657" t="b">
        <f t="shared" si="656"/>
        <v>1</v>
      </c>
      <c r="J4657" t="b">
        <f t="shared" si="657"/>
        <v>0</v>
      </c>
    </row>
    <row r="4658" spans="1:10">
      <c r="A4658" s="1" t="s">
        <v>417</v>
      </c>
      <c r="B4658" t="str">
        <f t="shared" si="652"/>
        <v xml:space="preserve"> Katowice </v>
      </c>
      <c r="C4658" s="4" t="s">
        <v>18</v>
      </c>
      <c r="D4658" s="6">
        <v>22965</v>
      </c>
      <c r="E4658" s="6">
        <v>10367</v>
      </c>
      <c r="F4658" s="6">
        <v>12598</v>
      </c>
      <c r="G4658" t="b">
        <f t="shared" si="654"/>
        <v>0</v>
      </c>
      <c r="H4658" t="b">
        <f t="shared" si="655"/>
        <v>1</v>
      </c>
      <c r="I4658" t="b">
        <f t="shared" si="656"/>
        <v>1</v>
      </c>
      <c r="J4658" t="b">
        <f t="shared" si="657"/>
        <v>0</v>
      </c>
    </row>
    <row r="4659" spans="1:10">
      <c r="A4659" s="1" t="s">
        <v>417</v>
      </c>
      <c r="B4659" t="str">
        <f t="shared" si="652"/>
        <v xml:space="preserve"> Katowice </v>
      </c>
      <c r="C4659" s="4" t="s">
        <v>19</v>
      </c>
      <c r="D4659" s="6">
        <v>19260</v>
      </c>
      <c r="E4659" s="6">
        <v>8256</v>
      </c>
      <c r="F4659" s="6">
        <v>11004</v>
      </c>
      <c r="G4659" t="b">
        <f t="shared" si="654"/>
        <v>0</v>
      </c>
      <c r="H4659" t="b">
        <f t="shared" si="655"/>
        <v>1</v>
      </c>
      <c r="I4659" t="b">
        <f t="shared" si="656"/>
        <v>1</v>
      </c>
      <c r="J4659" t="b">
        <f t="shared" si="657"/>
        <v>0</v>
      </c>
    </row>
    <row r="4660" spans="1:10">
      <c r="A4660" s="1" t="s">
        <v>417</v>
      </c>
      <c r="B4660" t="str">
        <f t="shared" si="652"/>
        <v xml:space="preserve"> Katowice </v>
      </c>
      <c r="C4660" s="4" t="s">
        <v>5</v>
      </c>
      <c r="D4660" s="6">
        <v>40620</v>
      </c>
      <c r="E4660" s="6">
        <v>15236</v>
      </c>
      <c r="F4660" s="6">
        <v>25384</v>
      </c>
      <c r="G4660" t="b">
        <f t="shared" si="654"/>
        <v>1</v>
      </c>
      <c r="H4660" t="b">
        <f t="shared" si="655"/>
        <v>1</v>
      </c>
      <c r="I4660" t="b">
        <f t="shared" si="656"/>
        <v>0</v>
      </c>
      <c r="J4660" t="b">
        <f t="shared" si="657"/>
        <v>0</v>
      </c>
    </row>
    <row r="4661" spans="1:10">
      <c r="A4661" s="1" t="s">
        <v>417</v>
      </c>
      <c r="B4661" t="str">
        <f t="shared" si="652"/>
        <v xml:space="preserve"> Katowice </v>
      </c>
      <c r="C4661" s="4" t="s">
        <v>4</v>
      </c>
      <c r="D4661" s="6">
        <f>SUM(D4659:D4660)</f>
        <v>59880</v>
      </c>
      <c r="E4661" s="6">
        <f>SUM(E4659:E4660)</f>
        <v>23492</v>
      </c>
      <c r="F4661" s="6">
        <f t="shared" ref="F4661" si="660">SUM(F4659:F4660)</f>
        <v>36388</v>
      </c>
      <c r="G4661" t="b">
        <f t="shared" si="654"/>
        <v>1</v>
      </c>
      <c r="H4661" t="b">
        <f t="shared" si="655"/>
        <v>0</v>
      </c>
      <c r="I4661" t="b">
        <f t="shared" si="656"/>
        <v>1</v>
      </c>
      <c r="J4661" t="b">
        <f t="shared" si="657"/>
        <v>0</v>
      </c>
    </row>
    <row r="4662" spans="1:10">
      <c r="A4662" s="1" t="s">
        <v>417</v>
      </c>
      <c r="B4662" t="str">
        <f t="shared" si="652"/>
        <v xml:space="preserve"> Mysłowice </v>
      </c>
      <c r="C4662" s="4" t="s">
        <v>312</v>
      </c>
      <c r="D4662" s="6">
        <v>74711</v>
      </c>
      <c r="E4662" s="6">
        <v>36162</v>
      </c>
      <c r="F4662" s="6">
        <v>38549</v>
      </c>
      <c r="G4662" t="b">
        <f t="shared" si="654"/>
        <v>1</v>
      </c>
      <c r="H4662" t="b">
        <f t="shared" si="655"/>
        <v>1</v>
      </c>
      <c r="I4662" t="b">
        <f t="shared" si="656"/>
        <v>1</v>
      </c>
      <c r="J4662" t="b">
        <f t="shared" si="657"/>
        <v>1</v>
      </c>
    </row>
    <row r="4663" spans="1:10">
      <c r="A4663" s="1" t="s">
        <v>417</v>
      </c>
      <c r="B4663" t="str">
        <f t="shared" si="652"/>
        <v xml:space="preserve"> Mysłowice </v>
      </c>
      <c r="C4663" s="4" t="s">
        <v>6</v>
      </c>
      <c r="D4663" s="6">
        <v>3740</v>
      </c>
      <c r="E4663" s="6">
        <v>1903</v>
      </c>
      <c r="F4663" s="6">
        <v>1837</v>
      </c>
      <c r="G4663" t="b">
        <f t="shared" si="654"/>
        <v>0</v>
      </c>
      <c r="H4663" t="b">
        <f t="shared" si="655"/>
        <v>1</v>
      </c>
      <c r="I4663" t="b">
        <f t="shared" si="656"/>
        <v>1</v>
      </c>
      <c r="J4663" t="b">
        <f t="shared" si="657"/>
        <v>0</v>
      </c>
    </row>
    <row r="4664" spans="1:10">
      <c r="A4664" s="1" t="s">
        <v>417</v>
      </c>
      <c r="B4664" t="str">
        <f t="shared" ref="B4664:B4727" si="661">IF(C4663="65+",C4664,B4663)</f>
        <v xml:space="preserve"> Mysłowice </v>
      </c>
      <c r="C4664" s="4" t="s">
        <v>7</v>
      </c>
      <c r="D4664" s="6">
        <v>4006</v>
      </c>
      <c r="E4664" s="6">
        <v>2030</v>
      </c>
      <c r="F4664" s="6">
        <v>1976</v>
      </c>
      <c r="G4664" t="b">
        <f t="shared" si="654"/>
        <v>0</v>
      </c>
      <c r="H4664" t="b">
        <f t="shared" si="655"/>
        <v>1</v>
      </c>
      <c r="I4664" t="b">
        <f t="shared" si="656"/>
        <v>1</v>
      </c>
      <c r="J4664" t="b">
        <f t="shared" si="657"/>
        <v>0</v>
      </c>
    </row>
    <row r="4665" spans="1:10">
      <c r="A4665" s="1" t="s">
        <v>417</v>
      </c>
      <c r="B4665" t="str">
        <f t="shared" si="661"/>
        <v xml:space="preserve"> Mysłowice </v>
      </c>
      <c r="C4665" s="4" t="s">
        <v>8</v>
      </c>
      <c r="D4665" s="6">
        <v>3340</v>
      </c>
      <c r="E4665" s="6">
        <v>1732</v>
      </c>
      <c r="F4665" s="6">
        <v>1608</v>
      </c>
      <c r="G4665" t="b">
        <f t="shared" si="654"/>
        <v>0</v>
      </c>
      <c r="H4665" t="b">
        <f t="shared" si="655"/>
        <v>1</v>
      </c>
      <c r="I4665" t="b">
        <f t="shared" si="656"/>
        <v>1</v>
      </c>
      <c r="J4665" t="b">
        <f t="shared" si="657"/>
        <v>0</v>
      </c>
    </row>
    <row r="4666" spans="1:10">
      <c r="A4666" s="1" t="s">
        <v>417</v>
      </c>
      <c r="B4666" t="str">
        <f t="shared" si="661"/>
        <v xml:space="preserve"> Mysłowice </v>
      </c>
      <c r="C4666" s="4" t="s">
        <v>9</v>
      </c>
      <c r="D4666" s="6">
        <v>3305</v>
      </c>
      <c r="E4666" s="6">
        <v>1665</v>
      </c>
      <c r="F4666" s="6">
        <v>1640</v>
      </c>
      <c r="G4666" t="b">
        <f t="shared" si="654"/>
        <v>0</v>
      </c>
      <c r="H4666" t="b">
        <f t="shared" si="655"/>
        <v>1</v>
      </c>
      <c r="I4666" t="b">
        <f t="shared" si="656"/>
        <v>1</v>
      </c>
      <c r="J4666" t="b">
        <f t="shared" si="657"/>
        <v>0</v>
      </c>
    </row>
    <row r="4667" spans="1:10">
      <c r="A4667" s="1" t="s">
        <v>417</v>
      </c>
      <c r="B4667" t="str">
        <f t="shared" si="661"/>
        <v xml:space="preserve"> Mysłowice </v>
      </c>
      <c r="C4667" s="4" t="s">
        <v>10</v>
      </c>
      <c r="D4667" s="6">
        <v>4193</v>
      </c>
      <c r="E4667" s="6">
        <v>2142</v>
      </c>
      <c r="F4667" s="6">
        <v>2051</v>
      </c>
      <c r="G4667" t="b">
        <f t="shared" si="654"/>
        <v>0</v>
      </c>
      <c r="H4667" t="b">
        <f t="shared" si="655"/>
        <v>1</v>
      </c>
      <c r="I4667" t="b">
        <f t="shared" si="656"/>
        <v>1</v>
      </c>
      <c r="J4667" t="b">
        <f t="shared" si="657"/>
        <v>0</v>
      </c>
    </row>
    <row r="4668" spans="1:10">
      <c r="A4668" s="1" t="s">
        <v>417</v>
      </c>
      <c r="B4668" t="str">
        <f t="shared" si="661"/>
        <v xml:space="preserve"> Mysłowice </v>
      </c>
      <c r="C4668" s="4" t="s">
        <v>11</v>
      </c>
      <c r="D4668" s="6">
        <v>5684</v>
      </c>
      <c r="E4668" s="6">
        <v>2844</v>
      </c>
      <c r="F4668" s="6">
        <v>2840</v>
      </c>
      <c r="G4668" t="b">
        <f t="shared" si="654"/>
        <v>0</v>
      </c>
      <c r="H4668" t="b">
        <f t="shared" si="655"/>
        <v>1</v>
      </c>
      <c r="I4668" t="b">
        <f t="shared" si="656"/>
        <v>1</v>
      </c>
      <c r="J4668" t="b">
        <f t="shared" si="657"/>
        <v>0</v>
      </c>
    </row>
    <row r="4669" spans="1:10">
      <c r="A4669" s="1" t="s">
        <v>417</v>
      </c>
      <c r="B4669" t="str">
        <f t="shared" si="661"/>
        <v xml:space="preserve"> Mysłowice </v>
      </c>
      <c r="C4669" s="4" t="s">
        <v>12</v>
      </c>
      <c r="D4669" s="6">
        <v>6605</v>
      </c>
      <c r="E4669" s="6">
        <v>3370</v>
      </c>
      <c r="F4669" s="6">
        <v>3235</v>
      </c>
      <c r="G4669" t="b">
        <f t="shared" si="654"/>
        <v>0</v>
      </c>
      <c r="H4669" t="b">
        <f t="shared" si="655"/>
        <v>1</v>
      </c>
      <c r="I4669" t="b">
        <f t="shared" si="656"/>
        <v>1</v>
      </c>
      <c r="J4669" t="b">
        <f t="shared" si="657"/>
        <v>0</v>
      </c>
    </row>
    <row r="4670" spans="1:10">
      <c r="A4670" s="1" t="s">
        <v>417</v>
      </c>
      <c r="B4670" t="str">
        <f t="shared" si="661"/>
        <v xml:space="preserve"> Mysłowice </v>
      </c>
      <c r="C4670" s="4" t="s">
        <v>13</v>
      </c>
      <c r="D4670" s="6">
        <v>5821</v>
      </c>
      <c r="E4670" s="6">
        <v>2972</v>
      </c>
      <c r="F4670" s="6">
        <v>2849</v>
      </c>
      <c r="G4670" t="b">
        <f t="shared" si="654"/>
        <v>0</v>
      </c>
      <c r="H4670" t="b">
        <f t="shared" si="655"/>
        <v>1</v>
      </c>
      <c r="I4670" t="b">
        <f t="shared" si="656"/>
        <v>1</v>
      </c>
      <c r="J4670" t="b">
        <f t="shared" si="657"/>
        <v>0</v>
      </c>
    </row>
    <row r="4671" spans="1:10">
      <c r="A4671" s="1" t="s">
        <v>417</v>
      </c>
      <c r="B4671" t="str">
        <f t="shared" si="661"/>
        <v xml:space="preserve"> Mysłowice </v>
      </c>
      <c r="C4671" s="4" t="s">
        <v>14</v>
      </c>
      <c r="D4671" s="6">
        <v>5062</v>
      </c>
      <c r="E4671" s="6">
        <v>2576</v>
      </c>
      <c r="F4671" s="6">
        <v>2486</v>
      </c>
      <c r="G4671" t="b">
        <f t="shared" si="654"/>
        <v>0</v>
      </c>
      <c r="H4671" t="b">
        <f t="shared" si="655"/>
        <v>1</v>
      </c>
      <c r="I4671" t="b">
        <f t="shared" si="656"/>
        <v>1</v>
      </c>
      <c r="J4671" t="b">
        <f t="shared" si="657"/>
        <v>0</v>
      </c>
    </row>
    <row r="4672" spans="1:10">
      <c r="A4672" s="1" t="s">
        <v>417</v>
      </c>
      <c r="B4672" t="str">
        <f t="shared" si="661"/>
        <v xml:space="preserve"> Mysłowice </v>
      </c>
      <c r="C4672" s="4" t="s">
        <v>15</v>
      </c>
      <c r="D4672" s="6">
        <v>4630</v>
      </c>
      <c r="E4672" s="6">
        <v>2278</v>
      </c>
      <c r="F4672" s="6">
        <v>2352</v>
      </c>
      <c r="G4672" t="b">
        <f t="shared" si="654"/>
        <v>0</v>
      </c>
      <c r="H4672" t="b">
        <f t="shared" si="655"/>
        <v>1</v>
      </c>
      <c r="I4672" t="b">
        <f t="shared" si="656"/>
        <v>1</v>
      </c>
      <c r="J4672" t="b">
        <f t="shared" si="657"/>
        <v>0</v>
      </c>
    </row>
    <row r="4673" spans="1:10">
      <c r="A4673" s="1" t="s">
        <v>417</v>
      </c>
      <c r="B4673" t="str">
        <f t="shared" si="661"/>
        <v xml:space="preserve"> Mysłowice </v>
      </c>
      <c r="C4673" s="4" t="s">
        <v>16</v>
      </c>
      <c r="D4673" s="6">
        <v>5466</v>
      </c>
      <c r="E4673" s="6">
        <v>2580</v>
      </c>
      <c r="F4673" s="6">
        <v>2886</v>
      </c>
      <c r="G4673" t="b">
        <f t="shared" si="654"/>
        <v>0</v>
      </c>
      <c r="H4673" t="b">
        <f t="shared" si="655"/>
        <v>1</v>
      </c>
      <c r="I4673" t="b">
        <f t="shared" si="656"/>
        <v>1</v>
      </c>
      <c r="J4673" t="b">
        <f t="shared" si="657"/>
        <v>0</v>
      </c>
    </row>
    <row r="4674" spans="1:10">
      <c r="A4674" s="1" t="s">
        <v>417</v>
      </c>
      <c r="B4674" t="str">
        <f t="shared" si="661"/>
        <v xml:space="preserve"> Mysłowice </v>
      </c>
      <c r="C4674" s="4" t="s">
        <v>17</v>
      </c>
      <c r="D4674" s="6">
        <v>6305</v>
      </c>
      <c r="E4674" s="6">
        <v>3126</v>
      </c>
      <c r="F4674" s="6">
        <v>3179</v>
      </c>
      <c r="G4674" t="b">
        <f t="shared" si="654"/>
        <v>0</v>
      </c>
      <c r="H4674" t="b">
        <f t="shared" si="655"/>
        <v>1</v>
      </c>
      <c r="I4674" t="b">
        <f t="shared" si="656"/>
        <v>1</v>
      </c>
      <c r="J4674" t="b">
        <f t="shared" si="657"/>
        <v>0</v>
      </c>
    </row>
    <row r="4675" spans="1:10">
      <c r="A4675" s="1" t="s">
        <v>417</v>
      </c>
      <c r="B4675" t="str">
        <f t="shared" si="661"/>
        <v xml:space="preserve"> Mysłowice </v>
      </c>
      <c r="C4675" s="4" t="s">
        <v>18</v>
      </c>
      <c r="D4675" s="6">
        <v>5079</v>
      </c>
      <c r="E4675" s="6">
        <v>2368</v>
      </c>
      <c r="F4675" s="6">
        <v>2711</v>
      </c>
      <c r="G4675" t="b">
        <f t="shared" si="654"/>
        <v>0</v>
      </c>
      <c r="H4675" t="b">
        <f t="shared" si="655"/>
        <v>1</v>
      </c>
      <c r="I4675" t="b">
        <f t="shared" si="656"/>
        <v>1</v>
      </c>
      <c r="J4675" t="b">
        <f t="shared" si="657"/>
        <v>0</v>
      </c>
    </row>
    <row r="4676" spans="1:10">
      <c r="A4676" s="1" t="s">
        <v>417</v>
      </c>
      <c r="B4676" t="str">
        <f t="shared" si="661"/>
        <v xml:space="preserve"> Mysłowice </v>
      </c>
      <c r="C4676" s="4" t="s">
        <v>19</v>
      </c>
      <c r="D4676" s="6">
        <v>4001</v>
      </c>
      <c r="E4676" s="6">
        <v>1727</v>
      </c>
      <c r="F4676" s="6">
        <v>2274</v>
      </c>
      <c r="G4676" t="b">
        <f t="shared" si="654"/>
        <v>0</v>
      </c>
      <c r="H4676" t="b">
        <f t="shared" si="655"/>
        <v>1</v>
      </c>
      <c r="I4676" t="b">
        <f t="shared" si="656"/>
        <v>1</v>
      </c>
      <c r="J4676" t="b">
        <f t="shared" si="657"/>
        <v>0</v>
      </c>
    </row>
    <row r="4677" spans="1:10">
      <c r="A4677" s="1" t="s">
        <v>417</v>
      </c>
      <c r="B4677" t="str">
        <f t="shared" si="661"/>
        <v xml:space="preserve"> Mysłowice </v>
      </c>
      <c r="C4677" s="4" t="s">
        <v>5</v>
      </c>
      <c r="D4677" s="6">
        <v>7474</v>
      </c>
      <c r="E4677" s="6">
        <v>2849</v>
      </c>
      <c r="F4677" s="6">
        <v>4625</v>
      </c>
      <c r="G4677" t="b">
        <f t="shared" si="654"/>
        <v>1</v>
      </c>
      <c r="H4677" t="b">
        <f t="shared" si="655"/>
        <v>1</v>
      </c>
      <c r="I4677" t="b">
        <f t="shared" si="656"/>
        <v>0</v>
      </c>
      <c r="J4677" t="b">
        <f t="shared" si="657"/>
        <v>0</v>
      </c>
    </row>
    <row r="4678" spans="1:10">
      <c r="A4678" s="1" t="s">
        <v>417</v>
      </c>
      <c r="B4678" t="str">
        <f t="shared" si="661"/>
        <v xml:space="preserve"> Mysłowice </v>
      </c>
      <c r="C4678" s="4" t="s">
        <v>4</v>
      </c>
      <c r="D4678" s="6">
        <f>SUM(D4676:D4677)</f>
        <v>11475</v>
      </c>
      <c r="E4678" s="6">
        <f>SUM(E4676:E4677)</f>
        <v>4576</v>
      </c>
      <c r="F4678" s="6">
        <f t="shared" ref="F4678" si="662">SUM(F4676:F4677)</f>
        <v>6899</v>
      </c>
      <c r="G4678" t="b">
        <f t="shared" si="654"/>
        <v>1</v>
      </c>
      <c r="H4678" t="b">
        <f t="shared" si="655"/>
        <v>0</v>
      </c>
      <c r="I4678" t="b">
        <f t="shared" si="656"/>
        <v>1</v>
      </c>
      <c r="J4678" t="b">
        <f t="shared" si="657"/>
        <v>0</v>
      </c>
    </row>
    <row r="4679" spans="1:10">
      <c r="A4679" s="1" t="s">
        <v>417</v>
      </c>
      <c r="B4679" t="str">
        <f t="shared" si="661"/>
        <v xml:space="preserve"> Piekary Śląskie </v>
      </c>
      <c r="C4679" s="4" t="s">
        <v>77</v>
      </c>
      <c r="D4679" s="6">
        <v>56126</v>
      </c>
      <c r="E4679" s="6">
        <v>26900</v>
      </c>
      <c r="F4679" s="6">
        <v>29226</v>
      </c>
      <c r="G4679" t="b">
        <f t="shared" si="654"/>
        <v>1</v>
      </c>
      <c r="H4679" t="b">
        <f t="shared" si="655"/>
        <v>1</v>
      </c>
      <c r="I4679" t="b">
        <f t="shared" si="656"/>
        <v>1</v>
      </c>
      <c r="J4679" t="b">
        <f t="shared" si="657"/>
        <v>1</v>
      </c>
    </row>
    <row r="4680" spans="1:10">
      <c r="A4680" s="1" t="s">
        <v>417</v>
      </c>
      <c r="B4680" t="str">
        <f t="shared" si="661"/>
        <v xml:space="preserve"> Piekary Śląskie </v>
      </c>
      <c r="C4680" s="4" t="s">
        <v>6</v>
      </c>
      <c r="D4680" s="6">
        <v>2594</v>
      </c>
      <c r="E4680" s="6">
        <v>1319</v>
      </c>
      <c r="F4680" s="6">
        <v>1275</v>
      </c>
      <c r="G4680" t="b">
        <f t="shared" si="654"/>
        <v>0</v>
      </c>
      <c r="H4680" t="b">
        <f t="shared" si="655"/>
        <v>1</v>
      </c>
      <c r="I4680" t="b">
        <f t="shared" si="656"/>
        <v>1</v>
      </c>
      <c r="J4680" t="b">
        <f t="shared" si="657"/>
        <v>0</v>
      </c>
    </row>
    <row r="4681" spans="1:10">
      <c r="A4681" s="1" t="s">
        <v>417</v>
      </c>
      <c r="B4681" t="str">
        <f t="shared" si="661"/>
        <v xml:space="preserve"> Piekary Śląskie </v>
      </c>
      <c r="C4681" s="4" t="s">
        <v>7</v>
      </c>
      <c r="D4681" s="6">
        <v>2817</v>
      </c>
      <c r="E4681" s="6">
        <v>1455</v>
      </c>
      <c r="F4681" s="6">
        <v>1362</v>
      </c>
      <c r="G4681" t="b">
        <f t="shared" si="654"/>
        <v>0</v>
      </c>
      <c r="H4681" t="b">
        <f t="shared" si="655"/>
        <v>1</v>
      </c>
      <c r="I4681" t="b">
        <f t="shared" si="656"/>
        <v>1</v>
      </c>
      <c r="J4681" t="b">
        <f t="shared" si="657"/>
        <v>0</v>
      </c>
    </row>
    <row r="4682" spans="1:10">
      <c r="A4682" s="1" t="s">
        <v>417</v>
      </c>
      <c r="B4682" t="str">
        <f t="shared" si="661"/>
        <v xml:space="preserve"> Piekary Śląskie </v>
      </c>
      <c r="C4682" s="4" t="s">
        <v>8</v>
      </c>
      <c r="D4682" s="6">
        <v>2264</v>
      </c>
      <c r="E4682" s="6">
        <v>1158</v>
      </c>
      <c r="F4682" s="6">
        <v>1106</v>
      </c>
      <c r="G4682" t="b">
        <f t="shared" si="654"/>
        <v>0</v>
      </c>
      <c r="H4682" t="b">
        <f t="shared" si="655"/>
        <v>1</v>
      </c>
      <c r="I4682" t="b">
        <f t="shared" si="656"/>
        <v>1</v>
      </c>
      <c r="J4682" t="b">
        <f t="shared" si="657"/>
        <v>0</v>
      </c>
    </row>
    <row r="4683" spans="1:10">
      <c r="A4683" s="1" t="s">
        <v>417</v>
      </c>
      <c r="B4683" t="str">
        <f t="shared" si="661"/>
        <v xml:space="preserve"> Piekary Śląskie </v>
      </c>
      <c r="C4683" s="4" t="s">
        <v>9</v>
      </c>
      <c r="D4683" s="6">
        <v>2515</v>
      </c>
      <c r="E4683" s="6">
        <v>1267</v>
      </c>
      <c r="F4683" s="6">
        <v>1248</v>
      </c>
      <c r="G4683" t="b">
        <f t="shared" si="654"/>
        <v>0</v>
      </c>
      <c r="H4683" t="b">
        <f t="shared" si="655"/>
        <v>1</v>
      </c>
      <c r="I4683" t="b">
        <f t="shared" si="656"/>
        <v>1</v>
      </c>
      <c r="J4683" t="b">
        <f t="shared" si="657"/>
        <v>0</v>
      </c>
    </row>
    <row r="4684" spans="1:10">
      <c r="A4684" s="1" t="s">
        <v>417</v>
      </c>
      <c r="B4684" t="str">
        <f t="shared" si="661"/>
        <v xml:space="preserve"> Piekary Śląskie </v>
      </c>
      <c r="C4684" s="4" t="s">
        <v>10</v>
      </c>
      <c r="D4684" s="6">
        <v>3106</v>
      </c>
      <c r="E4684" s="6">
        <v>1568</v>
      </c>
      <c r="F4684" s="6">
        <v>1538</v>
      </c>
      <c r="G4684" t="b">
        <f t="shared" si="654"/>
        <v>0</v>
      </c>
      <c r="H4684" t="b">
        <f t="shared" si="655"/>
        <v>1</v>
      </c>
      <c r="I4684" t="b">
        <f t="shared" si="656"/>
        <v>1</v>
      </c>
      <c r="J4684" t="b">
        <f t="shared" si="657"/>
        <v>0</v>
      </c>
    </row>
    <row r="4685" spans="1:10">
      <c r="A4685" s="1" t="s">
        <v>417</v>
      </c>
      <c r="B4685" t="str">
        <f t="shared" si="661"/>
        <v xml:space="preserve"> Piekary Śląskie </v>
      </c>
      <c r="C4685" s="4" t="s">
        <v>11</v>
      </c>
      <c r="D4685" s="6">
        <v>4133</v>
      </c>
      <c r="E4685" s="6">
        <v>2061</v>
      </c>
      <c r="F4685" s="6">
        <v>2072</v>
      </c>
      <c r="G4685" t="b">
        <f t="shared" ref="G4685:G4748" si="663">IFERROR(IF(SEARCH(" - ",C4685)&gt;0,FALSE,TRUE),TRUE)</f>
        <v>0</v>
      </c>
      <c r="H4685" t="b">
        <f t="shared" ref="H4685:H4748" si="664">IFERROR(IF(SEARCH("65+",C4685)&gt;0,FALSE,TRUE),TRUE)</f>
        <v>1</v>
      </c>
      <c r="I4685" t="b">
        <f t="shared" ref="I4685:I4748" si="665">IFERROR(IF(SEARCH("70",C4685)&gt;0,FALSE,TRUE),TRUE)</f>
        <v>1</v>
      </c>
      <c r="J4685" t="b">
        <f t="shared" ref="J4685:J4748" si="666">AND(G4685:I4685)</f>
        <v>0</v>
      </c>
    </row>
    <row r="4686" spans="1:10">
      <c r="A4686" s="1" t="s">
        <v>417</v>
      </c>
      <c r="B4686" t="str">
        <f t="shared" si="661"/>
        <v xml:space="preserve"> Piekary Śląskie </v>
      </c>
      <c r="C4686" s="4" t="s">
        <v>12</v>
      </c>
      <c r="D4686" s="6">
        <v>4721</v>
      </c>
      <c r="E4686" s="6">
        <v>2437</v>
      </c>
      <c r="F4686" s="6">
        <v>2284</v>
      </c>
      <c r="G4686" t="b">
        <f t="shared" si="663"/>
        <v>0</v>
      </c>
      <c r="H4686" t="b">
        <f t="shared" si="664"/>
        <v>1</v>
      </c>
      <c r="I4686" t="b">
        <f t="shared" si="665"/>
        <v>1</v>
      </c>
      <c r="J4686" t="b">
        <f t="shared" si="666"/>
        <v>0</v>
      </c>
    </row>
    <row r="4687" spans="1:10">
      <c r="A4687" s="1" t="s">
        <v>417</v>
      </c>
      <c r="B4687" t="str">
        <f t="shared" si="661"/>
        <v xml:space="preserve"> Piekary Śląskie </v>
      </c>
      <c r="C4687" s="4" t="s">
        <v>13</v>
      </c>
      <c r="D4687" s="6">
        <v>4316</v>
      </c>
      <c r="E4687" s="6">
        <v>2190</v>
      </c>
      <c r="F4687" s="6">
        <v>2126</v>
      </c>
      <c r="G4687" t="b">
        <f t="shared" si="663"/>
        <v>0</v>
      </c>
      <c r="H4687" t="b">
        <f t="shared" si="664"/>
        <v>1</v>
      </c>
      <c r="I4687" t="b">
        <f t="shared" si="665"/>
        <v>1</v>
      </c>
      <c r="J4687" t="b">
        <f t="shared" si="666"/>
        <v>0</v>
      </c>
    </row>
    <row r="4688" spans="1:10">
      <c r="A4688" s="1" t="s">
        <v>417</v>
      </c>
      <c r="B4688" t="str">
        <f t="shared" si="661"/>
        <v xml:space="preserve"> Piekary Śląskie </v>
      </c>
      <c r="C4688" s="4" t="s">
        <v>14</v>
      </c>
      <c r="D4688" s="6">
        <v>3808</v>
      </c>
      <c r="E4688" s="6">
        <v>1930</v>
      </c>
      <c r="F4688" s="6">
        <v>1878</v>
      </c>
      <c r="G4688" t="b">
        <f t="shared" si="663"/>
        <v>0</v>
      </c>
      <c r="H4688" t="b">
        <f t="shared" si="664"/>
        <v>1</v>
      </c>
      <c r="I4688" t="b">
        <f t="shared" si="665"/>
        <v>1</v>
      </c>
      <c r="J4688" t="b">
        <f t="shared" si="666"/>
        <v>0</v>
      </c>
    </row>
    <row r="4689" spans="1:10">
      <c r="A4689" s="1" t="s">
        <v>417</v>
      </c>
      <c r="B4689" t="str">
        <f t="shared" si="661"/>
        <v xml:space="preserve"> Piekary Śląskie </v>
      </c>
      <c r="C4689" s="4" t="s">
        <v>15</v>
      </c>
      <c r="D4689" s="6">
        <v>3409</v>
      </c>
      <c r="E4689" s="6">
        <v>1720</v>
      </c>
      <c r="F4689" s="6">
        <v>1689</v>
      </c>
      <c r="G4689" t="b">
        <f t="shared" si="663"/>
        <v>0</v>
      </c>
      <c r="H4689" t="b">
        <f t="shared" si="664"/>
        <v>1</v>
      </c>
      <c r="I4689" t="b">
        <f t="shared" si="665"/>
        <v>1</v>
      </c>
      <c r="J4689" t="b">
        <f t="shared" si="666"/>
        <v>0</v>
      </c>
    </row>
    <row r="4690" spans="1:10">
      <c r="A4690" s="1" t="s">
        <v>417</v>
      </c>
      <c r="B4690" t="str">
        <f t="shared" si="661"/>
        <v xml:space="preserve"> Piekary Śląskie </v>
      </c>
      <c r="C4690" s="4" t="s">
        <v>16</v>
      </c>
      <c r="D4690" s="6">
        <v>3765</v>
      </c>
      <c r="E4690" s="6">
        <v>1835</v>
      </c>
      <c r="F4690" s="6">
        <v>1930</v>
      </c>
      <c r="G4690" t="b">
        <f t="shared" si="663"/>
        <v>0</v>
      </c>
      <c r="H4690" t="b">
        <f t="shared" si="664"/>
        <v>1</v>
      </c>
      <c r="I4690" t="b">
        <f t="shared" si="665"/>
        <v>1</v>
      </c>
      <c r="J4690" t="b">
        <f t="shared" si="666"/>
        <v>0</v>
      </c>
    </row>
    <row r="4691" spans="1:10">
      <c r="A4691" s="1" t="s">
        <v>417</v>
      </c>
      <c r="B4691" t="str">
        <f t="shared" si="661"/>
        <v xml:space="preserve"> Piekary Śląskie </v>
      </c>
      <c r="C4691" s="4" t="s">
        <v>17</v>
      </c>
      <c r="D4691" s="6">
        <v>4763</v>
      </c>
      <c r="E4691" s="6">
        <v>2265</v>
      </c>
      <c r="F4691" s="6">
        <v>2498</v>
      </c>
      <c r="G4691" t="b">
        <f t="shared" si="663"/>
        <v>0</v>
      </c>
      <c r="H4691" t="b">
        <f t="shared" si="664"/>
        <v>1</v>
      </c>
      <c r="I4691" t="b">
        <f t="shared" si="665"/>
        <v>1</v>
      </c>
      <c r="J4691" t="b">
        <f t="shared" si="666"/>
        <v>0</v>
      </c>
    </row>
    <row r="4692" spans="1:10">
      <c r="A4692" s="1" t="s">
        <v>417</v>
      </c>
      <c r="B4692" t="str">
        <f t="shared" si="661"/>
        <v xml:space="preserve"> Piekary Śląskie </v>
      </c>
      <c r="C4692" s="4" t="s">
        <v>18</v>
      </c>
      <c r="D4692" s="6">
        <v>4230</v>
      </c>
      <c r="E4692" s="6">
        <v>1975</v>
      </c>
      <c r="F4692" s="6">
        <v>2255</v>
      </c>
      <c r="G4692" t="b">
        <f t="shared" si="663"/>
        <v>0</v>
      </c>
      <c r="H4692" t="b">
        <f t="shared" si="664"/>
        <v>1</v>
      </c>
      <c r="I4692" t="b">
        <f t="shared" si="665"/>
        <v>1</v>
      </c>
      <c r="J4692" t="b">
        <f t="shared" si="666"/>
        <v>0</v>
      </c>
    </row>
    <row r="4693" spans="1:10">
      <c r="A4693" s="1" t="s">
        <v>417</v>
      </c>
      <c r="B4693" t="str">
        <f t="shared" si="661"/>
        <v xml:space="preserve"> Piekary Śląskie </v>
      </c>
      <c r="C4693" s="4" t="s">
        <v>19</v>
      </c>
      <c r="D4693" s="6">
        <v>3137</v>
      </c>
      <c r="E4693" s="6">
        <v>1373</v>
      </c>
      <c r="F4693" s="6">
        <v>1764</v>
      </c>
      <c r="G4693" t="b">
        <f t="shared" si="663"/>
        <v>0</v>
      </c>
      <c r="H4693" t="b">
        <f t="shared" si="664"/>
        <v>1</v>
      </c>
      <c r="I4693" t="b">
        <f t="shared" si="665"/>
        <v>1</v>
      </c>
      <c r="J4693" t="b">
        <f t="shared" si="666"/>
        <v>0</v>
      </c>
    </row>
    <row r="4694" spans="1:10">
      <c r="A4694" s="1" t="s">
        <v>417</v>
      </c>
      <c r="B4694" t="str">
        <f t="shared" si="661"/>
        <v xml:space="preserve"> Piekary Śląskie </v>
      </c>
      <c r="C4694" s="4" t="s">
        <v>5</v>
      </c>
      <c r="D4694" s="6">
        <v>6548</v>
      </c>
      <c r="E4694" s="6">
        <v>2347</v>
      </c>
      <c r="F4694" s="6">
        <v>4201</v>
      </c>
      <c r="G4694" t="b">
        <f t="shared" si="663"/>
        <v>1</v>
      </c>
      <c r="H4694" t="b">
        <f t="shared" si="664"/>
        <v>1</v>
      </c>
      <c r="I4694" t="b">
        <f t="shared" si="665"/>
        <v>0</v>
      </c>
      <c r="J4694" t="b">
        <f t="shared" si="666"/>
        <v>0</v>
      </c>
    </row>
    <row r="4695" spans="1:10">
      <c r="A4695" s="1" t="s">
        <v>417</v>
      </c>
      <c r="B4695" t="str">
        <f t="shared" si="661"/>
        <v xml:space="preserve"> Piekary Śląskie </v>
      </c>
      <c r="C4695" s="4" t="s">
        <v>4</v>
      </c>
      <c r="D4695" s="6">
        <f>SUM(D4693:D4694)</f>
        <v>9685</v>
      </c>
      <c r="E4695" s="6">
        <f>SUM(E4693:E4694)</f>
        <v>3720</v>
      </c>
      <c r="F4695" s="6">
        <f t="shared" ref="F4695" si="667">SUM(F4693:F4694)</f>
        <v>5965</v>
      </c>
      <c r="G4695" t="b">
        <f t="shared" si="663"/>
        <v>1</v>
      </c>
      <c r="H4695" t="b">
        <f t="shared" si="664"/>
        <v>0</v>
      </c>
      <c r="I4695" t="b">
        <f t="shared" si="665"/>
        <v>1</v>
      </c>
      <c r="J4695" t="b">
        <f t="shared" si="666"/>
        <v>0</v>
      </c>
    </row>
    <row r="4696" spans="1:10">
      <c r="A4696" s="1" t="s">
        <v>417</v>
      </c>
      <c r="B4696" t="str">
        <f t="shared" si="661"/>
        <v xml:space="preserve"> Ruda Śląska </v>
      </c>
      <c r="C4696" s="4" t="s">
        <v>313</v>
      </c>
      <c r="D4696" s="6">
        <v>139412</v>
      </c>
      <c r="E4696" s="6">
        <v>67467</v>
      </c>
      <c r="F4696" s="6">
        <v>71945</v>
      </c>
      <c r="G4696" t="b">
        <f t="shared" si="663"/>
        <v>1</v>
      </c>
      <c r="H4696" t="b">
        <f t="shared" si="664"/>
        <v>1</v>
      </c>
      <c r="I4696" t="b">
        <f t="shared" si="665"/>
        <v>1</v>
      </c>
      <c r="J4696" t="b">
        <f t="shared" si="666"/>
        <v>1</v>
      </c>
    </row>
    <row r="4697" spans="1:10">
      <c r="A4697" s="1" t="s">
        <v>417</v>
      </c>
      <c r="B4697" t="str">
        <f t="shared" si="661"/>
        <v xml:space="preserve"> Ruda Śląska </v>
      </c>
      <c r="C4697" s="4" t="s">
        <v>6</v>
      </c>
      <c r="D4697" s="6">
        <v>6973</v>
      </c>
      <c r="E4697" s="6">
        <v>3543</v>
      </c>
      <c r="F4697" s="6">
        <v>3430</v>
      </c>
      <c r="G4697" t="b">
        <f t="shared" si="663"/>
        <v>0</v>
      </c>
      <c r="H4697" t="b">
        <f t="shared" si="664"/>
        <v>1</v>
      </c>
      <c r="I4697" t="b">
        <f t="shared" si="665"/>
        <v>1</v>
      </c>
      <c r="J4697" t="b">
        <f t="shared" si="666"/>
        <v>0</v>
      </c>
    </row>
    <row r="4698" spans="1:10">
      <c r="A4698" s="1" t="s">
        <v>417</v>
      </c>
      <c r="B4698" t="str">
        <f t="shared" si="661"/>
        <v xml:space="preserve"> Ruda Śląska </v>
      </c>
      <c r="C4698" s="4" t="s">
        <v>7</v>
      </c>
      <c r="D4698" s="6">
        <v>7369</v>
      </c>
      <c r="E4698" s="6">
        <v>3804</v>
      </c>
      <c r="F4698" s="6">
        <v>3565</v>
      </c>
      <c r="G4698" t="b">
        <f t="shared" si="663"/>
        <v>0</v>
      </c>
      <c r="H4698" t="b">
        <f t="shared" si="664"/>
        <v>1</v>
      </c>
      <c r="I4698" t="b">
        <f t="shared" si="665"/>
        <v>1</v>
      </c>
      <c r="J4698" t="b">
        <f t="shared" si="666"/>
        <v>0</v>
      </c>
    </row>
    <row r="4699" spans="1:10">
      <c r="A4699" s="1" t="s">
        <v>417</v>
      </c>
      <c r="B4699" t="str">
        <f t="shared" si="661"/>
        <v xml:space="preserve"> Ruda Śląska </v>
      </c>
      <c r="C4699" s="4" t="s">
        <v>8</v>
      </c>
      <c r="D4699" s="6">
        <v>6200</v>
      </c>
      <c r="E4699" s="6">
        <v>3201</v>
      </c>
      <c r="F4699" s="6">
        <v>2999</v>
      </c>
      <c r="G4699" t="b">
        <f t="shared" si="663"/>
        <v>0</v>
      </c>
      <c r="H4699" t="b">
        <f t="shared" si="664"/>
        <v>1</v>
      </c>
      <c r="I4699" t="b">
        <f t="shared" si="665"/>
        <v>1</v>
      </c>
      <c r="J4699" t="b">
        <f t="shared" si="666"/>
        <v>0</v>
      </c>
    </row>
    <row r="4700" spans="1:10">
      <c r="A4700" s="1" t="s">
        <v>417</v>
      </c>
      <c r="B4700" t="str">
        <f t="shared" si="661"/>
        <v xml:space="preserve"> Ruda Śląska </v>
      </c>
      <c r="C4700" s="4" t="s">
        <v>9</v>
      </c>
      <c r="D4700" s="6">
        <v>6612</v>
      </c>
      <c r="E4700" s="6">
        <v>3329</v>
      </c>
      <c r="F4700" s="6">
        <v>3283</v>
      </c>
      <c r="G4700" t="b">
        <f t="shared" si="663"/>
        <v>0</v>
      </c>
      <c r="H4700" t="b">
        <f t="shared" si="664"/>
        <v>1</v>
      </c>
      <c r="I4700" t="b">
        <f t="shared" si="665"/>
        <v>1</v>
      </c>
      <c r="J4700" t="b">
        <f t="shared" si="666"/>
        <v>0</v>
      </c>
    </row>
    <row r="4701" spans="1:10">
      <c r="A4701" s="1" t="s">
        <v>417</v>
      </c>
      <c r="B4701" t="str">
        <f t="shared" si="661"/>
        <v xml:space="preserve"> Ruda Śląska </v>
      </c>
      <c r="C4701" s="4" t="s">
        <v>10</v>
      </c>
      <c r="D4701" s="6">
        <v>8075</v>
      </c>
      <c r="E4701" s="6">
        <v>4235</v>
      </c>
      <c r="F4701" s="6">
        <v>3840</v>
      </c>
      <c r="G4701" t="b">
        <f t="shared" si="663"/>
        <v>0</v>
      </c>
      <c r="H4701" t="b">
        <f t="shared" si="664"/>
        <v>1</v>
      </c>
      <c r="I4701" t="b">
        <f t="shared" si="665"/>
        <v>1</v>
      </c>
      <c r="J4701" t="b">
        <f t="shared" si="666"/>
        <v>0</v>
      </c>
    </row>
    <row r="4702" spans="1:10">
      <c r="A4702" s="1" t="s">
        <v>417</v>
      </c>
      <c r="B4702" t="str">
        <f t="shared" si="661"/>
        <v xml:space="preserve"> Ruda Śląska </v>
      </c>
      <c r="C4702" s="4" t="s">
        <v>11</v>
      </c>
      <c r="D4702" s="6">
        <v>10097</v>
      </c>
      <c r="E4702" s="6">
        <v>5110</v>
      </c>
      <c r="F4702" s="6">
        <v>4987</v>
      </c>
      <c r="G4702" t="b">
        <f t="shared" si="663"/>
        <v>0</v>
      </c>
      <c r="H4702" t="b">
        <f t="shared" si="664"/>
        <v>1</v>
      </c>
      <c r="I4702" t="b">
        <f t="shared" si="665"/>
        <v>1</v>
      </c>
      <c r="J4702" t="b">
        <f t="shared" si="666"/>
        <v>0</v>
      </c>
    </row>
    <row r="4703" spans="1:10">
      <c r="A4703" s="1" t="s">
        <v>417</v>
      </c>
      <c r="B4703" t="str">
        <f t="shared" si="661"/>
        <v xml:space="preserve"> Ruda Śląska </v>
      </c>
      <c r="C4703" s="4" t="s">
        <v>12</v>
      </c>
      <c r="D4703" s="6">
        <v>11551</v>
      </c>
      <c r="E4703" s="6">
        <v>5822</v>
      </c>
      <c r="F4703" s="6">
        <v>5729</v>
      </c>
      <c r="G4703" t="b">
        <f t="shared" si="663"/>
        <v>0</v>
      </c>
      <c r="H4703" t="b">
        <f t="shared" si="664"/>
        <v>1</v>
      </c>
      <c r="I4703" t="b">
        <f t="shared" si="665"/>
        <v>1</v>
      </c>
      <c r="J4703" t="b">
        <f t="shared" si="666"/>
        <v>0</v>
      </c>
    </row>
    <row r="4704" spans="1:10">
      <c r="A4704" s="1" t="s">
        <v>417</v>
      </c>
      <c r="B4704" t="str">
        <f t="shared" si="661"/>
        <v xml:space="preserve"> Ruda Śląska </v>
      </c>
      <c r="C4704" s="4" t="s">
        <v>13</v>
      </c>
      <c r="D4704" s="6">
        <v>11008</v>
      </c>
      <c r="E4704" s="6">
        <v>5567</v>
      </c>
      <c r="F4704" s="6">
        <v>5441</v>
      </c>
      <c r="G4704" t="b">
        <f t="shared" si="663"/>
        <v>0</v>
      </c>
      <c r="H4704" t="b">
        <f t="shared" si="664"/>
        <v>1</v>
      </c>
      <c r="I4704" t="b">
        <f t="shared" si="665"/>
        <v>1</v>
      </c>
      <c r="J4704" t="b">
        <f t="shared" si="666"/>
        <v>0</v>
      </c>
    </row>
    <row r="4705" spans="1:10">
      <c r="A4705" s="1" t="s">
        <v>417</v>
      </c>
      <c r="B4705" t="str">
        <f t="shared" si="661"/>
        <v xml:space="preserve"> Ruda Śląska </v>
      </c>
      <c r="C4705" s="4" t="s">
        <v>14</v>
      </c>
      <c r="D4705" s="6">
        <v>9662</v>
      </c>
      <c r="E4705" s="6">
        <v>4870</v>
      </c>
      <c r="F4705" s="6">
        <v>4792</v>
      </c>
      <c r="G4705" t="b">
        <f t="shared" si="663"/>
        <v>0</v>
      </c>
      <c r="H4705" t="b">
        <f t="shared" si="664"/>
        <v>1</v>
      </c>
      <c r="I4705" t="b">
        <f t="shared" si="665"/>
        <v>1</v>
      </c>
      <c r="J4705" t="b">
        <f t="shared" si="666"/>
        <v>0</v>
      </c>
    </row>
    <row r="4706" spans="1:10">
      <c r="A4706" s="1" t="s">
        <v>417</v>
      </c>
      <c r="B4706" t="str">
        <f t="shared" si="661"/>
        <v xml:space="preserve"> Ruda Śląska </v>
      </c>
      <c r="C4706" s="4" t="s">
        <v>15</v>
      </c>
      <c r="D4706" s="6">
        <v>8617</v>
      </c>
      <c r="E4706" s="6">
        <v>4282</v>
      </c>
      <c r="F4706" s="6">
        <v>4335</v>
      </c>
      <c r="G4706" t="b">
        <f t="shared" si="663"/>
        <v>0</v>
      </c>
      <c r="H4706" t="b">
        <f t="shared" si="664"/>
        <v>1</v>
      </c>
      <c r="I4706" t="b">
        <f t="shared" si="665"/>
        <v>1</v>
      </c>
      <c r="J4706" t="b">
        <f t="shared" si="666"/>
        <v>0</v>
      </c>
    </row>
    <row r="4707" spans="1:10">
      <c r="A4707" s="1" t="s">
        <v>417</v>
      </c>
      <c r="B4707" t="str">
        <f t="shared" si="661"/>
        <v xml:space="preserve"> Ruda Śląska </v>
      </c>
      <c r="C4707" s="4" t="s">
        <v>16</v>
      </c>
      <c r="D4707" s="6">
        <v>9645</v>
      </c>
      <c r="E4707" s="6">
        <v>4715</v>
      </c>
      <c r="F4707" s="6">
        <v>4930</v>
      </c>
      <c r="G4707" t="b">
        <f t="shared" si="663"/>
        <v>0</v>
      </c>
      <c r="H4707" t="b">
        <f t="shared" si="664"/>
        <v>1</v>
      </c>
      <c r="I4707" t="b">
        <f t="shared" si="665"/>
        <v>1</v>
      </c>
      <c r="J4707" t="b">
        <f t="shared" si="666"/>
        <v>0</v>
      </c>
    </row>
    <row r="4708" spans="1:10">
      <c r="A4708" s="1" t="s">
        <v>417</v>
      </c>
      <c r="B4708" t="str">
        <f t="shared" si="661"/>
        <v xml:space="preserve"> Ruda Śląska </v>
      </c>
      <c r="C4708" s="4" t="s">
        <v>17</v>
      </c>
      <c r="D4708" s="6">
        <v>11108</v>
      </c>
      <c r="E4708" s="6">
        <v>5399</v>
      </c>
      <c r="F4708" s="6">
        <v>5709</v>
      </c>
      <c r="G4708" t="b">
        <f t="shared" si="663"/>
        <v>0</v>
      </c>
      <c r="H4708" t="b">
        <f t="shared" si="664"/>
        <v>1</v>
      </c>
      <c r="I4708" t="b">
        <f t="shared" si="665"/>
        <v>1</v>
      </c>
      <c r="J4708" t="b">
        <f t="shared" si="666"/>
        <v>0</v>
      </c>
    </row>
    <row r="4709" spans="1:10">
      <c r="A4709" s="1" t="s">
        <v>417</v>
      </c>
      <c r="B4709" t="str">
        <f t="shared" si="661"/>
        <v xml:space="preserve"> Ruda Śląska </v>
      </c>
      <c r="C4709" s="4" t="s">
        <v>18</v>
      </c>
      <c r="D4709" s="6">
        <v>10005</v>
      </c>
      <c r="E4709" s="6">
        <v>4689</v>
      </c>
      <c r="F4709" s="6">
        <v>5316</v>
      </c>
      <c r="G4709" t="b">
        <f t="shared" si="663"/>
        <v>0</v>
      </c>
      <c r="H4709" t="b">
        <f t="shared" si="664"/>
        <v>1</v>
      </c>
      <c r="I4709" t="b">
        <f t="shared" si="665"/>
        <v>1</v>
      </c>
      <c r="J4709" t="b">
        <f t="shared" si="666"/>
        <v>0</v>
      </c>
    </row>
    <row r="4710" spans="1:10">
      <c r="A4710" s="1" t="s">
        <v>417</v>
      </c>
      <c r="B4710" t="str">
        <f t="shared" si="661"/>
        <v xml:space="preserve"> Ruda Śląska </v>
      </c>
      <c r="C4710" s="4" t="s">
        <v>19</v>
      </c>
      <c r="D4710" s="6">
        <v>7690</v>
      </c>
      <c r="E4710" s="6">
        <v>3390</v>
      </c>
      <c r="F4710" s="6">
        <v>4300</v>
      </c>
      <c r="G4710" t="b">
        <f t="shared" si="663"/>
        <v>0</v>
      </c>
      <c r="H4710" t="b">
        <f t="shared" si="664"/>
        <v>1</v>
      </c>
      <c r="I4710" t="b">
        <f t="shared" si="665"/>
        <v>1</v>
      </c>
      <c r="J4710" t="b">
        <f t="shared" si="666"/>
        <v>0</v>
      </c>
    </row>
    <row r="4711" spans="1:10">
      <c r="A4711" s="1" t="s">
        <v>417</v>
      </c>
      <c r="B4711" t="str">
        <f t="shared" si="661"/>
        <v xml:space="preserve"> Ruda Śląska </v>
      </c>
      <c r="C4711" s="4" t="s">
        <v>5</v>
      </c>
      <c r="D4711" s="6">
        <v>14800</v>
      </c>
      <c r="E4711" s="6">
        <v>5511</v>
      </c>
      <c r="F4711" s="6">
        <v>9289</v>
      </c>
      <c r="G4711" t="b">
        <f t="shared" si="663"/>
        <v>1</v>
      </c>
      <c r="H4711" t="b">
        <f t="shared" si="664"/>
        <v>1</v>
      </c>
      <c r="I4711" t="b">
        <f t="shared" si="665"/>
        <v>0</v>
      </c>
      <c r="J4711" t="b">
        <f t="shared" si="666"/>
        <v>0</v>
      </c>
    </row>
    <row r="4712" spans="1:10">
      <c r="A4712" s="1" t="s">
        <v>417</v>
      </c>
      <c r="B4712" t="str">
        <f t="shared" si="661"/>
        <v xml:space="preserve"> Ruda Śląska </v>
      </c>
      <c r="C4712" s="4" t="s">
        <v>4</v>
      </c>
      <c r="D4712" s="6">
        <f>SUM(D4710:D4711)</f>
        <v>22490</v>
      </c>
      <c r="E4712" s="6">
        <f>SUM(E4710:E4711)</f>
        <v>8901</v>
      </c>
      <c r="F4712" s="6">
        <f t="shared" ref="F4712" si="668">SUM(F4710:F4711)</f>
        <v>13589</v>
      </c>
      <c r="G4712" t="b">
        <f t="shared" si="663"/>
        <v>1</v>
      </c>
      <c r="H4712" t="b">
        <f t="shared" si="664"/>
        <v>0</v>
      </c>
      <c r="I4712" t="b">
        <f t="shared" si="665"/>
        <v>1</v>
      </c>
      <c r="J4712" t="b">
        <f t="shared" si="666"/>
        <v>0</v>
      </c>
    </row>
    <row r="4713" spans="1:10">
      <c r="A4713" s="1" t="s">
        <v>417</v>
      </c>
      <c r="B4713" t="str">
        <f t="shared" si="661"/>
        <v xml:space="preserve"> Rybnik </v>
      </c>
      <c r="C4713" s="4" t="s">
        <v>314</v>
      </c>
      <c r="D4713" s="6">
        <v>139540</v>
      </c>
      <c r="E4713" s="6">
        <v>68064</v>
      </c>
      <c r="F4713" s="6">
        <v>71476</v>
      </c>
      <c r="G4713" t="b">
        <f t="shared" si="663"/>
        <v>1</v>
      </c>
      <c r="H4713" t="b">
        <f t="shared" si="664"/>
        <v>1</v>
      </c>
      <c r="I4713" t="b">
        <f t="shared" si="665"/>
        <v>1</v>
      </c>
      <c r="J4713" t="b">
        <f t="shared" si="666"/>
        <v>1</v>
      </c>
    </row>
    <row r="4714" spans="1:10">
      <c r="A4714" s="1" t="s">
        <v>417</v>
      </c>
      <c r="B4714" t="str">
        <f t="shared" si="661"/>
        <v xml:space="preserve"> Rybnik </v>
      </c>
      <c r="C4714" s="4" t="s">
        <v>6</v>
      </c>
      <c r="D4714" s="6">
        <v>7375</v>
      </c>
      <c r="E4714" s="6">
        <v>3817</v>
      </c>
      <c r="F4714" s="6">
        <v>3558</v>
      </c>
      <c r="G4714" t="b">
        <f t="shared" si="663"/>
        <v>0</v>
      </c>
      <c r="H4714" t="b">
        <f t="shared" si="664"/>
        <v>1</v>
      </c>
      <c r="I4714" t="b">
        <f t="shared" si="665"/>
        <v>1</v>
      </c>
      <c r="J4714" t="b">
        <f t="shared" si="666"/>
        <v>0</v>
      </c>
    </row>
    <row r="4715" spans="1:10">
      <c r="A4715" s="1" t="s">
        <v>417</v>
      </c>
      <c r="B4715" t="str">
        <f t="shared" si="661"/>
        <v xml:space="preserve"> Rybnik </v>
      </c>
      <c r="C4715" s="4" t="s">
        <v>7</v>
      </c>
      <c r="D4715" s="6">
        <v>7611</v>
      </c>
      <c r="E4715" s="6">
        <v>3835</v>
      </c>
      <c r="F4715" s="6">
        <v>3776</v>
      </c>
      <c r="G4715" t="b">
        <f t="shared" si="663"/>
        <v>0</v>
      </c>
      <c r="H4715" t="b">
        <f t="shared" si="664"/>
        <v>1</v>
      </c>
      <c r="I4715" t="b">
        <f t="shared" si="665"/>
        <v>1</v>
      </c>
      <c r="J4715" t="b">
        <f t="shared" si="666"/>
        <v>0</v>
      </c>
    </row>
    <row r="4716" spans="1:10">
      <c r="A4716" s="1" t="s">
        <v>417</v>
      </c>
      <c r="B4716" t="str">
        <f t="shared" si="661"/>
        <v xml:space="preserve"> Rybnik </v>
      </c>
      <c r="C4716" s="4" t="s">
        <v>8</v>
      </c>
      <c r="D4716" s="6">
        <v>6280</v>
      </c>
      <c r="E4716" s="6">
        <v>3227</v>
      </c>
      <c r="F4716" s="6">
        <v>3053</v>
      </c>
      <c r="G4716" t="b">
        <f t="shared" si="663"/>
        <v>0</v>
      </c>
      <c r="H4716" t="b">
        <f t="shared" si="664"/>
        <v>1</v>
      </c>
      <c r="I4716" t="b">
        <f t="shared" si="665"/>
        <v>1</v>
      </c>
      <c r="J4716" t="b">
        <f t="shared" si="666"/>
        <v>0</v>
      </c>
    </row>
    <row r="4717" spans="1:10">
      <c r="A4717" s="1" t="s">
        <v>417</v>
      </c>
      <c r="B4717" t="str">
        <f t="shared" si="661"/>
        <v xml:space="preserve"> Rybnik </v>
      </c>
      <c r="C4717" s="4" t="s">
        <v>9</v>
      </c>
      <c r="D4717" s="6">
        <v>6542</v>
      </c>
      <c r="E4717" s="6">
        <v>3317</v>
      </c>
      <c r="F4717" s="6">
        <v>3225</v>
      </c>
      <c r="G4717" t="b">
        <f t="shared" si="663"/>
        <v>0</v>
      </c>
      <c r="H4717" t="b">
        <f t="shared" si="664"/>
        <v>1</v>
      </c>
      <c r="I4717" t="b">
        <f t="shared" si="665"/>
        <v>1</v>
      </c>
      <c r="J4717" t="b">
        <f t="shared" si="666"/>
        <v>0</v>
      </c>
    </row>
    <row r="4718" spans="1:10">
      <c r="A4718" s="1" t="s">
        <v>417</v>
      </c>
      <c r="B4718" t="str">
        <f t="shared" si="661"/>
        <v xml:space="preserve"> Rybnik </v>
      </c>
      <c r="C4718" s="4" t="s">
        <v>10</v>
      </c>
      <c r="D4718" s="6">
        <v>7967</v>
      </c>
      <c r="E4718" s="6">
        <v>4036</v>
      </c>
      <c r="F4718" s="6">
        <v>3931</v>
      </c>
      <c r="G4718" t="b">
        <f t="shared" si="663"/>
        <v>0</v>
      </c>
      <c r="H4718" t="b">
        <f t="shared" si="664"/>
        <v>1</v>
      </c>
      <c r="I4718" t="b">
        <f t="shared" si="665"/>
        <v>1</v>
      </c>
      <c r="J4718" t="b">
        <f t="shared" si="666"/>
        <v>0</v>
      </c>
    </row>
    <row r="4719" spans="1:10">
      <c r="A4719" s="1" t="s">
        <v>417</v>
      </c>
      <c r="B4719" t="str">
        <f t="shared" si="661"/>
        <v xml:space="preserve"> Rybnik </v>
      </c>
      <c r="C4719" s="4" t="s">
        <v>11</v>
      </c>
      <c r="D4719" s="6">
        <v>10379</v>
      </c>
      <c r="E4719" s="6">
        <v>5252</v>
      </c>
      <c r="F4719" s="6">
        <v>5127</v>
      </c>
      <c r="G4719" t="b">
        <f t="shared" si="663"/>
        <v>0</v>
      </c>
      <c r="H4719" t="b">
        <f t="shared" si="664"/>
        <v>1</v>
      </c>
      <c r="I4719" t="b">
        <f t="shared" si="665"/>
        <v>1</v>
      </c>
      <c r="J4719" t="b">
        <f t="shared" si="666"/>
        <v>0</v>
      </c>
    </row>
    <row r="4720" spans="1:10">
      <c r="A4720" s="1" t="s">
        <v>417</v>
      </c>
      <c r="B4720" t="str">
        <f t="shared" si="661"/>
        <v xml:space="preserve"> Rybnik </v>
      </c>
      <c r="C4720" s="4" t="s">
        <v>12</v>
      </c>
      <c r="D4720" s="6">
        <v>11987</v>
      </c>
      <c r="E4720" s="6">
        <v>6149</v>
      </c>
      <c r="F4720" s="6">
        <v>5838</v>
      </c>
      <c r="G4720" t="b">
        <f t="shared" si="663"/>
        <v>0</v>
      </c>
      <c r="H4720" t="b">
        <f t="shared" si="664"/>
        <v>1</v>
      </c>
      <c r="I4720" t="b">
        <f t="shared" si="665"/>
        <v>1</v>
      </c>
      <c r="J4720" t="b">
        <f t="shared" si="666"/>
        <v>0</v>
      </c>
    </row>
    <row r="4721" spans="1:10">
      <c r="A4721" s="1" t="s">
        <v>417</v>
      </c>
      <c r="B4721" t="str">
        <f t="shared" si="661"/>
        <v xml:space="preserve"> Rybnik </v>
      </c>
      <c r="C4721" s="4" t="s">
        <v>13</v>
      </c>
      <c r="D4721" s="6">
        <v>11638</v>
      </c>
      <c r="E4721" s="6">
        <v>5955</v>
      </c>
      <c r="F4721" s="6">
        <v>5683</v>
      </c>
      <c r="G4721" t="b">
        <f t="shared" si="663"/>
        <v>0</v>
      </c>
      <c r="H4721" t="b">
        <f t="shared" si="664"/>
        <v>1</v>
      </c>
      <c r="I4721" t="b">
        <f t="shared" si="665"/>
        <v>1</v>
      </c>
      <c r="J4721" t="b">
        <f t="shared" si="666"/>
        <v>0</v>
      </c>
    </row>
    <row r="4722" spans="1:10">
      <c r="A4722" s="1" t="s">
        <v>417</v>
      </c>
      <c r="B4722" t="str">
        <f t="shared" si="661"/>
        <v xml:space="preserve"> Rybnik </v>
      </c>
      <c r="C4722" s="4" t="s">
        <v>14</v>
      </c>
      <c r="D4722" s="6">
        <v>9744</v>
      </c>
      <c r="E4722" s="6">
        <v>4993</v>
      </c>
      <c r="F4722" s="6">
        <v>4751</v>
      </c>
      <c r="G4722" t="b">
        <f t="shared" si="663"/>
        <v>0</v>
      </c>
      <c r="H4722" t="b">
        <f t="shared" si="664"/>
        <v>1</v>
      </c>
      <c r="I4722" t="b">
        <f t="shared" si="665"/>
        <v>1</v>
      </c>
      <c r="J4722" t="b">
        <f t="shared" si="666"/>
        <v>0</v>
      </c>
    </row>
    <row r="4723" spans="1:10">
      <c r="A4723" s="1" t="s">
        <v>417</v>
      </c>
      <c r="B4723" t="str">
        <f t="shared" si="661"/>
        <v xml:space="preserve"> Rybnik </v>
      </c>
      <c r="C4723" s="4" t="s">
        <v>15</v>
      </c>
      <c r="D4723" s="6">
        <v>8520</v>
      </c>
      <c r="E4723" s="6">
        <v>4238</v>
      </c>
      <c r="F4723" s="6">
        <v>4282</v>
      </c>
      <c r="G4723" t="b">
        <f t="shared" si="663"/>
        <v>0</v>
      </c>
      <c r="H4723" t="b">
        <f t="shared" si="664"/>
        <v>1</v>
      </c>
      <c r="I4723" t="b">
        <f t="shared" si="665"/>
        <v>1</v>
      </c>
      <c r="J4723" t="b">
        <f t="shared" si="666"/>
        <v>0</v>
      </c>
    </row>
    <row r="4724" spans="1:10">
      <c r="A4724" s="1" t="s">
        <v>417</v>
      </c>
      <c r="B4724" t="str">
        <f t="shared" si="661"/>
        <v xml:space="preserve"> Rybnik </v>
      </c>
      <c r="C4724" s="4" t="s">
        <v>16</v>
      </c>
      <c r="D4724" s="6">
        <v>9335</v>
      </c>
      <c r="E4724" s="6">
        <v>4607</v>
      </c>
      <c r="F4724" s="6">
        <v>4728</v>
      </c>
      <c r="G4724" t="b">
        <f t="shared" si="663"/>
        <v>0</v>
      </c>
      <c r="H4724" t="b">
        <f t="shared" si="664"/>
        <v>1</v>
      </c>
      <c r="I4724" t="b">
        <f t="shared" si="665"/>
        <v>1</v>
      </c>
      <c r="J4724" t="b">
        <f t="shared" si="666"/>
        <v>0</v>
      </c>
    </row>
    <row r="4725" spans="1:10">
      <c r="A4725" s="1" t="s">
        <v>417</v>
      </c>
      <c r="B4725" t="str">
        <f t="shared" si="661"/>
        <v xml:space="preserve"> Rybnik </v>
      </c>
      <c r="C4725" s="4" t="s">
        <v>17</v>
      </c>
      <c r="D4725" s="6">
        <v>10700</v>
      </c>
      <c r="E4725" s="6">
        <v>5131</v>
      </c>
      <c r="F4725" s="6">
        <v>5569</v>
      </c>
      <c r="G4725" t="b">
        <f t="shared" si="663"/>
        <v>0</v>
      </c>
      <c r="H4725" t="b">
        <f t="shared" si="664"/>
        <v>1</v>
      </c>
      <c r="I4725" t="b">
        <f t="shared" si="665"/>
        <v>1</v>
      </c>
      <c r="J4725" t="b">
        <f t="shared" si="666"/>
        <v>0</v>
      </c>
    </row>
    <row r="4726" spans="1:10">
      <c r="A4726" s="1" t="s">
        <v>417</v>
      </c>
      <c r="B4726" t="str">
        <f t="shared" si="661"/>
        <v xml:space="preserve"> Rybnik </v>
      </c>
      <c r="C4726" s="4" t="s">
        <v>18</v>
      </c>
      <c r="D4726" s="6">
        <v>9964</v>
      </c>
      <c r="E4726" s="6">
        <v>4645</v>
      </c>
      <c r="F4726" s="6">
        <v>5319</v>
      </c>
      <c r="G4726" t="b">
        <f t="shared" si="663"/>
        <v>0</v>
      </c>
      <c r="H4726" t="b">
        <f t="shared" si="664"/>
        <v>1</v>
      </c>
      <c r="I4726" t="b">
        <f t="shared" si="665"/>
        <v>1</v>
      </c>
      <c r="J4726" t="b">
        <f t="shared" si="666"/>
        <v>0</v>
      </c>
    </row>
    <row r="4727" spans="1:10">
      <c r="A4727" s="1" t="s">
        <v>417</v>
      </c>
      <c r="B4727" t="str">
        <f t="shared" si="661"/>
        <v xml:space="preserve"> Rybnik </v>
      </c>
      <c r="C4727" s="4" t="s">
        <v>19</v>
      </c>
      <c r="D4727" s="6">
        <v>7608</v>
      </c>
      <c r="E4727" s="6">
        <v>3473</v>
      </c>
      <c r="F4727" s="6">
        <v>4135</v>
      </c>
      <c r="G4727" t="b">
        <f t="shared" si="663"/>
        <v>0</v>
      </c>
      <c r="H4727" t="b">
        <f t="shared" si="664"/>
        <v>1</v>
      </c>
      <c r="I4727" t="b">
        <f t="shared" si="665"/>
        <v>1</v>
      </c>
      <c r="J4727" t="b">
        <f t="shared" si="666"/>
        <v>0</v>
      </c>
    </row>
    <row r="4728" spans="1:10">
      <c r="A4728" s="1" t="s">
        <v>417</v>
      </c>
      <c r="B4728" t="str">
        <f t="shared" ref="B4728:B4791" si="669">IF(C4727="65+",C4728,B4727)</f>
        <v xml:space="preserve"> Rybnik </v>
      </c>
      <c r="C4728" s="4" t="s">
        <v>5</v>
      </c>
      <c r="D4728" s="6">
        <v>13890</v>
      </c>
      <c r="E4728" s="6">
        <v>5389</v>
      </c>
      <c r="F4728" s="6">
        <v>8501</v>
      </c>
      <c r="G4728" t="b">
        <f t="shared" si="663"/>
        <v>1</v>
      </c>
      <c r="H4728" t="b">
        <f t="shared" si="664"/>
        <v>1</v>
      </c>
      <c r="I4728" t="b">
        <f t="shared" si="665"/>
        <v>0</v>
      </c>
      <c r="J4728" t="b">
        <f t="shared" si="666"/>
        <v>0</v>
      </c>
    </row>
    <row r="4729" spans="1:10">
      <c r="A4729" s="1" t="s">
        <v>417</v>
      </c>
      <c r="B4729" t="str">
        <f t="shared" si="669"/>
        <v xml:space="preserve"> Rybnik </v>
      </c>
      <c r="C4729" s="4" t="s">
        <v>4</v>
      </c>
      <c r="D4729" s="6">
        <f>SUM(D4727:D4728)</f>
        <v>21498</v>
      </c>
      <c r="E4729" s="6">
        <f>SUM(E4727:E4728)</f>
        <v>8862</v>
      </c>
      <c r="F4729" s="6">
        <f t="shared" ref="F4729" si="670">SUM(F4727:F4728)</f>
        <v>12636</v>
      </c>
      <c r="G4729" t="b">
        <f t="shared" si="663"/>
        <v>1</v>
      </c>
      <c r="H4729" t="b">
        <f t="shared" si="664"/>
        <v>0</v>
      </c>
      <c r="I4729" t="b">
        <f t="shared" si="665"/>
        <v>1</v>
      </c>
      <c r="J4729" t="b">
        <f t="shared" si="666"/>
        <v>0</v>
      </c>
    </row>
    <row r="4730" spans="1:10">
      <c r="A4730" s="1" t="s">
        <v>417</v>
      </c>
      <c r="B4730" t="str">
        <f t="shared" si="669"/>
        <v xml:space="preserve"> Siemianowice Śląskie </v>
      </c>
      <c r="C4730" s="4" t="s">
        <v>25</v>
      </c>
      <c r="D4730" s="6">
        <v>68011</v>
      </c>
      <c r="E4730" s="6">
        <v>32496</v>
      </c>
      <c r="F4730" s="6">
        <v>35515</v>
      </c>
      <c r="G4730" t="b">
        <f t="shared" si="663"/>
        <v>1</v>
      </c>
      <c r="H4730" t="b">
        <f t="shared" si="664"/>
        <v>1</v>
      </c>
      <c r="I4730" t="b">
        <f t="shared" si="665"/>
        <v>1</v>
      </c>
      <c r="J4730" t="b">
        <f t="shared" si="666"/>
        <v>1</v>
      </c>
    </row>
    <row r="4731" spans="1:10">
      <c r="A4731" s="1" t="s">
        <v>417</v>
      </c>
      <c r="B4731" t="str">
        <f t="shared" si="669"/>
        <v xml:space="preserve"> Siemianowice Śląskie </v>
      </c>
      <c r="C4731" s="4" t="s">
        <v>6</v>
      </c>
      <c r="D4731" s="6">
        <v>3176</v>
      </c>
      <c r="E4731" s="6">
        <v>1621</v>
      </c>
      <c r="F4731" s="6">
        <v>1555</v>
      </c>
      <c r="G4731" t="b">
        <f t="shared" si="663"/>
        <v>0</v>
      </c>
      <c r="H4731" t="b">
        <f t="shared" si="664"/>
        <v>1</v>
      </c>
      <c r="I4731" t="b">
        <f t="shared" si="665"/>
        <v>1</v>
      </c>
      <c r="J4731" t="b">
        <f t="shared" si="666"/>
        <v>0</v>
      </c>
    </row>
    <row r="4732" spans="1:10">
      <c r="A4732" s="1" t="s">
        <v>417</v>
      </c>
      <c r="B4732" t="str">
        <f t="shared" si="669"/>
        <v xml:space="preserve"> Siemianowice Śląskie </v>
      </c>
      <c r="C4732" s="4" t="s">
        <v>7</v>
      </c>
      <c r="D4732" s="6">
        <v>3336</v>
      </c>
      <c r="E4732" s="6">
        <v>1668</v>
      </c>
      <c r="F4732" s="6">
        <v>1668</v>
      </c>
      <c r="G4732" t="b">
        <f t="shared" si="663"/>
        <v>0</v>
      </c>
      <c r="H4732" t="b">
        <f t="shared" si="664"/>
        <v>1</v>
      </c>
      <c r="I4732" t="b">
        <f t="shared" si="665"/>
        <v>1</v>
      </c>
      <c r="J4732" t="b">
        <f t="shared" si="666"/>
        <v>0</v>
      </c>
    </row>
    <row r="4733" spans="1:10">
      <c r="A4733" s="1" t="s">
        <v>417</v>
      </c>
      <c r="B4733" t="str">
        <f t="shared" si="669"/>
        <v xml:space="preserve"> Siemianowice Śląskie </v>
      </c>
      <c r="C4733" s="4" t="s">
        <v>8</v>
      </c>
      <c r="D4733" s="6">
        <v>2729</v>
      </c>
      <c r="E4733" s="6">
        <v>1349</v>
      </c>
      <c r="F4733" s="6">
        <v>1380</v>
      </c>
      <c r="G4733" t="b">
        <f t="shared" si="663"/>
        <v>0</v>
      </c>
      <c r="H4733" t="b">
        <f t="shared" si="664"/>
        <v>1</v>
      </c>
      <c r="I4733" t="b">
        <f t="shared" si="665"/>
        <v>1</v>
      </c>
      <c r="J4733" t="b">
        <f t="shared" si="666"/>
        <v>0</v>
      </c>
    </row>
    <row r="4734" spans="1:10">
      <c r="A4734" s="1" t="s">
        <v>417</v>
      </c>
      <c r="B4734" t="str">
        <f t="shared" si="669"/>
        <v xml:space="preserve"> Siemianowice Śląskie </v>
      </c>
      <c r="C4734" s="4" t="s">
        <v>9</v>
      </c>
      <c r="D4734" s="6">
        <v>2871</v>
      </c>
      <c r="E4734" s="6">
        <v>1442</v>
      </c>
      <c r="F4734" s="6">
        <v>1429</v>
      </c>
      <c r="G4734" t="b">
        <f t="shared" si="663"/>
        <v>0</v>
      </c>
      <c r="H4734" t="b">
        <f t="shared" si="664"/>
        <v>1</v>
      </c>
      <c r="I4734" t="b">
        <f t="shared" si="665"/>
        <v>1</v>
      </c>
      <c r="J4734" t="b">
        <f t="shared" si="666"/>
        <v>0</v>
      </c>
    </row>
    <row r="4735" spans="1:10">
      <c r="A4735" s="1" t="s">
        <v>417</v>
      </c>
      <c r="B4735" t="str">
        <f t="shared" si="669"/>
        <v xml:space="preserve"> Siemianowice Śląskie </v>
      </c>
      <c r="C4735" s="4" t="s">
        <v>10</v>
      </c>
      <c r="D4735" s="6">
        <v>3549</v>
      </c>
      <c r="E4735" s="6">
        <v>1849</v>
      </c>
      <c r="F4735" s="6">
        <v>1700</v>
      </c>
      <c r="G4735" t="b">
        <f t="shared" si="663"/>
        <v>0</v>
      </c>
      <c r="H4735" t="b">
        <f t="shared" si="664"/>
        <v>1</v>
      </c>
      <c r="I4735" t="b">
        <f t="shared" si="665"/>
        <v>1</v>
      </c>
      <c r="J4735" t="b">
        <f t="shared" si="666"/>
        <v>0</v>
      </c>
    </row>
    <row r="4736" spans="1:10">
      <c r="A4736" s="1" t="s">
        <v>417</v>
      </c>
      <c r="B4736" t="str">
        <f t="shared" si="669"/>
        <v xml:space="preserve"> Siemianowice Śląskie </v>
      </c>
      <c r="C4736" s="4" t="s">
        <v>11</v>
      </c>
      <c r="D4736" s="6">
        <v>4688</v>
      </c>
      <c r="E4736" s="6">
        <v>2375</v>
      </c>
      <c r="F4736" s="6">
        <v>2313</v>
      </c>
      <c r="G4736" t="b">
        <f t="shared" si="663"/>
        <v>0</v>
      </c>
      <c r="H4736" t="b">
        <f t="shared" si="664"/>
        <v>1</v>
      </c>
      <c r="I4736" t="b">
        <f t="shared" si="665"/>
        <v>1</v>
      </c>
      <c r="J4736" t="b">
        <f t="shared" si="666"/>
        <v>0</v>
      </c>
    </row>
    <row r="4737" spans="1:10">
      <c r="A4737" s="1" t="s">
        <v>417</v>
      </c>
      <c r="B4737" t="str">
        <f t="shared" si="669"/>
        <v xml:space="preserve"> Siemianowice Śląskie </v>
      </c>
      <c r="C4737" s="4" t="s">
        <v>12</v>
      </c>
      <c r="D4737" s="6">
        <v>5749</v>
      </c>
      <c r="E4737" s="6">
        <v>2923</v>
      </c>
      <c r="F4737" s="6">
        <v>2826</v>
      </c>
      <c r="G4737" t="b">
        <f t="shared" si="663"/>
        <v>0</v>
      </c>
      <c r="H4737" t="b">
        <f t="shared" si="664"/>
        <v>1</v>
      </c>
      <c r="I4737" t="b">
        <f t="shared" si="665"/>
        <v>1</v>
      </c>
      <c r="J4737" t="b">
        <f t="shared" si="666"/>
        <v>0</v>
      </c>
    </row>
    <row r="4738" spans="1:10">
      <c r="A4738" s="1" t="s">
        <v>417</v>
      </c>
      <c r="B4738" t="str">
        <f t="shared" si="669"/>
        <v xml:space="preserve"> Siemianowice Śląskie </v>
      </c>
      <c r="C4738" s="4" t="s">
        <v>13</v>
      </c>
      <c r="D4738" s="6">
        <v>5383</v>
      </c>
      <c r="E4738" s="6">
        <v>2739</v>
      </c>
      <c r="F4738" s="6">
        <v>2644</v>
      </c>
      <c r="G4738" t="b">
        <f t="shared" si="663"/>
        <v>0</v>
      </c>
      <c r="H4738" t="b">
        <f t="shared" si="664"/>
        <v>1</v>
      </c>
      <c r="I4738" t="b">
        <f t="shared" si="665"/>
        <v>1</v>
      </c>
      <c r="J4738" t="b">
        <f t="shared" si="666"/>
        <v>0</v>
      </c>
    </row>
    <row r="4739" spans="1:10">
      <c r="A4739" s="1" t="s">
        <v>417</v>
      </c>
      <c r="B4739" t="str">
        <f t="shared" si="669"/>
        <v xml:space="preserve"> Siemianowice Śląskie </v>
      </c>
      <c r="C4739" s="4" t="s">
        <v>14</v>
      </c>
      <c r="D4739" s="6">
        <v>4765</v>
      </c>
      <c r="E4739" s="6">
        <v>2357</v>
      </c>
      <c r="F4739" s="6">
        <v>2408</v>
      </c>
      <c r="G4739" t="b">
        <f t="shared" si="663"/>
        <v>0</v>
      </c>
      <c r="H4739" t="b">
        <f t="shared" si="664"/>
        <v>1</v>
      </c>
      <c r="I4739" t="b">
        <f t="shared" si="665"/>
        <v>1</v>
      </c>
      <c r="J4739" t="b">
        <f t="shared" si="666"/>
        <v>0</v>
      </c>
    </row>
    <row r="4740" spans="1:10">
      <c r="A4740" s="1" t="s">
        <v>417</v>
      </c>
      <c r="B4740" t="str">
        <f t="shared" si="669"/>
        <v xml:space="preserve"> Siemianowice Śląskie </v>
      </c>
      <c r="C4740" s="4" t="s">
        <v>15</v>
      </c>
      <c r="D4740" s="6">
        <v>4228</v>
      </c>
      <c r="E4740" s="6">
        <v>2149</v>
      </c>
      <c r="F4740" s="6">
        <v>2079</v>
      </c>
      <c r="G4740" t="b">
        <f t="shared" si="663"/>
        <v>0</v>
      </c>
      <c r="H4740" t="b">
        <f t="shared" si="664"/>
        <v>1</v>
      </c>
      <c r="I4740" t="b">
        <f t="shared" si="665"/>
        <v>1</v>
      </c>
      <c r="J4740" t="b">
        <f t="shared" si="666"/>
        <v>0</v>
      </c>
    </row>
    <row r="4741" spans="1:10">
      <c r="A4741" s="1" t="s">
        <v>417</v>
      </c>
      <c r="B4741" t="str">
        <f t="shared" si="669"/>
        <v xml:space="preserve"> Siemianowice Śląskie </v>
      </c>
      <c r="C4741" s="4" t="s">
        <v>16</v>
      </c>
      <c r="D4741" s="6">
        <v>4399</v>
      </c>
      <c r="E4741" s="6">
        <v>2092</v>
      </c>
      <c r="F4741" s="6">
        <v>2307</v>
      </c>
      <c r="G4741" t="b">
        <f t="shared" si="663"/>
        <v>0</v>
      </c>
      <c r="H4741" t="b">
        <f t="shared" si="664"/>
        <v>1</v>
      </c>
      <c r="I4741" t="b">
        <f t="shared" si="665"/>
        <v>1</v>
      </c>
      <c r="J4741" t="b">
        <f t="shared" si="666"/>
        <v>0</v>
      </c>
    </row>
    <row r="4742" spans="1:10">
      <c r="A4742" s="1" t="s">
        <v>417</v>
      </c>
      <c r="B4742" t="str">
        <f t="shared" si="669"/>
        <v xml:space="preserve"> Siemianowice Śląskie </v>
      </c>
      <c r="C4742" s="4" t="s">
        <v>17</v>
      </c>
      <c r="D4742" s="6">
        <v>5614</v>
      </c>
      <c r="E4742" s="6">
        <v>2636</v>
      </c>
      <c r="F4742" s="6">
        <v>2978</v>
      </c>
      <c r="G4742" t="b">
        <f t="shared" si="663"/>
        <v>0</v>
      </c>
      <c r="H4742" t="b">
        <f t="shared" si="664"/>
        <v>1</v>
      </c>
      <c r="I4742" t="b">
        <f t="shared" si="665"/>
        <v>1</v>
      </c>
      <c r="J4742" t="b">
        <f t="shared" si="666"/>
        <v>0</v>
      </c>
    </row>
    <row r="4743" spans="1:10">
      <c r="A4743" s="1" t="s">
        <v>417</v>
      </c>
      <c r="B4743" t="str">
        <f t="shared" si="669"/>
        <v xml:space="preserve"> Siemianowice Śląskie </v>
      </c>
      <c r="C4743" s="4" t="s">
        <v>18</v>
      </c>
      <c r="D4743" s="6">
        <v>5253</v>
      </c>
      <c r="E4743" s="6">
        <v>2426</v>
      </c>
      <c r="F4743" s="6">
        <v>2827</v>
      </c>
      <c r="G4743" t="b">
        <f t="shared" si="663"/>
        <v>0</v>
      </c>
      <c r="H4743" t="b">
        <f t="shared" si="664"/>
        <v>1</v>
      </c>
      <c r="I4743" t="b">
        <f t="shared" si="665"/>
        <v>1</v>
      </c>
      <c r="J4743" t="b">
        <f t="shared" si="666"/>
        <v>0</v>
      </c>
    </row>
    <row r="4744" spans="1:10">
      <c r="A4744" s="1" t="s">
        <v>417</v>
      </c>
      <c r="B4744" t="str">
        <f t="shared" si="669"/>
        <v xml:space="preserve"> Siemianowice Śląskie </v>
      </c>
      <c r="C4744" s="4" t="s">
        <v>19</v>
      </c>
      <c r="D4744" s="6">
        <v>4319</v>
      </c>
      <c r="E4744" s="6">
        <v>1867</v>
      </c>
      <c r="F4744" s="6">
        <v>2452</v>
      </c>
      <c r="G4744" t="b">
        <f t="shared" si="663"/>
        <v>0</v>
      </c>
      <c r="H4744" t="b">
        <f t="shared" si="664"/>
        <v>1</v>
      </c>
      <c r="I4744" t="b">
        <f t="shared" si="665"/>
        <v>1</v>
      </c>
      <c r="J4744" t="b">
        <f t="shared" si="666"/>
        <v>0</v>
      </c>
    </row>
    <row r="4745" spans="1:10">
      <c r="A4745" s="1" t="s">
        <v>417</v>
      </c>
      <c r="B4745" t="str">
        <f t="shared" si="669"/>
        <v xml:space="preserve"> Siemianowice Śląskie </v>
      </c>
      <c r="C4745" s="4" t="s">
        <v>5</v>
      </c>
      <c r="D4745" s="6">
        <v>7952</v>
      </c>
      <c r="E4745" s="6">
        <v>3003</v>
      </c>
      <c r="F4745" s="6">
        <v>4949</v>
      </c>
      <c r="G4745" t="b">
        <f t="shared" si="663"/>
        <v>1</v>
      </c>
      <c r="H4745" t="b">
        <f t="shared" si="664"/>
        <v>1</v>
      </c>
      <c r="I4745" t="b">
        <f t="shared" si="665"/>
        <v>0</v>
      </c>
      <c r="J4745" t="b">
        <f t="shared" si="666"/>
        <v>0</v>
      </c>
    </row>
    <row r="4746" spans="1:10">
      <c r="A4746" s="1" t="s">
        <v>417</v>
      </c>
      <c r="B4746" t="str">
        <f t="shared" si="669"/>
        <v xml:space="preserve"> Siemianowice Śląskie </v>
      </c>
      <c r="C4746" s="4" t="s">
        <v>4</v>
      </c>
      <c r="D4746" s="6">
        <f>SUM(D4744:D4745)</f>
        <v>12271</v>
      </c>
      <c r="E4746" s="6">
        <f>SUM(E4744:E4745)</f>
        <v>4870</v>
      </c>
      <c r="F4746" s="6">
        <f t="shared" ref="F4746" si="671">SUM(F4744:F4745)</f>
        <v>7401</v>
      </c>
      <c r="G4746" t="b">
        <f t="shared" si="663"/>
        <v>1</v>
      </c>
      <c r="H4746" t="b">
        <f t="shared" si="664"/>
        <v>0</v>
      </c>
      <c r="I4746" t="b">
        <f t="shared" si="665"/>
        <v>1</v>
      </c>
      <c r="J4746" t="b">
        <f t="shared" si="666"/>
        <v>0</v>
      </c>
    </row>
    <row r="4747" spans="1:10">
      <c r="A4747" s="1" t="s">
        <v>417</v>
      </c>
      <c r="B4747" t="str">
        <f t="shared" si="669"/>
        <v xml:space="preserve"> Sosnowiec </v>
      </c>
      <c r="C4747" s="4" t="s">
        <v>315</v>
      </c>
      <c r="D4747" s="6">
        <v>206516</v>
      </c>
      <c r="E4747" s="6">
        <v>97791</v>
      </c>
      <c r="F4747" s="6">
        <v>108725</v>
      </c>
      <c r="G4747" t="b">
        <f t="shared" si="663"/>
        <v>1</v>
      </c>
      <c r="H4747" t="b">
        <f t="shared" si="664"/>
        <v>1</v>
      </c>
      <c r="I4747" t="b">
        <f t="shared" si="665"/>
        <v>1</v>
      </c>
      <c r="J4747" t="b">
        <f t="shared" si="666"/>
        <v>1</v>
      </c>
    </row>
    <row r="4748" spans="1:10">
      <c r="A4748" s="1" t="s">
        <v>417</v>
      </c>
      <c r="B4748" t="str">
        <f t="shared" si="669"/>
        <v xml:space="preserve"> Sosnowiec </v>
      </c>
      <c r="C4748" s="4" t="s">
        <v>6</v>
      </c>
      <c r="D4748" s="6">
        <v>8246</v>
      </c>
      <c r="E4748" s="6">
        <v>4201</v>
      </c>
      <c r="F4748" s="6">
        <v>4045</v>
      </c>
      <c r="G4748" t="b">
        <f t="shared" si="663"/>
        <v>0</v>
      </c>
      <c r="H4748" t="b">
        <f t="shared" si="664"/>
        <v>1</v>
      </c>
      <c r="I4748" t="b">
        <f t="shared" si="665"/>
        <v>1</v>
      </c>
      <c r="J4748" t="b">
        <f t="shared" si="666"/>
        <v>0</v>
      </c>
    </row>
    <row r="4749" spans="1:10">
      <c r="A4749" s="1" t="s">
        <v>417</v>
      </c>
      <c r="B4749" t="str">
        <f t="shared" si="669"/>
        <v xml:space="preserve"> Sosnowiec </v>
      </c>
      <c r="C4749" s="4" t="s">
        <v>7</v>
      </c>
      <c r="D4749" s="6">
        <v>9029</v>
      </c>
      <c r="E4749" s="6">
        <v>4581</v>
      </c>
      <c r="F4749" s="6">
        <v>4448</v>
      </c>
      <c r="G4749" t="b">
        <f t="shared" ref="G4749:G4812" si="672">IFERROR(IF(SEARCH(" - ",C4749)&gt;0,FALSE,TRUE),TRUE)</f>
        <v>0</v>
      </c>
      <c r="H4749" t="b">
        <f t="shared" ref="H4749:H4812" si="673">IFERROR(IF(SEARCH("65+",C4749)&gt;0,FALSE,TRUE),TRUE)</f>
        <v>1</v>
      </c>
      <c r="I4749" t="b">
        <f t="shared" ref="I4749:I4812" si="674">IFERROR(IF(SEARCH("70",C4749)&gt;0,FALSE,TRUE),TRUE)</f>
        <v>1</v>
      </c>
      <c r="J4749" t="b">
        <f t="shared" ref="J4749:J4812" si="675">AND(G4749:I4749)</f>
        <v>0</v>
      </c>
    </row>
    <row r="4750" spans="1:10">
      <c r="A4750" s="1" t="s">
        <v>417</v>
      </c>
      <c r="B4750" t="str">
        <f t="shared" si="669"/>
        <v xml:space="preserve"> Sosnowiec </v>
      </c>
      <c r="C4750" s="4" t="s">
        <v>8</v>
      </c>
      <c r="D4750" s="6">
        <v>7366</v>
      </c>
      <c r="E4750" s="6">
        <v>3753</v>
      </c>
      <c r="F4750" s="6">
        <v>3613</v>
      </c>
      <c r="G4750" t="b">
        <f t="shared" si="672"/>
        <v>0</v>
      </c>
      <c r="H4750" t="b">
        <f t="shared" si="673"/>
        <v>1</v>
      </c>
      <c r="I4750" t="b">
        <f t="shared" si="674"/>
        <v>1</v>
      </c>
      <c r="J4750" t="b">
        <f t="shared" si="675"/>
        <v>0</v>
      </c>
    </row>
    <row r="4751" spans="1:10">
      <c r="A4751" s="1" t="s">
        <v>417</v>
      </c>
      <c r="B4751" t="str">
        <f t="shared" si="669"/>
        <v xml:space="preserve"> Sosnowiec </v>
      </c>
      <c r="C4751" s="4" t="s">
        <v>9</v>
      </c>
      <c r="D4751" s="6">
        <v>8027</v>
      </c>
      <c r="E4751" s="6">
        <v>4077</v>
      </c>
      <c r="F4751" s="6">
        <v>3950</v>
      </c>
      <c r="G4751" t="b">
        <f t="shared" si="672"/>
        <v>0</v>
      </c>
      <c r="H4751" t="b">
        <f t="shared" si="673"/>
        <v>1</v>
      </c>
      <c r="I4751" t="b">
        <f t="shared" si="674"/>
        <v>1</v>
      </c>
      <c r="J4751" t="b">
        <f t="shared" si="675"/>
        <v>0</v>
      </c>
    </row>
    <row r="4752" spans="1:10">
      <c r="A4752" s="1" t="s">
        <v>417</v>
      </c>
      <c r="B4752" t="str">
        <f t="shared" si="669"/>
        <v xml:space="preserve"> Sosnowiec </v>
      </c>
      <c r="C4752" s="4" t="s">
        <v>10</v>
      </c>
      <c r="D4752" s="6">
        <v>10129</v>
      </c>
      <c r="E4752" s="6">
        <v>5124</v>
      </c>
      <c r="F4752" s="6">
        <v>5005</v>
      </c>
      <c r="G4752" t="b">
        <f t="shared" si="672"/>
        <v>0</v>
      </c>
      <c r="H4752" t="b">
        <f t="shared" si="673"/>
        <v>1</v>
      </c>
      <c r="I4752" t="b">
        <f t="shared" si="674"/>
        <v>1</v>
      </c>
      <c r="J4752" t="b">
        <f t="shared" si="675"/>
        <v>0</v>
      </c>
    </row>
    <row r="4753" spans="1:10">
      <c r="A4753" s="1" t="s">
        <v>417</v>
      </c>
      <c r="B4753" t="str">
        <f t="shared" si="669"/>
        <v xml:space="preserve"> Sosnowiec </v>
      </c>
      <c r="C4753" s="4" t="s">
        <v>11</v>
      </c>
      <c r="D4753" s="6">
        <v>12838</v>
      </c>
      <c r="E4753" s="6">
        <v>6578</v>
      </c>
      <c r="F4753" s="6">
        <v>6260</v>
      </c>
      <c r="G4753" t="b">
        <f t="shared" si="672"/>
        <v>0</v>
      </c>
      <c r="H4753" t="b">
        <f t="shared" si="673"/>
        <v>1</v>
      </c>
      <c r="I4753" t="b">
        <f t="shared" si="674"/>
        <v>1</v>
      </c>
      <c r="J4753" t="b">
        <f t="shared" si="675"/>
        <v>0</v>
      </c>
    </row>
    <row r="4754" spans="1:10">
      <c r="A4754" s="1" t="s">
        <v>417</v>
      </c>
      <c r="B4754" t="str">
        <f t="shared" si="669"/>
        <v xml:space="preserve"> Sosnowiec </v>
      </c>
      <c r="C4754" s="4" t="s">
        <v>12</v>
      </c>
      <c r="D4754" s="6">
        <v>16921</v>
      </c>
      <c r="E4754" s="6">
        <v>8747</v>
      </c>
      <c r="F4754" s="6">
        <v>8174</v>
      </c>
      <c r="G4754" t="b">
        <f t="shared" si="672"/>
        <v>0</v>
      </c>
      <c r="H4754" t="b">
        <f t="shared" si="673"/>
        <v>1</v>
      </c>
      <c r="I4754" t="b">
        <f t="shared" si="674"/>
        <v>1</v>
      </c>
      <c r="J4754" t="b">
        <f t="shared" si="675"/>
        <v>0</v>
      </c>
    </row>
    <row r="4755" spans="1:10">
      <c r="A4755" s="1" t="s">
        <v>417</v>
      </c>
      <c r="B4755" t="str">
        <f t="shared" si="669"/>
        <v xml:space="preserve"> Sosnowiec </v>
      </c>
      <c r="C4755" s="4" t="s">
        <v>13</v>
      </c>
      <c r="D4755" s="6">
        <v>17962</v>
      </c>
      <c r="E4755" s="6">
        <v>9154</v>
      </c>
      <c r="F4755" s="6">
        <v>8808</v>
      </c>
      <c r="G4755" t="b">
        <f t="shared" si="672"/>
        <v>0</v>
      </c>
      <c r="H4755" t="b">
        <f t="shared" si="673"/>
        <v>1</v>
      </c>
      <c r="I4755" t="b">
        <f t="shared" si="674"/>
        <v>1</v>
      </c>
      <c r="J4755" t="b">
        <f t="shared" si="675"/>
        <v>0</v>
      </c>
    </row>
    <row r="4756" spans="1:10">
      <c r="A4756" s="1" t="s">
        <v>417</v>
      </c>
      <c r="B4756" t="str">
        <f t="shared" si="669"/>
        <v xml:space="preserve"> Sosnowiec </v>
      </c>
      <c r="C4756" s="4" t="s">
        <v>14</v>
      </c>
      <c r="D4756" s="6">
        <v>14880</v>
      </c>
      <c r="E4756" s="6">
        <v>7587</v>
      </c>
      <c r="F4756" s="6">
        <v>7293</v>
      </c>
      <c r="G4756" t="b">
        <f t="shared" si="672"/>
        <v>0</v>
      </c>
      <c r="H4756" t="b">
        <f t="shared" si="673"/>
        <v>1</v>
      </c>
      <c r="I4756" t="b">
        <f t="shared" si="674"/>
        <v>1</v>
      </c>
      <c r="J4756" t="b">
        <f t="shared" si="675"/>
        <v>0</v>
      </c>
    </row>
    <row r="4757" spans="1:10">
      <c r="A4757" s="1" t="s">
        <v>417</v>
      </c>
      <c r="B4757" t="str">
        <f t="shared" si="669"/>
        <v xml:space="preserve"> Sosnowiec </v>
      </c>
      <c r="C4757" s="4" t="s">
        <v>15</v>
      </c>
      <c r="D4757" s="6">
        <v>11975</v>
      </c>
      <c r="E4757" s="6">
        <v>5820</v>
      </c>
      <c r="F4757" s="6">
        <v>6155</v>
      </c>
      <c r="G4757" t="b">
        <f t="shared" si="672"/>
        <v>0</v>
      </c>
      <c r="H4757" t="b">
        <f t="shared" si="673"/>
        <v>1</v>
      </c>
      <c r="I4757" t="b">
        <f t="shared" si="674"/>
        <v>1</v>
      </c>
      <c r="J4757" t="b">
        <f t="shared" si="675"/>
        <v>0</v>
      </c>
    </row>
    <row r="4758" spans="1:10">
      <c r="A4758" s="1" t="s">
        <v>417</v>
      </c>
      <c r="B4758" t="str">
        <f t="shared" si="669"/>
        <v xml:space="preserve"> Sosnowiec </v>
      </c>
      <c r="C4758" s="4" t="s">
        <v>16</v>
      </c>
      <c r="D4758" s="6">
        <v>12781</v>
      </c>
      <c r="E4758" s="6">
        <v>6142</v>
      </c>
      <c r="F4758" s="6">
        <v>6639</v>
      </c>
      <c r="G4758" t="b">
        <f t="shared" si="672"/>
        <v>0</v>
      </c>
      <c r="H4758" t="b">
        <f t="shared" si="673"/>
        <v>1</v>
      </c>
      <c r="I4758" t="b">
        <f t="shared" si="674"/>
        <v>1</v>
      </c>
      <c r="J4758" t="b">
        <f t="shared" si="675"/>
        <v>0</v>
      </c>
    </row>
    <row r="4759" spans="1:10">
      <c r="A4759" s="1" t="s">
        <v>417</v>
      </c>
      <c r="B4759" t="str">
        <f t="shared" si="669"/>
        <v xml:space="preserve"> Sosnowiec </v>
      </c>
      <c r="C4759" s="4" t="s">
        <v>17</v>
      </c>
      <c r="D4759" s="6">
        <v>17111</v>
      </c>
      <c r="E4759" s="6">
        <v>7693</v>
      </c>
      <c r="F4759" s="6">
        <v>9418</v>
      </c>
      <c r="G4759" t="b">
        <f t="shared" si="672"/>
        <v>0</v>
      </c>
      <c r="H4759" t="b">
        <f t="shared" si="673"/>
        <v>1</v>
      </c>
      <c r="I4759" t="b">
        <f t="shared" si="674"/>
        <v>1</v>
      </c>
      <c r="J4759" t="b">
        <f t="shared" si="675"/>
        <v>0</v>
      </c>
    </row>
    <row r="4760" spans="1:10">
      <c r="A4760" s="1" t="s">
        <v>417</v>
      </c>
      <c r="B4760" t="str">
        <f t="shared" si="669"/>
        <v xml:space="preserve"> Sosnowiec </v>
      </c>
      <c r="C4760" s="4" t="s">
        <v>18</v>
      </c>
      <c r="D4760" s="6">
        <v>19677</v>
      </c>
      <c r="E4760" s="6">
        <v>8856</v>
      </c>
      <c r="F4760" s="6">
        <v>10821</v>
      </c>
      <c r="G4760" t="b">
        <f t="shared" si="672"/>
        <v>0</v>
      </c>
      <c r="H4760" t="b">
        <f t="shared" si="673"/>
        <v>1</v>
      </c>
      <c r="I4760" t="b">
        <f t="shared" si="674"/>
        <v>1</v>
      </c>
      <c r="J4760" t="b">
        <f t="shared" si="675"/>
        <v>0</v>
      </c>
    </row>
    <row r="4761" spans="1:10">
      <c r="A4761" s="1" t="s">
        <v>417</v>
      </c>
      <c r="B4761" t="str">
        <f t="shared" si="669"/>
        <v xml:space="preserve"> Sosnowiec </v>
      </c>
      <c r="C4761" s="4" t="s">
        <v>19</v>
      </c>
      <c r="D4761" s="6">
        <v>15501</v>
      </c>
      <c r="E4761" s="6">
        <v>6827</v>
      </c>
      <c r="F4761" s="6">
        <v>8674</v>
      </c>
      <c r="G4761" t="b">
        <f t="shared" si="672"/>
        <v>0</v>
      </c>
      <c r="H4761" t="b">
        <f t="shared" si="673"/>
        <v>1</v>
      </c>
      <c r="I4761" t="b">
        <f t="shared" si="674"/>
        <v>1</v>
      </c>
      <c r="J4761" t="b">
        <f t="shared" si="675"/>
        <v>0</v>
      </c>
    </row>
    <row r="4762" spans="1:10">
      <c r="A4762" s="1" t="s">
        <v>417</v>
      </c>
      <c r="B4762" t="str">
        <f t="shared" si="669"/>
        <v xml:space="preserve"> Sosnowiec </v>
      </c>
      <c r="C4762" s="4" t="s">
        <v>5</v>
      </c>
      <c r="D4762" s="6">
        <v>24073</v>
      </c>
      <c r="E4762" s="6">
        <v>8651</v>
      </c>
      <c r="F4762" s="6">
        <v>15422</v>
      </c>
      <c r="G4762" t="b">
        <f t="shared" si="672"/>
        <v>1</v>
      </c>
      <c r="H4762" t="b">
        <f t="shared" si="673"/>
        <v>1</v>
      </c>
      <c r="I4762" t="b">
        <f t="shared" si="674"/>
        <v>0</v>
      </c>
      <c r="J4762" t="b">
        <f t="shared" si="675"/>
        <v>0</v>
      </c>
    </row>
    <row r="4763" spans="1:10">
      <c r="A4763" s="1" t="s">
        <v>417</v>
      </c>
      <c r="B4763" t="str">
        <f t="shared" si="669"/>
        <v xml:space="preserve"> Sosnowiec </v>
      </c>
      <c r="C4763" s="4" t="s">
        <v>4</v>
      </c>
      <c r="D4763" s="6">
        <f>SUM(D4761:D4762)</f>
        <v>39574</v>
      </c>
      <c r="E4763" s="6">
        <f>SUM(E4761:E4762)</f>
        <v>15478</v>
      </c>
      <c r="F4763" s="6">
        <f t="shared" ref="F4763" si="676">SUM(F4761:F4762)</f>
        <v>24096</v>
      </c>
      <c r="G4763" t="b">
        <f t="shared" si="672"/>
        <v>1</v>
      </c>
      <c r="H4763" t="b">
        <f t="shared" si="673"/>
        <v>0</v>
      </c>
      <c r="I4763" t="b">
        <f t="shared" si="674"/>
        <v>1</v>
      </c>
      <c r="J4763" t="b">
        <f t="shared" si="675"/>
        <v>0</v>
      </c>
    </row>
    <row r="4764" spans="1:10">
      <c r="A4764" s="1" t="s">
        <v>417</v>
      </c>
      <c r="B4764" t="str">
        <f t="shared" si="669"/>
        <v xml:space="preserve"> Świętochłowice </v>
      </c>
      <c r="C4764" s="4" t="s">
        <v>78</v>
      </c>
      <c r="D4764" s="6">
        <v>50750</v>
      </c>
      <c r="E4764" s="6">
        <v>24401</v>
      </c>
      <c r="F4764" s="6">
        <v>26349</v>
      </c>
      <c r="G4764" t="b">
        <f t="shared" si="672"/>
        <v>1</v>
      </c>
      <c r="H4764" t="b">
        <f t="shared" si="673"/>
        <v>1</v>
      </c>
      <c r="I4764" t="b">
        <f t="shared" si="674"/>
        <v>1</v>
      </c>
      <c r="J4764" t="b">
        <f t="shared" si="675"/>
        <v>1</v>
      </c>
    </row>
    <row r="4765" spans="1:10">
      <c r="A4765" s="1" t="s">
        <v>417</v>
      </c>
      <c r="B4765" t="str">
        <f t="shared" si="669"/>
        <v xml:space="preserve"> Świętochłowice </v>
      </c>
      <c r="C4765" s="4" t="s">
        <v>6</v>
      </c>
      <c r="D4765" s="6">
        <v>2321</v>
      </c>
      <c r="E4765" s="6">
        <v>1209</v>
      </c>
      <c r="F4765" s="6">
        <v>1112</v>
      </c>
      <c r="G4765" t="b">
        <f t="shared" si="672"/>
        <v>0</v>
      </c>
      <c r="H4765" t="b">
        <f t="shared" si="673"/>
        <v>1</v>
      </c>
      <c r="I4765" t="b">
        <f t="shared" si="674"/>
        <v>1</v>
      </c>
      <c r="J4765" t="b">
        <f t="shared" si="675"/>
        <v>0</v>
      </c>
    </row>
    <row r="4766" spans="1:10">
      <c r="A4766" s="1" t="s">
        <v>417</v>
      </c>
      <c r="B4766" t="str">
        <f t="shared" si="669"/>
        <v xml:space="preserve"> Świętochłowice </v>
      </c>
      <c r="C4766" s="4" t="s">
        <v>7</v>
      </c>
      <c r="D4766" s="6">
        <v>2558</v>
      </c>
      <c r="E4766" s="6">
        <v>1298</v>
      </c>
      <c r="F4766" s="6">
        <v>1260</v>
      </c>
      <c r="G4766" t="b">
        <f t="shared" si="672"/>
        <v>0</v>
      </c>
      <c r="H4766" t="b">
        <f t="shared" si="673"/>
        <v>1</v>
      </c>
      <c r="I4766" t="b">
        <f t="shared" si="674"/>
        <v>1</v>
      </c>
      <c r="J4766" t="b">
        <f t="shared" si="675"/>
        <v>0</v>
      </c>
    </row>
    <row r="4767" spans="1:10">
      <c r="A4767" s="1" t="s">
        <v>417</v>
      </c>
      <c r="B4767" t="str">
        <f t="shared" si="669"/>
        <v xml:space="preserve"> Świętochłowice </v>
      </c>
      <c r="C4767" s="4" t="s">
        <v>8</v>
      </c>
      <c r="D4767" s="6">
        <v>2308</v>
      </c>
      <c r="E4767" s="6">
        <v>1172</v>
      </c>
      <c r="F4767" s="6">
        <v>1136</v>
      </c>
      <c r="G4767" t="b">
        <f t="shared" si="672"/>
        <v>0</v>
      </c>
      <c r="H4767" t="b">
        <f t="shared" si="673"/>
        <v>1</v>
      </c>
      <c r="I4767" t="b">
        <f t="shared" si="674"/>
        <v>1</v>
      </c>
      <c r="J4767" t="b">
        <f t="shared" si="675"/>
        <v>0</v>
      </c>
    </row>
    <row r="4768" spans="1:10">
      <c r="A4768" s="1" t="s">
        <v>417</v>
      </c>
      <c r="B4768" t="str">
        <f t="shared" si="669"/>
        <v xml:space="preserve"> Świętochłowice </v>
      </c>
      <c r="C4768" s="4" t="s">
        <v>9</v>
      </c>
      <c r="D4768" s="6">
        <v>2257</v>
      </c>
      <c r="E4768" s="6">
        <v>1097</v>
      </c>
      <c r="F4768" s="6">
        <v>1160</v>
      </c>
      <c r="G4768" t="b">
        <f t="shared" si="672"/>
        <v>0</v>
      </c>
      <c r="H4768" t="b">
        <f t="shared" si="673"/>
        <v>1</v>
      </c>
      <c r="I4768" t="b">
        <f t="shared" si="674"/>
        <v>1</v>
      </c>
      <c r="J4768" t="b">
        <f t="shared" si="675"/>
        <v>0</v>
      </c>
    </row>
    <row r="4769" spans="1:10">
      <c r="A4769" s="1" t="s">
        <v>417</v>
      </c>
      <c r="B4769" t="str">
        <f t="shared" si="669"/>
        <v xml:space="preserve"> Świętochłowice </v>
      </c>
      <c r="C4769" s="4" t="s">
        <v>10</v>
      </c>
      <c r="D4769" s="6">
        <v>2861</v>
      </c>
      <c r="E4769" s="6">
        <v>1477</v>
      </c>
      <c r="F4769" s="6">
        <v>1384</v>
      </c>
      <c r="G4769" t="b">
        <f t="shared" si="672"/>
        <v>0</v>
      </c>
      <c r="H4769" t="b">
        <f t="shared" si="673"/>
        <v>1</v>
      </c>
      <c r="I4769" t="b">
        <f t="shared" si="674"/>
        <v>1</v>
      </c>
      <c r="J4769" t="b">
        <f t="shared" si="675"/>
        <v>0</v>
      </c>
    </row>
    <row r="4770" spans="1:10">
      <c r="A4770" s="1" t="s">
        <v>417</v>
      </c>
      <c r="B4770" t="str">
        <f t="shared" si="669"/>
        <v xml:space="preserve"> Świętochłowice </v>
      </c>
      <c r="C4770" s="4" t="s">
        <v>11</v>
      </c>
      <c r="D4770" s="6">
        <v>3492</v>
      </c>
      <c r="E4770" s="6">
        <v>1780</v>
      </c>
      <c r="F4770" s="6">
        <v>1712</v>
      </c>
      <c r="G4770" t="b">
        <f t="shared" si="672"/>
        <v>0</v>
      </c>
      <c r="H4770" t="b">
        <f t="shared" si="673"/>
        <v>1</v>
      </c>
      <c r="I4770" t="b">
        <f t="shared" si="674"/>
        <v>1</v>
      </c>
      <c r="J4770" t="b">
        <f t="shared" si="675"/>
        <v>0</v>
      </c>
    </row>
    <row r="4771" spans="1:10">
      <c r="A4771" s="1" t="s">
        <v>417</v>
      </c>
      <c r="B4771" t="str">
        <f t="shared" si="669"/>
        <v xml:space="preserve"> Świętochłowice </v>
      </c>
      <c r="C4771" s="4" t="s">
        <v>12</v>
      </c>
      <c r="D4771" s="6">
        <v>4116</v>
      </c>
      <c r="E4771" s="6">
        <v>2027</v>
      </c>
      <c r="F4771" s="6">
        <v>2089</v>
      </c>
      <c r="G4771" t="b">
        <f t="shared" si="672"/>
        <v>0</v>
      </c>
      <c r="H4771" t="b">
        <f t="shared" si="673"/>
        <v>1</v>
      </c>
      <c r="I4771" t="b">
        <f t="shared" si="674"/>
        <v>1</v>
      </c>
      <c r="J4771" t="b">
        <f t="shared" si="675"/>
        <v>0</v>
      </c>
    </row>
    <row r="4772" spans="1:10">
      <c r="A4772" s="1" t="s">
        <v>417</v>
      </c>
      <c r="B4772" t="str">
        <f t="shared" si="669"/>
        <v xml:space="preserve"> Świętochłowice </v>
      </c>
      <c r="C4772" s="4" t="s">
        <v>13</v>
      </c>
      <c r="D4772" s="6">
        <v>4030</v>
      </c>
      <c r="E4772" s="6">
        <v>2020</v>
      </c>
      <c r="F4772" s="6">
        <v>2010</v>
      </c>
      <c r="G4772" t="b">
        <f t="shared" si="672"/>
        <v>0</v>
      </c>
      <c r="H4772" t="b">
        <f t="shared" si="673"/>
        <v>1</v>
      </c>
      <c r="I4772" t="b">
        <f t="shared" si="674"/>
        <v>1</v>
      </c>
      <c r="J4772" t="b">
        <f t="shared" si="675"/>
        <v>0</v>
      </c>
    </row>
    <row r="4773" spans="1:10">
      <c r="A4773" s="1" t="s">
        <v>417</v>
      </c>
      <c r="B4773" t="str">
        <f t="shared" si="669"/>
        <v xml:space="preserve"> Świętochłowice </v>
      </c>
      <c r="C4773" s="4" t="s">
        <v>14</v>
      </c>
      <c r="D4773" s="6">
        <v>3525</v>
      </c>
      <c r="E4773" s="6">
        <v>1837</v>
      </c>
      <c r="F4773" s="6">
        <v>1688</v>
      </c>
      <c r="G4773" t="b">
        <f t="shared" si="672"/>
        <v>0</v>
      </c>
      <c r="H4773" t="b">
        <f t="shared" si="673"/>
        <v>1</v>
      </c>
      <c r="I4773" t="b">
        <f t="shared" si="674"/>
        <v>1</v>
      </c>
      <c r="J4773" t="b">
        <f t="shared" si="675"/>
        <v>0</v>
      </c>
    </row>
    <row r="4774" spans="1:10">
      <c r="A4774" s="1" t="s">
        <v>417</v>
      </c>
      <c r="B4774" t="str">
        <f t="shared" si="669"/>
        <v xml:space="preserve"> Świętochłowice </v>
      </c>
      <c r="C4774" s="4" t="s">
        <v>15</v>
      </c>
      <c r="D4774" s="6">
        <v>3323</v>
      </c>
      <c r="E4774" s="6">
        <v>1687</v>
      </c>
      <c r="F4774" s="6">
        <v>1636</v>
      </c>
      <c r="G4774" t="b">
        <f t="shared" si="672"/>
        <v>0</v>
      </c>
      <c r="H4774" t="b">
        <f t="shared" si="673"/>
        <v>1</v>
      </c>
      <c r="I4774" t="b">
        <f t="shared" si="674"/>
        <v>1</v>
      </c>
      <c r="J4774" t="b">
        <f t="shared" si="675"/>
        <v>0</v>
      </c>
    </row>
    <row r="4775" spans="1:10">
      <c r="A4775" s="1" t="s">
        <v>417</v>
      </c>
      <c r="B4775" t="str">
        <f t="shared" si="669"/>
        <v xml:space="preserve"> Świętochłowice </v>
      </c>
      <c r="C4775" s="4" t="s">
        <v>16</v>
      </c>
      <c r="D4775" s="6">
        <v>3256</v>
      </c>
      <c r="E4775" s="6">
        <v>1575</v>
      </c>
      <c r="F4775" s="6">
        <v>1681</v>
      </c>
      <c r="G4775" t="b">
        <f t="shared" si="672"/>
        <v>0</v>
      </c>
      <c r="H4775" t="b">
        <f t="shared" si="673"/>
        <v>1</v>
      </c>
      <c r="I4775" t="b">
        <f t="shared" si="674"/>
        <v>1</v>
      </c>
      <c r="J4775" t="b">
        <f t="shared" si="675"/>
        <v>0</v>
      </c>
    </row>
    <row r="4776" spans="1:10">
      <c r="A4776" s="1" t="s">
        <v>417</v>
      </c>
      <c r="B4776" t="str">
        <f t="shared" si="669"/>
        <v xml:space="preserve"> Świętochłowice </v>
      </c>
      <c r="C4776" s="4" t="s">
        <v>17</v>
      </c>
      <c r="D4776" s="6">
        <v>3977</v>
      </c>
      <c r="E4776" s="6">
        <v>1884</v>
      </c>
      <c r="F4776" s="6">
        <v>2093</v>
      </c>
      <c r="G4776" t="b">
        <f t="shared" si="672"/>
        <v>0</v>
      </c>
      <c r="H4776" t="b">
        <f t="shared" si="673"/>
        <v>1</v>
      </c>
      <c r="I4776" t="b">
        <f t="shared" si="674"/>
        <v>1</v>
      </c>
      <c r="J4776" t="b">
        <f t="shared" si="675"/>
        <v>0</v>
      </c>
    </row>
    <row r="4777" spans="1:10">
      <c r="A4777" s="1" t="s">
        <v>417</v>
      </c>
      <c r="B4777" t="str">
        <f t="shared" si="669"/>
        <v xml:space="preserve"> Świętochłowice </v>
      </c>
      <c r="C4777" s="4" t="s">
        <v>18</v>
      </c>
      <c r="D4777" s="6">
        <v>3970</v>
      </c>
      <c r="E4777" s="6">
        <v>1815</v>
      </c>
      <c r="F4777" s="6">
        <v>2155</v>
      </c>
      <c r="G4777" t="b">
        <f t="shared" si="672"/>
        <v>0</v>
      </c>
      <c r="H4777" t="b">
        <f t="shared" si="673"/>
        <v>1</v>
      </c>
      <c r="I4777" t="b">
        <f t="shared" si="674"/>
        <v>1</v>
      </c>
      <c r="J4777" t="b">
        <f t="shared" si="675"/>
        <v>0</v>
      </c>
    </row>
    <row r="4778" spans="1:10">
      <c r="A4778" s="1" t="s">
        <v>417</v>
      </c>
      <c r="B4778" t="str">
        <f t="shared" si="669"/>
        <v xml:space="preserve"> Świętochłowice </v>
      </c>
      <c r="C4778" s="4" t="s">
        <v>19</v>
      </c>
      <c r="D4778" s="6">
        <v>3020</v>
      </c>
      <c r="E4778" s="6">
        <v>1344</v>
      </c>
      <c r="F4778" s="6">
        <v>1676</v>
      </c>
      <c r="G4778" t="b">
        <f t="shared" si="672"/>
        <v>0</v>
      </c>
      <c r="H4778" t="b">
        <f t="shared" si="673"/>
        <v>1</v>
      </c>
      <c r="I4778" t="b">
        <f t="shared" si="674"/>
        <v>1</v>
      </c>
      <c r="J4778" t="b">
        <f t="shared" si="675"/>
        <v>0</v>
      </c>
    </row>
    <row r="4779" spans="1:10">
      <c r="A4779" s="1" t="s">
        <v>417</v>
      </c>
      <c r="B4779" t="str">
        <f t="shared" si="669"/>
        <v xml:space="preserve"> Świętochłowice </v>
      </c>
      <c r="C4779" s="4" t="s">
        <v>5</v>
      </c>
      <c r="D4779" s="6">
        <v>5736</v>
      </c>
      <c r="E4779" s="6">
        <v>2179</v>
      </c>
      <c r="F4779" s="6">
        <v>3557</v>
      </c>
      <c r="G4779" t="b">
        <f t="shared" si="672"/>
        <v>1</v>
      </c>
      <c r="H4779" t="b">
        <f t="shared" si="673"/>
        <v>1</v>
      </c>
      <c r="I4779" t="b">
        <f t="shared" si="674"/>
        <v>0</v>
      </c>
      <c r="J4779" t="b">
        <f t="shared" si="675"/>
        <v>0</v>
      </c>
    </row>
    <row r="4780" spans="1:10">
      <c r="A4780" s="1" t="s">
        <v>417</v>
      </c>
      <c r="B4780" t="str">
        <f t="shared" si="669"/>
        <v xml:space="preserve"> Świętochłowice </v>
      </c>
      <c r="C4780" s="4" t="s">
        <v>4</v>
      </c>
      <c r="D4780" s="6">
        <f>SUM(D4778:D4779)</f>
        <v>8756</v>
      </c>
      <c r="E4780" s="6">
        <f>SUM(E4778:E4779)</f>
        <v>3523</v>
      </c>
      <c r="F4780" s="6">
        <f t="shared" ref="F4780" si="677">SUM(F4778:F4779)</f>
        <v>5233</v>
      </c>
      <c r="G4780" t="b">
        <f t="shared" si="672"/>
        <v>1</v>
      </c>
      <c r="H4780" t="b">
        <f t="shared" si="673"/>
        <v>0</v>
      </c>
      <c r="I4780" t="b">
        <f t="shared" si="674"/>
        <v>1</v>
      </c>
      <c r="J4780" t="b">
        <f t="shared" si="675"/>
        <v>0</v>
      </c>
    </row>
    <row r="4781" spans="1:10">
      <c r="A4781" s="1" t="s">
        <v>417</v>
      </c>
      <c r="B4781" t="str">
        <f t="shared" si="669"/>
        <v xml:space="preserve"> Tychy </v>
      </c>
      <c r="C4781" s="4" t="s">
        <v>316</v>
      </c>
      <c r="D4781" s="6">
        <v>128415</v>
      </c>
      <c r="E4781" s="6">
        <v>61896</v>
      </c>
      <c r="F4781" s="6">
        <v>66519</v>
      </c>
      <c r="G4781" t="b">
        <f t="shared" si="672"/>
        <v>1</v>
      </c>
      <c r="H4781" t="b">
        <f t="shared" si="673"/>
        <v>1</v>
      </c>
      <c r="I4781" t="b">
        <f t="shared" si="674"/>
        <v>1</v>
      </c>
      <c r="J4781" t="b">
        <f t="shared" si="675"/>
        <v>1</v>
      </c>
    </row>
    <row r="4782" spans="1:10">
      <c r="A4782" s="1" t="s">
        <v>417</v>
      </c>
      <c r="B4782" t="str">
        <f t="shared" si="669"/>
        <v xml:space="preserve"> Tychy </v>
      </c>
      <c r="C4782" s="4" t="s">
        <v>6</v>
      </c>
      <c r="D4782" s="6">
        <v>6538</v>
      </c>
      <c r="E4782" s="6">
        <v>3325</v>
      </c>
      <c r="F4782" s="6">
        <v>3213</v>
      </c>
      <c r="G4782" t="b">
        <f t="shared" si="672"/>
        <v>0</v>
      </c>
      <c r="H4782" t="b">
        <f t="shared" si="673"/>
        <v>1</v>
      </c>
      <c r="I4782" t="b">
        <f t="shared" si="674"/>
        <v>1</v>
      </c>
      <c r="J4782" t="b">
        <f t="shared" si="675"/>
        <v>0</v>
      </c>
    </row>
    <row r="4783" spans="1:10">
      <c r="A4783" s="1" t="s">
        <v>417</v>
      </c>
      <c r="B4783" t="str">
        <f t="shared" si="669"/>
        <v xml:space="preserve"> Tychy </v>
      </c>
      <c r="C4783" s="4" t="s">
        <v>7</v>
      </c>
      <c r="D4783" s="6">
        <v>6824</v>
      </c>
      <c r="E4783" s="6">
        <v>3517</v>
      </c>
      <c r="F4783" s="6">
        <v>3307</v>
      </c>
      <c r="G4783" t="b">
        <f t="shared" si="672"/>
        <v>0</v>
      </c>
      <c r="H4783" t="b">
        <f t="shared" si="673"/>
        <v>1</v>
      </c>
      <c r="I4783" t="b">
        <f t="shared" si="674"/>
        <v>1</v>
      </c>
      <c r="J4783" t="b">
        <f t="shared" si="675"/>
        <v>0</v>
      </c>
    </row>
    <row r="4784" spans="1:10">
      <c r="A4784" s="1" t="s">
        <v>417</v>
      </c>
      <c r="B4784" t="str">
        <f t="shared" si="669"/>
        <v xml:space="preserve"> Tychy </v>
      </c>
      <c r="C4784" s="4" t="s">
        <v>8</v>
      </c>
      <c r="D4784" s="6">
        <v>5379</v>
      </c>
      <c r="E4784" s="6">
        <v>2724</v>
      </c>
      <c r="F4784" s="6">
        <v>2655</v>
      </c>
      <c r="G4784" t="b">
        <f t="shared" si="672"/>
        <v>0</v>
      </c>
      <c r="H4784" t="b">
        <f t="shared" si="673"/>
        <v>1</v>
      </c>
      <c r="I4784" t="b">
        <f t="shared" si="674"/>
        <v>1</v>
      </c>
      <c r="J4784" t="b">
        <f t="shared" si="675"/>
        <v>0</v>
      </c>
    </row>
    <row r="4785" spans="1:10">
      <c r="A4785" s="1" t="s">
        <v>417</v>
      </c>
      <c r="B4785" t="str">
        <f t="shared" si="669"/>
        <v xml:space="preserve"> Tychy </v>
      </c>
      <c r="C4785" s="4" t="s">
        <v>9</v>
      </c>
      <c r="D4785" s="6">
        <v>5085</v>
      </c>
      <c r="E4785" s="6">
        <v>2579</v>
      </c>
      <c r="F4785" s="6">
        <v>2506</v>
      </c>
      <c r="G4785" t="b">
        <f t="shared" si="672"/>
        <v>0</v>
      </c>
      <c r="H4785" t="b">
        <f t="shared" si="673"/>
        <v>1</v>
      </c>
      <c r="I4785" t="b">
        <f t="shared" si="674"/>
        <v>1</v>
      </c>
      <c r="J4785" t="b">
        <f t="shared" si="675"/>
        <v>0</v>
      </c>
    </row>
    <row r="4786" spans="1:10">
      <c r="A4786" s="1" t="s">
        <v>417</v>
      </c>
      <c r="B4786" t="str">
        <f t="shared" si="669"/>
        <v xml:space="preserve"> Tychy </v>
      </c>
      <c r="C4786" s="4" t="s">
        <v>10</v>
      </c>
      <c r="D4786" s="6">
        <v>6250</v>
      </c>
      <c r="E4786" s="6">
        <v>3201</v>
      </c>
      <c r="F4786" s="6">
        <v>3049</v>
      </c>
      <c r="G4786" t="b">
        <f t="shared" si="672"/>
        <v>0</v>
      </c>
      <c r="H4786" t="b">
        <f t="shared" si="673"/>
        <v>1</v>
      </c>
      <c r="I4786" t="b">
        <f t="shared" si="674"/>
        <v>1</v>
      </c>
      <c r="J4786" t="b">
        <f t="shared" si="675"/>
        <v>0</v>
      </c>
    </row>
    <row r="4787" spans="1:10">
      <c r="A4787" s="1" t="s">
        <v>417</v>
      </c>
      <c r="B4787" t="str">
        <f t="shared" si="669"/>
        <v xml:space="preserve"> Tychy </v>
      </c>
      <c r="C4787" s="4" t="s">
        <v>11</v>
      </c>
      <c r="D4787" s="6">
        <v>8916</v>
      </c>
      <c r="E4787" s="6">
        <v>4476</v>
      </c>
      <c r="F4787" s="6">
        <v>4440</v>
      </c>
      <c r="G4787" t="b">
        <f t="shared" si="672"/>
        <v>0</v>
      </c>
      <c r="H4787" t="b">
        <f t="shared" si="673"/>
        <v>1</v>
      </c>
      <c r="I4787" t="b">
        <f t="shared" si="674"/>
        <v>1</v>
      </c>
      <c r="J4787" t="b">
        <f t="shared" si="675"/>
        <v>0</v>
      </c>
    </row>
    <row r="4788" spans="1:10">
      <c r="A4788" s="1" t="s">
        <v>417</v>
      </c>
      <c r="B4788" t="str">
        <f t="shared" si="669"/>
        <v xml:space="preserve"> Tychy </v>
      </c>
      <c r="C4788" s="4" t="s">
        <v>12</v>
      </c>
      <c r="D4788" s="6">
        <v>11860</v>
      </c>
      <c r="E4788" s="6">
        <v>6059</v>
      </c>
      <c r="F4788" s="6">
        <v>5801</v>
      </c>
      <c r="G4788" t="b">
        <f t="shared" si="672"/>
        <v>0</v>
      </c>
      <c r="H4788" t="b">
        <f t="shared" si="673"/>
        <v>1</v>
      </c>
      <c r="I4788" t="b">
        <f t="shared" si="674"/>
        <v>1</v>
      </c>
      <c r="J4788" t="b">
        <f t="shared" si="675"/>
        <v>0</v>
      </c>
    </row>
    <row r="4789" spans="1:10">
      <c r="A4789" s="1" t="s">
        <v>417</v>
      </c>
      <c r="B4789" t="str">
        <f t="shared" si="669"/>
        <v xml:space="preserve"> Tychy </v>
      </c>
      <c r="C4789" s="4" t="s">
        <v>13</v>
      </c>
      <c r="D4789" s="6">
        <v>12010</v>
      </c>
      <c r="E4789" s="6">
        <v>6088</v>
      </c>
      <c r="F4789" s="6">
        <v>5922</v>
      </c>
      <c r="G4789" t="b">
        <f t="shared" si="672"/>
        <v>0</v>
      </c>
      <c r="H4789" t="b">
        <f t="shared" si="673"/>
        <v>1</v>
      </c>
      <c r="I4789" t="b">
        <f t="shared" si="674"/>
        <v>1</v>
      </c>
      <c r="J4789" t="b">
        <f t="shared" si="675"/>
        <v>0</v>
      </c>
    </row>
    <row r="4790" spans="1:10">
      <c r="A4790" s="1" t="s">
        <v>417</v>
      </c>
      <c r="B4790" t="str">
        <f t="shared" si="669"/>
        <v xml:space="preserve"> Tychy </v>
      </c>
      <c r="C4790" s="4" t="s">
        <v>14</v>
      </c>
      <c r="D4790" s="6">
        <v>8739</v>
      </c>
      <c r="E4790" s="6">
        <v>4517</v>
      </c>
      <c r="F4790" s="6">
        <v>4222</v>
      </c>
      <c r="G4790" t="b">
        <f t="shared" si="672"/>
        <v>0</v>
      </c>
      <c r="H4790" t="b">
        <f t="shared" si="673"/>
        <v>1</v>
      </c>
      <c r="I4790" t="b">
        <f t="shared" si="674"/>
        <v>1</v>
      </c>
      <c r="J4790" t="b">
        <f t="shared" si="675"/>
        <v>0</v>
      </c>
    </row>
    <row r="4791" spans="1:10">
      <c r="A4791" s="1" t="s">
        <v>417</v>
      </c>
      <c r="B4791" t="str">
        <f t="shared" si="669"/>
        <v xml:space="preserve"> Tychy </v>
      </c>
      <c r="C4791" s="4" t="s">
        <v>15</v>
      </c>
      <c r="D4791" s="6">
        <v>6488</v>
      </c>
      <c r="E4791" s="6">
        <v>3194</v>
      </c>
      <c r="F4791" s="6">
        <v>3294</v>
      </c>
      <c r="G4791" t="b">
        <f t="shared" si="672"/>
        <v>0</v>
      </c>
      <c r="H4791" t="b">
        <f t="shared" si="673"/>
        <v>1</v>
      </c>
      <c r="I4791" t="b">
        <f t="shared" si="674"/>
        <v>1</v>
      </c>
      <c r="J4791" t="b">
        <f t="shared" si="675"/>
        <v>0</v>
      </c>
    </row>
    <row r="4792" spans="1:10">
      <c r="A4792" s="1" t="s">
        <v>417</v>
      </c>
      <c r="B4792" t="str">
        <f t="shared" ref="B4792:B4855" si="678">IF(C4791="65+",C4792,B4791)</f>
        <v xml:space="preserve"> Tychy </v>
      </c>
      <c r="C4792" s="4" t="s">
        <v>16</v>
      </c>
      <c r="D4792" s="6">
        <v>7380</v>
      </c>
      <c r="E4792" s="6">
        <v>3550</v>
      </c>
      <c r="F4792" s="6">
        <v>3830</v>
      </c>
      <c r="G4792" t="b">
        <f t="shared" si="672"/>
        <v>0</v>
      </c>
      <c r="H4792" t="b">
        <f t="shared" si="673"/>
        <v>1</v>
      </c>
      <c r="I4792" t="b">
        <f t="shared" si="674"/>
        <v>1</v>
      </c>
      <c r="J4792" t="b">
        <f t="shared" si="675"/>
        <v>0</v>
      </c>
    </row>
    <row r="4793" spans="1:10">
      <c r="A4793" s="1" t="s">
        <v>417</v>
      </c>
      <c r="B4793" t="str">
        <f t="shared" si="678"/>
        <v xml:space="preserve"> Tychy </v>
      </c>
      <c r="C4793" s="4" t="s">
        <v>17</v>
      </c>
      <c r="D4793" s="6">
        <v>11075</v>
      </c>
      <c r="E4793" s="6">
        <v>4983</v>
      </c>
      <c r="F4793" s="6">
        <v>6092</v>
      </c>
      <c r="G4793" t="b">
        <f t="shared" si="672"/>
        <v>0</v>
      </c>
      <c r="H4793" t="b">
        <f t="shared" si="673"/>
        <v>1</v>
      </c>
      <c r="I4793" t="b">
        <f t="shared" si="674"/>
        <v>1</v>
      </c>
      <c r="J4793" t="b">
        <f t="shared" si="675"/>
        <v>0</v>
      </c>
    </row>
    <row r="4794" spans="1:10">
      <c r="A4794" s="1" t="s">
        <v>417</v>
      </c>
      <c r="B4794" t="str">
        <f t="shared" si="678"/>
        <v xml:space="preserve"> Tychy </v>
      </c>
      <c r="C4794" s="4" t="s">
        <v>18</v>
      </c>
      <c r="D4794" s="6">
        <v>11561</v>
      </c>
      <c r="E4794" s="6">
        <v>5383</v>
      </c>
      <c r="F4794" s="6">
        <v>6178</v>
      </c>
      <c r="G4794" t="b">
        <f t="shared" si="672"/>
        <v>0</v>
      </c>
      <c r="H4794" t="b">
        <f t="shared" si="673"/>
        <v>1</v>
      </c>
      <c r="I4794" t="b">
        <f t="shared" si="674"/>
        <v>1</v>
      </c>
      <c r="J4794" t="b">
        <f t="shared" si="675"/>
        <v>0</v>
      </c>
    </row>
    <row r="4795" spans="1:10">
      <c r="A4795" s="1" t="s">
        <v>417</v>
      </c>
      <c r="B4795" t="str">
        <f t="shared" si="678"/>
        <v xml:space="preserve"> Tychy </v>
      </c>
      <c r="C4795" s="4" t="s">
        <v>19</v>
      </c>
      <c r="D4795" s="6">
        <v>7938</v>
      </c>
      <c r="E4795" s="6">
        <v>3674</v>
      </c>
      <c r="F4795" s="6">
        <v>4264</v>
      </c>
      <c r="G4795" t="b">
        <f t="shared" si="672"/>
        <v>0</v>
      </c>
      <c r="H4795" t="b">
        <f t="shared" si="673"/>
        <v>1</v>
      </c>
      <c r="I4795" t="b">
        <f t="shared" si="674"/>
        <v>1</v>
      </c>
      <c r="J4795" t="b">
        <f t="shared" si="675"/>
        <v>0</v>
      </c>
    </row>
    <row r="4796" spans="1:10">
      <c r="A4796" s="1" t="s">
        <v>417</v>
      </c>
      <c r="B4796" t="str">
        <f t="shared" si="678"/>
        <v xml:space="preserve"> Tychy </v>
      </c>
      <c r="C4796" s="4" t="s">
        <v>5</v>
      </c>
      <c r="D4796" s="6">
        <v>12372</v>
      </c>
      <c r="E4796" s="6">
        <v>4626</v>
      </c>
      <c r="F4796" s="6">
        <v>7746</v>
      </c>
      <c r="G4796" t="b">
        <f t="shared" si="672"/>
        <v>1</v>
      </c>
      <c r="H4796" t="b">
        <f t="shared" si="673"/>
        <v>1</v>
      </c>
      <c r="I4796" t="b">
        <f t="shared" si="674"/>
        <v>0</v>
      </c>
      <c r="J4796" t="b">
        <f t="shared" si="675"/>
        <v>0</v>
      </c>
    </row>
    <row r="4797" spans="1:10">
      <c r="A4797" s="1" t="s">
        <v>417</v>
      </c>
      <c r="B4797" t="str">
        <f t="shared" si="678"/>
        <v xml:space="preserve"> Tychy </v>
      </c>
      <c r="C4797" s="4" t="s">
        <v>4</v>
      </c>
      <c r="D4797" s="6">
        <f>SUM(D4795:D4796)</f>
        <v>20310</v>
      </c>
      <c r="E4797" s="6">
        <f>SUM(E4795:E4796)</f>
        <v>8300</v>
      </c>
      <c r="F4797" s="6">
        <f t="shared" ref="F4797" si="679">SUM(F4795:F4796)</f>
        <v>12010</v>
      </c>
      <c r="G4797" t="b">
        <f t="shared" si="672"/>
        <v>1</v>
      </c>
      <c r="H4797" t="b">
        <f t="shared" si="673"/>
        <v>0</v>
      </c>
      <c r="I4797" t="b">
        <f t="shared" si="674"/>
        <v>1</v>
      </c>
      <c r="J4797" t="b">
        <f t="shared" si="675"/>
        <v>0</v>
      </c>
    </row>
    <row r="4798" spans="1:10">
      <c r="A4798" s="1" t="s">
        <v>417</v>
      </c>
      <c r="B4798" t="str">
        <f t="shared" si="678"/>
        <v xml:space="preserve"> Zabrze </v>
      </c>
      <c r="C4798" s="4" t="s">
        <v>317</v>
      </c>
      <c r="D4798" s="6">
        <v>175882</v>
      </c>
      <c r="E4798" s="6">
        <v>84854</v>
      </c>
      <c r="F4798" s="6">
        <v>91028</v>
      </c>
      <c r="G4798" t="b">
        <f t="shared" si="672"/>
        <v>1</v>
      </c>
      <c r="H4798" t="b">
        <f t="shared" si="673"/>
        <v>1</v>
      </c>
      <c r="I4798" t="b">
        <f t="shared" si="674"/>
        <v>1</v>
      </c>
      <c r="J4798" t="b">
        <f t="shared" si="675"/>
        <v>1</v>
      </c>
    </row>
    <row r="4799" spans="1:10">
      <c r="A4799" s="1" t="s">
        <v>417</v>
      </c>
      <c r="B4799" t="str">
        <f t="shared" si="678"/>
        <v xml:space="preserve"> Zabrze </v>
      </c>
      <c r="C4799" s="4" t="s">
        <v>6</v>
      </c>
      <c r="D4799" s="6">
        <v>7548</v>
      </c>
      <c r="E4799" s="6">
        <v>3877</v>
      </c>
      <c r="F4799" s="6">
        <v>3671</v>
      </c>
      <c r="G4799" t="b">
        <f t="shared" si="672"/>
        <v>0</v>
      </c>
      <c r="H4799" t="b">
        <f t="shared" si="673"/>
        <v>1</v>
      </c>
      <c r="I4799" t="b">
        <f t="shared" si="674"/>
        <v>1</v>
      </c>
      <c r="J4799" t="b">
        <f t="shared" si="675"/>
        <v>0</v>
      </c>
    </row>
    <row r="4800" spans="1:10">
      <c r="A4800" s="1" t="s">
        <v>417</v>
      </c>
      <c r="B4800" t="str">
        <f t="shared" si="678"/>
        <v xml:space="preserve"> Zabrze </v>
      </c>
      <c r="C4800" s="4" t="s">
        <v>7</v>
      </c>
      <c r="D4800" s="6">
        <v>8264</v>
      </c>
      <c r="E4800" s="6">
        <v>4241</v>
      </c>
      <c r="F4800" s="6">
        <v>4023</v>
      </c>
      <c r="G4800" t="b">
        <f t="shared" si="672"/>
        <v>0</v>
      </c>
      <c r="H4800" t="b">
        <f t="shared" si="673"/>
        <v>1</v>
      </c>
      <c r="I4800" t="b">
        <f t="shared" si="674"/>
        <v>1</v>
      </c>
      <c r="J4800" t="b">
        <f t="shared" si="675"/>
        <v>0</v>
      </c>
    </row>
    <row r="4801" spans="1:10">
      <c r="A4801" s="1" t="s">
        <v>417</v>
      </c>
      <c r="B4801" t="str">
        <f t="shared" si="678"/>
        <v xml:space="preserve"> Zabrze </v>
      </c>
      <c r="C4801" s="4" t="s">
        <v>8</v>
      </c>
      <c r="D4801" s="6">
        <v>7035</v>
      </c>
      <c r="E4801" s="6">
        <v>3700</v>
      </c>
      <c r="F4801" s="6">
        <v>3335</v>
      </c>
      <c r="G4801" t="b">
        <f t="shared" si="672"/>
        <v>0</v>
      </c>
      <c r="H4801" t="b">
        <f t="shared" si="673"/>
        <v>1</v>
      </c>
      <c r="I4801" t="b">
        <f t="shared" si="674"/>
        <v>1</v>
      </c>
      <c r="J4801" t="b">
        <f t="shared" si="675"/>
        <v>0</v>
      </c>
    </row>
    <row r="4802" spans="1:10">
      <c r="A4802" s="1" t="s">
        <v>417</v>
      </c>
      <c r="B4802" t="str">
        <f t="shared" si="678"/>
        <v xml:space="preserve"> Zabrze </v>
      </c>
      <c r="C4802" s="4" t="s">
        <v>9</v>
      </c>
      <c r="D4802" s="6">
        <v>7914</v>
      </c>
      <c r="E4802" s="6">
        <v>4113</v>
      </c>
      <c r="F4802" s="6">
        <v>3801</v>
      </c>
      <c r="G4802" t="b">
        <f t="shared" si="672"/>
        <v>0</v>
      </c>
      <c r="H4802" t="b">
        <f t="shared" si="673"/>
        <v>1</v>
      </c>
      <c r="I4802" t="b">
        <f t="shared" si="674"/>
        <v>1</v>
      </c>
      <c r="J4802" t="b">
        <f t="shared" si="675"/>
        <v>0</v>
      </c>
    </row>
    <row r="4803" spans="1:10">
      <c r="A4803" s="1" t="s">
        <v>417</v>
      </c>
      <c r="B4803" t="str">
        <f t="shared" si="678"/>
        <v xml:space="preserve"> Zabrze </v>
      </c>
      <c r="C4803" s="4" t="s">
        <v>10</v>
      </c>
      <c r="D4803" s="6">
        <v>10017</v>
      </c>
      <c r="E4803" s="6">
        <v>5079</v>
      </c>
      <c r="F4803" s="6">
        <v>4938</v>
      </c>
      <c r="G4803" t="b">
        <f t="shared" si="672"/>
        <v>0</v>
      </c>
      <c r="H4803" t="b">
        <f t="shared" si="673"/>
        <v>1</v>
      </c>
      <c r="I4803" t="b">
        <f t="shared" si="674"/>
        <v>1</v>
      </c>
      <c r="J4803" t="b">
        <f t="shared" si="675"/>
        <v>0</v>
      </c>
    </row>
    <row r="4804" spans="1:10">
      <c r="A4804" s="1" t="s">
        <v>417</v>
      </c>
      <c r="B4804" t="str">
        <f t="shared" si="678"/>
        <v xml:space="preserve"> Zabrze </v>
      </c>
      <c r="C4804" s="4" t="s">
        <v>11</v>
      </c>
      <c r="D4804" s="6">
        <v>13305</v>
      </c>
      <c r="E4804" s="6">
        <v>6770</v>
      </c>
      <c r="F4804" s="6">
        <v>6535</v>
      </c>
      <c r="G4804" t="b">
        <f t="shared" si="672"/>
        <v>0</v>
      </c>
      <c r="H4804" t="b">
        <f t="shared" si="673"/>
        <v>1</v>
      </c>
      <c r="I4804" t="b">
        <f t="shared" si="674"/>
        <v>1</v>
      </c>
      <c r="J4804" t="b">
        <f t="shared" si="675"/>
        <v>0</v>
      </c>
    </row>
    <row r="4805" spans="1:10">
      <c r="A4805" s="1" t="s">
        <v>417</v>
      </c>
      <c r="B4805" t="str">
        <f t="shared" si="678"/>
        <v xml:space="preserve"> Zabrze </v>
      </c>
      <c r="C4805" s="4" t="s">
        <v>12</v>
      </c>
      <c r="D4805" s="6">
        <v>14488</v>
      </c>
      <c r="E4805" s="6">
        <v>7018</v>
      </c>
      <c r="F4805" s="6">
        <v>7470</v>
      </c>
      <c r="G4805" t="b">
        <f t="shared" si="672"/>
        <v>0</v>
      </c>
      <c r="H4805" t="b">
        <f t="shared" si="673"/>
        <v>1</v>
      </c>
      <c r="I4805" t="b">
        <f t="shared" si="674"/>
        <v>1</v>
      </c>
      <c r="J4805" t="b">
        <f t="shared" si="675"/>
        <v>0</v>
      </c>
    </row>
    <row r="4806" spans="1:10">
      <c r="A4806" s="1" t="s">
        <v>417</v>
      </c>
      <c r="B4806" t="str">
        <f t="shared" si="678"/>
        <v xml:space="preserve"> Zabrze </v>
      </c>
      <c r="C4806" s="4" t="s">
        <v>13</v>
      </c>
      <c r="D4806" s="6">
        <v>13114</v>
      </c>
      <c r="E4806" s="6">
        <v>6310</v>
      </c>
      <c r="F4806" s="6">
        <v>6804</v>
      </c>
      <c r="G4806" t="b">
        <f t="shared" si="672"/>
        <v>0</v>
      </c>
      <c r="H4806" t="b">
        <f t="shared" si="673"/>
        <v>1</v>
      </c>
      <c r="I4806" t="b">
        <f t="shared" si="674"/>
        <v>1</v>
      </c>
      <c r="J4806" t="b">
        <f t="shared" si="675"/>
        <v>0</v>
      </c>
    </row>
    <row r="4807" spans="1:10">
      <c r="A4807" s="1" t="s">
        <v>417</v>
      </c>
      <c r="B4807" t="str">
        <f t="shared" si="678"/>
        <v xml:space="preserve"> Zabrze </v>
      </c>
      <c r="C4807" s="4" t="s">
        <v>14</v>
      </c>
      <c r="D4807" s="6">
        <v>12469</v>
      </c>
      <c r="E4807" s="6">
        <v>6095</v>
      </c>
      <c r="F4807" s="6">
        <v>6374</v>
      </c>
      <c r="G4807" t="b">
        <f t="shared" si="672"/>
        <v>0</v>
      </c>
      <c r="H4807" t="b">
        <f t="shared" si="673"/>
        <v>1</v>
      </c>
      <c r="I4807" t="b">
        <f t="shared" si="674"/>
        <v>1</v>
      </c>
      <c r="J4807" t="b">
        <f t="shared" si="675"/>
        <v>0</v>
      </c>
    </row>
    <row r="4808" spans="1:10">
      <c r="A4808" s="1" t="s">
        <v>417</v>
      </c>
      <c r="B4808" t="str">
        <f t="shared" si="678"/>
        <v xml:space="preserve"> Zabrze </v>
      </c>
      <c r="C4808" s="4" t="s">
        <v>15</v>
      </c>
      <c r="D4808" s="6">
        <v>11947</v>
      </c>
      <c r="E4808" s="6">
        <v>5855</v>
      </c>
      <c r="F4808" s="6">
        <v>6092</v>
      </c>
      <c r="G4808" t="b">
        <f t="shared" si="672"/>
        <v>0</v>
      </c>
      <c r="H4808" t="b">
        <f t="shared" si="673"/>
        <v>1</v>
      </c>
      <c r="I4808" t="b">
        <f t="shared" si="674"/>
        <v>1</v>
      </c>
      <c r="J4808" t="b">
        <f t="shared" si="675"/>
        <v>0</v>
      </c>
    </row>
    <row r="4809" spans="1:10">
      <c r="A4809" s="1" t="s">
        <v>417</v>
      </c>
      <c r="B4809" t="str">
        <f t="shared" si="678"/>
        <v xml:space="preserve"> Zabrze </v>
      </c>
      <c r="C4809" s="4" t="s">
        <v>16</v>
      </c>
      <c r="D4809" s="6">
        <v>12714</v>
      </c>
      <c r="E4809" s="6">
        <v>6418</v>
      </c>
      <c r="F4809" s="6">
        <v>6296</v>
      </c>
      <c r="G4809" t="b">
        <f t="shared" si="672"/>
        <v>0</v>
      </c>
      <c r="H4809" t="b">
        <f t="shared" si="673"/>
        <v>1</v>
      </c>
      <c r="I4809" t="b">
        <f t="shared" si="674"/>
        <v>1</v>
      </c>
      <c r="J4809" t="b">
        <f t="shared" si="675"/>
        <v>0</v>
      </c>
    </row>
    <row r="4810" spans="1:10">
      <c r="A4810" s="1" t="s">
        <v>417</v>
      </c>
      <c r="B4810" t="str">
        <f t="shared" si="678"/>
        <v xml:space="preserve"> Zabrze </v>
      </c>
      <c r="C4810" s="4" t="s">
        <v>17</v>
      </c>
      <c r="D4810" s="6">
        <v>14474</v>
      </c>
      <c r="E4810" s="6">
        <v>7205</v>
      </c>
      <c r="F4810" s="6">
        <v>7269</v>
      </c>
      <c r="G4810" t="b">
        <f t="shared" si="672"/>
        <v>0</v>
      </c>
      <c r="H4810" t="b">
        <f t="shared" si="673"/>
        <v>1</v>
      </c>
      <c r="I4810" t="b">
        <f t="shared" si="674"/>
        <v>1</v>
      </c>
      <c r="J4810" t="b">
        <f t="shared" si="675"/>
        <v>0</v>
      </c>
    </row>
    <row r="4811" spans="1:10">
      <c r="A4811" s="1" t="s">
        <v>417</v>
      </c>
      <c r="B4811" t="str">
        <f t="shared" si="678"/>
        <v xml:space="preserve"> Zabrze </v>
      </c>
      <c r="C4811" s="4" t="s">
        <v>18</v>
      </c>
      <c r="D4811" s="6">
        <v>11851</v>
      </c>
      <c r="E4811" s="6">
        <v>5574</v>
      </c>
      <c r="F4811" s="6">
        <v>6277</v>
      </c>
      <c r="G4811" t="b">
        <f t="shared" si="672"/>
        <v>0</v>
      </c>
      <c r="H4811" t="b">
        <f t="shared" si="673"/>
        <v>1</v>
      </c>
      <c r="I4811" t="b">
        <f t="shared" si="674"/>
        <v>1</v>
      </c>
      <c r="J4811" t="b">
        <f t="shared" si="675"/>
        <v>0</v>
      </c>
    </row>
    <row r="4812" spans="1:10">
      <c r="A4812" s="1" t="s">
        <v>417</v>
      </c>
      <c r="B4812" t="str">
        <f t="shared" si="678"/>
        <v xml:space="preserve"> Zabrze </v>
      </c>
      <c r="C4812" s="4" t="s">
        <v>19</v>
      </c>
      <c r="D4812" s="6">
        <v>9352</v>
      </c>
      <c r="E4812" s="6">
        <v>4183</v>
      </c>
      <c r="F4812" s="6">
        <v>5169</v>
      </c>
      <c r="G4812" t="b">
        <f t="shared" si="672"/>
        <v>0</v>
      </c>
      <c r="H4812" t="b">
        <f t="shared" si="673"/>
        <v>1</v>
      </c>
      <c r="I4812" t="b">
        <f t="shared" si="674"/>
        <v>1</v>
      </c>
      <c r="J4812" t="b">
        <f t="shared" si="675"/>
        <v>0</v>
      </c>
    </row>
    <row r="4813" spans="1:10">
      <c r="A4813" s="1" t="s">
        <v>417</v>
      </c>
      <c r="B4813" t="str">
        <f t="shared" si="678"/>
        <v xml:space="preserve"> Zabrze </v>
      </c>
      <c r="C4813" s="4" t="s">
        <v>5</v>
      </c>
      <c r="D4813" s="6">
        <v>21390</v>
      </c>
      <c r="E4813" s="6">
        <v>8416</v>
      </c>
      <c r="F4813" s="6">
        <v>12974</v>
      </c>
      <c r="G4813" t="b">
        <f t="shared" ref="G4813:G4876" si="680">IFERROR(IF(SEARCH(" - ",C4813)&gt;0,FALSE,TRUE),TRUE)</f>
        <v>1</v>
      </c>
      <c r="H4813" t="b">
        <f t="shared" ref="H4813:H4876" si="681">IFERROR(IF(SEARCH("65+",C4813)&gt;0,FALSE,TRUE),TRUE)</f>
        <v>1</v>
      </c>
      <c r="I4813" t="b">
        <f t="shared" ref="I4813:I4876" si="682">IFERROR(IF(SEARCH("70",C4813)&gt;0,FALSE,TRUE),TRUE)</f>
        <v>0</v>
      </c>
      <c r="J4813" t="b">
        <f t="shared" ref="J4813:J4876" si="683">AND(G4813:I4813)</f>
        <v>0</v>
      </c>
    </row>
    <row r="4814" spans="1:10">
      <c r="A4814" s="1" t="s">
        <v>417</v>
      </c>
      <c r="B4814" t="str">
        <f t="shared" si="678"/>
        <v xml:space="preserve"> Zabrze </v>
      </c>
      <c r="C4814" s="4" t="s">
        <v>4</v>
      </c>
      <c r="D4814" s="6">
        <f>SUM(D4812:D4813)</f>
        <v>30742</v>
      </c>
      <c r="E4814" s="6">
        <f>SUM(E4812:E4813)</f>
        <v>12599</v>
      </c>
      <c r="F4814" s="6">
        <f t="shared" ref="F4814" si="684">SUM(F4812:F4813)</f>
        <v>18143</v>
      </c>
      <c r="G4814" t="b">
        <f t="shared" si="680"/>
        <v>1</v>
      </c>
      <c r="H4814" t="b">
        <f t="shared" si="681"/>
        <v>0</v>
      </c>
      <c r="I4814" t="b">
        <f t="shared" si="682"/>
        <v>1</v>
      </c>
      <c r="J4814" t="b">
        <f t="shared" si="683"/>
        <v>0</v>
      </c>
    </row>
    <row r="4815" spans="1:10">
      <c r="A4815" s="1" t="s">
        <v>417</v>
      </c>
      <c r="B4815" t="str">
        <f t="shared" si="678"/>
        <v xml:space="preserve"> Żory </v>
      </c>
      <c r="C4815" s="4" t="s">
        <v>318</v>
      </c>
      <c r="D4815" s="6">
        <v>61942</v>
      </c>
      <c r="E4815" s="6">
        <v>30340</v>
      </c>
      <c r="F4815" s="6">
        <v>31602</v>
      </c>
      <c r="G4815" t="b">
        <f t="shared" si="680"/>
        <v>1</v>
      </c>
      <c r="H4815" t="b">
        <f t="shared" si="681"/>
        <v>1</v>
      </c>
      <c r="I4815" t="b">
        <f t="shared" si="682"/>
        <v>1</v>
      </c>
      <c r="J4815" t="b">
        <f t="shared" si="683"/>
        <v>1</v>
      </c>
    </row>
    <row r="4816" spans="1:10">
      <c r="A4816" s="1" t="s">
        <v>417</v>
      </c>
      <c r="B4816" t="str">
        <f t="shared" si="678"/>
        <v xml:space="preserve"> Żory </v>
      </c>
      <c r="C4816" s="4" t="s">
        <v>6</v>
      </c>
      <c r="D4816" s="6">
        <v>3360</v>
      </c>
      <c r="E4816" s="6">
        <v>1753</v>
      </c>
      <c r="F4816" s="6">
        <v>1607</v>
      </c>
      <c r="G4816" t="b">
        <f t="shared" si="680"/>
        <v>0</v>
      </c>
      <c r="H4816" t="b">
        <f t="shared" si="681"/>
        <v>1</v>
      </c>
      <c r="I4816" t="b">
        <f t="shared" si="682"/>
        <v>1</v>
      </c>
      <c r="J4816" t="b">
        <f t="shared" si="683"/>
        <v>0</v>
      </c>
    </row>
    <row r="4817" spans="1:10">
      <c r="A4817" s="1" t="s">
        <v>417</v>
      </c>
      <c r="B4817" t="str">
        <f t="shared" si="678"/>
        <v xml:space="preserve"> Żory </v>
      </c>
      <c r="C4817" s="4" t="s">
        <v>7</v>
      </c>
      <c r="D4817" s="6">
        <v>3725</v>
      </c>
      <c r="E4817" s="6">
        <v>1898</v>
      </c>
      <c r="F4817" s="6">
        <v>1827</v>
      </c>
      <c r="G4817" t="b">
        <f t="shared" si="680"/>
        <v>0</v>
      </c>
      <c r="H4817" t="b">
        <f t="shared" si="681"/>
        <v>1</v>
      </c>
      <c r="I4817" t="b">
        <f t="shared" si="682"/>
        <v>1</v>
      </c>
      <c r="J4817" t="b">
        <f t="shared" si="683"/>
        <v>0</v>
      </c>
    </row>
    <row r="4818" spans="1:10">
      <c r="A4818" s="1" t="s">
        <v>417</v>
      </c>
      <c r="B4818" t="str">
        <f t="shared" si="678"/>
        <v xml:space="preserve"> Żory </v>
      </c>
      <c r="C4818" s="4" t="s">
        <v>8</v>
      </c>
      <c r="D4818" s="6">
        <v>3054</v>
      </c>
      <c r="E4818" s="6">
        <v>1595</v>
      </c>
      <c r="F4818" s="6">
        <v>1459</v>
      </c>
      <c r="G4818" t="b">
        <f t="shared" si="680"/>
        <v>0</v>
      </c>
      <c r="H4818" t="b">
        <f t="shared" si="681"/>
        <v>1</v>
      </c>
      <c r="I4818" t="b">
        <f t="shared" si="682"/>
        <v>1</v>
      </c>
      <c r="J4818" t="b">
        <f t="shared" si="683"/>
        <v>0</v>
      </c>
    </row>
    <row r="4819" spans="1:10">
      <c r="A4819" s="1" t="s">
        <v>417</v>
      </c>
      <c r="B4819" t="str">
        <f t="shared" si="678"/>
        <v xml:space="preserve"> Żory </v>
      </c>
      <c r="C4819" s="4" t="s">
        <v>9</v>
      </c>
      <c r="D4819" s="6">
        <v>2942</v>
      </c>
      <c r="E4819" s="6">
        <v>1478</v>
      </c>
      <c r="F4819" s="6">
        <v>1464</v>
      </c>
      <c r="G4819" t="b">
        <f t="shared" si="680"/>
        <v>0</v>
      </c>
      <c r="H4819" t="b">
        <f t="shared" si="681"/>
        <v>1</v>
      </c>
      <c r="I4819" t="b">
        <f t="shared" si="682"/>
        <v>1</v>
      </c>
      <c r="J4819" t="b">
        <f t="shared" si="683"/>
        <v>0</v>
      </c>
    </row>
    <row r="4820" spans="1:10">
      <c r="A4820" s="1" t="s">
        <v>417</v>
      </c>
      <c r="B4820" t="str">
        <f t="shared" si="678"/>
        <v xml:space="preserve"> Żory </v>
      </c>
      <c r="C4820" s="4" t="s">
        <v>10</v>
      </c>
      <c r="D4820" s="6">
        <v>3170</v>
      </c>
      <c r="E4820" s="6">
        <v>1600</v>
      </c>
      <c r="F4820" s="6">
        <v>1570</v>
      </c>
      <c r="G4820" t="b">
        <f t="shared" si="680"/>
        <v>0</v>
      </c>
      <c r="H4820" t="b">
        <f t="shared" si="681"/>
        <v>1</v>
      </c>
      <c r="I4820" t="b">
        <f t="shared" si="682"/>
        <v>1</v>
      </c>
      <c r="J4820" t="b">
        <f t="shared" si="683"/>
        <v>0</v>
      </c>
    </row>
    <row r="4821" spans="1:10">
      <c r="A4821" s="1" t="s">
        <v>417</v>
      </c>
      <c r="B4821" t="str">
        <f t="shared" si="678"/>
        <v xml:space="preserve"> Żory </v>
      </c>
      <c r="C4821" s="4" t="s">
        <v>11</v>
      </c>
      <c r="D4821" s="6">
        <v>4141</v>
      </c>
      <c r="E4821" s="6">
        <v>2034</v>
      </c>
      <c r="F4821" s="6">
        <v>2107</v>
      </c>
      <c r="G4821" t="b">
        <f t="shared" si="680"/>
        <v>0</v>
      </c>
      <c r="H4821" t="b">
        <f t="shared" si="681"/>
        <v>1</v>
      </c>
      <c r="I4821" t="b">
        <f t="shared" si="682"/>
        <v>1</v>
      </c>
      <c r="J4821" t="b">
        <f t="shared" si="683"/>
        <v>0</v>
      </c>
    </row>
    <row r="4822" spans="1:10">
      <c r="A4822" s="1" t="s">
        <v>417</v>
      </c>
      <c r="B4822" t="str">
        <f t="shared" si="678"/>
        <v xml:space="preserve"> Żory </v>
      </c>
      <c r="C4822" s="4" t="s">
        <v>12</v>
      </c>
      <c r="D4822" s="6">
        <v>5655</v>
      </c>
      <c r="E4822" s="6">
        <v>2871</v>
      </c>
      <c r="F4822" s="6">
        <v>2784</v>
      </c>
      <c r="G4822" t="b">
        <f t="shared" si="680"/>
        <v>0</v>
      </c>
      <c r="H4822" t="b">
        <f t="shared" si="681"/>
        <v>1</v>
      </c>
      <c r="I4822" t="b">
        <f t="shared" si="682"/>
        <v>1</v>
      </c>
      <c r="J4822" t="b">
        <f t="shared" si="683"/>
        <v>0</v>
      </c>
    </row>
    <row r="4823" spans="1:10">
      <c r="A4823" s="1" t="s">
        <v>417</v>
      </c>
      <c r="B4823" t="str">
        <f t="shared" si="678"/>
        <v xml:space="preserve"> Żory </v>
      </c>
      <c r="C4823" s="4" t="s">
        <v>13</v>
      </c>
      <c r="D4823" s="6">
        <v>6208</v>
      </c>
      <c r="E4823" s="6">
        <v>3140</v>
      </c>
      <c r="F4823" s="6">
        <v>3068</v>
      </c>
      <c r="G4823" t="b">
        <f t="shared" si="680"/>
        <v>0</v>
      </c>
      <c r="H4823" t="b">
        <f t="shared" si="681"/>
        <v>1</v>
      </c>
      <c r="I4823" t="b">
        <f t="shared" si="682"/>
        <v>1</v>
      </c>
      <c r="J4823" t="b">
        <f t="shared" si="683"/>
        <v>0</v>
      </c>
    </row>
    <row r="4824" spans="1:10">
      <c r="A4824" s="1" t="s">
        <v>417</v>
      </c>
      <c r="B4824" t="str">
        <f t="shared" si="678"/>
        <v xml:space="preserve"> Żory </v>
      </c>
      <c r="C4824" s="4" t="s">
        <v>14</v>
      </c>
      <c r="D4824" s="6">
        <v>4933</v>
      </c>
      <c r="E4824" s="6">
        <v>2544</v>
      </c>
      <c r="F4824" s="6">
        <v>2389</v>
      </c>
      <c r="G4824" t="b">
        <f t="shared" si="680"/>
        <v>0</v>
      </c>
      <c r="H4824" t="b">
        <f t="shared" si="681"/>
        <v>1</v>
      </c>
      <c r="I4824" t="b">
        <f t="shared" si="682"/>
        <v>1</v>
      </c>
      <c r="J4824" t="b">
        <f t="shared" si="683"/>
        <v>0</v>
      </c>
    </row>
    <row r="4825" spans="1:10">
      <c r="A4825" s="1" t="s">
        <v>417</v>
      </c>
      <c r="B4825" t="str">
        <f t="shared" si="678"/>
        <v xml:space="preserve"> Żory </v>
      </c>
      <c r="C4825" s="4" t="s">
        <v>15</v>
      </c>
      <c r="D4825" s="6">
        <v>3074</v>
      </c>
      <c r="E4825" s="6">
        <v>1587</v>
      </c>
      <c r="F4825" s="6">
        <v>1487</v>
      </c>
      <c r="G4825" t="b">
        <f t="shared" si="680"/>
        <v>0</v>
      </c>
      <c r="H4825" t="b">
        <f t="shared" si="681"/>
        <v>1</v>
      </c>
      <c r="I4825" t="b">
        <f t="shared" si="682"/>
        <v>1</v>
      </c>
      <c r="J4825" t="b">
        <f t="shared" si="683"/>
        <v>0</v>
      </c>
    </row>
    <row r="4826" spans="1:10">
      <c r="A4826" s="1" t="s">
        <v>417</v>
      </c>
      <c r="B4826" t="str">
        <f t="shared" si="678"/>
        <v xml:space="preserve"> Żory </v>
      </c>
      <c r="C4826" s="4" t="s">
        <v>16</v>
      </c>
      <c r="D4826" s="6">
        <v>3117</v>
      </c>
      <c r="E4826" s="6">
        <v>1494</v>
      </c>
      <c r="F4826" s="6">
        <v>1623</v>
      </c>
      <c r="G4826" t="b">
        <f t="shared" si="680"/>
        <v>0</v>
      </c>
      <c r="H4826" t="b">
        <f t="shared" si="681"/>
        <v>1</v>
      </c>
      <c r="I4826" t="b">
        <f t="shared" si="682"/>
        <v>1</v>
      </c>
      <c r="J4826" t="b">
        <f t="shared" si="683"/>
        <v>0</v>
      </c>
    </row>
    <row r="4827" spans="1:10">
      <c r="A4827" s="1" t="s">
        <v>417</v>
      </c>
      <c r="B4827" t="str">
        <f t="shared" si="678"/>
        <v xml:space="preserve"> Żory </v>
      </c>
      <c r="C4827" s="4" t="s">
        <v>17</v>
      </c>
      <c r="D4827" s="6">
        <v>4696</v>
      </c>
      <c r="E4827" s="6">
        <v>2040</v>
      </c>
      <c r="F4827" s="6">
        <v>2656</v>
      </c>
      <c r="G4827" t="b">
        <f t="shared" si="680"/>
        <v>0</v>
      </c>
      <c r="H4827" t="b">
        <f t="shared" si="681"/>
        <v>1</v>
      </c>
      <c r="I4827" t="b">
        <f t="shared" si="682"/>
        <v>1</v>
      </c>
      <c r="J4827" t="b">
        <f t="shared" si="683"/>
        <v>0</v>
      </c>
    </row>
    <row r="4828" spans="1:10">
      <c r="A4828" s="1" t="s">
        <v>417</v>
      </c>
      <c r="B4828" t="str">
        <f t="shared" si="678"/>
        <v xml:space="preserve"> Żory </v>
      </c>
      <c r="C4828" s="4" t="s">
        <v>18</v>
      </c>
      <c r="D4828" s="6">
        <v>5556</v>
      </c>
      <c r="E4828" s="6">
        <v>2544</v>
      </c>
      <c r="F4828" s="6">
        <v>3012</v>
      </c>
      <c r="G4828" t="b">
        <f t="shared" si="680"/>
        <v>0</v>
      </c>
      <c r="H4828" t="b">
        <f t="shared" si="681"/>
        <v>1</v>
      </c>
      <c r="I4828" t="b">
        <f t="shared" si="682"/>
        <v>1</v>
      </c>
      <c r="J4828" t="b">
        <f t="shared" si="683"/>
        <v>0</v>
      </c>
    </row>
    <row r="4829" spans="1:10">
      <c r="A4829" s="1" t="s">
        <v>417</v>
      </c>
      <c r="B4829" t="str">
        <f t="shared" si="678"/>
        <v xml:space="preserve"> Żory </v>
      </c>
      <c r="C4829" s="4" t="s">
        <v>19</v>
      </c>
      <c r="D4829" s="6">
        <v>4131</v>
      </c>
      <c r="E4829" s="6">
        <v>1970</v>
      </c>
      <c r="F4829" s="6">
        <v>2161</v>
      </c>
      <c r="G4829" t="b">
        <f t="shared" si="680"/>
        <v>0</v>
      </c>
      <c r="H4829" t="b">
        <f t="shared" si="681"/>
        <v>1</v>
      </c>
      <c r="I4829" t="b">
        <f t="shared" si="682"/>
        <v>1</v>
      </c>
      <c r="J4829" t="b">
        <f t="shared" si="683"/>
        <v>0</v>
      </c>
    </row>
    <row r="4830" spans="1:10">
      <c r="A4830" s="1" t="s">
        <v>417</v>
      </c>
      <c r="B4830" t="str">
        <f t="shared" si="678"/>
        <v xml:space="preserve"> Żory </v>
      </c>
      <c r="C4830" s="4" t="s">
        <v>5</v>
      </c>
      <c r="D4830" s="6">
        <v>4180</v>
      </c>
      <c r="E4830" s="6">
        <v>1792</v>
      </c>
      <c r="F4830" s="6">
        <v>2388</v>
      </c>
      <c r="G4830" t="b">
        <f t="shared" si="680"/>
        <v>1</v>
      </c>
      <c r="H4830" t="b">
        <f t="shared" si="681"/>
        <v>1</v>
      </c>
      <c r="I4830" t="b">
        <f t="shared" si="682"/>
        <v>0</v>
      </c>
      <c r="J4830" t="b">
        <f t="shared" si="683"/>
        <v>0</v>
      </c>
    </row>
    <row r="4831" spans="1:10">
      <c r="A4831" s="1" t="s">
        <v>417</v>
      </c>
      <c r="B4831" t="str">
        <f t="shared" si="678"/>
        <v xml:space="preserve"> Żory </v>
      </c>
      <c r="C4831" s="4" t="s">
        <v>4</v>
      </c>
      <c r="D4831" s="6">
        <f>SUM(D4829:D4830)</f>
        <v>8311</v>
      </c>
      <c r="E4831" s="6">
        <f>SUM(E4829:E4830)</f>
        <v>3762</v>
      </c>
      <c r="F4831" s="6">
        <f t="shared" ref="F4831" si="685">SUM(F4829:F4830)</f>
        <v>4549</v>
      </c>
      <c r="G4831" t="b">
        <f t="shared" si="680"/>
        <v>1</v>
      </c>
      <c r="H4831" t="b">
        <f t="shared" si="681"/>
        <v>0</v>
      </c>
      <c r="I4831" t="b">
        <f t="shared" si="682"/>
        <v>1</v>
      </c>
      <c r="J4831" t="b">
        <f t="shared" si="683"/>
        <v>0</v>
      </c>
    </row>
    <row r="4832" spans="1:10">
      <c r="A4832" s="1" t="s">
        <v>417</v>
      </c>
      <c r="B4832" t="str">
        <f t="shared" si="678"/>
        <v xml:space="preserve"> będziński </v>
      </c>
      <c r="C4832" s="4" t="s">
        <v>319</v>
      </c>
      <c r="D4832" s="6">
        <v>149955</v>
      </c>
      <c r="E4832" s="6">
        <v>71532</v>
      </c>
      <c r="F4832" s="6">
        <v>78423</v>
      </c>
      <c r="G4832" t="b">
        <f t="shared" si="680"/>
        <v>1</v>
      </c>
      <c r="H4832" t="b">
        <f t="shared" si="681"/>
        <v>1</v>
      </c>
      <c r="I4832" t="b">
        <f t="shared" si="682"/>
        <v>1</v>
      </c>
      <c r="J4832" t="b">
        <f t="shared" si="683"/>
        <v>1</v>
      </c>
    </row>
    <row r="4833" spans="1:10">
      <c r="A4833" s="1" t="s">
        <v>417</v>
      </c>
      <c r="B4833" t="str">
        <f t="shared" si="678"/>
        <v xml:space="preserve"> będziński </v>
      </c>
      <c r="C4833" s="4" t="s">
        <v>6</v>
      </c>
      <c r="D4833" s="6">
        <v>6381</v>
      </c>
      <c r="E4833" s="6">
        <v>3289</v>
      </c>
      <c r="F4833" s="6">
        <v>3092</v>
      </c>
      <c r="G4833" t="b">
        <f t="shared" si="680"/>
        <v>0</v>
      </c>
      <c r="H4833" t="b">
        <f t="shared" si="681"/>
        <v>1</v>
      </c>
      <c r="I4833" t="b">
        <f t="shared" si="682"/>
        <v>1</v>
      </c>
      <c r="J4833" t="b">
        <f t="shared" si="683"/>
        <v>0</v>
      </c>
    </row>
    <row r="4834" spans="1:10">
      <c r="A4834" s="1" t="s">
        <v>417</v>
      </c>
      <c r="B4834" t="str">
        <f t="shared" si="678"/>
        <v xml:space="preserve"> będziński </v>
      </c>
      <c r="C4834" s="4" t="s">
        <v>7</v>
      </c>
      <c r="D4834" s="6">
        <v>7399</v>
      </c>
      <c r="E4834" s="6">
        <v>3775</v>
      </c>
      <c r="F4834" s="6">
        <v>3624</v>
      </c>
      <c r="G4834" t="b">
        <f t="shared" si="680"/>
        <v>0</v>
      </c>
      <c r="H4834" t="b">
        <f t="shared" si="681"/>
        <v>1</v>
      </c>
      <c r="I4834" t="b">
        <f t="shared" si="682"/>
        <v>1</v>
      </c>
      <c r="J4834" t="b">
        <f t="shared" si="683"/>
        <v>0</v>
      </c>
    </row>
    <row r="4835" spans="1:10">
      <c r="A4835" s="1" t="s">
        <v>417</v>
      </c>
      <c r="B4835" t="str">
        <f t="shared" si="678"/>
        <v xml:space="preserve"> będziński </v>
      </c>
      <c r="C4835" s="4" t="s">
        <v>8</v>
      </c>
      <c r="D4835" s="6">
        <v>6301</v>
      </c>
      <c r="E4835" s="6">
        <v>3284</v>
      </c>
      <c r="F4835" s="6">
        <v>3017</v>
      </c>
      <c r="G4835" t="b">
        <f t="shared" si="680"/>
        <v>0</v>
      </c>
      <c r="H4835" t="b">
        <f t="shared" si="681"/>
        <v>1</v>
      </c>
      <c r="I4835" t="b">
        <f t="shared" si="682"/>
        <v>1</v>
      </c>
      <c r="J4835" t="b">
        <f t="shared" si="683"/>
        <v>0</v>
      </c>
    </row>
    <row r="4836" spans="1:10">
      <c r="A4836" s="1" t="s">
        <v>417</v>
      </c>
      <c r="B4836" t="str">
        <f t="shared" si="678"/>
        <v xml:space="preserve"> będziński </v>
      </c>
      <c r="C4836" s="4" t="s">
        <v>9</v>
      </c>
      <c r="D4836" s="6">
        <v>6328</v>
      </c>
      <c r="E4836" s="6">
        <v>3287</v>
      </c>
      <c r="F4836" s="6">
        <v>3041</v>
      </c>
      <c r="G4836" t="b">
        <f t="shared" si="680"/>
        <v>0</v>
      </c>
      <c r="H4836" t="b">
        <f t="shared" si="681"/>
        <v>1</v>
      </c>
      <c r="I4836" t="b">
        <f t="shared" si="682"/>
        <v>1</v>
      </c>
      <c r="J4836" t="b">
        <f t="shared" si="683"/>
        <v>0</v>
      </c>
    </row>
    <row r="4837" spans="1:10">
      <c r="A4837" s="1" t="s">
        <v>417</v>
      </c>
      <c r="B4837" t="str">
        <f t="shared" si="678"/>
        <v xml:space="preserve"> będziński </v>
      </c>
      <c r="C4837" s="4" t="s">
        <v>10</v>
      </c>
      <c r="D4837" s="6">
        <v>7212</v>
      </c>
      <c r="E4837" s="6">
        <v>3597</v>
      </c>
      <c r="F4837" s="6">
        <v>3615</v>
      </c>
      <c r="G4837" t="b">
        <f t="shared" si="680"/>
        <v>0</v>
      </c>
      <c r="H4837" t="b">
        <f t="shared" si="681"/>
        <v>1</v>
      </c>
      <c r="I4837" t="b">
        <f t="shared" si="682"/>
        <v>1</v>
      </c>
      <c r="J4837" t="b">
        <f t="shared" si="683"/>
        <v>0</v>
      </c>
    </row>
    <row r="4838" spans="1:10">
      <c r="A4838" s="1" t="s">
        <v>417</v>
      </c>
      <c r="B4838" t="str">
        <f t="shared" si="678"/>
        <v xml:space="preserve"> będziński </v>
      </c>
      <c r="C4838" s="4" t="s">
        <v>11</v>
      </c>
      <c r="D4838" s="6">
        <v>8920</v>
      </c>
      <c r="E4838" s="6">
        <v>4601</v>
      </c>
      <c r="F4838" s="6">
        <v>4319</v>
      </c>
      <c r="G4838" t="b">
        <f t="shared" si="680"/>
        <v>0</v>
      </c>
      <c r="H4838" t="b">
        <f t="shared" si="681"/>
        <v>1</v>
      </c>
      <c r="I4838" t="b">
        <f t="shared" si="682"/>
        <v>1</v>
      </c>
      <c r="J4838" t="b">
        <f t="shared" si="683"/>
        <v>0</v>
      </c>
    </row>
    <row r="4839" spans="1:10">
      <c r="A4839" s="1" t="s">
        <v>417</v>
      </c>
      <c r="B4839" t="str">
        <f t="shared" si="678"/>
        <v xml:space="preserve"> będziński </v>
      </c>
      <c r="C4839" s="4" t="s">
        <v>12</v>
      </c>
      <c r="D4839" s="6">
        <v>12089</v>
      </c>
      <c r="E4839" s="6">
        <v>5990</v>
      </c>
      <c r="F4839" s="6">
        <v>6099</v>
      </c>
      <c r="G4839" t="b">
        <f t="shared" si="680"/>
        <v>0</v>
      </c>
      <c r="H4839" t="b">
        <f t="shared" si="681"/>
        <v>1</v>
      </c>
      <c r="I4839" t="b">
        <f t="shared" si="682"/>
        <v>1</v>
      </c>
      <c r="J4839" t="b">
        <f t="shared" si="683"/>
        <v>0</v>
      </c>
    </row>
    <row r="4840" spans="1:10">
      <c r="A4840" s="1" t="s">
        <v>417</v>
      </c>
      <c r="B4840" t="str">
        <f t="shared" si="678"/>
        <v xml:space="preserve"> będziński </v>
      </c>
      <c r="C4840" s="4" t="s">
        <v>13</v>
      </c>
      <c r="D4840" s="6">
        <v>13237</v>
      </c>
      <c r="E4840" s="6">
        <v>6671</v>
      </c>
      <c r="F4840" s="6">
        <v>6566</v>
      </c>
      <c r="G4840" t="b">
        <f t="shared" si="680"/>
        <v>0</v>
      </c>
      <c r="H4840" t="b">
        <f t="shared" si="681"/>
        <v>1</v>
      </c>
      <c r="I4840" t="b">
        <f t="shared" si="682"/>
        <v>1</v>
      </c>
      <c r="J4840" t="b">
        <f t="shared" si="683"/>
        <v>0</v>
      </c>
    </row>
    <row r="4841" spans="1:10">
      <c r="A4841" s="1" t="s">
        <v>417</v>
      </c>
      <c r="B4841" t="str">
        <f t="shared" si="678"/>
        <v xml:space="preserve"> będziński </v>
      </c>
      <c r="C4841" s="4" t="s">
        <v>14</v>
      </c>
      <c r="D4841" s="6">
        <v>11497</v>
      </c>
      <c r="E4841" s="6">
        <v>5803</v>
      </c>
      <c r="F4841" s="6">
        <v>5694</v>
      </c>
      <c r="G4841" t="b">
        <f t="shared" si="680"/>
        <v>0</v>
      </c>
      <c r="H4841" t="b">
        <f t="shared" si="681"/>
        <v>1</v>
      </c>
      <c r="I4841" t="b">
        <f t="shared" si="682"/>
        <v>1</v>
      </c>
      <c r="J4841" t="b">
        <f t="shared" si="683"/>
        <v>0</v>
      </c>
    </row>
    <row r="4842" spans="1:10">
      <c r="A4842" s="1" t="s">
        <v>417</v>
      </c>
      <c r="B4842" t="str">
        <f t="shared" si="678"/>
        <v xml:space="preserve"> będziński </v>
      </c>
      <c r="C4842" s="4" t="s">
        <v>15</v>
      </c>
      <c r="D4842" s="6">
        <v>9158</v>
      </c>
      <c r="E4842" s="6">
        <v>4609</v>
      </c>
      <c r="F4842" s="6">
        <v>4549</v>
      </c>
      <c r="G4842" t="b">
        <f t="shared" si="680"/>
        <v>0</v>
      </c>
      <c r="H4842" t="b">
        <f t="shared" si="681"/>
        <v>1</v>
      </c>
      <c r="I4842" t="b">
        <f t="shared" si="682"/>
        <v>1</v>
      </c>
      <c r="J4842" t="b">
        <f t="shared" si="683"/>
        <v>0</v>
      </c>
    </row>
    <row r="4843" spans="1:10">
      <c r="A4843" s="1" t="s">
        <v>417</v>
      </c>
      <c r="B4843" t="str">
        <f t="shared" si="678"/>
        <v xml:space="preserve"> będziński </v>
      </c>
      <c r="C4843" s="4" t="s">
        <v>16</v>
      </c>
      <c r="D4843" s="6">
        <v>8937</v>
      </c>
      <c r="E4843" s="6">
        <v>4335</v>
      </c>
      <c r="F4843" s="6">
        <v>4602</v>
      </c>
      <c r="G4843" t="b">
        <f t="shared" si="680"/>
        <v>0</v>
      </c>
      <c r="H4843" t="b">
        <f t="shared" si="681"/>
        <v>1</v>
      </c>
      <c r="I4843" t="b">
        <f t="shared" si="682"/>
        <v>1</v>
      </c>
      <c r="J4843" t="b">
        <f t="shared" si="683"/>
        <v>0</v>
      </c>
    </row>
    <row r="4844" spans="1:10">
      <c r="A4844" s="1" t="s">
        <v>417</v>
      </c>
      <c r="B4844" t="str">
        <f t="shared" si="678"/>
        <v xml:space="preserve"> będziński </v>
      </c>
      <c r="C4844" s="4" t="s">
        <v>17</v>
      </c>
      <c r="D4844" s="6">
        <v>12113</v>
      </c>
      <c r="E4844" s="6">
        <v>5664</v>
      </c>
      <c r="F4844" s="6">
        <v>6449</v>
      </c>
      <c r="G4844" t="b">
        <f t="shared" si="680"/>
        <v>0</v>
      </c>
      <c r="H4844" t="b">
        <f t="shared" si="681"/>
        <v>1</v>
      </c>
      <c r="I4844" t="b">
        <f t="shared" si="682"/>
        <v>1</v>
      </c>
      <c r="J4844" t="b">
        <f t="shared" si="683"/>
        <v>0</v>
      </c>
    </row>
    <row r="4845" spans="1:10">
      <c r="A4845" s="1" t="s">
        <v>417</v>
      </c>
      <c r="B4845" t="str">
        <f t="shared" si="678"/>
        <v xml:space="preserve"> będziński </v>
      </c>
      <c r="C4845" s="4" t="s">
        <v>18</v>
      </c>
      <c r="D4845" s="6">
        <v>12701</v>
      </c>
      <c r="E4845" s="6">
        <v>5805</v>
      </c>
      <c r="F4845" s="6">
        <v>6896</v>
      </c>
      <c r="G4845" t="b">
        <f t="shared" si="680"/>
        <v>0</v>
      </c>
      <c r="H4845" t="b">
        <f t="shared" si="681"/>
        <v>1</v>
      </c>
      <c r="I4845" t="b">
        <f t="shared" si="682"/>
        <v>1</v>
      </c>
      <c r="J4845" t="b">
        <f t="shared" si="683"/>
        <v>0</v>
      </c>
    </row>
    <row r="4846" spans="1:10">
      <c r="A4846" s="1" t="s">
        <v>417</v>
      </c>
      <c r="B4846" t="str">
        <f t="shared" si="678"/>
        <v xml:space="preserve"> będziński </v>
      </c>
      <c r="C4846" s="4" t="s">
        <v>19</v>
      </c>
      <c r="D4846" s="6">
        <v>10293</v>
      </c>
      <c r="E4846" s="6">
        <v>4570</v>
      </c>
      <c r="F4846" s="6">
        <v>5723</v>
      </c>
      <c r="G4846" t="b">
        <f t="shared" si="680"/>
        <v>0</v>
      </c>
      <c r="H4846" t="b">
        <f t="shared" si="681"/>
        <v>1</v>
      </c>
      <c r="I4846" t="b">
        <f t="shared" si="682"/>
        <v>1</v>
      </c>
      <c r="J4846" t="b">
        <f t="shared" si="683"/>
        <v>0</v>
      </c>
    </row>
    <row r="4847" spans="1:10">
      <c r="A4847" s="1" t="s">
        <v>417</v>
      </c>
      <c r="B4847" t="str">
        <f t="shared" si="678"/>
        <v xml:space="preserve"> będziński </v>
      </c>
      <c r="C4847" s="4" t="s">
        <v>5</v>
      </c>
      <c r="D4847" s="6">
        <v>17389</v>
      </c>
      <c r="E4847" s="6">
        <v>6252</v>
      </c>
      <c r="F4847" s="6">
        <v>11137</v>
      </c>
      <c r="G4847" t="b">
        <f t="shared" si="680"/>
        <v>1</v>
      </c>
      <c r="H4847" t="b">
        <f t="shared" si="681"/>
        <v>1</v>
      </c>
      <c r="I4847" t="b">
        <f t="shared" si="682"/>
        <v>0</v>
      </c>
      <c r="J4847" t="b">
        <f t="shared" si="683"/>
        <v>0</v>
      </c>
    </row>
    <row r="4848" spans="1:10">
      <c r="A4848" s="1" t="s">
        <v>417</v>
      </c>
      <c r="B4848" t="str">
        <f t="shared" si="678"/>
        <v xml:space="preserve"> będziński </v>
      </c>
      <c r="C4848" s="4" t="s">
        <v>4</v>
      </c>
      <c r="D4848" s="6">
        <f>SUM(D4846:D4847)</f>
        <v>27682</v>
      </c>
      <c r="E4848" s="6">
        <f>SUM(E4846:E4847)</f>
        <v>10822</v>
      </c>
      <c r="F4848" s="6">
        <f t="shared" ref="F4848" si="686">SUM(F4846:F4847)</f>
        <v>16860</v>
      </c>
      <c r="G4848" t="b">
        <f t="shared" si="680"/>
        <v>1</v>
      </c>
      <c r="H4848" t="b">
        <f t="shared" si="681"/>
        <v>0</v>
      </c>
      <c r="I4848" t="b">
        <f t="shared" si="682"/>
        <v>1</v>
      </c>
      <c r="J4848" t="b">
        <f t="shared" si="683"/>
        <v>0</v>
      </c>
    </row>
    <row r="4849" spans="1:10">
      <c r="A4849" s="1" t="s">
        <v>417</v>
      </c>
      <c r="B4849" t="str">
        <f t="shared" si="678"/>
        <v xml:space="preserve"> bielski </v>
      </c>
      <c r="C4849" s="4" t="s">
        <v>276</v>
      </c>
      <c r="D4849" s="6">
        <v>162495</v>
      </c>
      <c r="E4849" s="6">
        <v>79318</v>
      </c>
      <c r="F4849" s="6">
        <v>83177</v>
      </c>
      <c r="G4849" t="b">
        <f t="shared" si="680"/>
        <v>1</v>
      </c>
      <c r="H4849" t="b">
        <f t="shared" si="681"/>
        <v>1</v>
      </c>
      <c r="I4849" t="b">
        <f t="shared" si="682"/>
        <v>1</v>
      </c>
      <c r="J4849" t="b">
        <f t="shared" si="683"/>
        <v>1</v>
      </c>
    </row>
    <row r="4850" spans="1:10">
      <c r="A4850" s="1" t="s">
        <v>417</v>
      </c>
      <c r="B4850" t="str">
        <f t="shared" si="678"/>
        <v xml:space="preserve"> bielski </v>
      </c>
      <c r="C4850" s="4" t="s">
        <v>6</v>
      </c>
      <c r="D4850" s="6">
        <v>8559</v>
      </c>
      <c r="E4850" s="6">
        <v>4518</v>
      </c>
      <c r="F4850" s="6">
        <v>4041</v>
      </c>
      <c r="G4850" t="b">
        <f t="shared" si="680"/>
        <v>0</v>
      </c>
      <c r="H4850" t="b">
        <f t="shared" si="681"/>
        <v>1</v>
      </c>
      <c r="I4850" t="b">
        <f t="shared" si="682"/>
        <v>1</v>
      </c>
      <c r="J4850" t="b">
        <f t="shared" si="683"/>
        <v>0</v>
      </c>
    </row>
    <row r="4851" spans="1:10">
      <c r="A4851" s="1" t="s">
        <v>417</v>
      </c>
      <c r="B4851" t="str">
        <f t="shared" si="678"/>
        <v xml:space="preserve"> bielski </v>
      </c>
      <c r="C4851" s="4" t="s">
        <v>7</v>
      </c>
      <c r="D4851" s="6">
        <v>9367</v>
      </c>
      <c r="E4851" s="6">
        <v>4856</v>
      </c>
      <c r="F4851" s="6">
        <v>4511</v>
      </c>
      <c r="G4851" t="b">
        <f t="shared" si="680"/>
        <v>0</v>
      </c>
      <c r="H4851" t="b">
        <f t="shared" si="681"/>
        <v>1</v>
      </c>
      <c r="I4851" t="b">
        <f t="shared" si="682"/>
        <v>1</v>
      </c>
      <c r="J4851" t="b">
        <f t="shared" si="683"/>
        <v>0</v>
      </c>
    </row>
    <row r="4852" spans="1:10">
      <c r="A4852" s="1" t="s">
        <v>417</v>
      </c>
      <c r="B4852" t="str">
        <f t="shared" si="678"/>
        <v xml:space="preserve"> bielski </v>
      </c>
      <c r="C4852" s="4" t="s">
        <v>8</v>
      </c>
      <c r="D4852" s="6">
        <v>8070</v>
      </c>
      <c r="E4852" s="6">
        <v>4062</v>
      </c>
      <c r="F4852" s="6">
        <v>4008</v>
      </c>
      <c r="G4852" t="b">
        <f t="shared" si="680"/>
        <v>0</v>
      </c>
      <c r="H4852" t="b">
        <f t="shared" si="681"/>
        <v>1</v>
      </c>
      <c r="I4852" t="b">
        <f t="shared" si="682"/>
        <v>1</v>
      </c>
      <c r="J4852" t="b">
        <f t="shared" si="683"/>
        <v>0</v>
      </c>
    </row>
    <row r="4853" spans="1:10">
      <c r="A4853" s="1" t="s">
        <v>417</v>
      </c>
      <c r="B4853" t="str">
        <f t="shared" si="678"/>
        <v xml:space="preserve"> bielski </v>
      </c>
      <c r="C4853" s="4" t="s">
        <v>9</v>
      </c>
      <c r="D4853" s="6">
        <v>8599</v>
      </c>
      <c r="E4853" s="6">
        <v>4405</v>
      </c>
      <c r="F4853" s="6">
        <v>4194</v>
      </c>
      <c r="G4853" t="b">
        <f t="shared" si="680"/>
        <v>0</v>
      </c>
      <c r="H4853" t="b">
        <f t="shared" si="681"/>
        <v>1</v>
      </c>
      <c r="I4853" t="b">
        <f t="shared" si="682"/>
        <v>1</v>
      </c>
      <c r="J4853" t="b">
        <f t="shared" si="683"/>
        <v>0</v>
      </c>
    </row>
    <row r="4854" spans="1:10">
      <c r="A4854" s="1" t="s">
        <v>417</v>
      </c>
      <c r="B4854" t="str">
        <f t="shared" si="678"/>
        <v xml:space="preserve"> bielski </v>
      </c>
      <c r="C4854" s="4" t="s">
        <v>10</v>
      </c>
      <c r="D4854" s="6">
        <v>10110</v>
      </c>
      <c r="E4854" s="6">
        <v>5117</v>
      </c>
      <c r="F4854" s="6">
        <v>4993</v>
      </c>
      <c r="G4854" t="b">
        <f t="shared" si="680"/>
        <v>0</v>
      </c>
      <c r="H4854" t="b">
        <f t="shared" si="681"/>
        <v>1</v>
      </c>
      <c r="I4854" t="b">
        <f t="shared" si="682"/>
        <v>1</v>
      </c>
      <c r="J4854" t="b">
        <f t="shared" si="683"/>
        <v>0</v>
      </c>
    </row>
    <row r="4855" spans="1:10">
      <c r="A4855" s="1" t="s">
        <v>417</v>
      </c>
      <c r="B4855" t="str">
        <f t="shared" si="678"/>
        <v xml:space="preserve"> bielski </v>
      </c>
      <c r="C4855" s="4" t="s">
        <v>11</v>
      </c>
      <c r="D4855" s="6">
        <v>12100</v>
      </c>
      <c r="E4855" s="6">
        <v>6154</v>
      </c>
      <c r="F4855" s="6">
        <v>5946</v>
      </c>
      <c r="G4855" t="b">
        <f t="shared" si="680"/>
        <v>0</v>
      </c>
      <c r="H4855" t="b">
        <f t="shared" si="681"/>
        <v>1</v>
      </c>
      <c r="I4855" t="b">
        <f t="shared" si="682"/>
        <v>1</v>
      </c>
      <c r="J4855" t="b">
        <f t="shared" si="683"/>
        <v>0</v>
      </c>
    </row>
    <row r="4856" spans="1:10">
      <c r="A4856" s="1" t="s">
        <v>417</v>
      </c>
      <c r="B4856" t="str">
        <f t="shared" ref="B4856:B4919" si="687">IF(C4855="65+",C4856,B4855)</f>
        <v xml:space="preserve"> bielski </v>
      </c>
      <c r="C4856" s="4" t="s">
        <v>12</v>
      </c>
      <c r="D4856" s="6">
        <v>13222</v>
      </c>
      <c r="E4856" s="6">
        <v>6644</v>
      </c>
      <c r="F4856" s="6">
        <v>6578</v>
      </c>
      <c r="G4856" t="b">
        <f t="shared" si="680"/>
        <v>0</v>
      </c>
      <c r="H4856" t="b">
        <f t="shared" si="681"/>
        <v>1</v>
      </c>
      <c r="I4856" t="b">
        <f t="shared" si="682"/>
        <v>1</v>
      </c>
      <c r="J4856" t="b">
        <f t="shared" si="683"/>
        <v>0</v>
      </c>
    </row>
    <row r="4857" spans="1:10">
      <c r="A4857" s="1" t="s">
        <v>417</v>
      </c>
      <c r="B4857" t="str">
        <f t="shared" si="687"/>
        <v xml:space="preserve"> bielski </v>
      </c>
      <c r="C4857" s="4" t="s">
        <v>13</v>
      </c>
      <c r="D4857" s="6">
        <v>13219</v>
      </c>
      <c r="E4857" s="6">
        <v>6698</v>
      </c>
      <c r="F4857" s="6">
        <v>6521</v>
      </c>
      <c r="G4857" t="b">
        <f t="shared" si="680"/>
        <v>0</v>
      </c>
      <c r="H4857" t="b">
        <f t="shared" si="681"/>
        <v>1</v>
      </c>
      <c r="I4857" t="b">
        <f t="shared" si="682"/>
        <v>1</v>
      </c>
      <c r="J4857" t="b">
        <f t="shared" si="683"/>
        <v>0</v>
      </c>
    </row>
    <row r="4858" spans="1:10">
      <c r="A4858" s="1" t="s">
        <v>417</v>
      </c>
      <c r="B4858" t="str">
        <f t="shared" si="687"/>
        <v xml:space="preserve"> bielski </v>
      </c>
      <c r="C4858" s="4" t="s">
        <v>14</v>
      </c>
      <c r="D4858" s="6">
        <v>11860</v>
      </c>
      <c r="E4858" s="6">
        <v>5987</v>
      </c>
      <c r="F4858" s="6">
        <v>5873</v>
      </c>
      <c r="G4858" t="b">
        <f t="shared" si="680"/>
        <v>0</v>
      </c>
      <c r="H4858" t="b">
        <f t="shared" si="681"/>
        <v>1</v>
      </c>
      <c r="I4858" t="b">
        <f t="shared" si="682"/>
        <v>1</v>
      </c>
      <c r="J4858" t="b">
        <f t="shared" si="683"/>
        <v>0</v>
      </c>
    </row>
    <row r="4859" spans="1:10">
      <c r="A4859" s="1" t="s">
        <v>417</v>
      </c>
      <c r="B4859" t="str">
        <f t="shared" si="687"/>
        <v xml:space="preserve"> bielski </v>
      </c>
      <c r="C4859" s="4" t="s">
        <v>15</v>
      </c>
      <c r="D4859" s="6">
        <v>10300</v>
      </c>
      <c r="E4859" s="6">
        <v>5050</v>
      </c>
      <c r="F4859" s="6">
        <v>5250</v>
      </c>
      <c r="G4859" t="b">
        <f t="shared" si="680"/>
        <v>0</v>
      </c>
      <c r="H4859" t="b">
        <f t="shared" si="681"/>
        <v>1</v>
      </c>
      <c r="I4859" t="b">
        <f t="shared" si="682"/>
        <v>1</v>
      </c>
      <c r="J4859" t="b">
        <f t="shared" si="683"/>
        <v>0</v>
      </c>
    </row>
    <row r="4860" spans="1:10">
      <c r="A4860" s="1" t="s">
        <v>417</v>
      </c>
      <c r="B4860" t="str">
        <f t="shared" si="687"/>
        <v xml:space="preserve"> bielski </v>
      </c>
      <c r="C4860" s="4" t="s">
        <v>16</v>
      </c>
      <c r="D4860" s="6">
        <v>10585</v>
      </c>
      <c r="E4860" s="6">
        <v>5282</v>
      </c>
      <c r="F4860" s="6">
        <v>5303</v>
      </c>
      <c r="G4860" t="b">
        <f t="shared" si="680"/>
        <v>0</v>
      </c>
      <c r="H4860" t="b">
        <f t="shared" si="681"/>
        <v>1</v>
      </c>
      <c r="I4860" t="b">
        <f t="shared" si="682"/>
        <v>1</v>
      </c>
      <c r="J4860" t="b">
        <f t="shared" si="683"/>
        <v>0</v>
      </c>
    </row>
    <row r="4861" spans="1:10">
      <c r="A4861" s="1" t="s">
        <v>417</v>
      </c>
      <c r="B4861" t="str">
        <f t="shared" si="687"/>
        <v xml:space="preserve"> bielski </v>
      </c>
      <c r="C4861" s="4" t="s">
        <v>17</v>
      </c>
      <c r="D4861" s="6">
        <v>11468</v>
      </c>
      <c r="E4861" s="6">
        <v>5526</v>
      </c>
      <c r="F4861" s="6">
        <v>5942</v>
      </c>
      <c r="G4861" t="b">
        <f t="shared" si="680"/>
        <v>0</v>
      </c>
      <c r="H4861" t="b">
        <f t="shared" si="681"/>
        <v>1</v>
      </c>
      <c r="I4861" t="b">
        <f t="shared" si="682"/>
        <v>1</v>
      </c>
      <c r="J4861" t="b">
        <f t="shared" si="683"/>
        <v>0</v>
      </c>
    </row>
    <row r="4862" spans="1:10">
      <c r="A4862" s="1" t="s">
        <v>417</v>
      </c>
      <c r="B4862" t="str">
        <f t="shared" si="687"/>
        <v xml:space="preserve"> bielski </v>
      </c>
      <c r="C4862" s="4" t="s">
        <v>18</v>
      </c>
      <c r="D4862" s="6">
        <v>10979</v>
      </c>
      <c r="E4862" s="6">
        <v>5199</v>
      </c>
      <c r="F4862" s="6">
        <v>5780</v>
      </c>
      <c r="G4862" t="b">
        <f t="shared" si="680"/>
        <v>0</v>
      </c>
      <c r="H4862" t="b">
        <f t="shared" si="681"/>
        <v>1</v>
      </c>
      <c r="I4862" t="b">
        <f t="shared" si="682"/>
        <v>1</v>
      </c>
      <c r="J4862" t="b">
        <f t="shared" si="683"/>
        <v>0</v>
      </c>
    </row>
    <row r="4863" spans="1:10">
      <c r="A4863" s="1" t="s">
        <v>417</v>
      </c>
      <c r="B4863" t="str">
        <f t="shared" si="687"/>
        <v xml:space="preserve"> bielski </v>
      </c>
      <c r="C4863" s="4" t="s">
        <v>19</v>
      </c>
      <c r="D4863" s="6">
        <v>8470</v>
      </c>
      <c r="E4863" s="6">
        <v>3850</v>
      </c>
      <c r="F4863" s="6">
        <v>4620</v>
      </c>
      <c r="G4863" t="b">
        <f t="shared" si="680"/>
        <v>0</v>
      </c>
      <c r="H4863" t="b">
        <f t="shared" si="681"/>
        <v>1</v>
      </c>
      <c r="I4863" t="b">
        <f t="shared" si="682"/>
        <v>1</v>
      </c>
      <c r="J4863" t="b">
        <f t="shared" si="683"/>
        <v>0</v>
      </c>
    </row>
    <row r="4864" spans="1:10">
      <c r="A4864" s="1" t="s">
        <v>417</v>
      </c>
      <c r="B4864" t="str">
        <f t="shared" si="687"/>
        <v xml:space="preserve"> bielski </v>
      </c>
      <c r="C4864" s="4" t="s">
        <v>5</v>
      </c>
      <c r="D4864" s="6">
        <v>15587</v>
      </c>
      <c r="E4864" s="6">
        <v>5970</v>
      </c>
      <c r="F4864" s="6">
        <v>9617</v>
      </c>
      <c r="G4864" t="b">
        <f t="shared" si="680"/>
        <v>1</v>
      </c>
      <c r="H4864" t="b">
        <f t="shared" si="681"/>
        <v>1</v>
      </c>
      <c r="I4864" t="b">
        <f t="shared" si="682"/>
        <v>0</v>
      </c>
      <c r="J4864" t="b">
        <f t="shared" si="683"/>
        <v>0</v>
      </c>
    </row>
    <row r="4865" spans="1:10">
      <c r="A4865" s="1" t="s">
        <v>417</v>
      </c>
      <c r="B4865" t="str">
        <f t="shared" si="687"/>
        <v xml:space="preserve"> bielski </v>
      </c>
      <c r="C4865" s="4" t="s">
        <v>4</v>
      </c>
      <c r="D4865" s="6">
        <f>SUM(D4863:D4864)</f>
        <v>24057</v>
      </c>
      <c r="E4865" s="6">
        <f>SUM(E4863:E4864)</f>
        <v>9820</v>
      </c>
      <c r="F4865" s="6">
        <f t="shared" ref="F4865" si="688">SUM(F4863:F4864)</f>
        <v>14237</v>
      </c>
      <c r="G4865" t="b">
        <f t="shared" si="680"/>
        <v>1</v>
      </c>
      <c r="H4865" t="b">
        <f t="shared" si="681"/>
        <v>0</v>
      </c>
      <c r="I4865" t="b">
        <f t="shared" si="682"/>
        <v>1</v>
      </c>
      <c r="J4865" t="b">
        <f t="shared" si="683"/>
        <v>0</v>
      </c>
    </row>
    <row r="4866" spans="1:10">
      <c r="A4866" s="1" t="s">
        <v>417</v>
      </c>
      <c r="B4866" t="str">
        <f t="shared" si="687"/>
        <v xml:space="preserve"> cieszyński </v>
      </c>
      <c r="C4866" s="4" t="s">
        <v>320</v>
      </c>
      <c r="D4866" s="6">
        <v>177604</v>
      </c>
      <c r="E4866" s="6">
        <v>86207</v>
      </c>
      <c r="F4866" s="6">
        <v>91397</v>
      </c>
      <c r="G4866" t="b">
        <f t="shared" si="680"/>
        <v>1</v>
      </c>
      <c r="H4866" t="b">
        <f t="shared" si="681"/>
        <v>1</v>
      </c>
      <c r="I4866" t="b">
        <f t="shared" si="682"/>
        <v>1</v>
      </c>
      <c r="J4866" t="b">
        <f t="shared" si="683"/>
        <v>1</v>
      </c>
    </row>
    <row r="4867" spans="1:10">
      <c r="A4867" s="1" t="s">
        <v>417</v>
      </c>
      <c r="B4867" t="str">
        <f t="shared" si="687"/>
        <v xml:space="preserve"> cieszyński </v>
      </c>
      <c r="C4867" s="4" t="s">
        <v>6</v>
      </c>
      <c r="D4867" s="6">
        <v>9359</v>
      </c>
      <c r="E4867" s="6">
        <v>4926</v>
      </c>
      <c r="F4867" s="6">
        <v>4433</v>
      </c>
      <c r="G4867" t="b">
        <f t="shared" si="680"/>
        <v>0</v>
      </c>
      <c r="H4867" t="b">
        <f t="shared" si="681"/>
        <v>1</v>
      </c>
      <c r="I4867" t="b">
        <f t="shared" si="682"/>
        <v>1</v>
      </c>
      <c r="J4867" t="b">
        <f t="shared" si="683"/>
        <v>0</v>
      </c>
    </row>
    <row r="4868" spans="1:10">
      <c r="A4868" s="1" t="s">
        <v>417</v>
      </c>
      <c r="B4868" t="str">
        <f t="shared" si="687"/>
        <v xml:space="preserve"> cieszyński </v>
      </c>
      <c r="C4868" s="4" t="s">
        <v>7</v>
      </c>
      <c r="D4868" s="6">
        <v>9942</v>
      </c>
      <c r="E4868" s="6">
        <v>5152</v>
      </c>
      <c r="F4868" s="6">
        <v>4790</v>
      </c>
      <c r="G4868" t="b">
        <f t="shared" si="680"/>
        <v>0</v>
      </c>
      <c r="H4868" t="b">
        <f t="shared" si="681"/>
        <v>1</v>
      </c>
      <c r="I4868" t="b">
        <f t="shared" si="682"/>
        <v>1</v>
      </c>
      <c r="J4868" t="b">
        <f t="shared" si="683"/>
        <v>0</v>
      </c>
    </row>
    <row r="4869" spans="1:10">
      <c r="A4869" s="1" t="s">
        <v>417</v>
      </c>
      <c r="B4869" t="str">
        <f t="shared" si="687"/>
        <v xml:space="preserve"> cieszyński </v>
      </c>
      <c r="C4869" s="4" t="s">
        <v>8</v>
      </c>
      <c r="D4869" s="6">
        <v>8681</v>
      </c>
      <c r="E4869" s="6">
        <v>4458</v>
      </c>
      <c r="F4869" s="6">
        <v>4223</v>
      </c>
      <c r="G4869" t="b">
        <f t="shared" si="680"/>
        <v>0</v>
      </c>
      <c r="H4869" t="b">
        <f t="shared" si="681"/>
        <v>1</v>
      </c>
      <c r="I4869" t="b">
        <f t="shared" si="682"/>
        <v>1</v>
      </c>
      <c r="J4869" t="b">
        <f t="shared" si="683"/>
        <v>0</v>
      </c>
    </row>
    <row r="4870" spans="1:10">
      <c r="A4870" s="1" t="s">
        <v>417</v>
      </c>
      <c r="B4870" t="str">
        <f t="shared" si="687"/>
        <v xml:space="preserve"> cieszyński </v>
      </c>
      <c r="C4870" s="4" t="s">
        <v>9</v>
      </c>
      <c r="D4870" s="6">
        <v>9323</v>
      </c>
      <c r="E4870" s="6">
        <v>4793</v>
      </c>
      <c r="F4870" s="6">
        <v>4530</v>
      </c>
      <c r="G4870" t="b">
        <f t="shared" si="680"/>
        <v>0</v>
      </c>
      <c r="H4870" t="b">
        <f t="shared" si="681"/>
        <v>1</v>
      </c>
      <c r="I4870" t="b">
        <f t="shared" si="682"/>
        <v>1</v>
      </c>
      <c r="J4870" t="b">
        <f t="shared" si="683"/>
        <v>0</v>
      </c>
    </row>
    <row r="4871" spans="1:10">
      <c r="A4871" s="1" t="s">
        <v>417</v>
      </c>
      <c r="B4871" t="str">
        <f t="shared" si="687"/>
        <v xml:space="preserve"> cieszyński </v>
      </c>
      <c r="C4871" s="4" t="s">
        <v>10</v>
      </c>
      <c r="D4871" s="6">
        <v>10891</v>
      </c>
      <c r="E4871" s="6">
        <v>5559</v>
      </c>
      <c r="F4871" s="6">
        <v>5332</v>
      </c>
      <c r="G4871" t="b">
        <f t="shared" si="680"/>
        <v>0</v>
      </c>
      <c r="H4871" t="b">
        <f t="shared" si="681"/>
        <v>1</v>
      </c>
      <c r="I4871" t="b">
        <f t="shared" si="682"/>
        <v>1</v>
      </c>
      <c r="J4871" t="b">
        <f t="shared" si="683"/>
        <v>0</v>
      </c>
    </row>
    <row r="4872" spans="1:10">
      <c r="A4872" s="1" t="s">
        <v>417</v>
      </c>
      <c r="B4872" t="str">
        <f t="shared" si="687"/>
        <v xml:space="preserve"> cieszyński </v>
      </c>
      <c r="C4872" s="4" t="s">
        <v>11</v>
      </c>
      <c r="D4872" s="6">
        <v>12459</v>
      </c>
      <c r="E4872" s="6">
        <v>6373</v>
      </c>
      <c r="F4872" s="6">
        <v>6086</v>
      </c>
      <c r="G4872" t="b">
        <f t="shared" si="680"/>
        <v>0</v>
      </c>
      <c r="H4872" t="b">
        <f t="shared" si="681"/>
        <v>1</v>
      </c>
      <c r="I4872" t="b">
        <f t="shared" si="682"/>
        <v>1</v>
      </c>
      <c r="J4872" t="b">
        <f t="shared" si="683"/>
        <v>0</v>
      </c>
    </row>
    <row r="4873" spans="1:10">
      <c r="A4873" s="1" t="s">
        <v>417</v>
      </c>
      <c r="B4873" t="str">
        <f t="shared" si="687"/>
        <v xml:space="preserve"> cieszyński </v>
      </c>
      <c r="C4873" s="4" t="s">
        <v>12</v>
      </c>
      <c r="D4873" s="6">
        <v>13826</v>
      </c>
      <c r="E4873" s="6">
        <v>6932</v>
      </c>
      <c r="F4873" s="6">
        <v>6894</v>
      </c>
      <c r="G4873" t="b">
        <f t="shared" si="680"/>
        <v>0</v>
      </c>
      <c r="H4873" t="b">
        <f t="shared" si="681"/>
        <v>1</v>
      </c>
      <c r="I4873" t="b">
        <f t="shared" si="682"/>
        <v>1</v>
      </c>
      <c r="J4873" t="b">
        <f t="shared" si="683"/>
        <v>0</v>
      </c>
    </row>
    <row r="4874" spans="1:10">
      <c r="A4874" s="1" t="s">
        <v>417</v>
      </c>
      <c r="B4874" t="str">
        <f t="shared" si="687"/>
        <v xml:space="preserve"> cieszyński </v>
      </c>
      <c r="C4874" s="4" t="s">
        <v>13</v>
      </c>
      <c r="D4874" s="6">
        <v>14142</v>
      </c>
      <c r="E4874" s="6">
        <v>7110</v>
      </c>
      <c r="F4874" s="6">
        <v>7032</v>
      </c>
      <c r="G4874" t="b">
        <f t="shared" si="680"/>
        <v>0</v>
      </c>
      <c r="H4874" t="b">
        <f t="shared" si="681"/>
        <v>1</v>
      </c>
      <c r="I4874" t="b">
        <f t="shared" si="682"/>
        <v>1</v>
      </c>
      <c r="J4874" t="b">
        <f t="shared" si="683"/>
        <v>0</v>
      </c>
    </row>
    <row r="4875" spans="1:10">
      <c r="A4875" s="1" t="s">
        <v>417</v>
      </c>
      <c r="B4875" t="str">
        <f t="shared" si="687"/>
        <v xml:space="preserve"> cieszyński </v>
      </c>
      <c r="C4875" s="4" t="s">
        <v>14</v>
      </c>
      <c r="D4875" s="6">
        <v>12690</v>
      </c>
      <c r="E4875" s="6">
        <v>6305</v>
      </c>
      <c r="F4875" s="6">
        <v>6385</v>
      </c>
      <c r="G4875" t="b">
        <f t="shared" si="680"/>
        <v>0</v>
      </c>
      <c r="H4875" t="b">
        <f t="shared" si="681"/>
        <v>1</v>
      </c>
      <c r="I4875" t="b">
        <f t="shared" si="682"/>
        <v>1</v>
      </c>
      <c r="J4875" t="b">
        <f t="shared" si="683"/>
        <v>0</v>
      </c>
    </row>
    <row r="4876" spans="1:10">
      <c r="A4876" s="1" t="s">
        <v>417</v>
      </c>
      <c r="B4876" t="str">
        <f t="shared" si="687"/>
        <v xml:space="preserve"> cieszyński </v>
      </c>
      <c r="C4876" s="4" t="s">
        <v>15</v>
      </c>
      <c r="D4876" s="6">
        <v>11193</v>
      </c>
      <c r="E4876" s="6">
        <v>5499</v>
      </c>
      <c r="F4876" s="6">
        <v>5694</v>
      </c>
      <c r="G4876" t="b">
        <f t="shared" si="680"/>
        <v>0</v>
      </c>
      <c r="H4876" t="b">
        <f t="shared" si="681"/>
        <v>1</v>
      </c>
      <c r="I4876" t="b">
        <f t="shared" si="682"/>
        <v>1</v>
      </c>
      <c r="J4876" t="b">
        <f t="shared" si="683"/>
        <v>0</v>
      </c>
    </row>
    <row r="4877" spans="1:10">
      <c r="A4877" s="1" t="s">
        <v>417</v>
      </c>
      <c r="B4877" t="str">
        <f t="shared" si="687"/>
        <v xml:space="preserve"> cieszyński </v>
      </c>
      <c r="C4877" s="4" t="s">
        <v>16</v>
      </c>
      <c r="D4877" s="6">
        <v>11535</v>
      </c>
      <c r="E4877" s="6">
        <v>5712</v>
      </c>
      <c r="F4877" s="6">
        <v>5823</v>
      </c>
      <c r="G4877" t="b">
        <f t="shared" ref="G4877:G4940" si="689">IFERROR(IF(SEARCH(" - ",C4877)&gt;0,FALSE,TRUE),TRUE)</f>
        <v>0</v>
      </c>
      <c r="H4877" t="b">
        <f t="shared" ref="H4877:H4940" si="690">IFERROR(IF(SEARCH("65+",C4877)&gt;0,FALSE,TRUE),TRUE)</f>
        <v>1</v>
      </c>
      <c r="I4877" t="b">
        <f t="shared" ref="I4877:I4940" si="691">IFERROR(IF(SEARCH("70",C4877)&gt;0,FALSE,TRUE),TRUE)</f>
        <v>1</v>
      </c>
      <c r="J4877" t="b">
        <f t="shared" ref="J4877:J4940" si="692">AND(G4877:I4877)</f>
        <v>0</v>
      </c>
    </row>
    <row r="4878" spans="1:10">
      <c r="A4878" s="1" t="s">
        <v>417</v>
      </c>
      <c r="B4878" t="str">
        <f t="shared" si="687"/>
        <v xml:space="preserve"> cieszyński </v>
      </c>
      <c r="C4878" s="4" t="s">
        <v>17</v>
      </c>
      <c r="D4878" s="6">
        <v>12531</v>
      </c>
      <c r="E4878" s="6">
        <v>6044</v>
      </c>
      <c r="F4878" s="6">
        <v>6487</v>
      </c>
      <c r="G4878" t="b">
        <f t="shared" si="689"/>
        <v>0</v>
      </c>
      <c r="H4878" t="b">
        <f t="shared" si="690"/>
        <v>1</v>
      </c>
      <c r="I4878" t="b">
        <f t="shared" si="691"/>
        <v>1</v>
      </c>
      <c r="J4878" t="b">
        <f t="shared" si="692"/>
        <v>0</v>
      </c>
    </row>
    <row r="4879" spans="1:10">
      <c r="A4879" s="1" t="s">
        <v>417</v>
      </c>
      <c r="B4879" t="str">
        <f t="shared" si="687"/>
        <v xml:space="preserve"> cieszyński </v>
      </c>
      <c r="C4879" s="4" t="s">
        <v>18</v>
      </c>
      <c r="D4879" s="6">
        <v>12808</v>
      </c>
      <c r="E4879" s="6">
        <v>5886</v>
      </c>
      <c r="F4879" s="6">
        <v>6922</v>
      </c>
      <c r="G4879" t="b">
        <f t="shared" si="689"/>
        <v>0</v>
      </c>
      <c r="H4879" t="b">
        <f t="shared" si="690"/>
        <v>1</v>
      </c>
      <c r="I4879" t="b">
        <f t="shared" si="691"/>
        <v>1</v>
      </c>
      <c r="J4879" t="b">
        <f t="shared" si="692"/>
        <v>0</v>
      </c>
    </row>
    <row r="4880" spans="1:10">
      <c r="A4880" s="1" t="s">
        <v>417</v>
      </c>
      <c r="B4880" t="str">
        <f t="shared" si="687"/>
        <v xml:space="preserve"> cieszyński </v>
      </c>
      <c r="C4880" s="4" t="s">
        <v>19</v>
      </c>
      <c r="D4880" s="6">
        <v>10161</v>
      </c>
      <c r="E4880" s="6">
        <v>4538</v>
      </c>
      <c r="F4880" s="6">
        <v>5623</v>
      </c>
      <c r="G4880" t="b">
        <f t="shared" si="689"/>
        <v>0</v>
      </c>
      <c r="H4880" t="b">
        <f t="shared" si="690"/>
        <v>1</v>
      </c>
      <c r="I4880" t="b">
        <f t="shared" si="691"/>
        <v>1</v>
      </c>
      <c r="J4880" t="b">
        <f t="shared" si="692"/>
        <v>0</v>
      </c>
    </row>
    <row r="4881" spans="1:10">
      <c r="A4881" s="1" t="s">
        <v>417</v>
      </c>
      <c r="B4881" t="str">
        <f t="shared" si="687"/>
        <v xml:space="preserve"> cieszyński </v>
      </c>
      <c r="C4881" s="4" t="s">
        <v>5</v>
      </c>
      <c r="D4881" s="6">
        <v>18063</v>
      </c>
      <c r="E4881" s="6">
        <v>6920</v>
      </c>
      <c r="F4881" s="6">
        <v>11143</v>
      </c>
      <c r="G4881" t="b">
        <f t="shared" si="689"/>
        <v>1</v>
      </c>
      <c r="H4881" t="b">
        <f t="shared" si="690"/>
        <v>1</v>
      </c>
      <c r="I4881" t="b">
        <f t="shared" si="691"/>
        <v>0</v>
      </c>
      <c r="J4881" t="b">
        <f t="shared" si="692"/>
        <v>0</v>
      </c>
    </row>
    <row r="4882" spans="1:10">
      <c r="A4882" s="1" t="s">
        <v>417</v>
      </c>
      <c r="B4882" t="str">
        <f t="shared" si="687"/>
        <v xml:space="preserve"> cieszyński </v>
      </c>
      <c r="C4882" s="4" t="s">
        <v>4</v>
      </c>
      <c r="D4882" s="6">
        <f>SUM(D4880:D4881)</f>
        <v>28224</v>
      </c>
      <c r="E4882" s="6">
        <f>SUM(E4880:E4881)</f>
        <v>11458</v>
      </c>
      <c r="F4882" s="6">
        <f t="shared" ref="F4882" si="693">SUM(F4880:F4881)</f>
        <v>16766</v>
      </c>
      <c r="G4882" t="b">
        <f t="shared" si="689"/>
        <v>1</v>
      </c>
      <c r="H4882" t="b">
        <f t="shared" si="690"/>
        <v>0</v>
      </c>
      <c r="I4882" t="b">
        <f t="shared" si="691"/>
        <v>1</v>
      </c>
      <c r="J4882" t="b">
        <f t="shared" si="692"/>
        <v>0</v>
      </c>
    </row>
    <row r="4883" spans="1:10">
      <c r="A4883" s="1" t="s">
        <v>417</v>
      </c>
      <c r="B4883" t="str">
        <f t="shared" si="687"/>
        <v xml:space="preserve"> częstochowski </v>
      </c>
      <c r="C4883" s="4" t="s">
        <v>79</v>
      </c>
      <c r="D4883" s="6">
        <v>135517</v>
      </c>
      <c r="E4883" s="6">
        <v>66361</v>
      </c>
      <c r="F4883" s="6">
        <v>69156</v>
      </c>
      <c r="G4883" t="b">
        <f t="shared" si="689"/>
        <v>1</v>
      </c>
      <c r="H4883" t="b">
        <f t="shared" si="690"/>
        <v>1</v>
      </c>
      <c r="I4883" t="b">
        <f t="shared" si="691"/>
        <v>1</v>
      </c>
      <c r="J4883" t="b">
        <f t="shared" si="692"/>
        <v>1</v>
      </c>
    </row>
    <row r="4884" spans="1:10">
      <c r="A4884" s="1" t="s">
        <v>417</v>
      </c>
      <c r="B4884" t="str">
        <f t="shared" si="687"/>
        <v xml:space="preserve"> częstochowski </v>
      </c>
      <c r="C4884" s="4" t="s">
        <v>6</v>
      </c>
      <c r="D4884" s="6">
        <v>5770</v>
      </c>
      <c r="E4884" s="6">
        <v>2889</v>
      </c>
      <c r="F4884" s="6">
        <v>2881</v>
      </c>
      <c r="G4884" t="b">
        <f t="shared" si="689"/>
        <v>0</v>
      </c>
      <c r="H4884" t="b">
        <f t="shared" si="690"/>
        <v>1</v>
      </c>
      <c r="I4884" t="b">
        <f t="shared" si="691"/>
        <v>1</v>
      </c>
      <c r="J4884" t="b">
        <f t="shared" si="692"/>
        <v>0</v>
      </c>
    </row>
    <row r="4885" spans="1:10">
      <c r="A4885" s="1" t="s">
        <v>417</v>
      </c>
      <c r="B4885" t="str">
        <f t="shared" si="687"/>
        <v xml:space="preserve"> częstochowski </v>
      </c>
      <c r="C4885" s="4" t="s">
        <v>7</v>
      </c>
      <c r="D4885" s="6">
        <v>6892</v>
      </c>
      <c r="E4885" s="6">
        <v>3547</v>
      </c>
      <c r="F4885" s="6">
        <v>3345</v>
      </c>
      <c r="G4885" t="b">
        <f t="shared" si="689"/>
        <v>0</v>
      </c>
      <c r="H4885" t="b">
        <f t="shared" si="690"/>
        <v>1</v>
      </c>
      <c r="I4885" t="b">
        <f t="shared" si="691"/>
        <v>1</v>
      </c>
      <c r="J4885" t="b">
        <f t="shared" si="692"/>
        <v>0</v>
      </c>
    </row>
    <row r="4886" spans="1:10">
      <c r="A4886" s="1" t="s">
        <v>417</v>
      </c>
      <c r="B4886" t="str">
        <f t="shared" si="687"/>
        <v xml:space="preserve"> częstochowski </v>
      </c>
      <c r="C4886" s="4" t="s">
        <v>8</v>
      </c>
      <c r="D4886" s="6">
        <v>6264</v>
      </c>
      <c r="E4886" s="6">
        <v>3186</v>
      </c>
      <c r="F4886" s="6">
        <v>3078</v>
      </c>
      <c r="G4886" t="b">
        <f t="shared" si="689"/>
        <v>0</v>
      </c>
      <c r="H4886" t="b">
        <f t="shared" si="690"/>
        <v>1</v>
      </c>
      <c r="I4886" t="b">
        <f t="shared" si="691"/>
        <v>1</v>
      </c>
      <c r="J4886" t="b">
        <f t="shared" si="692"/>
        <v>0</v>
      </c>
    </row>
    <row r="4887" spans="1:10">
      <c r="A4887" s="1" t="s">
        <v>417</v>
      </c>
      <c r="B4887" t="str">
        <f t="shared" si="687"/>
        <v xml:space="preserve"> częstochowski </v>
      </c>
      <c r="C4887" s="4" t="s">
        <v>9</v>
      </c>
      <c r="D4887" s="6">
        <v>7002</v>
      </c>
      <c r="E4887" s="6">
        <v>3606</v>
      </c>
      <c r="F4887" s="6">
        <v>3396</v>
      </c>
      <c r="G4887" t="b">
        <f t="shared" si="689"/>
        <v>0</v>
      </c>
      <c r="H4887" t="b">
        <f t="shared" si="690"/>
        <v>1</v>
      </c>
      <c r="I4887" t="b">
        <f t="shared" si="691"/>
        <v>1</v>
      </c>
      <c r="J4887" t="b">
        <f t="shared" si="692"/>
        <v>0</v>
      </c>
    </row>
    <row r="4888" spans="1:10">
      <c r="A4888" s="1" t="s">
        <v>417</v>
      </c>
      <c r="B4888" t="str">
        <f t="shared" si="687"/>
        <v xml:space="preserve"> częstochowski </v>
      </c>
      <c r="C4888" s="4" t="s">
        <v>10</v>
      </c>
      <c r="D4888" s="6">
        <v>8888</v>
      </c>
      <c r="E4888" s="6">
        <v>4618</v>
      </c>
      <c r="F4888" s="6">
        <v>4270</v>
      </c>
      <c r="G4888" t="b">
        <f t="shared" si="689"/>
        <v>0</v>
      </c>
      <c r="H4888" t="b">
        <f t="shared" si="690"/>
        <v>1</v>
      </c>
      <c r="I4888" t="b">
        <f t="shared" si="691"/>
        <v>1</v>
      </c>
      <c r="J4888" t="b">
        <f t="shared" si="692"/>
        <v>0</v>
      </c>
    </row>
    <row r="4889" spans="1:10">
      <c r="A4889" s="1" t="s">
        <v>417</v>
      </c>
      <c r="B4889" t="str">
        <f t="shared" si="687"/>
        <v xml:space="preserve"> częstochowski </v>
      </c>
      <c r="C4889" s="4" t="s">
        <v>11</v>
      </c>
      <c r="D4889" s="6">
        <v>9477</v>
      </c>
      <c r="E4889" s="6">
        <v>4931</v>
      </c>
      <c r="F4889" s="6">
        <v>4546</v>
      </c>
      <c r="G4889" t="b">
        <f t="shared" si="689"/>
        <v>0</v>
      </c>
      <c r="H4889" t="b">
        <f t="shared" si="690"/>
        <v>1</v>
      </c>
      <c r="I4889" t="b">
        <f t="shared" si="691"/>
        <v>1</v>
      </c>
      <c r="J4889" t="b">
        <f t="shared" si="692"/>
        <v>0</v>
      </c>
    </row>
    <row r="4890" spans="1:10">
      <c r="A4890" s="1" t="s">
        <v>417</v>
      </c>
      <c r="B4890" t="str">
        <f t="shared" si="687"/>
        <v xml:space="preserve"> częstochowski </v>
      </c>
      <c r="C4890" s="4" t="s">
        <v>12</v>
      </c>
      <c r="D4890" s="6">
        <v>10440</v>
      </c>
      <c r="E4890" s="6">
        <v>5359</v>
      </c>
      <c r="F4890" s="6">
        <v>5081</v>
      </c>
      <c r="G4890" t="b">
        <f t="shared" si="689"/>
        <v>0</v>
      </c>
      <c r="H4890" t="b">
        <f t="shared" si="690"/>
        <v>1</v>
      </c>
      <c r="I4890" t="b">
        <f t="shared" si="691"/>
        <v>1</v>
      </c>
      <c r="J4890" t="b">
        <f t="shared" si="692"/>
        <v>0</v>
      </c>
    </row>
    <row r="4891" spans="1:10">
      <c r="A4891" s="1" t="s">
        <v>417</v>
      </c>
      <c r="B4891" t="str">
        <f t="shared" si="687"/>
        <v xml:space="preserve"> częstochowski </v>
      </c>
      <c r="C4891" s="4" t="s">
        <v>13</v>
      </c>
      <c r="D4891" s="6">
        <v>10550</v>
      </c>
      <c r="E4891" s="6">
        <v>5375</v>
      </c>
      <c r="F4891" s="6">
        <v>5175</v>
      </c>
      <c r="G4891" t="b">
        <f t="shared" si="689"/>
        <v>0</v>
      </c>
      <c r="H4891" t="b">
        <f t="shared" si="690"/>
        <v>1</v>
      </c>
      <c r="I4891" t="b">
        <f t="shared" si="691"/>
        <v>1</v>
      </c>
      <c r="J4891" t="b">
        <f t="shared" si="692"/>
        <v>0</v>
      </c>
    </row>
    <row r="4892" spans="1:10">
      <c r="A4892" s="1" t="s">
        <v>417</v>
      </c>
      <c r="B4892" t="str">
        <f t="shared" si="687"/>
        <v xml:space="preserve"> częstochowski </v>
      </c>
      <c r="C4892" s="4" t="s">
        <v>14</v>
      </c>
      <c r="D4892" s="6">
        <v>10162</v>
      </c>
      <c r="E4892" s="6">
        <v>5142</v>
      </c>
      <c r="F4892" s="6">
        <v>5020</v>
      </c>
      <c r="G4892" t="b">
        <f t="shared" si="689"/>
        <v>0</v>
      </c>
      <c r="H4892" t="b">
        <f t="shared" si="690"/>
        <v>1</v>
      </c>
      <c r="I4892" t="b">
        <f t="shared" si="691"/>
        <v>1</v>
      </c>
      <c r="J4892" t="b">
        <f t="shared" si="692"/>
        <v>0</v>
      </c>
    </row>
    <row r="4893" spans="1:10">
      <c r="A4893" s="1" t="s">
        <v>417</v>
      </c>
      <c r="B4893" t="str">
        <f t="shared" si="687"/>
        <v xml:space="preserve"> częstochowski </v>
      </c>
      <c r="C4893" s="4" t="s">
        <v>15</v>
      </c>
      <c r="D4893" s="6">
        <v>9006</v>
      </c>
      <c r="E4893" s="6">
        <v>4607</v>
      </c>
      <c r="F4893" s="6">
        <v>4399</v>
      </c>
      <c r="G4893" t="b">
        <f t="shared" si="689"/>
        <v>0</v>
      </c>
      <c r="H4893" t="b">
        <f t="shared" si="690"/>
        <v>1</v>
      </c>
      <c r="I4893" t="b">
        <f t="shared" si="691"/>
        <v>1</v>
      </c>
      <c r="J4893" t="b">
        <f t="shared" si="692"/>
        <v>0</v>
      </c>
    </row>
    <row r="4894" spans="1:10">
      <c r="A4894" s="1" t="s">
        <v>417</v>
      </c>
      <c r="B4894" t="str">
        <f t="shared" si="687"/>
        <v xml:space="preserve"> częstochowski </v>
      </c>
      <c r="C4894" s="4" t="s">
        <v>16</v>
      </c>
      <c r="D4894" s="6">
        <v>9062</v>
      </c>
      <c r="E4894" s="6">
        <v>4549</v>
      </c>
      <c r="F4894" s="6">
        <v>4513</v>
      </c>
      <c r="G4894" t="b">
        <f t="shared" si="689"/>
        <v>0</v>
      </c>
      <c r="H4894" t="b">
        <f t="shared" si="690"/>
        <v>1</v>
      </c>
      <c r="I4894" t="b">
        <f t="shared" si="691"/>
        <v>1</v>
      </c>
      <c r="J4894" t="b">
        <f t="shared" si="692"/>
        <v>0</v>
      </c>
    </row>
    <row r="4895" spans="1:10">
      <c r="A4895" s="1" t="s">
        <v>417</v>
      </c>
      <c r="B4895" t="str">
        <f t="shared" si="687"/>
        <v xml:space="preserve"> częstochowski </v>
      </c>
      <c r="C4895" s="4" t="s">
        <v>17</v>
      </c>
      <c r="D4895" s="6">
        <v>10246</v>
      </c>
      <c r="E4895" s="6">
        <v>5137</v>
      </c>
      <c r="F4895" s="6">
        <v>5109</v>
      </c>
      <c r="G4895" t="b">
        <f t="shared" si="689"/>
        <v>0</v>
      </c>
      <c r="H4895" t="b">
        <f t="shared" si="690"/>
        <v>1</v>
      </c>
      <c r="I4895" t="b">
        <f t="shared" si="691"/>
        <v>1</v>
      </c>
      <c r="J4895" t="b">
        <f t="shared" si="692"/>
        <v>0</v>
      </c>
    </row>
    <row r="4896" spans="1:10">
      <c r="A4896" s="1" t="s">
        <v>417</v>
      </c>
      <c r="B4896" t="str">
        <f t="shared" si="687"/>
        <v xml:space="preserve"> częstochowski </v>
      </c>
      <c r="C4896" s="4" t="s">
        <v>18</v>
      </c>
      <c r="D4896" s="6">
        <v>9754</v>
      </c>
      <c r="E4896" s="6">
        <v>4782</v>
      </c>
      <c r="F4896" s="6">
        <v>4972</v>
      </c>
      <c r="G4896" t="b">
        <f t="shared" si="689"/>
        <v>0</v>
      </c>
      <c r="H4896" t="b">
        <f t="shared" si="690"/>
        <v>1</v>
      </c>
      <c r="I4896" t="b">
        <f t="shared" si="691"/>
        <v>1</v>
      </c>
      <c r="J4896" t="b">
        <f t="shared" si="692"/>
        <v>0</v>
      </c>
    </row>
    <row r="4897" spans="1:10">
      <c r="A4897" s="1" t="s">
        <v>417</v>
      </c>
      <c r="B4897" t="str">
        <f t="shared" si="687"/>
        <v xml:space="preserve"> częstochowski </v>
      </c>
      <c r="C4897" s="4" t="s">
        <v>19</v>
      </c>
      <c r="D4897" s="6">
        <v>7562</v>
      </c>
      <c r="E4897" s="6">
        <v>3534</v>
      </c>
      <c r="F4897" s="6">
        <v>4028</v>
      </c>
      <c r="G4897" t="b">
        <f t="shared" si="689"/>
        <v>0</v>
      </c>
      <c r="H4897" t="b">
        <f t="shared" si="690"/>
        <v>1</v>
      </c>
      <c r="I4897" t="b">
        <f t="shared" si="691"/>
        <v>1</v>
      </c>
      <c r="J4897" t="b">
        <f t="shared" si="692"/>
        <v>0</v>
      </c>
    </row>
    <row r="4898" spans="1:10">
      <c r="A4898" s="1" t="s">
        <v>417</v>
      </c>
      <c r="B4898" t="str">
        <f t="shared" si="687"/>
        <v xml:space="preserve"> częstochowski </v>
      </c>
      <c r="C4898" s="4" t="s">
        <v>5</v>
      </c>
      <c r="D4898" s="6">
        <v>14442</v>
      </c>
      <c r="E4898" s="6">
        <v>5099</v>
      </c>
      <c r="F4898" s="6">
        <v>9343</v>
      </c>
      <c r="G4898" t="b">
        <f t="shared" si="689"/>
        <v>1</v>
      </c>
      <c r="H4898" t="b">
        <f t="shared" si="690"/>
        <v>1</v>
      </c>
      <c r="I4898" t="b">
        <f t="shared" si="691"/>
        <v>0</v>
      </c>
      <c r="J4898" t="b">
        <f t="shared" si="692"/>
        <v>0</v>
      </c>
    </row>
    <row r="4899" spans="1:10">
      <c r="A4899" s="1" t="s">
        <v>417</v>
      </c>
      <c r="B4899" t="str">
        <f t="shared" si="687"/>
        <v xml:space="preserve"> częstochowski </v>
      </c>
      <c r="C4899" s="4" t="s">
        <v>4</v>
      </c>
      <c r="D4899" s="6">
        <f>SUM(D4897:D4898)</f>
        <v>22004</v>
      </c>
      <c r="E4899" s="6">
        <f>SUM(E4897:E4898)</f>
        <v>8633</v>
      </c>
      <c r="F4899" s="6">
        <f t="shared" ref="F4899" si="694">SUM(F4897:F4898)</f>
        <v>13371</v>
      </c>
      <c r="G4899" t="b">
        <f t="shared" si="689"/>
        <v>1</v>
      </c>
      <c r="H4899" t="b">
        <f t="shared" si="690"/>
        <v>0</v>
      </c>
      <c r="I4899" t="b">
        <f t="shared" si="691"/>
        <v>1</v>
      </c>
      <c r="J4899" t="b">
        <f t="shared" si="692"/>
        <v>0</v>
      </c>
    </row>
    <row r="4900" spans="1:10">
      <c r="A4900" s="1" t="s">
        <v>417</v>
      </c>
      <c r="B4900" t="str">
        <f t="shared" si="687"/>
        <v xml:space="preserve"> gliwicki </v>
      </c>
      <c r="C4900" s="4" t="s">
        <v>321</v>
      </c>
      <c r="D4900" s="6">
        <v>115261</v>
      </c>
      <c r="E4900" s="6">
        <v>55840</v>
      </c>
      <c r="F4900" s="6">
        <v>59421</v>
      </c>
      <c r="G4900" t="b">
        <f t="shared" si="689"/>
        <v>1</v>
      </c>
      <c r="H4900" t="b">
        <f t="shared" si="690"/>
        <v>1</v>
      </c>
      <c r="I4900" t="b">
        <f t="shared" si="691"/>
        <v>1</v>
      </c>
      <c r="J4900" t="b">
        <f t="shared" si="692"/>
        <v>1</v>
      </c>
    </row>
    <row r="4901" spans="1:10">
      <c r="A4901" s="1" t="s">
        <v>417</v>
      </c>
      <c r="B4901" t="str">
        <f t="shared" si="687"/>
        <v xml:space="preserve"> gliwicki </v>
      </c>
      <c r="C4901" s="4" t="s">
        <v>6</v>
      </c>
      <c r="D4901" s="6">
        <v>5740</v>
      </c>
      <c r="E4901" s="6">
        <v>2968</v>
      </c>
      <c r="F4901" s="6">
        <v>2772</v>
      </c>
      <c r="G4901" t="b">
        <f t="shared" si="689"/>
        <v>0</v>
      </c>
      <c r="H4901" t="b">
        <f t="shared" si="690"/>
        <v>1</v>
      </c>
      <c r="I4901" t="b">
        <f t="shared" si="691"/>
        <v>1</v>
      </c>
      <c r="J4901" t="b">
        <f t="shared" si="692"/>
        <v>0</v>
      </c>
    </row>
    <row r="4902" spans="1:10">
      <c r="A4902" s="1" t="s">
        <v>417</v>
      </c>
      <c r="B4902" t="str">
        <f t="shared" si="687"/>
        <v xml:space="preserve"> gliwicki </v>
      </c>
      <c r="C4902" s="4" t="s">
        <v>7</v>
      </c>
      <c r="D4902" s="6">
        <v>6138</v>
      </c>
      <c r="E4902" s="6">
        <v>3091</v>
      </c>
      <c r="F4902" s="6">
        <v>3047</v>
      </c>
      <c r="G4902" t="b">
        <f t="shared" si="689"/>
        <v>0</v>
      </c>
      <c r="H4902" t="b">
        <f t="shared" si="690"/>
        <v>1</v>
      </c>
      <c r="I4902" t="b">
        <f t="shared" si="691"/>
        <v>1</v>
      </c>
      <c r="J4902" t="b">
        <f t="shared" si="692"/>
        <v>0</v>
      </c>
    </row>
    <row r="4903" spans="1:10">
      <c r="A4903" s="1" t="s">
        <v>417</v>
      </c>
      <c r="B4903" t="str">
        <f t="shared" si="687"/>
        <v xml:space="preserve"> gliwicki </v>
      </c>
      <c r="C4903" s="4" t="s">
        <v>8</v>
      </c>
      <c r="D4903" s="6">
        <v>5196</v>
      </c>
      <c r="E4903" s="6">
        <v>2641</v>
      </c>
      <c r="F4903" s="6">
        <v>2555</v>
      </c>
      <c r="G4903" t="b">
        <f t="shared" si="689"/>
        <v>0</v>
      </c>
      <c r="H4903" t="b">
        <f t="shared" si="690"/>
        <v>1</v>
      </c>
      <c r="I4903" t="b">
        <f t="shared" si="691"/>
        <v>1</v>
      </c>
      <c r="J4903" t="b">
        <f t="shared" si="692"/>
        <v>0</v>
      </c>
    </row>
    <row r="4904" spans="1:10">
      <c r="A4904" s="1" t="s">
        <v>417</v>
      </c>
      <c r="B4904" t="str">
        <f t="shared" si="687"/>
        <v xml:space="preserve"> gliwicki </v>
      </c>
      <c r="C4904" s="4" t="s">
        <v>9</v>
      </c>
      <c r="D4904" s="6">
        <v>5518</v>
      </c>
      <c r="E4904" s="6">
        <v>2788</v>
      </c>
      <c r="F4904" s="6">
        <v>2730</v>
      </c>
      <c r="G4904" t="b">
        <f t="shared" si="689"/>
        <v>0</v>
      </c>
      <c r="H4904" t="b">
        <f t="shared" si="690"/>
        <v>1</v>
      </c>
      <c r="I4904" t="b">
        <f t="shared" si="691"/>
        <v>1</v>
      </c>
      <c r="J4904" t="b">
        <f t="shared" si="692"/>
        <v>0</v>
      </c>
    </row>
    <row r="4905" spans="1:10">
      <c r="A4905" s="1" t="s">
        <v>417</v>
      </c>
      <c r="B4905" t="str">
        <f t="shared" si="687"/>
        <v xml:space="preserve"> gliwicki </v>
      </c>
      <c r="C4905" s="4" t="s">
        <v>10</v>
      </c>
      <c r="D4905" s="6">
        <v>6780</v>
      </c>
      <c r="E4905" s="6">
        <v>3398</v>
      </c>
      <c r="F4905" s="6">
        <v>3382</v>
      </c>
      <c r="G4905" t="b">
        <f t="shared" si="689"/>
        <v>0</v>
      </c>
      <c r="H4905" t="b">
        <f t="shared" si="690"/>
        <v>1</v>
      </c>
      <c r="I4905" t="b">
        <f t="shared" si="691"/>
        <v>1</v>
      </c>
      <c r="J4905" t="b">
        <f t="shared" si="692"/>
        <v>0</v>
      </c>
    </row>
    <row r="4906" spans="1:10">
      <c r="A4906" s="1" t="s">
        <v>417</v>
      </c>
      <c r="B4906" t="str">
        <f t="shared" si="687"/>
        <v xml:space="preserve"> gliwicki </v>
      </c>
      <c r="C4906" s="4" t="s">
        <v>11</v>
      </c>
      <c r="D4906" s="6">
        <v>8417</v>
      </c>
      <c r="E4906" s="6">
        <v>4213</v>
      </c>
      <c r="F4906" s="6">
        <v>4204</v>
      </c>
      <c r="G4906" t="b">
        <f t="shared" si="689"/>
        <v>0</v>
      </c>
      <c r="H4906" t="b">
        <f t="shared" si="690"/>
        <v>1</v>
      </c>
      <c r="I4906" t="b">
        <f t="shared" si="691"/>
        <v>1</v>
      </c>
      <c r="J4906" t="b">
        <f t="shared" si="692"/>
        <v>0</v>
      </c>
    </row>
    <row r="4907" spans="1:10">
      <c r="A4907" s="1" t="s">
        <v>417</v>
      </c>
      <c r="B4907" t="str">
        <f t="shared" si="687"/>
        <v xml:space="preserve"> gliwicki </v>
      </c>
      <c r="C4907" s="4" t="s">
        <v>12</v>
      </c>
      <c r="D4907" s="6">
        <v>9611</v>
      </c>
      <c r="E4907" s="6">
        <v>4727</v>
      </c>
      <c r="F4907" s="6">
        <v>4884</v>
      </c>
      <c r="G4907" t="b">
        <f t="shared" si="689"/>
        <v>0</v>
      </c>
      <c r="H4907" t="b">
        <f t="shared" si="690"/>
        <v>1</v>
      </c>
      <c r="I4907" t="b">
        <f t="shared" si="691"/>
        <v>1</v>
      </c>
      <c r="J4907" t="b">
        <f t="shared" si="692"/>
        <v>0</v>
      </c>
    </row>
    <row r="4908" spans="1:10">
      <c r="A4908" s="1" t="s">
        <v>417</v>
      </c>
      <c r="B4908" t="str">
        <f t="shared" si="687"/>
        <v xml:space="preserve"> gliwicki </v>
      </c>
      <c r="C4908" s="4" t="s">
        <v>13</v>
      </c>
      <c r="D4908" s="6">
        <v>9103</v>
      </c>
      <c r="E4908" s="6">
        <v>4546</v>
      </c>
      <c r="F4908" s="6">
        <v>4557</v>
      </c>
      <c r="G4908" t="b">
        <f t="shared" si="689"/>
        <v>0</v>
      </c>
      <c r="H4908" t="b">
        <f t="shared" si="690"/>
        <v>1</v>
      </c>
      <c r="I4908" t="b">
        <f t="shared" si="691"/>
        <v>1</v>
      </c>
      <c r="J4908" t="b">
        <f t="shared" si="692"/>
        <v>0</v>
      </c>
    </row>
    <row r="4909" spans="1:10">
      <c r="A4909" s="1" t="s">
        <v>417</v>
      </c>
      <c r="B4909" t="str">
        <f t="shared" si="687"/>
        <v xml:space="preserve"> gliwicki </v>
      </c>
      <c r="C4909" s="4" t="s">
        <v>14</v>
      </c>
      <c r="D4909" s="6">
        <v>8369</v>
      </c>
      <c r="E4909" s="6">
        <v>4194</v>
      </c>
      <c r="F4909" s="6">
        <v>4175</v>
      </c>
      <c r="G4909" t="b">
        <f t="shared" si="689"/>
        <v>0</v>
      </c>
      <c r="H4909" t="b">
        <f t="shared" si="690"/>
        <v>1</v>
      </c>
      <c r="I4909" t="b">
        <f t="shared" si="691"/>
        <v>1</v>
      </c>
      <c r="J4909" t="b">
        <f t="shared" si="692"/>
        <v>0</v>
      </c>
    </row>
    <row r="4910" spans="1:10">
      <c r="A4910" s="1" t="s">
        <v>417</v>
      </c>
      <c r="B4910" t="str">
        <f t="shared" si="687"/>
        <v xml:space="preserve"> gliwicki </v>
      </c>
      <c r="C4910" s="4" t="s">
        <v>15</v>
      </c>
      <c r="D4910" s="6">
        <v>7809</v>
      </c>
      <c r="E4910" s="6">
        <v>3908</v>
      </c>
      <c r="F4910" s="6">
        <v>3901</v>
      </c>
      <c r="G4910" t="b">
        <f t="shared" si="689"/>
        <v>0</v>
      </c>
      <c r="H4910" t="b">
        <f t="shared" si="690"/>
        <v>1</v>
      </c>
      <c r="I4910" t="b">
        <f t="shared" si="691"/>
        <v>1</v>
      </c>
      <c r="J4910" t="b">
        <f t="shared" si="692"/>
        <v>0</v>
      </c>
    </row>
    <row r="4911" spans="1:10">
      <c r="A4911" s="1" t="s">
        <v>417</v>
      </c>
      <c r="B4911" t="str">
        <f t="shared" si="687"/>
        <v xml:space="preserve"> gliwicki </v>
      </c>
      <c r="C4911" s="4" t="s">
        <v>16</v>
      </c>
      <c r="D4911" s="6">
        <v>8228</v>
      </c>
      <c r="E4911" s="6">
        <v>4191</v>
      </c>
      <c r="F4911" s="6">
        <v>4037</v>
      </c>
      <c r="G4911" t="b">
        <f t="shared" si="689"/>
        <v>0</v>
      </c>
      <c r="H4911" t="b">
        <f t="shared" si="690"/>
        <v>1</v>
      </c>
      <c r="I4911" t="b">
        <f t="shared" si="691"/>
        <v>1</v>
      </c>
      <c r="J4911" t="b">
        <f t="shared" si="692"/>
        <v>0</v>
      </c>
    </row>
    <row r="4912" spans="1:10">
      <c r="A4912" s="1" t="s">
        <v>417</v>
      </c>
      <c r="B4912" t="str">
        <f t="shared" si="687"/>
        <v xml:space="preserve"> gliwicki </v>
      </c>
      <c r="C4912" s="4" t="s">
        <v>17</v>
      </c>
      <c r="D4912" s="6">
        <v>8672</v>
      </c>
      <c r="E4912" s="6">
        <v>4278</v>
      </c>
      <c r="F4912" s="6">
        <v>4394</v>
      </c>
      <c r="G4912" t="b">
        <f t="shared" si="689"/>
        <v>0</v>
      </c>
      <c r="H4912" t="b">
        <f t="shared" si="690"/>
        <v>1</v>
      </c>
      <c r="I4912" t="b">
        <f t="shared" si="691"/>
        <v>1</v>
      </c>
      <c r="J4912" t="b">
        <f t="shared" si="692"/>
        <v>0</v>
      </c>
    </row>
    <row r="4913" spans="1:10">
      <c r="A4913" s="1" t="s">
        <v>417</v>
      </c>
      <c r="B4913" t="str">
        <f t="shared" si="687"/>
        <v xml:space="preserve"> gliwicki </v>
      </c>
      <c r="C4913" s="4" t="s">
        <v>18</v>
      </c>
      <c r="D4913" s="6">
        <v>7640</v>
      </c>
      <c r="E4913" s="6">
        <v>3557</v>
      </c>
      <c r="F4913" s="6">
        <v>4083</v>
      </c>
      <c r="G4913" t="b">
        <f t="shared" si="689"/>
        <v>0</v>
      </c>
      <c r="H4913" t="b">
        <f t="shared" si="690"/>
        <v>1</v>
      </c>
      <c r="I4913" t="b">
        <f t="shared" si="691"/>
        <v>1</v>
      </c>
      <c r="J4913" t="b">
        <f t="shared" si="692"/>
        <v>0</v>
      </c>
    </row>
    <row r="4914" spans="1:10">
      <c r="A4914" s="1" t="s">
        <v>417</v>
      </c>
      <c r="B4914" t="str">
        <f t="shared" si="687"/>
        <v xml:space="preserve"> gliwicki </v>
      </c>
      <c r="C4914" s="4" t="s">
        <v>19</v>
      </c>
      <c r="D4914" s="6">
        <v>5790</v>
      </c>
      <c r="E4914" s="6">
        <v>2629</v>
      </c>
      <c r="F4914" s="6">
        <v>3161</v>
      </c>
      <c r="G4914" t="b">
        <f t="shared" si="689"/>
        <v>0</v>
      </c>
      <c r="H4914" t="b">
        <f t="shared" si="690"/>
        <v>1</v>
      </c>
      <c r="I4914" t="b">
        <f t="shared" si="691"/>
        <v>1</v>
      </c>
      <c r="J4914" t="b">
        <f t="shared" si="692"/>
        <v>0</v>
      </c>
    </row>
    <row r="4915" spans="1:10">
      <c r="A4915" s="1" t="s">
        <v>417</v>
      </c>
      <c r="B4915" t="str">
        <f t="shared" si="687"/>
        <v xml:space="preserve"> gliwicki </v>
      </c>
      <c r="C4915" s="4" t="s">
        <v>5</v>
      </c>
      <c r="D4915" s="6">
        <v>12250</v>
      </c>
      <c r="E4915" s="6">
        <v>4711</v>
      </c>
      <c r="F4915" s="6">
        <v>7539</v>
      </c>
      <c r="G4915" t="b">
        <f t="shared" si="689"/>
        <v>1</v>
      </c>
      <c r="H4915" t="b">
        <f t="shared" si="690"/>
        <v>1</v>
      </c>
      <c r="I4915" t="b">
        <f t="shared" si="691"/>
        <v>0</v>
      </c>
      <c r="J4915" t="b">
        <f t="shared" si="692"/>
        <v>0</v>
      </c>
    </row>
    <row r="4916" spans="1:10">
      <c r="A4916" s="1" t="s">
        <v>417</v>
      </c>
      <c r="B4916" t="str">
        <f t="shared" si="687"/>
        <v xml:space="preserve"> gliwicki </v>
      </c>
      <c r="C4916" s="4" t="s">
        <v>4</v>
      </c>
      <c r="D4916" s="6">
        <f>SUM(D4914:D4915)</f>
        <v>18040</v>
      </c>
      <c r="E4916" s="6">
        <f>SUM(E4914:E4915)</f>
        <v>7340</v>
      </c>
      <c r="F4916" s="6">
        <f t="shared" ref="F4916" si="695">SUM(F4914:F4915)</f>
        <v>10700</v>
      </c>
      <c r="G4916" t="b">
        <f t="shared" si="689"/>
        <v>1</v>
      </c>
      <c r="H4916" t="b">
        <f t="shared" si="690"/>
        <v>0</v>
      </c>
      <c r="I4916" t="b">
        <f t="shared" si="691"/>
        <v>1</v>
      </c>
      <c r="J4916" t="b">
        <f t="shared" si="692"/>
        <v>0</v>
      </c>
    </row>
    <row r="4917" spans="1:10">
      <c r="A4917" s="1" t="s">
        <v>417</v>
      </c>
      <c r="B4917" t="str">
        <f t="shared" si="687"/>
        <v xml:space="preserve"> kłobucki </v>
      </c>
      <c r="C4917" s="4" t="s">
        <v>322</v>
      </c>
      <c r="D4917" s="6">
        <v>85137</v>
      </c>
      <c r="E4917" s="6">
        <v>41975</v>
      </c>
      <c r="F4917" s="6">
        <v>43162</v>
      </c>
      <c r="G4917" t="b">
        <f t="shared" si="689"/>
        <v>1</v>
      </c>
      <c r="H4917" t="b">
        <f t="shared" si="690"/>
        <v>1</v>
      </c>
      <c r="I4917" t="b">
        <f t="shared" si="691"/>
        <v>1</v>
      </c>
      <c r="J4917" t="b">
        <f t="shared" si="692"/>
        <v>1</v>
      </c>
    </row>
    <row r="4918" spans="1:10">
      <c r="A4918" s="1" t="s">
        <v>417</v>
      </c>
      <c r="B4918" t="str">
        <f t="shared" si="687"/>
        <v xml:space="preserve"> kłobucki </v>
      </c>
      <c r="C4918" s="4" t="s">
        <v>6</v>
      </c>
      <c r="D4918" s="6">
        <v>3764</v>
      </c>
      <c r="E4918" s="6">
        <v>1982</v>
      </c>
      <c r="F4918" s="6">
        <v>1782</v>
      </c>
      <c r="G4918" t="b">
        <f t="shared" si="689"/>
        <v>0</v>
      </c>
      <c r="H4918" t="b">
        <f t="shared" si="690"/>
        <v>1</v>
      </c>
      <c r="I4918" t="b">
        <f t="shared" si="691"/>
        <v>1</v>
      </c>
      <c r="J4918" t="b">
        <f t="shared" si="692"/>
        <v>0</v>
      </c>
    </row>
    <row r="4919" spans="1:10">
      <c r="A4919" s="1" t="s">
        <v>417</v>
      </c>
      <c r="B4919" t="str">
        <f t="shared" si="687"/>
        <v xml:space="preserve"> kłobucki </v>
      </c>
      <c r="C4919" s="4" t="s">
        <v>7</v>
      </c>
      <c r="D4919" s="6">
        <v>4326</v>
      </c>
      <c r="E4919" s="6">
        <v>2198</v>
      </c>
      <c r="F4919" s="6">
        <v>2128</v>
      </c>
      <c r="G4919" t="b">
        <f t="shared" si="689"/>
        <v>0</v>
      </c>
      <c r="H4919" t="b">
        <f t="shared" si="690"/>
        <v>1</v>
      </c>
      <c r="I4919" t="b">
        <f t="shared" si="691"/>
        <v>1</v>
      </c>
      <c r="J4919" t="b">
        <f t="shared" si="692"/>
        <v>0</v>
      </c>
    </row>
    <row r="4920" spans="1:10">
      <c r="A4920" s="1" t="s">
        <v>417</v>
      </c>
      <c r="B4920" t="str">
        <f t="shared" ref="B4920:B4983" si="696">IF(C4919="65+",C4920,B4919)</f>
        <v xml:space="preserve"> kłobucki </v>
      </c>
      <c r="C4920" s="4" t="s">
        <v>8</v>
      </c>
      <c r="D4920" s="6">
        <v>4007</v>
      </c>
      <c r="E4920" s="6">
        <v>2084</v>
      </c>
      <c r="F4920" s="6">
        <v>1923</v>
      </c>
      <c r="G4920" t="b">
        <f t="shared" si="689"/>
        <v>0</v>
      </c>
      <c r="H4920" t="b">
        <f t="shared" si="690"/>
        <v>1</v>
      </c>
      <c r="I4920" t="b">
        <f t="shared" si="691"/>
        <v>1</v>
      </c>
      <c r="J4920" t="b">
        <f t="shared" si="692"/>
        <v>0</v>
      </c>
    </row>
    <row r="4921" spans="1:10">
      <c r="A4921" s="1" t="s">
        <v>417</v>
      </c>
      <c r="B4921" t="str">
        <f t="shared" si="696"/>
        <v xml:space="preserve"> kłobucki </v>
      </c>
      <c r="C4921" s="4" t="s">
        <v>9</v>
      </c>
      <c r="D4921" s="6">
        <v>4561</v>
      </c>
      <c r="E4921" s="6">
        <v>2395</v>
      </c>
      <c r="F4921" s="6">
        <v>2166</v>
      </c>
      <c r="G4921" t="b">
        <f t="shared" si="689"/>
        <v>0</v>
      </c>
      <c r="H4921" t="b">
        <f t="shared" si="690"/>
        <v>1</v>
      </c>
      <c r="I4921" t="b">
        <f t="shared" si="691"/>
        <v>1</v>
      </c>
      <c r="J4921" t="b">
        <f t="shared" si="692"/>
        <v>0</v>
      </c>
    </row>
    <row r="4922" spans="1:10">
      <c r="A4922" s="1" t="s">
        <v>417</v>
      </c>
      <c r="B4922" t="str">
        <f t="shared" si="696"/>
        <v xml:space="preserve"> kłobucki </v>
      </c>
      <c r="C4922" s="4" t="s">
        <v>10</v>
      </c>
      <c r="D4922" s="6">
        <v>5690</v>
      </c>
      <c r="E4922" s="6">
        <v>2936</v>
      </c>
      <c r="F4922" s="6">
        <v>2754</v>
      </c>
      <c r="G4922" t="b">
        <f t="shared" si="689"/>
        <v>0</v>
      </c>
      <c r="H4922" t="b">
        <f t="shared" si="690"/>
        <v>1</v>
      </c>
      <c r="I4922" t="b">
        <f t="shared" si="691"/>
        <v>1</v>
      </c>
      <c r="J4922" t="b">
        <f t="shared" si="692"/>
        <v>0</v>
      </c>
    </row>
    <row r="4923" spans="1:10">
      <c r="A4923" s="1" t="s">
        <v>417</v>
      </c>
      <c r="B4923" t="str">
        <f t="shared" si="696"/>
        <v xml:space="preserve"> kłobucki </v>
      </c>
      <c r="C4923" s="4" t="s">
        <v>11</v>
      </c>
      <c r="D4923" s="6">
        <v>6258</v>
      </c>
      <c r="E4923" s="6">
        <v>3247</v>
      </c>
      <c r="F4923" s="6">
        <v>3011</v>
      </c>
      <c r="G4923" t="b">
        <f t="shared" si="689"/>
        <v>0</v>
      </c>
      <c r="H4923" t="b">
        <f t="shared" si="690"/>
        <v>1</v>
      </c>
      <c r="I4923" t="b">
        <f t="shared" si="691"/>
        <v>1</v>
      </c>
      <c r="J4923" t="b">
        <f t="shared" si="692"/>
        <v>0</v>
      </c>
    </row>
    <row r="4924" spans="1:10">
      <c r="A4924" s="1" t="s">
        <v>417</v>
      </c>
      <c r="B4924" t="str">
        <f t="shared" si="696"/>
        <v xml:space="preserve"> kłobucki </v>
      </c>
      <c r="C4924" s="4" t="s">
        <v>12</v>
      </c>
      <c r="D4924" s="6">
        <v>6453</v>
      </c>
      <c r="E4924" s="6">
        <v>3280</v>
      </c>
      <c r="F4924" s="6">
        <v>3173</v>
      </c>
      <c r="G4924" t="b">
        <f t="shared" si="689"/>
        <v>0</v>
      </c>
      <c r="H4924" t="b">
        <f t="shared" si="690"/>
        <v>1</v>
      </c>
      <c r="I4924" t="b">
        <f t="shared" si="691"/>
        <v>1</v>
      </c>
      <c r="J4924" t="b">
        <f t="shared" si="692"/>
        <v>0</v>
      </c>
    </row>
    <row r="4925" spans="1:10">
      <c r="A4925" s="1" t="s">
        <v>417</v>
      </c>
      <c r="B4925" t="str">
        <f t="shared" si="696"/>
        <v xml:space="preserve"> kłobucki </v>
      </c>
      <c r="C4925" s="4" t="s">
        <v>13</v>
      </c>
      <c r="D4925" s="6">
        <v>6427</v>
      </c>
      <c r="E4925" s="6">
        <v>3318</v>
      </c>
      <c r="F4925" s="6">
        <v>3109</v>
      </c>
      <c r="G4925" t="b">
        <f t="shared" si="689"/>
        <v>0</v>
      </c>
      <c r="H4925" t="b">
        <f t="shared" si="690"/>
        <v>1</v>
      </c>
      <c r="I4925" t="b">
        <f t="shared" si="691"/>
        <v>1</v>
      </c>
      <c r="J4925" t="b">
        <f t="shared" si="692"/>
        <v>0</v>
      </c>
    </row>
    <row r="4926" spans="1:10">
      <c r="A4926" s="1" t="s">
        <v>417</v>
      </c>
      <c r="B4926" t="str">
        <f t="shared" si="696"/>
        <v xml:space="preserve"> kłobucki </v>
      </c>
      <c r="C4926" s="4" t="s">
        <v>14</v>
      </c>
      <c r="D4926" s="6">
        <v>6344</v>
      </c>
      <c r="E4926" s="6">
        <v>3188</v>
      </c>
      <c r="F4926" s="6">
        <v>3156</v>
      </c>
      <c r="G4926" t="b">
        <f t="shared" si="689"/>
        <v>0</v>
      </c>
      <c r="H4926" t="b">
        <f t="shared" si="690"/>
        <v>1</v>
      </c>
      <c r="I4926" t="b">
        <f t="shared" si="691"/>
        <v>1</v>
      </c>
      <c r="J4926" t="b">
        <f t="shared" si="692"/>
        <v>0</v>
      </c>
    </row>
    <row r="4927" spans="1:10">
      <c r="A4927" s="1" t="s">
        <v>417</v>
      </c>
      <c r="B4927" t="str">
        <f t="shared" si="696"/>
        <v xml:space="preserve"> kłobucki </v>
      </c>
      <c r="C4927" s="4" t="s">
        <v>15</v>
      </c>
      <c r="D4927" s="6">
        <v>5841</v>
      </c>
      <c r="E4927" s="6">
        <v>3001</v>
      </c>
      <c r="F4927" s="6">
        <v>2840</v>
      </c>
      <c r="G4927" t="b">
        <f t="shared" si="689"/>
        <v>0</v>
      </c>
      <c r="H4927" t="b">
        <f t="shared" si="690"/>
        <v>1</v>
      </c>
      <c r="I4927" t="b">
        <f t="shared" si="691"/>
        <v>1</v>
      </c>
      <c r="J4927" t="b">
        <f t="shared" si="692"/>
        <v>0</v>
      </c>
    </row>
    <row r="4928" spans="1:10">
      <c r="A4928" s="1" t="s">
        <v>417</v>
      </c>
      <c r="B4928" t="str">
        <f t="shared" si="696"/>
        <v xml:space="preserve"> kłobucki </v>
      </c>
      <c r="C4928" s="4" t="s">
        <v>16</v>
      </c>
      <c r="D4928" s="6">
        <v>5641</v>
      </c>
      <c r="E4928" s="6">
        <v>2869</v>
      </c>
      <c r="F4928" s="6">
        <v>2772</v>
      </c>
      <c r="G4928" t="b">
        <f t="shared" si="689"/>
        <v>0</v>
      </c>
      <c r="H4928" t="b">
        <f t="shared" si="690"/>
        <v>1</v>
      </c>
      <c r="I4928" t="b">
        <f t="shared" si="691"/>
        <v>1</v>
      </c>
      <c r="J4928" t="b">
        <f t="shared" si="692"/>
        <v>0</v>
      </c>
    </row>
    <row r="4929" spans="1:10">
      <c r="A4929" s="1" t="s">
        <v>417</v>
      </c>
      <c r="B4929" t="str">
        <f t="shared" si="696"/>
        <v xml:space="preserve"> kłobucki </v>
      </c>
      <c r="C4929" s="4" t="s">
        <v>17</v>
      </c>
      <c r="D4929" s="6">
        <v>6190</v>
      </c>
      <c r="E4929" s="6">
        <v>3197</v>
      </c>
      <c r="F4929" s="6">
        <v>2993</v>
      </c>
      <c r="G4929" t="b">
        <f t="shared" si="689"/>
        <v>0</v>
      </c>
      <c r="H4929" t="b">
        <f t="shared" si="690"/>
        <v>1</v>
      </c>
      <c r="I4929" t="b">
        <f t="shared" si="691"/>
        <v>1</v>
      </c>
      <c r="J4929" t="b">
        <f t="shared" si="692"/>
        <v>0</v>
      </c>
    </row>
    <row r="4930" spans="1:10">
      <c r="A4930" s="1" t="s">
        <v>417</v>
      </c>
      <c r="B4930" t="str">
        <f t="shared" si="696"/>
        <v xml:space="preserve"> kłobucki </v>
      </c>
      <c r="C4930" s="4" t="s">
        <v>18</v>
      </c>
      <c r="D4930" s="6">
        <v>5640</v>
      </c>
      <c r="E4930" s="6">
        <v>2788</v>
      </c>
      <c r="F4930" s="6">
        <v>2852</v>
      </c>
      <c r="G4930" t="b">
        <f t="shared" si="689"/>
        <v>0</v>
      </c>
      <c r="H4930" t="b">
        <f t="shared" si="690"/>
        <v>1</v>
      </c>
      <c r="I4930" t="b">
        <f t="shared" si="691"/>
        <v>1</v>
      </c>
      <c r="J4930" t="b">
        <f t="shared" si="692"/>
        <v>0</v>
      </c>
    </row>
    <row r="4931" spans="1:10">
      <c r="A4931" s="1" t="s">
        <v>417</v>
      </c>
      <c r="B4931" t="str">
        <f t="shared" si="696"/>
        <v xml:space="preserve"> kłobucki </v>
      </c>
      <c r="C4931" s="4" t="s">
        <v>19</v>
      </c>
      <c r="D4931" s="6">
        <v>4650</v>
      </c>
      <c r="E4931" s="6">
        <v>2091</v>
      </c>
      <c r="F4931" s="6">
        <v>2559</v>
      </c>
      <c r="G4931" t="b">
        <f t="shared" si="689"/>
        <v>0</v>
      </c>
      <c r="H4931" t="b">
        <f t="shared" si="690"/>
        <v>1</v>
      </c>
      <c r="I4931" t="b">
        <f t="shared" si="691"/>
        <v>1</v>
      </c>
      <c r="J4931" t="b">
        <f t="shared" si="692"/>
        <v>0</v>
      </c>
    </row>
    <row r="4932" spans="1:10">
      <c r="A4932" s="1" t="s">
        <v>417</v>
      </c>
      <c r="B4932" t="str">
        <f t="shared" si="696"/>
        <v xml:space="preserve"> kłobucki </v>
      </c>
      <c r="C4932" s="4" t="s">
        <v>5</v>
      </c>
      <c r="D4932" s="6">
        <v>9345</v>
      </c>
      <c r="E4932" s="6">
        <v>3401</v>
      </c>
      <c r="F4932" s="6">
        <v>5944</v>
      </c>
      <c r="G4932" t="b">
        <f t="shared" si="689"/>
        <v>1</v>
      </c>
      <c r="H4932" t="b">
        <f t="shared" si="690"/>
        <v>1</v>
      </c>
      <c r="I4932" t="b">
        <f t="shared" si="691"/>
        <v>0</v>
      </c>
      <c r="J4932" t="b">
        <f t="shared" si="692"/>
        <v>0</v>
      </c>
    </row>
    <row r="4933" spans="1:10">
      <c r="A4933" s="1" t="s">
        <v>417</v>
      </c>
      <c r="B4933" t="str">
        <f t="shared" si="696"/>
        <v xml:space="preserve"> kłobucki </v>
      </c>
      <c r="C4933" s="4" t="s">
        <v>4</v>
      </c>
      <c r="D4933" s="6">
        <f>SUM(D4931:D4932)</f>
        <v>13995</v>
      </c>
      <c r="E4933" s="6">
        <f>SUM(E4931:E4932)</f>
        <v>5492</v>
      </c>
      <c r="F4933" s="6">
        <f t="shared" ref="F4933" si="697">SUM(F4931:F4932)</f>
        <v>8503</v>
      </c>
      <c r="G4933" t="b">
        <f t="shared" si="689"/>
        <v>1</v>
      </c>
      <c r="H4933" t="b">
        <f t="shared" si="690"/>
        <v>0</v>
      </c>
      <c r="I4933" t="b">
        <f t="shared" si="691"/>
        <v>1</v>
      </c>
      <c r="J4933" t="b">
        <f t="shared" si="692"/>
        <v>0</v>
      </c>
    </row>
    <row r="4934" spans="1:10">
      <c r="A4934" s="1" t="s">
        <v>417</v>
      </c>
      <c r="B4934" t="str">
        <f t="shared" si="696"/>
        <v xml:space="preserve"> lubliniecki </v>
      </c>
      <c r="C4934" s="4" t="s">
        <v>323</v>
      </c>
      <c r="D4934" s="6">
        <v>76872</v>
      </c>
      <c r="E4934" s="6">
        <v>37841</v>
      </c>
      <c r="F4934" s="6">
        <v>39031</v>
      </c>
      <c r="G4934" t="b">
        <f t="shared" si="689"/>
        <v>1</v>
      </c>
      <c r="H4934" t="b">
        <f t="shared" si="690"/>
        <v>1</v>
      </c>
      <c r="I4934" t="b">
        <f t="shared" si="691"/>
        <v>1</v>
      </c>
      <c r="J4934" t="b">
        <f t="shared" si="692"/>
        <v>1</v>
      </c>
    </row>
    <row r="4935" spans="1:10">
      <c r="A4935" s="1" t="s">
        <v>417</v>
      </c>
      <c r="B4935" t="str">
        <f t="shared" si="696"/>
        <v xml:space="preserve"> lubliniecki </v>
      </c>
      <c r="C4935" s="4" t="s">
        <v>6</v>
      </c>
      <c r="D4935" s="6">
        <v>3639</v>
      </c>
      <c r="E4935" s="6">
        <v>1868</v>
      </c>
      <c r="F4935" s="6">
        <v>1771</v>
      </c>
      <c r="G4935" t="b">
        <f t="shared" si="689"/>
        <v>0</v>
      </c>
      <c r="H4935" t="b">
        <f t="shared" si="690"/>
        <v>1</v>
      </c>
      <c r="I4935" t="b">
        <f t="shared" si="691"/>
        <v>1</v>
      </c>
      <c r="J4935" t="b">
        <f t="shared" si="692"/>
        <v>0</v>
      </c>
    </row>
    <row r="4936" spans="1:10">
      <c r="A4936" s="1" t="s">
        <v>417</v>
      </c>
      <c r="B4936" t="str">
        <f t="shared" si="696"/>
        <v xml:space="preserve"> lubliniecki </v>
      </c>
      <c r="C4936" s="4" t="s">
        <v>7</v>
      </c>
      <c r="D4936" s="6">
        <v>4047</v>
      </c>
      <c r="E4936" s="6">
        <v>2076</v>
      </c>
      <c r="F4936" s="6">
        <v>1971</v>
      </c>
      <c r="G4936" t="b">
        <f t="shared" si="689"/>
        <v>0</v>
      </c>
      <c r="H4936" t="b">
        <f t="shared" si="690"/>
        <v>1</v>
      </c>
      <c r="I4936" t="b">
        <f t="shared" si="691"/>
        <v>1</v>
      </c>
      <c r="J4936" t="b">
        <f t="shared" si="692"/>
        <v>0</v>
      </c>
    </row>
    <row r="4937" spans="1:10">
      <c r="A4937" s="1" t="s">
        <v>417</v>
      </c>
      <c r="B4937" t="str">
        <f t="shared" si="696"/>
        <v xml:space="preserve"> lubliniecki </v>
      </c>
      <c r="C4937" s="4" t="s">
        <v>8</v>
      </c>
      <c r="D4937" s="6">
        <v>3649</v>
      </c>
      <c r="E4937" s="6">
        <v>1880</v>
      </c>
      <c r="F4937" s="6">
        <v>1769</v>
      </c>
      <c r="G4937" t="b">
        <f t="shared" si="689"/>
        <v>0</v>
      </c>
      <c r="H4937" t="b">
        <f t="shared" si="690"/>
        <v>1</v>
      </c>
      <c r="I4937" t="b">
        <f t="shared" si="691"/>
        <v>1</v>
      </c>
      <c r="J4937" t="b">
        <f t="shared" si="692"/>
        <v>0</v>
      </c>
    </row>
    <row r="4938" spans="1:10">
      <c r="A4938" s="1" t="s">
        <v>417</v>
      </c>
      <c r="B4938" t="str">
        <f t="shared" si="696"/>
        <v xml:space="preserve"> lubliniecki </v>
      </c>
      <c r="C4938" s="4" t="s">
        <v>9</v>
      </c>
      <c r="D4938" s="6">
        <v>3953</v>
      </c>
      <c r="E4938" s="6">
        <v>2099</v>
      </c>
      <c r="F4938" s="6">
        <v>1854</v>
      </c>
      <c r="G4938" t="b">
        <f t="shared" si="689"/>
        <v>0</v>
      </c>
      <c r="H4938" t="b">
        <f t="shared" si="690"/>
        <v>1</v>
      </c>
      <c r="I4938" t="b">
        <f t="shared" si="691"/>
        <v>1</v>
      </c>
      <c r="J4938" t="b">
        <f t="shared" si="692"/>
        <v>0</v>
      </c>
    </row>
    <row r="4939" spans="1:10">
      <c r="A4939" s="1" t="s">
        <v>417</v>
      </c>
      <c r="B4939" t="str">
        <f t="shared" si="696"/>
        <v xml:space="preserve"> lubliniecki </v>
      </c>
      <c r="C4939" s="4" t="s">
        <v>10</v>
      </c>
      <c r="D4939" s="6">
        <v>4737</v>
      </c>
      <c r="E4939" s="6">
        <v>2389</v>
      </c>
      <c r="F4939" s="6">
        <v>2348</v>
      </c>
      <c r="G4939" t="b">
        <f t="shared" si="689"/>
        <v>0</v>
      </c>
      <c r="H4939" t="b">
        <f t="shared" si="690"/>
        <v>1</v>
      </c>
      <c r="I4939" t="b">
        <f t="shared" si="691"/>
        <v>1</v>
      </c>
      <c r="J4939" t="b">
        <f t="shared" si="692"/>
        <v>0</v>
      </c>
    </row>
    <row r="4940" spans="1:10">
      <c r="A4940" s="1" t="s">
        <v>417</v>
      </c>
      <c r="B4940" t="str">
        <f t="shared" si="696"/>
        <v xml:space="preserve"> lubliniecki </v>
      </c>
      <c r="C4940" s="4" t="s">
        <v>11</v>
      </c>
      <c r="D4940" s="6">
        <v>5922</v>
      </c>
      <c r="E4940" s="6">
        <v>3003</v>
      </c>
      <c r="F4940" s="6">
        <v>2919</v>
      </c>
      <c r="G4940" t="b">
        <f t="shared" si="689"/>
        <v>0</v>
      </c>
      <c r="H4940" t="b">
        <f t="shared" si="690"/>
        <v>1</v>
      </c>
      <c r="I4940" t="b">
        <f t="shared" si="691"/>
        <v>1</v>
      </c>
      <c r="J4940" t="b">
        <f t="shared" si="692"/>
        <v>0</v>
      </c>
    </row>
    <row r="4941" spans="1:10">
      <c r="A4941" s="1" t="s">
        <v>417</v>
      </c>
      <c r="B4941" t="str">
        <f t="shared" si="696"/>
        <v xml:space="preserve"> lubliniecki </v>
      </c>
      <c r="C4941" s="4" t="s">
        <v>12</v>
      </c>
      <c r="D4941" s="6">
        <v>6376</v>
      </c>
      <c r="E4941" s="6">
        <v>3225</v>
      </c>
      <c r="F4941" s="6">
        <v>3151</v>
      </c>
      <c r="G4941" t="b">
        <f t="shared" ref="G4941:G5004" si="698">IFERROR(IF(SEARCH(" - ",C4941)&gt;0,FALSE,TRUE),TRUE)</f>
        <v>0</v>
      </c>
      <c r="H4941" t="b">
        <f t="shared" ref="H4941:H5004" si="699">IFERROR(IF(SEARCH("65+",C4941)&gt;0,FALSE,TRUE),TRUE)</f>
        <v>1</v>
      </c>
      <c r="I4941" t="b">
        <f t="shared" ref="I4941:I5004" si="700">IFERROR(IF(SEARCH("70",C4941)&gt;0,FALSE,TRUE),TRUE)</f>
        <v>1</v>
      </c>
      <c r="J4941" t="b">
        <f t="shared" ref="J4941:J5004" si="701">AND(G4941:I4941)</f>
        <v>0</v>
      </c>
    </row>
    <row r="4942" spans="1:10">
      <c r="A4942" s="1" t="s">
        <v>417</v>
      </c>
      <c r="B4942" t="str">
        <f t="shared" si="696"/>
        <v xml:space="preserve"> lubliniecki </v>
      </c>
      <c r="C4942" s="4" t="s">
        <v>13</v>
      </c>
      <c r="D4942" s="6">
        <v>5998</v>
      </c>
      <c r="E4942" s="6">
        <v>3080</v>
      </c>
      <c r="F4942" s="6">
        <v>2918</v>
      </c>
      <c r="G4942" t="b">
        <f t="shared" si="698"/>
        <v>0</v>
      </c>
      <c r="H4942" t="b">
        <f t="shared" si="699"/>
        <v>1</v>
      </c>
      <c r="I4942" t="b">
        <f t="shared" si="700"/>
        <v>1</v>
      </c>
      <c r="J4942" t="b">
        <f t="shared" si="701"/>
        <v>0</v>
      </c>
    </row>
    <row r="4943" spans="1:10">
      <c r="A4943" s="1" t="s">
        <v>417</v>
      </c>
      <c r="B4943" t="str">
        <f t="shared" si="696"/>
        <v xml:space="preserve"> lubliniecki </v>
      </c>
      <c r="C4943" s="4" t="s">
        <v>14</v>
      </c>
      <c r="D4943" s="6">
        <v>5563</v>
      </c>
      <c r="E4943" s="6">
        <v>2846</v>
      </c>
      <c r="F4943" s="6">
        <v>2717</v>
      </c>
      <c r="G4943" t="b">
        <f t="shared" si="698"/>
        <v>0</v>
      </c>
      <c r="H4943" t="b">
        <f t="shared" si="699"/>
        <v>1</v>
      </c>
      <c r="I4943" t="b">
        <f t="shared" si="700"/>
        <v>1</v>
      </c>
      <c r="J4943" t="b">
        <f t="shared" si="701"/>
        <v>0</v>
      </c>
    </row>
    <row r="4944" spans="1:10">
      <c r="A4944" s="1" t="s">
        <v>417</v>
      </c>
      <c r="B4944" t="str">
        <f t="shared" si="696"/>
        <v xml:space="preserve"> lubliniecki </v>
      </c>
      <c r="C4944" s="4" t="s">
        <v>15</v>
      </c>
      <c r="D4944" s="6">
        <v>5220</v>
      </c>
      <c r="E4944" s="6">
        <v>2666</v>
      </c>
      <c r="F4944" s="6">
        <v>2554</v>
      </c>
      <c r="G4944" t="b">
        <f t="shared" si="698"/>
        <v>0</v>
      </c>
      <c r="H4944" t="b">
        <f t="shared" si="699"/>
        <v>1</v>
      </c>
      <c r="I4944" t="b">
        <f t="shared" si="700"/>
        <v>1</v>
      </c>
      <c r="J4944" t="b">
        <f t="shared" si="701"/>
        <v>0</v>
      </c>
    </row>
    <row r="4945" spans="1:10">
      <c r="A4945" s="1" t="s">
        <v>417</v>
      </c>
      <c r="B4945" t="str">
        <f t="shared" si="696"/>
        <v xml:space="preserve"> lubliniecki </v>
      </c>
      <c r="C4945" s="4" t="s">
        <v>16</v>
      </c>
      <c r="D4945" s="6">
        <v>5536</v>
      </c>
      <c r="E4945" s="6">
        <v>2829</v>
      </c>
      <c r="F4945" s="6">
        <v>2707</v>
      </c>
      <c r="G4945" t="b">
        <f t="shared" si="698"/>
        <v>0</v>
      </c>
      <c r="H4945" t="b">
        <f t="shared" si="699"/>
        <v>1</v>
      </c>
      <c r="I4945" t="b">
        <f t="shared" si="700"/>
        <v>1</v>
      </c>
      <c r="J4945" t="b">
        <f t="shared" si="701"/>
        <v>0</v>
      </c>
    </row>
    <row r="4946" spans="1:10">
      <c r="A4946" s="1" t="s">
        <v>417</v>
      </c>
      <c r="B4946" t="str">
        <f t="shared" si="696"/>
        <v xml:space="preserve"> lubliniecki </v>
      </c>
      <c r="C4946" s="4" t="s">
        <v>17</v>
      </c>
      <c r="D4946" s="6">
        <v>5586</v>
      </c>
      <c r="E4946" s="6">
        <v>2783</v>
      </c>
      <c r="F4946" s="6">
        <v>2803</v>
      </c>
      <c r="G4946" t="b">
        <f t="shared" si="698"/>
        <v>0</v>
      </c>
      <c r="H4946" t="b">
        <f t="shared" si="699"/>
        <v>1</v>
      </c>
      <c r="I4946" t="b">
        <f t="shared" si="700"/>
        <v>1</v>
      </c>
      <c r="J4946" t="b">
        <f t="shared" si="701"/>
        <v>0</v>
      </c>
    </row>
    <row r="4947" spans="1:10">
      <c r="A4947" s="1" t="s">
        <v>417</v>
      </c>
      <c r="B4947" t="str">
        <f t="shared" si="696"/>
        <v xml:space="preserve"> lubliniecki </v>
      </c>
      <c r="C4947" s="4" t="s">
        <v>18</v>
      </c>
      <c r="D4947" s="6">
        <v>4941</v>
      </c>
      <c r="E4947" s="6">
        <v>2361</v>
      </c>
      <c r="F4947" s="6">
        <v>2580</v>
      </c>
      <c r="G4947" t="b">
        <f t="shared" si="698"/>
        <v>0</v>
      </c>
      <c r="H4947" t="b">
        <f t="shared" si="699"/>
        <v>1</v>
      </c>
      <c r="I4947" t="b">
        <f t="shared" si="700"/>
        <v>1</v>
      </c>
      <c r="J4947" t="b">
        <f t="shared" si="701"/>
        <v>0</v>
      </c>
    </row>
    <row r="4948" spans="1:10">
      <c r="A4948" s="1" t="s">
        <v>417</v>
      </c>
      <c r="B4948" t="str">
        <f t="shared" si="696"/>
        <v xml:space="preserve"> lubliniecki </v>
      </c>
      <c r="C4948" s="4" t="s">
        <v>19</v>
      </c>
      <c r="D4948" s="6">
        <v>3821</v>
      </c>
      <c r="E4948" s="6">
        <v>1760</v>
      </c>
      <c r="F4948" s="6">
        <v>2061</v>
      </c>
      <c r="G4948" t="b">
        <f t="shared" si="698"/>
        <v>0</v>
      </c>
      <c r="H4948" t="b">
        <f t="shared" si="699"/>
        <v>1</v>
      </c>
      <c r="I4948" t="b">
        <f t="shared" si="700"/>
        <v>1</v>
      </c>
      <c r="J4948" t="b">
        <f t="shared" si="701"/>
        <v>0</v>
      </c>
    </row>
    <row r="4949" spans="1:10">
      <c r="A4949" s="1" t="s">
        <v>417</v>
      </c>
      <c r="B4949" t="str">
        <f t="shared" si="696"/>
        <v xml:space="preserve"> lubliniecki </v>
      </c>
      <c r="C4949" s="4" t="s">
        <v>5</v>
      </c>
      <c r="D4949" s="6">
        <v>7884</v>
      </c>
      <c r="E4949" s="6">
        <v>2976</v>
      </c>
      <c r="F4949" s="6">
        <v>4908</v>
      </c>
      <c r="G4949" t="b">
        <f t="shared" si="698"/>
        <v>1</v>
      </c>
      <c r="H4949" t="b">
        <f t="shared" si="699"/>
        <v>1</v>
      </c>
      <c r="I4949" t="b">
        <f t="shared" si="700"/>
        <v>0</v>
      </c>
      <c r="J4949" t="b">
        <f t="shared" si="701"/>
        <v>0</v>
      </c>
    </row>
    <row r="4950" spans="1:10">
      <c r="A4950" s="1" t="s">
        <v>417</v>
      </c>
      <c r="B4950" t="str">
        <f t="shared" si="696"/>
        <v xml:space="preserve"> lubliniecki </v>
      </c>
      <c r="C4950" s="4" t="s">
        <v>4</v>
      </c>
      <c r="D4950" s="6">
        <f>SUM(D4948:D4949)</f>
        <v>11705</v>
      </c>
      <c r="E4950" s="6">
        <f>SUM(E4948:E4949)</f>
        <v>4736</v>
      </c>
      <c r="F4950" s="6">
        <f t="shared" ref="F4950" si="702">SUM(F4948:F4949)</f>
        <v>6969</v>
      </c>
      <c r="G4950" t="b">
        <f t="shared" si="698"/>
        <v>1</v>
      </c>
      <c r="H4950" t="b">
        <f t="shared" si="699"/>
        <v>0</v>
      </c>
      <c r="I4950" t="b">
        <f t="shared" si="700"/>
        <v>1</v>
      </c>
      <c r="J4950" t="b">
        <f t="shared" si="701"/>
        <v>0</v>
      </c>
    </row>
    <row r="4951" spans="1:10">
      <c r="A4951" s="1" t="s">
        <v>417</v>
      </c>
      <c r="B4951" t="str">
        <f t="shared" si="696"/>
        <v xml:space="preserve"> mikołowski </v>
      </c>
      <c r="C4951" s="4" t="s">
        <v>324</v>
      </c>
      <c r="D4951" s="6">
        <v>96727</v>
      </c>
      <c r="E4951" s="6">
        <v>47094</v>
      </c>
      <c r="F4951" s="6">
        <v>49633</v>
      </c>
      <c r="G4951" t="b">
        <f t="shared" si="698"/>
        <v>1</v>
      </c>
      <c r="H4951" t="b">
        <f t="shared" si="699"/>
        <v>1</v>
      </c>
      <c r="I4951" t="b">
        <f t="shared" si="700"/>
        <v>1</v>
      </c>
      <c r="J4951" t="b">
        <f t="shared" si="701"/>
        <v>1</v>
      </c>
    </row>
    <row r="4952" spans="1:10">
      <c r="A4952" s="1" t="s">
        <v>417</v>
      </c>
      <c r="B4952" t="str">
        <f t="shared" si="696"/>
        <v xml:space="preserve"> mikołowski </v>
      </c>
      <c r="C4952" s="4" t="s">
        <v>6</v>
      </c>
      <c r="D4952" s="6">
        <v>5193</v>
      </c>
      <c r="E4952" s="6">
        <v>2710</v>
      </c>
      <c r="F4952" s="6">
        <v>2483</v>
      </c>
      <c r="G4952" t="b">
        <f t="shared" si="698"/>
        <v>0</v>
      </c>
      <c r="H4952" t="b">
        <f t="shared" si="699"/>
        <v>1</v>
      </c>
      <c r="I4952" t="b">
        <f t="shared" si="700"/>
        <v>1</v>
      </c>
      <c r="J4952" t="b">
        <f t="shared" si="701"/>
        <v>0</v>
      </c>
    </row>
    <row r="4953" spans="1:10">
      <c r="A4953" s="1" t="s">
        <v>417</v>
      </c>
      <c r="B4953" t="str">
        <f t="shared" si="696"/>
        <v xml:space="preserve"> mikołowski </v>
      </c>
      <c r="C4953" s="4" t="s">
        <v>7</v>
      </c>
      <c r="D4953" s="6">
        <v>5581</v>
      </c>
      <c r="E4953" s="6">
        <v>2850</v>
      </c>
      <c r="F4953" s="6">
        <v>2731</v>
      </c>
      <c r="G4953" t="b">
        <f t="shared" si="698"/>
        <v>0</v>
      </c>
      <c r="H4953" t="b">
        <f t="shared" si="699"/>
        <v>1</v>
      </c>
      <c r="I4953" t="b">
        <f t="shared" si="700"/>
        <v>1</v>
      </c>
      <c r="J4953" t="b">
        <f t="shared" si="701"/>
        <v>0</v>
      </c>
    </row>
    <row r="4954" spans="1:10">
      <c r="A4954" s="1" t="s">
        <v>417</v>
      </c>
      <c r="B4954" t="str">
        <f t="shared" si="696"/>
        <v xml:space="preserve"> mikołowski </v>
      </c>
      <c r="C4954" s="4" t="s">
        <v>8</v>
      </c>
      <c r="D4954" s="6">
        <v>4664</v>
      </c>
      <c r="E4954" s="6">
        <v>2374</v>
      </c>
      <c r="F4954" s="6">
        <v>2290</v>
      </c>
      <c r="G4954" t="b">
        <f t="shared" si="698"/>
        <v>0</v>
      </c>
      <c r="H4954" t="b">
        <f t="shared" si="699"/>
        <v>1</v>
      </c>
      <c r="I4954" t="b">
        <f t="shared" si="700"/>
        <v>1</v>
      </c>
      <c r="J4954" t="b">
        <f t="shared" si="701"/>
        <v>0</v>
      </c>
    </row>
    <row r="4955" spans="1:10">
      <c r="A4955" s="1" t="s">
        <v>417</v>
      </c>
      <c r="B4955" t="str">
        <f t="shared" si="696"/>
        <v xml:space="preserve"> mikołowski </v>
      </c>
      <c r="C4955" s="4" t="s">
        <v>9</v>
      </c>
      <c r="D4955" s="6">
        <v>4678</v>
      </c>
      <c r="E4955" s="6">
        <v>2404</v>
      </c>
      <c r="F4955" s="6">
        <v>2274</v>
      </c>
      <c r="G4955" t="b">
        <f t="shared" si="698"/>
        <v>0</v>
      </c>
      <c r="H4955" t="b">
        <f t="shared" si="699"/>
        <v>1</v>
      </c>
      <c r="I4955" t="b">
        <f t="shared" si="700"/>
        <v>1</v>
      </c>
      <c r="J4955" t="b">
        <f t="shared" si="701"/>
        <v>0</v>
      </c>
    </row>
    <row r="4956" spans="1:10">
      <c r="A4956" s="1" t="s">
        <v>417</v>
      </c>
      <c r="B4956" t="str">
        <f t="shared" si="696"/>
        <v xml:space="preserve"> mikołowski </v>
      </c>
      <c r="C4956" s="4" t="s">
        <v>10</v>
      </c>
      <c r="D4956" s="6">
        <v>5674</v>
      </c>
      <c r="E4956" s="6">
        <v>2903</v>
      </c>
      <c r="F4956" s="6">
        <v>2771</v>
      </c>
      <c r="G4956" t="b">
        <f t="shared" si="698"/>
        <v>0</v>
      </c>
      <c r="H4956" t="b">
        <f t="shared" si="699"/>
        <v>1</v>
      </c>
      <c r="I4956" t="b">
        <f t="shared" si="700"/>
        <v>1</v>
      </c>
      <c r="J4956" t="b">
        <f t="shared" si="701"/>
        <v>0</v>
      </c>
    </row>
    <row r="4957" spans="1:10">
      <c r="A4957" s="1" t="s">
        <v>417</v>
      </c>
      <c r="B4957" t="str">
        <f t="shared" si="696"/>
        <v xml:space="preserve"> mikołowski </v>
      </c>
      <c r="C4957" s="4" t="s">
        <v>11</v>
      </c>
      <c r="D4957" s="6">
        <v>7025</v>
      </c>
      <c r="E4957" s="6">
        <v>3523</v>
      </c>
      <c r="F4957" s="6">
        <v>3502</v>
      </c>
      <c r="G4957" t="b">
        <f t="shared" si="698"/>
        <v>0</v>
      </c>
      <c r="H4957" t="b">
        <f t="shared" si="699"/>
        <v>1</v>
      </c>
      <c r="I4957" t="b">
        <f t="shared" si="700"/>
        <v>1</v>
      </c>
      <c r="J4957" t="b">
        <f t="shared" si="701"/>
        <v>0</v>
      </c>
    </row>
    <row r="4958" spans="1:10">
      <c r="A4958" s="1" t="s">
        <v>417</v>
      </c>
      <c r="B4958" t="str">
        <f t="shared" si="696"/>
        <v xml:space="preserve"> mikołowski </v>
      </c>
      <c r="C4958" s="4" t="s">
        <v>12</v>
      </c>
      <c r="D4958" s="6">
        <v>8230</v>
      </c>
      <c r="E4958" s="6">
        <v>4160</v>
      </c>
      <c r="F4958" s="6">
        <v>4070</v>
      </c>
      <c r="G4958" t="b">
        <f t="shared" si="698"/>
        <v>0</v>
      </c>
      <c r="H4958" t="b">
        <f t="shared" si="699"/>
        <v>1</v>
      </c>
      <c r="I4958" t="b">
        <f t="shared" si="700"/>
        <v>1</v>
      </c>
      <c r="J4958" t="b">
        <f t="shared" si="701"/>
        <v>0</v>
      </c>
    </row>
    <row r="4959" spans="1:10">
      <c r="A4959" s="1" t="s">
        <v>417</v>
      </c>
      <c r="B4959" t="str">
        <f t="shared" si="696"/>
        <v xml:space="preserve"> mikołowski </v>
      </c>
      <c r="C4959" s="4" t="s">
        <v>13</v>
      </c>
      <c r="D4959" s="6">
        <v>7904</v>
      </c>
      <c r="E4959" s="6">
        <v>3904</v>
      </c>
      <c r="F4959" s="6">
        <v>4000</v>
      </c>
      <c r="G4959" t="b">
        <f t="shared" si="698"/>
        <v>0</v>
      </c>
      <c r="H4959" t="b">
        <f t="shared" si="699"/>
        <v>1</v>
      </c>
      <c r="I4959" t="b">
        <f t="shared" si="700"/>
        <v>1</v>
      </c>
      <c r="J4959" t="b">
        <f t="shared" si="701"/>
        <v>0</v>
      </c>
    </row>
    <row r="4960" spans="1:10">
      <c r="A4960" s="1" t="s">
        <v>417</v>
      </c>
      <c r="B4960" t="str">
        <f t="shared" si="696"/>
        <v xml:space="preserve"> mikołowski </v>
      </c>
      <c r="C4960" s="4" t="s">
        <v>14</v>
      </c>
      <c r="D4960" s="6">
        <v>7041</v>
      </c>
      <c r="E4960" s="6">
        <v>3587</v>
      </c>
      <c r="F4960" s="6">
        <v>3454</v>
      </c>
      <c r="G4960" t="b">
        <f t="shared" si="698"/>
        <v>0</v>
      </c>
      <c r="H4960" t="b">
        <f t="shared" si="699"/>
        <v>1</v>
      </c>
      <c r="I4960" t="b">
        <f t="shared" si="700"/>
        <v>1</v>
      </c>
      <c r="J4960" t="b">
        <f t="shared" si="701"/>
        <v>0</v>
      </c>
    </row>
    <row r="4961" spans="1:10">
      <c r="A4961" s="1" t="s">
        <v>417</v>
      </c>
      <c r="B4961" t="str">
        <f t="shared" si="696"/>
        <v xml:space="preserve"> mikołowski </v>
      </c>
      <c r="C4961" s="4" t="s">
        <v>15</v>
      </c>
      <c r="D4961" s="6">
        <v>6279</v>
      </c>
      <c r="E4961" s="6">
        <v>3161</v>
      </c>
      <c r="F4961" s="6">
        <v>3118</v>
      </c>
      <c r="G4961" t="b">
        <f t="shared" si="698"/>
        <v>0</v>
      </c>
      <c r="H4961" t="b">
        <f t="shared" si="699"/>
        <v>1</v>
      </c>
      <c r="I4961" t="b">
        <f t="shared" si="700"/>
        <v>1</v>
      </c>
      <c r="J4961" t="b">
        <f t="shared" si="701"/>
        <v>0</v>
      </c>
    </row>
    <row r="4962" spans="1:10">
      <c r="A4962" s="1" t="s">
        <v>417</v>
      </c>
      <c r="B4962" t="str">
        <f t="shared" si="696"/>
        <v xml:space="preserve"> mikołowski </v>
      </c>
      <c r="C4962" s="4" t="s">
        <v>16</v>
      </c>
      <c r="D4962" s="6">
        <v>6381</v>
      </c>
      <c r="E4962" s="6">
        <v>3169</v>
      </c>
      <c r="F4962" s="6">
        <v>3212</v>
      </c>
      <c r="G4962" t="b">
        <f t="shared" si="698"/>
        <v>0</v>
      </c>
      <c r="H4962" t="b">
        <f t="shared" si="699"/>
        <v>1</v>
      </c>
      <c r="I4962" t="b">
        <f t="shared" si="700"/>
        <v>1</v>
      </c>
      <c r="J4962" t="b">
        <f t="shared" si="701"/>
        <v>0</v>
      </c>
    </row>
    <row r="4963" spans="1:10">
      <c r="A4963" s="1" t="s">
        <v>417</v>
      </c>
      <c r="B4963" t="str">
        <f t="shared" si="696"/>
        <v xml:space="preserve"> mikołowski </v>
      </c>
      <c r="C4963" s="4" t="s">
        <v>17</v>
      </c>
      <c r="D4963" s="6">
        <v>7126</v>
      </c>
      <c r="E4963" s="6">
        <v>3423</v>
      </c>
      <c r="F4963" s="6">
        <v>3703</v>
      </c>
      <c r="G4963" t="b">
        <f t="shared" si="698"/>
        <v>0</v>
      </c>
      <c r="H4963" t="b">
        <f t="shared" si="699"/>
        <v>1</v>
      </c>
      <c r="I4963" t="b">
        <f t="shared" si="700"/>
        <v>1</v>
      </c>
      <c r="J4963" t="b">
        <f t="shared" si="701"/>
        <v>0</v>
      </c>
    </row>
    <row r="4964" spans="1:10">
      <c r="A4964" s="1" t="s">
        <v>417</v>
      </c>
      <c r="B4964" t="str">
        <f t="shared" si="696"/>
        <v xml:space="preserve"> mikołowski </v>
      </c>
      <c r="C4964" s="4" t="s">
        <v>18</v>
      </c>
      <c r="D4964" s="6">
        <v>6562</v>
      </c>
      <c r="E4964" s="6">
        <v>3100</v>
      </c>
      <c r="F4964" s="6">
        <v>3462</v>
      </c>
      <c r="G4964" t="b">
        <f t="shared" si="698"/>
        <v>0</v>
      </c>
      <c r="H4964" t="b">
        <f t="shared" si="699"/>
        <v>1</v>
      </c>
      <c r="I4964" t="b">
        <f t="shared" si="700"/>
        <v>1</v>
      </c>
      <c r="J4964" t="b">
        <f t="shared" si="701"/>
        <v>0</v>
      </c>
    </row>
    <row r="4965" spans="1:10">
      <c r="A4965" s="1" t="s">
        <v>417</v>
      </c>
      <c r="B4965" t="str">
        <f t="shared" si="696"/>
        <v xml:space="preserve"> mikołowski </v>
      </c>
      <c r="C4965" s="4" t="s">
        <v>19</v>
      </c>
      <c r="D4965" s="6">
        <v>4836</v>
      </c>
      <c r="E4965" s="6">
        <v>2203</v>
      </c>
      <c r="F4965" s="6">
        <v>2633</v>
      </c>
      <c r="G4965" t="b">
        <f t="shared" si="698"/>
        <v>0</v>
      </c>
      <c r="H4965" t="b">
        <f t="shared" si="699"/>
        <v>1</v>
      </c>
      <c r="I4965" t="b">
        <f t="shared" si="700"/>
        <v>1</v>
      </c>
      <c r="J4965" t="b">
        <f t="shared" si="701"/>
        <v>0</v>
      </c>
    </row>
    <row r="4966" spans="1:10">
      <c r="A4966" s="1" t="s">
        <v>417</v>
      </c>
      <c r="B4966" t="str">
        <f t="shared" si="696"/>
        <v xml:space="preserve"> mikołowski </v>
      </c>
      <c r="C4966" s="4" t="s">
        <v>5</v>
      </c>
      <c r="D4966" s="6">
        <v>9553</v>
      </c>
      <c r="E4966" s="6">
        <v>3623</v>
      </c>
      <c r="F4966" s="6">
        <v>5930</v>
      </c>
      <c r="G4966" t="b">
        <f t="shared" si="698"/>
        <v>1</v>
      </c>
      <c r="H4966" t="b">
        <f t="shared" si="699"/>
        <v>1</v>
      </c>
      <c r="I4966" t="b">
        <f t="shared" si="700"/>
        <v>0</v>
      </c>
      <c r="J4966" t="b">
        <f t="shared" si="701"/>
        <v>0</v>
      </c>
    </row>
    <row r="4967" spans="1:10">
      <c r="A4967" s="1" t="s">
        <v>417</v>
      </c>
      <c r="B4967" t="str">
        <f t="shared" si="696"/>
        <v xml:space="preserve"> mikołowski </v>
      </c>
      <c r="C4967" s="4" t="s">
        <v>4</v>
      </c>
      <c r="D4967" s="6">
        <f>SUM(D4965:D4966)</f>
        <v>14389</v>
      </c>
      <c r="E4967" s="6">
        <f>SUM(E4965:E4966)</f>
        <v>5826</v>
      </c>
      <c r="F4967" s="6">
        <f t="shared" ref="F4967" si="703">SUM(F4965:F4966)</f>
        <v>8563</v>
      </c>
      <c r="G4967" t="b">
        <f t="shared" si="698"/>
        <v>1</v>
      </c>
      <c r="H4967" t="b">
        <f t="shared" si="699"/>
        <v>0</v>
      </c>
      <c r="I4967" t="b">
        <f t="shared" si="700"/>
        <v>1</v>
      </c>
      <c r="J4967" t="b">
        <f t="shared" si="701"/>
        <v>0</v>
      </c>
    </row>
    <row r="4968" spans="1:10">
      <c r="A4968" s="1" t="s">
        <v>417</v>
      </c>
      <c r="B4968" t="str">
        <f t="shared" si="696"/>
        <v xml:space="preserve"> myszkowski </v>
      </c>
      <c r="C4968" s="4" t="s">
        <v>325</v>
      </c>
      <c r="D4968" s="6">
        <v>71705</v>
      </c>
      <c r="E4968" s="6">
        <v>34735</v>
      </c>
      <c r="F4968" s="6">
        <v>36970</v>
      </c>
      <c r="G4968" t="b">
        <f t="shared" si="698"/>
        <v>1</v>
      </c>
      <c r="H4968" t="b">
        <f t="shared" si="699"/>
        <v>1</v>
      </c>
      <c r="I4968" t="b">
        <f t="shared" si="700"/>
        <v>1</v>
      </c>
      <c r="J4968" t="b">
        <f t="shared" si="701"/>
        <v>1</v>
      </c>
    </row>
    <row r="4969" spans="1:10">
      <c r="A4969" s="1" t="s">
        <v>417</v>
      </c>
      <c r="B4969" t="str">
        <f t="shared" si="696"/>
        <v xml:space="preserve"> myszkowski </v>
      </c>
      <c r="C4969" s="4" t="s">
        <v>6</v>
      </c>
      <c r="D4969" s="6">
        <v>3267</v>
      </c>
      <c r="E4969" s="6">
        <v>1670</v>
      </c>
      <c r="F4969" s="6">
        <v>1597</v>
      </c>
      <c r="G4969" t="b">
        <f t="shared" si="698"/>
        <v>0</v>
      </c>
      <c r="H4969" t="b">
        <f t="shared" si="699"/>
        <v>1</v>
      </c>
      <c r="I4969" t="b">
        <f t="shared" si="700"/>
        <v>1</v>
      </c>
      <c r="J4969" t="b">
        <f t="shared" si="701"/>
        <v>0</v>
      </c>
    </row>
    <row r="4970" spans="1:10">
      <c r="A4970" s="1" t="s">
        <v>417</v>
      </c>
      <c r="B4970" t="str">
        <f t="shared" si="696"/>
        <v xml:space="preserve"> myszkowski </v>
      </c>
      <c r="C4970" s="4" t="s">
        <v>7</v>
      </c>
      <c r="D4970" s="6">
        <v>3525</v>
      </c>
      <c r="E4970" s="6">
        <v>1833</v>
      </c>
      <c r="F4970" s="6">
        <v>1692</v>
      </c>
      <c r="G4970" t="b">
        <f t="shared" si="698"/>
        <v>0</v>
      </c>
      <c r="H4970" t="b">
        <f t="shared" si="699"/>
        <v>1</v>
      </c>
      <c r="I4970" t="b">
        <f t="shared" si="700"/>
        <v>1</v>
      </c>
      <c r="J4970" t="b">
        <f t="shared" si="701"/>
        <v>0</v>
      </c>
    </row>
    <row r="4971" spans="1:10">
      <c r="A4971" s="1" t="s">
        <v>417</v>
      </c>
      <c r="B4971" t="str">
        <f t="shared" si="696"/>
        <v xml:space="preserve"> myszkowski </v>
      </c>
      <c r="C4971" s="4" t="s">
        <v>8</v>
      </c>
      <c r="D4971" s="6">
        <v>3233</v>
      </c>
      <c r="E4971" s="6">
        <v>1608</v>
      </c>
      <c r="F4971" s="6">
        <v>1625</v>
      </c>
      <c r="G4971" t="b">
        <f t="shared" si="698"/>
        <v>0</v>
      </c>
      <c r="H4971" t="b">
        <f t="shared" si="699"/>
        <v>1</v>
      </c>
      <c r="I4971" t="b">
        <f t="shared" si="700"/>
        <v>1</v>
      </c>
      <c r="J4971" t="b">
        <f t="shared" si="701"/>
        <v>0</v>
      </c>
    </row>
    <row r="4972" spans="1:10">
      <c r="A4972" s="1" t="s">
        <v>417</v>
      </c>
      <c r="B4972" t="str">
        <f t="shared" si="696"/>
        <v xml:space="preserve"> myszkowski </v>
      </c>
      <c r="C4972" s="4" t="s">
        <v>9</v>
      </c>
      <c r="D4972" s="6">
        <v>3404</v>
      </c>
      <c r="E4972" s="6">
        <v>1784</v>
      </c>
      <c r="F4972" s="6">
        <v>1620</v>
      </c>
      <c r="G4972" t="b">
        <f t="shared" si="698"/>
        <v>0</v>
      </c>
      <c r="H4972" t="b">
        <f t="shared" si="699"/>
        <v>1</v>
      </c>
      <c r="I4972" t="b">
        <f t="shared" si="700"/>
        <v>1</v>
      </c>
      <c r="J4972" t="b">
        <f t="shared" si="701"/>
        <v>0</v>
      </c>
    </row>
    <row r="4973" spans="1:10">
      <c r="A4973" s="1" t="s">
        <v>417</v>
      </c>
      <c r="B4973" t="str">
        <f t="shared" si="696"/>
        <v xml:space="preserve"> myszkowski </v>
      </c>
      <c r="C4973" s="4" t="s">
        <v>10</v>
      </c>
      <c r="D4973" s="6">
        <v>4097</v>
      </c>
      <c r="E4973" s="6">
        <v>2095</v>
      </c>
      <c r="F4973" s="6">
        <v>2002</v>
      </c>
      <c r="G4973" t="b">
        <f t="shared" si="698"/>
        <v>0</v>
      </c>
      <c r="H4973" t="b">
        <f t="shared" si="699"/>
        <v>1</v>
      </c>
      <c r="I4973" t="b">
        <f t="shared" si="700"/>
        <v>1</v>
      </c>
      <c r="J4973" t="b">
        <f t="shared" si="701"/>
        <v>0</v>
      </c>
    </row>
    <row r="4974" spans="1:10">
      <c r="A4974" s="1" t="s">
        <v>417</v>
      </c>
      <c r="B4974" t="str">
        <f t="shared" si="696"/>
        <v xml:space="preserve"> myszkowski </v>
      </c>
      <c r="C4974" s="4" t="s">
        <v>11</v>
      </c>
      <c r="D4974" s="6">
        <v>4921</v>
      </c>
      <c r="E4974" s="6">
        <v>2549</v>
      </c>
      <c r="F4974" s="6">
        <v>2372</v>
      </c>
      <c r="G4974" t="b">
        <f t="shared" si="698"/>
        <v>0</v>
      </c>
      <c r="H4974" t="b">
        <f t="shared" si="699"/>
        <v>1</v>
      </c>
      <c r="I4974" t="b">
        <f t="shared" si="700"/>
        <v>1</v>
      </c>
      <c r="J4974" t="b">
        <f t="shared" si="701"/>
        <v>0</v>
      </c>
    </row>
    <row r="4975" spans="1:10">
      <c r="A4975" s="1" t="s">
        <v>417</v>
      </c>
      <c r="B4975" t="str">
        <f t="shared" si="696"/>
        <v xml:space="preserve"> myszkowski </v>
      </c>
      <c r="C4975" s="4" t="s">
        <v>12</v>
      </c>
      <c r="D4975" s="6">
        <v>5642</v>
      </c>
      <c r="E4975" s="6">
        <v>2890</v>
      </c>
      <c r="F4975" s="6">
        <v>2752</v>
      </c>
      <c r="G4975" t="b">
        <f t="shared" si="698"/>
        <v>0</v>
      </c>
      <c r="H4975" t="b">
        <f t="shared" si="699"/>
        <v>1</v>
      </c>
      <c r="I4975" t="b">
        <f t="shared" si="700"/>
        <v>1</v>
      </c>
      <c r="J4975" t="b">
        <f t="shared" si="701"/>
        <v>0</v>
      </c>
    </row>
    <row r="4976" spans="1:10">
      <c r="A4976" s="1" t="s">
        <v>417</v>
      </c>
      <c r="B4976" t="str">
        <f t="shared" si="696"/>
        <v xml:space="preserve"> myszkowski </v>
      </c>
      <c r="C4976" s="4" t="s">
        <v>13</v>
      </c>
      <c r="D4976" s="6">
        <v>5723</v>
      </c>
      <c r="E4976" s="6">
        <v>2966</v>
      </c>
      <c r="F4976" s="6">
        <v>2757</v>
      </c>
      <c r="G4976" t="b">
        <f t="shared" si="698"/>
        <v>0</v>
      </c>
      <c r="H4976" t="b">
        <f t="shared" si="699"/>
        <v>1</v>
      </c>
      <c r="I4976" t="b">
        <f t="shared" si="700"/>
        <v>1</v>
      </c>
      <c r="J4976" t="b">
        <f t="shared" si="701"/>
        <v>0</v>
      </c>
    </row>
    <row r="4977" spans="1:10">
      <c r="A4977" s="1" t="s">
        <v>417</v>
      </c>
      <c r="B4977" t="str">
        <f t="shared" si="696"/>
        <v xml:space="preserve"> myszkowski </v>
      </c>
      <c r="C4977" s="4" t="s">
        <v>14</v>
      </c>
      <c r="D4977" s="6">
        <v>5175</v>
      </c>
      <c r="E4977" s="6">
        <v>2597</v>
      </c>
      <c r="F4977" s="6">
        <v>2578</v>
      </c>
      <c r="G4977" t="b">
        <f t="shared" si="698"/>
        <v>0</v>
      </c>
      <c r="H4977" t="b">
        <f t="shared" si="699"/>
        <v>1</v>
      </c>
      <c r="I4977" t="b">
        <f t="shared" si="700"/>
        <v>1</v>
      </c>
      <c r="J4977" t="b">
        <f t="shared" si="701"/>
        <v>0</v>
      </c>
    </row>
    <row r="4978" spans="1:10">
      <c r="A4978" s="1" t="s">
        <v>417</v>
      </c>
      <c r="B4978" t="str">
        <f t="shared" si="696"/>
        <v xml:space="preserve"> myszkowski </v>
      </c>
      <c r="C4978" s="4" t="s">
        <v>15</v>
      </c>
      <c r="D4978" s="6">
        <v>4475</v>
      </c>
      <c r="E4978" s="6">
        <v>2240</v>
      </c>
      <c r="F4978" s="6">
        <v>2235</v>
      </c>
      <c r="G4978" t="b">
        <f t="shared" si="698"/>
        <v>0</v>
      </c>
      <c r="H4978" t="b">
        <f t="shared" si="699"/>
        <v>1</v>
      </c>
      <c r="I4978" t="b">
        <f t="shared" si="700"/>
        <v>1</v>
      </c>
      <c r="J4978" t="b">
        <f t="shared" si="701"/>
        <v>0</v>
      </c>
    </row>
    <row r="4979" spans="1:10">
      <c r="A4979" s="1" t="s">
        <v>417</v>
      </c>
      <c r="B4979" t="str">
        <f t="shared" si="696"/>
        <v xml:space="preserve"> myszkowski </v>
      </c>
      <c r="C4979" s="4" t="s">
        <v>16</v>
      </c>
      <c r="D4979" s="6">
        <v>4737</v>
      </c>
      <c r="E4979" s="6">
        <v>2307</v>
      </c>
      <c r="F4979" s="6">
        <v>2430</v>
      </c>
      <c r="G4979" t="b">
        <f t="shared" si="698"/>
        <v>0</v>
      </c>
      <c r="H4979" t="b">
        <f t="shared" si="699"/>
        <v>1</v>
      </c>
      <c r="I4979" t="b">
        <f t="shared" si="700"/>
        <v>1</v>
      </c>
      <c r="J4979" t="b">
        <f t="shared" si="701"/>
        <v>0</v>
      </c>
    </row>
    <row r="4980" spans="1:10">
      <c r="A4980" s="1" t="s">
        <v>417</v>
      </c>
      <c r="B4980" t="str">
        <f t="shared" si="696"/>
        <v xml:space="preserve"> myszkowski </v>
      </c>
      <c r="C4980" s="4" t="s">
        <v>17</v>
      </c>
      <c r="D4980" s="6">
        <v>5617</v>
      </c>
      <c r="E4980" s="6">
        <v>2712</v>
      </c>
      <c r="F4980" s="6">
        <v>2905</v>
      </c>
      <c r="G4980" t="b">
        <f t="shared" si="698"/>
        <v>0</v>
      </c>
      <c r="H4980" t="b">
        <f t="shared" si="699"/>
        <v>1</v>
      </c>
      <c r="I4980" t="b">
        <f t="shared" si="700"/>
        <v>1</v>
      </c>
      <c r="J4980" t="b">
        <f t="shared" si="701"/>
        <v>0</v>
      </c>
    </row>
    <row r="4981" spans="1:10">
      <c r="A4981" s="1" t="s">
        <v>417</v>
      </c>
      <c r="B4981" t="str">
        <f t="shared" si="696"/>
        <v xml:space="preserve"> myszkowski </v>
      </c>
      <c r="C4981" s="4" t="s">
        <v>18</v>
      </c>
      <c r="D4981" s="6">
        <v>5493</v>
      </c>
      <c r="E4981" s="6">
        <v>2533</v>
      </c>
      <c r="F4981" s="6">
        <v>2960</v>
      </c>
      <c r="G4981" t="b">
        <f t="shared" si="698"/>
        <v>0</v>
      </c>
      <c r="H4981" t="b">
        <f t="shared" si="699"/>
        <v>1</v>
      </c>
      <c r="I4981" t="b">
        <f t="shared" si="700"/>
        <v>1</v>
      </c>
      <c r="J4981" t="b">
        <f t="shared" si="701"/>
        <v>0</v>
      </c>
    </row>
    <row r="4982" spans="1:10">
      <c r="A4982" s="1" t="s">
        <v>417</v>
      </c>
      <c r="B4982" t="str">
        <f t="shared" si="696"/>
        <v xml:space="preserve"> myszkowski </v>
      </c>
      <c r="C4982" s="4" t="s">
        <v>19</v>
      </c>
      <c r="D4982" s="6">
        <v>4316</v>
      </c>
      <c r="E4982" s="6">
        <v>1967</v>
      </c>
      <c r="F4982" s="6">
        <v>2349</v>
      </c>
      <c r="G4982" t="b">
        <f t="shared" si="698"/>
        <v>0</v>
      </c>
      <c r="H4982" t="b">
        <f t="shared" si="699"/>
        <v>1</v>
      </c>
      <c r="I4982" t="b">
        <f t="shared" si="700"/>
        <v>1</v>
      </c>
      <c r="J4982" t="b">
        <f t="shared" si="701"/>
        <v>0</v>
      </c>
    </row>
    <row r="4983" spans="1:10">
      <c r="A4983" s="1" t="s">
        <v>417</v>
      </c>
      <c r="B4983" t="str">
        <f t="shared" si="696"/>
        <v xml:space="preserve"> myszkowski </v>
      </c>
      <c r="C4983" s="4" t="s">
        <v>5</v>
      </c>
      <c r="D4983" s="6">
        <v>8080</v>
      </c>
      <c r="E4983" s="6">
        <v>2984</v>
      </c>
      <c r="F4983" s="6">
        <v>5096</v>
      </c>
      <c r="G4983" t="b">
        <f t="shared" si="698"/>
        <v>1</v>
      </c>
      <c r="H4983" t="b">
        <f t="shared" si="699"/>
        <v>1</v>
      </c>
      <c r="I4983" t="b">
        <f t="shared" si="700"/>
        <v>0</v>
      </c>
      <c r="J4983" t="b">
        <f t="shared" si="701"/>
        <v>0</v>
      </c>
    </row>
    <row r="4984" spans="1:10">
      <c r="A4984" s="1" t="s">
        <v>417</v>
      </c>
      <c r="B4984" t="str">
        <f t="shared" ref="B4984:B5047" si="704">IF(C4983="65+",C4984,B4983)</f>
        <v xml:space="preserve"> myszkowski </v>
      </c>
      <c r="C4984" s="4" t="s">
        <v>4</v>
      </c>
      <c r="D4984" s="6">
        <f>SUM(D4982:D4983)</f>
        <v>12396</v>
      </c>
      <c r="E4984" s="6">
        <f>SUM(E4982:E4983)</f>
        <v>4951</v>
      </c>
      <c r="F4984" s="6">
        <f t="shared" ref="F4984" si="705">SUM(F4982:F4983)</f>
        <v>7445</v>
      </c>
      <c r="G4984" t="b">
        <f t="shared" si="698"/>
        <v>1</v>
      </c>
      <c r="H4984" t="b">
        <f t="shared" si="699"/>
        <v>0</v>
      </c>
      <c r="I4984" t="b">
        <f t="shared" si="700"/>
        <v>1</v>
      </c>
      <c r="J4984" t="b">
        <f t="shared" si="701"/>
        <v>0</v>
      </c>
    </row>
    <row r="4985" spans="1:10">
      <c r="A4985" s="1" t="s">
        <v>417</v>
      </c>
      <c r="B4985" t="str">
        <f t="shared" si="704"/>
        <v xml:space="preserve"> pszczyński </v>
      </c>
      <c r="C4985" s="4" t="s">
        <v>326</v>
      </c>
      <c r="D4985" s="6">
        <v>109954</v>
      </c>
      <c r="E4985" s="6">
        <v>53880</v>
      </c>
      <c r="F4985" s="6">
        <v>56074</v>
      </c>
      <c r="G4985" t="b">
        <f t="shared" si="698"/>
        <v>1</v>
      </c>
      <c r="H4985" t="b">
        <f t="shared" si="699"/>
        <v>1</v>
      </c>
      <c r="I4985" t="b">
        <f t="shared" si="700"/>
        <v>1</v>
      </c>
      <c r="J4985" t="b">
        <f t="shared" si="701"/>
        <v>1</v>
      </c>
    </row>
    <row r="4986" spans="1:10">
      <c r="A4986" s="1" t="s">
        <v>417</v>
      </c>
      <c r="B4986" t="str">
        <f t="shared" si="704"/>
        <v xml:space="preserve"> pszczyński </v>
      </c>
      <c r="C4986" s="4" t="s">
        <v>6</v>
      </c>
      <c r="D4986" s="6">
        <v>6529</v>
      </c>
      <c r="E4986" s="6">
        <v>3261</v>
      </c>
      <c r="F4986" s="6">
        <v>3268</v>
      </c>
      <c r="G4986" t="b">
        <f t="shared" si="698"/>
        <v>0</v>
      </c>
      <c r="H4986" t="b">
        <f t="shared" si="699"/>
        <v>1</v>
      </c>
      <c r="I4986" t="b">
        <f t="shared" si="700"/>
        <v>1</v>
      </c>
      <c r="J4986" t="b">
        <f t="shared" si="701"/>
        <v>0</v>
      </c>
    </row>
    <row r="4987" spans="1:10">
      <c r="A4987" s="1" t="s">
        <v>417</v>
      </c>
      <c r="B4987" t="str">
        <f t="shared" si="704"/>
        <v xml:space="preserve"> pszczyński </v>
      </c>
      <c r="C4987" s="4" t="s">
        <v>7</v>
      </c>
      <c r="D4987" s="6">
        <v>6776</v>
      </c>
      <c r="E4987" s="6">
        <v>3479</v>
      </c>
      <c r="F4987" s="6">
        <v>3297</v>
      </c>
      <c r="G4987" t="b">
        <f t="shared" si="698"/>
        <v>0</v>
      </c>
      <c r="H4987" t="b">
        <f t="shared" si="699"/>
        <v>1</v>
      </c>
      <c r="I4987" t="b">
        <f t="shared" si="700"/>
        <v>1</v>
      </c>
      <c r="J4987" t="b">
        <f t="shared" si="701"/>
        <v>0</v>
      </c>
    </row>
    <row r="4988" spans="1:10">
      <c r="A4988" s="1" t="s">
        <v>417</v>
      </c>
      <c r="B4988" t="str">
        <f t="shared" si="704"/>
        <v xml:space="preserve"> pszczyński </v>
      </c>
      <c r="C4988" s="4" t="s">
        <v>8</v>
      </c>
      <c r="D4988" s="6">
        <v>5596</v>
      </c>
      <c r="E4988" s="6">
        <v>2834</v>
      </c>
      <c r="F4988" s="6">
        <v>2762</v>
      </c>
      <c r="G4988" t="b">
        <f t="shared" si="698"/>
        <v>0</v>
      </c>
      <c r="H4988" t="b">
        <f t="shared" si="699"/>
        <v>1</v>
      </c>
      <c r="I4988" t="b">
        <f t="shared" si="700"/>
        <v>1</v>
      </c>
      <c r="J4988" t="b">
        <f t="shared" si="701"/>
        <v>0</v>
      </c>
    </row>
    <row r="4989" spans="1:10">
      <c r="A4989" s="1" t="s">
        <v>417</v>
      </c>
      <c r="B4989" t="str">
        <f t="shared" si="704"/>
        <v xml:space="preserve"> pszczyński </v>
      </c>
      <c r="C4989" s="4" t="s">
        <v>9</v>
      </c>
      <c r="D4989" s="6">
        <v>6124</v>
      </c>
      <c r="E4989" s="6">
        <v>3107</v>
      </c>
      <c r="F4989" s="6">
        <v>3017</v>
      </c>
      <c r="G4989" t="b">
        <f t="shared" si="698"/>
        <v>0</v>
      </c>
      <c r="H4989" t="b">
        <f t="shared" si="699"/>
        <v>1</v>
      </c>
      <c r="I4989" t="b">
        <f t="shared" si="700"/>
        <v>1</v>
      </c>
      <c r="J4989" t="b">
        <f t="shared" si="701"/>
        <v>0</v>
      </c>
    </row>
    <row r="4990" spans="1:10">
      <c r="A4990" s="1" t="s">
        <v>417</v>
      </c>
      <c r="B4990" t="str">
        <f t="shared" si="704"/>
        <v xml:space="preserve"> pszczyński </v>
      </c>
      <c r="C4990" s="4" t="s">
        <v>10</v>
      </c>
      <c r="D4990" s="6">
        <v>6953</v>
      </c>
      <c r="E4990" s="6">
        <v>3469</v>
      </c>
      <c r="F4990" s="6">
        <v>3484</v>
      </c>
      <c r="G4990" t="b">
        <f t="shared" si="698"/>
        <v>0</v>
      </c>
      <c r="H4990" t="b">
        <f t="shared" si="699"/>
        <v>1</v>
      </c>
      <c r="I4990" t="b">
        <f t="shared" si="700"/>
        <v>1</v>
      </c>
      <c r="J4990" t="b">
        <f t="shared" si="701"/>
        <v>0</v>
      </c>
    </row>
    <row r="4991" spans="1:10">
      <c r="A4991" s="1" t="s">
        <v>417</v>
      </c>
      <c r="B4991" t="str">
        <f t="shared" si="704"/>
        <v xml:space="preserve"> pszczyński </v>
      </c>
      <c r="C4991" s="4" t="s">
        <v>11</v>
      </c>
      <c r="D4991" s="6">
        <v>8879</v>
      </c>
      <c r="E4991" s="6">
        <v>4523</v>
      </c>
      <c r="F4991" s="6">
        <v>4356</v>
      </c>
      <c r="G4991" t="b">
        <f t="shared" si="698"/>
        <v>0</v>
      </c>
      <c r="H4991" t="b">
        <f t="shared" si="699"/>
        <v>1</v>
      </c>
      <c r="I4991" t="b">
        <f t="shared" si="700"/>
        <v>1</v>
      </c>
      <c r="J4991" t="b">
        <f t="shared" si="701"/>
        <v>0</v>
      </c>
    </row>
    <row r="4992" spans="1:10">
      <c r="A4992" s="1" t="s">
        <v>417</v>
      </c>
      <c r="B4992" t="str">
        <f t="shared" si="704"/>
        <v xml:space="preserve"> pszczyński </v>
      </c>
      <c r="C4992" s="4" t="s">
        <v>12</v>
      </c>
      <c r="D4992" s="6">
        <v>9619</v>
      </c>
      <c r="E4992" s="6">
        <v>4939</v>
      </c>
      <c r="F4992" s="6">
        <v>4680</v>
      </c>
      <c r="G4992" t="b">
        <f t="shared" si="698"/>
        <v>0</v>
      </c>
      <c r="H4992" t="b">
        <f t="shared" si="699"/>
        <v>1</v>
      </c>
      <c r="I4992" t="b">
        <f t="shared" si="700"/>
        <v>1</v>
      </c>
      <c r="J4992" t="b">
        <f t="shared" si="701"/>
        <v>0</v>
      </c>
    </row>
    <row r="4993" spans="1:10">
      <c r="A4993" s="1" t="s">
        <v>417</v>
      </c>
      <c r="B4993" t="str">
        <f t="shared" si="704"/>
        <v xml:space="preserve"> pszczyński </v>
      </c>
      <c r="C4993" s="4" t="s">
        <v>13</v>
      </c>
      <c r="D4993" s="6">
        <v>8460</v>
      </c>
      <c r="E4993" s="6">
        <v>4250</v>
      </c>
      <c r="F4993" s="6">
        <v>4210</v>
      </c>
      <c r="G4993" t="b">
        <f t="shared" si="698"/>
        <v>0</v>
      </c>
      <c r="H4993" t="b">
        <f t="shared" si="699"/>
        <v>1</v>
      </c>
      <c r="I4993" t="b">
        <f t="shared" si="700"/>
        <v>1</v>
      </c>
      <c r="J4993" t="b">
        <f t="shared" si="701"/>
        <v>0</v>
      </c>
    </row>
    <row r="4994" spans="1:10">
      <c r="A4994" s="1" t="s">
        <v>417</v>
      </c>
      <c r="B4994" t="str">
        <f t="shared" si="704"/>
        <v xml:space="preserve"> pszczyński </v>
      </c>
      <c r="C4994" s="4" t="s">
        <v>14</v>
      </c>
      <c r="D4994" s="6">
        <v>7432</v>
      </c>
      <c r="E4994" s="6">
        <v>3692</v>
      </c>
      <c r="F4994" s="6">
        <v>3740</v>
      </c>
      <c r="G4994" t="b">
        <f t="shared" si="698"/>
        <v>0</v>
      </c>
      <c r="H4994" t="b">
        <f t="shared" si="699"/>
        <v>1</v>
      </c>
      <c r="I4994" t="b">
        <f t="shared" si="700"/>
        <v>1</v>
      </c>
      <c r="J4994" t="b">
        <f t="shared" si="701"/>
        <v>0</v>
      </c>
    </row>
    <row r="4995" spans="1:10">
      <c r="A4995" s="1" t="s">
        <v>417</v>
      </c>
      <c r="B4995" t="str">
        <f t="shared" si="704"/>
        <v xml:space="preserve"> pszczyński </v>
      </c>
      <c r="C4995" s="4" t="s">
        <v>15</v>
      </c>
      <c r="D4995" s="6">
        <v>7172</v>
      </c>
      <c r="E4995" s="6">
        <v>3540</v>
      </c>
      <c r="F4995" s="6">
        <v>3632</v>
      </c>
      <c r="G4995" t="b">
        <f t="shared" si="698"/>
        <v>0</v>
      </c>
      <c r="H4995" t="b">
        <f t="shared" si="699"/>
        <v>1</v>
      </c>
      <c r="I4995" t="b">
        <f t="shared" si="700"/>
        <v>1</v>
      </c>
      <c r="J4995" t="b">
        <f t="shared" si="701"/>
        <v>0</v>
      </c>
    </row>
    <row r="4996" spans="1:10">
      <c r="A4996" s="1" t="s">
        <v>417</v>
      </c>
      <c r="B4996" t="str">
        <f t="shared" si="704"/>
        <v xml:space="preserve"> pszczyński </v>
      </c>
      <c r="C4996" s="4" t="s">
        <v>16</v>
      </c>
      <c r="D4996" s="6">
        <v>8115</v>
      </c>
      <c r="E4996" s="6">
        <v>3921</v>
      </c>
      <c r="F4996" s="6">
        <v>4194</v>
      </c>
      <c r="G4996" t="b">
        <f t="shared" si="698"/>
        <v>0</v>
      </c>
      <c r="H4996" t="b">
        <f t="shared" si="699"/>
        <v>1</v>
      </c>
      <c r="I4996" t="b">
        <f t="shared" si="700"/>
        <v>1</v>
      </c>
      <c r="J4996" t="b">
        <f t="shared" si="701"/>
        <v>0</v>
      </c>
    </row>
    <row r="4997" spans="1:10">
      <c r="A4997" s="1" t="s">
        <v>417</v>
      </c>
      <c r="B4997" t="str">
        <f t="shared" si="704"/>
        <v xml:space="preserve"> pszczyński </v>
      </c>
      <c r="C4997" s="4" t="s">
        <v>17</v>
      </c>
      <c r="D4997" s="6">
        <v>8379</v>
      </c>
      <c r="E4997" s="6">
        <v>4244</v>
      </c>
      <c r="F4997" s="6">
        <v>4135</v>
      </c>
      <c r="G4997" t="b">
        <f t="shared" si="698"/>
        <v>0</v>
      </c>
      <c r="H4997" t="b">
        <f t="shared" si="699"/>
        <v>1</v>
      </c>
      <c r="I4997" t="b">
        <f t="shared" si="700"/>
        <v>1</v>
      </c>
      <c r="J4997" t="b">
        <f t="shared" si="701"/>
        <v>0</v>
      </c>
    </row>
    <row r="4998" spans="1:10">
      <c r="A4998" s="1" t="s">
        <v>417</v>
      </c>
      <c r="B4998" t="str">
        <f t="shared" si="704"/>
        <v xml:space="preserve"> pszczyński </v>
      </c>
      <c r="C4998" s="4" t="s">
        <v>18</v>
      </c>
      <c r="D4998" s="6">
        <v>6524</v>
      </c>
      <c r="E4998" s="6">
        <v>3174</v>
      </c>
      <c r="F4998" s="6">
        <v>3350</v>
      </c>
      <c r="G4998" t="b">
        <f t="shared" si="698"/>
        <v>0</v>
      </c>
      <c r="H4998" t="b">
        <f t="shared" si="699"/>
        <v>1</v>
      </c>
      <c r="I4998" t="b">
        <f t="shared" si="700"/>
        <v>1</v>
      </c>
      <c r="J4998" t="b">
        <f t="shared" si="701"/>
        <v>0</v>
      </c>
    </row>
    <row r="4999" spans="1:10">
      <c r="A4999" s="1" t="s">
        <v>417</v>
      </c>
      <c r="B4999" t="str">
        <f t="shared" si="704"/>
        <v xml:space="preserve"> pszczyński </v>
      </c>
      <c r="C4999" s="4" t="s">
        <v>19</v>
      </c>
      <c r="D4999" s="6">
        <v>4665</v>
      </c>
      <c r="E4999" s="6">
        <v>2107</v>
      </c>
      <c r="F4999" s="6">
        <v>2558</v>
      </c>
      <c r="G4999" t="b">
        <f t="shared" si="698"/>
        <v>0</v>
      </c>
      <c r="H4999" t="b">
        <f t="shared" si="699"/>
        <v>1</v>
      </c>
      <c r="I4999" t="b">
        <f t="shared" si="700"/>
        <v>1</v>
      </c>
      <c r="J4999" t="b">
        <f t="shared" si="701"/>
        <v>0</v>
      </c>
    </row>
    <row r="5000" spans="1:10">
      <c r="A5000" s="1" t="s">
        <v>417</v>
      </c>
      <c r="B5000" t="str">
        <f t="shared" si="704"/>
        <v xml:space="preserve"> pszczyński </v>
      </c>
      <c r="C5000" s="4" t="s">
        <v>5</v>
      </c>
      <c r="D5000" s="6">
        <v>8731</v>
      </c>
      <c r="E5000" s="6">
        <v>3340</v>
      </c>
      <c r="F5000" s="6">
        <v>5391</v>
      </c>
      <c r="G5000" t="b">
        <f t="shared" si="698"/>
        <v>1</v>
      </c>
      <c r="H5000" t="b">
        <f t="shared" si="699"/>
        <v>1</v>
      </c>
      <c r="I5000" t="b">
        <f t="shared" si="700"/>
        <v>0</v>
      </c>
      <c r="J5000" t="b">
        <f t="shared" si="701"/>
        <v>0</v>
      </c>
    </row>
    <row r="5001" spans="1:10">
      <c r="A5001" s="1" t="s">
        <v>417</v>
      </c>
      <c r="B5001" t="str">
        <f t="shared" si="704"/>
        <v xml:space="preserve"> pszczyński </v>
      </c>
      <c r="C5001" s="4" t="s">
        <v>4</v>
      </c>
      <c r="D5001" s="6">
        <f>SUM(D4999:D5000)</f>
        <v>13396</v>
      </c>
      <c r="E5001" s="6">
        <f>SUM(E4999:E5000)</f>
        <v>5447</v>
      </c>
      <c r="F5001" s="6">
        <f t="shared" ref="F5001" si="706">SUM(F4999:F5000)</f>
        <v>7949</v>
      </c>
      <c r="G5001" t="b">
        <f t="shared" si="698"/>
        <v>1</v>
      </c>
      <c r="H5001" t="b">
        <f t="shared" si="699"/>
        <v>0</v>
      </c>
      <c r="I5001" t="b">
        <f t="shared" si="700"/>
        <v>1</v>
      </c>
      <c r="J5001" t="b">
        <f t="shared" si="701"/>
        <v>0</v>
      </c>
    </row>
    <row r="5002" spans="1:10">
      <c r="A5002" s="1" t="s">
        <v>417</v>
      </c>
      <c r="B5002" t="str">
        <f t="shared" si="704"/>
        <v xml:space="preserve"> raciborski </v>
      </c>
      <c r="C5002" s="4" t="s">
        <v>327</v>
      </c>
      <c r="D5002" s="6">
        <v>109065</v>
      </c>
      <c r="E5002" s="6">
        <v>52510</v>
      </c>
      <c r="F5002" s="6">
        <v>56555</v>
      </c>
      <c r="G5002" t="b">
        <f t="shared" si="698"/>
        <v>1</v>
      </c>
      <c r="H5002" t="b">
        <f t="shared" si="699"/>
        <v>1</v>
      </c>
      <c r="I5002" t="b">
        <f t="shared" si="700"/>
        <v>1</v>
      </c>
      <c r="J5002" t="b">
        <f t="shared" si="701"/>
        <v>1</v>
      </c>
    </row>
    <row r="5003" spans="1:10">
      <c r="A5003" s="1" t="s">
        <v>417</v>
      </c>
      <c r="B5003" t="str">
        <f t="shared" si="704"/>
        <v xml:space="preserve"> raciborski </v>
      </c>
      <c r="C5003" s="4" t="s">
        <v>6</v>
      </c>
      <c r="D5003" s="6">
        <v>4664</v>
      </c>
      <c r="E5003" s="6">
        <v>2387</v>
      </c>
      <c r="F5003" s="6">
        <v>2277</v>
      </c>
      <c r="G5003" t="b">
        <f t="shared" si="698"/>
        <v>0</v>
      </c>
      <c r="H5003" t="b">
        <f t="shared" si="699"/>
        <v>1</v>
      </c>
      <c r="I5003" t="b">
        <f t="shared" si="700"/>
        <v>1</v>
      </c>
      <c r="J5003" t="b">
        <f t="shared" si="701"/>
        <v>0</v>
      </c>
    </row>
    <row r="5004" spans="1:10">
      <c r="A5004" s="1" t="s">
        <v>417</v>
      </c>
      <c r="B5004" t="str">
        <f t="shared" si="704"/>
        <v xml:space="preserve"> raciborski </v>
      </c>
      <c r="C5004" s="4" t="s">
        <v>7</v>
      </c>
      <c r="D5004" s="6">
        <v>4877</v>
      </c>
      <c r="E5004" s="6">
        <v>2500</v>
      </c>
      <c r="F5004" s="6">
        <v>2377</v>
      </c>
      <c r="G5004" t="b">
        <f t="shared" si="698"/>
        <v>0</v>
      </c>
      <c r="H5004" t="b">
        <f t="shared" si="699"/>
        <v>1</v>
      </c>
      <c r="I5004" t="b">
        <f t="shared" si="700"/>
        <v>1</v>
      </c>
      <c r="J5004" t="b">
        <f t="shared" si="701"/>
        <v>0</v>
      </c>
    </row>
    <row r="5005" spans="1:10">
      <c r="A5005" s="1" t="s">
        <v>417</v>
      </c>
      <c r="B5005" t="str">
        <f t="shared" si="704"/>
        <v xml:space="preserve"> raciborski </v>
      </c>
      <c r="C5005" s="4" t="s">
        <v>8</v>
      </c>
      <c r="D5005" s="6">
        <v>4682</v>
      </c>
      <c r="E5005" s="6">
        <v>2392</v>
      </c>
      <c r="F5005" s="6">
        <v>2290</v>
      </c>
      <c r="G5005" t="b">
        <f t="shared" ref="G5005:G5068" si="707">IFERROR(IF(SEARCH(" - ",C5005)&gt;0,FALSE,TRUE),TRUE)</f>
        <v>0</v>
      </c>
      <c r="H5005" t="b">
        <f t="shared" ref="H5005:H5068" si="708">IFERROR(IF(SEARCH("65+",C5005)&gt;0,FALSE,TRUE),TRUE)</f>
        <v>1</v>
      </c>
      <c r="I5005" t="b">
        <f t="shared" ref="I5005:I5068" si="709">IFERROR(IF(SEARCH("70",C5005)&gt;0,FALSE,TRUE),TRUE)</f>
        <v>1</v>
      </c>
      <c r="J5005" t="b">
        <f t="shared" ref="J5005:J5068" si="710">AND(G5005:I5005)</f>
        <v>0</v>
      </c>
    </row>
    <row r="5006" spans="1:10">
      <c r="A5006" s="1" t="s">
        <v>417</v>
      </c>
      <c r="B5006" t="str">
        <f t="shared" si="704"/>
        <v xml:space="preserve"> raciborski </v>
      </c>
      <c r="C5006" s="4" t="s">
        <v>9</v>
      </c>
      <c r="D5006" s="6">
        <v>5303</v>
      </c>
      <c r="E5006" s="6">
        <v>2800</v>
      </c>
      <c r="F5006" s="6">
        <v>2503</v>
      </c>
      <c r="G5006" t="b">
        <f t="shared" si="707"/>
        <v>0</v>
      </c>
      <c r="H5006" t="b">
        <f t="shared" si="708"/>
        <v>1</v>
      </c>
      <c r="I5006" t="b">
        <f t="shared" si="709"/>
        <v>1</v>
      </c>
      <c r="J5006" t="b">
        <f t="shared" si="710"/>
        <v>0</v>
      </c>
    </row>
    <row r="5007" spans="1:10">
      <c r="A5007" s="1" t="s">
        <v>417</v>
      </c>
      <c r="B5007" t="str">
        <f t="shared" si="704"/>
        <v xml:space="preserve"> raciborski </v>
      </c>
      <c r="C5007" s="4" t="s">
        <v>10</v>
      </c>
      <c r="D5007" s="6">
        <v>6393</v>
      </c>
      <c r="E5007" s="6">
        <v>3208</v>
      </c>
      <c r="F5007" s="6">
        <v>3185</v>
      </c>
      <c r="G5007" t="b">
        <f t="shared" si="707"/>
        <v>0</v>
      </c>
      <c r="H5007" t="b">
        <f t="shared" si="708"/>
        <v>1</v>
      </c>
      <c r="I5007" t="b">
        <f t="shared" si="709"/>
        <v>1</v>
      </c>
      <c r="J5007" t="b">
        <f t="shared" si="710"/>
        <v>0</v>
      </c>
    </row>
    <row r="5008" spans="1:10">
      <c r="A5008" s="1" t="s">
        <v>417</v>
      </c>
      <c r="B5008" t="str">
        <f t="shared" si="704"/>
        <v xml:space="preserve"> raciborski </v>
      </c>
      <c r="C5008" s="4" t="s">
        <v>11</v>
      </c>
      <c r="D5008" s="6">
        <v>8341</v>
      </c>
      <c r="E5008" s="6">
        <v>4210</v>
      </c>
      <c r="F5008" s="6">
        <v>4131</v>
      </c>
      <c r="G5008" t="b">
        <f t="shared" si="707"/>
        <v>0</v>
      </c>
      <c r="H5008" t="b">
        <f t="shared" si="708"/>
        <v>1</v>
      </c>
      <c r="I5008" t="b">
        <f t="shared" si="709"/>
        <v>1</v>
      </c>
      <c r="J5008" t="b">
        <f t="shared" si="710"/>
        <v>0</v>
      </c>
    </row>
    <row r="5009" spans="1:10">
      <c r="A5009" s="1" t="s">
        <v>417</v>
      </c>
      <c r="B5009" t="str">
        <f t="shared" si="704"/>
        <v xml:space="preserve"> raciborski </v>
      </c>
      <c r="C5009" s="4" t="s">
        <v>12</v>
      </c>
      <c r="D5009" s="6">
        <v>9060</v>
      </c>
      <c r="E5009" s="6">
        <v>4495</v>
      </c>
      <c r="F5009" s="6">
        <v>4565</v>
      </c>
      <c r="G5009" t="b">
        <f t="shared" si="707"/>
        <v>0</v>
      </c>
      <c r="H5009" t="b">
        <f t="shared" si="708"/>
        <v>1</v>
      </c>
      <c r="I5009" t="b">
        <f t="shared" si="709"/>
        <v>1</v>
      </c>
      <c r="J5009" t="b">
        <f t="shared" si="710"/>
        <v>0</v>
      </c>
    </row>
    <row r="5010" spans="1:10">
      <c r="A5010" s="1" t="s">
        <v>417</v>
      </c>
      <c r="B5010" t="str">
        <f t="shared" si="704"/>
        <v xml:space="preserve"> raciborski </v>
      </c>
      <c r="C5010" s="4" t="s">
        <v>13</v>
      </c>
      <c r="D5010" s="6">
        <v>8582</v>
      </c>
      <c r="E5010" s="6">
        <v>4244</v>
      </c>
      <c r="F5010" s="6">
        <v>4338</v>
      </c>
      <c r="G5010" t="b">
        <f t="shared" si="707"/>
        <v>0</v>
      </c>
      <c r="H5010" t="b">
        <f t="shared" si="708"/>
        <v>1</v>
      </c>
      <c r="I5010" t="b">
        <f t="shared" si="709"/>
        <v>1</v>
      </c>
      <c r="J5010" t="b">
        <f t="shared" si="710"/>
        <v>0</v>
      </c>
    </row>
    <row r="5011" spans="1:10">
      <c r="A5011" s="1" t="s">
        <v>417</v>
      </c>
      <c r="B5011" t="str">
        <f t="shared" si="704"/>
        <v xml:space="preserve"> raciborski </v>
      </c>
      <c r="C5011" s="4" t="s">
        <v>14</v>
      </c>
      <c r="D5011" s="6">
        <v>7797</v>
      </c>
      <c r="E5011" s="6">
        <v>3838</v>
      </c>
      <c r="F5011" s="6">
        <v>3959</v>
      </c>
      <c r="G5011" t="b">
        <f t="shared" si="707"/>
        <v>0</v>
      </c>
      <c r="H5011" t="b">
        <f t="shared" si="708"/>
        <v>1</v>
      </c>
      <c r="I5011" t="b">
        <f t="shared" si="709"/>
        <v>1</v>
      </c>
      <c r="J5011" t="b">
        <f t="shared" si="710"/>
        <v>0</v>
      </c>
    </row>
    <row r="5012" spans="1:10">
      <c r="A5012" s="1" t="s">
        <v>417</v>
      </c>
      <c r="B5012" t="str">
        <f t="shared" si="704"/>
        <v xml:space="preserve"> raciborski </v>
      </c>
      <c r="C5012" s="4" t="s">
        <v>15</v>
      </c>
      <c r="D5012" s="6">
        <v>7615</v>
      </c>
      <c r="E5012" s="6">
        <v>3742</v>
      </c>
      <c r="F5012" s="6">
        <v>3873</v>
      </c>
      <c r="G5012" t="b">
        <f t="shared" si="707"/>
        <v>0</v>
      </c>
      <c r="H5012" t="b">
        <f t="shared" si="708"/>
        <v>1</v>
      </c>
      <c r="I5012" t="b">
        <f t="shared" si="709"/>
        <v>1</v>
      </c>
      <c r="J5012" t="b">
        <f t="shared" si="710"/>
        <v>0</v>
      </c>
    </row>
    <row r="5013" spans="1:10">
      <c r="A5013" s="1" t="s">
        <v>417</v>
      </c>
      <c r="B5013" t="str">
        <f t="shared" si="704"/>
        <v xml:space="preserve"> raciborski </v>
      </c>
      <c r="C5013" s="4" t="s">
        <v>16</v>
      </c>
      <c r="D5013" s="6">
        <v>8512</v>
      </c>
      <c r="E5013" s="6">
        <v>4286</v>
      </c>
      <c r="F5013" s="6">
        <v>4226</v>
      </c>
      <c r="G5013" t="b">
        <f t="shared" si="707"/>
        <v>0</v>
      </c>
      <c r="H5013" t="b">
        <f t="shared" si="708"/>
        <v>1</v>
      </c>
      <c r="I5013" t="b">
        <f t="shared" si="709"/>
        <v>1</v>
      </c>
      <c r="J5013" t="b">
        <f t="shared" si="710"/>
        <v>0</v>
      </c>
    </row>
    <row r="5014" spans="1:10">
      <c r="A5014" s="1" t="s">
        <v>417</v>
      </c>
      <c r="B5014" t="str">
        <f t="shared" si="704"/>
        <v xml:space="preserve"> raciborski </v>
      </c>
      <c r="C5014" s="4" t="s">
        <v>17</v>
      </c>
      <c r="D5014" s="6">
        <v>8458</v>
      </c>
      <c r="E5014" s="6">
        <v>4056</v>
      </c>
      <c r="F5014" s="6">
        <v>4402</v>
      </c>
      <c r="G5014" t="b">
        <f t="shared" si="707"/>
        <v>0</v>
      </c>
      <c r="H5014" t="b">
        <f t="shared" si="708"/>
        <v>1</v>
      </c>
      <c r="I5014" t="b">
        <f t="shared" si="709"/>
        <v>1</v>
      </c>
      <c r="J5014" t="b">
        <f t="shared" si="710"/>
        <v>0</v>
      </c>
    </row>
    <row r="5015" spans="1:10">
      <c r="A5015" s="1" t="s">
        <v>417</v>
      </c>
      <c r="B5015" t="str">
        <f t="shared" si="704"/>
        <v xml:space="preserve"> raciborski </v>
      </c>
      <c r="C5015" s="4" t="s">
        <v>18</v>
      </c>
      <c r="D5015" s="6">
        <v>7417</v>
      </c>
      <c r="E5015" s="6">
        <v>3507</v>
      </c>
      <c r="F5015" s="6">
        <v>3910</v>
      </c>
      <c r="G5015" t="b">
        <f t="shared" si="707"/>
        <v>0</v>
      </c>
      <c r="H5015" t="b">
        <f t="shared" si="708"/>
        <v>1</v>
      </c>
      <c r="I5015" t="b">
        <f t="shared" si="709"/>
        <v>1</v>
      </c>
      <c r="J5015" t="b">
        <f t="shared" si="710"/>
        <v>0</v>
      </c>
    </row>
    <row r="5016" spans="1:10">
      <c r="A5016" s="1" t="s">
        <v>417</v>
      </c>
      <c r="B5016" t="str">
        <f t="shared" si="704"/>
        <v xml:space="preserve"> raciborski </v>
      </c>
      <c r="C5016" s="4" t="s">
        <v>19</v>
      </c>
      <c r="D5016" s="6">
        <v>5317</v>
      </c>
      <c r="E5016" s="6">
        <v>2418</v>
      </c>
      <c r="F5016" s="6">
        <v>2899</v>
      </c>
      <c r="G5016" t="b">
        <f t="shared" si="707"/>
        <v>0</v>
      </c>
      <c r="H5016" t="b">
        <f t="shared" si="708"/>
        <v>1</v>
      </c>
      <c r="I5016" t="b">
        <f t="shared" si="709"/>
        <v>1</v>
      </c>
      <c r="J5016" t="b">
        <f t="shared" si="710"/>
        <v>0</v>
      </c>
    </row>
    <row r="5017" spans="1:10">
      <c r="A5017" s="1" t="s">
        <v>417</v>
      </c>
      <c r="B5017" t="str">
        <f t="shared" si="704"/>
        <v xml:space="preserve"> raciborski </v>
      </c>
      <c r="C5017" s="4" t="s">
        <v>5</v>
      </c>
      <c r="D5017" s="6">
        <v>12047</v>
      </c>
      <c r="E5017" s="6">
        <v>4427</v>
      </c>
      <c r="F5017" s="6">
        <v>7620</v>
      </c>
      <c r="G5017" t="b">
        <f t="shared" si="707"/>
        <v>1</v>
      </c>
      <c r="H5017" t="b">
        <f t="shared" si="708"/>
        <v>1</v>
      </c>
      <c r="I5017" t="b">
        <f t="shared" si="709"/>
        <v>0</v>
      </c>
      <c r="J5017" t="b">
        <f t="shared" si="710"/>
        <v>0</v>
      </c>
    </row>
    <row r="5018" spans="1:10">
      <c r="A5018" s="1" t="s">
        <v>417</v>
      </c>
      <c r="B5018" t="str">
        <f t="shared" si="704"/>
        <v xml:space="preserve"> raciborski </v>
      </c>
      <c r="C5018" s="4" t="s">
        <v>4</v>
      </c>
      <c r="D5018" s="6">
        <f>SUM(D5016:D5017)</f>
        <v>17364</v>
      </c>
      <c r="E5018" s="6">
        <f>SUM(E5016:E5017)</f>
        <v>6845</v>
      </c>
      <c r="F5018" s="6">
        <f t="shared" ref="F5018" si="711">SUM(F5016:F5017)</f>
        <v>10519</v>
      </c>
      <c r="G5018" t="b">
        <f t="shared" si="707"/>
        <v>1</v>
      </c>
      <c r="H5018" t="b">
        <f t="shared" si="708"/>
        <v>0</v>
      </c>
      <c r="I5018" t="b">
        <f t="shared" si="709"/>
        <v>1</v>
      </c>
      <c r="J5018" t="b">
        <f t="shared" si="710"/>
        <v>0</v>
      </c>
    </row>
    <row r="5019" spans="1:10">
      <c r="A5019" s="1" t="s">
        <v>417</v>
      </c>
      <c r="B5019" t="str">
        <f t="shared" si="704"/>
        <v xml:space="preserve"> rybnicki </v>
      </c>
      <c r="C5019" s="4" t="s">
        <v>328</v>
      </c>
      <c r="D5019" s="6">
        <v>77539</v>
      </c>
      <c r="E5019" s="6">
        <v>38233</v>
      </c>
      <c r="F5019" s="6">
        <v>39306</v>
      </c>
      <c r="G5019" t="b">
        <f t="shared" si="707"/>
        <v>1</v>
      </c>
      <c r="H5019" t="b">
        <f t="shared" si="708"/>
        <v>1</v>
      </c>
      <c r="I5019" t="b">
        <f t="shared" si="709"/>
        <v>1</v>
      </c>
      <c r="J5019" t="b">
        <f t="shared" si="710"/>
        <v>1</v>
      </c>
    </row>
    <row r="5020" spans="1:10">
      <c r="A5020" s="1" t="s">
        <v>417</v>
      </c>
      <c r="B5020" t="str">
        <f t="shared" si="704"/>
        <v xml:space="preserve"> rybnicki </v>
      </c>
      <c r="C5020" s="4" t="s">
        <v>6</v>
      </c>
      <c r="D5020" s="6">
        <v>4234</v>
      </c>
      <c r="E5020" s="6">
        <v>2204</v>
      </c>
      <c r="F5020" s="6">
        <v>2030</v>
      </c>
      <c r="G5020" t="b">
        <f t="shared" si="707"/>
        <v>0</v>
      </c>
      <c r="H5020" t="b">
        <f t="shared" si="708"/>
        <v>1</v>
      </c>
      <c r="I5020" t="b">
        <f t="shared" si="709"/>
        <v>1</v>
      </c>
      <c r="J5020" t="b">
        <f t="shared" si="710"/>
        <v>0</v>
      </c>
    </row>
    <row r="5021" spans="1:10">
      <c r="A5021" s="1" t="s">
        <v>417</v>
      </c>
      <c r="B5021" t="str">
        <f t="shared" si="704"/>
        <v xml:space="preserve"> rybnicki </v>
      </c>
      <c r="C5021" s="4" t="s">
        <v>7</v>
      </c>
      <c r="D5021" s="6">
        <v>4454</v>
      </c>
      <c r="E5021" s="6">
        <v>2279</v>
      </c>
      <c r="F5021" s="6">
        <v>2175</v>
      </c>
      <c r="G5021" t="b">
        <f t="shared" si="707"/>
        <v>0</v>
      </c>
      <c r="H5021" t="b">
        <f t="shared" si="708"/>
        <v>1</v>
      </c>
      <c r="I5021" t="b">
        <f t="shared" si="709"/>
        <v>1</v>
      </c>
      <c r="J5021" t="b">
        <f t="shared" si="710"/>
        <v>0</v>
      </c>
    </row>
    <row r="5022" spans="1:10">
      <c r="A5022" s="1" t="s">
        <v>417</v>
      </c>
      <c r="B5022" t="str">
        <f t="shared" si="704"/>
        <v xml:space="preserve"> rybnicki </v>
      </c>
      <c r="C5022" s="4" t="s">
        <v>8</v>
      </c>
      <c r="D5022" s="6">
        <v>3820</v>
      </c>
      <c r="E5022" s="6">
        <v>1978</v>
      </c>
      <c r="F5022" s="6">
        <v>1842</v>
      </c>
      <c r="G5022" t="b">
        <f t="shared" si="707"/>
        <v>0</v>
      </c>
      <c r="H5022" t="b">
        <f t="shared" si="708"/>
        <v>1</v>
      </c>
      <c r="I5022" t="b">
        <f t="shared" si="709"/>
        <v>1</v>
      </c>
      <c r="J5022" t="b">
        <f t="shared" si="710"/>
        <v>0</v>
      </c>
    </row>
    <row r="5023" spans="1:10">
      <c r="A5023" s="1" t="s">
        <v>417</v>
      </c>
      <c r="B5023" t="str">
        <f t="shared" si="704"/>
        <v xml:space="preserve"> rybnicki </v>
      </c>
      <c r="C5023" s="4" t="s">
        <v>9</v>
      </c>
      <c r="D5023" s="6">
        <v>3986</v>
      </c>
      <c r="E5023" s="6">
        <v>2046</v>
      </c>
      <c r="F5023" s="6">
        <v>1940</v>
      </c>
      <c r="G5023" t="b">
        <f t="shared" si="707"/>
        <v>0</v>
      </c>
      <c r="H5023" t="b">
        <f t="shared" si="708"/>
        <v>1</v>
      </c>
      <c r="I5023" t="b">
        <f t="shared" si="709"/>
        <v>1</v>
      </c>
      <c r="J5023" t="b">
        <f t="shared" si="710"/>
        <v>0</v>
      </c>
    </row>
    <row r="5024" spans="1:10">
      <c r="A5024" s="1" t="s">
        <v>417</v>
      </c>
      <c r="B5024" t="str">
        <f t="shared" si="704"/>
        <v xml:space="preserve"> rybnicki </v>
      </c>
      <c r="C5024" s="4" t="s">
        <v>10</v>
      </c>
      <c r="D5024" s="6">
        <v>4800</v>
      </c>
      <c r="E5024" s="6">
        <v>2541</v>
      </c>
      <c r="F5024" s="6">
        <v>2259</v>
      </c>
      <c r="G5024" t="b">
        <f t="shared" si="707"/>
        <v>0</v>
      </c>
      <c r="H5024" t="b">
        <f t="shared" si="708"/>
        <v>1</v>
      </c>
      <c r="I5024" t="b">
        <f t="shared" si="709"/>
        <v>1</v>
      </c>
      <c r="J5024" t="b">
        <f t="shared" si="710"/>
        <v>0</v>
      </c>
    </row>
    <row r="5025" spans="1:10">
      <c r="A5025" s="1" t="s">
        <v>417</v>
      </c>
      <c r="B5025" t="str">
        <f t="shared" si="704"/>
        <v xml:space="preserve"> rybnicki </v>
      </c>
      <c r="C5025" s="4" t="s">
        <v>11</v>
      </c>
      <c r="D5025" s="6">
        <v>6084</v>
      </c>
      <c r="E5025" s="6">
        <v>3116</v>
      </c>
      <c r="F5025" s="6">
        <v>2968</v>
      </c>
      <c r="G5025" t="b">
        <f t="shared" si="707"/>
        <v>0</v>
      </c>
      <c r="H5025" t="b">
        <f t="shared" si="708"/>
        <v>1</v>
      </c>
      <c r="I5025" t="b">
        <f t="shared" si="709"/>
        <v>1</v>
      </c>
      <c r="J5025" t="b">
        <f t="shared" si="710"/>
        <v>0</v>
      </c>
    </row>
    <row r="5026" spans="1:10">
      <c r="A5026" s="1" t="s">
        <v>417</v>
      </c>
      <c r="B5026" t="str">
        <f t="shared" si="704"/>
        <v xml:space="preserve"> rybnicki </v>
      </c>
      <c r="C5026" s="4" t="s">
        <v>12</v>
      </c>
      <c r="D5026" s="6">
        <v>6642</v>
      </c>
      <c r="E5026" s="6">
        <v>3323</v>
      </c>
      <c r="F5026" s="6">
        <v>3319</v>
      </c>
      <c r="G5026" t="b">
        <f t="shared" si="707"/>
        <v>0</v>
      </c>
      <c r="H5026" t="b">
        <f t="shared" si="708"/>
        <v>1</v>
      </c>
      <c r="I5026" t="b">
        <f t="shared" si="709"/>
        <v>1</v>
      </c>
      <c r="J5026" t="b">
        <f t="shared" si="710"/>
        <v>0</v>
      </c>
    </row>
    <row r="5027" spans="1:10">
      <c r="A5027" s="1" t="s">
        <v>417</v>
      </c>
      <c r="B5027" t="str">
        <f t="shared" si="704"/>
        <v xml:space="preserve"> rybnicki </v>
      </c>
      <c r="C5027" s="4" t="s">
        <v>13</v>
      </c>
      <c r="D5027" s="6">
        <v>5908</v>
      </c>
      <c r="E5027" s="6">
        <v>2988</v>
      </c>
      <c r="F5027" s="6">
        <v>2920</v>
      </c>
      <c r="G5027" t="b">
        <f t="shared" si="707"/>
        <v>0</v>
      </c>
      <c r="H5027" t="b">
        <f t="shared" si="708"/>
        <v>1</v>
      </c>
      <c r="I5027" t="b">
        <f t="shared" si="709"/>
        <v>1</v>
      </c>
      <c r="J5027" t="b">
        <f t="shared" si="710"/>
        <v>0</v>
      </c>
    </row>
    <row r="5028" spans="1:10">
      <c r="A5028" s="1" t="s">
        <v>417</v>
      </c>
      <c r="B5028" t="str">
        <f t="shared" si="704"/>
        <v xml:space="preserve"> rybnicki </v>
      </c>
      <c r="C5028" s="4" t="s">
        <v>14</v>
      </c>
      <c r="D5028" s="6">
        <v>5425</v>
      </c>
      <c r="E5028" s="6">
        <v>2726</v>
      </c>
      <c r="F5028" s="6">
        <v>2699</v>
      </c>
      <c r="G5028" t="b">
        <f t="shared" si="707"/>
        <v>0</v>
      </c>
      <c r="H5028" t="b">
        <f t="shared" si="708"/>
        <v>1</v>
      </c>
      <c r="I5028" t="b">
        <f t="shared" si="709"/>
        <v>1</v>
      </c>
      <c r="J5028" t="b">
        <f t="shared" si="710"/>
        <v>0</v>
      </c>
    </row>
    <row r="5029" spans="1:10">
      <c r="A5029" s="1" t="s">
        <v>417</v>
      </c>
      <c r="B5029" t="str">
        <f t="shared" si="704"/>
        <v xml:space="preserve"> rybnicki </v>
      </c>
      <c r="C5029" s="4" t="s">
        <v>15</v>
      </c>
      <c r="D5029" s="6">
        <v>5068</v>
      </c>
      <c r="E5029" s="6">
        <v>2588</v>
      </c>
      <c r="F5029" s="6">
        <v>2480</v>
      </c>
      <c r="G5029" t="b">
        <f t="shared" si="707"/>
        <v>0</v>
      </c>
      <c r="H5029" t="b">
        <f t="shared" si="708"/>
        <v>1</v>
      </c>
      <c r="I5029" t="b">
        <f t="shared" si="709"/>
        <v>1</v>
      </c>
      <c r="J5029" t="b">
        <f t="shared" si="710"/>
        <v>0</v>
      </c>
    </row>
    <row r="5030" spans="1:10">
      <c r="A5030" s="1" t="s">
        <v>417</v>
      </c>
      <c r="B5030" t="str">
        <f t="shared" si="704"/>
        <v xml:space="preserve"> rybnicki </v>
      </c>
      <c r="C5030" s="4" t="s">
        <v>16</v>
      </c>
      <c r="D5030" s="6">
        <v>5408</v>
      </c>
      <c r="E5030" s="6">
        <v>2756</v>
      </c>
      <c r="F5030" s="6">
        <v>2652</v>
      </c>
      <c r="G5030" t="b">
        <f t="shared" si="707"/>
        <v>0</v>
      </c>
      <c r="H5030" t="b">
        <f t="shared" si="708"/>
        <v>1</v>
      </c>
      <c r="I5030" t="b">
        <f t="shared" si="709"/>
        <v>1</v>
      </c>
      <c r="J5030" t="b">
        <f t="shared" si="710"/>
        <v>0</v>
      </c>
    </row>
    <row r="5031" spans="1:10">
      <c r="A5031" s="1" t="s">
        <v>417</v>
      </c>
      <c r="B5031" t="str">
        <f t="shared" si="704"/>
        <v xml:space="preserve"> rybnicki </v>
      </c>
      <c r="C5031" s="4" t="s">
        <v>17</v>
      </c>
      <c r="D5031" s="6">
        <v>5845</v>
      </c>
      <c r="E5031" s="6">
        <v>2871</v>
      </c>
      <c r="F5031" s="6">
        <v>2974</v>
      </c>
      <c r="G5031" t="b">
        <f t="shared" si="707"/>
        <v>0</v>
      </c>
      <c r="H5031" t="b">
        <f t="shared" si="708"/>
        <v>1</v>
      </c>
      <c r="I5031" t="b">
        <f t="shared" si="709"/>
        <v>1</v>
      </c>
      <c r="J5031" t="b">
        <f t="shared" si="710"/>
        <v>0</v>
      </c>
    </row>
    <row r="5032" spans="1:10">
      <c r="A5032" s="1" t="s">
        <v>417</v>
      </c>
      <c r="B5032" t="str">
        <f t="shared" si="704"/>
        <v xml:space="preserve"> rybnicki </v>
      </c>
      <c r="C5032" s="4" t="s">
        <v>18</v>
      </c>
      <c r="D5032" s="6">
        <v>4773</v>
      </c>
      <c r="E5032" s="6">
        <v>2327</v>
      </c>
      <c r="F5032" s="6">
        <v>2446</v>
      </c>
      <c r="G5032" t="b">
        <f t="shared" si="707"/>
        <v>0</v>
      </c>
      <c r="H5032" t="b">
        <f t="shared" si="708"/>
        <v>1</v>
      </c>
      <c r="I5032" t="b">
        <f t="shared" si="709"/>
        <v>1</v>
      </c>
      <c r="J5032" t="b">
        <f t="shared" si="710"/>
        <v>0</v>
      </c>
    </row>
    <row r="5033" spans="1:10">
      <c r="A5033" s="1" t="s">
        <v>417</v>
      </c>
      <c r="B5033" t="str">
        <f t="shared" si="704"/>
        <v xml:space="preserve"> rybnicki </v>
      </c>
      <c r="C5033" s="4" t="s">
        <v>19</v>
      </c>
      <c r="D5033" s="6">
        <v>3597</v>
      </c>
      <c r="E5033" s="6">
        <v>1665</v>
      </c>
      <c r="F5033" s="6">
        <v>1932</v>
      </c>
      <c r="G5033" t="b">
        <f t="shared" si="707"/>
        <v>0</v>
      </c>
      <c r="H5033" t="b">
        <f t="shared" si="708"/>
        <v>1</v>
      </c>
      <c r="I5033" t="b">
        <f t="shared" si="709"/>
        <v>1</v>
      </c>
      <c r="J5033" t="b">
        <f t="shared" si="710"/>
        <v>0</v>
      </c>
    </row>
    <row r="5034" spans="1:10">
      <c r="A5034" s="1" t="s">
        <v>417</v>
      </c>
      <c r="B5034" t="str">
        <f t="shared" si="704"/>
        <v xml:space="preserve"> rybnicki </v>
      </c>
      <c r="C5034" s="4" t="s">
        <v>5</v>
      </c>
      <c r="D5034" s="6">
        <v>7495</v>
      </c>
      <c r="E5034" s="6">
        <v>2825</v>
      </c>
      <c r="F5034" s="6">
        <v>4670</v>
      </c>
      <c r="G5034" t="b">
        <f t="shared" si="707"/>
        <v>1</v>
      </c>
      <c r="H5034" t="b">
        <f t="shared" si="708"/>
        <v>1</v>
      </c>
      <c r="I5034" t="b">
        <f t="shared" si="709"/>
        <v>0</v>
      </c>
      <c r="J5034" t="b">
        <f t="shared" si="710"/>
        <v>0</v>
      </c>
    </row>
    <row r="5035" spans="1:10">
      <c r="A5035" s="1" t="s">
        <v>417</v>
      </c>
      <c r="B5035" t="str">
        <f t="shared" si="704"/>
        <v xml:space="preserve"> rybnicki </v>
      </c>
      <c r="C5035" s="4" t="s">
        <v>4</v>
      </c>
      <c r="D5035" s="6">
        <f>SUM(D5033:D5034)</f>
        <v>11092</v>
      </c>
      <c r="E5035" s="6">
        <f>SUM(E5033:E5034)</f>
        <v>4490</v>
      </c>
      <c r="F5035" s="6">
        <f t="shared" ref="F5035" si="712">SUM(F5033:F5034)</f>
        <v>6602</v>
      </c>
      <c r="G5035" t="b">
        <f t="shared" si="707"/>
        <v>1</v>
      </c>
      <c r="H5035" t="b">
        <f t="shared" si="708"/>
        <v>0</v>
      </c>
      <c r="I5035" t="b">
        <f t="shared" si="709"/>
        <v>1</v>
      </c>
      <c r="J5035" t="b">
        <f t="shared" si="710"/>
        <v>0</v>
      </c>
    </row>
    <row r="5036" spans="1:10">
      <c r="A5036" s="1" t="s">
        <v>417</v>
      </c>
      <c r="B5036" t="str">
        <f t="shared" si="704"/>
        <v xml:space="preserve"> tarnogórski </v>
      </c>
      <c r="C5036" s="4" t="s">
        <v>329</v>
      </c>
      <c r="D5036" s="6">
        <v>138975</v>
      </c>
      <c r="E5036" s="6">
        <v>67572</v>
      </c>
      <c r="F5036" s="6">
        <v>71403</v>
      </c>
      <c r="G5036" t="b">
        <f t="shared" si="707"/>
        <v>1</v>
      </c>
      <c r="H5036" t="b">
        <f t="shared" si="708"/>
        <v>1</v>
      </c>
      <c r="I5036" t="b">
        <f t="shared" si="709"/>
        <v>1</v>
      </c>
      <c r="J5036" t="b">
        <f t="shared" si="710"/>
        <v>1</v>
      </c>
    </row>
    <row r="5037" spans="1:10">
      <c r="A5037" s="1" t="s">
        <v>417</v>
      </c>
      <c r="B5037" t="str">
        <f t="shared" si="704"/>
        <v xml:space="preserve"> tarnogórski </v>
      </c>
      <c r="C5037" s="4" t="s">
        <v>6</v>
      </c>
      <c r="D5037" s="6">
        <v>6311</v>
      </c>
      <c r="E5037" s="6">
        <v>3243</v>
      </c>
      <c r="F5037" s="6">
        <v>3068</v>
      </c>
      <c r="G5037" t="b">
        <f t="shared" si="707"/>
        <v>0</v>
      </c>
      <c r="H5037" t="b">
        <f t="shared" si="708"/>
        <v>1</v>
      </c>
      <c r="I5037" t="b">
        <f t="shared" si="709"/>
        <v>1</v>
      </c>
      <c r="J5037" t="b">
        <f t="shared" si="710"/>
        <v>0</v>
      </c>
    </row>
    <row r="5038" spans="1:10">
      <c r="A5038" s="1" t="s">
        <v>417</v>
      </c>
      <c r="B5038" t="str">
        <f t="shared" si="704"/>
        <v xml:space="preserve"> tarnogórski </v>
      </c>
      <c r="C5038" s="4" t="s">
        <v>7</v>
      </c>
      <c r="D5038" s="6">
        <v>6963</v>
      </c>
      <c r="E5038" s="6">
        <v>3570</v>
      </c>
      <c r="F5038" s="6">
        <v>3393</v>
      </c>
      <c r="G5038" t="b">
        <f t="shared" si="707"/>
        <v>0</v>
      </c>
      <c r="H5038" t="b">
        <f t="shared" si="708"/>
        <v>1</v>
      </c>
      <c r="I5038" t="b">
        <f t="shared" si="709"/>
        <v>1</v>
      </c>
      <c r="J5038" t="b">
        <f t="shared" si="710"/>
        <v>0</v>
      </c>
    </row>
    <row r="5039" spans="1:10">
      <c r="A5039" s="1" t="s">
        <v>417</v>
      </c>
      <c r="B5039" t="str">
        <f t="shared" si="704"/>
        <v xml:space="preserve"> tarnogórski </v>
      </c>
      <c r="C5039" s="4" t="s">
        <v>8</v>
      </c>
      <c r="D5039" s="6">
        <v>5962</v>
      </c>
      <c r="E5039" s="6">
        <v>3065</v>
      </c>
      <c r="F5039" s="6">
        <v>2897</v>
      </c>
      <c r="G5039" t="b">
        <f t="shared" si="707"/>
        <v>0</v>
      </c>
      <c r="H5039" t="b">
        <f t="shared" si="708"/>
        <v>1</v>
      </c>
      <c r="I5039" t="b">
        <f t="shared" si="709"/>
        <v>1</v>
      </c>
      <c r="J5039" t="b">
        <f t="shared" si="710"/>
        <v>0</v>
      </c>
    </row>
    <row r="5040" spans="1:10">
      <c r="A5040" s="1" t="s">
        <v>417</v>
      </c>
      <c r="B5040" t="str">
        <f t="shared" si="704"/>
        <v xml:space="preserve"> tarnogórski </v>
      </c>
      <c r="C5040" s="4" t="s">
        <v>9</v>
      </c>
      <c r="D5040" s="6">
        <v>6790</v>
      </c>
      <c r="E5040" s="6">
        <v>3552</v>
      </c>
      <c r="F5040" s="6">
        <v>3238</v>
      </c>
      <c r="G5040" t="b">
        <f t="shared" si="707"/>
        <v>0</v>
      </c>
      <c r="H5040" t="b">
        <f t="shared" si="708"/>
        <v>1</v>
      </c>
      <c r="I5040" t="b">
        <f t="shared" si="709"/>
        <v>1</v>
      </c>
      <c r="J5040" t="b">
        <f t="shared" si="710"/>
        <v>0</v>
      </c>
    </row>
    <row r="5041" spans="1:10">
      <c r="A5041" s="1" t="s">
        <v>417</v>
      </c>
      <c r="B5041" t="str">
        <f t="shared" si="704"/>
        <v xml:space="preserve"> tarnogórski </v>
      </c>
      <c r="C5041" s="4" t="s">
        <v>10</v>
      </c>
      <c r="D5041" s="6">
        <v>7788</v>
      </c>
      <c r="E5041" s="6">
        <v>3951</v>
      </c>
      <c r="F5041" s="6">
        <v>3837</v>
      </c>
      <c r="G5041" t="b">
        <f t="shared" si="707"/>
        <v>0</v>
      </c>
      <c r="H5041" t="b">
        <f t="shared" si="708"/>
        <v>1</v>
      </c>
      <c r="I5041" t="b">
        <f t="shared" si="709"/>
        <v>1</v>
      </c>
      <c r="J5041" t="b">
        <f t="shared" si="710"/>
        <v>0</v>
      </c>
    </row>
    <row r="5042" spans="1:10">
      <c r="A5042" s="1" t="s">
        <v>417</v>
      </c>
      <c r="B5042" t="str">
        <f t="shared" si="704"/>
        <v xml:space="preserve"> tarnogórski </v>
      </c>
      <c r="C5042" s="4" t="s">
        <v>11</v>
      </c>
      <c r="D5042" s="6">
        <v>9727</v>
      </c>
      <c r="E5042" s="6">
        <v>4992</v>
      </c>
      <c r="F5042" s="6">
        <v>4735</v>
      </c>
      <c r="G5042" t="b">
        <f t="shared" si="707"/>
        <v>0</v>
      </c>
      <c r="H5042" t="b">
        <f t="shared" si="708"/>
        <v>1</v>
      </c>
      <c r="I5042" t="b">
        <f t="shared" si="709"/>
        <v>1</v>
      </c>
      <c r="J5042" t="b">
        <f t="shared" si="710"/>
        <v>0</v>
      </c>
    </row>
    <row r="5043" spans="1:10">
      <c r="A5043" s="1" t="s">
        <v>417</v>
      </c>
      <c r="B5043" t="str">
        <f t="shared" si="704"/>
        <v xml:space="preserve"> tarnogórski </v>
      </c>
      <c r="C5043" s="4" t="s">
        <v>12</v>
      </c>
      <c r="D5043" s="6">
        <v>11344</v>
      </c>
      <c r="E5043" s="6">
        <v>5684</v>
      </c>
      <c r="F5043" s="6">
        <v>5660</v>
      </c>
      <c r="G5043" t="b">
        <f t="shared" si="707"/>
        <v>0</v>
      </c>
      <c r="H5043" t="b">
        <f t="shared" si="708"/>
        <v>1</v>
      </c>
      <c r="I5043" t="b">
        <f t="shared" si="709"/>
        <v>1</v>
      </c>
      <c r="J5043" t="b">
        <f t="shared" si="710"/>
        <v>0</v>
      </c>
    </row>
    <row r="5044" spans="1:10">
      <c r="A5044" s="1" t="s">
        <v>417</v>
      </c>
      <c r="B5044" t="str">
        <f t="shared" si="704"/>
        <v xml:space="preserve"> tarnogórski </v>
      </c>
      <c r="C5044" s="4" t="s">
        <v>13</v>
      </c>
      <c r="D5044" s="6">
        <v>11148</v>
      </c>
      <c r="E5044" s="6">
        <v>5623</v>
      </c>
      <c r="F5044" s="6">
        <v>5525</v>
      </c>
      <c r="G5044" t="b">
        <f t="shared" si="707"/>
        <v>0</v>
      </c>
      <c r="H5044" t="b">
        <f t="shared" si="708"/>
        <v>1</v>
      </c>
      <c r="I5044" t="b">
        <f t="shared" si="709"/>
        <v>1</v>
      </c>
      <c r="J5044" t="b">
        <f t="shared" si="710"/>
        <v>0</v>
      </c>
    </row>
    <row r="5045" spans="1:10">
      <c r="A5045" s="1" t="s">
        <v>417</v>
      </c>
      <c r="B5045" t="str">
        <f t="shared" si="704"/>
        <v xml:space="preserve"> tarnogórski </v>
      </c>
      <c r="C5045" s="4" t="s">
        <v>14</v>
      </c>
      <c r="D5045" s="6">
        <v>10345</v>
      </c>
      <c r="E5045" s="6">
        <v>5174</v>
      </c>
      <c r="F5045" s="6">
        <v>5171</v>
      </c>
      <c r="G5045" t="b">
        <f t="shared" si="707"/>
        <v>0</v>
      </c>
      <c r="H5045" t="b">
        <f t="shared" si="708"/>
        <v>1</v>
      </c>
      <c r="I5045" t="b">
        <f t="shared" si="709"/>
        <v>1</v>
      </c>
      <c r="J5045" t="b">
        <f t="shared" si="710"/>
        <v>0</v>
      </c>
    </row>
    <row r="5046" spans="1:10">
      <c r="A5046" s="1" t="s">
        <v>417</v>
      </c>
      <c r="B5046" t="str">
        <f t="shared" si="704"/>
        <v xml:space="preserve"> tarnogórski </v>
      </c>
      <c r="C5046" s="4" t="s">
        <v>15</v>
      </c>
      <c r="D5046" s="6">
        <v>9169</v>
      </c>
      <c r="E5046" s="6">
        <v>4641</v>
      </c>
      <c r="F5046" s="6">
        <v>4528</v>
      </c>
      <c r="G5046" t="b">
        <f t="shared" si="707"/>
        <v>0</v>
      </c>
      <c r="H5046" t="b">
        <f t="shared" si="708"/>
        <v>1</v>
      </c>
      <c r="I5046" t="b">
        <f t="shared" si="709"/>
        <v>1</v>
      </c>
      <c r="J5046" t="b">
        <f t="shared" si="710"/>
        <v>0</v>
      </c>
    </row>
    <row r="5047" spans="1:10">
      <c r="A5047" s="1" t="s">
        <v>417</v>
      </c>
      <c r="B5047" t="str">
        <f t="shared" si="704"/>
        <v xml:space="preserve"> tarnogórski </v>
      </c>
      <c r="C5047" s="4" t="s">
        <v>16</v>
      </c>
      <c r="D5047" s="6">
        <v>9329</v>
      </c>
      <c r="E5047" s="6">
        <v>4667</v>
      </c>
      <c r="F5047" s="6">
        <v>4662</v>
      </c>
      <c r="G5047" t="b">
        <f t="shared" si="707"/>
        <v>0</v>
      </c>
      <c r="H5047" t="b">
        <f t="shared" si="708"/>
        <v>1</v>
      </c>
      <c r="I5047" t="b">
        <f t="shared" si="709"/>
        <v>1</v>
      </c>
      <c r="J5047" t="b">
        <f t="shared" si="710"/>
        <v>0</v>
      </c>
    </row>
    <row r="5048" spans="1:10">
      <c r="A5048" s="1" t="s">
        <v>417</v>
      </c>
      <c r="B5048" t="str">
        <f t="shared" ref="B5048:B5111" si="713">IF(C5047="65+",C5048,B5047)</f>
        <v xml:space="preserve"> tarnogórski </v>
      </c>
      <c r="C5048" s="4" t="s">
        <v>17</v>
      </c>
      <c r="D5048" s="6">
        <v>10447</v>
      </c>
      <c r="E5048" s="6">
        <v>5042</v>
      </c>
      <c r="F5048" s="6">
        <v>5405</v>
      </c>
      <c r="G5048" t="b">
        <f t="shared" si="707"/>
        <v>0</v>
      </c>
      <c r="H5048" t="b">
        <f t="shared" si="708"/>
        <v>1</v>
      </c>
      <c r="I5048" t="b">
        <f t="shared" si="709"/>
        <v>1</v>
      </c>
      <c r="J5048" t="b">
        <f t="shared" si="710"/>
        <v>0</v>
      </c>
    </row>
    <row r="5049" spans="1:10">
      <c r="A5049" s="1" t="s">
        <v>417</v>
      </c>
      <c r="B5049" t="str">
        <f t="shared" si="713"/>
        <v xml:space="preserve"> tarnogórski </v>
      </c>
      <c r="C5049" s="4" t="s">
        <v>18</v>
      </c>
      <c r="D5049" s="6">
        <v>9936</v>
      </c>
      <c r="E5049" s="6">
        <v>4589</v>
      </c>
      <c r="F5049" s="6">
        <v>5347</v>
      </c>
      <c r="G5049" t="b">
        <f t="shared" si="707"/>
        <v>0</v>
      </c>
      <c r="H5049" t="b">
        <f t="shared" si="708"/>
        <v>1</v>
      </c>
      <c r="I5049" t="b">
        <f t="shared" si="709"/>
        <v>1</v>
      </c>
      <c r="J5049" t="b">
        <f t="shared" si="710"/>
        <v>0</v>
      </c>
    </row>
    <row r="5050" spans="1:10">
      <c r="A5050" s="1" t="s">
        <v>417</v>
      </c>
      <c r="B5050" t="str">
        <f t="shared" si="713"/>
        <v xml:space="preserve"> tarnogórski </v>
      </c>
      <c r="C5050" s="4" t="s">
        <v>19</v>
      </c>
      <c r="D5050" s="6">
        <v>7823</v>
      </c>
      <c r="E5050" s="6">
        <v>3539</v>
      </c>
      <c r="F5050" s="6">
        <v>4284</v>
      </c>
      <c r="G5050" t="b">
        <f t="shared" si="707"/>
        <v>0</v>
      </c>
      <c r="H5050" t="b">
        <f t="shared" si="708"/>
        <v>1</v>
      </c>
      <c r="I5050" t="b">
        <f t="shared" si="709"/>
        <v>1</v>
      </c>
      <c r="J5050" t="b">
        <f t="shared" si="710"/>
        <v>0</v>
      </c>
    </row>
    <row r="5051" spans="1:10">
      <c r="A5051" s="1" t="s">
        <v>417</v>
      </c>
      <c r="B5051" t="str">
        <f t="shared" si="713"/>
        <v xml:space="preserve"> tarnogórski </v>
      </c>
      <c r="C5051" s="4" t="s">
        <v>5</v>
      </c>
      <c r="D5051" s="6">
        <v>15893</v>
      </c>
      <c r="E5051" s="6">
        <v>6240</v>
      </c>
      <c r="F5051" s="6">
        <v>9653</v>
      </c>
      <c r="G5051" t="b">
        <f t="shared" si="707"/>
        <v>1</v>
      </c>
      <c r="H5051" t="b">
        <f t="shared" si="708"/>
        <v>1</v>
      </c>
      <c r="I5051" t="b">
        <f t="shared" si="709"/>
        <v>0</v>
      </c>
      <c r="J5051" t="b">
        <f t="shared" si="710"/>
        <v>0</v>
      </c>
    </row>
    <row r="5052" spans="1:10">
      <c r="A5052" s="1" t="s">
        <v>417</v>
      </c>
      <c r="B5052" t="str">
        <f t="shared" si="713"/>
        <v xml:space="preserve"> tarnogórski </v>
      </c>
      <c r="C5052" s="4" t="s">
        <v>4</v>
      </c>
      <c r="D5052" s="6">
        <f>SUM(D5050:D5051)</f>
        <v>23716</v>
      </c>
      <c r="E5052" s="6">
        <f>SUM(E5050:E5051)</f>
        <v>9779</v>
      </c>
      <c r="F5052" s="6">
        <f t="shared" ref="F5052" si="714">SUM(F5050:F5051)</f>
        <v>13937</v>
      </c>
      <c r="G5052" t="b">
        <f t="shared" si="707"/>
        <v>1</v>
      </c>
      <c r="H5052" t="b">
        <f t="shared" si="708"/>
        <v>0</v>
      </c>
      <c r="I5052" t="b">
        <f t="shared" si="709"/>
        <v>1</v>
      </c>
      <c r="J5052" t="b">
        <f t="shared" si="710"/>
        <v>0</v>
      </c>
    </row>
    <row r="5053" spans="1:10">
      <c r="A5053" s="1" t="s">
        <v>417</v>
      </c>
      <c r="B5053" t="str">
        <f t="shared" si="713"/>
        <v xml:space="preserve"> bieruńsko-lędziński </v>
      </c>
      <c r="C5053" s="4" t="s">
        <v>80</v>
      </c>
      <c r="D5053" s="6">
        <v>59044</v>
      </c>
      <c r="E5053" s="6">
        <v>29129</v>
      </c>
      <c r="F5053" s="6">
        <v>29915</v>
      </c>
      <c r="G5053" t="b">
        <f t="shared" si="707"/>
        <v>1</v>
      </c>
      <c r="H5053" t="b">
        <f t="shared" si="708"/>
        <v>1</v>
      </c>
      <c r="I5053" t="b">
        <f t="shared" si="709"/>
        <v>1</v>
      </c>
      <c r="J5053" t="b">
        <f t="shared" si="710"/>
        <v>1</v>
      </c>
    </row>
    <row r="5054" spans="1:10">
      <c r="A5054" s="1" t="s">
        <v>417</v>
      </c>
      <c r="B5054" t="str">
        <f t="shared" si="713"/>
        <v xml:space="preserve"> bieruńsko-lędziński </v>
      </c>
      <c r="C5054" s="4" t="s">
        <v>6</v>
      </c>
      <c r="D5054" s="6">
        <v>3234</v>
      </c>
      <c r="E5054" s="6">
        <v>1661</v>
      </c>
      <c r="F5054" s="6">
        <v>1573</v>
      </c>
      <c r="G5054" t="b">
        <f t="shared" si="707"/>
        <v>0</v>
      </c>
      <c r="H5054" t="b">
        <f t="shared" si="708"/>
        <v>1</v>
      </c>
      <c r="I5054" t="b">
        <f t="shared" si="709"/>
        <v>1</v>
      </c>
      <c r="J5054" t="b">
        <f t="shared" si="710"/>
        <v>0</v>
      </c>
    </row>
    <row r="5055" spans="1:10">
      <c r="A5055" s="1" t="s">
        <v>417</v>
      </c>
      <c r="B5055" t="str">
        <f t="shared" si="713"/>
        <v xml:space="preserve"> bieruńsko-lędziński </v>
      </c>
      <c r="C5055" s="4" t="s">
        <v>7</v>
      </c>
      <c r="D5055" s="6">
        <v>3423</v>
      </c>
      <c r="E5055" s="6">
        <v>1746</v>
      </c>
      <c r="F5055" s="6">
        <v>1677</v>
      </c>
      <c r="G5055" t="b">
        <f t="shared" si="707"/>
        <v>0</v>
      </c>
      <c r="H5055" t="b">
        <f t="shared" si="708"/>
        <v>1</v>
      </c>
      <c r="I5055" t="b">
        <f t="shared" si="709"/>
        <v>1</v>
      </c>
      <c r="J5055" t="b">
        <f t="shared" si="710"/>
        <v>0</v>
      </c>
    </row>
    <row r="5056" spans="1:10">
      <c r="A5056" s="1" t="s">
        <v>417</v>
      </c>
      <c r="B5056" t="str">
        <f t="shared" si="713"/>
        <v xml:space="preserve"> bieruńsko-lędziński </v>
      </c>
      <c r="C5056" s="4" t="s">
        <v>8</v>
      </c>
      <c r="D5056" s="6">
        <v>2884</v>
      </c>
      <c r="E5056" s="6">
        <v>1482</v>
      </c>
      <c r="F5056" s="6">
        <v>1402</v>
      </c>
      <c r="G5056" t="b">
        <f t="shared" si="707"/>
        <v>0</v>
      </c>
      <c r="H5056" t="b">
        <f t="shared" si="708"/>
        <v>1</v>
      </c>
      <c r="I5056" t="b">
        <f t="shared" si="709"/>
        <v>1</v>
      </c>
      <c r="J5056" t="b">
        <f t="shared" si="710"/>
        <v>0</v>
      </c>
    </row>
    <row r="5057" spans="1:10">
      <c r="A5057" s="1" t="s">
        <v>417</v>
      </c>
      <c r="B5057" t="str">
        <f t="shared" si="713"/>
        <v xml:space="preserve"> bieruńsko-lędziński </v>
      </c>
      <c r="C5057" s="4" t="s">
        <v>9</v>
      </c>
      <c r="D5057" s="6">
        <v>2979</v>
      </c>
      <c r="E5057" s="6">
        <v>1524</v>
      </c>
      <c r="F5057" s="6">
        <v>1455</v>
      </c>
      <c r="G5057" t="b">
        <f t="shared" si="707"/>
        <v>0</v>
      </c>
      <c r="H5057" t="b">
        <f t="shared" si="708"/>
        <v>1</v>
      </c>
      <c r="I5057" t="b">
        <f t="shared" si="709"/>
        <v>1</v>
      </c>
      <c r="J5057" t="b">
        <f t="shared" si="710"/>
        <v>0</v>
      </c>
    </row>
    <row r="5058" spans="1:10">
      <c r="A5058" s="1" t="s">
        <v>417</v>
      </c>
      <c r="B5058" t="str">
        <f t="shared" si="713"/>
        <v xml:space="preserve"> bieruńsko-lędziński </v>
      </c>
      <c r="C5058" s="4" t="s">
        <v>10</v>
      </c>
      <c r="D5058" s="6">
        <v>3702</v>
      </c>
      <c r="E5058" s="6">
        <v>1900</v>
      </c>
      <c r="F5058" s="6">
        <v>1802</v>
      </c>
      <c r="G5058" t="b">
        <f t="shared" si="707"/>
        <v>0</v>
      </c>
      <c r="H5058" t="b">
        <f t="shared" si="708"/>
        <v>1</v>
      </c>
      <c r="I5058" t="b">
        <f t="shared" si="709"/>
        <v>1</v>
      </c>
      <c r="J5058" t="b">
        <f t="shared" si="710"/>
        <v>0</v>
      </c>
    </row>
    <row r="5059" spans="1:10">
      <c r="A5059" s="1" t="s">
        <v>417</v>
      </c>
      <c r="B5059" t="str">
        <f t="shared" si="713"/>
        <v xml:space="preserve"> bieruńsko-lędziński </v>
      </c>
      <c r="C5059" s="4" t="s">
        <v>11</v>
      </c>
      <c r="D5059" s="6">
        <v>4684</v>
      </c>
      <c r="E5059" s="6">
        <v>2358</v>
      </c>
      <c r="F5059" s="6">
        <v>2326</v>
      </c>
      <c r="G5059" t="b">
        <f t="shared" si="707"/>
        <v>0</v>
      </c>
      <c r="H5059" t="b">
        <f t="shared" si="708"/>
        <v>1</v>
      </c>
      <c r="I5059" t="b">
        <f t="shared" si="709"/>
        <v>1</v>
      </c>
      <c r="J5059" t="b">
        <f t="shared" si="710"/>
        <v>0</v>
      </c>
    </row>
    <row r="5060" spans="1:10">
      <c r="A5060" s="1" t="s">
        <v>417</v>
      </c>
      <c r="B5060" t="str">
        <f t="shared" si="713"/>
        <v xml:space="preserve"> bieruńsko-lędziński </v>
      </c>
      <c r="C5060" s="4" t="s">
        <v>12</v>
      </c>
      <c r="D5060" s="6">
        <v>5055</v>
      </c>
      <c r="E5060" s="6">
        <v>2560</v>
      </c>
      <c r="F5060" s="6">
        <v>2495</v>
      </c>
      <c r="G5060" t="b">
        <f t="shared" si="707"/>
        <v>0</v>
      </c>
      <c r="H5060" t="b">
        <f t="shared" si="708"/>
        <v>1</v>
      </c>
      <c r="I5060" t="b">
        <f t="shared" si="709"/>
        <v>1</v>
      </c>
      <c r="J5060" t="b">
        <f t="shared" si="710"/>
        <v>0</v>
      </c>
    </row>
    <row r="5061" spans="1:10">
      <c r="A5061" s="1" t="s">
        <v>417</v>
      </c>
      <c r="B5061" t="str">
        <f t="shared" si="713"/>
        <v xml:space="preserve"> bieruńsko-lędziński </v>
      </c>
      <c r="C5061" s="4" t="s">
        <v>13</v>
      </c>
      <c r="D5061" s="6">
        <v>4504</v>
      </c>
      <c r="E5061" s="6">
        <v>2270</v>
      </c>
      <c r="F5061" s="6">
        <v>2234</v>
      </c>
      <c r="G5061" t="b">
        <f t="shared" si="707"/>
        <v>0</v>
      </c>
      <c r="H5061" t="b">
        <f t="shared" si="708"/>
        <v>1</v>
      </c>
      <c r="I5061" t="b">
        <f t="shared" si="709"/>
        <v>1</v>
      </c>
      <c r="J5061" t="b">
        <f t="shared" si="710"/>
        <v>0</v>
      </c>
    </row>
    <row r="5062" spans="1:10">
      <c r="A5062" s="1" t="s">
        <v>417</v>
      </c>
      <c r="B5062" t="str">
        <f t="shared" si="713"/>
        <v xml:space="preserve"> bieruńsko-lędziński </v>
      </c>
      <c r="C5062" s="4" t="s">
        <v>14</v>
      </c>
      <c r="D5062" s="6">
        <v>4123</v>
      </c>
      <c r="E5062" s="6">
        <v>2074</v>
      </c>
      <c r="F5062" s="6">
        <v>2049</v>
      </c>
      <c r="G5062" t="b">
        <f t="shared" si="707"/>
        <v>0</v>
      </c>
      <c r="H5062" t="b">
        <f t="shared" si="708"/>
        <v>1</v>
      </c>
      <c r="I5062" t="b">
        <f t="shared" si="709"/>
        <v>1</v>
      </c>
      <c r="J5062" t="b">
        <f t="shared" si="710"/>
        <v>0</v>
      </c>
    </row>
    <row r="5063" spans="1:10">
      <c r="A5063" s="1" t="s">
        <v>417</v>
      </c>
      <c r="B5063" t="str">
        <f t="shared" si="713"/>
        <v xml:space="preserve"> bieruńsko-lędziński </v>
      </c>
      <c r="C5063" s="4" t="s">
        <v>15</v>
      </c>
      <c r="D5063" s="6">
        <v>4032</v>
      </c>
      <c r="E5063" s="6">
        <v>2018</v>
      </c>
      <c r="F5063" s="6">
        <v>2014</v>
      </c>
      <c r="G5063" t="b">
        <f t="shared" si="707"/>
        <v>0</v>
      </c>
      <c r="H5063" t="b">
        <f t="shared" si="708"/>
        <v>1</v>
      </c>
      <c r="I5063" t="b">
        <f t="shared" si="709"/>
        <v>1</v>
      </c>
      <c r="J5063" t="b">
        <f t="shared" si="710"/>
        <v>0</v>
      </c>
    </row>
    <row r="5064" spans="1:10">
      <c r="A5064" s="1" t="s">
        <v>417</v>
      </c>
      <c r="B5064" t="str">
        <f t="shared" si="713"/>
        <v xml:space="preserve"> bieruńsko-lędziński </v>
      </c>
      <c r="C5064" s="4" t="s">
        <v>16</v>
      </c>
      <c r="D5064" s="6">
        <v>4313</v>
      </c>
      <c r="E5064" s="6">
        <v>2174</v>
      </c>
      <c r="F5064" s="6">
        <v>2139</v>
      </c>
      <c r="G5064" t="b">
        <f t="shared" si="707"/>
        <v>0</v>
      </c>
      <c r="H5064" t="b">
        <f t="shared" si="708"/>
        <v>1</v>
      </c>
      <c r="I5064" t="b">
        <f t="shared" si="709"/>
        <v>1</v>
      </c>
      <c r="J5064" t="b">
        <f t="shared" si="710"/>
        <v>0</v>
      </c>
    </row>
    <row r="5065" spans="1:10">
      <c r="A5065" s="1" t="s">
        <v>417</v>
      </c>
      <c r="B5065" t="str">
        <f t="shared" si="713"/>
        <v xml:space="preserve"> bieruńsko-lędziński </v>
      </c>
      <c r="C5065" s="4" t="s">
        <v>17</v>
      </c>
      <c r="D5065" s="6">
        <v>4684</v>
      </c>
      <c r="E5065" s="6">
        <v>2420</v>
      </c>
      <c r="F5065" s="6">
        <v>2264</v>
      </c>
      <c r="G5065" t="b">
        <f t="shared" si="707"/>
        <v>0</v>
      </c>
      <c r="H5065" t="b">
        <f t="shared" si="708"/>
        <v>1</v>
      </c>
      <c r="I5065" t="b">
        <f t="shared" si="709"/>
        <v>1</v>
      </c>
      <c r="J5065" t="b">
        <f t="shared" si="710"/>
        <v>0</v>
      </c>
    </row>
    <row r="5066" spans="1:10">
      <c r="A5066" s="1" t="s">
        <v>417</v>
      </c>
      <c r="B5066" t="str">
        <f t="shared" si="713"/>
        <v xml:space="preserve"> bieruńsko-lędziński </v>
      </c>
      <c r="C5066" s="4" t="s">
        <v>18</v>
      </c>
      <c r="D5066" s="6">
        <v>3622</v>
      </c>
      <c r="E5066" s="6">
        <v>1750</v>
      </c>
      <c r="F5066" s="6">
        <v>1872</v>
      </c>
      <c r="G5066" t="b">
        <f t="shared" si="707"/>
        <v>0</v>
      </c>
      <c r="H5066" t="b">
        <f t="shared" si="708"/>
        <v>1</v>
      </c>
      <c r="I5066" t="b">
        <f t="shared" si="709"/>
        <v>1</v>
      </c>
      <c r="J5066" t="b">
        <f t="shared" si="710"/>
        <v>0</v>
      </c>
    </row>
    <row r="5067" spans="1:10">
      <c r="A5067" s="1" t="s">
        <v>417</v>
      </c>
      <c r="B5067" t="str">
        <f t="shared" si="713"/>
        <v xml:space="preserve"> bieruńsko-lędziński </v>
      </c>
      <c r="C5067" s="4" t="s">
        <v>19</v>
      </c>
      <c r="D5067" s="6">
        <v>2633</v>
      </c>
      <c r="E5067" s="6">
        <v>1216</v>
      </c>
      <c r="F5067" s="6">
        <v>1417</v>
      </c>
      <c r="G5067" t="b">
        <f t="shared" si="707"/>
        <v>0</v>
      </c>
      <c r="H5067" t="b">
        <f t="shared" si="708"/>
        <v>1</v>
      </c>
      <c r="I5067" t="b">
        <f t="shared" si="709"/>
        <v>1</v>
      </c>
      <c r="J5067" t="b">
        <f t="shared" si="710"/>
        <v>0</v>
      </c>
    </row>
    <row r="5068" spans="1:10">
      <c r="A5068" s="1" t="s">
        <v>417</v>
      </c>
      <c r="B5068" t="str">
        <f t="shared" si="713"/>
        <v xml:space="preserve"> bieruńsko-lędziński </v>
      </c>
      <c r="C5068" s="4" t="s">
        <v>5</v>
      </c>
      <c r="D5068" s="6">
        <v>5172</v>
      </c>
      <c r="E5068" s="6">
        <v>1976</v>
      </c>
      <c r="F5068" s="6">
        <v>3196</v>
      </c>
      <c r="G5068" t="b">
        <f t="shared" si="707"/>
        <v>1</v>
      </c>
      <c r="H5068" t="b">
        <f t="shared" si="708"/>
        <v>1</v>
      </c>
      <c r="I5068" t="b">
        <f t="shared" si="709"/>
        <v>0</v>
      </c>
      <c r="J5068" t="b">
        <f t="shared" si="710"/>
        <v>0</v>
      </c>
    </row>
    <row r="5069" spans="1:10">
      <c r="A5069" s="1" t="s">
        <v>417</v>
      </c>
      <c r="B5069" t="str">
        <f t="shared" si="713"/>
        <v xml:space="preserve"> bieruńsko-lędziński </v>
      </c>
      <c r="C5069" s="4" t="s">
        <v>4</v>
      </c>
      <c r="D5069" s="6">
        <f>SUM(D5067:D5068)</f>
        <v>7805</v>
      </c>
      <c r="E5069" s="6">
        <f>SUM(E5067:E5068)</f>
        <v>3192</v>
      </c>
      <c r="F5069" s="6">
        <f t="shared" ref="F5069" si="715">SUM(F5067:F5068)</f>
        <v>4613</v>
      </c>
      <c r="G5069" t="b">
        <f t="shared" ref="G5069:G5120" si="716">IFERROR(IF(SEARCH(" - ",C5069)&gt;0,FALSE,TRUE),TRUE)</f>
        <v>1</v>
      </c>
      <c r="H5069" t="b">
        <f t="shared" ref="H5069:H5120" si="717">IFERROR(IF(SEARCH("65+",C5069)&gt;0,FALSE,TRUE),TRUE)</f>
        <v>0</v>
      </c>
      <c r="I5069" t="b">
        <f t="shared" ref="I5069:I5120" si="718">IFERROR(IF(SEARCH("70",C5069)&gt;0,FALSE,TRUE),TRUE)</f>
        <v>1</v>
      </c>
      <c r="J5069" t="b">
        <f t="shared" ref="J5069:J5120" si="719">AND(G5069:I5069)</f>
        <v>0</v>
      </c>
    </row>
    <row r="5070" spans="1:10">
      <c r="A5070" s="1" t="s">
        <v>417</v>
      </c>
      <c r="B5070" t="str">
        <f t="shared" si="713"/>
        <v xml:space="preserve"> wodzisławski </v>
      </c>
      <c r="C5070" s="4" t="s">
        <v>81</v>
      </c>
      <c r="D5070" s="6">
        <v>157845</v>
      </c>
      <c r="E5070" s="6">
        <v>76828</v>
      </c>
      <c r="F5070" s="6">
        <v>81017</v>
      </c>
      <c r="G5070" t="b">
        <f t="shared" si="716"/>
        <v>1</v>
      </c>
      <c r="H5070" t="b">
        <f t="shared" si="717"/>
        <v>1</v>
      </c>
      <c r="I5070" t="b">
        <f t="shared" si="718"/>
        <v>1</v>
      </c>
      <c r="J5070" t="b">
        <f t="shared" si="719"/>
        <v>1</v>
      </c>
    </row>
    <row r="5071" spans="1:10">
      <c r="A5071" s="1" t="s">
        <v>417</v>
      </c>
      <c r="B5071" t="str">
        <f t="shared" si="713"/>
        <v xml:space="preserve"> wodzisławski </v>
      </c>
      <c r="C5071" s="4" t="s">
        <v>6</v>
      </c>
      <c r="D5071" s="6">
        <v>7860</v>
      </c>
      <c r="E5071" s="6">
        <v>3999</v>
      </c>
      <c r="F5071" s="6">
        <v>3861</v>
      </c>
      <c r="G5071" t="b">
        <f t="shared" si="716"/>
        <v>0</v>
      </c>
      <c r="H5071" t="b">
        <f t="shared" si="717"/>
        <v>1</v>
      </c>
      <c r="I5071" t="b">
        <f t="shared" si="718"/>
        <v>1</v>
      </c>
      <c r="J5071" t="b">
        <f t="shared" si="719"/>
        <v>0</v>
      </c>
    </row>
    <row r="5072" spans="1:10">
      <c r="A5072" s="1" t="s">
        <v>417</v>
      </c>
      <c r="B5072" t="str">
        <f t="shared" si="713"/>
        <v xml:space="preserve"> wodzisławski </v>
      </c>
      <c r="C5072" s="4" t="s">
        <v>7</v>
      </c>
      <c r="D5072" s="6">
        <v>8624</v>
      </c>
      <c r="E5072" s="6">
        <v>4435</v>
      </c>
      <c r="F5072" s="6">
        <v>4189</v>
      </c>
      <c r="G5072" t="b">
        <f t="shared" si="716"/>
        <v>0</v>
      </c>
      <c r="H5072" t="b">
        <f t="shared" si="717"/>
        <v>1</v>
      </c>
      <c r="I5072" t="b">
        <f t="shared" si="718"/>
        <v>1</v>
      </c>
      <c r="J5072" t="b">
        <f t="shared" si="719"/>
        <v>0</v>
      </c>
    </row>
    <row r="5073" spans="1:10">
      <c r="A5073" s="1" t="s">
        <v>417</v>
      </c>
      <c r="B5073" t="str">
        <f t="shared" si="713"/>
        <v xml:space="preserve"> wodzisławski </v>
      </c>
      <c r="C5073" s="4" t="s">
        <v>8</v>
      </c>
      <c r="D5073" s="6">
        <v>7324</v>
      </c>
      <c r="E5073" s="6">
        <v>3777</v>
      </c>
      <c r="F5073" s="6">
        <v>3547</v>
      </c>
      <c r="G5073" t="b">
        <f t="shared" si="716"/>
        <v>0</v>
      </c>
      <c r="H5073" t="b">
        <f t="shared" si="717"/>
        <v>1</v>
      </c>
      <c r="I5073" t="b">
        <f t="shared" si="718"/>
        <v>1</v>
      </c>
      <c r="J5073" t="b">
        <f t="shared" si="719"/>
        <v>0</v>
      </c>
    </row>
    <row r="5074" spans="1:10">
      <c r="A5074" s="1" t="s">
        <v>417</v>
      </c>
      <c r="B5074" t="str">
        <f t="shared" si="713"/>
        <v xml:space="preserve"> wodzisławski </v>
      </c>
      <c r="C5074" s="4" t="s">
        <v>9</v>
      </c>
      <c r="D5074" s="6">
        <v>7818</v>
      </c>
      <c r="E5074" s="6">
        <v>3960</v>
      </c>
      <c r="F5074" s="6">
        <v>3858</v>
      </c>
      <c r="G5074" t="b">
        <f t="shared" si="716"/>
        <v>0</v>
      </c>
      <c r="H5074" t="b">
        <f t="shared" si="717"/>
        <v>1</v>
      </c>
      <c r="I5074" t="b">
        <f t="shared" si="718"/>
        <v>1</v>
      </c>
      <c r="J5074" t="b">
        <f t="shared" si="719"/>
        <v>0</v>
      </c>
    </row>
    <row r="5075" spans="1:10">
      <c r="A5075" s="1" t="s">
        <v>417</v>
      </c>
      <c r="B5075" t="str">
        <f t="shared" si="713"/>
        <v xml:space="preserve"> wodzisławski </v>
      </c>
      <c r="C5075" s="4" t="s">
        <v>10</v>
      </c>
      <c r="D5075" s="6">
        <v>9312</v>
      </c>
      <c r="E5075" s="6">
        <v>4689</v>
      </c>
      <c r="F5075" s="6">
        <v>4623</v>
      </c>
      <c r="G5075" t="b">
        <f t="shared" si="716"/>
        <v>0</v>
      </c>
      <c r="H5075" t="b">
        <f t="shared" si="717"/>
        <v>1</v>
      </c>
      <c r="I5075" t="b">
        <f t="shared" si="718"/>
        <v>1</v>
      </c>
      <c r="J5075" t="b">
        <f t="shared" si="719"/>
        <v>0</v>
      </c>
    </row>
    <row r="5076" spans="1:10">
      <c r="A5076" s="1" t="s">
        <v>417</v>
      </c>
      <c r="B5076" t="str">
        <f t="shared" si="713"/>
        <v xml:space="preserve"> wodzisławski </v>
      </c>
      <c r="C5076" s="4" t="s">
        <v>11</v>
      </c>
      <c r="D5076" s="6">
        <v>11821</v>
      </c>
      <c r="E5076" s="6">
        <v>5987</v>
      </c>
      <c r="F5076" s="6">
        <v>5834</v>
      </c>
      <c r="G5076" t="b">
        <f t="shared" si="716"/>
        <v>0</v>
      </c>
      <c r="H5076" t="b">
        <f t="shared" si="717"/>
        <v>1</v>
      </c>
      <c r="I5076" t="b">
        <f t="shared" si="718"/>
        <v>1</v>
      </c>
      <c r="J5076" t="b">
        <f t="shared" si="719"/>
        <v>0</v>
      </c>
    </row>
    <row r="5077" spans="1:10">
      <c r="A5077" s="1" t="s">
        <v>417</v>
      </c>
      <c r="B5077" t="str">
        <f t="shared" si="713"/>
        <v xml:space="preserve"> wodzisławski </v>
      </c>
      <c r="C5077" s="4" t="s">
        <v>12</v>
      </c>
      <c r="D5077" s="6">
        <v>12822</v>
      </c>
      <c r="E5077" s="6">
        <v>6494</v>
      </c>
      <c r="F5077" s="6">
        <v>6328</v>
      </c>
      <c r="G5077" t="b">
        <f t="shared" si="716"/>
        <v>0</v>
      </c>
      <c r="H5077" t="b">
        <f t="shared" si="717"/>
        <v>1</v>
      </c>
      <c r="I5077" t="b">
        <f t="shared" si="718"/>
        <v>1</v>
      </c>
      <c r="J5077" t="b">
        <f t="shared" si="719"/>
        <v>0</v>
      </c>
    </row>
    <row r="5078" spans="1:10">
      <c r="A5078" s="1" t="s">
        <v>417</v>
      </c>
      <c r="B5078" t="str">
        <f t="shared" si="713"/>
        <v xml:space="preserve"> wodzisławski </v>
      </c>
      <c r="C5078" s="4" t="s">
        <v>13</v>
      </c>
      <c r="D5078" s="6">
        <v>12036</v>
      </c>
      <c r="E5078" s="6">
        <v>6083</v>
      </c>
      <c r="F5078" s="6">
        <v>5953</v>
      </c>
      <c r="G5078" t="b">
        <f t="shared" si="716"/>
        <v>0</v>
      </c>
      <c r="H5078" t="b">
        <f t="shared" si="717"/>
        <v>1</v>
      </c>
      <c r="I5078" t="b">
        <f t="shared" si="718"/>
        <v>1</v>
      </c>
      <c r="J5078" t="b">
        <f t="shared" si="719"/>
        <v>0</v>
      </c>
    </row>
    <row r="5079" spans="1:10">
      <c r="A5079" s="1" t="s">
        <v>417</v>
      </c>
      <c r="B5079" t="str">
        <f t="shared" si="713"/>
        <v xml:space="preserve"> wodzisławski </v>
      </c>
      <c r="C5079" s="4" t="s">
        <v>14</v>
      </c>
      <c r="D5079" s="6">
        <v>11176</v>
      </c>
      <c r="E5079" s="6">
        <v>5588</v>
      </c>
      <c r="F5079" s="6">
        <v>5588</v>
      </c>
      <c r="G5079" t="b">
        <f t="shared" si="716"/>
        <v>0</v>
      </c>
      <c r="H5079" t="b">
        <f t="shared" si="717"/>
        <v>1</v>
      </c>
      <c r="I5079" t="b">
        <f t="shared" si="718"/>
        <v>1</v>
      </c>
      <c r="J5079" t="b">
        <f t="shared" si="719"/>
        <v>0</v>
      </c>
    </row>
    <row r="5080" spans="1:10">
      <c r="A5080" s="1" t="s">
        <v>417</v>
      </c>
      <c r="B5080" t="str">
        <f t="shared" si="713"/>
        <v xml:space="preserve"> wodzisławski </v>
      </c>
      <c r="C5080" s="4" t="s">
        <v>15</v>
      </c>
      <c r="D5080" s="6">
        <v>10426</v>
      </c>
      <c r="E5080" s="6">
        <v>5275</v>
      </c>
      <c r="F5080" s="6">
        <v>5151</v>
      </c>
      <c r="G5080" t="b">
        <f t="shared" si="716"/>
        <v>0</v>
      </c>
      <c r="H5080" t="b">
        <f t="shared" si="717"/>
        <v>1</v>
      </c>
      <c r="I5080" t="b">
        <f t="shared" si="718"/>
        <v>1</v>
      </c>
      <c r="J5080" t="b">
        <f t="shared" si="719"/>
        <v>0</v>
      </c>
    </row>
    <row r="5081" spans="1:10">
      <c r="A5081" s="1" t="s">
        <v>417</v>
      </c>
      <c r="B5081" t="str">
        <f t="shared" si="713"/>
        <v xml:space="preserve"> wodzisławski </v>
      </c>
      <c r="C5081" s="4" t="s">
        <v>16</v>
      </c>
      <c r="D5081" s="6">
        <v>11245</v>
      </c>
      <c r="E5081" s="6">
        <v>5603</v>
      </c>
      <c r="F5081" s="6">
        <v>5642</v>
      </c>
      <c r="G5081" t="b">
        <f t="shared" si="716"/>
        <v>0</v>
      </c>
      <c r="H5081" t="b">
        <f t="shared" si="717"/>
        <v>1</v>
      </c>
      <c r="I5081" t="b">
        <f t="shared" si="718"/>
        <v>1</v>
      </c>
      <c r="J5081" t="b">
        <f t="shared" si="719"/>
        <v>0</v>
      </c>
    </row>
    <row r="5082" spans="1:10">
      <c r="A5082" s="1" t="s">
        <v>417</v>
      </c>
      <c r="B5082" t="str">
        <f t="shared" si="713"/>
        <v xml:space="preserve"> wodzisławski </v>
      </c>
      <c r="C5082" s="4" t="s">
        <v>17</v>
      </c>
      <c r="D5082" s="6">
        <v>11431</v>
      </c>
      <c r="E5082" s="6">
        <v>5635</v>
      </c>
      <c r="F5082" s="6">
        <v>5796</v>
      </c>
      <c r="G5082" t="b">
        <f t="shared" si="716"/>
        <v>0</v>
      </c>
      <c r="H5082" t="b">
        <f t="shared" si="717"/>
        <v>1</v>
      </c>
      <c r="I5082" t="b">
        <f t="shared" si="718"/>
        <v>1</v>
      </c>
      <c r="J5082" t="b">
        <f t="shared" si="719"/>
        <v>0</v>
      </c>
    </row>
    <row r="5083" spans="1:10">
      <c r="A5083" s="1" t="s">
        <v>417</v>
      </c>
      <c r="B5083" t="str">
        <f t="shared" si="713"/>
        <v xml:space="preserve"> wodzisławski </v>
      </c>
      <c r="C5083" s="4" t="s">
        <v>18</v>
      </c>
      <c r="D5083" s="6">
        <v>10061</v>
      </c>
      <c r="E5083" s="6">
        <v>4646</v>
      </c>
      <c r="F5083" s="6">
        <v>5415</v>
      </c>
      <c r="G5083" t="b">
        <f t="shared" si="716"/>
        <v>0</v>
      </c>
      <c r="H5083" t="b">
        <f t="shared" si="717"/>
        <v>1</v>
      </c>
      <c r="I5083" t="b">
        <f t="shared" si="718"/>
        <v>1</v>
      </c>
      <c r="J5083" t="b">
        <f t="shared" si="719"/>
        <v>0</v>
      </c>
    </row>
    <row r="5084" spans="1:10">
      <c r="A5084" s="1" t="s">
        <v>417</v>
      </c>
      <c r="B5084" t="str">
        <f t="shared" si="713"/>
        <v xml:space="preserve"> wodzisławski </v>
      </c>
      <c r="C5084" s="4" t="s">
        <v>19</v>
      </c>
      <c r="D5084" s="6">
        <v>8555</v>
      </c>
      <c r="E5084" s="6">
        <v>3860</v>
      </c>
      <c r="F5084" s="6">
        <v>4695</v>
      </c>
      <c r="G5084" t="b">
        <f t="shared" si="716"/>
        <v>0</v>
      </c>
      <c r="H5084" t="b">
        <f t="shared" si="717"/>
        <v>1</v>
      </c>
      <c r="I5084" t="b">
        <f t="shared" si="718"/>
        <v>1</v>
      </c>
      <c r="J5084" t="b">
        <f t="shared" si="719"/>
        <v>0</v>
      </c>
    </row>
    <row r="5085" spans="1:10">
      <c r="A5085" s="1" t="s">
        <v>417</v>
      </c>
      <c r="B5085" t="str">
        <f t="shared" si="713"/>
        <v xml:space="preserve"> wodzisławski </v>
      </c>
      <c r="C5085" s="4" t="s">
        <v>5</v>
      </c>
      <c r="D5085" s="6">
        <v>17334</v>
      </c>
      <c r="E5085" s="6">
        <v>6797</v>
      </c>
      <c r="F5085" s="6">
        <v>10537</v>
      </c>
      <c r="G5085" t="b">
        <f t="shared" si="716"/>
        <v>1</v>
      </c>
      <c r="H5085" t="b">
        <f t="shared" si="717"/>
        <v>1</v>
      </c>
      <c r="I5085" t="b">
        <f t="shared" si="718"/>
        <v>0</v>
      </c>
      <c r="J5085" t="b">
        <f t="shared" si="719"/>
        <v>0</v>
      </c>
    </row>
    <row r="5086" spans="1:10">
      <c r="A5086" s="1" t="s">
        <v>417</v>
      </c>
      <c r="B5086" t="str">
        <f t="shared" si="713"/>
        <v xml:space="preserve"> wodzisławski </v>
      </c>
      <c r="C5086" s="4" t="s">
        <v>4</v>
      </c>
      <c r="D5086" s="6">
        <f>SUM(D5084:D5085)</f>
        <v>25889</v>
      </c>
      <c r="E5086" s="6">
        <f>SUM(E5084:E5085)</f>
        <v>10657</v>
      </c>
      <c r="F5086" s="6">
        <f t="shared" ref="F5086" si="720">SUM(F5084:F5085)</f>
        <v>15232</v>
      </c>
      <c r="G5086" t="b">
        <f t="shared" si="716"/>
        <v>1</v>
      </c>
      <c r="H5086" t="b">
        <f t="shared" si="717"/>
        <v>0</v>
      </c>
      <c r="I5086" t="b">
        <f t="shared" si="718"/>
        <v>1</v>
      </c>
      <c r="J5086" t="b">
        <f t="shared" si="719"/>
        <v>0</v>
      </c>
    </row>
    <row r="5087" spans="1:10">
      <c r="A5087" s="1" t="s">
        <v>417</v>
      </c>
      <c r="B5087" t="str">
        <f t="shared" si="713"/>
        <v xml:space="preserve"> zawierciański </v>
      </c>
      <c r="C5087" s="4" t="s">
        <v>82</v>
      </c>
      <c r="D5087" s="6">
        <v>119952</v>
      </c>
      <c r="E5087" s="6">
        <v>57988</v>
      </c>
      <c r="F5087" s="6">
        <v>61964</v>
      </c>
      <c r="G5087" t="b">
        <f t="shared" si="716"/>
        <v>1</v>
      </c>
      <c r="H5087" t="b">
        <f t="shared" si="717"/>
        <v>1</v>
      </c>
      <c r="I5087" t="b">
        <f t="shared" si="718"/>
        <v>1</v>
      </c>
      <c r="J5087" t="b">
        <f t="shared" si="719"/>
        <v>1</v>
      </c>
    </row>
    <row r="5088" spans="1:10">
      <c r="A5088" s="1" t="s">
        <v>417</v>
      </c>
      <c r="B5088" t="str">
        <f t="shared" si="713"/>
        <v xml:space="preserve"> zawierciański </v>
      </c>
      <c r="C5088" s="4" t="s">
        <v>6</v>
      </c>
      <c r="D5088" s="6">
        <v>5057</v>
      </c>
      <c r="E5088" s="6">
        <v>2608</v>
      </c>
      <c r="F5088" s="6">
        <v>2449</v>
      </c>
      <c r="G5088" t="b">
        <f t="shared" si="716"/>
        <v>0</v>
      </c>
      <c r="H5088" t="b">
        <f t="shared" si="717"/>
        <v>1</v>
      </c>
      <c r="I5088" t="b">
        <f t="shared" si="718"/>
        <v>1</v>
      </c>
      <c r="J5088" t="b">
        <f t="shared" si="719"/>
        <v>0</v>
      </c>
    </row>
    <row r="5089" spans="1:10">
      <c r="A5089" s="1" t="s">
        <v>417</v>
      </c>
      <c r="B5089" t="str">
        <f t="shared" si="713"/>
        <v xml:space="preserve"> zawierciański </v>
      </c>
      <c r="C5089" s="4" t="s">
        <v>7</v>
      </c>
      <c r="D5089" s="6">
        <v>5698</v>
      </c>
      <c r="E5089" s="6">
        <v>2941</v>
      </c>
      <c r="F5089" s="6">
        <v>2757</v>
      </c>
      <c r="G5089" t="b">
        <f t="shared" si="716"/>
        <v>0</v>
      </c>
      <c r="H5089" t="b">
        <f t="shared" si="717"/>
        <v>1</v>
      </c>
      <c r="I5089" t="b">
        <f t="shared" si="718"/>
        <v>1</v>
      </c>
      <c r="J5089" t="b">
        <f t="shared" si="719"/>
        <v>0</v>
      </c>
    </row>
    <row r="5090" spans="1:10">
      <c r="A5090" s="1" t="s">
        <v>417</v>
      </c>
      <c r="B5090" t="str">
        <f t="shared" si="713"/>
        <v xml:space="preserve"> zawierciański </v>
      </c>
      <c r="C5090" s="4" t="s">
        <v>8</v>
      </c>
      <c r="D5090" s="6">
        <v>5084</v>
      </c>
      <c r="E5090" s="6">
        <v>2643</v>
      </c>
      <c r="F5090" s="6">
        <v>2441</v>
      </c>
      <c r="G5090" t="b">
        <f t="shared" si="716"/>
        <v>0</v>
      </c>
      <c r="H5090" t="b">
        <f t="shared" si="717"/>
        <v>1</v>
      </c>
      <c r="I5090" t="b">
        <f t="shared" si="718"/>
        <v>1</v>
      </c>
      <c r="J5090" t="b">
        <f t="shared" si="719"/>
        <v>0</v>
      </c>
    </row>
    <row r="5091" spans="1:10">
      <c r="A5091" s="1" t="s">
        <v>417</v>
      </c>
      <c r="B5091" t="str">
        <f t="shared" si="713"/>
        <v xml:space="preserve"> zawierciański </v>
      </c>
      <c r="C5091" s="4" t="s">
        <v>9</v>
      </c>
      <c r="D5091" s="6">
        <v>5526</v>
      </c>
      <c r="E5091" s="6">
        <v>2734</v>
      </c>
      <c r="F5091" s="6">
        <v>2792</v>
      </c>
      <c r="G5091" t="b">
        <f t="shared" si="716"/>
        <v>0</v>
      </c>
      <c r="H5091" t="b">
        <f t="shared" si="717"/>
        <v>1</v>
      </c>
      <c r="I5091" t="b">
        <f t="shared" si="718"/>
        <v>1</v>
      </c>
      <c r="J5091" t="b">
        <f t="shared" si="719"/>
        <v>0</v>
      </c>
    </row>
    <row r="5092" spans="1:10">
      <c r="A5092" s="1" t="s">
        <v>417</v>
      </c>
      <c r="B5092" t="str">
        <f t="shared" si="713"/>
        <v xml:space="preserve"> zawierciański </v>
      </c>
      <c r="C5092" s="4" t="s">
        <v>10</v>
      </c>
      <c r="D5092" s="6">
        <v>6720</v>
      </c>
      <c r="E5092" s="6">
        <v>3403</v>
      </c>
      <c r="F5092" s="6">
        <v>3317</v>
      </c>
      <c r="G5092" t="b">
        <f t="shared" si="716"/>
        <v>0</v>
      </c>
      <c r="H5092" t="b">
        <f t="shared" si="717"/>
        <v>1</v>
      </c>
      <c r="I5092" t="b">
        <f t="shared" si="718"/>
        <v>1</v>
      </c>
      <c r="J5092" t="b">
        <f t="shared" si="719"/>
        <v>0</v>
      </c>
    </row>
    <row r="5093" spans="1:10">
      <c r="A5093" s="1" t="s">
        <v>417</v>
      </c>
      <c r="B5093" t="str">
        <f t="shared" si="713"/>
        <v xml:space="preserve"> zawierciański </v>
      </c>
      <c r="C5093" s="4" t="s">
        <v>11</v>
      </c>
      <c r="D5093" s="6">
        <v>7824</v>
      </c>
      <c r="E5093" s="6">
        <v>4098</v>
      </c>
      <c r="F5093" s="6">
        <v>3726</v>
      </c>
      <c r="G5093" t="b">
        <f t="shared" si="716"/>
        <v>0</v>
      </c>
      <c r="H5093" t="b">
        <f t="shared" si="717"/>
        <v>1</v>
      </c>
      <c r="I5093" t="b">
        <f t="shared" si="718"/>
        <v>1</v>
      </c>
      <c r="J5093" t="b">
        <f t="shared" si="719"/>
        <v>0</v>
      </c>
    </row>
    <row r="5094" spans="1:10">
      <c r="A5094" s="1" t="s">
        <v>417</v>
      </c>
      <c r="B5094" t="str">
        <f t="shared" si="713"/>
        <v xml:space="preserve"> zawierciański </v>
      </c>
      <c r="C5094" s="4" t="s">
        <v>12</v>
      </c>
      <c r="D5094" s="6">
        <v>9020</v>
      </c>
      <c r="E5094" s="6">
        <v>4693</v>
      </c>
      <c r="F5094" s="6">
        <v>4327</v>
      </c>
      <c r="G5094" t="b">
        <f t="shared" si="716"/>
        <v>0</v>
      </c>
      <c r="H5094" t="b">
        <f t="shared" si="717"/>
        <v>1</v>
      </c>
      <c r="I5094" t="b">
        <f t="shared" si="718"/>
        <v>1</v>
      </c>
      <c r="J5094" t="b">
        <f t="shared" si="719"/>
        <v>0</v>
      </c>
    </row>
    <row r="5095" spans="1:10">
      <c r="A5095" s="1" t="s">
        <v>417</v>
      </c>
      <c r="B5095" t="str">
        <f t="shared" si="713"/>
        <v xml:space="preserve"> zawierciański </v>
      </c>
      <c r="C5095" s="4" t="s">
        <v>13</v>
      </c>
      <c r="D5095" s="6">
        <v>9501</v>
      </c>
      <c r="E5095" s="6">
        <v>4892</v>
      </c>
      <c r="F5095" s="6">
        <v>4609</v>
      </c>
      <c r="G5095" t="b">
        <f t="shared" si="716"/>
        <v>0</v>
      </c>
      <c r="H5095" t="b">
        <f t="shared" si="717"/>
        <v>1</v>
      </c>
      <c r="I5095" t="b">
        <f t="shared" si="718"/>
        <v>1</v>
      </c>
      <c r="J5095" t="b">
        <f t="shared" si="719"/>
        <v>0</v>
      </c>
    </row>
    <row r="5096" spans="1:10">
      <c r="A5096" s="1" t="s">
        <v>417</v>
      </c>
      <c r="B5096" t="str">
        <f t="shared" si="713"/>
        <v xml:space="preserve"> zawierciański </v>
      </c>
      <c r="C5096" s="4" t="s">
        <v>14</v>
      </c>
      <c r="D5096" s="6">
        <v>8803</v>
      </c>
      <c r="E5096" s="6">
        <v>4477</v>
      </c>
      <c r="F5096" s="6">
        <v>4326</v>
      </c>
      <c r="G5096" t="b">
        <f t="shared" si="716"/>
        <v>0</v>
      </c>
      <c r="H5096" t="b">
        <f t="shared" si="717"/>
        <v>1</v>
      </c>
      <c r="I5096" t="b">
        <f t="shared" si="718"/>
        <v>1</v>
      </c>
      <c r="J5096" t="b">
        <f t="shared" si="719"/>
        <v>0</v>
      </c>
    </row>
    <row r="5097" spans="1:10">
      <c r="A5097" s="1" t="s">
        <v>417</v>
      </c>
      <c r="B5097" t="str">
        <f t="shared" si="713"/>
        <v xml:space="preserve"> zawierciański </v>
      </c>
      <c r="C5097" s="4" t="s">
        <v>15</v>
      </c>
      <c r="D5097" s="6">
        <v>7518</v>
      </c>
      <c r="E5097" s="6">
        <v>3777</v>
      </c>
      <c r="F5097" s="6">
        <v>3741</v>
      </c>
      <c r="G5097" t="b">
        <f t="shared" si="716"/>
        <v>0</v>
      </c>
      <c r="H5097" t="b">
        <f t="shared" si="717"/>
        <v>1</v>
      </c>
      <c r="I5097" t="b">
        <f t="shared" si="718"/>
        <v>1</v>
      </c>
      <c r="J5097" t="b">
        <f t="shared" si="719"/>
        <v>0</v>
      </c>
    </row>
    <row r="5098" spans="1:10">
      <c r="A5098" s="1" t="s">
        <v>417</v>
      </c>
      <c r="B5098" t="str">
        <f t="shared" si="713"/>
        <v xml:space="preserve"> zawierciański </v>
      </c>
      <c r="C5098" s="4" t="s">
        <v>16</v>
      </c>
      <c r="D5098" s="6">
        <v>7706</v>
      </c>
      <c r="E5098" s="6">
        <v>3751</v>
      </c>
      <c r="F5098" s="6">
        <v>3955</v>
      </c>
      <c r="G5098" t="b">
        <f t="shared" si="716"/>
        <v>0</v>
      </c>
      <c r="H5098" t="b">
        <f t="shared" si="717"/>
        <v>1</v>
      </c>
      <c r="I5098" t="b">
        <f t="shared" si="718"/>
        <v>1</v>
      </c>
      <c r="J5098" t="b">
        <f t="shared" si="719"/>
        <v>0</v>
      </c>
    </row>
    <row r="5099" spans="1:10">
      <c r="A5099" s="1" t="s">
        <v>417</v>
      </c>
      <c r="B5099" t="str">
        <f t="shared" si="713"/>
        <v xml:space="preserve"> zawierciański </v>
      </c>
      <c r="C5099" s="4" t="s">
        <v>17</v>
      </c>
      <c r="D5099" s="6">
        <v>9394</v>
      </c>
      <c r="E5099" s="6">
        <v>4461</v>
      </c>
      <c r="F5099" s="6">
        <v>4933</v>
      </c>
      <c r="G5099" t="b">
        <f t="shared" si="716"/>
        <v>0</v>
      </c>
      <c r="H5099" t="b">
        <f t="shared" si="717"/>
        <v>1</v>
      </c>
      <c r="I5099" t="b">
        <f t="shared" si="718"/>
        <v>1</v>
      </c>
      <c r="J5099" t="b">
        <f t="shared" si="719"/>
        <v>0</v>
      </c>
    </row>
    <row r="5100" spans="1:10">
      <c r="A5100" s="1" t="s">
        <v>417</v>
      </c>
      <c r="B5100" t="str">
        <f t="shared" si="713"/>
        <v xml:space="preserve"> zawierciański </v>
      </c>
      <c r="C5100" s="4" t="s">
        <v>18</v>
      </c>
      <c r="D5100" s="6">
        <v>9723</v>
      </c>
      <c r="E5100" s="6">
        <v>4629</v>
      </c>
      <c r="F5100" s="6">
        <v>5094</v>
      </c>
      <c r="G5100" t="b">
        <f t="shared" si="716"/>
        <v>0</v>
      </c>
      <c r="H5100" t="b">
        <f t="shared" si="717"/>
        <v>1</v>
      </c>
      <c r="I5100" t="b">
        <f t="shared" si="718"/>
        <v>1</v>
      </c>
      <c r="J5100" t="b">
        <f t="shared" si="719"/>
        <v>0</v>
      </c>
    </row>
    <row r="5101" spans="1:10">
      <c r="A5101" s="1" t="s">
        <v>417</v>
      </c>
      <c r="B5101" t="str">
        <f t="shared" si="713"/>
        <v xml:space="preserve"> zawierciański </v>
      </c>
      <c r="C5101" s="4" t="s">
        <v>19</v>
      </c>
      <c r="D5101" s="6">
        <v>8386</v>
      </c>
      <c r="E5101" s="6">
        <v>3814</v>
      </c>
      <c r="F5101" s="6">
        <v>4572</v>
      </c>
      <c r="G5101" t="b">
        <f t="shared" si="716"/>
        <v>0</v>
      </c>
      <c r="H5101" t="b">
        <f t="shared" si="717"/>
        <v>1</v>
      </c>
      <c r="I5101" t="b">
        <f t="shared" si="718"/>
        <v>1</v>
      </c>
      <c r="J5101" t="b">
        <f t="shared" si="719"/>
        <v>0</v>
      </c>
    </row>
    <row r="5102" spans="1:10">
      <c r="A5102" s="1" t="s">
        <v>417</v>
      </c>
      <c r="B5102" t="str">
        <f t="shared" si="713"/>
        <v xml:space="preserve"> zawierciański </v>
      </c>
      <c r="C5102" s="4" t="s">
        <v>5</v>
      </c>
      <c r="D5102" s="6">
        <v>13992</v>
      </c>
      <c r="E5102" s="6">
        <v>5067</v>
      </c>
      <c r="F5102" s="6">
        <v>8925</v>
      </c>
      <c r="G5102" t="b">
        <f t="shared" si="716"/>
        <v>1</v>
      </c>
      <c r="H5102" t="b">
        <f t="shared" si="717"/>
        <v>1</v>
      </c>
      <c r="I5102" t="b">
        <f t="shared" si="718"/>
        <v>0</v>
      </c>
      <c r="J5102" t="b">
        <f t="shared" si="719"/>
        <v>0</v>
      </c>
    </row>
    <row r="5103" spans="1:10">
      <c r="A5103" s="1" t="s">
        <v>417</v>
      </c>
      <c r="B5103" t="str">
        <f t="shared" si="713"/>
        <v xml:space="preserve"> zawierciański </v>
      </c>
      <c r="C5103" s="4" t="s">
        <v>4</v>
      </c>
      <c r="D5103" s="6">
        <f>SUM(D5101:D5102)</f>
        <v>22378</v>
      </c>
      <c r="E5103" s="6">
        <f>SUM(E5101:E5102)</f>
        <v>8881</v>
      </c>
      <c r="F5103" s="6">
        <f t="shared" ref="F5103" si="721">SUM(F5101:F5102)</f>
        <v>13497</v>
      </c>
      <c r="G5103" t="b">
        <f t="shared" si="716"/>
        <v>1</v>
      </c>
      <c r="H5103" t="b">
        <f t="shared" si="717"/>
        <v>0</v>
      </c>
      <c r="I5103" t="b">
        <f t="shared" si="718"/>
        <v>1</v>
      </c>
      <c r="J5103" t="b">
        <f t="shared" si="719"/>
        <v>0</v>
      </c>
    </row>
    <row r="5104" spans="1:10">
      <c r="A5104" s="1" t="s">
        <v>417</v>
      </c>
      <c r="B5104" t="str">
        <f t="shared" si="713"/>
        <v xml:space="preserve"> żywiecki </v>
      </c>
      <c r="C5104" s="4" t="s">
        <v>330</v>
      </c>
      <c r="D5104" s="6">
        <v>153026</v>
      </c>
      <c r="E5104" s="6">
        <v>74759</v>
      </c>
      <c r="F5104" s="6">
        <v>78267</v>
      </c>
      <c r="G5104" t="b">
        <f t="shared" si="716"/>
        <v>1</v>
      </c>
      <c r="H5104" t="b">
        <f t="shared" si="717"/>
        <v>1</v>
      </c>
      <c r="I5104" t="b">
        <f t="shared" si="718"/>
        <v>1</v>
      </c>
      <c r="J5104" t="b">
        <f t="shared" si="719"/>
        <v>1</v>
      </c>
    </row>
    <row r="5105" spans="1:10">
      <c r="A5105" s="1" t="s">
        <v>417</v>
      </c>
      <c r="B5105" t="str">
        <f t="shared" si="713"/>
        <v xml:space="preserve"> żywiecki </v>
      </c>
      <c r="C5105" s="4" t="s">
        <v>6</v>
      </c>
      <c r="D5105" s="6">
        <v>7629</v>
      </c>
      <c r="E5105" s="6">
        <v>3878</v>
      </c>
      <c r="F5105" s="6">
        <v>3751</v>
      </c>
      <c r="G5105" t="b">
        <f t="shared" si="716"/>
        <v>0</v>
      </c>
      <c r="H5105" t="b">
        <f t="shared" si="717"/>
        <v>1</v>
      </c>
      <c r="I5105" t="b">
        <f t="shared" si="718"/>
        <v>1</v>
      </c>
      <c r="J5105" t="b">
        <f t="shared" si="719"/>
        <v>0</v>
      </c>
    </row>
    <row r="5106" spans="1:10">
      <c r="A5106" s="1" t="s">
        <v>417</v>
      </c>
      <c r="B5106" t="str">
        <f t="shared" si="713"/>
        <v xml:space="preserve"> żywiecki </v>
      </c>
      <c r="C5106" s="4" t="s">
        <v>7</v>
      </c>
      <c r="D5106" s="6">
        <v>8388</v>
      </c>
      <c r="E5106" s="6">
        <v>4208</v>
      </c>
      <c r="F5106" s="6">
        <v>4180</v>
      </c>
      <c r="G5106" t="b">
        <f t="shared" si="716"/>
        <v>0</v>
      </c>
      <c r="H5106" t="b">
        <f t="shared" si="717"/>
        <v>1</v>
      </c>
      <c r="I5106" t="b">
        <f t="shared" si="718"/>
        <v>1</v>
      </c>
      <c r="J5106" t="b">
        <f t="shared" si="719"/>
        <v>0</v>
      </c>
    </row>
    <row r="5107" spans="1:10">
      <c r="A5107" s="1" t="s">
        <v>417</v>
      </c>
      <c r="B5107" t="str">
        <f t="shared" si="713"/>
        <v xml:space="preserve"> żywiecki </v>
      </c>
      <c r="C5107" s="4" t="s">
        <v>8</v>
      </c>
      <c r="D5107" s="6">
        <v>7591</v>
      </c>
      <c r="E5107" s="6">
        <v>3813</v>
      </c>
      <c r="F5107" s="6">
        <v>3778</v>
      </c>
      <c r="G5107" t="b">
        <f t="shared" si="716"/>
        <v>0</v>
      </c>
      <c r="H5107" t="b">
        <f t="shared" si="717"/>
        <v>1</v>
      </c>
      <c r="I5107" t="b">
        <f t="shared" si="718"/>
        <v>1</v>
      </c>
      <c r="J5107" t="b">
        <f t="shared" si="719"/>
        <v>0</v>
      </c>
    </row>
    <row r="5108" spans="1:10">
      <c r="A5108" s="1" t="s">
        <v>417</v>
      </c>
      <c r="B5108" t="str">
        <f t="shared" si="713"/>
        <v xml:space="preserve"> żywiecki </v>
      </c>
      <c r="C5108" s="4" t="s">
        <v>9</v>
      </c>
      <c r="D5108" s="6">
        <v>8740</v>
      </c>
      <c r="E5108" s="6">
        <v>4456</v>
      </c>
      <c r="F5108" s="6">
        <v>4284</v>
      </c>
      <c r="G5108" t="b">
        <f t="shared" si="716"/>
        <v>0</v>
      </c>
      <c r="H5108" t="b">
        <f t="shared" si="717"/>
        <v>1</v>
      </c>
      <c r="I5108" t="b">
        <f t="shared" si="718"/>
        <v>1</v>
      </c>
      <c r="J5108" t="b">
        <f t="shared" si="719"/>
        <v>0</v>
      </c>
    </row>
    <row r="5109" spans="1:10">
      <c r="A5109" s="1" t="s">
        <v>417</v>
      </c>
      <c r="B5109" t="str">
        <f t="shared" si="713"/>
        <v xml:space="preserve"> żywiecki </v>
      </c>
      <c r="C5109" s="4" t="s">
        <v>10</v>
      </c>
      <c r="D5109" s="6">
        <v>10327</v>
      </c>
      <c r="E5109" s="6">
        <v>5135</v>
      </c>
      <c r="F5109" s="6">
        <v>5192</v>
      </c>
      <c r="G5109" t="b">
        <f t="shared" si="716"/>
        <v>0</v>
      </c>
      <c r="H5109" t="b">
        <f t="shared" si="717"/>
        <v>1</v>
      </c>
      <c r="I5109" t="b">
        <f t="shared" si="718"/>
        <v>1</v>
      </c>
      <c r="J5109" t="b">
        <f t="shared" si="719"/>
        <v>0</v>
      </c>
    </row>
    <row r="5110" spans="1:10">
      <c r="A5110" s="1" t="s">
        <v>417</v>
      </c>
      <c r="B5110" t="str">
        <f t="shared" si="713"/>
        <v xml:space="preserve"> żywiecki </v>
      </c>
      <c r="C5110" s="4" t="s">
        <v>11</v>
      </c>
      <c r="D5110" s="6">
        <v>11674</v>
      </c>
      <c r="E5110" s="6">
        <v>6055</v>
      </c>
      <c r="F5110" s="6">
        <v>5619</v>
      </c>
      <c r="G5110" t="b">
        <f t="shared" si="716"/>
        <v>0</v>
      </c>
      <c r="H5110" t="b">
        <f t="shared" si="717"/>
        <v>1</v>
      </c>
      <c r="I5110" t="b">
        <f t="shared" si="718"/>
        <v>1</v>
      </c>
      <c r="J5110" t="b">
        <f t="shared" si="719"/>
        <v>0</v>
      </c>
    </row>
    <row r="5111" spans="1:10">
      <c r="A5111" s="1" t="s">
        <v>417</v>
      </c>
      <c r="B5111" t="str">
        <f t="shared" si="713"/>
        <v xml:space="preserve"> żywiecki </v>
      </c>
      <c r="C5111" s="4" t="s">
        <v>12</v>
      </c>
      <c r="D5111" s="6">
        <v>12007</v>
      </c>
      <c r="E5111" s="6">
        <v>6255</v>
      </c>
      <c r="F5111" s="6">
        <v>5752</v>
      </c>
      <c r="G5111" t="b">
        <f t="shared" si="716"/>
        <v>0</v>
      </c>
      <c r="H5111" t="b">
        <f t="shared" si="717"/>
        <v>1</v>
      </c>
      <c r="I5111" t="b">
        <f t="shared" si="718"/>
        <v>1</v>
      </c>
      <c r="J5111" t="b">
        <f t="shared" si="719"/>
        <v>0</v>
      </c>
    </row>
    <row r="5112" spans="1:10">
      <c r="A5112" s="1" t="s">
        <v>417</v>
      </c>
      <c r="B5112" t="str">
        <f t="shared" ref="B5112:B5175" si="722">IF(C5111="65+",C5112,B5111)</f>
        <v xml:space="preserve"> żywiecki </v>
      </c>
      <c r="C5112" s="4" t="s">
        <v>13</v>
      </c>
      <c r="D5112" s="6">
        <v>11502</v>
      </c>
      <c r="E5112" s="6">
        <v>5889</v>
      </c>
      <c r="F5112" s="6">
        <v>5613</v>
      </c>
      <c r="G5112" t="b">
        <f t="shared" si="716"/>
        <v>0</v>
      </c>
      <c r="H5112" t="b">
        <f t="shared" si="717"/>
        <v>1</v>
      </c>
      <c r="I5112" t="b">
        <f t="shared" si="718"/>
        <v>1</v>
      </c>
      <c r="J5112" t="b">
        <f t="shared" si="719"/>
        <v>0</v>
      </c>
    </row>
    <row r="5113" spans="1:10">
      <c r="A5113" s="1" t="s">
        <v>417</v>
      </c>
      <c r="B5113" t="str">
        <f t="shared" si="722"/>
        <v xml:space="preserve"> żywiecki </v>
      </c>
      <c r="C5113" s="4" t="s">
        <v>14</v>
      </c>
      <c r="D5113" s="6">
        <v>11035</v>
      </c>
      <c r="E5113" s="6">
        <v>5616</v>
      </c>
      <c r="F5113" s="6">
        <v>5419</v>
      </c>
      <c r="G5113" t="b">
        <f t="shared" si="716"/>
        <v>0</v>
      </c>
      <c r="H5113" t="b">
        <f t="shared" si="717"/>
        <v>1</v>
      </c>
      <c r="I5113" t="b">
        <f t="shared" si="718"/>
        <v>1</v>
      </c>
      <c r="J5113" t="b">
        <f t="shared" si="719"/>
        <v>0</v>
      </c>
    </row>
    <row r="5114" spans="1:10">
      <c r="A5114" s="1" t="s">
        <v>417</v>
      </c>
      <c r="B5114" t="str">
        <f t="shared" si="722"/>
        <v xml:space="preserve"> żywiecki </v>
      </c>
      <c r="C5114" s="4" t="s">
        <v>15</v>
      </c>
      <c r="D5114" s="6">
        <v>10027</v>
      </c>
      <c r="E5114" s="6">
        <v>5017</v>
      </c>
      <c r="F5114" s="6">
        <v>5010</v>
      </c>
      <c r="G5114" t="b">
        <f t="shared" si="716"/>
        <v>0</v>
      </c>
      <c r="H5114" t="b">
        <f t="shared" si="717"/>
        <v>1</v>
      </c>
      <c r="I5114" t="b">
        <f t="shared" si="718"/>
        <v>1</v>
      </c>
      <c r="J5114" t="b">
        <f t="shared" si="719"/>
        <v>0</v>
      </c>
    </row>
    <row r="5115" spans="1:10">
      <c r="A5115" s="1" t="s">
        <v>417</v>
      </c>
      <c r="B5115" t="str">
        <f t="shared" si="722"/>
        <v xml:space="preserve"> żywiecki </v>
      </c>
      <c r="C5115" s="4" t="s">
        <v>16</v>
      </c>
      <c r="D5115" s="6">
        <v>10154</v>
      </c>
      <c r="E5115" s="6">
        <v>5138</v>
      </c>
      <c r="F5115" s="6">
        <v>5016</v>
      </c>
      <c r="G5115" t="b">
        <f t="shared" si="716"/>
        <v>0</v>
      </c>
      <c r="H5115" t="b">
        <f t="shared" si="717"/>
        <v>1</v>
      </c>
      <c r="I5115" t="b">
        <f t="shared" si="718"/>
        <v>1</v>
      </c>
      <c r="J5115" t="b">
        <f t="shared" si="719"/>
        <v>0</v>
      </c>
    </row>
    <row r="5116" spans="1:10">
      <c r="A5116" s="1" t="s">
        <v>417</v>
      </c>
      <c r="B5116" t="str">
        <f t="shared" si="722"/>
        <v xml:space="preserve"> żywiecki </v>
      </c>
      <c r="C5116" s="4" t="s">
        <v>17</v>
      </c>
      <c r="D5116" s="6">
        <v>10647</v>
      </c>
      <c r="E5116" s="6">
        <v>5340</v>
      </c>
      <c r="F5116" s="6">
        <v>5307</v>
      </c>
      <c r="G5116" t="b">
        <f t="shared" si="716"/>
        <v>0</v>
      </c>
      <c r="H5116" t="b">
        <f t="shared" si="717"/>
        <v>1</v>
      </c>
      <c r="I5116" t="b">
        <f t="shared" si="718"/>
        <v>1</v>
      </c>
      <c r="J5116" t="b">
        <f t="shared" si="719"/>
        <v>0</v>
      </c>
    </row>
    <row r="5117" spans="1:10">
      <c r="A5117" s="1" t="s">
        <v>417</v>
      </c>
      <c r="B5117" t="str">
        <f t="shared" si="722"/>
        <v xml:space="preserve"> żywiecki </v>
      </c>
      <c r="C5117" s="4" t="s">
        <v>18</v>
      </c>
      <c r="D5117" s="6">
        <v>9642</v>
      </c>
      <c r="E5117" s="6">
        <v>4565</v>
      </c>
      <c r="F5117" s="6">
        <v>5077</v>
      </c>
      <c r="G5117" t="b">
        <f t="shared" si="716"/>
        <v>0</v>
      </c>
      <c r="H5117" t="b">
        <f t="shared" si="717"/>
        <v>1</v>
      </c>
      <c r="I5117" t="b">
        <f t="shared" si="718"/>
        <v>1</v>
      </c>
      <c r="J5117" t="b">
        <f t="shared" si="719"/>
        <v>0</v>
      </c>
    </row>
    <row r="5118" spans="1:10">
      <c r="A5118" s="1" t="s">
        <v>417</v>
      </c>
      <c r="B5118" t="str">
        <f t="shared" si="722"/>
        <v xml:space="preserve"> żywiecki </v>
      </c>
      <c r="C5118" s="4" t="s">
        <v>19</v>
      </c>
      <c r="D5118" s="6">
        <v>8018</v>
      </c>
      <c r="E5118" s="6">
        <v>3706</v>
      </c>
      <c r="F5118" s="6">
        <v>4312</v>
      </c>
      <c r="G5118" t="b">
        <f t="shared" si="716"/>
        <v>0</v>
      </c>
      <c r="H5118" t="b">
        <f t="shared" si="717"/>
        <v>1</v>
      </c>
      <c r="I5118" t="b">
        <f t="shared" si="718"/>
        <v>1</v>
      </c>
      <c r="J5118" t="b">
        <f t="shared" si="719"/>
        <v>0</v>
      </c>
    </row>
    <row r="5119" spans="1:10">
      <c r="A5119" s="1" t="s">
        <v>417</v>
      </c>
      <c r="B5119" t="str">
        <f t="shared" si="722"/>
        <v xml:space="preserve"> żywiecki </v>
      </c>
      <c r="C5119" s="4" t="s">
        <v>5</v>
      </c>
      <c r="D5119" s="6">
        <v>15645</v>
      </c>
      <c r="E5119" s="6">
        <v>5688</v>
      </c>
      <c r="F5119" s="6">
        <v>9957</v>
      </c>
      <c r="G5119" t="b">
        <f t="shared" si="716"/>
        <v>1</v>
      </c>
      <c r="H5119" t="b">
        <f t="shared" si="717"/>
        <v>1</v>
      </c>
      <c r="I5119" t="b">
        <f t="shared" si="718"/>
        <v>0</v>
      </c>
      <c r="J5119" t="b">
        <f t="shared" si="719"/>
        <v>0</v>
      </c>
    </row>
    <row r="5120" spans="1:10">
      <c r="A5120" s="1" t="s">
        <v>417</v>
      </c>
      <c r="B5120" t="str">
        <f t="shared" si="722"/>
        <v xml:space="preserve"> żywiecki </v>
      </c>
      <c r="C5120" s="4" t="s">
        <v>4</v>
      </c>
      <c r="D5120" s="6">
        <f>SUM(D5118:D5119)</f>
        <v>23663</v>
      </c>
      <c r="E5120" s="6">
        <f>SUM(E5118:E5119)</f>
        <v>9394</v>
      </c>
      <c r="F5120" s="6">
        <f t="shared" ref="F5120" si="723">SUM(F5118:F5119)</f>
        <v>14269</v>
      </c>
      <c r="G5120" t="b">
        <f t="shared" si="716"/>
        <v>1</v>
      </c>
      <c r="H5120" t="b">
        <f t="shared" si="717"/>
        <v>0</v>
      </c>
      <c r="I5120" t="b">
        <f t="shared" si="718"/>
        <v>1</v>
      </c>
      <c r="J5120" t="b">
        <f t="shared" si="719"/>
        <v>0</v>
      </c>
    </row>
    <row r="5121" spans="1:10">
      <c r="A5121" s="1" t="s">
        <v>418</v>
      </c>
      <c r="B5121" t="s">
        <v>666</v>
      </c>
      <c r="C5121" s="1" t="s">
        <v>83</v>
      </c>
      <c r="D5121" s="2">
        <v>1254505</v>
      </c>
      <c r="E5121" s="3">
        <v>611902</v>
      </c>
      <c r="F5121" s="3">
        <v>642603</v>
      </c>
      <c r="G5121" t="b">
        <f>IFERROR(IF(SEARCH(" - ",C5121)&gt;0,FALSE,TRUE),TRUE)</f>
        <v>1</v>
      </c>
      <c r="H5121" t="b">
        <f>IFERROR(IF(SEARCH("65+",C5121)&gt;0,FALSE,TRUE),TRUE)</f>
        <v>1</v>
      </c>
      <c r="I5121" t="b">
        <f>IFERROR(IF(SEARCH("70",C5121)&gt;0,FALSE,TRUE),TRUE)</f>
        <v>1</v>
      </c>
      <c r="J5121" t="b">
        <f>AND(G5121:I5121)</f>
        <v>1</v>
      </c>
    </row>
    <row r="5122" spans="1:10">
      <c r="A5122" s="1" t="s">
        <v>418</v>
      </c>
      <c r="B5122" t="str">
        <f t="shared" si="722"/>
        <v>Wszystkie</v>
      </c>
      <c r="C5122" s="4" t="s">
        <v>6</v>
      </c>
      <c r="D5122" s="5">
        <v>54180</v>
      </c>
      <c r="E5122" s="5">
        <v>27871</v>
      </c>
      <c r="F5122" s="5">
        <v>26309</v>
      </c>
      <c r="G5122" t="b">
        <f t="shared" ref="G5122:G5185" si="724">IFERROR(IF(SEARCH(" - ",C5122)&gt;0,FALSE,TRUE),TRUE)</f>
        <v>0</v>
      </c>
      <c r="H5122" t="b">
        <f t="shared" ref="H5122:H5185" si="725">IFERROR(IF(SEARCH("65+",C5122)&gt;0,FALSE,TRUE),TRUE)</f>
        <v>1</v>
      </c>
      <c r="I5122" t="b">
        <f t="shared" ref="I5122:I5185" si="726">IFERROR(IF(SEARCH("70",C5122)&gt;0,FALSE,TRUE),TRUE)</f>
        <v>1</v>
      </c>
      <c r="J5122" t="b">
        <f t="shared" ref="J5122:J5185" si="727">AND(G5122:I5122)</f>
        <v>0</v>
      </c>
    </row>
    <row r="5123" spans="1:10">
      <c r="A5123" s="1" t="s">
        <v>418</v>
      </c>
      <c r="B5123" t="str">
        <f t="shared" si="722"/>
        <v>Wszystkie</v>
      </c>
      <c r="C5123" s="4" t="s">
        <v>7</v>
      </c>
      <c r="D5123" s="6">
        <v>61836</v>
      </c>
      <c r="E5123" s="6">
        <v>31766</v>
      </c>
      <c r="F5123" s="6">
        <v>30070</v>
      </c>
      <c r="G5123" t="b">
        <f t="shared" si="724"/>
        <v>0</v>
      </c>
      <c r="H5123" t="b">
        <f t="shared" si="725"/>
        <v>1</v>
      </c>
      <c r="I5123" t="b">
        <f t="shared" si="726"/>
        <v>1</v>
      </c>
      <c r="J5123" t="b">
        <f t="shared" si="727"/>
        <v>0</v>
      </c>
    </row>
    <row r="5124" spans="1:10">
      <c r="A5124" s="1" t="s">
        <v>418</v>
      </c>
      <c r="B5124" t="str">
        <f t="shared" si="722"/>
        <v>Wszystkie</v>
      </c>
      <c r="C5124" s="4" t="s">
        <v>8</v>
      </c>
      <c r="D5124" s="6">
        <v>56798</v>
      </c>
      <c r="E5124" s="6">
        <v>28981</v>
      </c>
      <c r="F5124" s="6">
        <v>27817</v>
      </c>
      <c r="G5124" t="b">
        <f t="shared" si="724"/>
        <v>0</v>
      </c>
      <c r="H5124" t="b">
        <f t="shared" si="725"/>
        <v>1</v>
      </c>
      <c r="I5124" t="b">
        <f t="shared" si="726"/>
        <v>1</v>
      </c>
      <c r="J5124" t="b">
        <f t="shared" si="727"/>
        <v>0</v>
      </c>
    </row>
    <row r="5125" spans="1:10">
      <c r="A5125" s="1" t="s">
        <v>418</v>
      </c>
      <c r="B5125" t="str">
        <f t="shared" si="722"/>
        <v>Wszystkie</v>
      </c>
      <c r="C5125" s="4" t="s">
        <v>9</v>
      </c>
      <c r="D5125" s="6">
        <v>64928</v>
      </c>
      <c r="E5125" s="6">
        <v>33333</v>
      </c>
      <c r="F5125" s="6">
        <v>31595</v>
      </c>
      <c r="G5125" t="b">
        <f t="shared" si="724"/>
        <v>0</v>
      </c>
      <c r="H5125" t="b">
        <f t="shared" si="725"/>
        <v>1</v>
      </c>
      <c r="I5125" t="b">
        <f t="shared" si="726"/>
        <v>1</v>
      </c>
      <c r="J5125" t="b">
        <f t="shared" si="727"/>
        <v>0</v>
      </c>
    </row>
    <row r="5126" spans="1:10">
      <c r="A5126" s="1" t="s">
        <v>418</v>
      </c>
      <c r="B5126" t="str">
        <f t="shared" si="722"/>
        <v>Wszystkie</v>
      </c>
      <c r="C5126" s="4" t="s">
        <v>10</v>
      </c>
      <c r="D5126" s="6">
        <v>80450</v>
      </c>
      <c r="E5126" s="6">
        <v>40984</v>
      </c>
      <c r="F5126" s="6">
        <v>39466</v>
      </c>
      <c r="G5126" t="b">
        <f t="shared" si="724"/>
        <v>0</v>
      </c>
      <c r="H5126" t="b">
        <f t="shared" si="725"/>
        <v>1</v>
      </c>
      <c r="I5126" t="b">
        <f t="shared" si="726"/>
        <v>1</v>
      </c>
      <c r="J5126" t="b">
        <f t="shared" si="727"/>
        <v>0</v>
      </c>
    </row>
    <row r="5127" spans="1:10">
      <c r="A5127" s="1" t="s">
        <v>418</v>
      </c>
      <c r="B5127" t="str">
        <f t="shared" si="722"/>
        <v>Wszystkie</v>
      </c>
      <c r="C5127" s="4" t="s">
        <v>11</v>
      </c>
      <c r="D5127" s="6">
        <v>89434</v>
      </c>
      <c r="E5127" s="6">
        <v>46484</v>
      </c>
      <c r="F5127" s="6">
        <v>42950</v>
      </c>
      <c r="G5127" t="b">
        <f t="shared" si="724"/>
        <v>0</v>
      </c>
      <c r="H5127" t="b">
        <f t="shared" si="725"/>
        <v>1</v>
      </c>
      <c r="I5127" t="b">
        <f t="shared" si="726"/>
        <v>1</v>
      </c>
      <c r="J5127" t="b">
        <f t="shared" si="727"/>
        <v>0</v>
      </c>
    </row>
    <row r="5128" spans="1:10">
      <c r="A5128" s="1" t="s">
        <v>418</v>
      </c>
      <c r="B5128" t="str">
        <f t="shared" si="722"/>
        <v>Wszystkie</v>
      </c>
      <c r="C5128" s="4" t="s">
        <v>12</v>
      </c>
      <c r="D5128" s="6">
        <v>100118</v>
      </c>
      <c r="E5128" s="6">
        <v>51955</v>
      </c>
      <c r="F5128" s="6">
        <v>48163</v>
      </c>
      <c r="G5128" t="b">
        <f t="shared" si="724"/>
        <v>0</v>
      </c>
      <c r="H5128" t="b">
        <f t="shared" si="725"/>
        <v>1</v>
      </c>
      <c r="I5128" t="b">
        <f t="shared" si="726"/>
        <v>1</v>
      </c>
      <c r="J5128" t="b">
        <f t="shared" si="727"/>
        <v>0</v>
      </c>
    </row>
    <row r="5129" spans="1:10">
      <c r="A5129" s="1" t="s">
        <v>418</v>
      </c>
      <c r="B5129" t="str">
        <f t="shared" si="722"/>
        <v>Wszystkie</v>
      </c>
      <c r="C5129" s="4" t="s">
        <v>13</v>
      </c>
      <c r="D5129" s="6">
        <v>96562</v>
      </c>
      <c r="E5129" s="6">
        <v>49953</v>
      </c>
      <c r="F5129" s="6">
        <v>46609</v>
      </c>
      <c r="G5129" t="b">
        <f t="shared" si="724"/>
        <v>0</v>
      </c>
      <c r="H5129" t="b">
        <f t="shared" si="725"/>
        <v>1</v>
      </c>
      <c r="I5129" t="b">
        <f t="shared" si="726"/>
        <v>1</v>
      </c>
      <c r="J5129" t="b">
        <f t="shared" si="727"/>
        <v>0</v>
      </c>
    </row>
    <row r="5130" spans="1:10">
      <c r="A5130" s="1" t="s">
        <v>418</v>
      </c>
      <c r="B5130" t="str">
        <f t="shared" si="722"/>
        <v>Wszystkie</v>
      </c>
      <c r="C5130" s="4" t="s">
        <v>14</v>
      </c>
      <c r="D5130" s="6">
        <v>87694</v>
      </c>
      <c r="E5130" s="6">
        <v>45129</v>
      </c>
      <c r="F5130" s="6">
        <v>42565</v>
      </c>
      <c r="G5130" t="b">
        <f t="shared" si="724"/>
        <v>0</v>
      </c>
      <c r="H5130" t="b">
        <f t="shared" si="725"/>
        <v>1</v>
      </c>
      <c r="I5130" t="b">
        <f t="shared" si="726"/>
        <v>1</v>
      </c>
      <c r="J5130" t="b">
        <f t="shared" si="727"/>
        <v>0</v>
      </c>
    </row>
    <row r="5131" spans="1:10">
      <c r="A5131" s="1" t="s">
        <v>418</v>
      </c>
      <c r="B5131" t="str">
        <f t="shared" si="722"/>
        <v>Wszystkie</v>
      </c>
      <c r="C5131" s="4" t="s">
        <v>15</v>
      </c>
      <c r="D5131" s="6">
        <v>76109</v>
      </c>
      <c r="E5131" s="6">
        <v>38452</v>
      </c>
      <c r="F5131" s="6">
        <v>37657</v>
      </c>
      <c r="G5131" t="b">
        <f t="shared" si="724"/>
        <v>0</v>
      </c>
      <c r="H5131" t="b">
        <f t="shared" si="725"/>
        <v>1</v>
      </c>
      <c r="I5131" t="b">
        <f t="shared" si="726"/>
        <v>1</v>
      </c>
      <c r="J5131" t="b">
        <f t="shared" si="727"/>
        <v>0</v>
      </c>
    </row>
    <row r="5132" spans="1:10">
      <c r="A5132" s="1" t="s">
        <v>418</v>
      </c>
      <c r="B5132" t="str">
        <f t="shared" si="722"/>
        <v>Wszystkie</v>
      </c>
      <c r="C5132" s="4" t="s">
        <v>16</v>
      </c>
      <c r="D5132" s="6">
        <v>78652</v>
      </c>
      <c r="E5132" s="6">
        <v>39479</v>
      </c>
      <c r="F5132" s="6">
        <v>39173</v>
      </c>
      <c r="G5132" t="b">
        <f t="shared" si="724"/>
        <v>0</v>
      </c>
      <c r="H5132" t="b">
        <f t="shared" si="725"/>
        <v>1</v>
      </c>
      <c r="I5132" t="b">
        <f t="shared" si="726"/>
        <v>1</v>
      </c>
      <c r="J5132" t="b">
        <f t="shared" si="727"/>
        <v>0</v>
      </c>
    </row>
    <row r="5133" spans="1:10">
      <c r="A5133" s="1" t="s">
        <v>418</v>
      </c>
      <c r="B5133" t="str">
        <f t="shared" si="722"/>
        <v>Wszystkie</v>
      </c>
      <c r="C5133" s="4" t="s">
        <v>17</v>
      </c>
      <c r="D5133" s="6">
        <v>94782</v>
      </c>
      <c r="E5133" s="6">
        <v>46750</v>
      </c>
      <c r="F5133" s="6">
        <v>48032</v>
      </c>
      <c r="G5133" t="b">
        <f t="shared" si="724"/>
        <v>0</v>
      </c>
      <c r="H5133" t="b">
        <f t="shared" si="725"/>
        <v>1</v>
      </c>
      <c r="I5133" t="b">
        <f t="shared" si="726"/>
        <v>1</v>
      </c>
      <c r="J5133" t="b">
        <f t="shared" si="727"/>
        <v>0</v>
      </c>
    </row>
    <row r="5134" spans="1:10">
      <c r="A5134" s="1" t="s">
        <v>418</v>
      </c>
      <c r="B5134" t="str">
        <f t="shared" si="722"/>
        <v>Wszystkie</v>
      </c>
      <c r="C5134" s="4" t="s">
        <v>18</v>
      </c>
      <c r="D5134" s="6">
        <v>93689</v>
      </c>
      <c r="E5134" s="6">
        <v>44824</v>
      </c>
      <c r="F5134" s="6">
        <v>48865</v>
      </c>
      <c r="G5134" t="b">
        <f t="shared" si="724"/>
        <v>0</v>
      </c>
      <c r="H5134" t="b">
        <f t="shared" si="725"/>
        <v>1</v>
      </c>
      <c r="I5134" t="b">
        <f t="shared" si="726"/>
        <v>1</v>
      </c>
      <c r="J5134" t="b">
        <f t="shared" si="727"/>
        <v>0</v>
      </c>
    </row>
    <row r="5135" spans="1:10">
      <c r="A5135" s="1" t="s">
        <v>418</v>
      </c>
      <c r="B5135" t="str">
        <f t="shared" si="722"/>
        <v>Wszystkie</v>
      </c>
      <c r="C5135" s="4" t="s">
        <v>19</v>
      </c>
      <c r="D5135" s="6">
        <v>76135</v>
      </c>
      <c r="E5135" s="6">
        <v>34536</v>
      </c>
      <c r="F5135" s="6">
        <v>41599</v>
      </c>
      <c r="G5135" t="b">
        <f t="shared" si="724"/>
        <v>0</v>
      </c>
      <c r="H5135" t="b">
        <f t="shared" si="725"/>
        <v>1</v>
      </c>
      <c r="I5135" t="b">
        <f t="shared" si="726"/>
        <v>1</v>
      </c>
      <c r="J5135" t="b">
        <f t="shared" si="727"/>
        <v>0</v>
      </c>
    </row>
    <row r="5136" spans="1:10">
      <c r="A5136" s="1" t="s">
        <v>418</v>
      </c>
      <c r="B5136" t="str">
        <f t="shared" si="722"/>
        <v>Wszystkie</v>
      </c>
      <c r="C5136" s="4" t="s">
        <v>5</v>
      </c>
      <c r="D5136" s="6">
        <v>143138</v>
      </c>
      <c r="E5136" s="6">
        <v>51405</v>
      </c>
      <c r="F5136" s="6">
        <v>91733</v>
      </c>
      <c r="G5136" t="b">
        <f t="shared" si="724"/>
        <v>1</v>
      </c>
      <c r="H5136" t="b">
        <f t="shared" si="725"/>
        <v>1</v>
      </c>
      <c r="I5136" t="b">
        <f t="shared" si="726"/>
        <v>0</v>
      </c>
      <c r="J5136" t="b">
        <f t="shared" si="727"/>
        <v>0</v>
      </c>
    </row>
    <row r="5137" spans="1:10">
      <c r="A5137" s="1" t="s">
        <v>418</v>
      </c>
      <c r="B5137" t="str">
        <f t="shared" si="722"/>
        <v>Wszystkie</v>
      </c>
      <c r="C5137" s="4" t="s">
        <v>4</v>
      </c>
      <c r="D5137" s="6">
        <f>SUM(D5135:D5136)</f>
        <v>219273</v>
      </c>
      <c r="E5137" s="6">
        <f>SUM(E5135:E5136)</f>
        <v>85941</v>
      </c>
      <c r="F5137" s="6">
        <f t="shared" ref="F5137" si="728">SUM(F5135:F5136)</f>
        <v>133332</v>
      </c>
      <c r="G5137" t="b">
        <f t="shared" si="724"/>
        <v>1</v>
      </c>
      <c r="H5137" t="b">
        <f t="shared" si="725"/>
        <v>0</v>
      </c>
      <c r="I5137" t="b">
        <f t="shared" si="726"/>
        <v>1</v>
      </c>
      <c r="J5137" t="b">
        <f t="shared" si="727"/>
        <v>0</v>
      </c>
    </row>
    <row r="5138" spans="1:10">
      <c r="A5138" s="1" t="s">
        <v>418</v>
      </c>
      <c r="B5138" t="str">
        <f t="shared" si="722"/>
        <v xml:space="preserve"> Kielce </v>
      </c>
      <c r="C5138" s="4" t="s">
        <v>331</v>
      </c>
      <c r="D5138" s="6">
        <v>197724</v>
      </c>
      <c r="E5138" s="6">
        <v>92826</v>
      </c>
      <c r="F5138" s="6">
        <v>104898</v>
      </c>
      <c r="G5138" t="b">
        <f t="shared" si="724"/>
        <v>1</v>
      </c>
      <c r="H5138" t="b">
        <f t="shared" si="725"/>
        <v>1</v>
      </c>
      <c r="I5138" t="b">
        <f t="shared" si="726"/>
        <v>1</v>
      </c>
      <c r="J5138" t="b">
        <f t="shared" si="727"/>
        <v>1</v>
      </c>
    </row>
    <row r="5139" spans="1:10">
      <c r="A5139" s="1" t="s">
        <v>418</v>
      </c>
      <c r="B5139" t="str">
        <f t="shared" si="722"/>
        <v xml:space="preserve"> Kielce </v>
      </c>
      <c r="C5139" s="4" t="s">
        <v>6</v>
      </c>
      <c r="D5139" s="6">
        <v>8986</v>
      </c>
      <c r="E5139" s="6">
        <v>4584</v>
      </c>
      <c r="F5139" s="6">
        <v>4402</v>
      </c>
      <c r="G5139" t="b">
        <f t="shared" si="724"/>
        <v>0</v>
      </c>
      <c r="H5139" t="b">
        <f t="shared" si="725"/>
        <v>1</v>
      </c>
      <c r="I5139" t="b">
        <f t="shared" si="726"/>
        <v>1</v>
      </c>
      <c r="J5139" t="b">
        <f t="shared" si="727"/>
        <v>0</v>
      </c>
    </row>
    <row r="5140" spans="1:10">
      <c r="A5140" s="1" t="s">
        <v>418</v>
      </c>
      <c r="B5140" t="str">
        <f t="shared" si="722"/>
        <v xml:space="preserve"> Kielce </v>
      </c>
      <c r="C5140" s="4" t="s">
        <v>7</v>
      </c>
      <c r="D5140" s="6">
        <v>9402</v>
      </c>
      <c r="E5140" s="6">
        <v>4758</v>
      </c>
      <c r="F5140" s="6">
        <v>4644</v>
      </c>
      <c r="G5140" t="b">
        <f t="shared" si="724"/>
        <v>0</v>
      </c>
      <c r="H5140" t="b">
        <f t="shared" si="725"/>
        <v>1</v>
      </c>
      <c r="I5140" t="b">
        <f t="shared" si="726"/>
        <v>1</v>
      </c>
      <c r="J5140" t="b">
        <f t="shared" si="727"/>
        <v>0</v>
      </c>
    </row>
    <row r="5141" spans="1:10">
      <c r="A5141" s="1" t="s">
        <v>418</v>
      </c>
      <c r="B5141" t="str">
        <f t="shared" si="722"/>
        <v xml:space="preserve"> Kielce </v>
      </c>
      <c r="C5141" s="4" t="s">
        <v>8</v>
      </c>
      <c r="D5141" s="6">
        <v>7751</v>
      </c>
      <c r="E5141" s="6">
        <v>4061</v>
      </c>
      <c r="F5141" s="6">
        <v>3690</v>
      </c>
      <c r="G5141" t="b">
        <f t="shared" si="724"/>
        <v>0</v>
      </c>
      <c r="H5141" t="b">
        <f t="shared" si="725"/>
        <v>1</v>
      </c>
      <c r="I5141" t="b">
        <f t="shared" si="726"/>
        <v>1</v>
      </c>
      <c r="J5141" t="b">
        <f t="shared" si="727"/>
        <v>0</v>
      </c>
    </row>
    <row r="5142" spans="1:10">
      <c r="A5142" s="1" t="s">
        <v>418</v>
      </c>
      <c r="B5142" t="str">
        <f t="shared" si="722"/>
        <v xml:space="preserve"> Kielce </v>
      </c>
      <c r="C5142" s="4" t="s">
        <v>9</v>
      </c>
      <c r="D5142" s="6">
        <v>8027</v>
      </c>
      <c r="E5142" s="6">
        <v>4047</v>
      </c>
      <c r="F5142" s="6">
        <v>3980</v>
      </c>
      <c r="G5142" t="b">
        <f t="shared" si="724"/>
        <v>0</v>
      </c>
      <c r="H5142" t="b">
        <f t="shared" si="725"/>
        <v>1</v>
      </c>
      <c r="I5142" t="b">
        <f t="shared" si="726"/>
        <v>1</v>
      </c>
      <c r="J5142" t="b">
        <f t="shared" si="727"/>
        <v>0</v>
      </c>
    </row>
    <row r="5143" spans="1:10">
      <c r="A5143" s="1" t="s">
        <v>418</v>
      </c>
      <c r="B5143" t="str">
        <f t="shared" si="722"/>
        <v xml:space="preserve"> Kielce </v>
      </c>
      <c r="C5143" s="4" t="s">
        <v>10</v>
      </c>
      <c r="D5143" s="6">
        <v>9688</v>
      </c>
      <c r="E5143" s="6">
        <v>4919</v>
      </c>
      <c r="F5143" s="6">
        <v>4769</v>
      </c>
      <c r="G5143" t="b">
        <f t="shared" si="724"/>
        <v>0</v>
      </c>
      <c r="H5143" t="b">
        <f t="shared" si="725"/>
        <v>1</v>
      </c>
      <c r="I5143" t="b">
        <f t="shared" si="726"/>
        <v>1</v>
      </c>
      <c r="J5143" t="b">
        <f t="shared" si="727"/>
        <v>0</v>
      </c>
    </row>
    <row r="5144" spans="1:10">
      <c r="A5144" s="1" t="s">
        <v>418</v>
      </c>
      <c r="B5144" t="str">
        <f t="shared" si="722"/>
        <v xml:space="preserve"> Kielce </v>
      </c>
      <c r="C5144" s="4" t="s">
        <v>11</v>
      </c>
      <c r="D5144" s="6">
        <v>14270</v>
      </c>
      <c r="E5144" s="6">
        <v>7056</v>
      </c>
      <c r="F5144" s="6">
        <v>7214</v>
      </c>
      <c r="G5144" t="b">
        <f t="shared" si="724"/>
        <v>0</v>
      </c>
      <c r="H5144" t="b">
        <f t="shared" si="725"/>
        <v>1</v>
      </c>
      <c r="I5144" t="b">
        <f t="shared" si="726"/>
        <v>1</v>
      </c>
      <c r="J5144" t="b">
        <f t="shared" si="727"/>
        <v>0</v>
      </c>
    </row>
    <row r="5145" spans="1:10">
      <c r="A5145" s="1" t="s">
        <v>418</v>
      </c>
      <c r="B5145" t="str">
        <f t="shared" si="722"/>
        <v xml:space="preserve"> Kielce </v>
      </c>
      <c r="C5145" s="4" t="s">
        <v>12</v>
      </c>
      <c r="D5145" s="6">
        <v>17323</v>
      </c>
      <c r="E5145" s="6">
        <v>8626</v>
      </c>
      <c r="F5145" s="6">
        <v>8697</v>
      </c>
      <c r="G5145" t="b">
        <f t="shared" si="724"/>
        <v>0</v>
      </c>
      <c r="H5145" t="b">
        <f t="shared" si="725"/>
        <v>1</v>
      </c>
      <c r="I5145" t="b">
        <f t="shared" si="726"/>
        <v>1</v>
      </c>
      <c r="J5145" t="b">
        <f t="shared" si="727"/>
        <v>0</v>
      </c>
    </row>
    <row r="5146" spans="1:10">
      <c r="A5146" s="1" t="s">
        <v>418</v>
      </c>
      <c r="B5146" t="str">
        <f t="shared" si="722"/>
        <v xml:space="preserve"> Kielce </v>
      </c>
      <c r="C5146" s="4" t="s">
        <v>13</v>
      </c>
      <c r="D5146" s="6">
        <v>16532</v>
      </c>
      <c r="E5146" s="6">
        <v>8353</v>
      </c>
      <c r="F5146" s="6">
        <v>8179</v>
      </c>
      <c r="G5146" t="b">
        <f t="shared" si="724"/>
        <v>0</v>
      </c>
      <c r="H5146" t="b">
        <f t="shared" si="725"/>
        <v>1</v>
      </c>
      <c r="I5146" t="b">
        <f t="shared" si="726"/>
        <v>1</v>
      </c>
      <c r="J5146" t="b">
        <f t="shared" si="727"/>
        <v>0</v>
      </c>
    </row>
    <row r="5147" spans="1:10">
      <c r="A5147" s="1" t="s">
        <v>418</v>
      </c>
      <c r="B5147" t="str">
        <f t="shared" si="722"/>
        <v xml:space="preserve"> Kielce </v>
      </c>
      <c r="C5147" s="4" t="s">
        <v>14</v>
      </c>
      <c r="D5147" s="6">
        <v>14224</v>
      </c>
      <c r="E5147" s="6">
        <v>7086</v>
      </c>
      <c r="F5147" s="6">
        <v>7138</v>
      </c>
      <c r="G5147" t="b">
        <f t="shared" si="724"/>
        <v>0</v>
      </c>
      <c r="H5147" t="b">
        <f t="shared" si="725"/>
        <v>1</v>
      </c>
      <c r="I5147" t="b">
        <f t="shared" si="726"/>
        <v>1</v>
      </c>
      <c r="J5147" t="b">
        <f t="shared" si="727"/>
        <v>0</v>
      </c>
    </row>
    <row r="5148" spans="1:10">
      <c r="A5148" s="1" t="s">
        <v>418</v>
      </c>
      <c r="B5148" t="str">
        <f t="shared" si="722"/>
        <v xml:space="preserve"> Kielce </v>
      </c>
      <c r="C5148" s="4" t="s">
        <v>15</v>
      </c>
      <c r="D5148" s="6">
        <v>11284</v>
      </c>
      <c r="E5148" s="6">
        <v>5458</v>
      </c>
      <c r="F5148" s="6">
        <v>5826</v>
      </c>
      <c r="G5148" t="b">
        <f t="shared" si="724"/>
        <v>0</v>
      </c>
      <c r="H5148" t="b">
        <f t="shared" si="725"/>
        <v>1</v>
      </c>
      <c r="I5148" t="b">
        <f t="shared" si="726"/>
        <v>1</v>
      </c>
      <c r="J5148" t="b">
        <f t="shared" si="727"/>
        <v>0</v>
      </c>
    </row>
    <row r="5149" spans="1:10">
      <c r="A5149" s="1" t="s">
        <v>418</v>
      </c>
      <c r="B5149" t="str">
        <f t="shared" si="722"/>
        <v xml:space="preserve"> Kielce </v>
      </c>
      <c r="C5149" s="4" t="s">
        <v>16</v>
      </c>
      <c r="D5149" s="6">
        <v>11591</v>
      </c>
      <c r="E5149" s="6">
        <v>5407</v>
      </c>
      <c r="F5149" s="6">
        <v>6184</v>
      </c>
      <c r="G5149" t="b">
        <f t="shared" si="724"/>
        <v>0</v>
      </c>
      <c r="H5149" t="b">
        <f t="shared" si="725"/>
        <v>1</v>
      </c>
      <c r="I5149" t="b">
        <f t="shared" si="726"/>
        <v>1</v>
      </c>
      <c r="J5149" t="b">
        <f t="shared" si="727"/>
        <v>0</v>
      </c>
    </row>
    <row r="5150" spans="1:10">
      <c r="A5150" s="1" t="s">
        <v>418</v>
      </c>
      <c r="B5150" t="str">
        <f t="shared" si="722"/>
        <v xml:space="preserve"> Kielce </v>
      </c>
      <c r="C5150" s="4" t="s">
        <v>17</v>
      </c>
      <c r="D5150" s="6">
        <v>14665</v>
      </c>
      <c r="E5150" s="6">
        <v>6571</v>
      </c>
      <c r="F5150" s="6">
        <v>8094</v>
      </c>
      <c r="G5150" t="b">
        <f t="shared" si="724"/>
        <v>0</v>
      </c>
      <c r="H5150" t="b">
        <f t="shared" si="725"/>
        <v>1</v>
      </c>
      <c r="I5150" t="b">
        <f t="shared" si="726"/>
        <v>1</v>
      </c>
      <c r="J5150" t="b">
        <f t="shared" si="727"/>
        <v>0</v>
      </c>
    </row>
    <row r="5151" spans="1:10">
      <c r="A5151" s="1" t="s">
        <v>418</v>
      </c>
      <c r="B5151" t="str">
        <f t="shared" si="722"/>
        <v xml:space="preserve"> Kielce </v>
      </c>
      <c r="C5151" s="4" t="s">
        <v>18</v>
      </c>
      <c r="D5151" s="6">
        <v>16081</v>
      </c>
      <c r="E5151" s="6">
        <v>7017</v>
      </c>
      <c r="F5151" s="6">
        <v>9064</v>
      </c>
      <c r="G5151" t="b">
        <f t="shared" si="724"/>
        <v>0</v>
      </c>
      <c r="H5151" t="b">
        <f t="shared" si="725"/>
        <v>1</v>
      </c>
      <c r="I5151" t="b">
        <f t="shared" si="726"/>
        <v>1</v>
      </c>
      <c r="J5151" t="b">
        <f t="shared" si="727"/>
        <v>0</v>
      </c>
    </row>
    <row r="5152" spans="1:10">
      <c r="A5152" s="1" t="s">
        <v>418</v>
      </c>
      <c r="B5152" t="str">
        <f t="shared" si="722"/>
        <v xml:space="preserve"> Kielce </v>
      </c>
      <c r="C5152" s="4" t="s">
        <v>19</v>
      </c>
      <c r="D5152" s="6">
        <v>13990</v>
      </c>
      <c r="E5152" s="6">
        <v>5913</v>
      </c>
      <c r="F5152" s="6">
        <v>8077</v>
      </c>
      <c r="G5152" t="b">
        <f t="shared" si="724"/>
        <v>0</v>
      </c>
      <c r="H5152" t="b">
        <f t="shared" si="725"/>
        <v>1</v>
      </c>
      <c r="I5152" t="b">
        <f t="shared" si="726"/>
        <v>1</v>
      </c>
      <c r="J5152" t="b">
        <f t="shared" si="727"/>
        <v>0</v>
      </c>
    </row>
    <row r="5153" spans="1:10">
      <c r="A5153" s="1" t="s">
        <v>418</v>
      </c>
      <c r="B5153" t="str">
        <f t="shared" si="722"/>
        <v xml:space="preserve"> Kielce </v>
      </c>
      <c r="C5153" s="4" t="s">
        <v>5</v>
      </c>
      <c r="D5153" s="6">
        <v>23910</v>
      </c>
      <c r="E5153" s="6">
        <v>8970</v>
      </c>
      <c r="F5153" s="6">
        <v>14940</v>
      </c>
      <c r="G5153" t="b">
        <f t="shared" si="724"/>
        <v>1</v>
      </c>
      <c r="H5153" t="b">
        <f t="shared" si="725"/>
        <v>1</v>
      </c>
      <c r="I5153" t="b">
        <f t="shared" si="726"/>
        <v>0</v>
      </c>
      <c r="J5153" t="b">
        <f t="shared" si="727"/>
        <v>0</v>
      </c>
    </row>
    <row r="5154" spans="1:10">
      <c r="A5154" s="1" t="s">
        <v>418</v>
      </c>
      <c r="B5154" t="str">
        <f t="shared" si="722"/>
        <v xml:space="preserve"> Kielce </v>
      </c>
      <c r="C5154" s="4" t="s">
        <v>4</v>
      </c>
      <c r="D5154" s="6">
        <f>SUM(D5152:D5153)</f>
        <v>37900</v>
      </c>
      <c r="E5154" s="6">
        <f>SUM(E5152:E5153)</f>
        <v>14883</v>
      </c>
      <c r="F5154" s="6">
        <f t="shared" ref="F5154" si="729">SUM(F5152:F5153)</f>
        <v>23017</v>
      </c>
      <c r="G5154" t="b">
        <f t="shared" si="724"/>
        <v>1</v>
      </c>
      <c r="H5154" t="b">
        <f t="shared" si="725"/>
        <v>0</v>
      </c>
      <c r="I5154" t="b">
        <f t="shared" si="726"/>
        <v>1</v>
      </c>
      <c r="J5154" t="b">
        <f t="shared" si="727"/>
        <v>0</v>
      </c>
    </row>
    <row r="5155" spans="1:10">
      <c r="A5155" s="1" t="s">
        <v>418</v>
      </c>
      <c r="B5155" t="str">
        <f t="shared" si="722"/>
        <v xml:space="preserve"> buski </v>
      </c>
      <c r="C5155" s="4" t="s">
        <v>332</v>
      </c>
      <c r="D5155" s="6">
        <v>72921</v>
      </c>
      <c r="E5155" s="6">
        <v>35566</v>
      </c>
      <c r="F5155" s="6">
        <v>37355</v>
      </c>
      <c r="G5155" t="b">
        <f t="shared" si="724"/>
        <v>1</v>
      </c>
      <c r="H5155" t="b">
        <f t="shared" si="725"/>
        <v>1</v>
      </c>
      <c r="I5155" t="b">
        <f t="shared" si="726"/>
        <v>1</v>
      </c>
      <c r="J5155" t="b">
        <f t="shared" si="727"/>
        <v>1</v>
      </c>
    </row>
    <row r="5156" spans="1:10">
      <c r="A5156" s="1" t="s">
        <v>418</v>
      </c>
      <c r="B5156" t="str">
        <f t="shared" si="722"/>
        <v xml:space="preserve"> buski </v>
      </c>
      <c r="C5156" s="4" t="s">
        <v>6</v>
      </c>
      <c r="D5156" s="6">
        <v>3017</v>
      </c>
      <c r="E5156" s="6">
        <v>1588</v>
      </c>
      <c r="F5156" s="6">
        <v>1429</v>
      </c>
      <c r="G5156" t="b">
        <f t="shared" si="724"/>
        <v>0</v>
      </c>
      <c r="H5156" t="b">
        <f t="shared" si="725"/>
        <v>1</v>
      </c>
      <c r="I5156" t="b">
        <f t="shared" si="726"/>
        <v>1</v>
      </c>
      <c r="J5156" t="b">
        <f t="shared" si="727"/>
        <v>0</v>
      </c>
    </row>
    <row r="5157" spans="1:10">
      <c r="A5157" s="1" t="s">
        <v>418</v>
      </c>
      <c r="B5157" t="str">
        <f t="shared" si="722"/>
        <v xml:space="preserve"> buski </v>
      </c>
      <c r="C5157" s="4" t="s">
        <v>7</v>
      </c>
      <c r="D5157" s="6">
        <v>3562</v>
      </c>
      <c r="E5157" s="6">
        <v>1770</v>
      </c>
      <c r="F5157" s="6">
        <v>1792</v>
      </c>
      <c r="G5157" t="b">
        <f t="shared" si="724"/>
        <v>0</v>
      </c>
      <c r="H5157" t="b">
        <f t="shared" si="725"/>
        <v>1</v>
      </c>
      <c r="I5157" t="b">
        <f t="shared" si="726"/>
        <v>1</v>
      </c>
      <c r="J5157" t="b">
        <f t="shared" si="727"/>
        <v>0</v>
      </c>
    </row>
    <row r="5158" spans="1:10">
      <c r="A5158" s="1" t="s">
        <v>418</v>
      </c>
      <c r="B5158" t="str">
        <f t="shared" si="722"/>
        <v xml:space="preserve"> buski </v>
      </c>
      <c r="C5158" s="4" t="s">
        <v>8</v>
      </c>
      <c r="D5158" s="6">
        <v>3346</v>
      </c>
      <c r="E5158" s="6">
        <v>1712</v>
      </c>
      <c r="F5158" s="6">
        <v>1634</v>
      </c>
      <c r="G5158" t="b">
        <f t="shared" si="724"/>
        <v>0</v>
      </c>
      <c r="H5158" t="b">
        <f t="shared" si="725"/>
        <v>1</v>
      </c>
      <c r="I5158" t="b">
        <f t="shared" si="726"/>
        <v>1</v>
      </c>
      <c r="J5158" t="b">
        <f t="shared" si="727"/>
        <v>0</v>
      </c>
    </row>
    <row r="5159" spans="1:10">
      <c r="A5159" s="1" t="s">
        <v>418</v>
      </c>
      <c r="B5159" t="str">
        <f t="shared" si="722"/>
        <v xml:space="preserve"> buski </v>
      </c>
      <c r="C5159" s="4" t="s">
        <v>9</v>
      </c>
      <c r="D5159" s="6">
        <v>3809</v>
      </c>
      <c r="E5159" s="6">
        <v>1922</v>
      </c>
      <c r="F5159" s="6">
        <v>1887</v>
      </c>
      <c r="G5159" t="b">
        <f t="shared" si="724"/>
        <v>0</v>
      </c>
      <c r="H5159" t="b">
        <f t="shared" si="725"/>
        <v>1</v>
      </c>
      <c r="I5159" t="b">
        <f t="shared" si="726"/>
        <v>1</v>
      </c>
      <c r="J5159" t="b">
        <f t="shared" si="727"/>
        <v>0</v>
      </c>
    </row>
    <row r="5160" spans="1:10">
      <c r="A5160" s="1" t="s">
        <v>418</v>
      </c>
      <c r="B5160" t="str">
        <f t="shared" si="722"/>
        <v xml:space="preserve"> buski </v>
      </c>
      <c r="C5160" s="4" t="s">
        <v>10</v>
      </c>
      <c r="D5160" s="6">
        <v>4728</v>
      </c>
      <c r="E5160" s="6">
        <v>2430</v>
      </c>
      <c r="F5160" s="6">
        <v>2298</v>
      </c>
      <c r="G5160" t="b">
        <f t="shared" si="724"/>
        <v>0</v>
      </c>
      <c r="H5160" t="b">
        <f t="shared" si="725"/>
        <v>1</v>
      </c>
      <c r="I5160" t="b">
        <f t="shared" si="726"/>
        <v>1</v>
      </c>
      <c r="J5160" t="b">
        <f t="shared" si="727"/>
        <v>0</v>
      </c>
    </row>
    <row r="5161" spans="1:10">
      <c r="A5161" s="1" t="s">
        <v>418</v>
      </c>
      <c r="B5161" t="str">
        <f t="shared" si="722"/>
        <v xml:space="preserve"> buski </v>
      </c>
      <c r="C5161" s="4" t="s">
        <v>11</v>
      </c>
      <c r="D5161" s="6">
        <v>4863</v>
      </c>
      <c r="E5161" s="6">
        <v>2510</v>
      </c>
      <c r="F5161" s="6">
        <v>2353</v>
      </c>
      <c r="G5161" t="b">
        <f t="shared" si="724"/>
        <v>0</v>
      </c>
      <c r="H5161" t="b">
        <f t="shared" si="725"/>
        <v>1</v>
      </c>
      <c r="I5161" t="b">
        <f t="shared" si="726"/>
        <v>1</v>
      </c>
      <c r="J5161" t="b">
        <f t="shared" si="727"/>
        <v>0</v>
      </c>
    </row>
    <row r="5162" spans="1:10">
      <c r="A5162" s="1" t="s">
        <v>418</v>
      </c>
      <c r="B5162" t="str">
        <f t="shared" si="722"/>
        <v xml:space="preserve"> buski </v>
      </c>
      <c r="C5162" s="4" t="s">
        <v>12</v>
      </c>
      <c r="D5162" s="6">
        <v>5651</v>
      </c>
      <c r="E5162" s="6">
        <v>2912</v>
      </c>
      <c r="F5162" s="6">
        <v>2739</v>
      </c>
      <c r="G5162" t="b">
        <f t="shared" si="724"/>
        <v>0</v>
      </c>
      <c r="H5162" t="b">
        <f t="shared" si="725"/>
        <v>1</v>
      </c>
      <c r="I5162" t="b">
        <f t="shared" si="726"/>
        <v>1</v>
      </c>
      <c r="J5162" t="b">
        <f t="shared" si="727"/>
        <v>0</v>
      </c>
    </row>
    <row r="5163" spans="1:10">
      <c r="A5163" s="1" t="s">
        <v>418</v>
      </c>
      <c r="B5163" t="str">
        <f t="shared" si="722"/>
        <v xml:space="preserve"> buski </v>
      </c>
      <c r="C5163" s="4" t="s">
        <v>13</v>
      </c>
      <c r="D5163" s="6">
        <v>5402</v>
      </c>
      <c r="E5163" s="6">
        <v>2769</v>
      </c>
      <c r="F5163" s="6">
        <v>2633</v>
      </c>
      <c r="G5163" t="b">
        <f t="shared" si="724"/>
        <v>0</v>
      </c>
      <c r="H5163" t="b">
        <f t="shared" si="725"/>
        <v>1</v>
      </c>
      <c r="I5163" t="b">
        <f t="shared" si="726"/>
        <v>1</v>
      </c>
      <c r="J5163" t="b">
        <f t="shared" si="727"/>
        <v>0</v>
      </c>
    </row>
    <row r="5164" spans="1:10">
      <c r="A5164" s="1" t="s">
        <v>418</v>
      </c>
      <c r="B5164" t="str">
        <f t="shared" si="722"/>
        <v xml:space="preserve"> buski </v>
      </c>
      <c r="C5164" s="4" t="s">
        <v>14</v>
      </c>
      <c r="D5164" s="6">
        <v>5309</v>
      </c>
      <c r="E5164" s="6">
        <v>2706</v>
      </c>
      <c r="F5164" s="6">
        <v>2603</v>
      </c>
      <c r="G5164" t="b">
        <f t="shared" si="724"/>
        <v>0</v>
      </c>
      <c r="H5164" t="b">
        <f t="shared" si="725"/>
        <v>1</v>
      </c>
      <c r="I5164" t="b">
        <f t="shared" si="726"/>
        <v>1</v>
      </c>
      <c r="J5164" t="b">
        <f t="shared" si="727"/>
        <v>0</v>
      </c>
    </row>
    <row r="5165" spans="1:10">
      <c r="A5165" s="1" t="s">
        <v>418</v>
      </c>
      <c r="B5165" t="str">
        <f t="shared" si="722"/>
        <v xml:space="preserve"> buski </v>
      </c>
      <c r="C5165" s="4" t="s">
        <v>15</v>
      </c>
      <c r="D5165" s="6">
        <v>4534</v>
      </c>
      <c r="E5165" s="6">
        <v>2345</v>
      </c>
      <c r="F5165" s="6">
        <v>2189</v>
      </c>
      <c r="G5165" t="b">
        <f t="shared" si="724"/>
        <v>0</v>
      </c>
      <c r="H5165" t="b">
        <f t="shared" si="725"/>
        <v>1</v>
      </c>
      <c r="I5165" t="b">
        <f t="shared" si="726"/>
        <v>1</v>
      </c>
      <c r="J5165" t="b">
        <f t="shared" si="727"/>
        <v>0</v>
      </c>
    </row>
    <row r="5166" spans="1:10">
      <c r="A5166" s="1" t="s">
        <v>418</v>
      </c>
      <c r="B5166" t="str">
        <f t="shared" si="722"/>
        <v xml:space="preserve"> buski </v>
      </c>
      <c r="C5166" s="4" t="s">
        <v>16</v>
      </c>
      <c r="D5166" s="6">
        <v>4467</v>
      </c>
      <c r="E5166" s="6">
        <v>2309</v>
      </c>
      <c r="F5166" s="6">
        <v>2158</v>
      </c>
      <c r="G5166" t="b">
        <f t="shared" si="724"/>
        <v>0</v>
      </c>
      <c r="H5166" t="b">
        <f t="shared" si="725"/>
        <v>1</v>
      </c>
      <c r="I5166" t="b">
        <f t="shared" si="726"/>
        <v>1</v>
      </c>
      <c r="J5166" t="b">
        <f t="shared" si="727"/>
        <v>0</v>
      </c>
    </row>
    <row r="5167" spans="1:10">
      <c r="A5167" s="1" t="s">
        <v>418</v>
      </c>
      <c r="B5167" t="str">
        <f t="shared" si="722"/>
        <v xml:space="preserve"> buski </v>
      </c>
      <c r="C5167" s="4" t="s">
        <v>17</v>
      </c>
      <c r="D5167" s="6">
        <v>5449</v>
      </c>
      <c r="E5167" s="6">
        <v>2795</v>
      </c>
      <c r="F5167" s="6">
        <v>2654</v>
      </c>
      <c r="G5167" t="b">
        <f t="shared" si="724"/>
        <v>0</v>
      </c>
      <c r="H5167" t="b">
        <f t="shared" si="725"/>
        <v>1</v>
      </c>
      <c r="I5167" t="b">
        <f t="shared" si="726"/>
        <v>1</v>
      </c>
      <c r="J5167" t="b">
        <f t="shared" si="727"/>
        <v>0</v>
      </c>
    </row>
    <row r="5168" spans="1:10">
      <c r="A5168" s="1" t="s">
        <v>418</v>
      </c>
      <c r="B5168" t="str">
        <f t="shared" si="722"/>
        <v xml:space="preserve"> buski </v>
      </c>
      <c r="C5168" s="4" t="s">
        <v>18</v>
      </c>
      <c r="D5168" s="6">
        <v>5144</v>
      </c>
      <c r="E5168" s="6">
        <v>2505</v>
      </c>
      <c r="F5168" s="6">
        <v>2639</v>
      </c>
      <c r="G5168" t="b">
        <f t="shared" si="724"/>
        <v>0</v>
      </c>
      <c r="H5168" t="b">
        <f t="shared" si="725"/>
        <v>1</v>
      </c>
      <c r="I5168" t="b">
        <f t="shared" si="726"/>
        <v>1</v>
      </c>
      <c r="J5168" t="b">
        <f t="shared" si="727"/>
        <v>0</v>
      </c>
    </row>
    <row r="5169" spans="1:10">
      <c r="A5169" s="1" t="s">
        <v>418</v>
      </c>
      <c r="B5169" t="str">
        <f t="shared" si="722"/>
        <v xml:space="preserve"> buski </v>
      </c>
      <c r="C5169" s="4" t="s">
        <v>19</v>
      </c>
      <c r="D5169" s="6">
        <v>4446</v>
      </c>
      <c r="E5169" s="6">
        <v>2076</v>
      </c>
      <c r="F5169" s="6">
        <v>2370</v>
      </c>
      <c r="G5169" t="b">
        <f t="shared" si="724"/>
        <v>0</v>
      </c>
      <c r="H5169" t="b">
        <f t="shared" si="725"/>
        <v>1</v>
      </c>
      <c r="I5169" t="b">
        <f t="shared" si="726"/>
        <v>1</v>
      </c>
      <c r="J5169" t="b">
        <f t="shared" si="727"/>
        <v>0</v>
      </c>
    </row>
    <row r="5170" spans="1:10">
      <c r="A5170" s="1" t="s">
        <v>418</v>
      </c>
      <c r="B5170" t="str">
        <f t="shared" si="722"/>
        <v xml:space="preserve"> buski </v>
      </c>
      <c r="C5170" s="4" t="s">
        <v>5</v>
      </c>
      <c r="D5170" s="6">
        <v>9194</v>
      </c>
      <c r="E5170" s="6">
        <v>3217</v>
      </c>
      <c r="F5170" s="6">
        <v>5977</v>
      </c>
      <c r="G5170" t="b">
        <f t="shared" si="724"/>
        <v>1</v>
      </c>
      <c r="H5170" t="b">
        <f t="shared" si="725"/>
        <v>1</v>
      </c>
      <c r="I5170" t="b">
        <f t="shared" si="726"/>
        <v>0</v>
      </c>
      <c r="J5170" t="b">
        <f t="shared" si="727"/>
        <v>0</v>
      </c>
    </row>
    <row r="5171" spans="1:10">
      <c r="A5171" s="1" t="s">
        <v>418</v>
      </c>
      <c r="B5171" t="str">
        <f t="shared" si="722"/>
        <v xml:space="preserve"> buski </v>
      </c>
      <c r="C5171" s="4" t="s">
        <v>4</v>
      </c>
      <c r="D5171" s="6">
        <f>SUM(D5169:D5170)</f>
        <v>13640</v>
      </c>
      <c r="E5171" s="6">
        <f>SUM(E5169:E5170)</f>
        <v>5293</v>
      </c>
      <c r="F5171" s="6">
        <f t="shared" ref="F5171" si="730">SUM(F5169:F5170)</f>
        <v>8347</v>
      </c>
      <c r="G5171" t="b">
        <f t="shared" si="724"/>
        <v>1</v>
      </c>
      <c r="H5171" t="b">
        <f t="shared" si="725"/>
        <v>0</v>
      </c>
      <c r="I5171" t="b">
        <f t="shared" si="726"/>
        <v>1</v>
      </c>
      <c r="J5171" t="b">
        <f t="shared" si="727"/>
        <v>0</v>
      </c>
    </row>
    <row r="5172" spans="1:10">
      <c r="A5172" s="1" t="s">
        <v>418</v>
      </c>
      <c r="B5172" t="str">
        <f t="shared" si="722"/>
        <v xml:space="preserve"> jędrzejowski </v>
      </c>
      <c r="C5172" s="4" t="s">
        <v>84</v>
      </c>
      <c r="D5172" s="6">
        <v>86945</v>
      </c>
      <c r="E5172" s="6">
        <v>43055</v>
      </c>
      <c r="F5172" s="6">
        <v>43890</v>
      </c>
      <c r="G5172" t="b">
        <f t="shared" si="724"/>
        <v>1</v>
      </c>
      <c r="H5172" t="b">
        <f t="shared" si="725"/>
        <v>1</v>
      </c>
      <c r="I5172" t="b">
        <f t="shared" si="726"/>
        <v>1</v>
      </c>
      <c r="J5172" t="b">
        <f t="shared" si="727"/>
        <v>1</v>
      </c>
    </row>
    <row r="5173" spans="1:10">
      <c r="A5173" s="1" t="s">
        <v>418</v>
      </c>
      <c r="B5173" t="str">
        <f t="shared" si="722"/>
        <v xml:space="preserve"> jędrzejowski </v>
      </c>
      <c r="C5173" s="4" t="s">
        <v>6</v>
      </c>
      <c r="D5173" s="6">
        <v>4037</v>
      </c>
      <c r="E5173" s="6">
        <v>2121</v>
      </c>
      <c r="F5173" s="6">
        <v>1916</v>
      </c>
      <c r="G5173" t="b">
        <f t="shared" si="724"/>
        <v>0</v>
      </c>
      <c r="H5173" t="b">
        <f t="shared" si="725"/>
        <v>1</v>
      </c>
      <c r="I5173" t="b">
        <f t="shared" si="726"/>
        <v>1</v>
      </c>
      <c r="J5173" t="b">
        <f t="shared" si="727"/>
        <v>0</v>
      </c>
    </row>
    <row r="5174" spans="1:10">
      <c r="A5174" s="1" t="s">
        <v>418</v>
      </c>
      <c r="B5174" t="str">
        <f t="shared" si="722"/>
        <v xml:space="preserve"> jędrzejowski </v>
      </c>
      <c r="C5174" s="4" t="s">
        <v>7</v>
      </c>
      <c r="D5174" s="6">
        <v>4610</v>
      </c>
      <c r="E5174" s="6">
        <v>2361</v>
      </c>
      <c r="F5174" s="6">
        <v>2249</v>
      </c>
      <c r="G5174" t="b">
        <f t="shared" si="724"/>
        <v>0</v>
      </c>
      <c r="H5174" t="b">
        <f t="shared" si="725"/>
        <v>1</v>
      </c>
      <c r="I5174" t="b">
        <f t="shared" si="726"/>
        <v>1</v>
      </c>
      <c r="J5174" t="b">
        <f t="shared" si="727"/>
        <v>0</v>
      </c>
    </row>
    <row r="5175" spans="1:10">
      <c r="A5175" s="1" t="s">
        <v>418</v>
      </c>
      <c r="B5175" t="str">
        <f t="shared" si="722"/>
        <v xml:space="preserve"> jędrzejowski </v>
      </c>
      <c r="C5175" s="4" t="s">
        <v>8</v>
      </c>
      <c r="D5175" s="6">
        <v>4257</v>
      </c>
      <c r="E5175" s="6">
        <v>2185</v>
      </c>
      <c r="F5175" s="6">
        <v>2072</v>
      </c>
      <c r="G5175" t="b">
        <f t="shared" si="724"/>
        <v>0</v>
      </c>
      <c r="H5175" t="b">
        <f t="shared" si="725"/>
        <v>1</v>
      </c>
      <c r="I5175" t="b">
        <f t="shared" si="726"/>
        <v>1</v>
      </c>
      <c r="J5175" t="b">
        <f t="shared" si="727"/>
        <v>0</v>
      </c>
    </row>
    <row r="5176" spans="1:10">
      <c r="A5176" s="1" t="s">
        <v>418</v>
      </c>
      <c r="B5176" t="str">
        <f t="shared" ref="B5176:B5239" si="731">IF(C5175="65+",C5176,B5175)</f>
        <v xml:space="preserve"> jędrzejowski </v>
      </c>
      <c r="C5176" s="4" t="s">
        <v>9</v>
      </c>
      <c r="D5176" s="6">
        <v>4651</v>
      </c>
      <c r="E5176" s="6">
        <v>2391</v>
      </c>
      <c r="F5176" s="6">
        <v>2260</v>
      </c>
      <c r="G5176" t="b">
        <f t="shared" si="724"/>
        <v>0</v>
      </c>
      <c r="H5176" t="b">
        <f t="shared" si="725"/>
        <v>1</v>
      </c>
      <c r="I5176" t="b">
        <f t="shared" si="726"/>
        <v>1</v>
      </c>
      <c r="J5176" t="b">
        <f t="shared" si="727"/>
        <v>0</v>
      </c>
    </row>
    <row r="5177" spans="1:10">
      <c r="A5177" s="1" t="s">
        <v>418</v>
      </c>
      <c r="B5177" t="str">
        <f t="shared" si="731"/>
        <v xml:space="preserve"> jędrzejowski </v>
      </c>
      <c r="C5177" s="4" t="s">
        <v>10</v>
      </c>
      <c r="D5177" s="6">
        <v>5788</v>
      </c>
      <c r="E5177" s="6">
        <v>2930</v>
      </c>
      <c r="F5177" s="6">
        <v>2858</v>
      </c>
      <c r="G5177" t="b">
        <f t="shared" si="724"/>
        <v>0</v>
      </c>
      <c r="H5177" t="b">
        <f t="shared" si="725"/>
        <v>1</v>
      </c>
      <c r="I5177" t="b">
        <f t="shared" si="726"/>
        <v>1</v>
      </c>
      <c r="J5177" t="b">
        <f t="shared" si="727"/>
        <v>0</v>
      </c>
    </row>
    <row r="5178" spans="1:10">
      <c r="A5178" s="1" t="s">
        <v>418</v>
      </c>
      <c r="B5178" t="str">
        <f t="shared" si="731"/>
        <v xml:space="preserve"> jędrzejowski </v>
      </c>
      <c r="C5178" s="4" t="s">
        <v>11</v>
      </c>
      <c r="D5178" s="6">
        <v>6085</v>
      </c>
      <c r="E5178" s="6">
        <v>3175</v>
      </c>
      <c r="F5178" s="6">
        <v>2910</v>
      </c>
      <c r="G5178" t="b">
        <f t="shared" si="724"/>
        <v>0</v>
      </c>
      <c r="H5178" t="b">
        <f t="shared" si="725"/>
        <v>1</v>
      </c>
      <c r="I5178" t="b">
        <f t="shared" si="726"/>
        <v>1</v>
      </c>
      <c r="J5178" t="b">
        <f t="shared" si="727"/>
        <v>0</v>
      </c>
    </row>
    <row r="5179" spans="1:10">
      <c r="A5179" s="1" t="s">
        <v>418</v>
      </c>
      <c r="B5179" t="str">
        <f t="shared" si="731"/>
        <v xml:space="preserve"> jędrzejowski </v>
      </c>
      <c r="C5179" s="4" t="s">
        <v>12</v>
      </c>
      <c r="D5179" s="6">
        <v>6875</v>
      </c>
      <c r="E5179" s="6">
        <v>3605</v>
      </c>
      <c r="F5179" s="6">
        <v>3270</v>
      </c>
      <c r="G5179" t="b">
        <f t="shared" si="724"/>
        <v>0</v>
      </c>
      <c r="H5179" t="b">
        <f t="shared" si="725"/>
        <v>1</v>
      </c>
      <c r="I5179" t="b">
        <f t="shared" si="726"/>
        <v>1</v>
      </c>
      <c r="J5179" t="b">
        <f t="shared" si="727"/>
        <v>0</v>
      </c>
    </row>
    <row r="5180" spans="1:10">
      <c r="A5180" s="1" t="s">
        <v>418</v>
      </c>
      <c r="B5180" t="str">
        <f t="shared" si="731"/>
        <v xml:space="preserve"> jędrzejowski </v>
      </c>
      <c r="C5180" s="4" t="s">
        <v>13</v>
      </c>
      <c r="D5180" s="6">
        <v>6877</v>
      </c>
      <c r="E5180" s="6">
        <v>3561</v>
      </c>
      <c r="F5180" s="6">
        <v>3316</v>
      </c>
      <c r="G5180" t="b">
        <f t="shared" si="724"/>
        <v>0</v>
      </c>
      <c r="H5180" t="b">
        <f t="shared" si="725"/>
        <v>1</v>
      </c>
      <c r="I5180" t="b">
        <f t="shared" si="726"/>
        <v>1</v>
      </c>
      <c r="J5180" t="b">
        <f t="shared" si="727"/>
        <v>0</v>
      </c>
    </row>
    <row r="5181" spans="1:10">
      <c r="A5181" s="1" t="s">
        <v>418</v>
      </c>
      <c r="B5181" t="str">
        <f t="shared" si="731"/>
        <v xml:space="preserve"> jędrzejowski </v>
      </c>
      <c r="C5181" s="4" t="s">
        <v>14</v>
      </c>
      <c r="D5181" s="6">
        <v>5953</v>
      </c>
      <c r="E5181" s="6">
        <v>3183</v>
      </c>
      <c r="F5181" s="6">
        <v>2770</v>
      </c>
      <c r="G5181" t="b">
        <f t="shared" si="724"/>
        <v>0</v>
      </c>
      <c r="H5181" t="b">
        <f t="shared" si="725"/>
        <v>1</v>
      </c>
      <c r="I5181" t="b">
        <f t="shared" si="726"/>
        <v>1</v>
      </c>
      <c r="J5181" t="b">
        <f t="shared" si="727"/>
        <v>0</v>
      </c>
    </row>
    <row r="5182" spans="1:10">
      <c r="A5182" s="1" t="s">
        <v>418</v>
      </c>
      <c r="B5182" t="str">
        <f t="shared" si="731"/>
        <v xml:space="preserve"> jędrzejowski </v>
      </c>
      <c r="C5182" s="4" t="s">
        <v>15</v>
      </c>
      <c r="D5182" s="6">
        <v>4979</v>
      </c>
      <c r="E5182" s="6">
        <v>2605</v>
      </c>
      <c r="F5182" s="6">
        <v>2374</v>
      </c>
      <c r="G5182" t="b">
        <f t="shared" si="724"/>
        <v>0</v>
      </c>
      <c r="H5182" t="b">
        <f t="shared" si="725"/>
        <v>1</v>
      </c>
      <c r="I5182" t="b">
        <f t="shared" si="726"/>
        <v>1</v>
      </c>
      <c r="J5182" t="b">
        <f t="shared" si="727"/>
        <v>0</v>
      </c>
    </row>
    <row r="5183" spans="1:10">
      <c r="A5183" s="1" t="s">
        <v>418</v>
      </c>
      <c r="B5183" t="str">
        <f t="shared" si="731"/>
        <v xml:space="preserve"> jędrzejowski </v>
      </c>
      <c r="C5183" s="4" t="s">
        <v>16</v>
      </c>
      <c r="D5183" s="6">
        <v>4982</v>
      </c>
      <c r="E5183" s="6">
        <v>2508</v>
      </c>
      <c r="F5183" s="6">
        <v>2474</v>
      </c>
      <c r="G5183" t="b">
        <f t="shared" si="724"/>
        <v>0</v>
      </c>
      <c r="H5183" t="b">
        <f t="shared" si="725"/>
        <v>1</v>
      </c>
      <c r="I5183" t="b">
        <f t="shared" si="726"/>
        <v>1</v>
      </c>
      <c r="J5183" t="b">
        <f t="shared" si="727"/>
        <v>0</v>
      </c>
    </row>
    <row r="5184" spans="1:10">
      <c r="A5184" s="1" t="s">
        <v>418</v>
      </c>
      <c r="B5184" t="str">
        <f t="shared" si="731"/>
        <v xml:space="preserve"> jędrzejowski </v>
      </c>
      <c r="C5184" s="4" t="s">
        <v>17</v>
      </c>
      <c r="D5184" s="6">
        <v>6380</v>
      </c>
      <c r="E5184" s="6">
        <v>3200</v>
      </c>
      <c r="F5184" s="6">
        <v>3180</v>
      </c>
      <c r="G5184" t="b">
        <f t="shared" si="724"/>
        <v>0</v>
      </c>
      <c r="H5184" t="b">
        <f t="shared" si="725"/>
        <v>1</v>
      </c>
      <c r="I5184" t="b">
        <f t="shared" si="726"/>
        <v>1</v>
      </c>
      <c r="J5184" t="b">
        <f t="shared" si="727"/>
        <v>0</v>
      </c>
    </row>
    <row r="5185" spans="1:10">
      <c r="A5185" s="1" t="s">
        <v>418</v>
      </c>
      <c r="B5185" t="str">
        <f t="shared" si="731"/>
        <v xml:space="preserve"> jędrzejowski </v>
      </c>
      <c r="C5185" s="4" t="s">
        <v>18</v>
      </c>
      <c r="D5185" s="6">
        <v>6612</v>
      </c>
      <c r="E5185" s="6">
        <v>3218</v>
      </c>
      <c r="F5185" s="6">
        <v>3394</v>
      </c>
      <c r="G5185" t="b">
        <f t="shared" si="724"/>
        <v>0</v>
      </c>
      <c r="H5185" t="b">
        <f t="shared" si="725"/>
        <v>1</v>
      </c>
      <c r="I5185" t="b">
        <f t="shared" si="726"/>
        <v>1</v>
      </c>
      <c r="J5185" t="b">
        <f t="shared" si="727"/>
        <v>0</v>
      </c>
    </row>
    <row r="5186" spans="1:10">
      <c r="A5186" s="1" t="s">
        <v>418</v>
      </c>
      <c r="B5186" t="str">
        <f t="shared" si="731"/>
        <v xml:space="preserve"> jędrzejowski </v>
      </c>
      <c r="C5186" s="4" t="s">
        <v>19</v>
      </c>
      <c r="D5186" s="6">
        <v>5371</v>
      </c>
      <c r="E5186" s="6">
        <v>2508</v>
      </c>
      <c r="F5186" s="6">
        <v>2863</v>
      </c>
      <c r="G5186" t="b">
        <f t="shared" ref="G5186:G5249" si="732">IFERROR(IF(SEARCH(" - ",C5186)&gt;0,FALSE,TRUE),TRUE)</f>
        <v>0</v>
      </c>
      <c r="H5186" t="b">
        <f t="shared" ref="H5186:H5249" si="733">IFERROR(IF(SEARCH("65+",C5186)&gt;0,FALSE,TRUE),TRUE)</f>
        <v>1</v>
      </c>
      <c r="I5186" t="b">
        <f t="shared" ref="I5186:I5249" si="734">IFERROR(IF(SEARCH("70",C5186)&gt;0,FALSE,TRUE),TRUE)</f>
        <v>1</v>
      </c>
      <c r="J5186" t="b">
        <f t="shared" ref="J5186:J5249" si="735">AND(G5186:I5186)</f>
        <v>0</v>
      </c>
    </row>
    <row r="5187" spans="1:10">
      <c r="A5187" s="1" t="s">
        <v>418</v>
      </c>
      <c r="B5187" t="str">
        <f t="shared" si="731"/>
        <v xml:space="preserve"> jędrzejowski </v>
      </c>
      <c r="C5187" s="4" t="s">
        <v>5</v>
      </c>
      <c r="D5187" s="6">
        <v>9488</v>
      </c>
      <c r="E5187" s="6">
        <v>3504</v>
      </c>
      <c r="F5187" s="6">
        <v>5984</v>
      </c>
      <c r="G5187" t="b">
        <f t="shared" si="732"/>
        <v>1</v>
      </c>
      <c r="H5187" t="b">
        <f t="shared" si="733"/>
        <v>1</v>
      </c>
      <c r="I5187" t="b">
        <f t="shared" si="734"/>
        <v>0</v>
      </c>
      <c r="J5187" t="b">
        <f t="shared" si="735"/>
        <v>0</v>
      </c>
    </row>
    <row r="5188" spans="1:10">
      <c r="A5188" s="1" t="s">
        <v>418</v>
      </c>
      <c r="B5188" t="str">
        <f t="shared" si="731"/>
        <v xml:space="preserve"> jędrzejowski </v>
      </c>
      <c r="C5188" s="4" t="s">
        <v>4</v>
      </c>
      <c r="D5188" s="6">
        <f>SUM(D5186:D5187)</f>
        <v>14859</v>
      </c>
      <c r="E5188" s="6">
        <f>SUM(E5186:E5187)</f>
        <v>6012</v>
      </c>
      <c r="F5188" s="6">
        <f t="shared" ref="F5188" si="736">SUM(F5186:F5187)</f>
        <v>8847</v>
      </c>
      <c r="G5188" t="b">
        <f t="shared" si="732"/>
        <v>1</v>
      </c>
      <c r="H5188" t="b">
        <f t="shared" si="733"/>
        <v>0</v>
      </c>
      <c r="I5188" t="b">
        <f t="shared" si="734"/>
        <v>1</v>
      </c>
      <c r="J5188" t="b">
        <f t="shared" si="735"/>
        <v>0</v>
      </c>
    </row>
    <row r="5189" spans="1:10">
      <c r="A5189" s="1" t="s">
        <v>418</v>
      </c>
      <c r="B5189" t="str">
        <f t="shared" si="731"/>
        <v xml:space="preserve"> kazimierski </v>
      </c>
      <c r="C5189" s="4" t="s">
        <v>333</v>
      </c>
      <c r="D5189" s="6">
        <v>34322</v>
      </c>
      <c r="E5189" s="6">
        <v>16864</v>
      </c>
      <c r="F5189" s="6">
        <v>17458</v>
      </c>
      <c r="G5189" t="b">
        <f t="shared" si="732"/>
        <v>1</v>
      </c>
      <c r="H5189" t="b">
        <f t="shared" si="733"/>
        <v>1</v>
      </c>
      <c r="I5189" t="b">
        <f t="shared" si="734"/>
        <v>1</v>
      </c>
      <c r="J5189" t="b">
        <f t="shared" si="735"/>
        <v>1</v>
      </c>
    </row>
    <row r="5190" spans="1:10">
      <c r="A5190" s="1" t="s">
        <v>418</v>
      </c>
      <c r="B5190" t="str">
        <f t="shared" si="731"/>
        <v xml:space="preserve"> kazimierski </v>
      </c>
      <c r="C5190" s="4" t="s">
        <v>6</v>
      </c>
      <c r="D5190" s="6">
        <v>1246</v>
      </c>
      <c r="E5190" s="6">
        <v>624</v>
      </c>
      <c r="F5190" s="6">
        <v>622</v>
      </c>
      <c r="G5190" t="b">
        <f t="shared" si="732"/>
        <v>0</v>
      </c>
      <c r="H5190" t="b">
        <f t="shared" si="733"/>
        <v>1</v>
      </c>
      <c r="I5190" t="b">
        <f t="shared" si="734"/>
        <v>1</v>
      </c>
      <c r="J5190" t="b">
        <f t="shared" si="735"/>
        <v>0</v>
      </c>
    </row>
    <row r="5191" spans="1:10">
      <c r="A5191" s="1" t="s">
        <v>418</v>
      </c>
      <c r="B5191" t="str">
        <f t="shared" si="731"/>
        <v xml:space="preserve"> kazimierski </v>
      </c>
      <c r="C5191" s="4" t="s">
        <v>7</v>
      </c>
      <c r="D5191" s="6">
        <v>1533</v>
      </c>
      <c r="E5191" s="6">
        <v>785</v>
      </c>
      <c r="F5191" s="6">
        <v>748</v>
      </c>
      <c r="G5191" t="b">
        <f t="shared" si="732"/>
        <v>0</v>
      </c>
      <c r="H5191" t="b">
        <f t="shared" si="733"/>
        <v>1</v>
      </c>
      <c r="I5191" t="b">
        <f t="shared" si="734"/>
        <v>1</v>
      </c>
      <c r="J5191" t="b">
        <f t="shared" si="735"/>
        <v>0</v>
      </c>
    </row>
    <row r="5192" spans="1:10">
      <c r="A5192" s="1" t="s">
        <v>418</v>
      </c>
      <c r="B5192" t="str">
        <f t="shared" si="731"/>
        <v xml:space="preserve"> kazimierski </v>
      </c>
      <c r="C5192" s="4" t="s">
        <v>8</v>
      </c>
      <c r="D5192" s="6">
        <v>1471</v>
      </c>
      <c r="E5192" s="6">
        <v>741</v>
      </c>
      <c r="F5192" s="6">
        <v>730</v>
      </c>
      <c r="G5192" t="b">
        <f t="shared" si="732"/>
        <v>0</v>
      </c>
      <c r="H5192" t="b">
        <f t="shared" si="733"/>
        <v>1</v>
      </c>
      <c r="I5192" t="b">
        <f t="shared" si="734"/>
        <v>1</v>
      </c>
      <c r="J5192" t="b">
        <f t="shared" si="735"/>
        <v>0</v>
      </c>
    </row>
    <row r="5193" spans="1:10">
      <c r="A5193" s="1" t="s">
        <v>418</v>
      </c>
      <c r="B5193" t="str">
        <f t="shared" si="731"/>
        <v xml:space="preserve"> kazimierski </v>
      </c>
      <c r="C5193" s="4" t="s">
        <v>9</v>
      </c>
      <c r="D5193" s="6">
        <v>1692</v>
      </c>
      <c r="E5193" s="6">
        <v>860</v>
      </c>
      <c r="F5193" s="6">
        <v>832</v>
      </c>
      <c r="G5193" t="b">
        <f t="shared" si="732"/>
        <v>0</v>
      </c>
      <c r="H5193" t="b">
        <f t="shared" si="733"/>
        <v>1</v>
      </c>
      <c r="I5193" t="b">
        <f t="shared" si="734"/>
        <v>1</v>
      </c>
      <c r="J5193" t="b">
        <f t="shared" si="735"/>
        <v>0</v>
      </c>
    </row>
    <row r="5194" spans="1:10">
      <c r="A5194" s="1" t="s">
        <v>418</v>
      </c>
      <c r="B5194" t="str">
        <f t="shared" si="731"/>
        <v xml:space="preserve"> kazimierski </v>
      </c>
      <c r="C5194" s="4" t="s">
        <v>10</v>
      </c>
      <c r="D5194" s="6">
        <v>2310</v>
      </c>
      <c r="E5194" s="6">
        <v>1165</v>
      </c>
      <c r="F5194" s="6">
        <v>1145</v>
      </c>
      <c r="G5194" t="b">
        <f t="shared" si="732"/>
        <v>0</v>
      </c>
      <c r="H5194" t="b">
        <f t="shared" si="733"/>
        <v>1</v>
      </c>
      <c r="I5194" t="b">
        <f t="shared" si="734"/>
        <v>1</v>
      </c>
      <c r="J5194" t="b">
        <f t="shared" si="735"/>
        <v>0</v>
      </c>
    </row>
    <row r="5195" spans="1:10">
      <c r="A5195" s="1" t="s">
        <v>418</v>
      </c>
      <c r="B5195" t="str">
        <f t="shared" si="731"/>
        <v xml:space="preserve"> kazimierski </v>
      </c>
      <c r="C5195" s="4" t="s">
        <v>11</v>
      </c>
      <c r="D5195" s="6">
        <v>2415</v>
      </c>
      <c r="E5195" s="6">
        <v>1289</v>
      </c>
      <c r="F5195" s="6">
        <v>1126</v>
      </c>
      <c r="G5195" t="b">
        <f t="shared" si="732"/>
        <v>0</v>
      </c>
      <c r="H5195" t="b">
        <f t="shared" si="733"/>
        <v>1</v>
      </c>
      <c r="I5195" t="b">
        <f t="shared" si="734"/>
        <v>1</v>
      </c>
      <c r="J5195" t="b">
        <f t="shared" si="735"/>
        <v>0</v>
      </c>
    </row>
    <row r="5196" spans="1:10">
      <c r="A5196" s="1" t="s">
        <v>418</v>
      </c>
      <c r="B5196" t="str">
        <f t="shared" si="731"/>
        <v xml:space="preserve"> kazimierski </v>
      </c>
      <c r="C5196" s="4" t="s">
        <v>12</v>
      </c>
      <c r="D5196" s="6">
        <v>2703</v>
      </c>
      <c r="E5196" s="6">
        <v>1436</v>
      </c>
      <c r="F5196" s="6">
        <v>1267</v>
      </c>
      <c r="G5196" t="b">
        <f t="shared" si="732"/>
        <v>0</v>
      </c>
      <c r="H5196" t="b">
        <f t="shared" si="733"/>
        <v>1</v>
      </c>
      <c r="I5196" t="b">
        <f t="shared" si="734"/>
        <v>1</v>
      </c>
      <c r="J5196" t="b">
        <f t="shared" si="735"/>
        <v>0</v>
      </c>
    </row>
    <row r="5197" spans="1:10">
      <c r="A5197" s="1" t="s">
        <v>418</v>
      </c>
      <c r="B5197" t="str">
        <f t="shared" si="731"/>
        <v xml:space="preserve"> kazimierski </v>
      </c>
      <c r="C5197" s="4" t="s">
        <v>13</v>
      </c>
      <c r="D5197" s="6">
        <v>2564</v>
      </c>
      <c r="E5197" s="6">
        <v>1323</v>
      </c>
      <c r="F5197" s="6">
        <v>1241</v>
      </c>
      <c r="G5197" t="b">
        <f t="shared" si="732"/>
        <v>0</v>
      </c>
      <c r="H5197" t="b">
        <f t="shared" si="733"/>
        <v>1</v>
      </c>
      <c r="I5197" t="b">
        <f t="shared" si="734"/>
        <v>1</v>
      </c>
      <c r="J5197" t="b">
        <f t="shared" si="735"/>
        <v>0</v>
      </c>
    </row>
    <row r="5198" spans="1:10">
      <c r="A5198" s="1" t="s">
        <v>418</v>
      </c>
      <c r="B5198" t="str">
        <f t="shared" si="731"/>
        <v xml:space="preserve"> kazimierski </v>
      </c>
      <c r="C5198" s="4" t="s">
        <v>14</v>
      </c>
      <c r="D5198" s="6">
        <v>2374</v>
      </c>
      <c r="E5198" s="6">
        <v>1250</v>
      </c>
      <c r="F5198" s="6">
        <v>1124</v>
      </c>
      <c r="G5198" t="b">
        <f t="shared" si="732"/>
        <v>0</v>
      </c>
      <c r="H5198" t="b">
        <f t="shared" si="733"/>
        <v>1</v>
      </c>
      <c r="I5198" t="b">
        <f t="shared" si="734"/>
        <v>1</v>
      </c>
      <c r="J5198" t="b">
        <f t="shared" si="735"/>
        <v>0</v>
      </c>
    </row>
    <row r="5199" spans="1:10">
      <c r="A5199" s="1" t="s">
        <v>418</v>
      </c>
      <c r="B5199" t="str">
        <f t="shared" si="731"/>
        <v xml:space="preserve"> kazimierski </v>
      </c>
      <c r="C5199" s="4" t="s">
        <v>15</v>
      </c>
      <c r="D5199" s="6">
        <v>2221</v>
      </c>
      <c r="E5199" s="6">
        <v>1117</v>
      </c>
      <c r="F5199" s="6">
        <v>1104</v>
      </c>
      <c r="G5199" t="b">
        <f t="shared" si="732"/>
        <v>0</v>
      </c>
      <c r="H5199" t="b">
        <f t="shared" si="733"/>
        <v>1</v>
      </c>
      <c r="I5199" t="b">
        <f t="shared" si="734"/>
        <v>1</v>
      </c>
      <c r="J5199" t="b">
        <f t="shared" si="735"/>
        <v>0</v>
      </c>
    </row>
    <row r="5200" spans="1:10">
      <c r="A5200" s="1" t="s">
        <v>418</v>
      </c>
      <c r="B5200" t="str">
        <f t="shared" si="731"/>
        <v xml:space="preserve"> kazimierski </v>
      </c>
      <c r="C5200" s="4" t="s">
        <v>16</v>
      </c>
      <c r="D5200" s="6">
        <v>2283</v>
      </c>
      <c r="E5200" s="6">
        <v>1156</v>
      </c>
      <c r="F5200" s="6">
        <v>1127</v>
      </c>
      <c r="G5200" t="b">
        <f t="shared" si="732"/>
        <v>0</v>
      </c>
      <c r="H5200" t="b">
        <f t="shared" si="733"/>
        <v>1</v>
      </c>
      <c r="I5200" t="b">
        <f t="shared" si="734"/>
        <v>1</v>
      </c>
      <c r="J5200" t="b">
        <f t="shared" si="735"/>
        <v>0</v>
      </c>
    </row>
    <row r="5201" spans="1:10">
      <c r="A5201" s="1" t="s">
        <v>418</v>
      </c>
      <c r="B5201" t="str">
        <f t="shared" si="731"/>
        <v xml:space="preserve"> kazimierski </v>
      </c>
      <c r="C5201" s="4" t="s">
        <v>17</v>
      </c>
      <c r="D5201" s="6">
        <v>2552</v>
      </c>
      <c r="E5201" s="6">
        <v>1308</v>
      </c>
      <c r="F5201" s="6">
        <v>1244</v>
      </c>
      <c r="G5201" t="b">
        <f t="shared" si="732"/>
        <v>0</v>
      </c>
      <c r="H5201" t="b">
        <f t="shared" si="733"/>
        <v>1</v>
      </c>
      <c r="I5201" t="b">
        <f t="shared" si="734"/>
        <v>1</v>
      </c>
      <c r="J5201" t="b">
        <f t="shared" si="735"/>
        <v>0</v>
      </c>
    </row>
    <row r="5202" spans="1:10">
      <c r="A5202" s="1" t="s">
        <v>418</v>
      </c>
      <c r="B5202" t="str">
        <f t="shared" si="731"/>
        <v xml:space="preserve"> kazimierski </v>
      </c>
      <c r="C5202" s="4" t="s">
        <v>18</v>
      </c>
      <c r="D5202" s="6">
        <v>2526</v>
      </c>
      <c r="E5202" s="6">
        <v>1272</v>
      </c>
      <c r="F5202" s="6">
        <v>1254</v>
      </c>
      <c r="G5202" t="b">
        <f t="shared" si="732"/>
        <v>0</v>
      </c>
      <c r="H5202" t="b">
        <f t="shared" si="733"/>
        <v>1</v>
      </c>
      <c r="I5202" t="b">
        <f t="shared" si="734"/>
        <v>1</v>
      </c>
      <c r="J5202" t="b">
        <f t="shared" si="735"/>
        <v>0</v>
      </c>
    </row>
    <row r="5203" spans="1:10">
      <c r="A5203" s="1" t="s">
        <v>418</v>
      </c>
      <c r="B5203" t="str">
        <f t="shared" si="731"/>
        <v xml:space="preserve"> kazimierski </v>
      </c>
      <c r="C5203" s="4" t="s">
        <v>19</v>
      </c>
      <c r="D5203" s="6">
        <v>1975</v>
      </c>
      <c r="E5203" s="6">
        <v>929</v>
      </c>
      <c r="F5203" s="6">
        <v>1046</v>
      </c>
      <c r="G5203" t="b">
        <f t="shared" si="732"/>
        <v>0</v>
      </c>
      <c r="H5203" t="b">
        <f t="shared" si="733"/>
        <v>1</v>
      </c>
      <c r="I5203" t="b">
        <f t="shared" si="734"/>
        <v>1</v>
      </c>
      <c r="J5203" t="b">
        <f t="shared" si="735"/>
        <v>0</v>
      </c>
    </row>
    <row r="5204" spans="1:10">
      <c r="A5204" s="1" t="s">
        <v>418</v>
      </c>
      <c r="B5204" t="str">
        <f t="shared" si="731"/>
        <v xml:space="preserve"> kazimierski </v>
      </c>
      <c r="C5204" s="4" t="s">
        <v>5</v>
      </c>
      <c r="D5204" s="6">
        <v>4457</v>
      </c>
      <c r="E5204" s="6">
        <v>1609</v>
      </c>
      <c r="F5204" s="6">
        <v>2848</v>
      </c>
      <c r="G5204" t="b">
        <f t="shared" si="732"/>
        <v>1</v>
      </c>
      <c r="H5204" t="b">
        <f t="shared" si="733"/>
        <v>1</v>
      </c>
      <c r="I5204" t="b">
        <f t="shared" si="734"/>
        <v>0</v>
      </c>
      <c r="J5204" t="b">
        <f t="shared" si="735"/>
        <v>0</v>
      </c>
    </row>
    <row r="5205" spans="1:10">
      <c r="A5205" s="1" t="s">
        <v>418</v>
      </c>
      <c r="B5205" t="str">
        <f t="shared" si="731"/>
        <v xml:space="preserve"> kazimierski </v>
      </c>
      <c r="C5205" s="4" t="s">
        <v>4</v>
      </c>
      <c r="D5205" s="6">
        <f>SUM(D5203:D5204)</f>
        <v>6432</v>
      </c>
      <c r="E5205" s="6">
        <f>SUM(E5203:E5204)</f>
        <v>2538</v>
      </c>
      <c r="F5205" s="6">
        <f t="shared" ref="F5205" si="737">SUM(F5203:F5204)</f>
        <v>3894</v>
      </c>
      <c r="G5205" t="b">
        <f t="shared" si="732"/>
        <v>1</v>
      </c>
      <c r="H5205" t="b">
        <f t="shared" si="733"/>
        <v>0</v>
      </c>
      <c r="I5205" t="b">
        <f t="shared" si="734"/>
        <v>1</v>
      </c>
      <c r="J5205" t="b">
        <f t="shared" si="735"/>
        <v>0</v>
      </c>
    </row>
    <row r="5206" spans="1:10">
      <c r="A5206" s="1" t="s">
        <v>418</v>
      </c>
      <c r="B5206" t="str">
        <f t="shared" si="731"/>
        <v xml:space="preserve"> kielecki </v>
      </c>
      <c r="C5206" s="4" t="s">
        <v>334</v>
      </c>
      <c r="D5206" s="6">
        <v>208798</v>
      </c>
      <c r="E5206" s="6">
        <v>104177</v>
      </c>
      <c r="F5206" s="6">
        <v>104621</v>
      </c>
      <c r="G5206" t="b">
        <f t="shared" si="732"/>
        <v>1</v>
      </c>
      <c r="H5206" t="b">
        <f t="shared" si="733"/>
        <v>1</v>
      </c>
      <c r="I5206" t="b">
        <f t="shared" si="734"/>
        <v>1</v>
      </c>
      <c r="J5206" t="b">
        <f t="shared" si="735"/>
        <v>1</v>
      </c>
    </row>
    <row r="5207" spans="1:10">
      <c r="A5207" s="1" t="s">
        <v>418</v>
      </c>
      <c r="B5207" t="str">
        <f t="shared" si="731"/>
        <v xml:space="preserve"> kielecki </v>
      </c>
      <c r="C5207" s="4" t="s">
        <v>6</v>
      </c>
      <c r="D5207" s="6">
        <v>10307</v>
      </c>
      <c r="E5207" s="6">
        <v>5308</v>
      </c>
      <c r="F5207" s="6">
        <v>4999</v>
      </c>
      <c r="G5207" t="b">
        <f t="shared" si="732"/>
        <v>0</v>
      </c>
      <c r="H5207" t="b">
        <f t="shared" si="733"/>
        <v>1</v>
      </c>
      <c r="I5207" t="b">
        <f t="shared" si="734"/>
        <v>1</v>
      </c>
      <c r="J5207" t="b">
        <f t="shared" si="735"/>
        <v>0</v>
      </c>
    </row>
    <row r="5208" spans="1:10">
      <c r="A5208" s="1" t="s">
        <v>418</v>
      </c>
      <c r="B5208" t="str">
        <f t="shared" si="731"/>
        <v xml:space="preserve"> kielecki </v>
      </c>
      <c r="C5208" s="4" t="s">
        <v>7</v>
      </c>
      <c r="D5208" s="6">
        <v>11702</v>
      </c>
      <c r="E5208" s="6">
        <v>6018</v>
      </c>
      <c r="F5208" s="6">
        <v>5684</v>
      </c>
      <c r="G5208" t="b">
        <f t="shared" si="732"/>
        <v>0</v>
      </c>
      <c r="H5208" t="b">
        <f t="shared" si="733"/>
        <v>1</v>
      </c>
      <c r="I5208" t="b">
        <f t="shared" si="734"/>
        <v>1</v>
      </c>
      <c r="J5208" t="b">
        <f t="shared" si="735"/>
        <v>0</v>
      </c>
    </row>
    <row r="5209" spans="1:10">
      <c r="A5209" s="1" t="s">
        <v>418</v>
      </c>
      <c r="B5209" t="str">
        <f t="shared" si="731"/>
        <v xml:space="preserve"> kielecki </v>
      </c>
      <c r="C5209" s="4" t="s">
        <v>8</v>
      </c>
      <c r="D5209" s="6">
        <v>10687</v>
      </c>
      <c r="E5209" s="6">
        <v>5382</v>
      </c>
      <c r="F5209" s="6">
        <v>5305</v>
      </c>
      <c r="G5209" t="b">
        <f t="shared" si="732"/>
        <v>0</v>
      </c>
      <c r="H5209" t="b">
        <f t="shared" si="733"/>
        <v>1</v>
      </c>
      <c r="I5209" t="b">
        <f t="shared" si="734"/>
        <v>1</v>
      </c>
      <c r="J5209" t="b">
        <f t="shared" si="735"/>
        <v>0</v>
      </c>
    </row>
    <row r="5210" spans="1:10">
      <c r="A5210" s="1" t="s">
        <v>418</v>
      </c>
      <c r="B5210" t="str">
        <f t="shared" si="731"/>
        <v xml:space="preserve"> kielecki </v>
      </c>
      <c r="C5210" s="4" t="s">
        <v>9</v>
      </c>
      <c r="D5210" s="6">
        <v>12854</v>
      </c>
      <c r="E5210" s="6">
        <v>6636</v>
      </c>
      <c r="F5210" s="6">
        <v>6218</v>
      </c>
      <c r="G5210" t="b">
        <f t="shared" si="732"/>
        <v>0</v>
      </c>
      <c r="H5210" t="b">
        <f t="shared" si="733"/>
        <v>1</v>
      </c>
      <c r="I5210" t="b">
        <f t="shared" si="734"/>
        <v>1</v>
      </c>
      <c r="J5210" t="b">
        <f t="shared" si="735"/>
        <v>0</v>
      </c>
    </row>
    <row r="5211" spans="1:10">
      <c r="A5211" s="1" t="s">
        <v>418</v>
      </c>
      <c r="B5211" t="str">
        <f t="shared" si="731"/>
        <v xml:space="preserve"> kielecki </v>
      </c>
      <c r="C5211" s="4" t="s">
        <v>10</v>
      </c>
      <c r="D5211" s="6">
        <v>15586</v>
      </c>
      <c r="E5211" s="6">
        <v>7922</v>
      </c>
      <c r="F5211" s="6">
        <v>7664</v>
      </c>
      <c r="G5211" t="b">
        <f t="shared" si="732"/>
        <v>0</v>
      </c>
      <c r="H5211" t="b">
        <f t="shared" si="733"/>
        <v>1</v>
      </c>
      <c r="I5211" t="b">
        <f t="shared" si="734"/>
        <v>1</v>
      </c>
      <c r="J5211" t="b">
        <f t="shared" si="735"/>
        <v>0</v>
      </c>
    </row>
    <row r="5212" spans="1:10">
      <c r="A5212" s="1" t="s">
        <v>418</v>
      </c>
      <c r="B5212" t="str">
        <f t="shared" si="731"/>
        <v xml:space="preserve"> kielecki </v>
      </c>
      <c r="C5212" s="4" t="s">
        <v>11</v>
      </c>
      <c r="D5212" s="6">
        <v>16578</v>
      </c>
      <c r="E5212" s="6">
        <v>8587</v>
      </c>
      <c r="F5212" s="6">
        <v>7991</v>
      </c>
      <c r="G5212" t="b">
        <f t="shared" si="732"/>
        <v>0</v>
      </c>
      <c r="H5212" t="b">
        <f t="shared" si="733"/>
        <v>1</v>
      </c>
      <c r="I5212" t="b">
        <f t="shared" si="734"/>
        <v>1</v>
      </c>
      <c r="J5212" t="b">
        <f t="shared" si="735"/>
        <v>0</v>
      </c>
    </row>
    <row r="5213" spans="1:10">
      <c r="A5213" s="1" t="s">
        <v>418</v>
      </c>
      <c r="B5213" t="str">
        <f t="shared" si="731"/>
        <v xml:space="preserve"> kielecki </v>
      </c>
      <c r="C5213" s="4" t="s">
        <v>12</v>
      </c>
      <c r="D5213" s="6">
        <v>17280</v>
      </c>
      <c r="E5213" s="6">
        <v>9034</v>
      </c>
      <c r="F5213" s="6">
        <v>8246</v>
      </c>
      <c r="G5213" t="b">
        <f t="shared" si="732"/>
        <v>0</v>
      </c>
      <c r="H5213" t="b">
        <f t="shared" si="733"/>
        <v>1</v>
      </c>
      <c r="I5213" t="b">
        <f t="shared" si="734"/>
        <v>1</v>
      </c>
      <c r="J5213" t="b">
        <f t="shared" si="735"/>
        <v>0</v>
      </c>
    </row>
    <row r="5214" spans="1:10">
      <c r="A5214" s="1" t="s">
        <v>418</v>
      </c>
      <c r="B5214" t="str">
        <f t="shared" si="731"/>
        <v xml:space="preserve"> kielecki </v>
      </c>
      <c r="C5214" s="4" t="s">
        <v>13</v>
      </c>
      <c r="D5214" s="6">
        <v>16450</v>
      </c>
      <c r="E5214" s="6">
        <v>8410</v>
      </c>
      <c r="F5214" s="6">
        <v>8040</v>
      </c>
      <c r="G5214" t="b">
        <f t="shared" si="732"/>
        <v>0</v>
      </c>
      <c r="H5214" t="b">
        <f t="shared" si="733"/>
        <v>1</v>
      </c>
      <c r="I5214" t="b">
        <f t="shared" si="734"/>
        <v>1</v>
      </c>
      <c r="J5214" t="b">
        <f t="shared" si="735"/>
        <v>0</v>
      </c>
    </row>
    <row r="5215" spans="1:10">
      <c r="A5215" s="1" t="s">
        <v>418</v>
      </c>
      <c r="B5215" t="str">
        <f t="shared" si="731"/>
        <v xml:space="preserve"> kielecki </v>
      </c>
      <c r="C5215" s="4" t="s">
        <v>14</v>
      </c>
      <c r="D5215" s="6">
        <v>15200</v>
      </c>
      <c r="E5215" s="6">
        <v>7791</v>
      </c>
      <c r="F5215" s="6">
        <v>7409</v>
      </c>
      <c r="G5215" t="b">
        <f t="shared" si="732"/>
        <v>0</v>
      </c>
      <c r="H5215" t="b">
        <f t="shared" si="733"/>
        <v>1</v>
      </c>
      <c r="I5215" t="b">
        <f t="shared" si="734"/>
        <v>1</v>
      </c>
      <c r="J5215" t="b">
        <f t="shared" si="735"/>
        <v>0</v>
      </c>
    </row>
    <row r="5216" spans="1:10">
      <c r="A5216" s="1" t="s">
        <v>418</v>
      </c>
      <c r="B5216" t="str">
        <f t="shared" si="731"/>
        <v xml:space="preserve"> kielecki </v>
      </c>
      <c r="C5216" s="4" t="s">
        <v>15</v>
      </c>
      <c r="D5216" s="6">
        <v>13389</v>
      </c>
      <c r="E5216" s="6">
        <v>6919</v>
      </c>
      <c r="F5216" s="6">
        <v>6470</v>
      </c>
      <c r="G5216" t="b">
        <f t="shared" si="732"/>
        <v>0</v>
      </c>
      <c r="H5216" t="b">
        <f t="shared" si="733"/>
        <v>1</v>
      </c>
      <c r="I5216" t="b">
        <f t="shared" si="734"/>
        <v>1</v>
      </c>
      <c r="J5216" t="b">
        <f t="shared" si="735"/>
        <v>0</v>
      </c>
    </row>
    <row r="5217" spans="1:10">
      <c r="A5217" s="1" t="s">
        <v>418</v>
      </c>
      <c r="B5217" t="str">
        <f t="shared" si="731"/>
        <v xml:space="preserve"> kielecki </v>
      </c>
      <c r="C5217" s="4" t="s">
        <v>16</v>
      </c>
      <c r="D5217" s="6">
        <v>13262</v>
      </c>
      <c r="E5217" s="6">
        <v>6938</v>
      </c>
      <c r="F5217" s="6">
        <v>6324</v>
      </c>
      <c r="G5217" t="b">
        <f t="shared" si="732"/>
        <v>0</v>
      </c>
      <c r="H5217" t="b">
        <f t="shared" si="733"/>
        <v>1</v>
      </c>
      <c r="I5217" t="b">
        <f t="shared" si="734"/>
        <v>1</v>
      </c>
      <c r="J5217" t="b">
        <f t="shared" si="735"/>
        <v>0</v>
      </c>
    </row>
    <row r="5218" spans="1:10">
      <c r="A5218" s="1" t="s">
        <v>418</v>
      </c>
      <c r="B5218" t="str">
        <f t="shared" si="731"/>
        <v xml:space="preserve"> kielecki </v>
      </c>
      <c r="C5218" s="4" t="s">
        <v>17</v>
      </c>
      <c r="D5218" s="6">
        <v>14659</v>
      </c>
      <c r="E5218" s="6">
        <v>7600</v>
      </c>
      <c r="F5218" s="6">
        <v>7059</v>
      </c>
      <c r="G5218" t="b">
        <f t="shared" si="732"/>
        <v>0</v>
      </c>
      <c r="H5218" t="b">
        <f t="shared" si="733"/>
        <v>1</v>
      </c>
      <c r="I5218" t="b">
        <f t="shared" si="734"/>
        <v>1</v>
      </c>
      <c r="J5218" t="b">
        <f t="shared" si="735"/>
        <v>0</v>
      </c>
    </row>
    <row r="5219" spans="1:10">
      <c r="A5219" s="1" t="s">
        <v>418</v>
      </c>
      <c r="B5219" t="str">
        <f t="shared" si="731"/>
        <v xml:space="preserve"> kielecki </v>
      </c>
      <c r="C5219" s="4" t="s">
        <v>18</v>
      </c>
      <c r="D5219" s="6">
        <v>12831</v>
      </c>
      <c r="E5219" s="6">
        <v>6493</v>
      </c>
      <c r="F5219" s="6">
        <v>6338</v>
      </c>
      <c r="G5219" t="b">
        <f t="shared" si="732"/>
        <v>0</v>
      </c>
      <c r="H5219" t="b">
        <f t="shared" si="733"/>
        <v>1</v>
      </c>
      <c r="I5219" t="b">
        <f t="shared" si="734"/>
        <v>1</v>
      </c>
      <c r="J5219" t="b">
        <f t="shared" si="735"/>
        <v>0</v>
      </c>
    </row>
    <row r="5220" spans="1:10">
      <c r="A5220" s="1" t="s">
        <v>418</v>
      </c>
      <c r="B5220" t="str">
        <f t="shared" si="731"/>
        <v xml:space="preserve"> kielecki </v>
      </c>
      <c r="C5220" s="4" t="s">
        <v>19</v>
      </c>
      <c r="D5220" s="6">
        <v>9765</v>
      </c>
      <c r="E5220" s="6">
        <v>4729</v>
      </c>
      <c r="F5220" s="6">
        <v>5036</v>
      </c>
      <c r="G5220" t="b">
        <f t="shared" si="732"/>
        <v>0</v>
      </c>
      <c r="H5220" t="b">
        <f t="shared" si="733"/>
        <v>1</v>
      </c>
      <c r="I5220" t="b">
        <f t="shared" si="734"/>
        <v>1</v>
      </c>
      <c r="J5220" t="b">
        <f t="shared" si="735"/>
        <v>0</v>
      </c>
    </row>
    <row r="5221" spans="1:10">
      <c r="A5221" s="1" t="s">
        <v>418</v>
      </c>
      <c r="B5221" t="str">
        <f t="shared" si="731"/>
        <v xml:space="preserve"> kielecki </v>
      </c>
      <c r="C5221" s="4" t="s">
        <v>5</v>
      </c>
      <c r="D5221" s="6">
        <v>18248</v>
      </c>
      <c r="E5221" s="6">
        <v>6410</v>
      </c>
      <c r="F5221" s="6">
        <v>11838</v>
      </c>
      <c r="G5221" t="b">
        <f t="shared" si="732"/>
        <v>1</v>
      </c>
      <c r="H5221" t="b">
        <f t="shared" si="733"/>
        <v>1</v>
      </c>
      <c r="I5221" t="b">
        <f t="shared" si="734"/>
        <v>0</v>
      </c>
      <c r="J5221" t="b">
        <f t="shared" si="735"/>
        <v>0</v>
      </c>
    </row>
    <row r="5222" spans="1:10">
      <c r="A5222" s="1" t="s">
        <v>418</v>
      </c>
      <c r="B5222" t="str">
        <f t="shared" si="731"/>
        <v xml:space="preserve"> kielecki </v>
      </c>
      <c r="C5222" s="4" t="s">
        <v>4</v>
      </c>
      <c r="D5222" s="6">
        <f>SUM(D5220:D5221)</f>
        <v>28013</v>
      </c>
      <c r="E5222" s="6">
        <f>SUM(E5220:E5221)</f>
        <v>11139</v>
      </c>
      <c r="F5222" s="6">
        <f t="shared" ref="F5222" si="738">SUM(F5220:F5221)</f>
        <v>16874</v>
      </c>
      <c r="G5222" t="b">
        <f t="shared" si="732"/>
        <v>1</v>
      </c>
      <c r="H5222" t="b">
        <f t="shared" si="733"/>
        <v>0</v>
      </c>
      <c r="I5222" t="b">
        <f t="shared" si="734"/>
        <v>1</v>
      </c>
      <c r="J5222" t="b">
        <f t="shared" si="735"/>
        <v>0</v>
      </c>
    </row>
    <row r="5223" spans="1:10">
      <c r="A5223" s="1" t="s">
        <v>418</v>
      </c>
      <c r="B5223" t="str">
        <f t="shared" si="731"/>
        <v xml:space="preserve"> konecki </v>
      </c>
      <c r="C5223" s="4" t="s">
        <v>335</v>
      </c>
      <c r="D5223" s="6">
        <v>82092</v>
      </c>
      <c r="E5223" s="6">
        <v>40460</v>
      </c>
      <c r="F5223" s="6">
        <v>41632</v>
      </c>
      <c r="G5223" t="b">
        <f t="shared" si="732"/>
        <v>1</v>
      </c>
      <c r="H5223" t="b">
        <f t="shared" si="733"/>
        <v>1</v>
      </c>
      <c r="I5223" t="b">
        <f t="shared" si="734"/>
        <v>1</v>
      </c>
      <c r="J5223" t="b">
        <f t="shared" si="735"/>
        <v>1</v>
      </c>
    </row>
    <row r="5224" spans="1:10">
      <c r="A5224" s="1" t="s">
        <v>418</v>
      </c>
      <c r="B5224" t="str">
        <f t="shared" si="731"/>
        <v xml:space="preserve"> konecki </v>
      </c>
      <c r="C5224" s="4" t="s">
        <v>6</v>
      </c>
      <c r="D5224" s="6">
        <v>3402</v>
      </c>
      <c r="E5224" s="6">
        <v>1750</v>
      </c>
      <c r="F5224" s="6">
        <v>1652</v>
      </c>
      <c r="G5224" t="b">
        <f t="shared" si="732"/>
        <v>0</v>
      </c>
      <c r="H5224" t="b">
        <f t="shared" si="733"/>
        <v>1</v>
      </c>
      <c r="I5224" t="b">
        <f t="shared" si="734"/>
        <v>1</v>
      </c>
      <c r="J5224" t="b">
        <f t="shared" si="735"/>
        <v>0</v>
      </c>
    </row>
    <row r="5225" spans="1:10">
      <c r="A5225" s="1" t="s">
        <v>418</v>
      </c>
      <c r="B5225" t="str">
        <f t="shared" si="731"/>
        <v xml:space="preserve"> konecki </v>
      </c>
      <c r="C5225" s="4" t="s">
        <v>7</v>
      </c>
      <c r="D5225" s="6">
        <v>3874</v>
      </c>
      <c r="E5225" s="6">
        <v>1984</v>
      </c>
      <c r="F5225" s="6">
        <v>1890</v>
      </c>
      <c r="G5225" t="b">
        <f t="shared" si="732"/>
        <v>0</v>
      </c>
      <c r="H5225" t="b">
        <f t="shared" si="733"/>
        <v>1</v>
      </c>
      <c r="I5225" t="b">
        <f t="shared" si="734"/>
        <v>1</v>
      </c>
      <c r="J5225" t="b">
        <f t="shared" si="735"/>
        <v>0</v>
      </c>
    </row>
    <row r="5226" spans="1:10">
      <c r="A5226" s="1" t="s">
        <v>418</v>
      </c>
      <c r="B5226" t="str">
        <f t="shared" si="731"/>
        <v xml:space="preserve"> konecki </v>
      </c>
      <c r="C5226" s="4" t="s">
        <v>8</v>
      </c>
      <c r="D5226" s="6">
        <v>3673</v>
      </c>
      <c r="E5226" s="6">
        <v>1878</v>
      </c>
      <c r="F5226" s="6">
        <v>1795</v>
      </c>
      <c r="G5226" t="b">
        <f t="shared" si="732"/>
        <v>0</v>
      </c>
      <c r="H5226" t="b">
        <f t="shared" si="733"/>
        <v>1</v>
      </c>
      <c r="I5226" t="b">
        <f t="shared" si="734"/>
        <v>1</v>
      </c>
      <c r="J5226" t="b">
        <f t="shared" si="735"/>
        <v>0</v>
      </c>
    </row>
    <row r="5227" spans="1:10">
      <c r="A5227" s="1" t="s">
        <v>418</v>
      </c>
      <c r="B5227" t="str">
        <f t="shared" si="731"/>
        <v xml:space="preserve"> konecki </v>
      </c>
      <c r="C5227" s="4" t="s">
        <v>9</v>
      </c>
      <c r="D5227" s="6">
        <v>4251</v>
      </c>
      <c r="E5227" s="6">
        <v>2181</v>
      </c>
      <c r="F5227" s="6">
        <v>2070</v>
      </c>
      <c r="G5227" t="b">
        <f t="shared" si="732"/>
        <v>0</v>
      </c>
      <c r="H5227" t="b">
        <f t="shared" si="733"/>
        <v>1</v>
      </c>
      <c r="I5227" t="b">
        <f t="shared" si="734"/>
        <v>1</v>
      </c>
      <c r="J5227" t="b">
        <f t="shared" si="735"/>
        <v>0</v>
      </c>
    </row>
    <row r="5228" spans="1:10">
      <c r="A5228" s="1" t="s">
        <v>418</v>
      </c>
      <c r="B5228" t="str">
        <f t="shared" si="731"/>
        <v xml:space="preserve"> konecki </v>
      </c>
      <c r="C5228" s="4" t="s">
        <v>10</v>
      </c>
      <c r="D5228" s="6">
        <v>5347</v>
      </c>
      <c r="E5228" s="6">
        <v>2710</v>
      </c>
      <c r="F5228" s="6">
        <v>2637</v>
      </c>
      <c r="G5228" t="b">
        <f t="shared" si="732"/>
        <v>0</v>
      </c>
      <c r="H5228" t="b">
        <f t="shared" si="733"/>
        <v>1</v>
      </c>
      <c r="I5228" t="b">
        <f t="shared" si="734"/>
        <v>1</v>
      </c>
      <c r="J5228" t="b">
        <f t="shared" si="735"/>
        <v>0</v>
      </c>
    </row>
    <row r="5229" spans="1:10">
      <c r="A5229" s="1" t="s">
        <v>418</v>
      </c>
      <c r="B5229" t="str">
        <f t="shared" si="731"/>
        <v xml:space="preserve"> konecki </v>
      </c>
      <c r="C5229" s="4" t="s">
        <v>11</v>
      </c>
      <c r="D5229" s="6">
        <v>5563</v>
      </c>
      <c r="E5229" s="6">
        <v>2965</v>
      </c>
      <c r="F5229" s="6">
        <v>2598</v>
      </c>
      <c r="G5229" t="b">
        <f t="shared" si="732"/>
        <v>0</v>
      </c>
      <c r="H5229" t="b">
        <f t="shared" si="733"/>
        <v>1</v>
      </c>
      <c r="I5229" t="b">
        <f t="shared" si="734"/>
        <v>1</v>
      </c>
      <c r="J5229" t="b">
        <f t="shared" si="735"/>
        <v>0</v>
      </c>
    </row>
    <row r="5230" spans="1:10">
      <c r="A5230" s="1" t="s">
        <v>418</v>
      </c>
      <c r="B5230" t="str">
        <f t="shared" si="731"/>
        <v xml:space="preserve"> konecki </v>
      </c>
      <c r="C5230" s="4" t="s">
        <v>12</v>
      </c>
      <c r="D5230" s="6">
        <v>6297</v>
      </c>
      <c r="E5230" s="6">
        <v>3291</v>
      </c>
      <c r="F5230" s="6">
        <v>3006</v>
      </c>
      <c r="G5230" t="b">
        <f t="shared" si="732"/>
        <v>0</v>
      </c>
      <c r="H5230" t="b">
        <f t="shared" si="733"/>
        <v>1</v>
      </c>
      <c r="I5230" t="b">
        <f t="shared" si="734"/>
        <v>1</v>
      </c>
      <c r="J5230" t="b">
        <f t="shared" si="735"/>
        <v>0</v>
      </c>
    </row>
    <row r="5231" spans="1:10">
      <c r="A5231" s="1" t="s">
        <v>418</v>
      </c>
      <c r="B5231" t="str">
        <f t="shared" si="731"/>
        <v xml:space="preserve"> konecki </v>
      </c>
      <c r="C5231" s="4" t="s">
        <v>13</v>
      </c>
      <c r="D5231" s="6">
        <v>6079</v>
      </c>
      <c r="E5231" s="6">
        <v>3261</v>
      </c>
      <c r="F5231" s="6">
        <v>2818</v>
      </c>
      <c r="G5231" t="b">
        <f t="shared" si="732"/>
        <v>0</v>
      </c>
      <c r="H5231" t="b">
        <f t="shared" si="733"/>
        <v>1</v>
      </c>
      <c r="I5231" t="b">
        <f t="shared" si="734"/>
        <v>1</v>
      </c>
      <c r="J5231" t="b">
        <f t="shared" si="735"/>
        <v>0</v>
      </c>
    </row>
    <row r="5232" spans="1:10">
      <c r="A5232" s="1" t="s">
        <v>418</v>
      </c>
      <c r="B5232" t="str">
        <f t="shared" si="731"/>
        <v xml:space="preserve"> konecki </v>
      </c>
      <c r="C5232" s="4" t="s">
        <v>14</v>
      </c>
      <c r="D5232" s="6">
        <v>5821</v>
      </c>
      <c r="E5232" s="6">
        <v>3118</v>
      </c>
      <c r="F5232" s="6">
        <v>2703</v>
      </c>
      <c r="G5232" t="b">
        <f t="shared" si="732"/>
        <v>0</v>
      </c>
      <c r="H5232" t="b">
        <f t="shared" si="733"/>
        <v>1</v>
      </c>
      <c r="I5232" t="b">
        <f t="shared" si="734"/>
        <v>1</v>
      </c>
      <c r="J5232" t="b">
        <f t="shared" si="735"/>
        <v>0</v>
      </c>
    </row>
    <row r="5233" spans="1:10">
      <c r="A5233" s="1" t="s">
        <v>418</v>
      </c>
      <c r="B5233" t="str">
        <f t="shared" si="731"/>
        <v xml:space="preserve"> konecki </v>
      </c>
      <c r="C5233" s="4" t="s">
        <v>15</v>
      </c>
      <c r="D5233" s="6">
        <v>5131</v>
      </c>
      <c r="E5233" s="6">
        <v>2674</v>
      </c>
      <c r="F5233" s="6">
        <v>2457</v>
      </c>
      <c r="G5233" t="b">
        <f t="shared" si="732"/>
        <v>0</v>
      </c>
      <c r="H5233" t="b">
        <f t="shared" si="733"/>
        <v>1</v>
      </c>
      <c r="I5233" t="b">
        <f t="shared" si="734"/>
        <v>1</v>
      </c>
      <c r="J5233" t="b">
        <f t="shared" si="735"/>
        <v>0</v>
      </c>
    </row>
    <row r="5234" spans="1:10">
      <c r="A5234" s="1" t="s">
        <v>418</v>
      </c>
      <c r="B5234" t="str">
        <f t="shared" si="731"/>
        <v xml:space="preserve"> konecki </v>
      </c>
      <c r="C5234" s="4" t="s">
        <v>16</v>
      </c>
      <c r="D5234" s="6">
        <v>5252</v>
      </c>
      <c r="E5234" s="6">
        <v>2766</v>
      </c>
      <c r="F5234" s="6">
        <v>2486</v>
      </c>
      <c r="G5234" t="b">
        <f t="shared" si="732"/>
        <v>0</v>
      </c>
      <c r="H5234" t="b">
        <f t="shared" si="733"/>
        <v>1</v>
      </c>
      <c r="I5234" t="b">
        <f t="shared" si="734"/>
        <v>1</v>
      </c>
      <c r="J5234" t="b">
        <f t="shared" si="735"/>
        <v>0</v>
      </c>
    </row>
    <row r="5235" spans="1:10">
      <c r="A5235" s="1" t="s">
        <v>418</v>
      </c>
      <c r="B5235" t="str">
        <f t="shared" si="731"/>
        <v xml:space="preserve"> konecki </v>
      </c>
      <c r="C5235" s="4" t="s">
        <v>17</v>
      </c>
      <c r="D5235" s="6">
        <v>6239</v>
      </c>
      <c r="E5235" s="6">
        <v>3133</v>
      </c>
      <c r="F5235" s="6">
        <v>3106</v>
      </c>
      <c r="G5235" t="b">
        <f t="shared" si="732"/>
        <v>0</v>
      </c>
      <c r="H5235" t="b">
        <f t="shared" si="733"/>
        <v>1</v>
      </c>
      <c r="I5235" t="b">
        <f t="shared" si="734"/>
        <v>1</v>
      </c>
      <c r="J5235" t="b">
        <f t="shared" si="735"/>
        <v>0</v>
      </c>
    </row>
    <row r="5236" spans="1:10">
      <c r="A5236" s="1" t="s">
        <v>418</v>
      </c>
      <c r="B5236" t="str">
        <f t="shared" si="731"/>
        <v xml:space="preserve"> konecki </v>
      </c>
      <c r="C5236" s="4" t="s">
        <v>18</v>
      </c>
      <c r="D5236" s="6">
        <v>6091</v>
      </c>
      <c r="E5236" s="6">
        <v>2910</v>
      </c>
      <c r="F5236" s="6">
        <v>3181</v>
      </c>
      <c r="G5236" t="b">
        <f t="shared" si="732"/>
        <v>0</v>
      </c>
      <c r="H5236" t="b">
        <f t="shared" si="733"/>
        <v>1</v>
      </c>
      <c r="I5236" t="b">
        <f t="shared" si="734"/>
        <v>1</v>
      </c>
      <c r="J5236" t="b">
        <f t="shared" si="735"/>
        <v>0</v>
      </c>
    </row>
    <row r="5237" spans="1:10">
      <c r="A5237" s="1" t="s">
        <v>418</v>
      </c>
      <c r="B5237" t="str">
        <f t="shared" si="731"/>
        <v xml:space="preserve"> konecki </v>
      </c>
      <c r="C5237" s="4" t="s">
        <v>19</v>
      </c>
      <c r="D5237" s="6">
        <v>5240</v>
      </c>
      <c r="E5237" s="6">
        <v>2429</v>
      </c>
      <c r="F5237" s="6">
        <v>2811</v>
      </c>
      <c r="G5237" t="b">
        <f t="shared" si="732"/>
        <v>0</v>
      </c>
      <c r="H5237" t="b">
        <f t="shared" si="733"/>
        <v>1</v>
      </c>
      <c r="I5237" t="b">
        <f t="shared" si="734"/>
        <v>1</v>
      </c>
      <c r="J5237" t="b">
        <f t="shared" si="735"/>
        <v>0</v>
      </c>
    </row>
    <row r="5238" spans="1:10">
      <c r="A5238" s="1" t="s">
        <v>418</v>
      </c>
      <c r="B5238" t="str">
        <f t="shared" si="731"/>
        <v xml:space="preserve"> konecki </v>
      </c>
      <c r="C5238" s="4" t="s">
        <v>5</v>
      </c>
      <c r="D5238" s="6">
        <v>9832</v>
      </c>
      <c r="E5238" s="6">
        <v>3410</v>
      </c>
      <c r="F5238" s="6">
        <v>6422</v>
      </c>
      <c r="G5238" t="b">
        <f t="shared" si="732"/>
        <v>1</v>
      </c>
      <c r="H5238" t="b">
        <f t="shared" si="733"/>
        <v>1</v>
      </c>
      <c r="I5238" t="b">
        <f t="shared" si="734"/>
        <v>0</v>
      </c>
      <c r="J5238" t="b">
        <f t="shared" si="735"/>
        <v>0</v>
      </c>
    </row>
    <row r="5239" spans="1:10">
      <c r="A5239" s="1" t="s">
        <v>418</v>
      </c>
      <c r="B5239" t="str">
        <f t="shared" si="731"/>
        <v xml:space="preserve"> konecki </v>
      </c>
      <c r="C5239" s="4" t="s">
        <v>4</v>
      </c>
      <c r="D5239" s="6">
        <f>SUM(D5237:D5238)</f>
        <v>15072</v>
      </c>
      <c r="E5239" s="6">
        <f>SUM(E5237:E5238)</f>
        <v>5839</v>
      </c>
      <c r="F5239" s="6">
        <f t="shared" ref="F5239" si="739">SUM(F5237:F5238)</f>
        <v>9233</v>
      </c>
      <c r="G5239" t="b">
        <f t="shared" si="732"/>
        <v>1</v>
      </c>
      <c r="H5239" t="b">
        <f t="shared" si="733"/>
        <v>0</v>
      </c>
      <c r="I5239" t="b">
        <f t="shared" si="734"/>
        <v>1</v>
      </c>
      <c r="J5239" t="b">
        <f t="shared" si="735"/>
        <v>0</v>
      </c>
    </row>
    <row r="5240" spans="1:10">
      <c r="A5240" s="1" t="s">
        <v>418</v>
      </c>
      <c r="B5240" t="str">
        <f t="shared" ref="B5240:B5303" si="740">IF(C5239="65+",C5240,B5239)</f>
        <v xml:space="preserve"> opatowski </v>
      </c>
      <c r="C5240" s="4" t="s">
        <v>336</v>
      </c>
      <c r="D5240" s="6">
        <v>53581</v>
      </c>
      <c r="E5240" s="6">
        <v>26591</v>
      </c>
      <c r="F5240" s="6">
        <v>26990</v>
      </c>
      <c r="G5240" t="b">
        <f t="shared" si="732"/>
        <v>1</v>
      </c>
      <c r="H5240" t="b">
        <f t="shared" si="733"/>
        <v>1</v>
      </c>
      <c r="I5240" t="b">
        <f t="shared" si="734"/>
        <v>1</v>
      </c>
      <c r="J5240" t="b">
        <f t="shared" si="735"/>
        <v>1</v>
      </c>
    </row>
    <row r="5241" spans="1:10">
      <c r="A5241" s="1" t="s">
        <v>418</v>
      </c>
      <c r="B5241" t="str">
        <f t="shared" si="740"/>
        <v xml:space="preserve"> opatowski </v>
      </c>
      <c r="C5241" s="4" t="s">
        <v>6</v>
      </c>
      <c r="D5241" s="6">
        <v>2161</v>
      </c>
      <c r="E5241" s="6">
        <v>1146</v>
      </c>
      <c r="F5241" s="6">
        <v>1015</v>
      </c>
      <c r="G5241" t="b">
        <f t="shared" si="732"/>
        <v>0</v>
      </c>
      <c r="H5241" t="b">
        <f t="shared" si="733"/>
        <v>1</v>
      </c>
      <c r="I5241" t="b">
        <f t="shared" si="734"/>
        <v>1</v>
      </c>
      <c r="J5241" t="b">
        <f t="shared" si="735"/>
        <v>0</v>
      </c>
    </row>
    <row r="5242" spans="1:10">
      <c r="A5242" s="1" t="s">
        <v>418</v>
      </c>
      <c r="B5242" t="str">
        <f t="shared" si="740"/>
        <v xml:space="preserve"> opatowski </v>
      </c>
      <c r="C5242" s="4" t="s">
        <v>7</v>
      </c>
      <c r="D5242" s="6">
        <v>2567</v>
      </c>
      <c r="E5242" s="6">
        <v>1342</v>
      </c>
      <c r="F5242" s="6">
        <v>1225</v>
      </c>
      <c r="G5242" t="b">
        <f t="shared" si="732"/>
        <v>0</v>
      </c>
      <c r="H5242" t="b">
        <f t="shared" si="733"/>
        <v>1</v>
      </c>
      <c r="I5242" t="b">
        <f t="shared" si="734"/>
        <v>1</v>
      </c>
      <c r="J5242" t="b">
        <f t="shared" si="735"/>
        <v>0</v>
      </c>
    </row>
    <row r="5243" spans="1:10">
      <c r="A5243" s="1" t="s">
        <v>418</v>
      </c>
      <c r="B5243" t="str">
        <f t="shared" si="740"/>
        <v xml:space="preserve"> opatowski </v>
      </c>
      <c r="C5243" s="4" t="s">
        <v>8</v>
      </c>
      <c r="D5243" s="6">
        <v>2582</v>
      </c>
      <c r="E5243" s="6">
        <v>1294</v>
      </c>
      <c r="F5243" s="6">
        <v>1288</v>
      </c>
      <c r="G5243" t="b">
        <f t="shared" si="732"/>
        <v>0</v>
      </c>
      <c r="H5243" t="b">
        <f t="shared" si="733"/>
        <v>1</v>
      </c>
      <c r="I5243" t="b">
        <f t="shared" si="734"/>
        <v>1</v>
      </c>
      <c r="J5243" t="b">
        <f t="shared" si="735"/>
        <v>0</v>
      </c>
    </row>
    <row r="5244" spans="1:10">
      <c r="A5244" s="1" t="s">
        <v>418</v>
      </c>
      <c r="B5244" t="str">
        <f t="shared" si="740"/>
        <v xml:space="preserve"> opatowski </v>
      </c>
      <c r="C5244" s="4" t="s">
        <v>9</v>
      </c>
      <c r="D5244" s="6">
        <v>2933</v>
      </c>
      <c r="E5244" s="6">
        <v>1469</v>
      </c>
      <c r="F5244" s="6">
        <v>1464</v>
      </c>
      <c r="G5244" t="b">
        <f t="shared" si="732"/>
        <v>0</v>
      </c>
      <c r="H5244" t="b">
        <f t="shared" si="733"/>
        <v>1</v>
      </c>
      <c r="I5244" t="b">
        <f t="shared" si="734"/>
        <v>1</v>
      </c>
      <c r="J5244" t="b">
        <f t="shared" si="735"/>
        <v>0</v>
      </c>
    </row>
    <row r="5245" spans="1:10">
      <c r="A5245" s="1" t="s">
        <v>418</v>
      </c>
      <c r="B5245" t="str">
        <f t="shared" si="740"/>
        <v xml:space="preserve"> opatowski </v>
      </c>
      <c r="C5245" s="4" t="s">
        <v>10</v>
      </c>
      <c r="D5245" s="6">
        <v>3792</v>
      </c>
      <c r="E5245" s="6">
        <v>1960</v>
      </c>
      <c r="F5245" s="6">
        <v>1832</v>
      </c>
      <c r="G5245" t="b">
        <f t="shared" si="732"/>
        <v>0</v>
      </c>
      <c r="H5245" t="b">
        <f t="shared" si="733"/>
        <v>1</v>
      </c>
      <c r="I5245" t="b">
        <f t="shared" si="734"/>
        <v>1</v>
      </c>
      <c r="J5245" t="b">
        <f t="shared" si="735"/>
        <v>0</v>
      </c>
    </row>
    <row r="5246" spans="1:10">
      <c r="A5246" s="1" t="s">
        <v>418</v>
      </c>
      <c r="B5246" t="str">
        <f t="shared" si="740"/>
        <v xml:space="preserve"> opatowski </v>
      </c>
      <c r="C5246" s="4" t="s">
        <v>11</v>
      </c>
      <c r="D5246" s="6">
        <v>3715</v>
      </c>
      <c r="E5246" s="6">
        <v>1996</v>
      </c>
      <c r="F5246" s="6">
        <v>1719</v>
      </c>
      <c r="G5246" t="b">
        <f t="shared" si="732"/>
        <v>0</v>
      </c>
      <c r="H5246" t="b">
        <f t="shared" si="733"/>
        <v>1</v>
      </c>
      <c r="I5246" t="b">
        <f t="shared" si="734"/>
        <v>1</v>
      </c>
      <c r="J5246" t="b">
        <f t="shared" si="735"/>
        <v>0</v>
      </c>
    </row>
    <row r="5247" spans="1:10">
      <c r="A5247" s="1" t="s">
        <v>418</v>
      </c>
      <c r="B5247" t="str">
        <f t="shared" si="740"/>
        <v xml:space="preserve"> opatowski </v>
      </c>
      <c r="C5247" s="4" t="s">
        <v>12</v>
      </c>
      <c r="D5247" s="6">
        <v>4024</v>
      </c>
      <c r="E5247" s="6">
        <v>2116</v>
      </c>
      <c r="F5247" s="6">
        <v>1908</v>
      </c>
      <c r="G5247" t="b">
        <f t="shared" si="732"/>
        <v>0</v>
      </c>
      <c r="H5247" t="b">
        <f t="shared" si="733"/>
        <v>1</v>
      </c>
      <c r="I5247" t="b">
        <f t="shared" si="734"/>
        <v>1</v>
      </c>
      <c r="J5247" t="b">
        <f t="shared" si="735"/>
        <v>0</v>
      </c>
    </row>
    <row r="5248" spans="1:10">
      <c r="A5248" s="1" t="s">
        <v>418</v>
      </c>
      <c r="B5248" t="str">
        <f t="shared" si="740"/>
        <v xml:space="preserve"> opatowski </v>
      </c>
      <c r="C5248" s="4" t="s">
        <v>13</v>
      </c>
      <c r="D5248" s="6">
        <v>3953</v>
      </c>
      <c r="E5248" s="6">
        <v>2083</v>
      </c>
      <c r="F5248" s="6">
        <v>1870</v>
      </c>
      <c r="G5248" t="b">
        <f t="shared" si="732"/>
        <v>0</v>
      </c>
      <c r="H5248" t="b">
        <f t="shared" si="733"/>
        <v>1</v>
      </c>
      <c r="I5248" t="b">
        <f t="shared" si="734"/>
        <v>1</v>
      </c>
      <c r="J5248" t="b">
        <f t="shared" si="735"/>
        <v>0</v>
      </c>
    </row>
    <row r="5249" spans="1:10">
      <c r="A5249" s="1" t="s">
        <v>418</v>
      </c>
      <c r="B5249" t="str">
        <f t="shared" si="740"/>
        <v xml:space="preserve"> opatowski </v>
      </c>
      <c r="C5249" s="4" t="s">
        <v>14</v>
      </c>
      <c r="D5249" s="6">
        <v>3690</v>
      </c>
      <c r="E5249" s="6">
        <v>1892</v>
      </c>
      <c r="F5249" s="6">
        <v>1798</v>
      </c>
      <c r="G5249" t="b">
        <f t="shared" si="732"/>
        <v>0</v>
      </c>
      <c r="H5249" t="b">
        <f t="shared" si="733"/>
        <v>1</v>
      </c>
      <c r="I5249" t="b">
        <f t="shared" si="734"/>
        <v>1</v>
      </c>
      <c r="J5249" t="b">
        <f t="shared" si="735"/>
        <v>0</v>
      </c>
    </row>
    <row r="5250" spans="1:10">
      <c r="A5250" s="1" t="s">
        <v>418</v>
      </c>
      <c r="B5250" t="str">
        <f t="shared" si="740"/>
        <v xml:space="preserve"> opatowski </v>
      </c>
      <c r="C5250" s="4" t="s">
        <v>15</v>
      </c>
      <c r="D5250" s="6">
        <v>3215</v>
      </c>
      <c r="E5250" s="6">
        <v>1619</v>
      </c>
      <c r="F5250" s="6">
        <v>1596</v>
      </c>
      <c r="G5250" t="b">
        <f t="shared" ref="G5250:G5313" si="741">IFERROR(IF(SEARCH(" - ",C5250)&gt;0,FALSE,TRUE),TRUE)</f>
        <v>0</v>
      </c>
      <c r="H5250" t="b">
        <f t="shared" ref="H5250:H5313" si="742">IFERROR(IF(SEARCH("65+",C5250)&gt;0,FALSE,TRUE),TRUE)</f>
        <v>1</v>
      </c>
      <c r="I5250" t="b">
        <f t="shared" ref="I5250:I5313" si="743">IFERROR(IF(SEARCH("70",C5250)&gt;0,FALSE,TRUE),TRUE)</f>
        <v>1</v>
      </c>
      <c r="J5250" t="b">
        <f t="shared" ref="J5250:J5313" si="744">AND(G5250:I5250)</f>
        <v>0</v>
      </c>
    </row>
    <row r="5251" spans="1:10">
      <c r="A5251" s="1" t="s">
        <v>418</v>
      </c>
      <c r="B5251" t="str">
        <f t="shared" si="740"/>
        <v xml:space="preserve"> opatowski </v>
      </c>
      <c r="C5251" s="4" t="s">
        <v>16</v>
      </c>
      <c r="D5251" s="6">
        <v>3527</v>
      </c>
      <c r="E5251" s="6">
        <v>1828</v>
      </c>
      <c r="F5251" s="6">
        <v>1699</v>
      </c>
      <c r="G5251" t="b">
        <f t="shared" si="741"/>
        <v>0</v>
      </c>
      <c r="H5251" t="b">
        <f t="shared" si="742"/>
        <v>1</v>
      </c>
      <c r="I5251" t="b">
        <f t="shared" si="743"/>
        <v>1</v>
      </c>
      <c r="J5251" t="b">
        <f t="shared" si="744"/>
        <v>0</v>
      </c>
    </row>
    <row r="5252" spans="1:10">
      <c r="A5252" s="1" t="s">
        <v>418</v>
      </c>
      <c r="B5252" t="str">
        <f t="shared" si="740"/>
        <v xml:space="preserve"> opatowski </v>
      </c>
      <c r="C5252" s="4" t="s">
        <v>17</v>
      </c>
      <c r="D5252" s="6">
        <v>3966</v>
      </c>
      <c r="E5252" s="6">
        <v>2075</v>
      </c>
      <c r="F5252" s="6">
        <v>1891</v>
      </c>
      <c r="G5252" t="b">
        <f t="shared" si="741"/>
        <v>0</v>
      </c>
      <c r="H5252" t="b">
        <f t="shared" si="742"/>
        <v>1</v>
      </c>
      <c r="I5252" t="b">
        <f t="shared" si="743"/>
        <v>1</v>
      </c>
      <c r="J5252" t="b">
        <f t="shared" si="744"/>
        <v>0</v>
      </c>
    </row>
    <row r="5253" spans="1:10">
      <c r="A5253" s="1" t="s">
        <v>418</v>
      </c>
      <c r="B5253" t="str">
        <f t="shared" si="740"/>
        <v xml:space="preserve"> opatowski </v>
      </c>
      <c r="C5253" s="4" t="s">
        <v>18</v>
      </c>
      <c r="D5253" s="6">
        <v>4213</v>
      </c>
      <c r="E5253" s="6">
        <v>2144</v>
      </c>
      <c r="F5253" s="6">
        <v>2069</v>
      </c>
      <c r="G5253" t="b">
        <f t="shared" si="741"/>
        <v>0</v>
      </c>
      <c r="H5253" t="b">
        <f t="shared" si="742"/>
        <v>1</v>
      </c>
      <c r="I5253" t="b">
        <f t="shared" si="743"/>
        <v>1</v>
      </c>
      <c r="J5253" t="b">
        <f t="shared" si="744"/>
        <v>0</v>
      </c>
    </row>
    <row r="5254" spans="1:10">
      <c r="A5254" s="1" t="s">
        <v>418</v>
      </c>
      <c r="B5254" t="str">
        <f t="shared" si="740"/>
        <v xml:space="preserve"> opatowski </v>
      </c>
      <c r="C5254" s="4" t="s">
        <v>19</v>
      </c>
      <c r="D5254" s="6">
        <v>3048</v>
      </c>
      <c r="E5254" s="6">
        <v>1426</v>
      </c>
      <c r="F5254" s="6">
        <v>1622</v>
      </c>
      <c r="G5254" t="b">
        <f t="shared" si="741"/>
        <v>0</v>
      </c>
      <c r="H5254" t="b">
        <f t="shared" si="742"/>
        <v>1</v>
      </c>
      <c r="I5254" t="b">
        <f t="shared" si="743"/>
        <v>1</v>
      </c>
      <c r="J5254" t="b">
        <f t="shared" si="744"/>
        <v>0</v>
      </c>
    </row>
    <row r="5255" spans="1:10">
      <c r="A5255" s="1" t="s">
        <v>418</v>
      </c>
      <c r="B5255" t="str">
        <f t="shared" si="740"/>
        <v xml:space="preserve"> opatowski </v>
      </c>
      <c r="C5255" s="4" t="s">
        <v>5</v>
      </c>
      <c r="D5255" s="6">
        <v>6195</v>
      </c>
      <c r="E5255" s="6">
        <v>2201</v>
      </c>
      <c r="F5255" s="6">
        <v>3994</v>
      </c>
      <c r="G5255" t="b">
        <f t="shared" si="741"/>
        <v>1</v>
      </c>
      <c r="H5255" t="b">
        <f t="shared" si="742"/>
        <v>1</v>
      </c>
      <c r="I5255" t="b">
        <f t="shared" si="743"/>
        <v>0</v>
      </c>
      <c r="J5255" t="b">
        <f t="shared" si="744"/>
        <v>0</v>
      </c>
    </row>
    <row r="5256" spans="1:10">
      <c r="A5256" s="1" t="s">
        <v>418</v>
      </c>
      <c r="B5256" t="str">
        <f t="shared" si="740"/>
        <v xml:space="preserve"> opatowski </v>
      </c>
      <c r="C5256" s="4" t="s">
        <v>4</v>
      </c>
      <c r="D5256" s="6">
        <f>SUM(D5254:D5255)</f>
        <v>9243</v>
      </c>
      <c r="E5256" s="6">
        <f>SUM(E5254:E5255)</f>
        <v>3627</v>
      </c>
      <c r="F5256" s="6">
        <f t="shared" ref="F5256" si="745">SUM(F5254:F5255)</f>
        <v>5616</v>
      </c>
      <c r="G5256" t="b">
        <f t="shared" si="741"/>
        <v>1</v>
      </c>
      <c r="H5256" t="b">
        <f t="shared" si="742"/>
        <v>0</v>
      </c>
      <c r="I5256" t="b">
        <f t="shared" si="743"/>
        <v>1</v>
      </c>
      <c r="J5256" t="b">
        <f t="shared" si="744"/>
        <v>0</v>
      </c>
    </row>
    <row r="5257" spans="1:10">
      <c r="A5257" s="1" t="s">
        <v>418</v>
      </c>
      <c r="B5257" t="str">
        <f t="shared" si="740"/>
        <v xml:space="preserve"> ostrowiecki </v>
      </c>
      <c r="C5257" s="4" t="s">
        <v>337</v>
      </c>
      <c r="D5257" s="6">
        <v>112036</v>
      </c>
      <c r="E5257" s="6">
        <v>53742</v>
      </c>
      <c r="F5257" s="6">
        <v>58294</v>
      </c>
      <c r="G5257" t="b">
        <f t="shared" si="741"/>
        <v>1</v>
      </c>
      <c r="H5257" t="b">
        <f t="shared" si="742"/>
        <v>1</v>
      </c>
      <c r="I5257" t="b">
        <f t="shared" si="743"/>
        <v>1</v>
      </c>
      <c r="J5257" t="b">
        <f t="shared" si="744"/>
        <v>1</v>
      </c>
    </row>
    <row r="5258" spans="1:10">
      <c r="A5258" s="1" t="s">
        <v>418</v>
      </c>
      <c r="B5258" t="str">
        <f t="shared" si="740"/>
        <v xml:space="preserve"> ostrowiecki </v>
      </c>
      <c r="C5258" s="4" t="s">
        <v>6</v>
      </c>
      <c r="D5258" s="6">
        <v>4124</v>
      </c>
      <c r="E5258" s="6">
        <v>2085</v>
      </c>
      <c r="F5258" s="6">
        <v>2039</v>
      </c>
      <c r="G5258" t="b">
        <f t="shared" si="741"/>
        <v>0</v>
      </c>
      <c r="H5258" t="b">
        <f t="shared" si="742"/>
        <v>1</v>
      </c>
      <c r="I5258" t="b">
        <f t="shared" si="743"/>
        <v>1</v>
      </c>
      <c r="J5258" t="b">
        <f t="shared" si="744"/>
        <v>0</v>
      </c>
    </row>
    <row r="5259" spans="1:10">
      <c r="A5259" s="1" t="s">
        <v>418</v>
      </c>
      <c r="B5259" t="str">
        <f t="shared" si="740"/>
        <v xml:space="preserve"> ostrowiecki </v>
      </c>
      <c r="C5259" s="4" t="s">
        <v>7</v>
      </c>
      <c r="D5259" s="6">
        <v>5120</v>
      </c>
      <c r="E5259" s="6">
        <v>2693</v>
      </c>
      <c r="F5259" s="6">
        <v>2427</v>
      </c>
      <c r="G5259" t="b">
        <f t="shared" si="741"/>
        <v>0</v>
      </c>
      <c r="H5259" t="b">
        <f t="shared" si="742"/>
        <v>1</v>
      </c>
      <c r="I5259" t="b">
        <f t="shared" si="743"/>
        <v>1</v>
      </c>
      <c r="J5259" t="b">
        <f t="shared" si="744"/>
        <v>0</v>
      </c>
    </row>
    <row r="5260" spans="1:10">
      <c r="A5260" s="1" t="s">
        <v>418</v>
      </c>
      <c r="B5260" t="str">
        <f t="shared" si="740"/>
        <v xml:space="preserve"> ostrowiecki </v>
      </c>
      <c r="C5260" s="4" t="s">
        <v>8</v>
      </c>
      <c r="D5260" s="6">
        <v>4753</v>
      </c>
      <c r="E5260" s="6">
        <v>2378</v>
      </c>
      <c r="F5260" s="6">
        <v>2375</v>
      </c>
      <c r="G5260" t="b">
        <f t="shared" si="741"/>
        <v>0</v>
      </c>
      <c r="H5260" t="b">
        <f t="shared" si="742"/>
        <v>1</v>
      </c>
      <c r="I5260" t="b">
        <f t="shared" si="743"/>
        <v>1</v>
      </c>
      <c r="J5260" t="b">
        <f t="shared" si="744"/>
        <v>0</v>
      </c>
    </row>
    <row r="5261" spans="1:10">
      <c r="A5261" s="1" t="s">
        <v>418</v>
      </c>
      <c r="B5261" t="str">
        <f t="shared" si="740"/>
        <v xml:space="preserve"> ostrowiecki </v>
      </c>
      <c r="C5261" s="4" t="s">
        <v>9</v>
      </c>
      <c r="D5261" s="6">
        <v>5611</v>
      </c>
      <c r="E5261" s="6">
        <v>2906</v>
      </c>
      <c r="F5261" s="6">
        <v>2705</v>
      </c>
      <c r="G5261" t="b">
        <f t="shared" si="741"/>
        <v>0</v>
      </c>
      <c r="H5261" t="b">
        <f t="shared" si="742"/>
        <v>1</v>
      </c>
      <c r="I5261" t="b">
        <f t="shared" si="743"/>
        <v>1</v>
      </c>
      <c r="J5261" t="b">
        <f t="shared" si="744"/>
        <v>0</v>
      </c>
    </row>
    <row r="5262" spans="1:10">
      <c r="A5262" s="1" t="s">
        <v>418</v>
      </c>
      <c r="B5262" t="str">
        <f t="shared" si="740"/>
        <v xml:space="preserve"> ostrowiecki </v>
      </c>
      <c r="C5262" s="4" t="s">
        <v>10</v>
      </c>
      <c r="D5262" s="6">
        <v>6490</v>
      </c>
      <c r="E5262" s="6">
        <v>3268</v>
      </c>
      <c r="F5262" s="6">
        <v>3222</v>
      </c>
      <c r="G5262" t="b">
        <f t="shared" si="741"/>
        <v>0</v>
      </c>
      <c r="H5262" t="b">
        <f t="shared" si="742"/>
        <v>1</v>
      </c>
      <c r="I5262" t="b">
        <f t="shared" si="743"/>
        <v>1</v>
      </c>
      <c r="J5262" t="b">
        <f t="shared" si="744"/>
        <v>0</v>
      </c>
    </row>
    <row r="5263" spans="1:10">
      <c r="A5263" s="1" t="s">
        <v>418</v>
      </c>
      <c r="B5263" t="str">
        <f t="shared" si="740"/>
        <v xml:space="preserve"> ostrowiecki </v>
      </c>
      <c r="C5263" s="4" t="s">
        <v>11</v>
      </c>
      <c r="D5263" s="6">
        <v>7223</v>
      </c>
      <c r="E5263" s="6">
        <v>3847</v>
      </c>
      <c r="F5263" s="6">
        <v>3376</v>
      </c>
      <c r="G5263" t="b">
        <f t="shared" si="741"/>
        <v>0</v>
      </c>
      <c r="H5263" t="b">
        <f t="shared" si="742"/>
        <v>1</v>
      </c>
      <c r="I5263" t="b">
        <f t="shared" si="743"/>
        <v>1</v>
      </c>
      <c r="J5263" t="b">
        <f t="shared" si="744"/>
        <v>0</v>
      </c>
    </row>
    <row r="5264" spans="1:10">
      <c r="A5264" s="1" t="s">
        <v>418</v>
      </c>
      <c r="B5264" t="str">
        <f t="shared" si="740"/>
        <v xml:space="preserve"> ostrowiecki </v>
      </c>
      <c r="C5264" s="4" t="s">
        <v>12</v>
      </c>
      <c r="D5264" s="6">
        <v>8656</v>
      </c>
      <c r="E5264" s="6">
        <v>4548</v>
      </c>
      <c r="F5264" s="6">
        <v>4108</v>
      </c>
      <c r="G5264" t="b">
        <f t="shared" si="741"/>
        <v>0</v>
      </c>
      <c r="H5264" t="b">
        <f t="shared" si="742"/>
        <v>1</v>
      </c>
      <c r="I5264" t="b">
        <f t="shared" si="743"/>
        <v>1</v>
      </c>
      <c r="J5264" t="b">
        <f t="shared" si="744"/>
        <v>0</v>
      </c>
    </row>
    <row r="5265" spans="1:10">
      <c r="A5265" s="1" t="s">
        <v>418</v>
      </c>
      <c r="B5265" t="str">
        <f t="shared" si="740"/>
        <v xml:space="preserve"> ostrowiecki </v>
      </c>
      <c r="C5265" s="4" t="s">
        <v>13</v>
      </c>
      <c r="D5265" s="6">
        <v>8736</v>
      </c>
      <c r="E5265" s="6">
        <v>4449</v>
      </c>
      <c r="F5265" s="6">
        <v>4287</v>
      </c>
      <c r="G5265" t="b">
        <f t="shared" si="741"/>
        <v>0</v>
      </c>
      <c r="H5265" t="b">
        <f t="shared" si="742"/>
        <v>1</v>
      </c>
      <c r="I5265" t="b">
        <f t="shared" si="743"/>
        <v>1</v>
      </c>
      <c r="J5265" t="b">
        <f t="shared" si="744"/>
        <v>0</v>
      </c>
    </row>
    <row r="5266" spans="1:10">
      <c r="A5266" s="1" t="s">
        <v>418</v>
      </c>
      <c r="B5266" t="str">
        <f t="shared" si="740"/>
        <v xml:space="preserve"> ostrowiecki </v>
      </c>
      <c r="C5266" s="4" t="s">
        <v>14</v>
      </c>
      <c r="D5266" s="6">
        <v>7638</v>
      </c>
      <c r="E5266" s="6">
        <v>3901</v>
      </c>
      <c r="F5266" s="6">
        <v>3737</v>
      </c>
      <c r="G5266" t="b">
        <f t="shared" si="741"/>
        <v>0</v>
      </c>
      <c r="H5266" t="b">
        <f t="shared" si="742"/>
        <v>1</v>
      </c>
      <c r="I5266" t="b">
        <f t="shared" si="743"/>
        <v>1</v>
      </c>
      <c r="J5266" t="b">
        <f t="shared" si="744"/>
        <v>0</v>
      </c>
    </row>
    <row r="5267" spans="1:10">
      <c r="A5267" s="1" t="s">
        <v>418</v>
      </c>
      <c r="B5267" t="str">
        <f t="shared" si="740"/>
        <v xml:space="preserve"> ostrowiecki </v>
      </c>
      <c r="C5267" s="4" t="s">
        <v>15</v>
      </c>
      <c r="D5267" s="6">
        <v>6531</v>
      </c>
      <c r="E5267" s="6">
        <v>3210</v>
      </c>
      <c r="F5267" s="6">
        <v>3321</v>
      </c>
      <c r="G5267" t="b">
        <f t="shared" si="741"/>
        <v>0</v>
      </c>
      <c r="H5267" t="b">
        <f t="shared" si="742"/>
        <v>1</v>
      </c>
      <c r="I5267" t="b">
        <f t="shared" si="743"/>
        <v>1</v>
      </c>
      <c r="J5267" t="b">
        <f t="shared" si="744"/>
        <v>0</v>
      </c>
    </row>
    <row r="5268" spans="1:10">
      <c r="A5268" s="1" t="s">
        <v>418</v>
      </c>
      <c r="B5268" t="str">
        <f t="shared" si="740"/>
        <v xml:space="preserve"> ostrowiecki </v>
      </c>
      <c r="C5268" s="4" t="s">
        <v>16</v>
      </c>
      <c r="D5268" s="6">
        <v>7351</v>
      </c>
      <c r="E5268" s="6">
        <v>3517</v>
      </c>
      <c r="F5268" s="6">
        <v>3834</v>
      </c>
      <c r="G5268" t="b">
        <f t="shared" si="741"/>
        <v>0</v>
      </c>
      <c r="H5268" t="b">
        <f t="shared" si="742"/>
        <v>1</v>
      </c>
      <c r="I5268" t="b">
        <f t="shared" si="743"/>
        <v>1</v>
      </c>
      <c r="J5268" t="b">
        <f t="shared" si="744"/>
        <v>0</v>
      </c>
    </row>
    <row r="5269" spans="1:10">
      <c r="A5269" s="1" t="s">
        <v>418</v>
      </c>
      <c r="B5269" t="str">
        <f t="shared" si="740"/>
        <v xml:space="preserve"> ostrowiecki </v>
      </c>
      <c r="C5269" s="4" t="s">
        <v>17</v>
      </c>
      <c r="D5269" s="6">
        <v>9576</v>
      </c>
      <c r="E5269" s="6">
        <v>4497</v>
      </c>
      <c r="F5269" s="6">
        <v>5079</v>
      </c>
      <c r="G5269" t="b">
        <f t="shared" si="741"/>
        <v>0</v>
      </c>
      <c r="H5269" t="b">
        <f t="shared" si="742"/>
        <v>1</v>
      </c>
      <c r="I5269" t="b">
        <f t="shared" si="743"/>
        <v>1</v>
      </c>
      <c r="J5269" t="b">
        <f t="shared" si="744"/>
        <v>0</v>
      </c>
    </row>
    <row r="5270" spans="1:10">
      <c r="A5270" s="1" t="s">
        <v>418</v>
      </c>
      <c r="B5270" t="str">
        <f t="shared" si="740"/>
        <v xml:space="preserve"> ostrowiecki </v>
      </c>
      <c r="C5270" s="4" t="s">
        <v>18</v>
      </c>
      <c r="D5270" s="6">
        <v>9496</v>
      </c>
      <c r="E5270" s="6">
        <v>4459</v>
      </c>
      <c r="F5270" s="6">
        <v>5037</v>
      </c>
      <c r="G5270" t="b">
        <f t="shared" si="741"/>
        <v>0</v>
      </c>
      <c r="H5270" t="b">
        <f t="shared" si="742"/>
        <v>1</v>
      </c>
      <c r="I5270" t="b">
        <f t="shared" si="743"/>
        <v>1</v>
      </c>
      <c r="J5270" t="b">
        <f t="shared" si="744"/>
        <v>0</v>
      </c>
    </row>
    <row r="5271" spans="1:10">
      <c r="A5271" s="1" t="s">
        <v>418</v>
      </c>
      <c r="B5271" t="str">
        <f t="shared" si="740"/>
        <v xml:space="preserve"> ostrowiecki </v>
      </c>
      <c r="C5271" s="4" t="s">
        <v>19</v>
      </c>
      <c r="D5271" s="6">
        <v>7475</v>
      </c>
      <c r="E5271" s="6">
        <v>3295</v>
      </c>
      <c r="F5271" s="6">
        <v>4180</v>
      </c>
      <c r="G5271" t="b">
        <f t="shared" si="741"/>
        <v>0</v>
      </c>
      <c r="H5271" t="b">
        <f t="shared" si="742"/>
        <v>1</v>
      </c>
      <c r="I5271" t="b">
        <f t="shared" si="743"/>
        <v>1</v>
      </c>
      <c r="J5271" t="b">
        <f t="shared" si="744"/>
        <v>0</v>
      </c>
    </row>
    <row r="5272" spans="1:10">
      <c r="A5272" s="1" t="s">
        <v>418</v>
      </c>
      <c r="B5272" t="str">
        <f t="shared" si="740"/>
        <v xml:space="preserve"> ostrowiecki </v>
      </c>
      <c r="C5272" s="4" t="s">
        <v>5</v>
      </c>
      <c r="D5272" s="6">
        <v>13256</v>
      </c>
      <c r="E5272" s="6">
        <v>4689</v>
      </c>
      <c r="F5272" s="6">
        <v>8567</v>
      </c>
      <c r="G5272" t="b">
        <f t="shared" si="741"/>
        <v>1</v>
      </c>
      <c r="H5272" t="b">
        <f t="shared" si="742"/>
        <v>1</v>
      </c>
      <c r="I5272" t="b">
        <f t="shared" si="743"/>
        <v>0</v>
      </c>
      <c r="J5272" t="b">
        <f t="shared" si="744"/>
        <v>0</v>
      </c>
    </row>
    <row r="5273" spans="1:10">
      <c r="A5273" s="1" t="s">
        <v>418</v>
      </c>
      <c r="B5273" t="str">
        <f t="shared" si="740"/>
        <v xml:space="preserve"> ostrowiecki </v>
      </c>
      <c r="C5273" s="4" t="s">
        <v>4</v>
      </c>
      <c r="D5273" s="6">
        <f>SUM(D5271:D5272)</f>
        <v>20731</v>
      </c>
      <c r="E5273" s="6">
        <f>SUM(E5271:E5272)</f>
        <v>7984</v>
      </c>
      <c r="F5273" s="6">
        <f t="shared" ref="F5273" si="746">SUM(F5271:F5272)</f>
        <v>12747</v>
      </c>
      <c r="G5273" t="b">
        <f t="shared" si="741"/>
        <v>1</v>
      </c>
      <c r="H5273" t="b">
        <f t="shared" si="742"/>
        <v>0</v>
      </c>
      <c r="I5273" t="b">
        <f t="shared" si="743"/>
        <v>1</v>
      </c>
      <c r="J5273" t="b">
        <f t="shared" si="744"/>
        <v>0</v>
      </c>
    </row>
    <row r="5274" spans="1:10">
      <c r="A5274" s="1" t="s">
        <v>418</v>
      </c>
      <c r="B5274" t="str">
        <f t="shared" si="740"/>
        <v xml:space="preserve"> pińczowski </v>
      </c>
      <c r="C5274" s="4" t="s">
        <v>338</v>
      </c>
      <c r="D5274" s="6">
        <v>39922</v>
      </c>
      <c r="E5274" s="6">
        <v>19731</v>
      </c>
      <c r="F5274" s="6">
        <v>20191</v>
      </c>
      <c r="G5274" t="b">
        <f t="shared" si="741"/>
        <v>1</v>
      </c>
      <c r="H5274" t="b">
        <f t="shared" si="742"/>
        <v>1</v>
      </c>
      <c r="I5274" t="b">
        <f t="shared" si="743"/>
        <v>1</v>
      </c>
      <c r="J5274" t="b">
        <f t="shared" si="744"/>
        <v>1</v>
      </c>
    </row>
    <row r="5275" spans="1:10">
      <c r="A5275" s="1" t="s">
        <v>418</v>
      </c>
      <c r="B5275" t="str">
        <f t="shared" si="740"/>
        <v xml:space="preserve"> pińczowski </v>
      </c>
      <c r="C5275" s="4" t="s">
        <v>6</v>
      </c>
      <c r="D5275" s="6">
        <v>1632</v>
      </c>
      <c r="E5275" s="6">
        <v>826</v>
      </c>
      <c r="F5275" s="6">
        <v>806</v>
      </c>
      <c r="G5275" t="b">
        <f t="shared" si="741"/>
        <v>0</v>
      </c>
      <c r="H5275" t="b">
        <f t="shared" si="742"/>
        <v>1</v>
      </c>
      <c r="I5275" t="b">
        <f t="shared" si="743"/>
        <v>1</v>
      </c>
      <c r="J5275" t="b">
        <f t="shared" si="744"/>
        <v>0</v>
      </c>
    </row>
    <row r="5276" spans="1:10">
      <c r="A5276" s="1" t="s">
        <v>418</v>
      </c>
      <c r="B5276" t="str">
        <f t="shared" si="740"/>
        <v xml:space="preserve"> pińczowski </v>
      </c>
      <c r="C5276" s="4" t="s">
        <v>7</v>
      </c>
      <c r="D5276" s="6">
        <v>1773</v>
      </c>
      <c r="E5276" s="6">
        <v>907</v>
      </c>
      <c r="F5276" s="6">
        <v>866</v>
      </c>
      <c r="G5276" t="b">
        <f t="shared" si="741"/>
        <v>0</v>
      </c>
      <c r="H5276" t="b">
        <f t="shared" si="742"/>
        <v>1</v>
      </c>
      <c r="I5276" t="b">
        <f t="shared" si="743"/>
        <v>1</v>
      </c>
      <c r="J5276" t="b">
        <f t="shared" si="744"/>
        <v>0</v>
      </c>
    </row>
    <row r="5277" spans="1:10">
      <c r="A5277" s="1" t="s">
        <v>418</v>
      </c>
      <c r="B5277" t="str">
        <f t="shared" si="740"/>
        <v xml:space="preserve"> pińczowski </v>
      </c>
      <c r="C5277" s="4" t="s">
        <v>8</v>
      </c>
      <c r="D5277" s="6">
        <v>1771</v>
      </c>
      <c r="E5277" s="6">
        <v>897</v>
      </c>
      <c r="F5277" s="6">
        <v>874</v>
      </c>
      <c r="G5277" t="b">
        <f t="shared" si="741"/>
        <v>0</v>
      </c>
      <c r="H5277" t="b">
        <f t="shared" si="742"/>
        <v>1</v>
      </c>
      <c r="I5277" t="b">
        <f t="shared" si="743"/>
        <v>1</v>
      </c>
      <c r="J5277" t="b">
        <f t="shared" si="744"/>
        <v>0</v>
      </c>
    </row>
    <row r="5278" spans="1:10">
      <c r="A5278" s="1" t="s">
        <v>418</v>
      </c>
      <c r="B5278" t="str">
        <f t="shared" si="740"/>
        <v xml:space="preserve"> pińczowski </v>
      </c>
      <c r="C5278" s="4" t="s">
        <v>9</v>
      </c>
      <c r="D5278" s="6">
        <v>2093</v>
      </c>
      <c r="E5278" s="6">
        <v>1104</v>
      </c>
      <c r="F5278" s="6">
        <v>989</v>
      </c>
      <c r="G5278" t="b">
        <f t="shared" si="741"/>
        <v>0</v>
      </c>
      <c r="H5278" t="b">
        <f t="shared" si="742"/>
        <v>1</v>
      </c>
      <c r="I5278" t="b">
        <f t="shared" si="743"/>
        <v>1</v>
      </c>
      <c r="J5278" t="b">
        <f t="shared" si="744"/>
        <v>0</v>
      </c>
    </row>
    <row r="5279" spans="1:10">
      <c r="A5279" s="1" t="s">
        <v>418</v>
      </c>
      <c r="B5279" t="str">
        <f t="shared" si="740"/>
        <v xml:space="preserve"> pińczowski </v>
      </c>
      <c r="C5279" s="4" t="s">
        <v>10</v>
      </c>
      <c r="D5279" s="6">
        <v>2653</v>
      </c>
      <c r="E5279" s="6">
        <v>1350</v>
      </c>
      <c r="F5279" s="6">
        <v>1303</v>
      </c>
      <c r="G5279" t="b">
        <f t="shared" si="741"/>
        <v>0</v>
      </c>
      <c r="H5279" t="b">
        <f t="shared" si="742"/>
        <v>1</v>
      </c>
      <c r="I5279" t="b">
        <f t="shared" si="743"/>
        <v>1</v>
      </c>
      <c r="J5279" t="b">
        <f t="shared" si="744"/>
        <v>0</v>
      </c>
    </row>
    <row r="5280" spans="1:10">
      <c r="A5280" s="1" t="s">
        <v>418</v>
      </c>
      <c r="B5280" t="str">
        <f t="shared" si="740"/>
        <v xml:space="preserve"> pińczowski </v>
      </c>
      <c r="C5280" s="4" t="s">
        <v>11</v>
      </c>
      <c r="D5280" s="6">
        <v>2819</v>
      </c>
      <c r="E5280" s="6">
        <v>1442</v>
      </c>
      <c r="F5280" s="6">
        <v>1377</v>
      </c>
      <c r="G5280" t="b">
        <f t="shared" si="741"/>
        <v>0</v>
      </c>
      <c r="H5280" t="b">
        <f t="shared" si="742"/>
        <v>1</v>
      </c>
      <c r="I5280" t="b">
        <f t="shared" si="743"/>
        <v>1</v>
      </c>
      <c r="J5280" t="b">
        <f t="shared" si="744"/>
        <v>0</v>
      </c>
    </row>
    <row r="5281" spans="1:10">
      <c r="A5281" s="1" t="s">
        <v>418</v>
      </c>
      <c r="B5281" t="str">
        <f t="shared" si="740"/>
        <v xml:space="preserve"> pińczowski </v>
      </c>
      <c r="C5281" s="4" t="s">
        <v>12</v>
      </c>
      <c r="D5281" s="6">
        <v>2973</v>
      </c>
      <c r="E5281" s="6">
        <v>1597</v>
      </c>
      <c r="F5281" s="6">
        <v>1376</v>
      </c>
      <c r="G5281" t="b">
        <f t="shared" si="741"/>
        <v>0</v>
      </c>
      <c r="H5281" t="b">
        <f t="shared" si="742"/>
        <v>1</v>
      </c>
      <c r="I5281" t="b">
        <f t="shared" si="743"/>
        <v>1</v>
      </c>
      <c r="J5281" t="b">
        <f t="shared" si="744"/>
        <v>0</v>
      </c>
    </row>
    <row r="5282" spans="1:10">
      <c r="A5282" s="1" t="s">
        <v>418</v>
      </c>
      <c r="B5282" t="str">
        <f t="shared" si="740"/>
        <v xml:space="preserve"> pińczowski </v>
      </c>
      <c r="C5282" s="4" t="s">
        <v>13</v>
      </c>
      <c r="D5282" s="6">
        <v>2809</v>
      </c>
      <c r="E5282" s="6">
        <v>1539</v>
      </c>
      <c r="F5282" s="6">
        <v>1270</v>
      </c>
      <c r="G5282" t="b">
        <f t="shared" si="741"/>
        <v>0</v>
      </c>
      <c r="H5282" t="b">
        <f t="shared" si="742"/>
        <v>1</v>
      </c>
      <c r="I5282" t="b">
        <f t="shared" si="743"/>
        <v>1</v>
      </c>
      <c r="J5282" t="b">
        <f t="shared" si="744"/>
        <v>0</v>
      </c>
    </row>
    <row r="5283" spans="1:10">
      <c r="A5283" s="1" t="s">
        <v>418</v>
      </c>
      <c r="B5283" t="str">
        <f t="shared" si="740"/>
        <v xml:space="preserve"> pińczowski </v>
      </c>
      <c r="C5283" s="4" t="s">
        <v>14</v>
      </c>
      <c r="D5283" s="6">
        <v>2605</v>
      </c>
      <c r="E5283" s="6">
        <v>1341</v>
      </c>
      <c r="F5283" s="6">
        <v>1264</v>
      </c>
      <c r="G5283" t="b">
        <f t="shared" si="741"/>
        <v>0</v>
      </c>
      <c r="H5283" t="b">
        <f t="shared" si="742"/>
        <v>1</v>
      </c>
      <c r="I5283" t="b">
        <f t="shared" si="743"/>
        <v>1</v>
      </c>
      <c r="J5283" t="b">
        <f t="shared" si="744"/>
        <v>0</v>
      </c>
    </row>
    <row r="5284" spans="1:10">
      <c r="A5284" s="1" t="s">
        <v>418</v>
      </c>
      <c r="B5284" t="str">
        <f t="shared" si="740"/>
        <v xml:space="preserve"> pińczowski </v>
      </c>
      <c r="C5284" s="4" t="s">
        <v>15</v>
      </c>
      <c r="D5284" s="6">
        <v>2478</v>
      </c>
      <c r="E5284" s="6">
        <v>1278</v>
      </c>
      <c r="F5284" s="6">
        <v>1200</v>
      </c>
      <c r="G5284" t="b">
        <f t="shared" si="741"/>
        <v>0</v>
      </c>
      <c r="H5284" t="b">
        <f t="shared" si="742"/>
        <v>1</v>
      </c>
      <c r="I5284" t="b">
        <f t="shared" si="743"/>
        <v>1</v>
      </c>
      <c r="J5284" t="b">
        <f t="shared" si="744"/>
        <v>0</v>
      </c>
    </row>
    <row r="5285" spans="1:10">
      <c r="A5285" s="1" t="s">
        <v>418</v>
      </c>
      <c r="B5285" t="str">
        <f t="shared" si="740"/>
        <v xml:space="preserve"> pińczowski </v>
      </c>
      <c r="C5285" s="4" t="s">
        <v>16</v>
      </c>
      <c r="D5285" s="6">
        <v>2583</v>
      </c>
      <c r="E5285" s="6">
        <v>1307</v>
      </c>
      <c r="F5285" s="6">
        <v>1276</v>
      </c>
      <c r="G5285" t="b">
        <f t="shared" si="741"/>
        <v>0</v>
      </c>
      <c r="H5285" t="b">
        <f t="shared" si="742"/>
        <v>1</v>
      </c>
      <c r="I5285" t="b">
        <f t="shared" si="743"/>
        <v>1</v>
      </c>
      <c r="J5285" t="b">
        <f t="shared" si="744"/>
        <v>0</v>
      </c>
    </row>
    <row r="5286" spans="1:10">
      <c r="A5286" s="1" t="s">
        <v>418</v>
      </c>
      <c r="B5286" t="str">
        <f t="shared" si="740"/>
        <v xml:space="preserve"> pińczowski </v>
      </c>
      <c r="C5286" s="4" t="s">
        <v>17</v>
      </c>
      <c r="D5286" s="6">
        <v>3090</v>
      </c>
      <c r="E5286" s="6">
        <v>1629</v>
      </c>
      <c r="F5286" s="6">
        <v>1461</v>
      </c>
      <c r="G5286" t="b">
        <f t="shared" si="741"/>
        <v>0</v>
      </c>
      <c r="H5286" t="b">
        <f t="shared" si="742"/>
        <v>1</v>
      </c>
      <c r="I5286" t="b">
        <f t="shared" si="743"/>
        <v>1</v>
      </c>
      <c r="J5286" t="b">
        <f t="shared" si="744"/>
        <v>0</v>
      </c>
    </row>
    <row r="5287" spans="1:10">
      <c r="A5287" s="1" t="s">
        <v>418</v>
      </c>
      <c r="B5287" t="str">
        <f t="shared" si="740"/>
        <v xml:space="preserve"> pińczowski </v>
      </c>
      <c r="C5287" s="4" t="s">
        <v>18</v>
      </c>
      <c r="D5287" s="6">
        <v>3130</v>
      </c>
      <c r="E5287" s="6">
        <v>1584</v>
      </c>
      <c r="F5287" s="6">
        <v>1546</v>
      </c>
      <c r="G5287" t="b">
        <f t="shared" si="741"/>
        <v>0</v>
      </c>
      <c r="H5287" t="b">
        <f t="shared" si="742"/>
        <v>1</v>
      </c>
      <c r="I5287" t="b">
        <f t="shared" si="743"/>
        <v>1</v>
      </c>
      <c r="J5287" t="b">
        <f t="shared" si="744"/>
        <v>0</v>
      </c>
    </row>
    <row r="5288" spans="1:10">
      <c r="A5288" s="1" t="s">
        <v>418</v>
      </c>
      <c r="B5288" t="str">
        <f t="shared" si="740"/>
        <v xml:space="preserve"> pińczowski </v>
      </c>
      <c r="C5288" s="4" t="s">
        <v>19</v>
      </c>
      <c r="D5288" s="6">
        <v>2484</v>
      </c>
      <c r="E5288" s="6">
        <v>1144</v>
      </c>
      <c r="F5288" s="6">
        <v>1340</v>
      </c>
      <c r="G5288" t="b">
        <f t="shared" si="741"/>
        <v>0</v>
      </c>
      <c r="H5288" t="b">
        <f t="shared" si="742"/>
        <v>1</v>
      </c>
      <c r="I5288" t="b">
        <f t="shared" si="743"/>
        <v>1</v>
      </c>
      <c r="J5288" t="b">
        <f t="shared" si="744"/>
        <v>0</v>
      </c>
    </row>
    <row r="5289" spans="1:10">
      <c r="A5289" s="1" t="s">
        <v>418</v>
      </c>
      <c r="B5289" t="str">
        <f t="shared" si="740"/>
        <v xml:space="preserve"> pińczowski </v>
      </c>
      <c r="C5289" s="4" t="s">
        <v>5</v>
      </c>
      <c r="D5289" s="6">
        <v>5029</v>
      </c>
      <c r="E5289" s="6">
        <v>1786</v>
      </c>
      <c r="F5289" s="6">
        <v>3243</v>
      </c>
      <c r="G5289" t="b">
        <f t="shared" si="741"/>
        <v>1</v>
      </c>
      <c r="H5289" t="b">
        <f t="shared" si="742"/>
        <v>1</v>
      </c>
      <c r="I5289" t="b">
        <f t="shared" si="743"/>
        <v>0</v>
      </c>
      <c r="J5289" t="b">
        <f t="shared" si="744"/>
        <v>0</v>
      </c>
    </row>
    <row r="5290" spans="1:10">
      <c r="A5290" s="1" t="s">
        <v>418</v>
      </c>
      <c r="B5290" t="str">
        <f t="shared" si="740"/>
        <v xml:space="preserve"> pińczowski </v>
      </c>
      <c r="C5290" s="4" t="s">
        <v>4</v>
      </c>
      <c r="D5290" s="6">
        <f>SUM(D5288:D5289)</f>
        <v>7513</v>
      </c>
      <c r="E5290" s="6">
        <f>SUM(E5288:E5289)</f>
        <v>2930</v>
      </c>
      <c r="F5290" s="6">
        <f t="shared" ref="F5290" si="747">SUM(F5288:F5289)</f>
        <v>4583</v>
      </c>
      <c r="G5290" t="b">
        <f t="shared" si="741"/>
        <v>1</v>
      </c>
      <c r="H5290" t="b">
        <f t="shared" si="742"/>
        <v>0</v>
      </c>
      <c r="I5290" t="b">
        <f t="shared" si="743"/>
        <v>1</v>
      </c>
      <c r="J5290" t="b">
        <f t="shared" si="744"/>
        <v>0</v>
      </c>
    </row>
    <row r="5291" spans="1:10">
      <c r="A5291" s="1" t="s">
        <v>418</v>
      </c>
      <c r="B5291" t="str">
        <f t="shared" si="740"/>
        <v xml:space="preserve"> sandomierski </v>
      </c>
      <c r="C5291" s="4" t="s">
        <v>85</v>
      </c>
      <c r="D5291" s="6">
        <v>79082</v>
      </c>
      <c r="E5291" s="6">
        <v>38547</v>
      </c>
      <c r="F5291" s="6">
        <v>40535</v>
      </c>
      <c r="G5291" t="b">
        <f t="shared" si="741"/>
        <v>1</v>
      </c>
      <c r="H5291" t="b">
        <f t="shared" si="742"/>
        <v>1</v>
      </c>
      <c r="I5291" t="b">
        <f t="shared" si="743"/>
        <v>1</v>
      </c>
      <c r="J5291" t="b">
        <f t="shared" si="744"/>
        <v>1</v>
      </c>
    </row>
    <row r="5292" spans="1:10">
      <c r="A5292" s="1" t="s">
        <v>418</v>
      </c>
      <c r="B5292" t="str">
        <f t="shared" si="740"/>
        <v xml:space="preserve"> sandomierski </v>
      </c>
      <c r="C5292" s="4" t="s">
        <v>6</v>
      </c>
      <c r="D5292" s="6">
        <v>3187</v>
      </c>
      <c r="E5292" s="6">
        <v>1636</v>
      </c>
      <c r="F5292" s="6">
        <v>1551</v>
      </c>
      <c r="G5292" t="b">
        <f t="shared" si="741"/>
        <v>0</v>
      </c>
      <c r="H5292" t="b">
        <f t="shared" si="742"/>
        <v>1</v>
      </c>
      <c r="I5292" t="b">
        <f t="shared" si="743"/>
        <v>1</v>
      </c>
      <c r="J5292" t="b">
        <f t="shared" si="744"/>
        <v>0</v>
      </c>
    </row>
    <row r="5293" spans="1:10">
      <c r="A5293" s="1" t="s">
        <v>418</v>
      </c>
      <c r="B5293" t="str">
        <f t="shared" si="740"/>
        <v xml:space="preserve"> sandomierski </v>
      </c>
      <c r="C5293" s="4" t="s">
        <v>7</v>
      </c>
      <c r="D5293" s="6">
        <v>3756</v>
      </c>
      <c r="E5293" s="6">
        <v>1937</v>
      </c>
      <c r="F5293" s="6">
        <v>1819</v>
      </c>
      <c r="G5293" t="b">
        <f t="shared" si="741"/>
        <v>0</v>
      </c>
      <c r="H5293" t="b">
        <f t="shared" si="742"/>
        <v>1</v>
      </c>
      <c r="I5293" t="b">
        <f t="shared" si="743"/>
        <v>1</v>
      </c>
      <c r="J5293" t="b">
        <f t="shared" si="744"/>
        <v>0</v>
      </c>
    </row>
    <row r="5294" spans="1:10">
      <c r="A5294" s="1" t="s">
        <v>418</v>
      </c>
      <c r="B5294" t="str">
        <f t="shared" si="740"/>
        <v xml:space="preserve"> sandomierski </v>
      </c>
      <c r="C5294" s="4" t="s">
        <v>8</v>
      </c>
      <c r="D5294" s="6">
        <v>3686</v>
      </c>
      <c r="E5294" s="6">
        <v>1895</v>
      </c>
      <c r="F5294" s="6">
        <v>1791</v>
      </c>
      <c r="G5294" t="b">
        <f t="shared" si="741"/>
        <v>0</v>
      </c>
      <c r="H5294" t="b">
        <f t="shared" si="742"/>
        <v>1</v>
      </c>
      <c r="I5294" t="b">
        <f t="shared" si="743"/>
        <v>1</v>
      </c>
      <c r="J5294" t="b">
        <f t="shared" si="744"/>
        <v>0</v>
      </c>
    </row>
    <row r="5295" spans="1:10">
      <c r="A5295" s="1" t="s">
        <v>418</v>
      </c>
      <c r="B5295" t="str">
        <f t="shared" si="740"/>
        <v xml:space="preserve"> sandomierski </v>
      </c>
      <c r="C5295" s="4" t="s">
        <v>9</v>
      </c>
      <c r="D5295" s="6">
        <v>4278</v>
      </c>
      <c r="E5295" s="6">
        <v>2236</v>
      </c>
      <c r="F5295" s="6">
        <v>2042</v>
      </c>
      <c r="G5295" t="b">
        <f t="shared" si="741"/>
        <v>0</v>
      </c>
      <c r="H5295" t="b">
        <f t="shared" si="742"/>
        <v>1</v>
      </c>
      <c r="I5295" t="b">
        <f t="shared" si="743"/>
        <v>1</v>
      </c>
      <c r="J5295" t="b">
        <f t="shared" si="744"/>
        <v>0</v>
      </c>
    </row>
    <row r="5296" spans="1:10">
      <c r="A5296" s="1" t="s">
        <v>418</v>
      </c>
      <c r="B5296" t="str">
        <f t="shared" si="740"/>
        <v xml:space="preserve"> sandomierski </v>
      </c>
      <c r="C5296" s="4" t="s">
        <v>10</v>
      </c>
      <c r="D5296" s="6">
        <v>5343</v>
      </c>
      <c r="E5296" s="6">
        <v>2712</v>
      </c>
      <c r="F5296" s="6">
        <v>2631</v>
      </c>
      <c r="G5296" t="b">
        <f t="shared" si="741"/>
        <v>0</v>
      </c>
      <c r="H5296" t="b">
        <f t="shared" si="742"/>
        <v>1</v>
      </c>
      <c r="I5296" t="b">
        <f t="shared" si="743"/>
        <v>1</v>
      </c>
      <c r="J5296" t="b">
        <f t="shared" si="744"/>
        <v>0</v>
      </c>
    </row>
    <row r="5297" spans="1:10">
      <c r="A5297" s="1" t="s">
        <v>418</v>
      </c>
      <c r="B5297" t="str">
        <f t="shared" si="740"/>
        <v xml:space="preserve"> sandomierski </v>
      </c>
      <c r="C5297" s="4" t="s">
        <v>11</v>
      </c>
      <c r="D5297" s="6">
        <v>5725</v>
      </c>
      <c r="E5297" s="6">
        <v>2971</v>
      </c>
      <c r="F5297" s="6">
        <v>2754</v>
      </c>
      <c r="G5297" t="b">
        <f t="shared" si="741"/>
        <v>0</v>
      </c>
      <c r="H5297" t="b">
        <f t="shared" si="742"/>
        <v>1</v>
      </c>
      <c r="I5297" t="b">
        <f t="shared" si="743"/>
        <v>1</v>
      </c>
      <c r="J5297" t="b">
        <f t="shared" si="744"/>
        <v>0</v>
      </c>
    </row>
    <row r="5298" spans="1:10">
      <c r="A5298" s="1" t="s">
        <v>418</v>
      </c>
      <c r="B5298" t="str">
        <f t="shared" si="740"/>
        <v xml:space="preserve"> sandomierski </v>
      </c>
      <c r="C5298" s="4" t="s">
        <v>12</v>
      </c>
      <c r="D5298" s="6">
        <v>6039</v>
      </c>
      <c r="E5298" s="6">
        <v>3124</v>
      </c>
      <c r="F5298" s="6">
        <v>2915</v>
      </c>
      <c r="G5298" t="b">
        <f t="shared" si="741"/>
        <v>0</v>
      </c>
      <c r="H5298" t="b">
        <f t="shared" si="742"/>
        <v>1</v>
      </c>
      <c r="I5298" t="b">
        <f t="shared" si="743"/>
        <v>1</v>
      </c>
      <c r="J5298" t="b">
        <f t="shared" si="744"/>
        <v>0</v>
      </c>
    </row>
    <row r="5299" spans="1:10">
      <c r="A5299" s="1" t="s">
        <v>418</v>
      </c>
      <c r="B5299" t="str">
        <f t="shared" si="740"/>
        <v xml:space="preserve"> sandomierski </v>
      </c>
      <c r="C5299" s="4" t="s">
        <v>13</v>
      </c>
      <c r="D5299" s="6">
        <v>5823</v>
      </c>
      <c r="E5299" s="6">
        <v>3029</v>
      </c>
      <c r="F5299" s="6">
        <v>2794</v>
      </c>
      <c r="G5299" t="b">
        <f t="shared" si="741"/>
        <v>0</v>
      </c>
      <c r="H5299" t="b">
        <f t="shared" si="742"/>
        <v>1</v>
      </c>
      <c r="I5299" t="b">
        <f t="shared" si="743"/>
        <v>1</v>
      </c>
      <c r="J5299" t="b">
        <f t="shared" si="744"/>
        <v>0</v>
      </c>
    </row>
    <row r="5300" spans="1:10">
      <c r="A5300" s="1" t="s">
        <v>418</v>
      </c>
      <c r="B5300" t="str">
        <f t="shared" si="740"/>
        <v xml:space="preserve"> sandomierski </v>
      </c>
      <c r="C5300" s="4" t="s">
        <v>14</v>
      </c>
      <c r="D5300" s="6">
        <v>5543</v>
      </c>
      <c r="E5300" s="6">
        <v>2825</v>
      </c>
      <c r="F5300" s="6">
        <v>2718</v>
      </c>
      <c r="G5300" t="b">
        <f t="shared" si="741"/>
        <v>0</v>
      </c>
      <c r="H5300" t="b">
        <f t="shared" si="742"/>
        <v>1</v>
      </c>
      <c r="I5300" t="b">
        <f t="shared" si="743"/>
        <v>1</v>
      </c>
      <c r="J5300" t="b">
        <f t="shared" si="744"/>
        <v>0</v>
      </c>
    </row>
    <row r="5301" spans="1:10">
      <c r="A5301" s="1" t="s">
        <v>418</v>
      </c>
      <c r="B5301" t="str">
        <f t="shared" si="740"/>
        <v xml:space="preserve"> sandomierski </v>
      </c>
      <c r="C5301" s="4" t="s">
        <v>15</v>
      </c>
      <c r="D5301" s="6">
        <v>5007</v>
      </c>
      <c r="E5301" s="6">
        <v>2484</v>
      </c>
      <c r="F5301" s="6">
        <v>2523</v>
      </c>
      <c r="G5301" t="b">
        <f t="shared" si="741"/>
        <v>0</v>
      </c>
      <c r="H5301" t="b">
        <f t="shared" si="742"/>
        <v>1</v>
      </c>
      <c r="I5301" t="b">
        <f t="shared" si="743"/>
        <v>1</v>
      </c>
      <c r="J5301" t="b">
        <f t="shared" si="744"/>
        <v>0</v>
      </c>
    </row>
    <row r="5302" spans="1:10">
      <c r="A5302" s="1" t="s">
        <v>418</v>
      </c>
      <c r="B5302" t="str">
        <f t="shared" si="740"/>
        <v xml:space="preserve"> sandomierski </v>
      </c>
      <c r="C5302" s="4" t="s">
        <v>16</v>
      </c>
      <c r="D5302" s="6">
        <v>5064</v>
      </c>
      <c r="E5302" s="6">
        <v>2513</v>
      </c>
      <c r="F5302" s="6">
        <v>2551</v>
      </c>
      <c r="G5302" t="b">
        <f t="shared" si="741"/>
        <v>0</v>
      </c>
      <c r="H5302" t="b">
        <f t="shared" si="742"/>
        <v>1</v>
      </c>
      <c r="I5302" t="b">
        <f t="shared" si="743"/>
        <v>1</v>
      </c>
      <c r="J5302" t="b">
        <f t="shared" si="744"/>
        <v>0</v>
      </c>
    </row>
    <row r="5303" spans="1:10">
      <c r="A5303" s="1" t="s">
        <v>418</v>
      </c>
      <c r="B5303" t="str">
        <f t="shared" si="740"/>
        <v xml:space="preserve"> sandomierski </v>
      </c>
      <c r="C5303" s="4" t="s">
        <v>17</v>
      </c>
      <c r="D5303" s="6">
        <v>5693</v>
      </c>
      <c r="E5303" s="6">
        <v>2813</v>
      </c>
      <c r="F5303" s="6">
        <v>2880</v>
      </c>
      <c r="G5303" t="b">
        <f t="shared" si="741"/>
        <v>0</v>
      </c>
      <c r="H5303" t="b">
        <f t="shared" si="742"/>
        <v>1</v>
      </c>
      <c r="I5303" t="b">
        <f t="shared" si="743"/>
        <v>1</v>
      </c>
      <c r="J5303" t="b">
        <f t="shared" si="744"/>
        <v>0</v>
      </c>
    </row>
    <row r="5304" spans="1:10">
      <c r="A5304" s="1" t="s">
        <v>418</v>
      </c>
      <c r="B5304" t="str">
        <f t="shared" ref="B5304:B5367" si="748">IF(C5303="65+",C5304,B5303)</f>
        <v xml:space="preserve"> sandomierski </v>
      </c>
      <c r="C5304" s="4" t="s">
        <v>18</v>
      </c>
      <c r="D5304" s="6">
        <v>5640</v>
      </c>
      <c r="E5304" s="6">
        <v>2740</v>
      </c>
      <c r="F5304" s="6">
        <v>2900</v>
      </c>
      <c r="G5304" t="b">
        <f t="shared" si="741"/>
        <v>0</v>
      </c>
      <c r="H5304" t="b">
        <f t="shared" si="742"/>
        <v>1</v>
      </c>
      <c r="I5304" t="b">
        <f t="shared" si="743"/>
        <v>1</v>
      </c>
      <c r="J5304" t="b">
        <f t="shared" si="744"/>
        <v>0</v>
      </c>
    </row>
    <row r="5305" spans="1:10">
      <c r="A5305" s="1" t="s">
        <v>418</v>
      </c>
      <c r="B5305" t="str">
        <f t="shared" si="748"/>
        <v xml:space="preserve"> sandomierski </v>
      </c>
      <c r="C5305" s="4" t="s">
        <v>19</v>
      </c>
      <c r="D5305" s="6">
        <v>4758</v>
      </c>
      <c r="E5305" s="6">
        <v>2150</v>
      </c>
      <c r="F5305" s="6">
        <v>2608</v>
      </c>
      <c r="G5305" t="b">
        <f t="shared" si="741"/>
        <v>0</v>
      </c>
      <c r="H5305" t="b">
        <f t="shared" si="742"/>
        <v>1</v>
      </c>
      <c r="I5305" t="b">
        <f t="shared" si="743"/>
        <v>1</v>
      </c>
      <c r="J5305" t="b">
        <f t="shared" si="744"/>
        <v>0</v>
      </c>
    </row>
    <row r="5306" spans="1:10">
      <c r="A5306" s="1" t="s">
        <v>418</v>
      </c>
      <c r="B5306" t="str">
        <f t="shared" si="748"/>
        <v xml:space="preserve"> sandomierski </v>
      </c>
      <c r="C5306" s="4" t="s">
        <v>5</v>
      </c>
      <c r="D5306" s="6">
        <v>9540</v>
      </c>
      <c r="E5306" s="6">
        <v>3482</v>
      </c>
      <c r="F5306" s="6">
        <v>6058</v>
      </c>
      <c r="G5306" t="b">
        <f t="shared" si="741"/>
        <v>1</v>
      </c>
      <c r="H5306" t="b">
        <f t="shared" si="742"/>
        <v>1</v>
      </c>
      <c r="I5306" t="b">
        <f t="shared" si="743"/>
        <v>0</v>
      </c>
      <c r="J5306" t="b">
        <f t="shared" si="744"/>
        <v>0</v>
      </c>
    </row>
    <row r="5307" spans="1:10">
      <c r="A5307" s="1" t="s">
        <v>418</v>
      </c>
      <c r="B5307" t="str">
        <f t="shared" si="748"/>
        <v xml:space="preserve"> sandomierski </v>
      </c>
      <c r="C5307" s="4" t="s">
        <v>4</v>
      </c>
      <c r="D5307" s="6">
        <f>SUM(D5305:D5306)</f>
        <v>14298</v>
      </c>
      <c r="E5307" s="6">
        <f>SUM(E5305:E5306)</f>
        <v>5632</v>
      </c>
      <c r="F5307" s="6">
        <f t="shared" ref="F5307" si="749">SUM(F5305:F5306)</f>
        <v>8666</v>
      </c>
      <c r="G5307" t="b">
        <f t="shared" si="741"/>
        <v>1</v>
      </c>
      <c r="H5307" t="b">
        <f t="shared" si="742"/>
        <v>0</v>
      </c>
      <c r="I5307" t="b">
        <f t="shared" si="743"/>
        <v>1</v>
      </c>
      <c r="J5307" t="b">
        <f t="shared" si="744"/>
        <v>0</v>
      </c>
    </row>
    <row r="5308" spans="1:10">
      <c r="A5308" s="1" t="s">
        <v>418</v>
      </c>
      <c r="B5308" t="str">
        <f t="shared" si="748"/>
        <v xml:space="preserve"> skarżyski </v>
      </c>
      <c r="C5308" s="4" t="s">
        <v>339</v>
      </c>
      <c r="D5308" s="6">
        <v>76664</v>
      </c>
      <c r="E5308" s="6">
        <v>36907</v>
      </c>
      <c r="F5308" s="6">
        <v>39757</v>
      </c>
      <c r="G5308" t="b">
        <f t="shared" si="741"/>
        <v>1</v>
      </c>
      <c r="H5308" t="b">
        <f t="shared" si="742"/>
        <v>1</v>
      </c>
      <c r="I5308" t="b">
        <f t="shared" si="743"/>
        <v>1</v>
      </c>
      <c r="J5308" t="b">
        <f t="shared" si="744"/>
        <v>1</v>
      </c>
    </row>
    <row r="5309" spans="1:10">
      <c r="A5309" s="1" t="s">
        <v>418</v>
      </c>
      <c r="B5309" t="str">
        <f t="shared" si="748"/>
        <v xml:space="preserve"> skarżyski </v>
      </c>
      <c r="C5309" s="4" t="s">
        <v>6</v>
      </c>
      <c r="D5309" s="6">
        <v>2995</v>
      </c>
      <c r="E5309" s="6">
        <v>1542</v>
      </c>
      <c r="F5309" s="6">
        <v>1453</v>
      </c>
      <c r="G5309" t="b">
        <f t="shared" si="741"/>
        <v>0</v>
      </c>
      <c r="H5309" t="b">
        <f t="shared" si="742"/>
        <v>1</v>
      </c>
      <c r="I5309" t="b">
        <f t="shared" si="743"/>
        <v>1</v>
      </c>
      <c r="J5309" t="b">
        <f t="shared" si="744"/>
        <v>0</v>
      </c>
    </row>
    <row r="5310" spans="1:10">
      <c r="A5310" s="1" t="s">
        <v>418</v>
      </c>
      <c r="B5310" t="str">
        <f t="shared" si="748"/>
        <v xml:space="preserve"> skarżyski </v>
      </c>
      <c r="C5310" s="4" t="s">
        <v>7</v>
      </c>
      <c r="D5310" s="6">
        <v>3340</v>
      </c>
      <c r="E5310" s="6">
        <v>1730</v>
      </c>
      <c r="F5310" s="6">
        <v>1610</v>
      </c>
      <c r="G5310" t="b">
        <f t="shared" si="741"/>
        <v>0</v>
      </c>
      <c r="H5310" t="b">
        <f t="shared" si="742"/>
        <v>1</v>
      </c>
      <c r="I5310" t="b">
        <f t="shared" si="743"/>
        <v>1</v>
      </c>
      <c r="J5310" t="b">
        <f t="shared" si="744"/>
        <v>0</v>
      </c>
    </row>
    <row r="5311" spans="1:10">
      <c r="A5311" s="1" t="s">
        <v>418</v>
      </c>
      <c r="B5311" t="str">
        <f t="shared" si="748"/>
        <v xml:space="preserve"> skarżyski </v>
      </c>
      <c r="C5311" s="4" t="s">
        <v>8</v>
      </c>
      <c r="D5311" s="6">
        <v>2980</v>
      </c>
      <c r="E5311" s="6">
        <v>1538</v>
      </c>
      <c r="F5311" s="6">
        <v>1442</v>
      </c>
      <c r="G5311" t="b">
        <f t="shared" si="741"/>
        <v>0</v>
      </c>
      <c r="H5311" t="b">
        <f t="shared" si="742"/>
        <v>1</v>
      </c>
      <c r="I5311" t="b">
        <f t="shared" si="743"/>
        <v>1</v>
      </c>
      <c r="J5311" t="b">
        <f t="shared" si="744"/>
        <v>0</v>
      </c>
    </row>
    <row r="5312" spans="1:10">
      <c r="A5312" s="1" t="s">
        <v>418</v>
      </c>
      <c r="B5312" t="str">
        <f t="shared" si="748"/>
        <v xml:space="preserve"> skarżyski </v>
      </c>
      <c r="C5312" s="4" t="s">
        <v>9</v>
      </c>
      <c r="D5312" s="6">
        <v>3586</v>
      </c>
      <c r="E5312" s="6">
        <v>1827</v>
      </c>
      <c r="F5312" s="6">
        <v>1759</v>
      </c>
      <c r="G5312" t="b">
        <f t="shared" si="741"/>
        <v>0</v>
      </c>
      <c r="H5312" t="b">
        <f t="shared" si="742"/>
        <v>1</v>
      </c>
      <c r="I5312" t="b">
        <f t="shared" si="743"/>
        <v>1</v>
      </c>
      <c r="J5312" t="b">
        <f t="shared" si="744"/>
        <v>0</v>
      </c>
    </row>
    <row r="5313" spans="1:10">
      <c r="A5313" s="1" t="s">
        <v>418</v>
      </c>
      <c r="B5313" t="str">
        <f t="shared" si="748"/>
        <v xml:space="preserve"> skarżyski </v>
      </c>
      <c r="C5313" s="4" t="s">
        <v>10</v>
      </c>
      <c r="D5313" s="6">
        <v>4514</v>
      </c>
      <c r="E5313" s="6">
        <v>2360</v>
      </c>
      <c r="F5313" s="6">
        <v>2154</v>
      </c>
      <c r="G5313" t="b">
        <f t="shared" si="741"/>
        <v>0</v>
      </c>
      <c r="H5313" t="b">
        <f t="shared" si="742"/>
        <v>1</v>
      </c>
      <c r="I5313" t="b">
        <f t="shared" si="743"/>
        <v>1</v>
      </c>
      <c r="J5313" t="b">
        <f t="shared" si="744"/>
        <v>0</v>
      </c>
    </row>
    <row r="5314" spans="1:10">
      <c r="A5314" s="1" t="s">
        <v>418</v>
      </c>
      <c r="B5314" t="str">
        <f t="shared" si="748"/>
        <v xml:space="preserve"> skarżyski </v>
      </c>
      <c r="C5314" s="4" t="s">
        <v>11</v>
      </c>
      <c r="D5314" s="6">
        <v>5148</v>
      </c>
      <c r="E5314" s="6">
        <v>2727</v>
      </c>
      <c r="F5314" s="6">
        <v>2421</v>
      </c>
      <c r="G5314" t="b">
        <f t="shared" ref="G5314:G5375" si="750">IFERROR(IF(SEARCH(" - ",C5314)&gt;0,FALSE,TRUE),TRUE)</f>
        <v>0</v>
      </c>
      <c r="H5314" t="b">
        <f t="shared" ref="H5314:H5375" si="751">IFERROR(IF(SEARCH("65+",C5314)&gt;0,FALSE,TRUE),TRUE)</f>
        <v>1</v>
      </c>
      <c r="I5314" t="b">
        <f t="shared" ref="I5314:I5375" si="752">IFERROR(IF(SEARCH("70",C5314)&gt;0,FALSE,TRUE),TRUE)</f>
        <v>1</v>
      </c>
      <c r="J5314" t="b">
        <f t="shared" ref="J5314:J5375" si="753">AND(G5314:I5314)</f>
        <v>0</v>
      </c>
    </row>
    <row r="5315" spans="1:10">
      <c r="A5315" s="1" t="s">
        <v>418</v>
      </c>
      <c r="B5315" t="str">
        <f t="shared" si="748"/>
        <v xml:space="preserve"> skarżyski </v>
      </c>
      <c r="C5315" s="4" t="s">
        <v>12</v>
      </c>
      <c r="D5315" s="6">
        <v>5992</v>
      </c>
      <c r="E5315" s="6">
        <v>3150</v>
      </c>
      <c r="F5315" s="6">
        <v>2842</v>
      </c>
      <c r="G5315" t="b">
        <f t="shared" si="750"/>
        <v>0</v>
      </c>
      <c r="H5315" t="b">
        <f t="shared" si="751"/>
        <v>1</v>
      </c>
      <c r="I5315" t="b">
        <f t="shared" si="752"/>
        <v>1</v>
      </c>
      <c r="J5315" t="b">
        <f t="shared" si="753"/>
        <v>0</v>
      </c>
    </row>
    <row r="5316" spans="1:10">
      <c r="A5316" s="1" t="s">
        <v>418</v>
      </c>
      <c r="B5316" t="str">
        <f t="shared" si="748"/>
        <v xml:space="preserve"> skarżyski </v>
      </c>
      <c r="C5316" s="4" t="s">
        <v>13</v>
      </c>
      <c r="D5316" s="6">
        <v>5788</v>
      </c>
      <c r="E5316" s="6">
        <v>3056</v>
      </c>
      <c r="F5316" s="6">
        <v>2732</v>
      </c>
      <c r="G5316" t="b">
        <f t="shared" si="750"/>
        <v>0</v>
      </c>
      <c r="H5316" t="b">
        <f t="shared" si="751"/>
        <v>1</v>
      </c>
      <c r="I5316" t="b">
        <f t="shared" si="752"/>
        <v>1</v>
      </c>
      <c r="J5316" t="b">
        <f t="shared" si="753"/>
        <v>0</v>
      </c>
    </row>
    <row r="5317" spans="1:10">
      <c r="A5317" s="1" t="s">
        <v>418</v>
      </c>
      <c r="B5317" t="str">
        <f t="shared" si="748"/>
        <v xml:space="preserve"> skarżyski </v>
      </c>
      <c r="C5317" s="4" t="s">
        <v>14</v>
      </c>
      <c r="D5317" s="6">
        <v>5133</v>
      </c>
      <c r="E5317" s="6">
        <v>2661</v>
      </c>
      <c r="F5317" s="6">
        <v>2472</v>
      </c>
      <c r="G5317" t="b">
        <f t="shared" si="750"/>
        <v>0</v>
      </c>
      <c r="H5317" t="b">
        <f t="shared" si="751"/>
        <v>1</v>
      </c>
      <c r="I5317" t="b">
        <f t="shared" si="752"/>
        <v>1</v>
      </c>
      <c r="J5317" t="b">
        <f t="shared" si="753"/>
        <v>0</v>
      </c>
    </row>
    <row r="5318" spans="1:10">
      <c r="A5318" s="1" t="s">
        <v>418</v>
      </c>
      <c r="B5318" t="str">
        <f t="shared" si="748"/>
        <v xml:space="preserve"> skarżyski </v>
      </c>
      <c r="C5318" s="4" t="s">
        <v>15</v>
      </c>
      <c r="D5318" s="6">
        <v>4547</v>
      </c>
      <c r="E5318" s="6">
        <v>2254</v>
      </c>
      <c r="F5318" s="6">
        <v>2293</v>
      </c>
      <c r="G5318" t="b">
        <f t="shared" si="750"/>
        <v>0</v>
      </c>
      <c r="H5318" t="b">
        <f t="shared" si="751"/>
        <v>1</v>
      </c>
      <c r="I5318" t="b">
        <f t="shared" si="752"/>
        <v>1</v>
      </c>
      <c r="J5318" t="b">
        <f t="shared" si="753"/>
        <v>0</v>
      </c>
    </row>
    <row r="5319" spans="1:10">
      <c r="A5319" s="1" t="s">
        <v>418</v>
      </c>
      <c r="B5319" t="str">
        <f t="shared" si="748"/>
        <v xml:space="preserve"> skarżyski </v>
      </c>
      <c r="C5319" s="4" t="s">
        <v>16</v>
      </c>
      <c r="D5319" s="6">
        <v>4899</v>
      </c>
      <c r="E5319" s="6">
        <v>2410</v>
      </c>
      <c r="F5319" s="6">
        <v>2489</v>
      </c>
      <c r="G5319" t="b">
        <f t="shared" si="750"/>
        <v>0</v>
      </c>
      <c r="H5319" t="b">
        <f t="shared" si="751"/>
        <v>1</v>
      </c>
      <c r="I5319" t="b">
        <f t="shared" si="752"/>
        <v>1</v>
      </c>
      <c r="J5319" t="b">
        <f t="shared" si="753"/>
        <v>0</v>
      </c>
    </row>
    <row r="5320" spans="1:10">
      <c r="A5320" s="1" t="s">
        <v>418</v>
      </c>
      <c r="B5320" t="str">
        <f t="shared" si="748"/>
        <v xml:space="preserve"> skarżyski </v>
      </c>
      <c r="C5320" s="4" t="s">
        <v>17</v>
      </c>
      <c r="D5320" s="6">
        <v>6520</v>
      </c>
      <c r="E5320" s="6">
        <v>3099</v>
      </c>
      <c r="F5320" s="6">
        <v>3421</v>
      </c>
      <c r="G5320" t="b">
        <f t="shared" si="750"/>
        <v>0</v>
      </c>
      <c r="H5320" t="b">
        <f t="shared" si="751"/>
        <v>1</v>
      </c>
      <c r="I5320" t="b">
        <f t="shared" si="752"/>
        <v>1</v>
      </c>
      <c r="J5320" t="b">
        <f t="shared" si="753"/>
        <v>0</v>
      </c>
    </row>
    <row r="5321" spans="1:10">
      <c r="A5321" s="1" t="s">
        <v>418</v>
      </c>
      <c r="B5321" t="str">
        <f t="shared" si="748"/>
        <v xml:space="preserve"> skarżyski </v>
      </c>
      <c r="C5321" s="4" t="s">
        <v>18</v>
      </c>
      <c r="D5321" s="6">
        <v>6505</v>
      </c>
      <c r="E5321" s="6">
        <v>2993</v>
      </c>
      <c r="F5321" s="6">
        <v>3512</v>
      </c>
      <c r="G5321" t="b">
        <f t="shared" si="750"/>
        <v>0</v>
      </c>
      <c r="H5321" t="b">
        <f t="shared" si="751"/>
        <v>1</v>
      </c>
      <c r="I5321" t="b">
        <f t="shared" si="752"/>
        <v>1</v>
      </c>
      <c r="J5321" t="b">
        <f t="shared" si="753"/>
        <v>0</v>
      </c>
    </row>
    <row r="5322" spans="1:10">
      <c r="A5322" s="1" t="s">
        <v>418</v>
      </c>
      <c r="B5322" t="str">
        <f t="shared" si="748"/>
        <v xml:space="preserve"> skarżyski </v>
      </c>
      <c r="C5322" s="4" t="s">
        <v>19</v>
      </c>
      <c r="D5322" s="6">
        <v>5056</v>
      </c>
      <c r="E5322" s="6">
        <v>2220</v>
      </c>
      <c r="F5322" s="6">
        <v>2836</v>
      </c>
      <c r="G5322" t="b">
        <f t="shared" si="750"/>
        <v>0</v>
      </c>
      <c r="H5322" t="b">
        <f t="shared" si="751"/>
        <v>1</v>
      </c>
      <c r="I5322" t="b">
        <f t="shared" si="752"/>
        <v>1</v>
      </c>
      <c r="J5322" t="b">
        <f t="shared" si="753"/>
        <v>0</v>
      </c>
    </row>
    <row r="5323" spans="1:10">
      <c r="A5323" s="1" t="s">
        <v>418</v>
      </c>
      <c r="B5323" t="str">
        <f t="shared" si="748"/>
        <v xml:space="preserve"> skarżyski </v>
      </c>
      <c r="C5323" s="4" t="s">
        <v>5</v>
      </c>
      <c r="D5323" s="6">
        <v>9661</v>
      </c>
      <c r="E5323" s="6">
        <v>3340</v>
      </c>
      <c r="F5323" s="6">
        <v>6321</v>
      </c>
      <c r="G5323" t="b">
        <f t="shared" si="750"/>
        <v>1</v>
      </c>
      <c r="H5323" t="b">
        <f t="shared" si="751"/>
        <v>1</v>
      </c>
      <c r="I5323" t="b">
        <f t="shared" si="752"/>
        <v>0</v>
      </c>
      <c r="J5323" t="b">
        <f t="shared" si="753"/>
        <v>0</v>
      </c>
    </row>
    <row r="5324" spans="1:10">
      <c r="A5324" s="1" t="s">
        <v>418</v>
      </c>
      <c r="B5324" t="str">
        <f t="shared" si="748"/>
        <v xml:space="preserve"> skarżyski </v>
      </c>
      <c r="C5324" s="4" t="s">
        <v>4</v>
      </c>
      <c r="D5324" s="6">
        <f>SUM(D5322:D5323)</f>
        <v>14717</v>
      </c>
      <c r="E5324" s="6">
        <f>SUM(E5322:E5323)</f>
        <v>5560</v>
      </c>
      <c r="F5324" s="6">
        <f t="shared" ref="F5324" si="754">SUM(F5322:F5323)</f>
        <v>9157</v>
      </c>
      <c r="G5324" t="b">
        <f t="shared" si="750"/>
        <v>1</v>
      </c>
      <c r="H5324" t="b">
        <f t="shared" si="751"/>
        <v>0</v>
      </c>
      <c r="I5324" t="b">
        <f t="shared" si="752"/>
        <v>1</v>
      </c>
      <c r="J5324" t="b">
        <f t="shared" si="753"/>
        <v>0</v>
      </c>
    </row>
    <row r="5325" spans="1:10">
      <c r="A5325" s="1" t="s">
        <v>418</v>
      </c>
      <c r="B5325" t="str">
        <f t="shared" si="748"/>
        <v xml:space="preserve"> starachowicki </v>
      </c>
      <c r="C5325" s="4" t="s">
        <v>86</v>
      </c>
      <c r="D5325" s="6">
        <v>91780</v>
      </c>
      <c r="E5325" s="6">
        <v>44474</v>
      </c>
      <c r="F5325" s="6">
        <v>47306</v>
      </c>
      <c r="G5325" t="b">
        <f t="shared" si="750"/>
        <v>1</v>
      </c>
      <c r="H5325" t="b">
        <f t="shared" si="751"/>
        <v>1</v>
      </c>
      <c r="I5325" t="b">
        <f t="shared" si="752"/>
        <v>1</v>
      </c>
      <c r="J5325" t="b">
        <f t="shared" si="753"/>
        <v>1</v>
      </c>
    </row>
    <row r="5326" spans="1:10">
      <c r="A5326" s="1" t="s">
        <v>418</v>
      </c>
      <c r="B5326" t="str">
        <f t="shared" si="748"/>
        <v xml:space="preserve"> starachowicki </v>
      </c>
      <c r="C5326" s="4" t="s">
        <v>6</v>
      </c>
      <c r="D5326" s="6">
        <v>3751</v>
      </c>
      <c r="E5326" s="6">
        <v>1894</v>
      </c>
      <c r="F5326" s="6">
        <v>1857</v>
      </c>
      <c r="G5326" t="b">
        <f t="shared" si="750"/>
        <v>0</v>
      </c>
      <c r="H5326" t="b">
        <f t="shared" si="751"/>
        <v>1</v>
      </c>
      <c r="I5326" t="b">
        <f t="shared" si="752"/>
        <v>1</v>
      </c>
      <c r="J5326" t="b">
        <f t="shared" si="753"/>
        <v>0</v>
      </c>
    </row>
    <row r="5327" spans="1:10">
      <c r="A5327" s="1" t="s">
        <v>418</v>
      </c>
      <c r="B5327" t="str">
        <f t="shared" si="748"/>
        <v xml:space="preserve"> starachowicki </v>
      </c>
      <c r="C5327" s="4" t="s">
        <v>7</v>
      </c>
      <c r="D5327" s="6">
        <v>4477</v>
      </c>
      <c r="E5327" s="6">
        <v>2323</v>
      </c>
      <c r="F5327" s="6">
        <v>2154</v>
      </c>
      <c r="G5327" t="b">
        <f t="shared" si="750"/>
        <v>0</v>
      </c>
      <c r="H5327" t="b">
        <f t="shared" si="751"/>
        <v>1</v>
      </c>
      <c r="I5327" t="b">
        <f t="shared" si="752"/>
        <v>1</v>
      </c>
      <c r="J5327" t="b">
        <f t="shared" si="753"/>
        <v>0</v>
      </c>
    </row>
    <row r="5328" spans="1:10">
      <c r="A5328" s="1" t="s">
        <v>418</v>
      </c>
      <c r="B5328" t="str">
        <f t="shared" si="748"/>
        <v xml:space="preserve"> starachowicki </v>
      </c>
      <c r="C5328" s="4" t="s">
        <v>8</v>
      </c>
      <c r="D5328" s="6">
        <v>4055</v>
      </c>
      <c r="E5328" s="6">
        <v>2064</v>
      </c>
      <c r="F5328" s="6">
        <v>1991</v>
      </c>
      <c r="G5328" t="b">
        <f t="shared" si="750"/>
        <v>0</v>
      </c>
      <c r="H5328" t="b">
        <f t="shared" si="751"/>
        <v>1</v>
      </c>
      <c r="I5328" t="b">
        <f t="shared" si="752"/>
        <v>1</v>
      </c>
      <c r="J5328" t="b">
        <f t="shared" si="753"/>
        <v>0</v>
      </c>
    </row>
    <row r="5329" spans="1:10">
      <c r="A5329" s="1" t="s">
        <v>418</v>
      </c>
      <c r="B5329" t="str">
        <f t="shared" si="748"/>
        <v xml:space="preserve"> starachowicki </v>
      </c>
      <c r="C5329" s="4" t="s">
        <v>9</v>
      </c>
      <c r="D5329" s="6">
        <v>4532</v>
      </c>
      <c r="E5329" s="6">
        <v>2332</v>
      </c>
      <c r="F5329" s="6">
        <v>2200</v>
      </c>
      <c r="G5329" t="b">
        <f t="shared" si="750"/>
        <v>0</v>
      </c>
      <c r="H5329" t="b">
        <f t="shared" si="751"/>
        <v>1</v>
      </c>
      <c r="I5329" t="b">
        <f t="shared" si="752"/>
        <v>1</v>
      </c>
      <c r="J5329" t="b">
        <f t="shared" si="753"/>
        <v>0</v>
      </c>
    </row>
    <row r="5330" spans="1:10">
      <c r="A5330" s="1" t="s">
        <v>418</v>
      </c>
      <c r="B5330" t="str">
        <f t="shared" si="748"/>
        <v xml:space="preserve"> starachowicki </v>
      </c>
      <c r="C5330" s="4" t="s">
        <v>10</v>
      </c>
      <c r="D5330" s="6">
        <v>5874</v>
      </c>
      <c r="E5330" s="6">
        <v>3042</v>
      </c>
      <c r="F5330" s="6">
        <v>2832</v>
      </c>
      <c r="G5330" t="b">
        <f t="shared" si="750"/>
        <v>0</v>
      </c>
      <c r="H5330" t="b">
        <f t="shared" si="751"/>
        <v>1</v>
      </c>
      <c r="I5330" t="b">
        <f t="shared" si="752"/>
        <v>1</v>
      </c>
      <c r="J5330" t="b">
        <f t="shared" si="753"/>
        <v>0</v>
      </c>
    </row>
    <row r="5331" spans="1:10">
      <c r="A5331" s="1" t="s">
        <v>418</v>
      </c>
      <c r="B5331" t="str">
        <f t="shared" si="748"/>
        <v xml:space="preserve"> starachowicki </v>
      </c>
      <c r="C5331" s="4" t="s">
        <v>11</v>
      </c>
      <c r="D5331" s="6">
        <v>6363</v>
      </c>
      <c r="E5331" s="6">
        <v>3317</v>
      </c>
      <c r="F5331" s="6">
        <v>3046</v>
      </c>
      <c r="G5331" t="b">
        <f t="shared" si="750"/>
        <v>0</v>
      </c>
      <c r="H5331" t="b">
        <f t="shared" si="751"/>
        <v>1</v>
      </c>
      <c r="I5331" t="b">
        <f t="shared" si="752"/>
        <v>1</v>
      </c>
      <c r="J5331" t="b">
        <f t="shared" si="753"/>
        <v>0</v>
      </c>
    </row>
    <row r="5332" spans="1:10">
      <c r="A5332" s="1" t="s">
        <v>418</v>
      </c>
      <c r="B5332" t="str">
        <f t="shared" si="748"/>
        <v xml:space="preserve"> starachowicki </v>
      </c>
      <c r="C5332" s="4" t="s">
        <v>12</v>
      </c>
      <c r="D5332" s="6">
        <v>7119</v>
      </c>
      <c r="E5332" s="6">
        <v>3728</v>
      </c>
      <c r="F5332" s="6">
        <v>3391</v>
      </c>
      <c r="G5332" t="b">
        <f t="shared" si="750"/>
        <v>0</v>
      </c>
      <c r="H5332" t="b">
        <f t="shared" si="751"/>
        <v>1</v>
      </c>
      <c r="I5332" t="b">
        <f t="shared" si="752"/>
        <v>1</v>
      </c>
      <c r="J5332" t="b">
        <f t="shared" si="753"/>
        <v>0</v>
      </c>
    </row>
    <row r="5333" spans="1:10">
      <c r="A5333" s="1" t="s">
        <v>418</v>
      </c>
      <c r="B5333" t="str">
        <f t="shared" si="748"/>
        <v xml:space="preserve"> starachowicki </v>
      </c>
      <c r="C5333" s="4" t="s">
        <v>13</v>
      </c>
      <c r="D5333" s="6">
        <v>6691</v>
      </c>
      <c r="E5333" s="6">
        <v>3506</v>
      </c>
      <c r="F5333" s="6">
        <v>3185</v>
      </c>
      <c r="G5333" t="b">
        <f t="shared" si="750"/>
        <v>0</v>
      </c>
      <c r="H5333" t="b">
        <f t="shared" si="751"/>
        <v>1</v>
      </c>
      <c r="I5333" t="b">
        <f t="shared" si="752"/>
        <v>1</v>
      </c>
      <c r="J5333" t="b">
        <f t="shared" si="753"/>
        <v>0</v>
      </c>
    </row>
    <row r="5334" spans="1:10">
      <c r="A5334" s="1" t="s">
        <v>418</v>
      </c>
      <c r="B5334" t="str">
        <f t="shared" si="748"/>
        <v xml:space="preserve"> starachowicki </v>
      </c>
      <c r="C5334" s="4" t="s">
        <v>14</v>
      </c>
      <c r="D5334" s="6">
        <v>6078</v>
      </c>
      <c r="E5334" s="6">
        <v>3156</v>
      </c>
      <c r="F5334" s="6">
        <v>2922</v>
      </c>
      <c r="G5334" t="b">
        <f t="shared" si="750"/>
        <v>0</v>
      </c>
      <c r="H5334" t="b">
        <f t="shared" si="751"/>
        <v>1</v>
      </c>
      <c r="I5334" t="b">
        <f t="shared" si="752"/>
        <v>1</v>
      </c>
      <c r="J5334" t="b">
        <f t="shared" si="753"/>
        <v>0</v>
      </c>
    </row>
    <row r="5335" spans="1:10">
      <c r="A5335" s="1" t="s">
        <v>418</v>
      </c>
      <c r="B5335" t="str">
        <f t="shared" si="748"/>
        <v xml:space="preserve"> starachowicki </v>
      </c>
      <c r="C5335" s="4" t="s">
        <v>15</v>
      </c>
      <c r="D5335" s="6">
        <v>5518</v>
      </c>
      <c r="E5335" s="6">
        <v>2789</v>
      </c>
      <c r="F5335" s="6">
        <v>2729</v>
      </c>
      <c r="G5335" t="b">
        <f t="shared" si="750"/>
        <v>0</v>
      </c>
      <c r="H5335" t="b">
        <f t="shared" si="751"/>
        <v>1</v>
      </c>
      <c r="I5335" t="b">
        <f t="shared" si="752"/>
        <v>1</v>
      </c>
      <c r="J5335" t="b">
        <f t="shared" si="753"/>
        <v>0</v>
      </c>
    </row>
    <row r="5336" spans="1:10">
      <c r="A5336" s="1" t="s">
        <v>418</v>
      </c>
      <c r="B5336" t="str">
        <f t="shared" si="748"/>
        <v xml:space="preserve"> starachowicki </v>
      </c>
      <c r="C5336" s="4" t="s">
        <v>16</v>
      </c>
      <c r="D5336" s="6">
        <v>5954</v>
      </c>
      <c r="E5336" s="6">
        <v>2985</v>
      </c>
      <c r="F5336" s="6">
        <v>2969</v>
      </c>
      <c r="G5336" t="b">
        <f t="shared" si="750"/>
        <v>0</v>
      </c>
      <c r="H5336" t="b">
        <f t="shared" si="751"/>
        <v>1</v>
      </c>
      <c r="I5336" t="b">
        <f t="shared" si="752"/>
        <v>1</v>
      </c>
      <c r="J5336" t="b">
        <f t="shared" si="753"/>
        <v>0</v>
      </c>
    </row>
    <row r="5337" spans="1:10">
      <c r="A5337" s="1" t="s">
        <v>418</v>
      </c>
      <c r="B5337" t="str">
        <f t="shared" si="748"/>
        <v xml:space="preserve"> starachowicki </v>
      </c>
      <c r="C5337" s="4" t="s">
        <v>17</v>
      </c>
      <c r="D5337" s="6">
        <v>7182</v>
      </c>
      <c r="E5337" s="6">
        <v>3477</v>
      </c>
      <c r="F5337" s="6">
        <v>3705</v>
      </c>
      <c r="G5337" t="b">
        <f t="shared" si="750"/>
        <v>0</v>
      </c>
      <c r="H5337" t="b">
        <f t="shared" si="751"/>
        <v>1</v>
      </c>
      <c r="I5337" t="b">
        <f t="shared" si="752"/>
        <v>1</v>
      </c>
      <c r="J5337" t="b">
        <f t="shared" si="753"/>
        <v>0</v>
      </c>
    </row>
    <row r="5338" spans="1:10">
      <c r="A5338" s="1" t="s">
        <v>418</v>
      </c>
      <c r="B5338" t="str">
        <f t="shared" si="748"/>
        <v xml:space="preserve"> starachowicki </v>
      </c>
      <c r="C5338" s="4" t="s">
        <v>18</v>
      </c>
      <c r="D5338" s="6">
        <v>6968</v>
      </c>
      <c r="E5338" s="6">
        <v>3274</v>
      </c>
      <c r="F5338" s="6">
        <v>3694</v>
      </c>
      <c r="G5338" t="b">
        <f t="shared" si="750"/>
        <v>0</v>
      </c>
      <c r="H5338" t="b">
        <f t="shared" si="751"/>
        <v>1</v>
      </c>
      <c r="I5338" t="b">
        <f t="shared" si="752"/>
        <v>1</v>
      </c>
      <c r="J5338" t="b">
        <f t="shared" si="753"/>
        <v>0</v>
      </c>
    </row>
    <row r="5339" spans="1:10">
      <c r="A5339" s="1" t="s">
        <v>418</v>
      </c>
      <c r="B5339" t="str">
        <f t="shared" si="748"/>
        <v xml:space="preserve"> starachowicki </v>
      </c>
      <c r="C5339" s="4" t="s">
        <v>19</v>
      </c>
      <c r="D5339" s="6">
        <v>5587</v>
      </c>
      <c r="E5339" s="6">
        <v>2462</v>
      </c>
      <c r="F5339" s="6">
        <v>3125</v>
      </c>
      <c r="G5339" t="b">
        <f t="shared" si="750"/>
        <v>0</v>
      </c>
      <c r="H5339" t="b">
        <f t="shared" si="751"/>
        <v>1</v>
      </c>
      <c r="I5339" t="b">
        <f t="shared" si="752"/>
        <v>1</v>
      </c>
      <c r="J5339" t="b">
        <f t="shared" si="753"/>
        <v>0</v>
      </c>
    </row>
    <row r="5340" spans="1:10">
      <c r="A5340" s="1" t="s">
        <v>418</v>
      </c>
      <c r="B5340" t="str">
        <f t="shared" si="748"/>
        <v xml:space="preserve"> starachowicki </v>
      </c>
      <c r="C5340" s="4" t="s">
        <v>5</v>
      </c>
      <c r="D5340" s="6">
        <v>11631</v>
      </c>
      <c r="E5340" s="6">
        <v>4125</v>
      </c>
      <c r="F5340" s="6">
        <v>7506</v>
      </c>
      <c r="G5340" t="b">
        <f t="shared" si="750"/>
        <v>1</v>
      </c>
      <c r="H5340" t="b">
        <f t="shared" si="751"/>
        <v>1</v>
      </c>
      <c r="I5340" t="b">
        <f t="shared" si="752"/>
        <v>0</v>
      </c>
      <c r="J5340" t="b">
        <f t="shared" si="753"/>
        <v>0</v>
      </c>
    </row>
    <row r="5341" spans="1:10">
      <c r="A5341" s="1" t="s">
        <v>418</v>
      </c>
      <c r="B5341" t="str">
        <f t="shared" si="748"/>
        <v xml:space="preserve"> starachowicki </v>
      </c>
      <c r="C5341" s="4" t="s">
        <v>4</v>
      </c>
      <c r="D5341" s="6">
        <f>SUM(D5339:D5340)</f>
        <v>17218</v>
      </c>
      <c r="E5341" s="6">
        <f>SUM(E5339:E5340)</f>
        <v>6587</v>
      </c>
      <c r="F5341" s="6">
        <f t="shared" ref="F5341" si="755">SUM(F5339:F5340)</f>
        <v>10631</v>
      </c>
      <c r="G5341" t="b">
        <f t="shared" si="750"/>
        <v>1</v>
      </c>
      <c r="H5341" t="b">
        <f t="shared" si="751"/>
        <v>0</v>
      </c>
      <c r="I5341" t="b">
        <f t="shared" si="752"/>
        <v>1</v>
      </c>
      <c r="J5341" t="b">
        <f t="shared" si="753"/>
        <v>0</v>
      </c>
    </row>
    <row r="5342" spans="1:10">
      <c r="A5342" s="1" t="s">
        <v>418</v>
      </c>
      <c r="B5342" t="str">
        <f t="shared" si="748"/>
        <v xml:space="preserve"> staszowski </v>
      </c>
      <c r="C5342" s="4" t="s">
        <v>340</v>
      </c>
      <c r="D5342" s="6">
        <v>72857</v>
      </c>
      <c r="E5342" s="6">
        <v>36119</v>
      </c>
      <c r="F5342" s="6">
        <v>36738</v>
      </c>
      <c r="G5342" t="b">
        <f t="shared" si="750"/>
        <v>1</v>
      </c>
      <c r="H5342" t="b">
        <f t="shared" si="751"/>
        <v>1</v>
      </c>
      <c r="I5342" t="b">
        <f t="shared" si="752"/>
        <v>1</v>
      </c>
      <c r="J5342" t="b">
        <f t="shared" si="753"/>
        <v>1</v>
      </c>
    </row>
    <row r="5343" spans="1:10">
      <c r="A5343" s="1" t="s">
        <v>418</v>
      </c>
      <c r="B5343" t="str">
        <f t="shared" si="748"/>
        <v xml:space="preserve"> staszowski </v>
      </c>
      <c r="C5343" s="4" t="s">
        <v>6</v>
      </c>
      <c r="D5343" s="6">
        <v>3319</v>
      </c>
      <c r="E5343" s="6">
        <v>1720</v>
      </c>
      <c r="F5343" s="6">
        <v>1599</v>
      </c>
      <c r="G5343" t="b">
        <f t="shared" si="750"/>
        <v>0</v>
      </c>
      <c r="H5343" t="b">
        <f t="shared" si="751"/>
        <v>1</v>
      </c>
      <c r="I5343" t="b">
        <f t="shared" si="752"/>
        <v>1</v>
      </c>
      <c r="J5343" t="b">
        <f t="shared" si="753"/>
        <v>0</v>
      </c>
    </row>
    <row r="5344" spans="1:10">
      <c r="A5344" s="1" t="s">
        <v>418</v>
      </c>
      <c r="B5344" t="str">
        <f t="shared" si="748"/>
        <v xml:space="preserve"> staszowski </v>
      </c>
      <c r="C5344" s="4" t="s">
        <v>7</v>
      </c>
      <c r="D5344" s="6">
        <v>3791</v>
      </c>
      <c r="E5344" s="6">
        <v>1941</v>
      </c>
      <c r="F5344" s="6">
        <v>1850</v>
      </c>
      <c r="G5344" t="b">
        <f t="shared" si="750"/>
        <v>0</v>
      </c>
      <c r="H5344" t="b">
        <f t="shared" si="751"/>
        <v>1</v>
      </c>
      <c r="I5344" t="b">
        <f t="shared" si="752"/>
        <v>1</v>
      </c>
      <c r="J5344" t="b">
        <f t="shared" si="753"/>
        <v>0</v>
      </c>
    </row>
    <row r="5345" spans="1:10">
      <c r="A5345" s="1" t="s">
        <v>418</v>
      </c>
      <c r="B5345" t="str">
        <f t="shared" si="748"/>
        <v xml:space="preserve"> staszowski </v>
      </c>
      <c r="C5345" s="4" t="s">
        <v>8</v>
      </c>
      <c r="D5345" s="6">
        <v>3477</v>
      </c>
      <c r="E5345" s="6">
        <v>1763</v>
      </c>
      <c r="F5345" s="6">
        <v>1714</v>
      </c>
      <c r="G5345" t="b">
        <f t="shared" si="750"/>
        <v>0</v>
      </c>
      <c r="H5345" t="b">
        <f t="shared" si="751"/>
        <v>1</v>
      </c>
      <c r="I5345" t="b">
        <f t="shared" si="752"/>
        <v>1</v>
      </c>
      <c r="J5345" t="b">
        <f t="shared" si="753"/>
        <v>0</v>
      </c>
    </row>
    <row r="5346" spans="1:10">
      <c r="A5346" s="1" t="s">
        <v>418</v>
      </c>
      <c r="B5346" t="str">
        <f t="shared" si="748"/>
        <v xml:space="preserve"> staszowski </v>
      </c>
      <c r="C5346" s="4" t="s">
        <v>9</v>
      </c>
      <c r="D5346" s="6">
        <v>4138</v>
      </c>
      <c r="E5346" s="6">
        <v>2172</v>
      </c>
      <c r="F5346" s="6">
        <v>1966</v>
      </c>
      <c r="G5346" t="b">
        <f t="shared" si="750"/>
        <v>0</v>
      </c>
      <c r="H5346" t="b">
        <f t="shared" si="751"/>
        <v>1</v>
      </c>
      <c r="I5346" t="b">
        <f t="shared" si="752"/>
        <v>1</v>
      </c>
      <c r="J5346" t="b">
        <f t="shared" si="753"/>
        <v>0</v>
      </c>
    </row>
    <row r="5347" spans="1:10">
      <c r="A5347" s="1" t="s">
        <v>418</v>
      </c>
      <c r="B5347" t="str">
        <f t="shared" si="748"/>
        <v xml:space="preserve"> staszowski </v>
      </c>
      <c r="C5347" s="4" t="s">
        <v>10</v>
      </c>
      <c r="D5347" s="6">
        <v>5146</v>
      </c>
      <c r="E5347" s="6">
        <v>2578</v>
      </c>
      <c r="F5347" s="6">
        <v>2568</v>
      </c>
      <c r="G5347" t="b">
        <f t="shared" si="750"/>
        <v>0</v>
      </c>
      <c r="H5347" t="b">
        <f t="shared" si="751"/>
        <v>1</v>
      </c>
      <c r="I5347" t="b">
        <f t="shared" si="752"/>
        <v>1</v>
      </c>
      <c r="J5347" t="b">
        <f t="shared" si="753"/>
        <v>0</v>
      </c>
    </row>
    <row r="5348" spans="1:10">
      <c r="A5348" s="1" t="s">
        <v>418</v>
      </c>
      <c r="B5348" t="str">
        <f t="shared" si="748"/>
        <v xml:space="preserve"> staszowski </v>
      </c>
      <c r="C5348" s="4" t="s">
        <v>11</v>
      </c>
      <c r="D5348" s="6">
        <v>5305</v>
      </c>
      <c r="E5348" s="6">
        <v>2815</v>
      </c>
      <c r="F5348" s="6">
        <v>2490</v>
      </c>
      <c r="G5348" t="b">
        <f t="shared" si="750"/>
        <v>0</v>
      </c>
      <c r="H5348" t="b">
        <f t="shared" si="751"/>
        <v>1</v>
      </c>
      <c r="I5348" t="b">
        <f t="shared" si="752"/>
        <v>1</v>
      </c>
      <c r="J5348" t="b">
        <f t="shared" si="753"/>
        <v>0</v>
      </c>
    </row>
    <row r="5349" spans="1:10">
      <c r="A5349" s="1" t="s">
        <v>418</v>
      </c>
      <c r="B5349" t="str">
        <f t="shared" si="748"/>
        <v xml:space="preserve"> staszowski </v>
      </c>
      <c r="C5349" s="4" t="s">
        <v>12</v>
      </c>
      <c r="D5349" s="6">
        <v>5633</v>
      </c>
      <c r="E5349" s="6">
        <v>2942</v>
      </c>
      <c r="F5349" s="6">
        <v>2691</v>
      </c>
      <c r="G5349" t="b">
        <f t="shared" si="750"/>
        <v>0</v>
      </c>
      <c r="H5349" t="b">
        <f t="shared" si="751"/>
        <v>1</v>
      </c>
      <c r="I5349" t="b">
        <f t="shared" si="752"/>
        <v>1</v>
      </c>
      <c r="J5349" t="b">
        <f t="shared" si="753"/>
        <v>0</v>
      </c>
    </row>
    <row r="5350" spans="1:10">
      <c r="A5350" s="1" t="s">
        <v>418</v>
      </c>
      <c r="B5350" t="str">
        <f t="shared" si="748"/>
        <v xml:space="preserve"> staszowski </v>
      </c>
      <c r="C5350" s="4" t="s">
        <v>13</v>
      </c>
      <c r="D5350" s="6">
        <v>5484</v>
      </c>
      <c r="E5350" s="6">
        <v>2838</v>
      </c>
      <c r="F5350" s="6">
        <v>2646</v>
      </c>
      <c r="G5350" t="b">
        <f t="shared" si="750"/>
        <v>0</v>
      </c>
      <c r="H5350" t="b">
        <f t="shared" si="751"/>
        <v>1</v>
      </c>
      <c r="I5350" t="b">
        <f t="shared" si="752"/>
        <v>1</v>
      </c>
      <c r="J5350" t="b">
        <f t="shared" si="753"/>
        <v>0</v>
      </c>
    </row>
    <row r="5351" spans="1:10">
      <c r="A5351" s="1" t="s">
        <v>418</v>
      </c>
      <c r="B5351" t="str">
        <f t="shared" si="748"/>
        <v xml:space="preserve"> staszowski </v>
      </c>
      <c r="C5351" s="4" t="s">
        <v>14</v>
      </c>
      <c r="D5351" s="6">
        <v>5036</v>
      </c>
      <c r="E5351" s="6">
        <v>2596</v>
      </c>
      <c r="F5351" s="6">
        <v>2440</v>
      </c>
      <c r="G5351" t="b">
        <f t="shared" si="750"/>
        <v>0</v>
      </c>
      <c r="H5351" t="b">
        <f t="shared" si="751"/>
        <v>1</v>
      </c>
      <c r="I5351" t="b">
        <f t="shared" si="752"/>
        <v>1</v>
      </c>
      <c r="J5351" t="b">
        <f t="shared" si="753"/>
        <v>0</v>
      </c>
    </row>
    <row r="5352" spans="1:10">
      <c r="A5352" s="1" t="s">
        <v>418</v>
      </c>
      <c r="B5352" t="str">
        <f t="shared" si="748"/>
        <v xml:space="preserve"> staszowski </v>
      </c>
      <c r="C5352" s="4" t="s">
        <v>15</v>
      </c>
      <c r="D5352" s="6">
        <v>4482</v>
      </c>
      <c r="E5352" s="6">
        <v>2259</v>
      </c>
      <c r="F5352" s="6">
        <v>2223</v>
      </c>
      <c r="G5352" t="b">
        <f t="shared" si="750"/>
        <v>0</v>
      </c>
      <c r="H5352" t="b">
        <f t="shared" si="751"/>
        <v>1</v>
      </c>
      <c r="I5352" t="b">
        <f t="shared" si="752"/>
        <v>1</v>
      </c>
      <c r="J5352" t="b">
        <f t="shared" si="753"/>
        <v>0</v>
      </c>
    </row>
    <row r="5353" spans="1:10">
      <c r="A5353" s="1" t="s">
        <v>418</v>
      </c>
      <c r="B5353" t="str">
        <f t="shared" si="748"/>
        <v xml:space="preserve"> staszowski </v>
      </c>
      <c r="C5353" s="4" t="s">
        <v>16</v>
      </c>
      <c r="D5353" s="6">
        <v>4580</v>
      </c>
      <c r="E5353" s="6">
        <v>2287</v>
      </c>
      <c r="F5353" s="6">
        <v>2293</v>
      </c>
      <c r="G5353" t="b">
        <f t="shared" si="750"/>
        <v>0</v>
      </c>
      <c r="H5353" t="b">
        <f t="shared" si="751"/>
        <v>1</v>
      </c>
      <c r="I5353" t="b">
        <f t="shared" si="752"/>
        <v>1</v>
      </c>
      <c r="J5353" t="b">
        <f t="shared" si="753"/>
        <v>0</v>
      </c>
    </row>
    <row r="5354" spans="1:10">
      <c r="A5354" s="1" t="s">
        <v>418</v>
      </c>
      <c r="B5354" t="str">
        <f t="shared" si="748"/>
        <v xml:space="preserve"> staszowski </v>
      </c>
      <c r="C5354" s="4" t="s">
        <v>17</v>
      </c>
      <c r="D5354" s="6">
        <v>5536</v>
      </c>
      <c r="E5354" s="6">
        <v>2859</v>
      </c>
      <c r="F5354" s="6">
        <v>2677</v>
      </c>
      <c r="G5354" t="b">
        <f t="shared" si="750"/>
        <v>0</v>
      </c>
      <c r="H5354" t="b">
        <f t="shared" si="751"/>
        <v>1</v>
      </c>
      <c r="I5354" t="b">
        <f t="shared" si="752"/>
        <v>1</v>
      </c>
      <c r="J5354" t="b">
        <f t="shared" si="753"/>
        <v>0</v>
      </c>
    </row>
    <row r="5355" spans="1:10">
      <c r="A5355" s="1" t="s">
        <v>418</v>
      </c>
      <c r="B5355" t="str">
        <f t="shared" si="748"/>
        <v xml:space="preserve"> staszowski </v>
      </c>
      <c r="C5355" s="4" t="s">
        <v>18</v>
      </c>
      <c r="D5355" s="6">
        <v>5210</v>
      </c>
      <c r="E5355" s="6">
        <v>2609</v>
      </c>
      <c r="F5355" s="6">
        <v>2601</v>
      </c>
      <c r="G5355" t="b">
        <f t="shared" si="750"/>
        <v>0</v>
      </c>
      <c r="H5355" t="b">
        <f t="shared" si="751"/>
        <v>1</v>
      </c>
      <c r="I5355" t="b">
        <f t="shared" si="752"/>
        <v>1</v>
      </c>
      <c r="J5355" t="b">
        <f t="shared" si="753"/>
        <v>0</v>
      </c>
    </row>
    <row r="5356" spans="1:10">
      <c r="A5356" s="1" t="s">
        <v>418</v>
      </c>
      <c r="B5356" t="str">
        <f t="shared" si="748"/>
        <v xml:space="preserve"> staszowski </v>
      </c>
      <c r="C5356" s="4" t="s">
        <v>19</v>
      </c>
      <c r="D5356" s="6">
        <v>4203</v>
      </c>
      <c r="E5356" s="6">
        <v>1982</v>
      </c>
      <c r="F5356" s="6">
        <v>2221</v>
      </c>
      <c r="G5356" t="b">
        <f t="shared" si="750"/>
        <v>0</v>
      </c>
      <c r="H5356" t="b">
        <f t="shared" si="751"/>
        <v>1</v>
      </c>
      <c r="I5356" t="b">
        <f t="shared" si="752"/>
        <v>1</v>
      </c>
      <c r="J5356" t="b">
        <f t="shared" si="753"/>
        <v>0</v>
      </c>
    </row>
    <row r="5357" spans="1:10">
      <c r="A5357" s="1" t="s">
        <v>418</v>
      </c>
      <c r="B5357" t="str">
        <f t="shared" si="748"/>
        <v xml:space="preserve"> staszowski </v>
      </c>
      <c r="C5357" s="4" t="s">
        <v>5</v>
      </c>
      <c r="D5357" s="6">
        <v>7517</v>
      </c>
      <c r="E5357" s="6">
        <v>2758</v>
      </c>
      <c r="F5357" s="6">
        <v>4759</v>
      </c>
      <c r="G5357" t="b">
        <f t="shared" si="750"/>
        <v>1</v>
      </c>
      <c r="H5357" t="b">
        <f t="shared" si="751"/>
        <v>1</v>
      </c>
      <c r="I5357" t="b">
        <f t="shared" si="752"/>
        <v>0</v>
      </c>
      <c r="J5357" t="b">
        <f t="shared" si="753"/>
        <v>0</v>
      </c>
    </row>
    <row r="5358" spans="1:10">
      <c r="A5358" s="1" t="s">
        <v>418</v>
      </c>
      <c r="B5358" t="str">
        <f t="shared" si="748"/>
        <v xml:space="preserve"> staszowski </v>
      </c>
      <c r="C5358" s="4" t="s">
        <v>4</v>
      </c>
      <c r="D5358" s="6">
        <f>SUM(D5356:D5357)</f>
        <v>11720</v>
      </c>
      <c r="E5358" s="6">
        <f>SUM(E5356:E5357)</f>
        <v>4740</v>
      </c>
      <c r="F5358" s="6">
        <f t="shared" ref="F5358" si="756">SUM(F5356:F5357)</f>
        <v>6980</v>
      </c>
      <c r="G5358" t="b">
        <f t="shared" si="750"/>
        <v>1</v>
      </c>
      <c r="H5358" t="b">
        <f t="shared" si="751"/>
        <v>0</v>
      </c>
      <c r="I5358" t="b">
        <f t="shared" si="752"/>
        <v>1</v>
      </c>
      <c r="J5358" t="b">
        <f t="shared" si="753"/>
        <v>0</v>
      </c>
    </row>
    <row r="5359" spans="1:10">
      <c r="A5359" s="1" t="s">
        <v>418</v>
      </c>
      <c r="B5359" t="str">
        <f t="shared" si="748"/>
        <v xml:space="preserve"> włoszczowski </v>
      </c>
      <c r="C5359" s="4" t="s">
        <v>87</v>
      </c>
      <c r="D5359" s="6">
        <v>45781</v>
      </c>
      <c r="E5359" s="6">
        <v>22843</v>
      </c>
      <c r="F5359" s="6">
        <v>22938</v>
      </c>
      <c r="G5359" t="b">
        <f t="shared" si="750"/>
        <v>1</v>
      </c>
      <c r="H5359" t="b">
        <f t="shared" si="751"/>
        <v>1</v>
      </c>
      <c r="I5359" t="b">
        <f t="shared" si="752"/>
        <v>1</v>
      </c>
      <c r="J5359" t="b">
        <f t="shared" si="753"/>
        <v>1</v>
      </c>
    </row>
    <row r="5360" spans="1:10">
      <c r="A5360" s="1" t="s">
        <v>418</v>
      </c>
      <c r="B5360" t="str">
        <f t="shared" si="748"/>
        <v xml:space="preserve"> włoszczowski </v>
      </c>
      <c r="C5360" s="4" t="s">
        <v>6</v>
      </c>
      <c r="D5360" s="6">
        <v>2016</v>
      </c>
      <c r="E5360" s="6">
        <v>1047</v>
      </c>
      <c r="F5360" s="6">
        <v>969</v>
      </c>
      <c r="G5360" t="b">
        <f t="shared" si="750"/>
        <v>0</v>
      </c>
      <c r="H5360" t="b">
        <f t="shared" si="751"/>
        <v>1</v>
      </c>
      <c r="I5360" t="b">
        <f t="shared" si="752"/>
        <v>1</v>
      </c>
      <c r="J5360" t="b">
        <f t="shared" si="753"/>
        <v>0</v>
      </c>
    </row>
    <row r="5361" spans="1:10">
      <c r="A5361" s="1" t="s">
        <v>418</v>
      </c>
      <c r="B5361" t="str">
        <f t="shared" si="748"/>
        <v xml:space="preserve"> włoszczowski </v>
      </c>
      <c r="C5361" s="4" t="s">
        <v>7</v>
      </c>
      <c r="D5361" s="6">
        <v>2329</v>
      </c>
      <c r="E5361" s="6">
        <v>1217</v>
      </c>
      <c r="F5361" s="6">
        <v>1112</v>
      </c>
      <c r="G5361" t="b">
        <f t="shared" si="750"/>
        <v>0</v>
      </c>
      <c r="H5361" t="b">
        <f t="shared" si="751"/>
        <v>1</v>
      </c>
      <c r="I5361" t="b">
        <f t="shared" si="752"/>
        <v>1</v>
      </c>
      <c r="J5361" t="b">
        <f t="shared" si="753"/>
        <v>0</v>
      </c>
    </row>
    <row r="5362" spans="1:10">
      <c r="A5362" s="1" t="s">
        <v>418</v>
      </c>
      <c r="B5362" t="str">
        <f t="shared" si="748"/>
        <v xml:space="preserve"> włoszczowski </v>
      </c>
      <c r="C5362" s="4" t="s">
        <v>8</v>
      </c>
      <c r="D5362" s="6">
        <v>2309</v>
      </c>
      <c r="E5362" s="6">
        <v>1193</v>
      </c>
      <c r="F5362" s="6">
        <v>1116</v>
      </c>
      <c r="G5362" t="b">
        <f t="shared" si="750"/>
        <v>0</v>
      </c>
      <c r="H5362" t="b">
        <f t="shared" si="751"/>
        <v>1</v>
      </c>
      <c r="I5362" t="b">
        <f t="shared" si="752"/>
        <v>1</v>
      </c>
      <c r="J5362" t="b">
        <f t="shared" si="753"/>
        <v>0</v>
      </c>
    </row>
    <row r="5363" spans="1:10">
      <c r="A5363" s="1" t="s">
        <v>418</v>
      </c>
      <c r="B5363" t="str">
        <f t="shared" si="748"/>
        <v xml:space="preserve"> włoszczowski </v>
      </c>
      <c r="C5363" s="4" t="s">
        <v>9</v>
      </c>
      <c r="D5363" s="6">
        <v>2473</v>
      </c>
      <c r="E5363" s="6">
        <v>1250</v>
      </c>
      <c r="F5363" s="6">
        <v>1223</v>
      </c>
      <c r="G5363" t="b">
        <f t="shared" si="750"/>
        <v>0</v>
      </c>
      <c r="H5363" t="b">
        <f t="shared" si="751"/>
        <v>1</v>
      </c>
      <c r="I5363" t="b">
        <f t="shared" si="752"/>
        <v>1</v>
      </c>
      <c r="J5363" t="b">
        <f t="shared" si="753"/>
        <v>0</v>
      </c>
    </row>
    <row r="5364" spans="1:10">
      <c r="A5364" s="1" t="s">
        <v>418</v>
      </c>
      <c r="B5364" t="str">
        <f t="shared" si="748"/>
        <v xml:space="preserve"> włoszczowski </v>
      </c>
      <c r="C5364" s="4" t="s">
        <v>10</v>
      </c>
      <c r="D5364" s="6">
        <v>3191</v>
      </c>
      <c r="E5364" s="6">
        <v>1638</v>
      </c>
      <c r="F5364" s="6">
        <v>1553</v>
      </c>
      <c r="G5364" t="b">
        <f t="shared" si="750"/>
        <v>0</v>
      </c>
      <c r="H5364" t="b">
        <f t="shared" si="751"/>
        <v>1</v>
      </c>
      <c r="I5364" t="b">
        <f t="shared" si="752"/>
        <v>1</v>
      </c>
      <c r="J5364" t="b">
        <f t="shared" si="753"/>
        <v>0</v>
      </c>
    </row>
    <row r="5365" spans="1:10">
      <c r="A5365" s="1" t="s">
        <v>418</v>
      </c>
      <c r="B5365" t="str">
        <f t="shared" si="748"/>
        <v xml:space="preserve"> włoszczowski </v>
      </c>
      <c r="C5365" s="4" t="s">
        <v>11</v>
      </c>
      <c r="D5365" s="6">
        <v>3362</v>
      </c>
      <c r="E5365" s="6">
        <v>1787</v>
      </c>
      <c r="F5365" s="6">
        <v>1575</v>
      </c>
      <c r="G5365" t="b">
        <f t="shared" si="750"/>
        <v>0</v>
      </c>
      <c r="H5365" t="b">
        <f t="shared" si="751"/>
        <v>1</v>
      </c>
      <c r="I5365" t="b">
        <f t="shared" si="752"/>
        <v>1</v>
      </c>
      <c r="J5365" t="b">
        <f t="shared" si="753"/>
        <v>0</v>
      </c>
    </row>
    <row r="5366" spans="1:10">
      <c r="A5366" s="1" t="s">
        <v>418</v>
      </c>
      <c r="B5366" t="str">
        <f t="shared" si="748"/>
        <v xml:space="preserve"> włoszczowski </v>
      </c>
      <c r="C5366" s="4" t="s">
        <v>12</v>
      </c>
      <c r="D5366" s="6">
        <v>3553</v>
      </c>
      <c r="E5366" s="6">
        <v>1846</v>
      </c>
      <c r="F5366" s="6">
        <v>1707</v>
      </c>
      <c r="G5366" t="b">
        <f t="shared" si="750"/>
        <v>0</v>
      </c>
      <c r="H5366" t="b">
        <f t="shared" si="751"/>
        <v>1</v>
      </c>
      <c r="I5366" t="b">
        <f t="shared" si="752"/>
        <v>1</v>
      </c>
      <c r="J5366" t="b">
        <f t="shared" si="753"/>
        <v>0</v>
      </c>
    </row>
    <row r="5367" spans="1:10">
      <c r="A5367" s="1" t="s">
        <v>418</v>
      </c>
      <c r="B5367" t="str">
        <f t="shared" si="748"/>
        <v xml:space="preserve"> włoszczowski </v>
      </c>
      <c r="C5367" s="4" t="s">
        <v>13</v>
      </c>
      <c r="D5367" s="6">
        <v>3374</v>
      </c>
      <c r="E5367" s="6">
        <v>1776</v>
      </c>
      <c r="F5367" s="6">
        <v>1598</v>
      </c>
      <c r="G5367" t="b">
        <f t="shared" si="750"/>
        <v>0</v>
      </c>
      <c r="H5367" t="b">
        <f t="shared" si="751"/>
        <v>1</v>
      </c>
      <c r="I5367" t="b">
        <f t="shared" si="752"/>
        <v>1</v>
      </c>
      <c r="J5367" t="b">
        <f t="shared" si="753"/>
        <v>0</v>
      </c>
    </row>
    <row r="5368" spans="1:10">
      <c r="A5368" s="1" t="s">
        <v>418</v>
      </c>
      <c r="B5368" t="str">
        <f t="shared" ref="B5368:B5431" si="757">IF(C5367="65+",C5368,B5367)</f>
        <v xml:space="preserve"> włoszczowski </v>
      </c>
      <c r="C5368" s="4" t="s">
        <v>14</v>
      </c>
      <c r="D5368" s="6">
        <v>3090</v>
      </c>
      <c r="E5368" s="6">
        <v>1623</v>
      </c>
      <c r="F5368" s="6">
        <v>1467</v>
      </c>
      <c r="G5368" t="b">
        <f t="shared" si="750"/>
        <v>0</v>
      </c>
      <c r="H5368" t="b">
        <f t="shared" si="751"/>
        <v>1</v>
      </c>
      <c r="I5368" t="b">
        <f t="shared" si="752"/>
        <v>1</v>
      </c>
      <c r="J5368" t="b">
        <f t="shared" si="753"/>
        <v>0</v>
      </c>
    </row>
    <row r="5369" spans="1:10">
      <c r="A5369" s="1" t="s">
        <v>418</v>
      </c>
      <c r="B5369" t="str">
        <f t="shared" si="757"/>
        <v xml:space="preserve"> włoszczowski </v>
      </c>
      <c r="C5369" s="4" t="s">
        <v>15</v>
      </c>
      <c r="D5369" s="6">
        <v>2793</v>
      </c>
      <c r="E5369" s="6">
        <v>1441</v>
      </c>
      <c r="F5369" s="6">
        <v>1352</v>
      </c>
      <c r="G5369" t="b">
        <f t="shared" si="750"/>
        <v>0</v>
      </c>
      <c r="H5369" t="b">
        <f t="shared" si="751"/>
        <v>1</v>
      </c>
      <c r="I5369" t="b">
        <f t="shared" si="752"/>
        <v>1</v>
      </c>
      <c r="J5369" t="b">
        <f t="shared" si="753"/>
        <v>0</v>
      </c>
    </row>
    <row r="5370" spans="1:10">
      <c r="A5370" s="1" t="s">
        <v>418</v>
      </c>
      <c r="B5370" t="str">
        <f t="shared" si="757"/>
        <v xml:space="preserve"> włoszczowski </v>
      </c>
      <c r="C5370" s="4" t="s">
        <v>16</v>
      </c>
      <c r="D5370" s="6">
        <v>2857</v>
      </c>
      <c r="E5370" s="6">
        <v>1548</v>
      </c>
      <c r="F5370" s="6">
        <v>1309</v>
      </c>
      <c r="G5370" t="b">
        <f t="shared" si="750"/>
        <v>0</v>
      </c>
      <c r="H5370" t="b">
        <f t="shared" si="751"/>
        <v>1</v>
      </c>
      <c r="I5370" t="b">
        <f t="shared" si="752"/>
        <v>1</v>
      </c>
      <c r="J5370" t="b">
        <f t="shared" si="753"/>
        <v>0</v>
      </c>
    </row>
    <row r="5371" spans="1:10">
      <c r="A5371" s="1" t="s">
        <v>418</v>
      </c>
      <c r="B5371" t="str">
        <f t="shared" si="757"/>
        <v xml:space="preserve"> włoszczowski </v>
      </c>
      <c r="C5371" s="4" t="s">
        <v>17</v>
      </c>
      <c r="D5371" s="6">
        <v>3275</v>
      </c>
      <c r="E5371" s="6">
        <v>1694</v>
      </c>
      <c r="F5371" s="6">
        <v>1581</v>
      </c>
      <c r="G5371" t="b">
        <f t="shared" si="750"/>
        <v>0</v>
      </c>
      <c r="H5371" t="b">
        <f t="shared" si="751"/>
        <v>1</v>
      </c>
      <c r="I5371" t="b">
        <f t="shared" si="752"/>
        <v>1</v>
      </c>
      <c r="J5371" t="b">
        <f t="shared" si="753"/>
        <v>0</v>
      </c>
    </row>
    <row r="5372" spans="1:10">
      <c r="A5372" s="1" t="s">
        <v>418</v>
      </c>
      <c r="B5372" t="str">
        <f t="shared" si="757"/>
        <v xml:space="preserve"> włoszczowski </v>
      </c>
      <c r="C5372" s="4" t="s">
        <v>18</v>
      </c>
      <c r="D5372" s="6">
        <v>3242</v>
      </c>
      <c r="E5372" s="6">
        <v>1606</v>
      </c>
      <c r="F5372" s="6">
        <v>1636</v>
      </c>
      <c r="G5372" t="b">
        <f t="shared" si="750"/>
        <v>0</v>
      </c>
      <c r="H5372" t="b">
        <f t="shared" si="751"/>
        <v>1</v>
      </c>
      <c r="I5372" t="b">
        <f t="shared" si="752"/>
        <v>1</v>
      </c>
      <c r="J5372" t="b">
        <f t="shared" si="753"/>
        <v>0</v>
      </c>
    </row>
    <row r="5373" spans="1:10">
      <c r="A5373" s="1" t="s">
        <v>418</v>
      </c>
      <c r="B5373" t="str">
        <f t="shared" si="757"/>
        <v xml:space="preserve"> włoszczowski </v>
      </c>
      <c r="C5373" s="4" t="s">
        <v>19</v>
      </c>
      <c r="D5373" s="6">
        <v>2737</v>
      </c>
      <c r="E5373" s="6">
        <v>1273</v>
      </c>
      <c r="F5373" s="6">
        <v>1464</v>
      </c>
      <c r="G5373" t="b">
        <f t="shared" si="750"/>
        <v>0</v>
      </c>
      <c r="H5373" t="b">
        <f t="shared" si="751"/>
        <v>1</v>
      </c>
      <c r="I5373" t="b">
        <f t="shared" si="752"/>
        <v>1</v>
      </c>
      <c r="J5373" t="b">
        <f t="shared" si="753"/>
        <v>0</v>
      </c>
    </row>
    <row r="5374" spans="1:10">
      <c r="A5374" s="1" t="s">
        <v>418</v>
      </c>
      <c r="B5374" t="str">
        <f t="shared" si="757"/>
        <v xml:space="preserve"> włoszczowski </v>
      </c>
      <c r="C5374" s="4" t="s">
        <v>5</v>
      </c>
      <c r="D5374" s="6">
        <v>5180</v>
      </c>
      <c r="E5374" s="6">
        <v>1904</v>
      </c>
      <c r="F5374" s="6">
        <v>3276</v>
      </c>
      <c r="G5374" t="b">
        <f t="shared" si="750"/>
        <v>1</v>
      </c>
      <c r="H5374" t="b">
        <f t="shared" si="751"/>
        <v>1</v>
      </c>
      <c r="I5374" t="b">
        <f t="shared" si="752"/>
        <v>0</v>
      </c>
      <c r="J5374" t="b">
        <f t="shared" si="753"/>
        <v>0</v>
      </c>
    </row>
    <row r="5375" spans="1:10">
      <c r="A5375" s="1" t="s">
        <v>418</v>
      </c>
      <c r="B5375" t="str">
        <f t="shared" si="757"/>
        <v xml:space="preserve"> włoszczowski </v>
      </c>
      <c r="C5375" s="4" t="s">
        <v>4</v>
      </c>
      <c r="D5375" s="6">
        <f>SUM(D5373:D5374)</f>
        <v>7917</v>
      </c>
      <c r="E5375" s="6">
        <f>SUM(E5373:E5374)</f>
        <v>3177</v>
      </c>
      <c r="F5375" s="6">
        <f t="shared" ref="F5375" si="758">SUM(F5373:F5374)</f>
        <v>4740</v>
      </c>
      <c r="G5375" t="b">
        <f t="shared" si="750"/>
        <v>1</v>
      </c>
      <c r="H5375" t="b">
        <f t="shared" si="751"/>
        <v>0</v>
      </c>
      <c r="I5375" t="b">
        <f t="shared" si="752"/>
        <v>1</v>
      </c>
      <c r="J5375" t="b">
        <f t="shared" si="753"/>
        <v>0</v>
      </c>
    </row>
    <row r="5376" spans="1:10" ht="25.5">
      <c r="A5376" s="1" t="s">
        <v>419</v>
      </c>
      <c r="B5376" t="s">
        <v>666</v>
      </c>
      <c r="C5376" s="1" t="s">
        <v>26</v>
      </c>
      <c r="D5376" s="2">
        <v>1437812</v>
      </c>
      <c r="E5376" s="3">
        <v>703919</v>
      </c>
      <c r="F5376" s="3">
        <v>733893</v>
      </c>
      <c r="G5376" t="b">
        <f>IFERROR(IF(SEARCH(" - ",C5376)&gt;0,FALSE,TRUE),TRUE)</f>
        <v>1</v>
      </c>
      <c r="H5376" t="b">
        <f>IFERROR(IF(SEARCH("65+",C5376)&gt;0,FALSE,TRUE),TRUE)</f>
        <v>1</v>
      </c>
      <c r="I5376" t="b">
        <f>IFERROR(IF(SEARCH("70",C5376)&gt;0,FALSE,TRUE),TRUE)</f>
        <v>1</v>
      </c>
      <c r="J5376" t="b">
        <f>AND(G5376:I5376)</f>
        <v>1</v>
      </c>
    </row>
    <row r="5377" spans="1:10" ht="25.5">
      <c r="A5377" s="1" t="s">
        <v>419</v>
      </c>
      <c r="B5377" t="str">
        <f t="shared" si="757"/>
        <v>Wszystkie</v>
      </c>
      <c r="C5377" s="4" t="s">
        <v>6</v>
      </c>
      <c r="D5377" s="5">
        <v>69095</v>
      </c>
      <c r="E5377" s="5">
        <v>35610</v>
      </c>
      <c r="F5377" s="5">
        <v>33485</v>
      </c>
      <c r="G5377" t="b">
        <f t="shared" ref="G5377:G5440" si="759">IFERROR(IF(SEARCH(" - ",C5377)&gt;0,FALSE,TRUE),TRUE)</f>
        <v>0</v>
      </c>
      <c r="H5377" t="b">
        <f t="shared" ref="H5377:H5440" si="760">IFERROR(IF(SEARCH("65+",C5377)&gt;0,FALSE,TRUE),TRUE)</f>
        <v>1</v>
      </c>
      <c r="I5377" t="b">
        <f t="shared" ref="I5377:I5440" si="761">IFERROR(IF(SEARCH("70",C5377)&gt;0,FALSE,TRUE),TRUE)</f>
        <v>1</v>
      </c>
      <c r="J5377" t="b">
        <f t="shared" ref="J5377:J5440" si="762">AND(G5377:I5377)</f>
        <v>0</v>
      </c>
    </row>
    <row r="5378" spans="1:10" ht="25.5">
      <c r="A5378" s="1" t="s">
        <v>419</v>
      </c>
      <c r="B5378" t="str">
        <f t="shared" si="757"/>
        <v>Wszystkie</v>
      </c>
      <c r="C5378" s="4" t="s">
        <v>7</v>
      </c>
      <c r="D5378" s="6">
        <v>79667</v>
      </c>
      <c r="E5378" s="6">
        <v>41008</v>
      </c>
      <c r="F5378" s="6">
        <v>38659</v>
      </c>
      <c r="G5378" t="b">
        <f t="shared" si="759"/>
        <v>0</v>
      </c>
      <c r="H5378" t="b">
        <f t="shared" si="760"/>
        <v>1</v>
      </c>
      <c r="I5378" t="b">
        <f t="shared" si="761"/>
        <v>1</v>
      </c>
      <c r="J5378" t="b">
        <f t="shared" si="762"/>
        <v>0</v>
      </c>
    </row>
    <row r="5379" spans="1:10" ht="25.5">
      <c r="A5379" s="1" t="s">
        <v>419</v>
      </c>
      <c r="B5379" t="str">
        <f t="shared" si="757"/>
        <v>Wszystkie</v>
      </c>
      <c r="C5379" s="4" t="s">
        <v>8</v>
      </c>
      <c r="D5379" s="6">
        <v>71488</v>
      </c>
      <c r="E5379" s="6">
        <v>36834</v>
      </c>
      <c r="F5379" s="6">
        <v>34654</v>
      </c>
      <c r="G5379" t="b">
        <f t="shared" si="759"/>
        <v>0</v>
      </c>
      <c r="H5379" t="b">
        <f t="shared" si="760"/>
        <v>1</v>
      </c>
      <c r="I5379" t="b">
        <f t="shared" si="761"/>
        <v>1</v>
      </c>
      <c r="J5379" t="b">
        <f t="shared" si="762"/>
        <v>0</v>
      </c>
    </row>
    <row r="5380" spans="1:10" ht="25.5">
      <c r="A5380" s="1" t="s">
        <v>419</v>
      </c>
      <c r="B5380" t="str">
        <f t="shared" si="757"/>
        <v>Wszystkie</v>
      </c>
      <c r="C5380" s="4" t="s">
        <v>9</v>
      </c>
      <c r="D5380" s="6">
        <v>78496</v>
      </c>
      <c r="E5380" s="6">
        <v>40128</v>
      </c>
      <c r="F5380" s="6">
        <v>38368</v>
      </c>
      <c r="G5380" t="b">
        <f t="shared" si="759"/>
        <v>0</v>
      </c>
      <c r="H5380" t="b">
        <f t="shared" si="760"/>
        <v>1</v>
      </c>
      <c r="I5380" t="b">
        <f t="shared" si="761"/>
        <v>1</v>
      </c>
      <c r="J5380" t="b">
        <f t="shared" si="762"/>
        <v>0</v>
      </c>
    </row>
    <row r="5381" spans="1:10" ht="25.5">
      <c r="A5381" s="1" t="s">
        <v>419</v>
      </c>
      <c r="B5381" t="str">
        <f t="shared" si="757"/>
        <v>Wszystkie</v>
      </c>
      <c r="C5381" s="4" t="s">
        <v>10</v>
      </c>
      <c r="D5381" s="6">
        <v>95810</v>
      </c>
      <c r="E5381" s="6">
        <v>48935</v>
      </c>
      <c r="F5381" s="6">
        <v>46875</v>
      </c>
      <c r="G5381" t="b">
        <f t="shared" si="759"/>
        <v>0</v>
      </c>
      <c r="H5381" t="b">
        <f t="shared" si="760"/>
        <v>1</v>
      </c>
      <c r="I5381" t="b">
        <f t="shared" si="761"/>
        <v>1</v>
      </c>
      <c r="J5381" t="b">
        <f t="shared" si="762"/>
        <v>0</v>
      </c>
    </row>
    <row r="5382" spans="1:10" ht="25.5">
      <c r="A5382" s="1" t="s">
        <v>419</v>
      </c>
      <c r="B5382" t="str">
        <f t="shared" si="757"/>
        <v>Wszystkie</v>
      </c>
      <c r="C5382" s="4" t="s">
        <v>11</v>
      </c>
      <c r="D5382" s="6">
        <v>107819</v>
      </c>
      <c r="E5382" s="6">
        <v>55735</v>
      </c>
      <c r="F5382" s="6">
        <v>52084</v>
      </c>
      <c r="G5382" t="b">
        <f t="shared" si="759"/>
        <v>0</v>
      </c>
      <c r="H5382" t="b">
        <f t="shared" si="760"/>
        <v>1</v>
      </c>
      <c r="I5382" t="b">
        <f t="shared" si="761"/>
        <v>1</v>
      </c>
      <c r="J5382" t="b">
        <f t="shared" si="762"/>
        <v>0</v>
      </c>
    </row>
    <row r="5383" spans="1:10" ht="25.5">
      <c r="A5383" s="1" t="s">
        <v>419</v>
      </c>
      <c r="B5383" t="str">
        <f t="shared" si="757"/>
        <v>Wszystkie</v>
      </c>
      <c r="C5383" s="4" t="s">
        <v>12</v>
      </c>
      <c r="D5383" s="6">
        <v>121023</v>
      </c>
      <c r="E5383" s="6">
        <v>62549</v>
      </c>
      <c r="F5383" s="6">
        <v>58474</v>
      </c>
      <c r="G5383" t="b">
        <f t="shared" si="759"/>
        <v>0</v>
      </c>
      <c r="H5383" t="b">
        <f t="shared" si="760"/>
        <v>1</v>
      </c>
      <c r="I5383" t="b">
        <f t="shared" si="761"/>
        <v>1</v>
      </c>
      <c r="J5383" t="b">
        <f t="shared" si="762"/>
        <v>0</v>
      </c>
    </row>
    <row r="5384" spans="1:10" ht="25.5">
      <c r="A5384" s="1" t="s">
        <v>419</v>
      </c>
      <c r="B5384" t="str">
        <f t="shared" si="757"/>
        <v>Wszystkie</v>
      </c>
      <c r="C5384" s="4" t="s">
        <v>13</v>
      </c>
      <c r="D5384" s="6">
        <v>113666</v>
      </c>
      <c r="E5384" s="6">
        <v>58356</v>
      </c>
      <c r="F5384" s="6">
        <v>55310</v>
      </c>
      <c r="G5384" t="b">
        <f t="shared" si="759"/>
        <v>0</v>
      </c>
      <c r="H5384" t="b">
        <f t="shared" si="760"/>
        <v>1</v>
      </c>
      <c r="I5384" t="b">
        <f t="shared" si="761"/>
        <v>1</v>
      </c>
      <c r="J5384" t="b">
        <f t="shared" si="762"/>
        <v>0</v>
      </c>
    </row>
    <row r="5385" spans="1:10" ht="25.5">
      <c r="A5385" s="1" t="s">
        <v>419</v>
      </c>
      <c r="B5385" t="str">
        <f t="shared" si="757"/>
        <v>Wszystkie</v>
      </c>
      <c r="C5385" s="4" t="s">
        <v>14</v>
      </c>
      <c r="D5385" s="6">
        <v>101688</v>
      </c>
      <c r="E5385" s="6">
        <v>52173</v>
      </c>
      <c r="F5385" s="6">
        <v>49515</v>
      </c>
      <c r="G5385" t="b">
        <f t="shared" si="759"/>
        <v>0</v>
      </c>
      <c r="H5385" t="b">
        <f t="shared" si="760"/>
        <v>1</v>
      </c>
      <c r="I5385" t="b">
        <f t="shared" si="761"/>
        <v>1</v>
      </c>
      <c r="J5385" t="b">
        <f t="shared" si="762"/>
        <v>0</v>
      </c>
    </row>
    <row r="5386" spans="1:10" ht="25.5">
      <c r="A5386" s="1" t="s">
        <v>419</v>
      </c>
      <c r="B5386" t="str">
        <f t="shared" si="757"/>
        <v>Wszystkie</v>
      </c>
      <c r="C5386" s="4" t="s">
        <v>15</v>
      </c>
      <c r="D5386" s="6">
        <v>88021</v>
      </c>
      <c r="E5386" s="6">
        <v>44275</v>
      </c>
      <c r="F5386" s="6">
        <v>43746</v>
      </c>
      <c r="G5386" t="b">
        <f t="shared" si="759"/>
        <v>0</v>
      </c>
      <c r="H5386" t="b">
        <f t="shared" si="760"/>
        <v>1</v>
      </c>
      <c r="I5386" t="b">
        <f t="shared" si="761"/>
        <v>1</v>
      </c>
      <c r="J5386" t="b">
        <f t="shared" si="762"/>
        <v>0</v>
      </c>
    </row>
    <row r="5387" spans="1:10" ht="25.5">
      <c r="A5387" s="1" t="s">
        <v>419</v>
      </c>
      <c r="B5387" t="str">
        <f t="shared" si="757"/>
        <v>Wszystkie</v>
      </c>
      <c r="C5387" s="4" t="s">
        <v>16</v>
      </c>
      <c r="D5387" s="6">
        <v>93879</v>
      </c>
      <c r="E5387" s="6">
        <v>46923</v>
      </c>
      <c r="F5387" s="6">
        <v>46956</v>
      </c>
      <c r="G5387" t="b">
        <f t="shared" si="759"/>
        <v>0</v>
      </c>
      <c r="H5387" t="b">
        <f t="shared" si="760"/>
        <v>1</v>
      </c>
      <c r="I5387" t="b">
        <f t="shared" si="761"/>
        <v>1</v>
      </c>
      <c r="J5387" t="b">
        <f t="shared" si="762"/>
        <v>0</v>
      </c>
    </row>
    <row r="5388" spans="1:10" ht="25.5">
      <c r="A5388" s="1" t="s">
        <v>419</v>
      </c>
      <c r="B5388" t="str">
        <f t="shared" si="757"/>
        <v>Wszystkie</v>
      </c>
      <c r="C5388" s="4" t="s">
        <v>17</v>
      </c>
      <c r="D5388" s="6">
        <v>109312</v>
      </c>
      <c r="E5388" s="6">
        <v>53476</v>
      </c>
      <c r="F5388" s="6">
        <v>55836</v>
      </c>
      <c r="G5388" t="b">
        <f t="shared" si="759"/>
        <v>0</v>
      </c>
      <c r="H5388" t="b">
        <f t="shared" si="760"/>
        <v>1</v>
      </c>
      <c r="I5388" t="b">
        <f t="shared" si="761"/>
        <v>1</v>
      </c>
      <c r="J5388" t="b">
        <f t="shared" si="762"/>
        <v>0</v>
      </c>
    </row>
    <row r="5389" spans="1:10" ht="25.5">
      <c r="A5389" s="1" t="s">
        <v>419</v>
      </c>
      <c r="B5389" t="str">
        <f t="shared" si="757"/>
        <v>Wszystkie</v>
      </c>
      <c r="C5389" s="4" t="s">
        <v>18</v>
      </c>
      <c r="D5389" s="6">
        <v>101376</v>
      </c>
      <c r="E5389" s="6">
        <v>47783</v>
      </c>
      <c r="F5389" s="6">
        <v>53593</v>
      </c>
      <c r="G5389" t="b">
        <f t="shared" si="759"/>
        <v>0</v>
      </c>
      <c r="H5389" t="b">
        <f t="shared" si="760"/>
        <v>1</v>
      </c>
      <c r="I5389" t="b">
        <f t="shared" si="761"/>
        <v>1</v>
      </c>
      <c r="J5389" t="b">
        <f t="shared" si="762"/>
        <v>0</v>
      </c>
    </row>
    <row r="5390" spans="1:10" ht="25.5">
      <c r="A5390" s="1" t="s">
        <v>419</v>
      </c>
      <c r="B5390" t="str">
        <f t="shared" si="757"/>
        <v>Wszystkie</v>
      </c>
      <c r="C5390" s="4" t="s">
        <v>19</v>
      </c>
      <c r="D5390" s="6">
        <v>77720</v>
      </c>
      <c r="E5390" s="6">
        <v>35256</v>
      </c>
      <c r="F5390" s="6">
        <v>42464</v>
      </c>
      <c r="G5390" t="b">
        <f t="shared" si="759"/>
        <v>0</v>
      </c>
      <c r="H5390" t="b">
        <f t="shared" si="760"/>
        <v>1</v>
      </c>
      <c r="I5390" t="b">
        <f t="shared" si="761"/>
        <v>1</v>
      </c>
      <c r="J5390" t="b">
        <f t="shared" si="762"/>
        <v>0</v>
      </c>
    </row>
    <row r="5391" spans="1:10" ht="25.5">
      <c r="A5391" s="1" t="s">
        <v>419</v>
      </c>
      <c r="B5391" t="str">
        <f t="shared" si="757"/>
        <v>Wszystkie</v>
      </c>
      <c r="C5391" s="4" t="s">
        <v>5</v>
      </c>
      <c r="D5391" s="6">
        <v>128752</v>
      </c>
      <c r="E5391" s="6">
        <v>44878</v>
      </c>
      <c r="F5391" s="6">
        <v>83874</v>
      </c>
      <c r="G5391" t="b">
        <f t="shared" si="759"/>
        <v>1</v>
      </c>
      <c r="H5391" t="b">
        <f t="shared" si="760"/>
        <v>1</v>
      </c>
      <c r="I5391" t="b">
        <f t="shared" si="761"/>
        <v>0</v>
      </c>
      <c r="J5391" t="b">
        <f t="shared" si="762"/>
        <v>0</v>
      </c>
    </row>
    <row r="5392" spans="1:10" ht="25.5">
      <c r="A5392" s="1" t="s">
        <v>419</v>
      </c>
      <c r="B5392" t="str">
        <f t="shared" si="757"/>
        <v>Wszystkie</v>
      </c>
      <c r="C5392" s="4" t="s">
        <v>4</v>
      </c>
      <c r="D5392" s="6">
        <f>SUM(D5390:D5391)</f>
        <v>206472</v>
      </c>
      <c r="E5392" s="6">
        <f>SUM(E5390:E5391)</f>
        <v>80134</v>
      </c>
      <c r="F5392" s="6">
        <f t="shared" ref="F5392" si="763">SUM(F5390:F5391)</f>
        <v>126338</v>
      </c>
      <c r="G5392" t="b">
        <f t="shared" si="759"/>
        <v>1</v>
      </c>
      <c r="H5392" t="b">
        <f t="shared" si="760"/>
        <v>0</v>
      </c>
      <c r="I5392" t="b">
        <f t="shared" si="761"/>
        <v>1</v>
      </c>
      <c r="J5392" t="b">
        <f t="shared" si="762"/>
        <v>0</v>
      </c>
    </row>
    <row r="5393" spans="1:10" ht="25.5">
      <c r="A5393" s="1" t="s">
        <v>419</v>
      </c>
      <c r="B5393" t="str">
        <f t="shared" si="757"/>
        <v xml:space="preserve"> Elbląg </v>
      </c>
      <c r="C5393" s="4" t="s">
        <v>341</v>
      </c>
      <c r="D5393" s="6">
        <v>121412</v>
      </c>
      <c r="E5393" s="6">
        <v>58151</v>
      </c>
      <c r="F5393" s="6">
        <v>63261</v>
      </c>
      <c r="G5393" t="b">
        <f t="shared" si="759"/>
        <v>1</v>
      </c>
      <c r="H5393" t="b">
        <f t="shared" si="760"/>
        <v>1</v>
      </c>
      <c r="I5393" t="b">
        <f t="shared" si="761"/>
        <v>1</v>
      </c>
      <c r="J5393" t="b">
        <f t="shared" si="762"/>
        <v>1</v>
      </c>
    </row>
    <row r="5394" spans="1:10" ht="25.5">
      <c r="A5394" s="1" t="s">
        <v>419</v>
      </c>
      <c r="B5394" t="str">
        <f t="shared" si="757"/>
        <v xml:space="preserve"> Elbląg </v>
      </c>
      <c r="C5394" s="4" t="s">
        <v>6</v>
      </c>
      <c r="D5394" s="6">
        <v>4871</v>
      </c>
      <c r="E5394" s="6">
        <v>2490</v>
      </c>
      <c r="F5394" s="6">
        <v>2381</v>
      </c>
      <c r="G5394" t="b">
        <f t="shared" si="759"/>
        <v>0</v>
      </c>
      <c r="H5394" t="b">
        <f t="shared" si="760"/>
        <v>1</v>
      </c>
      <c r="I5394" t="b">
        <f t="shared" si="761"/>
        <v>1</v>
      </c>
      <c r="J5394" t="b">
        <f t="shared" si="762"/>
        <v>0</v>
      </c>
    </row>
    <row r="5395" spans="1:10" ht="25.5">
      <c r="A5395" s="1" t="s">
        <v>419</v>
      </c>
      <c r="B5395" t="str">
        <f t="shared" si="757"/>
        <v xml:space="preserve"> Elbląg </v>
      </c>
      <c r="C5395" s="4" t="s">
        <v>7</v>
      </c>
      <c r="D5395" s="6">
        <v>6065</v>
      </c>
      <c r="E5395" s="6">
        <v>3177</v>
      </c>
      <c r="F5395" s="6">
        <v>2888</v>
      </c>
      <c r="G5395" t="b">
        <f t="shared" si="759"/>
        <v>0</v>
      </c>
      <c r="H5395" t="b">
        <f t="shared" si="760"/>
        <v>1</v>
      </c>
      <c r="I5395" t="b">
        <f t="shared" si="761"/>
        <v>1</v>
      </c>
      <c r="J5395" t="b">
        <f t="shared" si="762"/>
        <v>0</v>
      </c>
    </row>
    <row r="5396" spans="1:10" ht="25.5">
      <c r="A5396" s="1" t="s">
        <v>419</v>
      </c>
      <c r="B5396" t="str">
        <f t="shared" si="757"/>
        <v xml:space="preserve"> Elbląg </v>
      </c>
      <c r="C5396" s="4" t="s">
        <v>8</v>
      </c>
      <c r="D5396" s="6">
        <v>5400</v>
      </c>
      <c r="E5396" s="6">
        <v>2771</v>
      </c>
      <c r="F5396" s="6">
        <v>2629</v>
      </c>
      <c r="G5396" t="b">
        <f t="shared" si="759"/>
        <v>0</v>
      </c>
      <c r="H5396" t="b">
        <f t="shared" si="760"/>
        <v>1</v>
      </c>
      <c r="I5396" t="b">
        <f t="shared" si="761"/>
        <v>1</v>
      </c>
      <c r="J5396" t="b">
        <f t="shared" si="762"/>
        <v>0</v>
      </c>
    </row>
    <row r="5397" spans="1:10" ht="25.5">
      <c r="A5397" s="1" t="s">
        <v>419</v>
      </c>
      <c r="B5397" t="str">
        <f t="shared" si="757"/>
        <v xml:space="preserve"> Elbląg </v>
      </c>
      <c r="C5397" s="4" t="s">
        <v>9</v>
      </c>
      <c r="D5397" s="6">
        <v>6131</v>
      </c>
      <c r="E5397" s="6">
        <v>3101</v>
      </c>
      <c r="F5397" s="6">
        <v>3030</v>
      </c>
      <c r="G5397" t="b">
        <f t="shared" si="759"/>
        <v>0</v>
      </c>
      <c r="H5397" t="b">
        <f t="shared" si="760"/>
        <v>1</v>
      </c>
      <c r="I5397" t="b">
        <f t="shared" si="761"/>
        <v>1</v>
      </c>
      <c r="J5397" t="b">
        <f t="shared" si="762"/>
        <v>0</v>
      </c>
    </row>
    <row r="5398" spans="1:10" ht="25.5">
      <c r="A5398" s="1" t="s">
        <v>419</v>
      </c>
      <c r="B5398" t="str">
        <f t="shared" si="757"/>
        <v xml:space="preserve"> Elbląg </v>
      </c>
      <c r="C5398" s="4" t="s">
        <v>10</v>
      </c>
      <c r="D5398" s="6">
        <v>7045</v>
      </c>
      <c r="E5398" s="6">
        <v>3631</v>
      </c>
      <c r="F5398" s="6">
        <v>3414</v>
      </c>
      <c r="G5398" t="b">
        <f t="shared" si="759"/>
        <v>0</v>
      </c>
      <c r="H5398" t="b">
        <f t="shared" si="760"/>
        <v>1</v>
      </c>
      <c r="I5398" t="b">
        <f t="shared" si="761"/>
        <v>1</v>
      </c>
      <c r="J5398" t="b">
        <f t="shared" si="762"/>
        <v>0</v>
      </c>
    </row>
    <row r="5399" spans="1:10" ht="25.5">
      <c r="A5399" s="1" t="s">
        <v>419</v>
      </c>
      <c r="B5399" t="str">
        <f t="shared" si="757"/>
        <v xml:space="preserve"> Elbląg </v>
      </c>
      <c r="C5399" s="4" t="s">
        <v>11</v>
      </c>
      <c r="D5399" s="6">
        <v>8265</v>
      </c>
      <c r="E5399" s="6">
        <v>4293</v>
      </c>
      <c r="F5399" s="6">
        <v>3972</v>
      </c>
      <c r="G5399" t="b">
        <f t="shared" si="759"/>
        <v>0</v>
      </c>
      <c r="H5399" t="b">
        <f t="shared" si="760"/>
        <v>1</v>
      </c>
      <c r="I5399" t="b">
        <f t="shared" si="761"/>
        <v>1</v>
      </c>
      <c r="J5399" t="b">
        <f t="shared" si="762"/>
        <v>0</v>
      </c>
    </row>
    <row r="5400" spans="1:10" ht="25.5">
      <c r="A5400" s="1" t="s">
        <v>419</v>
      </c>
      <c r="B5400" t="str">
        <f t="shared" si="757"/>
        <v xml:space="preserve"> Elbląg </v>
      </c>
      <c r="C5400" s="4" t="s">
        <v>12</v>
      </c>
      <c r="D5400" s="6">
        <v>10347</v>
      </c>
      <c r="E5400" s="6">
        <v>5375</v>
      </c>
      <c r="F5400" s="6">
        <v>4972</v>
      </c>
      <c r="G5400" t="b">
        <f t="shared" si="759"/>
        <v>0</v>
      </c>
      <c r="H5400" t="b">
        <f t="shared" si="760"/>
        <v>1</v>
      </c>
      <c r="I5400" t="b">
        <f t="shared" si="761"/>
        <v>1</v>
      </c>
      <c r="J5400" t="b">
        <f t="shared" si="762"/>
        <v>0</v>
      </c>
    </row>
    <row r="5401" spans="1:10" ht="25.5">
      <c r="A5401" s="1" t="s">
        <v>419</v>
      </c>
      <c r="B5401" t="str">
        <f t="shared" si="757"/>
        <v xml:space="preserve"> Elbląg </v>
      </c>
      <c r="C5401" s="4" t="s">
        <v>13</v>
      </c>
      <c r="D5401" s="6">
        <v>9853</v>
      </c>
      <c r="E5401" s="6">
        <v>4958</v>
      </c>
      <c r="F5401" s="6">
        <v>4895</v>
      </c>
      <c r="G5401" t="b">
        <f t="shared" si="759"/>
        <v>0</v>
      </c>
      <c r="H5401" t="b">
        <f t="shared" si="760"/>
        <v>1</v>
      </c>
      <c r="I5401" t="b">
        <f t="shared" si="761"/>
        <v>1</v>
      </c>
      <c r="J5401" t="b">
        <f t="shared" si="762"/>
        <v>0</v>
      </c>
    </row>
    <row r="5402" spans="1:10" ht="25.5">
      <c r="A5402" s="1" t="s">
        <v>419</v>
      </c>
      <c r="B5402" t="str">
        <f t="shared" si="757"/>
        <v xml:space="preserve"> Elbląg </v>
      </c>
      <c r="C5402" s="4" t="s">
        <v>14</v>
      </c>
      <c r="D5402" s="6">
        <v>8964</v>
      </c>
      <c r="E5402" s="6">
        <v>4558</v>
      </c>
      <c r="F5402" s="6">
        <v>4406</v>
      </c>
      <c r="G5402" t="b">
        <f t="shared" si="759"/>
        <v>0</v>
      </c>
      <c r="H5402" t="b">
        <f t="shared" si="760"/>
        <v>1</v>
      </c>
      <c r="I5402" t="b">
        <f t="shared" si="761"/>
        <v>1</v>
      </c>
      <c r="J5402" t="b">
        <f t="shared" si="762"/>
        <v>0</v>
      </c>
    </row>
    <row r="5403" spans="1:10" ht="25.5">
      <c r="A5403" s="1" t="s">
        <v>419</v>
      </c>
      <c r="B5403" t="str">
        <f t="shared" si="757"/>
        <v xml:space="preserve"> Elbląg </v>
      </c>
      <c r="C5403" s="4" t="s">
        <v>15</v>
      </c>
      <c r="D5403" s="6">
        <v>7263</v>
      </c>
      <c r="E5403" s="6">
        <v>3557</v>
      </c>
      <c r="F5403" s="6">
        <v>3706</v>
      </c>
      <c r="G5403" t="b">
        <f t="shared" si="759"/>
        <v>0</v>
      </c>
      <c r="H5403" t="b">
        <f t="shared" si="760"/>
        <v>1</v>
      </c>
      <c r="I5403" t="b">
        <f t="shared" si="761"/>
        <v>1</v>
      </c>
      <c r="J5403" t="b">
        <f t="shared" si="762"/>
        <v>0</v>
      </c>
    </row>
    <row r="5404" spans="1:10" ht="25.5">
      <c r="A5404" s="1" t="s">
        <v>419</v>
      </c>
      <c r="B5404" t="str">
        <f t="shared" si="757"/>
        <v xml:space="preserve"> Elbląg </v>
      </c>
      <c r="C5404" s="4" t="s">
        <v>16</v>
      </c>
      <c r="D5404" s="6">
        <v>7416</v>
      </c>
      <c r="E5404" s="6">
        <v>3526</v>
      </c>
      <c r="F5404" s="6">
        <v>3890</v>
      </c>
      <c r="G5404" t="b">
        <f t="shared" si="759"/>
        <v>0</v>
      </c>
      <c r="H5404" t="b">
        <f t="shared" si="760"/>
        <v>1</v>
      </c>
      <c r="I5404" t="b">
        <f t="shared" si="761"/>
        <v>1</v>
      </c>
      <c r="J5404" t="b">
        <f t="shared" si="762"/>
        <v>0</v>
      </c>
    </row>
    <row r="5405" spans="1:10" ht="25.5">
      <c r="A5405" s="1" t="s">
        <v>419</v>
      </c>
      <c r="B5405" t="str">
        <f t="shared" si="757"/>
        <v xml:space="preserve"> Elbląg </v>
      </c>
      <c r="C5405" s="4" t="s">
        <v>17</v>
      </c>
      <c r="D5405" s="6">
        <v>9639</v>
      </c>
      <c r="E5405" s="6">
        <v>4428</v>
      </c>
      <c r="F5405" s="6">
        <v>5211</v>
      </c>
      <c r="G5405" t="b">
        <f t="shared" si="759"/>
        <v>0</v>
      </c>
      <c r="H5405" t="b">
        <f t="shared" si="760"/>
        <v>1</v>
      </c>
      <c r="I5405" t="b">
        <f t="shared" si="761"/>
        <v>1</v>
      </c>
      <c r="J5405" t="b">
        <f t="shared" si="762"/>
        <v>0</v>
      </c>
    </row>
    <row r="5406" spans="1:10" ht="25.5">
      <c r="A5406" s="1" t="s">
        <v>419</v>
      </c>
      <c r="B5406" t="str">
        <f t="shared" si="757"/>
        <v xml:space="preserve"> Elbląg </v>
      </c>
      <c r="C5406" s="4" t="s">
        <v>18</v>
      </c>
      <c r="D5406" s="6">
        <v>10255</v>
      </c>
      <c r="E5406" s="6">
        <v>4625</v>
      </c>
      <c r="F5406" s="6">
        <v>5630</v>
      </c>
      <c r="G5406" t="b">
        <f t="shared" si="759"/>
        <v>0</v>
      </c>
      <c r="H5406" t="b">
        <f t="shared" si="760"/>
        <v>1</v>
      </c>
      <c r="I5406" t="b">
        <f t="shared" si="761"/>
        <v>1</v>
      </c>
      <c r="J5406" t="b">
        <f t="shared" si="762"/>
        <v>0</v>
      </c>
    </row>
    <row r="5407" spans="1:10" ht="25.5">
      <c r="A5407" s="1" t="s">
        <v>419</v>
      </c>
      <c r="B5407" t="str">
        <f t="shared" si="757"/>
        <v xml:space="preserve"> Elbląg </v>
      </c>
      <c r="C5407" s="4" t="s">
        <v>19</v>
      </c>
      <c r="D5407" s="6">
        <v>7951</v>
      </c>
      <c r="E5407" s="6">
        <v>3518</v>
      </c>
      <c r="F5407" s="6">
        <v>4433</v>
      </c>
      <c r="G5407" t="b">
        <f t="shared" si="759"/>
        <v>0</v>
      </c>
      <c r="H5407" t="b">
        <f t="shared" si="760"/>
        <v>1</v>
      </c>
      <c r="I5407" t="b">
        <f t="shared" si="761"/>
        <v>1</v>
      </c>
      <c r="J5407" t="b">
        <f t="shared" si="762"/>
        <v>0</v>
      </c>
    </row>
    <row r="5408" spans="1:10" ht="25.5">
      <c r="A5408" s="1" t="s">
        <v>419</v>
      </c>
      <c r="B5408" t="str">
        <f t="shared" si="757"/>
        <v xml:space="preserve"> Elbląg </v>
      </c>
      <c r="C5408" s="4" t="s">
        <v>5</v>
      </c>
      <c r="D5408" s="6">
        <v>11947</v>
      </c>
      <c r="E5408" s="6">
        <v>4143</v>
      </c>
      <c r="F5408" s="6">
        <v>7804</v>
      </c>
      <c r="G5408" t="b">
        <f t="shared" si="759"/>
        <v>1</v>
      </c>
      <c r="H5408" t="b">
        <f t="shared" si="760"/>
        <v>1</v>
      </c>
      <c r="I5408" t="b">
        <f t="shared" si="761"/>
        <v>0</v>
      </c>
      <c r="J5408" t="b">
        <f t="shared" si="762"/>
        <v>0</v>
      </c>
    </row>
    <row r="5409" spans="1:10" ht="25.5">
      <c r="A5409" s="1" t="s">
        <v>419</v>
      </c>
      <c r="B5409" t="str">
        <f t="shared" si="757"/>
        <v xml:space="preserve"> Elbląg </v>
      </c>
      <c r="C5409" s="4" t="s">
        <v>4</v>
      </c>
      <c r="D5409" s="6">
        <f>SUM(D5407:D5408)</f>
        <v>19898</v>
      </c>
      <c r="E5409" s="6">
        <f>SUM(E5407:E5408)</f>
        <v>7661</v>
      </c>
      <c r="F5409" s="6">
        <f t="shared" ref="F5409" si="764">SUM(F5407:F5408)</f>
        <v>12237</v>
      </c>
      <c r="G5409" t="b">
        <f t="shared" si="759"/>
        <v>1</v>
      </c>
      <c r="H5409" t="b">
        <f t="shared" si="760"/>
        <v>0</v>
      </c>
      <c r="I5409" t="b">
        <f t="shared" si="761"/>
        <v>1</v>
      </c>
      <c r="J5409" t="b">
        <f t="shared" si="762"/>
        <v>0</v>
      </c>
    </row>
    <row r="5410" spans="1:10" ht="25.5">
      <c r="A5410" s="1" t="s">
        <v>419</v>
      </c>
      <c r="B5410" t="str">
        <f t="shared" si="757"/>
        <v xml:space="preserve"> Olsztyn </v>
      </c>
      <c r="C5410" s="4" t="s">
        <v>342</v>
      </c>
      <c r="D5410" s="6">
        <v>173599</v>
      </c>
      <c r="E5410" s="6">
        <v>80753</v>
      </c>
      <c r="F5410" s="6">
        <v>92846</v>
      </c>
      <c r="G5410" t="b">
        <f t="shared" si="759"/>
        <v>1</v>
      </c>
      <c r="H5410" t="b">
        <f t="shared" si="760"/>
        <v>1</v>
      </c>
      <c r="I5410" t="b">
        <f t="shared" si="761"/>
        <v>1</v>
      </c>
      <c r="J5410" t="b">
        <f t="shared" si="762"/>
        <v>1</v>
      </c>
    </row>
    <row r="5411" spans="1:10" ht="25.5">
      <c r="A5411" s="1" t="s">
        <v>419</v>
      </c>
      <c r="B5411" t="str">
        <f t="shared" si="757"/>
        <v xml:space="preserve"> Olsztyn </v>
      </c>
      <c r="C5411" s="4" t="s">
        <v>6</v>
      </c>
      <c r="D5411" s="6">
        <v>8240</v>
      </c>
      <c r="E5411" s="6">
        <v>4292</v>
      </c>
      <c r="F5411" s="6">
        <v>3948</v>
      </c>
      <c r="G5411" t="b">
        <f t="shared" si="759"/>
        <v>0</v>
      </c>
      <c r="H5411" t="b">
        <f t="shared" si="760"/>
        <v>1</v>
      </c>
      <c r="I5411" t="b">
        <f t="shared" si="761"/>
        <v>1</v>
      </c>
      <c r="J5411" t="b">
        <f t="shared" si="762"/>
        <v>0</v>
      </c>
    </row>
    <row r="5412" spans="1:10" ht="25.5">
      <c r="A5412" s="1" t="s">
        <v>419</v>
      </c>
      <c r="B5412" t="str">
        <f t="shared" si="757"/>
        <v xml:space="preserve"> Olsztyn </v>
      </c>
      <c r="C5412" s="4" t="s">
        <v>7</v>
      </c>
      <c r="D5412" s="6">
        <v>9016</v>
      </c>
      <c r="E5412" s="6">
        <v>4704</v>
      </c>
      <c r="F5412" s="6">
        <v>4312</v>
      </c>
      <c r="G5412" t="b">
        <f t="shared" si="759"/>
        <v>0</v>
      </c>
      <c r="H5412" t="b">
        <f t="shared" si="760"/>
        <v>1</v>
      </c>
      <c r="I5412" t="b">
        <f t="shared" si="761"/>
        <v>1</v>
      </c>
      <c r="J5412" t="b">
        <f t="shared" si="762"/>
        <v>0</v>
      </c>
    </row>
    <row r="5413" spans="1:10" ht="25.5">
      <c r="A5413" s="1" t="s">
        <v>419</v>
      </c>
      <c r="B5413" t="str">
        <f t="shared" si="757"/>
        <v xml:space="preserve"> Olsztyn </v>
      </c>
      <c r="C5413" s="4" t="s">
        <v>8</v>
      </c>
      <c r="D5413" s="6">
        <v>7235</v>
      </c>
      <c r="E5413" s="6">
        <v>3758</v>
      </c>
      <c r="F5413" s="6">
        <v>3477</v>
      </c>
      <c r="G5413" t="b">
        <f t="shared" si="759"/>
        <v>0</v>
      </c>
      <c r="H5413" t="b">
        <f t="shared" si="760"/>
        <v>1</v>
      </c>
      <c r="I5413" t="b">
        <f t="shared" si="761"/>
        <v>1</v>
      </c>
      <c r="J5413" t="b">
        <f t="shared" si="762"/>
        <v>0</v>
      </c>
    </row>
    <row r="5414" spans="1:10" ht="25.5">
      <c r="A5414" s="1" t="s">
        <v>419</v>
      </c>
      <c r="B5414" t="str">
        <f t="shared" si="757"/>
        <v xml:space="preserve"> Olsztyn </v>
      </c>
      <c r="C5414" s="4" t="s">
        <v>9</v>
      </c>
      <c r="D5414" s="6">
        <v>8040</v>
      </c>
      <c r="E5414" s="6">
        <v>3973</v>
      </c>
      <c r="F5414" s="6">
        <v>4067</v>
      </c>
      <c r="G5414" t="b">
        <f t="shared" si="759"/>
        <v>0</v>
      </c>
      <c r="H5414" t="b">
        <f t="shared" si="760"/>
        <v>1</v>
      </c>
      <c r="I5414" t="b">
        <f t="shared" si="761"/>
        <v>1</v>
      </c>
      <c r="J5414" t="b">
        <f t="shared" si="762"/>
        <v>0</v>
      </c>
    </row>
    <row r="5415" spans="1:10" ht="25.5">
      <c r="A5415" s="1" t="s">
        <v>419</v>
      </c>
      <c r="B5415" t="str">
        <f t="shared" si="757"/>
        <v xml:space="preserve"> Olsztyn </v>
      </c>
      <c r="C5415" s="4" t="s">
        <v>10</v>
      </c>
      <c r="D5415" s="6">
        <v>8721</v>
      </c>
      <c r="E5415" s="6">
        <v>4316</v>
      </c>
      <c r="F5415" s="6">
        <v>4405</v>
      </c>
      <c r="G5415" t="b">
        <f t="shared" si="759"/>
        <v>0</v>
      </c>
      <c r="H5415" t="b">
        <f t="shared" si="760"/>
        <v>1</v>
      </c>
      <c r="I5415" t="b">
        <f t="shared" si="761"/>
        <v>1</v>
      </c>
      <c r="J5415" t="b">
        <f t="shared" si="762"/>
        <v>0</v>
      </c>
    </row>
    <row r="5416" spans="1:10" ht="25.5">
      <c r="A5416" s="1" t="s">
        <v>419</v>
      </c>
      <c r="B5416" t="str">
        <f t="shared" si="757"/>
        <v xml:space="preserve"> Olsztyn </v>
      </c>
      <c r="C5416" s="4" t="s">
        <v>11</v>
      </c>
      <c r="D5416" s="6">
        <v>12904</v>
      </c>
      <c r="E5416" s="6">
        <v>5993</v>
      </c>
      <c r="F5416" s="6">
        <v>6911</v>
      </c>
      <c r="G5416" t="b">
        <f t="shared" si="759"/>
        <v>0</v>
      </c>
      <c r="H5416" t="b">
        <f t="shared" si="760"/>
        <v>1</v>
      </c>
      <c r="I5416" t="b">
        <f t="shared" si="761"/>
        <v>1</v>
      </c>
      <c r="J5416" t="b">
        <f t="shared" si="762"/>
        <v>0</v>
      </c>
    </row>
    <row r="5417" spans="1:10" ht="25.5">
      <c r="A5417" s="1" t="s">
        <v>419</v>
      </c>
      <c r="B5417" t="str">
        <f t="shared" si="757"/>
        <v xml:space="preserve"> Olsztyn </v>
      </c>
      <c r="C5417" s="4" t="s">
        <v>12</v>
      </c>
      <c r="D5417" s="6">
        <v>16760</v>
      </c>
      <c r="E5417" s="6">
        <v>8004</v>
      </c>
      <c r="F5417" s="6">
        <v>8756</v>
      </c>
      <c r="G5417" t="b">
        <f t="shared" si="759"/>
        <v>0</v>
      </c>
      <c r="H5417" t="b">
        <f t="shared" si="760"/>
        <v>1</v>
      </c>
      <c r="I5417" t="b">
        <f t="shared" si="761"/>
        <v>1</v>
      </c>
      <c r="J5417" t="b">
        <f t="shared" si="762"/>
        <v>0</v>
      </c>
    </row>
    <row r="5418" spans="1:10" ht="25.5">
      <c r="A5418" s="1" t="s">
        <v>419</v>
      </c>
      <c r="B5418" t="str">
        <f t="shared" si="757"/>
        <v xml:space="preserve"> Olsztyn </v>
      </c>
      <c r="C5418" s="4" t="s">
        <v>13</v>
      </c>
      <c r="D5418" s="6">
        <v>15328</v>
      </c>
      <c r="E5418" s="6">
        <v>7482</v>
      </c>
      <c r="F5418" s="6">
        <v>7846</v>
      </c>
      <c r="G5418" t="b">
        <f t="shared" si="759"/>
        <v>0</v>
      </c>
      <c r="H5418" t="b">
        <f t="shared" si="760"/>
        <v>1</v>
      </c>
      <c r="I5418" t="b">
        <f t="shared" si="761"/>
        <v>1</v>
      </c>
      <c r="J5418" t="b">
        <f t="shared" si="762"/>
        <v>0</v>
      </c>
    </row>
    <row r="5419" spans="1:10" ht="25.5">
      <c r="A5419" s="1" t="s">
        <v>419</v>
      </c>
      <c r="B5419" t="str">
        <f t="shared" si="757"/>
        <v xml:space="preserve"> Olsztyn </v>
      </c>
      <c r="C5419" s="4" t="s">
        <v>14</v>
      </c>
      <c r="D5419" s="6">
        <v>12745</v>
      </c>
      <c r="E5419" s="6">
        <v>6213</v>
      </c>
      <c r="F5419" s="6">
        <v>6532</v>
      </c>
      <c r="G5419" t="b">
        <f t="shared" si="759"/>
        <v>0</v>
      </c>
      <c r="H5419" t="b">
        <f t="shared" si="760"/>
        <v>1</v>
      </c>
      <c r="I5419" t="b">
        <f t="shared" si="761"/>
        <v>1</v>
      </c>
      <c r="J5419" t="b">
        <f t="shared" si="762"/>
        <v>0</v>
      </c>
    </row>
    <row r="5420" spans="1:10" ht="25.5">
      <c r="A5420" s="1" t="s">
        <v>419</v>
      </c>
      <c r="B5420" t="str">
        <f t="shared" si="757"/>
        <v xml:space="preserve"> Olsztyn </v>
      </c>
      <c r="C5420" s="4" t="s">
        <v>15</v>
      </c>
      <c r="D5420" s="6">
        <v>10026</v>
      </c>
      <c r="E5420" s="6">
        <v>4759</v>
      </c>
      <c r="F5420" s="6">
        <v>5267</v>
      </c>
      <c r="G5420" t="b">
        <f t="shared" si="759"/>
        <v>0</v>
      </c>
      <c r="H5420" t="b">
        <f t="shared" si="760"/>
        <v>1</v>
      </c>
      <c r="I5420" t="b">
        <f t="shared" si="761"/>
        <v>1</v>
      </c>
      <c r="J5420" t="b">
        <f t="shared" si="762"/>
        <v>0</v>
      </c>
    </row>
    <row r="5421" spans="1:10" ht="25.5">
      <c r="A5421" s="1" t="s">
        <v>419</v>
      </c>
      <c r="B5421" t="str">
        <f t="shared" si="757"/>
        <v xml:space="preserve"> Olsztyn </v>
      </c>
      <c r="C5421" s="4" t="s">
        <v>16</v>
      </c>
      <c r="D5421" s="6">
        <v>10285</v>
      </c>
      <c r="E5421" s="6">
        <v>4819</v>
      </c>
      <c r="F5421" s="6">
        <v>5466</v>
      </c>
      <c r="G5421" t="b">
        <f t="shared" si="759"/>
        <v>0</v>
      </c>
      <c r="H5421" t="b">
        <f t="shared" si="760"/>
        <v>1</v>
      </c>
      <c r="I5421" t="b">
        <f t="shared" si="761"/>
        <v>1</v>
      </c>
      <c r="J5421" t="b">
        <f t="shared" si="762"/>
        <v>0</v>
      </c>
    </row>
    <row r="5422" spans="1:10" ht="25.5">
      <c r="A5422" s="1" t="s">
        <v>419</v>
      </c>
      <c r="B5422" t="str">
        <f t="shared" si="757"/>
        <v xml:space="preserve"> Olsztyn </v>
      </c>
      <c r="C5422" s="4" t="s">
        <v>17</v>
      </c>
      <c r="D5422" s="6">
        <v>12620</v>
      </c>
      <c r="E5422" s="6">
        <v>5760</v>
      </c>
      <c r="F5422" s="6">
        <v>6860</v>
      </c>
      <c r="G5422" t="b">
        <f t="shared" si="759"/>
        <v>0</v>
      </c>
      <c r="H5422" t="b">
        <f t="shared" si="760"/>
        <v>1</v>
      </c>
      <c r="I5422" t="b">
        <f t="shared" si="761"/>
        <v>1</v>
      </c>
      <c r="J5422" t="b">
        <f t="shared" si="762"/>
        <v>0</v>
      </c>
    </row>
    <row r="5423" spans="1:10" ht="25.5">
      <c r="A5423" s="1" t="s">
        <v>419</v>
      </c>
      <c r="B5423" t="str">
        <f t="shared" si="757"/>
        <v xml:space="preserve"> Olsztyn </v>
      </c>
      <c r="C5423" s="4" t="s">
        <v>18</v>
      </c>
      <c r="D5423" s="6">
        <v>13246</v>
      </c>
      <c r="E5423" s="6">
        <v>5736</v>
      </c>
      <c r="F5423" s="6">
        <v>7510</v>
      </c>
      <c r="G5423" t="b">
        <f t="shared" si="759"/>
        <v>0</v>
      </c>
      <c r="H5423" t="b">
        <f t="shared" si="760"/>
        <v>1</v>
      </c>
      <c r="I5423" t="b">
        <f t="shared" si="761"/>
        <v>1</v>
      </c>
      <c r="J5423" t="b">
        <f t="shared" si="762"/>
        <v>0</v>
      </c>
    </row>
    <row r="5424" spans="1:10" ht="25.5">
      <c r="A5424" s="1" t="s">
        <v>419</v>
      </c>
      <c r="B5424" t="str">
        <f t="shared" si="757"/>
        <v xml:space="preserve"> Olsztyn </v>
      </c>
      <c r="C5424" s="4" t="s">
        <v>19</v>
      </c>
      <c r="D5424" s="6">
        <v>10847</v>
      </c>
      <c r="E5424" s="6">
        <v>4596</v>
      </c>
      <c r="F5424" s="6">
        <v>6251</v>
      </c>
      <c r="G5424" t="b">
        <f t="shared" si="759"/>
        <v>0</v>
      </c>
      <c r="H5424" t="b">
        <f t="shared" si="760"/>
        <v>1</v>
      </c>
      <c r="I5424" t="b">
        <f t="shared" si="761"/>
        <v>1</v>
      </c>
      <c r="J5424" t="b">
        <f t="shared" si="762"/>
        <v>0</v>
      </c>
    </row>
    <row r="5425" spans="1:10" ht="25.5">
      <c r="A5425" s="1" t="s">
        <v>419</v>
      </c>
      <c r="B5425" t="str">
        <f t="shared" si="757"/>
        <v xml:space="preserve"> Olsztyn </v>
      </c>
      <c r="C5425" s="4" t="s">
        <v>5</v>
      </c>
      <c r="D5425" s="6">
        <v>17586</v>
      </c>
      <c r="E5425" s="6">
        <v>6348</v>
      </c>
      <c r="F5425" s="6">
        <v>11238</v>
      </c>
      <c r="G5425" t="b">
        <f t="shared" si="759"/>
        <v>1</v>
      </c>
      <c r="H5425" t="b">
        <f t="shared" si="760"/>
        <v>1</v>
      </c>
      <c r="I5425" t="b">
        <f t="shared" si="761"/>
        <v>0</v>
      </c>
      <c r="J5425" t="b">
        <f t="shared" si="762"/>
        <v>0</v>
      </c>
    </row>
    <row r="5426" spans="1:10" ht="25.5">
      <c r="A5426" s="1" t="s">
        <v>419</v>
      </c>
      <c r="B5426" t="str">
        <f t="shared" si="757"/>
        <v xml:space="preserve"> Olsztyn </v>
      </c>
      <c r="C5426" s="4" t="s">
        <v>4</v>
      </c>
      <c r="D5426" s="6">
        <f>SUM(D5424:D5425)</f>
        <v>28433</v>
      </c>
      <c r="E5426" s="6">
        <f>SUM(E5424:E5425)</f>
        <v>10944</v>
      </c>
      <c r="F5426" s="6">
        <f t="shared" ref="F5426" si="765">SUM(F5424:F5425)</f>
        <v>17489</v>
      </c>
      <c r="G5426" t="b">
        <f t="shared" si="759"/>
        <v>1</v>
      </c>
      <c r="H5426" t="b">
        <f t="shared" si="760"/>
        <v>0</v>
      </c>
      <c r="I5426" t="b">
        <f t="shared" si="761"/>
        <v>1</v>
      </c>
      <c r="J5426" t="b">
        <f t="shared" si="762"/>
        <v>0</v>
      </c>
    </row>
    <row r="5427" spans="1:10" ht="25.5">
      <c r="A5427" s="1" t="s">
        <v>419</v>
      </c>
      <c r="B5427" t="str">
        <f t="shared" si="757"/>
        <v xml:space="preserve"> bartoszycki </v>
      </c>
      <c r="C5427" s="4" t="s">
        <v>343</v>
      </c>
      <c r="D5427" s="6">
        <v>59132</v>
      </c>
      <c r="E5427" s="6">
        <v>28888</v>
      </c>
      <c r="F5427" s="6">
        <v>30244</v>
      </c>
      <c r="G5427" t="b">
        <f t="shared" si="759"/>
        <v>1</v>
      </c>
      <c r="H5427" t="b">
        <f t="shared" si="760"/>
        <v>1</v>
      </c>
      <c r="I5427" t="b">
        <f t="shared" si="761"/>
        <v>1</v>
      </c>
      <c r="J5427" t="b">
        <f t="shared" si="762"/>
        <v>1</v>
      </c>
    </row>
    <row r="5428" spans="1:10" ht="25.5">
      <c r="A5428" s="1" t="s">
        <v>419</v>
      </c>
      <c r="B5428" t="str">
        <f t="shared" si="757"/>
        <v xml:space="preserve"> bartoszycki </v>
      </c>
      <c r="C5428" s="4" t="s">
        <v>6</v>
      </c>
      <c r="D5428" s="6">
        <v>2666</v>
      </c>
      <c r="E5428" s="6">
        <v>1376</v>
      </c>
      <c r="F5428" s="6">
        <v>1290</v>
      </c>
      <c r="G5428" t="b">
        <f t="shared" si="759"/>
        <v>0</v>
      </c>
      <c r="H5428" t="b">
        <f t="shared" si="760"/>
        <v>1</v>
      </c>
      <c r="I5428" t="b">
        <f t="shared" si="761"/>
        <v>1</v>
      </c>
      <c r="J5428" t="b">
        <f t="shared" si="762"/>
        <v>0</v>
      </c>
    </row>
    <row r="5429" spans="1:10" ht="25.5">
      <c r="A5429" s="1" t="s">
        <v>419</v>
      </c>
      <c r="B5429" t="str">
        <f t="shared" si="757"/>
        <v xml:space="preserve"> bartoszycki </v>
      </c>
      <c r="C5429" s="4" t="s">
        <v>7</v>
      </c>
      <c r="D5429" s="6">
        <v>3150</v>
      </c>
      <c r="E5429" s="6">
        <v>1597</v>
      </c>
      <c r="F5429" s="6">
        <v>1553</v>
      </c>
      <c r="G5429" t="b">
        <f t="shared" si="759"/>
        <v>0</v>
      </c>
      <c r="H5429" t="b">
        <f t="shared" si="760"/>
        <v>1</v>
      </c>
      <c r="I5429" t="b">
        <f t="shared" si="761"/>
        <v>1</v>
      </c>
      <c r="J5429" t="b">
        <f t="shared" si="762"/>
        <v>0</v>
      </c>
    </row>
    <row r="5430" spans="1:10" ht="25.5">
      <c r="A5430" s="1" t="s">
        <v>419</v>
      </c>
      <c r="B5430" t="str">
        <f t="shared" si="757"/>
        <v xml:space="preserve"> bartoszycki </v>
      </c>
      <c r="C5430" s="4" t="s">
        <v>8</v>
      </c>
      <c r="D5430" s="6">
        <v>2862</v>
      </c>
      <c r="E5430" s="6">
        <v>1450</v>
      </c>
      <c r="F5430" s="6">
        <v>1412</v>
      </c>
      <c r="G5430" t="b">
        <f t="shared" si="759"/>
        <v>0</v>
      </c>
      <c r="H5430" t="b">
        <f t="shared" si="760"/>
        <v>1</v>
      </c>
      <c r="I5430" t="b">
        <f t="shared" si="761"/>
        <v>1</v>
      </c>
      <c r="J5430" t="b">
        <f t="shared" si="762"/>
        <v>0</v>
      </c>
    </row>
    <row r="5431" spans="1:10" ht="25.5">
      <c r="A5431" s="1" t="s">
        <v>419</v>
      </c>
      <c r="B5431" t="str">
        <f t="shared" si="757"/>
        <v xml:space="preserve"> bartoszycki </v>
      </c>
      <c r="C5431" s="4" t="s">
        <v>9</v>
      </c>
      <c r="D5431" s="6">
        <v>3061</v>
      </c>
      <c r="E5431" s="6">
        <v>1563</v>
      </c>
      <c r="F5431" s="6">
        <v>1498</v>
      </c>
      <c r="G5431" t="b">
        <f t="shared" si="759"/>
        <v>0</v>
      </c>
      <c r="H5431" t="b">
        <f t="shared" si="760"/>
        <v>1</v>
      </c>
      <c r="I5431" t="b">
        <f t="shared" si="761"/>
        <v>1</v>
      </c>
      <c r="J5431" t="b">
        <f t="shared" si="762"/>
        <v>0</v>
      </c>
    </row>
    <row r="5432" spans="1:10" ht="25.5">
      <c r="A5432" s="1" t="s">
        <v>419</v>
      </c>
      <c r="B5432" t="str">
        <f t="shared" ref="B5432:B5495" si="766">IF(C5431="65+",C5432,B5431)</f>
        <v xml:space="preserve"> bartoszycki </v>
      </c>
      <c r="C5432" s="4" t="s">
        <v>10</v>
      </c>
      <c r="D5432" s="6">
        <v>3976</v>
      </c>
      <c r="E5432" s="6">
        <v>2047</v>
      </c>
      <c r="F5432" s="6">
        <v>1929</v>
      </c>
      <c r="G5432" t="b">
        <f t="shared" si="759"/>
        <v>0</v>
      </c>
      <c r="H5432" t="b">
        <f t="shared" si="760"/>
        <v>1</v>
      </c>
      <c r="I5432" t="b">
        <f t="shared" si="761"/>
        <v>1</v>
      </c>
      <c r="J5432" t="b">
        <f t="shared" si="762"/>
        <v>0</v>
      </c>
    </row>
    <row r="5433" spans="1:10" ht="25.5">
      <c r="A5433" s="1" t="s">
        <v>419</v>
      </c>
      <c r="B5433" t="str">
        <f t="shared" si="766"/>
        <v xml:space="preserve"> bartoszycki </v>
      </c>
      <c r="C5433" s="4" t="s">
        <v>11</v>
      </c>
      <c r="D5433" s="6">
        <v>4420</v>
      </c>
      <c r="E5433" s="6">
        <v>2335</v>
      </c>
      <c r="F5433" s="6">
        <v>2085</v>
      </c>
      <c r="G5433" t="b">
        <f t="shared" si="759"/>
        <v>0</v>
      </c>
      <c r="H5433" t="b">
        <f t="shared" si="760"/>
        <v>1</v>
      </c>
      <c r="I5433" t="b">
        <f t="shared" si="761"/>
        <v>1</v>
      </c>
      <c r="J5433" t="b">
        <f t="shared" si="762"/>
        <v>0</v>
      </c>
    </row>
    <row r="5434" spans="1:10" ht="25.5">
      <c r="A5434" s="1" t="s">
        <v>419</v>
      </c>
      <c r="B5434" t="str">
        <f t="shared" si="766"/>
        <v xml:space="preserve"> bartoszycki </v>
      </c>
      <c r="C5434" s="4" t="s">
        <v>12</v>
      </c>
      <c r="D5434" s="6">
        <v>4868</v>
      </c>
      <c r="E5434" s="6">
        <v>2601</v>
      </c>
      <c r="F5434" s="6">
        <v>2267</v>
      </c>
      <c r="G5434" t="b">
        <f t="shared" si="759"/>
        <v>0</v>
      </c>
      <c r="H5434" t="b">
        <f t="shared" si="760"/>
        <v>1</v>
      </c>
      <c r="I5434" t="b">
        <f t="shared" si="761"/>
        <v>1</v>
      </c>
      <c r="J5434" t="b">
        <f t="shared" si="762"/>
        <v>0</v>
      </c>
    </row>
    <row r="5435" spans="1:10" ht="25.5">
      <c r="A5435" s="1" t="s">
        <v>419</v>
      </c>
      <c r="B5435" t="str">
        <f t="shared" si="766"/>
        <v xml:space="preserve"> bartoszycki </v>
      </c>
      <c r="C5435" s="4" t="s">
        <v>13</v>
      </c>
      <c r="D5435" s="6">
        <v>4510</v>
      </c>
      <c r="E5435" s="6">
        <v>2310</v>
      </c>
      <c r="F5435" s="6">
        <v>2200</v>
      </c>
      <c r="G5435" t="b">
        <f t="shared" si="759"/>
        <v>0</v>
      </c>
      <c r="H5435" t="b">
        <f t="shared" si="760"/>
        <v>1</v>
      </c>
      <c r="I5435" t="b">
        <f t="shared" si="761"/>
        <v>1</v>
      </c>
      <c r="J5435" t="b">
        <f t="shared" si="762"/>
        <v>0</v>
      </c>
    </row>
    <row r="5436" spans="1:10" ht="25.5">
      <c r="A5436" s="1" t="s">
        <v>419</v>
      </c>
      <c r="B5436" t="str">
        <f t="shared" si="766"/>
        <v xml:space="preserve"> bartoszycki </v>
      </c>
      <c r="C5436" s="4" t="s">
        <v>14</v>
      </c>
      <c r="D5436" s="6">
        <v>4057</v>
      </c>
      <c r="E5436" s="6">
        <v>2126</v>
      </c>
      <c r="F5436" s="6">
        <v>1931</v>
      </c>
      <c r="G5436" t="b">
        <f t="shared" si="759"/>
        <v>0</v>
      </c>
      <c r="H5436" t="b">
        <f t="shared" si="760"/>
        <v>1</v>
      </c>
      <c r="I5436" t="b">
        <f t="shared" si="761"/>
        <v>1</v>
      </c>
      <c r="J5436" t="b">
        <f t="shared" si="762"/>
        <v>0</v>
      </c>
    </row>
    <row r="5437" spans="1:10" ht="25.5">
      <c r="A5437" s="1" t="s">
        <v>419</v>
      </c>
      <c r="B5437" t="str">
        <f t="shared" si="766"/>
        <v xml:space="preserve"> bartoszycki </v>
      </c>
      <c r="C5437" s="4" t="s">
        <v>15</v>
      </c>
      <c r="D5437" s="6">
        <v>3612</v>
      </c>
      <c r="E5437" s="6">
        <v>1805</v>
      </c>
      <c r="F5437" s="6">
        <v>1807</v>
      </c>
      <c r="G5437" t="b">
        <f t="shared" si="759"/>
        <v>0</v>
      </c>
      <c r="H5437" t="b">
        <f t="shared" si="760"/>
        <v>1</v>
      </c>
      <c r="I5437" t="b">
        <f t="shared" si="761"/>
        <v>1</v>
      </c>
      <c r="J5437" t="b">
        <f t="shared" si="762"/>
        <v>0</v>
      </c>
    </row>
    <row r="5438" spans="1:10" ht="25.5">
      <c r="A5438" s="1" t="s">
        <v>419</v>
      </c>
      <c r="B5438" t="str">
        <f t="shared" si="766"/>
        <v xml:space="preserve"> bartoszycki </v>
      </c>
      <c r="C5438" s="4" t="s">
        <v>16</v>
      </c>
      <c r="D5438" s="6">
        <v>4215</v>
      </c>
      <c r="E5438" s="6">
        <v>2117</v>
      </c>
      <c r="F5438" s="6">
        <v>2098</v>
      </c>
      <c r="G5438" t="b">
        <f t="shared" si="759"/>
        <v>0</v>
      </c>
      <c r="H5438" t="b">
        <f t="shared" si="760"/>
        <v>1</v>
      </c>
      <c r="I5438" t="b">
        <f t="shared" si="761"/>
        <v>1</v>
      </c>
      <c r="J5438" t="b">
        <f t="shared" si="762"/>
        <v>0</v>
      </c>
    </row>
    <row r="5439" spans="1:10" ht="25.5">
      <c r="A5439" s="1" t="s">
        <v>419</v>
      </c>
      <c r="B5439" t="str">
        <f t="shared" si="766"/>
        <v xml:space="preserve"> bartoszycki </v>
      </c>
      <c r="C5439" s="4" t="s">
        <v>17</v>
      </c>
      <c r="D5439" s="6">
        <v>4732</v>
      </c>
      <c r="E5439" s="6">
        <v>2327</v>
      </c>
      <c r="F5439" s="6">
        <v>2405</v>
      </c>
      <c r="G5439" t="b">
        <f t="shared" si="759"/>
        <v>0</v>
      </c>
      <c r="H5439" t="b">
        <f t="shared" si="760"/>
        <v>1</v>
      </c>
      <c r="I5439" t="b">
        <f t="shared" si="761"/>
        <v>1</v>
      </c>
      <c r="J5439" t="b">
        <f t="shared" si="762"/>
        <v>0</v>
      </c>
    </row>
    <row r="5440" spans="1:10" ht="25.5">
      <c r="A5440" s="1" t="s">
        <v>419</v>
      </c>
      <c r="B5440" t="str">
        <f t="shared" si="766"/>
        <v xml:space="preserve"> bartoszycki </v>
      </c>
      <c r="C5440" s="4" t="s">
        <v>18</v>
      </c>
      <c r="D5440" s="6">
        <v>4231</v>
      </c>
      <c r="E5440" s="6">
        <v>1937</v>
      </c>
      <c r="F5440" s="6">
        <v>2294</v>
      </c>
      <c r="G5440" t="b">
        <f t="shared" si="759"/>
        <v>0</v>
      </c>
      <c r="H5440" t="b">
        <f t="shared" si="760"/>
        <v>1</v>
      </c>
      <c r="I5440" t="b">
        <f t="shared" si="761"/>
        <v>1</v>
      </c>
      <c r="J5440" t="b">
        <f t="shared" si="762"/>
        <v>0</v>
      </c>
    </row>
    <row r="5441" spans="1:10" ht="25.5">
      <c r="A5441" s="1" t="s">
        <v>419</v>
      </c>
      <c r="B5441" t="str">
        <f t="shared" si="766"/>
        <v xml:space="preserve"> bartoszycki </v>
      </c>
      <c r="C5441" s="4" t="s">
        <v>19</v>
      </c>
      <c r="D5441" s="6">
        <v>3190</v>
      </c>
      <c r="E5441" s="6">
        <v>1441</v>
      </c>
      <c r="F5441" s="6">
        <v>1749</v>
      </c>
      <c r="G5441" t="b">
        <f t="shared" ref="G5441:G5504" si="767">IFERROR(IF(SEARCH(" - ",C5441)&gt;0,FALSE,TRUE),TRUE)</f>
        <v>0</v>
      </c>
      <c r="H5441" t="b">
        <f t="shared" ref="H5441:H5504" si="768">IFERROR(IF(SEARCH("65+",C5441)&gt;0,FALSE,TRUE),TRUE)</f>
        <v>1</v>
      </c>
      <c r="I5441" t="b">
        <f t="shared" ref="I5441:I5504" si="769">IFERROR(IF(SEARCH("70",C5441)&gt;0,FALSE,TRUE),TRUE)</f>
        <v>1</v>
      </c>
      <c r="J5441" t="b">
        <f t="shared" ref="J5441:J5504" si="770">AND(G5441:I5441)</f>
        <v>0</v>
      </c>
    </row>
    <row r="5442" spans="1:10" ht="25.5">
      <c r="A5442" s="1" t="s">
        <v>419</v>
      </c>
      <c r="B5442" t="str">
        <f t="shared" si="766"/>
        <v xml:space="preserve"> bartoszycki </v>
      </c>
      <c r="C5442" s="4" t="s">
        <v>5</v>
      </c>
      <c r="D5442" s="6">
        <v>5582</v>
      </c>
      <c r="E5442" s="6">
        <v>1856</v>
      </c>
      <c r="F5442" s="6">
        <v>3726</v>
      </c>
      <c r="G5442" t="b">
        <f t="shared" si="767"/>
        <v>1</v>
      </c>
      <c r="H5442" t="b">
        <f t="shared" si="768"/>
        <v>1</v>
      </c>
      <c r="I5442" t="b">
        <f t="shared" si="769"/>
        <v>0</v>
      </c>
      <c r="J5442" t="b">
        <f t="shared" si="770"/>
        <v>0</v>
      </c>
    </row>
    <row r="5443" spans="1:10" ht="25.5">
      <c r="A5443" s="1" t="s">
        <v>419</v>
      </c>
      <c r="B5443" t="str">
        <f t="shared" si="766"/>
        <v xml:space="preserve"> bartoszycki </v>
      </c>
      <c r="C5443" s="4" t="s">
        <v>4</v>
      </c>
      <c r="D5443" s="6">
        <f>SUM(D5441:D5442)</f>
        <v>8772</v>
      </c>
      <c r="E5443" s="6">
        <f>SUM(E5441:E5442)</f>
        <v>3297</v>
      </c>
      <c r="F5443" s="6">
        <f t="shared" ref="F5443" si="771">SUM(F5441:F5442)</f>
        <v>5475</v>
      </c>
      <c r="G5443" t="b">
        <f t="shared" si="767"/>
        <v>1</v>
      </c>
      <c r="H5443" t="b">
        <f t="shared" si="768"/>
        <v>0</v>
      </c>
      <c r="I5443" t="b">
        <f t="shared" si="769"/>
        <v>1</v>
      </c>
      <c r="J5443" t="b">
        <f t="shared" si="770"/>
        <v>0</v>
      </c>
    </row>
    <row r="5444" spans="1:10" ht="25.5">
      <c r="A5444" s="1" t="s">
        <v>419</v>
      </c>
      <c r="B5444" t="str">
        <f t="shared" si="766"/>
        <v xml:space="preserve"> braniewski </v>
      </c>
      <c r="C5444" s="4" t="s">
        <v>344</v>
      </c>
      <c r="D5444" s="6">
        <v>42026</v>
      </c>
      <c r="E5444" s="6">
        <v>20989</v>
      </c>
      <c r="F5444" s="6">
        <v>21037</v>
      </c>
      <c r="G5444" t="b">
        <f t="shared" si="767"/>
        <v>1</v>
      </c>
      <c r="H5444" t="b">
        <f t="shared" si="768"/>
        <v>1</v>
      </c>
      <c r="I5444" t="b">
        <f t="shared" si="769"/>
        <v>1</v>
      </c>
      <c r="J5444" t="b">
        <f t="shared" si="770"/>
        <v>1</v>
      </c>
    </row>
    <row r="5445" spans="1:10" ht="25.5">
      <c r="A5445" s="1" t="s">
        <v>419</v>
      </c>
      <c r="B5445" t="str">
        <f t="shared" si="766"/>
        <v xml:space="preserve"> braniewski </v>
      </c>
      <c r="C5445" s="4" t="s">
        <v>6</v>
      </c>
      <c r="D5445" s="6">
        <v>1959</v>
      </c>
      <c r="E5445" s="6">
        <v>994</v>
      </c>
      <c r="F5445" s="6">
        <v>965</v>
      </c>
      <c r="G5445" t="b">
        <f t="shared" si="767"/>
        <v>0</v>
      </c>
      <c r="H5445" t="b">
        <f t="shared" si="768"/>
        <v>1</v>
      </c>
      <c r="I5445" t="b">
        <f t="shared" si="769"/>
        <v>1</v>
      </c>
      <c r="J5445" t="b">
        <f t="shared" si="770"/>
        <v>0</v>
      </c>
    </row>
    <row r="5446" spans="1:10" ht="25.5">
      <c r="A5446" s="1" t="s">
        <v>419</v>
      </c>
      <c r="B5446" t="str">
        <f t="shared" si="766"/>
        <v xml:space="preserve"> braniewski </v>
      </c>
      <c r="C5446" s="4" t="s">
        <v>7</v>
      </c>
      <c r="D5446" s="6">
        <v>2145</v>
      </c>
      <c r="E5446" s="6">
        <v>1126</v>
      </c>
      <c r="F5446" s="6">
        <v>1019</v>
      </c>
      <c r="G5446" t="b">
        <f t="shared" si="767"/>
        <v>0</v>
      </c>
      <c r="H5446" t="b">
        <f t="shared" si="768"/>
        <v>1</v>
      </c>
      <c r="I5446" t="b">
        <f t="shared" si="769"/>
        <v>1</v>
      </c>
      <c r="J5446" t="b">
        <f t="shared" si="770"/>
        <v>0</v>
      </c>
    </row>
    <row r="5447" spans="1:10" ht="25.5">
      <c r="A5447" s="1" t="s">
        <v>419</v>
      </c>
      <c r="B5447" t="str">
        <f t="shared" si="766"/>
        <v xml:space="preserve"> braniewski </v>
      </c>
      <c r="C5447" s="4" t="s">
        <v>8</v>
      </c>
      <c r="D5447" s="6">
        <v>1987</v>
      </c>
      <c r="E5447" s="6">
        <v>1010</v>
      </c>
      <c r="F5447" s="6">
        <v>977</v>
      </c>
      <c r="G5447" t="b">
        <f t="shared" si="767"/>
        <v>0</v>
      </c>
      <c r="H5447" t="b">
        <f t="shared" si="768"/>
        <v>1</v>
      </c>
      <c r="I5447" t="b">
        <f t="shared" si="769"/>
        <v>1</v>
      </c>
      <c r="J5447" t="b">
        <f t="shared" si="770"/>
        <v>0</v>
      </c>
    </row>
    <row r="5448" spans="1:10" ht="25.5">
      <c r="A5448" s="1" t="s">
        <v>419</v>
      </c>
      <c r="B5448" t="str">
        <f t="shared" si="766"/>
        <v xml:space="preserve"> braniewski </v>
      </c>
      <c r="C5448" s="4" t="s">
        <v>9</v>
      </c>
      <c r="D5448" s="6">
        <v>2336</v>
      </c>
      <c r="E5448" s="6">
        <v>1192</v>
      </c>
      <c r="F5448" s="6">
        <v>1144</v>
      </c>
      <c r="G5448" t="b">
        <f t="shared" si="767"/>
        <v>0</v>
      </c>
      <c r="H5448" t="b">
        <f t="shared" si="768"/>
        <v>1</v>
      </c>
      <c r="I5448" t="b">
        <f t="shared" si="769"/>
        <v>1</v>
      </c>
      <c r="J5448" t="b">
        <f t="shared" si="770"/>
        <v>0</v>
      </c>
    </row>
    <row r="5449" spans="1:10" ht="25.5">
      <c r="A5449" s="1" t="s">
        <v>419</v>
      </c>
      <c r="B5449" t="str">
        <f t="shared" si="766"/>
        <v xml:space="preserve"> braniewski </v>
      </c>
      <c r="C5449" s="4" t="s">
        <v>10</v>
      </c>
      <c r="D5449" s="6">
        <v>3188</v>
      </c>
      <c r="E5449" s="6">
        <v>1597</v>
      </c>
      <c r="F5449" s="6">
        <v>1591</v>
      </c>
      <c r="G5449" t="b">
        <f t="shared" si="767"/>
        <v>0</v>
      </c>
      <c r="H5449" t="b">
        <f t="shared" si="768"/>
        <v>1</v>
      </c>
      <c r="I5449" t="b">
        <f t="shared" si="769"/>
        <v>1</v>
      </c>
      <c r="J5449" t="b">
        <f t="shared" si="770"/>
        <v>0</v>
      </c>
    </row>
    <row r="5450" spans="1:10" ht="25.5">
      <c r="A5450" s="1" t="s">
        <v>419</v>
      </c>
      <c r="B5450" t="str">
        <f t="shared" si="766"/>
        <v xml:space="preserve"> braniewski </v>
      </c>
      <c r="C5450" s="4" t="s">
        <v>11</v>
      </c>
      <c r="D5450" s="6">
        <v>3240</v>
      </c>
      <c r="E5450" s="6">
        <v>1740</v>
      </c>
      <c r="F5450" s="6">
        <v>1500</v>
      </c>
      <c r="G5450" t="b">
        <f t="shared" si="767"/>
        <v>0</v>
      </c>
      <c r="H5450" t="b">
        <f t="shared" si="768"/>
        <v>1</v>
      </c>
      <c r="I5450" t="b">
        <f t="shared" si="769"/>
        <v>1</v>
      </c>
      <c r="J5450" t="b">
        <f t="shared" si="770"/>
        <v>0</v>
      </c>
    </row>
    <row r="5451" spans="1:10" ht="25.5">
      <c r="A5451" s="1" t="s">
        <v>419</v>
      </c>
      <c r="B5451" t="str">
        <f t="shared" si="766"/>
        <v xml:space="preserve"> braniewski </v>
      </c>
      <c r="C5451" s="4" t="s">
        <v>12</v>
      </c>
      <c r="D5451" s="6">
        <v>3415</v>
      </c>
      <c r="E5451" s="6">
        <v>1768</v>
      </c>
      <c r="F5451" s="6">
        <v>1647</v>
      </c>
      <c r="G5451" t="b">
        <f t="shared" si="767"/>
        <v>0</v>
      </c>
      <c r="H5451" t="b">
        <f t="shared" si="768"/>
        <v>1</v>
      </c>
      <c r="I5451" t="b">
        <f t="shared" si="769"/>
        <v>1</v>
      </c>
      <c r="J5451" t="b">
        <f t="shared" si="770"/>
        <v>0</v>
      </c>
    </row>
    <row r="5452" spans="1:10" ht="25.5">
      <c r="A5452" s="1" t="s">
        <v>419</v>
      </c>
      <c r="B5452" t="str">
        <f t="shared" si="766"/>
        <v xml:space="preserve"> braniewski </v>
      </c>
      <c r="C5452" s="4" t="s">
        <v>13</v>
      </c>
      <c r="D5452" s="6">
        <v>3138</v>
      </c>
      <c r="E5452" s="6">
        <v>1690</v>
      </c>
      <c r="F5452" s="6">
        <v>1448</v>
      </c>
      <c r="G5452" t="b">
        <f t="shared" si="767"/>
        <v>0</v>
      </c>
      <c r="H5452" t="b">
        <f t="shared" si="768"/>
        <v>1</v>
      </c>
      <c r="I5452" t="b">
        <f t="shared" si="769"/>
        <v>1</v>
      </c>
      <c r="J5452" t="b">
        <f t="shared" si="770"/>
        <v>0</v>
      </c>
    </row>
    <row r="5453" spans="1:10" ht="25.5">
      <c r="A5453" s="1" t="s">
        <v>419</v>
      </c>
      <c r="B5453" t="str">
        <f t="shared" si="766"/>
        <v xml:space="preserve"> braniewski </v>
      </c>
      <c r="C5453" s="4" t="s">
        <v>14</v>
      </c>
      <c r="D5453" s="6">
        <v>2990</v>
      </c>
      <c r="E5453" s="6">
        <v>1624</v>
      </c>
      <c r="F5453" s="6">
        <v>1366</v>
      </c>
      <c r="G5453" t="b">
        <f t="shared" si="767"/>
        <v>0</v>
      </c>
      <c r="H5453" t="b">
        <f t="shared" si="768"/>
        <v>1</v>
      </c>
      <c r="I5453" t="b">
        <f t="shared" si="769"/>
        <v>1</v>
      </c>
      <c r="J5453" t="b">
        <f t="shared" si="770"/>
        <v>0</v>
      </c>
    </row>
    <row r="5454" spans="1:10" ht="25.5">
      <c r="A5454" s="1" t="s">
        <v>419</v>
      </c>
      <c r="B5454" t="str">
        <f t="shared" si="766"/>
        <v xml:space="preserve"> braniewski </v>
      </c>
      <c r="C5454" s="4" t="s">
        <v>15</v>
      </c>
      <c r="D5454" s="6">
        <v>2684</v>
      </c>
      <c r="E5454" s="6">
        <v>1432</v>
      </c>
      <c r="F5454" s="6">
        <v>1252</v>
      </c>
      <c r="G5454" t="b">
        <f t="shared" si="767"/>
        <v>0</v>
      </c>
      <c r="H5454" t="b">
        <f t="shared" si="768"/>
        <v>1</v>
      </c>
      <c r="I5454" t="b">
        <f t="shared" si="769"/>
        <v>1</v>
      </c>
      <c r="J5454" t="b">
        <f t="shared" si="770"/>
        <v>0</v>
      </c>
    </row>
    <row r="5455" spans="1:10" ht="25.5">
      <c r="A5455" s="1" t="s">
        <v>419</v>
      </c>
      <c r="B5455" t="str">
        <f t="shared" si="766"/>
        <v xml:space="preserve"> braniewski </v>
      </c>
      <c r="C5455" s="4" t="s">
        <v>16</v>
      </c>
      <c r="D5455" s="6">
        <v>2950</v>
      </c>
      <c r="E5455" s="6">
        <v>1544</v>
      </c>
      <c r="F5455" s="6">
        <v>1406</v>
      </c>
      <c r="G5455" t="b">
        <f t="shared" si="767"/>
        <v>0</v>
      </c>
      <c r="H5455" t="b">
        <f t="shared" si="768"/>
        <v>1</v>
      </c>
      <c r="I5455" t="b">
        <f t="shared" si="769"/>
        <v>1</v>
      </c>
      <c r="J5455" t="b">
        <f t="shared" si="770"/>
        <v>0</v>
      </c>
    </row>
    <row r="5456" spans="1:10" ht="25.5">
      <c r="A5456" s="1" t="s">
        <v>419</v>
      </c>
      <c r="B5456" t="str">
        <f t="shared" si="766"/>
        <v xml:space="preserve"> braniewski </v>
      </c>
      <c r="C5456" s="4" t="s">
        <v>17</v>
      </c>
      <c r="D5456" s="6">
        <v>3332</v>
      </c>
      <c r="E5456" s="6">
        <v>1656</v>
      </c>
      <c r="F5456" s="6">
        <v>1676</v>
      </c>
      <c r="G5456" t="b">
        <f t="shared" si="767"/>
        <v>0</v>
      </c>
      <c r="H5456" t="b">
        <f t="shared" si="768"/>
        <v>1</v>
      </c>
      <c r="I5456" t="b">
        <f t="shared" si="769"/>
        <v>1</v>
      </c>
      <c r="J5456" t="b">
        <f t="shared" si="770"/>
        <v>0</v>
      </c>
    </row>
    <row r="5457" spans="1:10" ht="25.5">
      <c r="A5457" s="1" t="s">
        <v>419</v>
      </c>
      <c r="B5457" t="str">
        <f t="shared" si="766"/>
        <v xml:space="preserve"> braniewski </v>
      </c>
      <c r="C5457" s="4" t="s">
        <v>18</v>
      </c>
      <c r="D5457" s="6">
        <v>2887</v>
      </c>
      <c r="E5457" s="6">
        <v>1395</v>
      </c>
      <c r="F5457" s="6">
        <v>1492</v>
      </c>
      <c r="G5457" t="b">
        <f t="shared" si="767"/>
        <v>0</v>
      </c>
      <c r="H5457" t="b">
        <f t="shared" si="768"/>
        <v>1</v>
      </c>
      <c r="I5457" t="b">
        <f t="shared" si="769"/>
        <v>1</v>
      </c>
      <c r="J5457" t="b">
        <f t="shared" si="770"/>
        <v>0</v>
      </c>
    </row>
    <row r="5458" spans="1:10" ht="25.5">
      <c r="A5458" s="1" t="s">
        <v>419</v>
      </c>
      <c r="B5458" t="str">
        <f t="shared" si="766"/>
        <v xml:space="preserve"> braniewski </v>
      </c>
      <c r="C5458" s="4" t="s">
        <v>19</v>
      </c>
      <c r="D5458" s="6">
        <v>2232</v>
      </c>
      <c r="E5458" s="6">
        <v>1024</v>
      </c>
      <c r="F5458" s="6">
        <v>1208</v>
      </c>
      <c r="G5458" t="b">
        <f t="shared" si="767"/>
        <v>0</v>
      </c>
      <c r="H5458" t="b">
        <f t="shared" si="768"/>
        <v>1</v>
      </c>
      <c r="I5458" t="b">
        <f t="shared" si="769"/>
        <v>1</v>
      </c>
      <c r="J5458" t="b">
        <f t="shared" si="770"/>
        <v>0</v>
      </c>
    </row>
    <row r="5459" spans="1:10" ht="25.5">
      <c r="A5459" s="1" t="s">
        <v>419</v>
      </c>
      <c r="B5459" t="str">
        <f t="shared" si="766"/>
        <v xml:space="preserve"> braniewski </v>
      </c>
      <c r="C5459" s="4" t="s">
        <v>5</v>
      </c>
      <c r="D5459" s="6">
        <v>3543</v>
      </c>
      <c r="E5459" s="6">
        <v>1197</v>
      </c>
      <c r="F5459" s="6">
        <v>2346</v>
      </c>
      <c r="G5459" t="b">
        <f t="shared" si="767"/>
        <v>1</v>
      </c>
      <c r="H5459" t="b">
        <f t="shared" si="768"/>
        <v>1</v>
      </c>
      <c r="I5459" t="b">
        <f t="shared" si="769"/>
        <v>0</v>
      </c>
      <c r="J5459" t="b">
        <f t="shared" si="770"/>
        <v>0</v>
      </c>
    </row>
    <row r="5460" spans="1:10" ht="25.5">
      <c r="A5460" s="1" t="s">
        <v>419</v>
      </c>
      <c r="B5460" t="str">
        <f t="shared" si="766"/>
        <v xml:space="preserve"> braniewski </v>
      </c>
      <c r="C5460" s="4" t="s">
        <v>4</v>
      </c>
      <c r="D5460" s="6">
        <f>SUM(D5458:D5459)</f>
        <v>5775</v>
      </c>
      <c r="E5460" s="6">
        <f>SUM(E5458:E5459)</f>
        <v>2221</v>
      </c>
      <c r="F5460" s="6">
        <f t="shared" ref="F5460" si="772">SUM(F5458:F5459)</f>
        <v>3554</v>
      </c>
      <c r="G5460" t="b">
        <f t="shared" si="767"/>
        <v>1</v>
      </c>
      <c r="H5460" t="b">
        <f t="shared" si="768"/>
        <v>0</v>
      </c>
      <c r="I5460" t="b">
        <f t="shared" si="769"/>
        <v>1</v>
      </c>
      <c r="J5460" t="b">
        <f t="shared" si="770"/>
        <v>0</v>
      </c>
    </row>
    <row r="5461" spans="1:10" ht="25.5">
      <c r="A5461" s="1" t="s">
        <v>419</v>
      </c>
      <c r="B5461" t="str">
        <f t="shared" si="766"/>
        <v xml:space="preserve"> działdowski </v>
      </c>
      <c r="C5461" s="4" t="s">
        <v>345</v>
      </c>
      <c r="D5461" s="6">
        <v>65965</v>
      </c>
      <c r="E5461" s="6">
        <v>32455</v>
      </c>
      <c r="F5461" s="6">
        <v>33510</v>
      </c>
      <c r="G5461" t="b">
        <f t="shared" si="767"/>
        <v>1</v>
      </c>
      <c r="H5461" t="b">
        <f t="shared" si="768"/>
        <v>1</v>
      </c>
      <c r="I5461" t="b">
        <f t="shared" si="769"/>
        <v>1</v>
      </c>
      <c r="J5461" t="b">
        <f t="shared" si="770"/>
        <v>1</v>
      </c>
    </row>
    <row r="5462" spans="1:10" ht="25.5">
      <c r="A5462" s="1" t="s">
        <v>419</v>
      </c>
      <c r="B5462" t="str">
        <f t="shared" si="766"/>
        <v xml:space="preserve"> działdowski </v>
      </c>
      <c r="C5462" s="4" t="s">
        <v>6</v>
      </c>
      <c r="D5462" s="6">
        <v>3424</v>
      </c>
      <c r="E5462" s="6">
        <v>1813</v>
      </c>
      <c r="F5462" s="6">
        <v>1611</v>
      </c>
      <c r="G5462" t="b">
        <f t="shared" si="767"/>
        <v>0</v>
      </c>
      <c r="H5462" t="b">
        <f t="shared" si="768"/>
        <v>1</v>
      </c>
      <c r="I5462" t="b">
        <f t="shared" si="769"/>
        <v>1</v>
      </c>
      <c r="J5462" t="b">
        <f t="shared" si="770"/>
        <v>0</v>
      </c>
    </row>
    <row r="5463" spans="1:10" ht="25.5">
      <c r="A5463" s="1" t="s">
        <v>419</v>
      </c>
      <c r="B5463" t="str">
        <f t="shared" si="766"/>
        <v xml:space="preserve"> działdowski </v>
      </c>
      <c r="C5463" s="4" t="s">
        <v>7</v>
      </c>
      <c r="D5463" s="6">
        <v>3892</v>
      </c>
      <c r="E5463" s="6">
        <v>1965</v>
      </c>
      <c r="F5463" s="6">
        <v>1927</v>
      </c>
      <c r="G5463" t="b">
        <f t="shared" si="767"/>
        <v>0</v>
      </c>
      <c r="H5463" t="b">
        <f t="shared" si="768"/>
        <v>1</v>
      </c>
      <c r="I5463" t="b">
        <f t="shared" si="769"/>
        <v>1</v>
      </c>
      <c r="J5463" t="b">
        <f t="shared" si="770"/>
        <v>0</v>
      </c>
    </row>
    <row r="5464" spans="1:10" ht="25.5">
      <c r="A5464" s="1" t="s">
        <v>419</v>
      </c>
      <c r="B5464" t="str">
        <f t="shared" si="766"/>
        <v xml:space="preserve"> działdowski </v>
      </c>
      <c r="C5464" s="4" t="s">
        <v>8</v>
      </c>
      <c r="D5464" s="6">
        <v>3522</v>
      </c>
      <c r="E5464" s="6">
        <v>1823</v>
      </c>
      <c r="F5464" s="6">
        <v>1699</v>
      </c>
      <c r="G5464" t="b">
        <f t="shared" si="767"/>
        <v>0</v>
      </c>
      <c r="H5464" t="b">
        <f t="shared" si="768"/>
        <v>1</v>
      </c>
      <c r="I5464" t="b">
        <f t="shared" si="769"/>
        <v>1</v>
      </c>
      <c r="J5464" t="b">
        <f t="shared" si="770"/>
        <v>0</v>
      </c>
    </row>
    <row r="5465" spans="1:10" ht="25.5">
      <c r="A5465" s="1" t="s">
        <v>419</v>
      </c>
      <c r="B5465" t="str">
        <f t="shared" si="766"/>
        <v xml:space="preserve"> działdowski </v>
      </c>
      <c r="C5465" s="4" t="s">
        <v>9</v>
      </c>
      <c r="D5465" s="6">
        <v>3926</v>
      </c>
      <c r="E5465" s="6">
        <v>1973</v>
      </c>
      <c r="F5465" s="6">
        <v>1953</v>
      </c>
      <c r="G5465" t="b">
        <f t="shared" si="767"/>
        <v>0</v>
      </c>
      <c r="H5465" t="b">
        <f t="shared" si="768"/>
        <v>1</v>
      </c>
      <c r="I5465" t="b">
        <f t="shared" si="769"/>
        <v>1</v>
      </c>
      <c r="J5465" t="b">
        <f t="shared" si="770"/>
        <v>0</v>
      </c>
    </row>
    <row r="5466" spans="1:10" ht="25.5">
      <c r="A5466" s="1" t="s">
        <v>419</v>
      </c>
      <c r="B5466" t="str">
        <f t="shared" si="766"/>
        <v xml:space="preserve"> działdowski </v>
      </c>
      <c r="C5466" s="4" t="s">
        <v>10</v>
      </c>
      <c r="D5466" s="6">
        <v>4700</v>
      </c>
      <c r="E5466" s="6">
        <v>2387</v>
      </c>
      <c r="F5466" s="6">
        <v>2313</v>
      </c>
      <c r="G5466" t="b">
        <f t="shared" si="767"/>
        <v>0</v>
      </c>
      <c r="H5466" t="b">
        <f t="shared" si="768"/>
        <v>1</v>
      </c>
      <c r="I5466" t="b">
        <f t="shared" si="769"/>
        <v>1</v>
      </c>
      <c r="J5466" t="b">
        <f t="shared" si="770"/>
        <v>0</v>
      </c>
    </row>
    <row r="5467" spans="1:10" ht="25.5">
      <c r="A5467" s="1" t="s">
        <v>419</v>
      </c>
      <c r="B5467" t="str">
        <f t="shared" si="766"/>
        <v xml:space="preserve"> działdowski </v>
      </c>
      <c r="C5467" s="4" t="s">
        <v>11</v>
      </c>
      <c r="D5467" s="6">
        <v>4994</v>
      </c>
      <c r="E5467" s="6">
        <v>2616</v>
      </c>
      <c r="F5467" s="6">
        <v>2378</v>
      </c>
      <c r="G5467" t="b">
        <f t="shared" si="767"/>
        <v>0</v>
      </c>
      <c r="H5467" t="b">
        <f t="shared" si="768"/>
        <v>1</v>
      </c>
      <c r="I5467" t="b">
        <f t="shared" si="769"/>
        <v>1</v>
      </c>
      <c r="J5467" t="b">
        <f t="shared" si="770"/>
        <v>0</v>
      </c>
    </row>
    <row r="5468" spans="1:10" ht="25.5">
      <c r="A5468" s="1" t="s">
        <v>419</v>
      </c>
      <c r="B5468" t="str">
        <f t="shared" si="766"/>
        <v xml:space="preserve"> działdowski </v>
      </c>
      <c r="C5468" s="4" t="s">
        <v>12</v>
      </c>
      <c r="D5468" s="6">
        <v>5208</v>
      </c>
      <c r="E5468" s="6">
        <v>2705</v>
      </c>
      <c r="F5468" s="6">
        <v>2503</v>
      </c>
      <c r="G5468" t="b">
        <f t="shared" si="767"/>
        <v>0</v>
      </c>
      <c r="H5468" t="b">
        <f t="shared" si="768"/>
        <v>1</v>
      </c>
      <c r="I5468" t="b">
        <f t="shared" si="769"/>
        <v>1</v>
      </c>
      <c r="J5468" t="b">
        <f t="shared" si="770"/>
        <v>0</v>
      </c>
    </row>
    <row r="5469" spans="1:10" ht="25.5">
      <c r="A5469" s="1" t="s">
        <v>419</v>
      </c>
      <c r="B5469" t="str">
        <f t="shared" si="766"/>
        <v xml:space="preserve"> działdowski </v>
      </c>
      <c r="C5469" s="4" t="s">
        <v>13</v>
      </c>
      <c r="D5469" s="6">
        <v>4895</v>
      </c>
      <c r="E5469" s="6">
        <v>2492</v>
      </c>
      <c r="F5469" s="6">
        <v>2403</v>
      </c>
      <c r="G5469" t="b">
        <f t="shared" si="767"/>
        <v>0</v>
      </c>
      <c r="H5469" t="b">
        <f t="shared" si="768"/>
        <v>1</v>
      </c>
      <c r="I5469" t="b">
        <f t="shared" si="769"/>
        <v>1</v>
      </c>
      <c r="J5469" t="b">
        <f t="shared" si="770"/>
        <v>0</v>
      </c>
    </row>
    <row r="5470" spans="1:10" ht="25.5">
      <c r="A5470" s="1" t="s">
        <v>419</v>
      </c>
      <c r="B5470" t="str">
        <f t="shared" si="766"/>
        <v xml:space="preserve"> działdowski </v>
      </c>
      <c r="C5470" s="4" t="s">
        <v>14</v>
      </c>
      <c r="D5470" s="6">
        <v>4596</v>
      </c>
      <c r="E5470" s="6">
        <v>2352</v>
      </c>
      <c r="F5470" s="6">
        <v>2244</v>
      </c>
      <c r="G5470" t="b">
        <f t="shared" si="767"/>
        <v>0</v>
      </c>
      <c r="H5470" t="b">
        <f t="shared" si="768"/>
        <v>1</v>
      </c>
      <c r="I5470" t="b">
        <f t="shared" si="769"/>
        <v>1</v>
      </c>
      <c r="J5470" t="b">
        <f t="shared" si="770"/>
        <v>0</v>
      </c>
    </row>
    <row r="5471" spans="1:10" ht="25.5">
      <c r="A5471" s="1" t="s">
        <v>419</v>
      </c>
      <c r="B5471" t="str">
        <f t="shared" si="766"/>
        <v xml:space="preserve"> działdowski </v>
      </c>
      <c r="C5471" s="4" t="s">
        <v>15</v>
      </c>
      <c r="D5471" s="6">
        <v>4212</v>
      </c>
      <c r="E5471" s="6">
        <v>2130</v>
      </c>
      <c r="F5471" s="6">
        <v>2082</v>
      </c>
      <c r="G5471" t="b">
        <f t="shared" si="767"/>
        <v>0</v>
      </c>
      <c r="H5471" t="b">
        <f t="shared" si="768"/>
        <v>1</v>
      </c>
      <c r="I5471" t="b">
        <f t="shared" si="769"/>
        <v>1</v>
      </c>
      <c r="J5471" t="b">
        <f t="shared" si="770"/>
        <v>0</v>
      </c>
    </row>
    <row r="5472" spans="1:10" ht="25.5">
      <c r="A5472" s="1" t="s">
        <v>419</v>
      </c>
      <c r="B5472" t="str">
        <f t="shared" si="766"/>
        <v xml:space="preserve"> działdowski </v>
      </c>
      <c r="C5472" s="4" t="s">
        <v>16</v>
      </c>
      <c r="D5472" s="6">
        <v>4435</v>
      </c>
      <c r="E5472" s="6">
        <v>2200</v>
      </c>
      <c r="F5472" s="6">
        <v>2235</v>
      </c>
      <c r="G5472" t="b">
        <f t="shared" si="767"/>
        <v>0</v>
      </c>
      <c r="H5472" t="b">
        <f t="shared" si="768"/>
        <v>1</v>
      </c>
      <c r="I5472" t="b">
        <f t="shared" si="769"/>
        <v>1</v>
      </c>
      <c r="J5472" t="b">
        <f t="shared" si="770"/>
        <v>0</v>
      </c>
    </row>
    <row r="5473" spans="1:10" ht="25.5">
      <c r="A5473" s="1" t="s">
        <v>419</v>
      </c>
      <c r="B5473" t="str">
        <f t="shared" si="766"/>
        <v xml:space="preserve"> działdowski </v>
      </c>
      <c r="C5473" s="4" t="s">
        <v>17</v>
      </c>
      <c r="D5473" s="6">
        <v>4791</v>
      </c>
      <c r="E5473" s="6">
        <v>2377</v>
      </c>
      <c r="F5473" s="6">
        <v>2414</v>
      </c>
      <c r="G5473" t="b">
        <f t="shared" si="767"/>
        <v>0</v>
      </c>
      <c r="H5473" t="b">
        <f t="shared" si="768"/>
        <v>1</v>
      </c>
      <c r="I5473" t="b">
        <f t="shared" si="769"/>
        <v>1</v>
      </c>
      <c r="J5473" t="b">
        <f t="shared" si="770"/>
        <v>0</v>
      </c>
    </row>
    <row r="5474" spans="1:10" ht="25.5">
      <c r="A5474" s="1" t="s">
        <v>419</v>
      </c>
      <c r="B5474" t="str">
        <f t="shared" si="766"/>
        <v xml:space="preserve"> działdowski </v>
      </c>
      <c r="C5474" s="4" t="s">
        <v>18</v>
      </c>
      <c r="D5474" s="6">
        <v>4429</v>
      </c>
      <c r="E5474" s="6">
        <v>2125</v>
      </c>
      <c r="F5474" s="6">
        <v>2304</v>
      </c>
      <c r="G5474" t="b">
        <f t="shared" si="767"/>
        <v>0</v>
      </c>
      <c r="H5474" t="b">
        <f t="shared" si="768"/>
        <v>1</v>
      </c>
      <c r="I5474" t="b">
        <f t="shared" si="769"/>
        <v>1</v>
      </c>
      <c r="J5474" t="b">
        <f t="shared" si="770"/>
        <v>0</v>
      </c>
    </row>
    <row r="5475" spans="1:10" ht="25.5">
      <c r="A5475" s="1" t="s">
        <v>419</v>
      </c>
      <c r="B5475" t="str">
        <f t="shared" si="766"/>
        <v xml:space="preserve"> działdowski </v>
      </c>
      <c r="C5475" s="4" t="s">
        <v>19</v>
      </c>
      <c r="D5475" s="6">
        <v>3354</v>
      </c>
      <c r="E5475" s="6">
        <v>1549</v>
      </c>
      <c r="F5475" s="6">
        <v>1805</v>
      </c>
      <c r="G5475" t="b">
        <f t="shared" si="767"/>
        <v>0</v>
      </c>
      <c r="H5475" t="b">
        <f t="shared" si="768"/>
        <v>1</v>
      </c>
      <c r="I5475" t="b">
        <f t="shared" si="769"/>
        <v>1</v>
      </c>
      <c r="J5475" t="b">
        <f t="shared" si="770"/>
        <v>0</v>
      </c>
    </row>
    <row r="5476" spans="1:10" ht="25.5">
      <c r="A5476" s="1" t="s">
        <v>419</v>
      </c>
      <c r="B5476" t="str">
        <f t="shared" si="766"/>
        <v xml:space="preserve"> działdowski </v>
      </c>
      <c r="C5476" s="4" t="s">
        <v>5</v>
      </c>
      <c r="D5476" s="6">
        <v>5587</v>
      </c>
      <c r="E5476" s="6">
        <v>1948</v>
      </c>
      <c r="F5476" s="6">
        <v>3639</v>
      </c>
      <c r="G5476" t="b">
        <f t="shared" si="767"/>
        <v>1</v>
      </c>
      <c r="H5476" t="b">
        <f t="shared" si="768"/>
        <v>1</v>
      </c>
      <c r="I5476" t="b">
        <f t="shared" si="769"/>
        <v>0</v>
      </c>
      <c r="J5476" t="b">
        <f t="shared" si="770"/>
        <v>0</v>
      </c>
    </row>
    <row r="5477" spans="1:10" ht="25.5">
      <c r="A5477" s="1" t="s">
        <v>419</v>
      </c>
      <c r="B5477" t="str">
        <f t="shared" si="766"/>
        <v xml:space="preserve"> działdowski </v>
      </c>
      <c r="C5477" s="4" t="s">
        <v>4</v>
      </c>
      <c r="D5477" s="6">
        <f>SUM(D5475:D5476)</f>
        <v>8941</v>
      </c>
      <c r="E5477" s="6">
        <f>SUM(E5475:E5476)</f>
        <v>3497</v>
      </c>
      <c r="F5477" s="6">
        <f t="shared" ref="F5477" si="773">SUM(F5475:F5476)</f>
        <v>5444</v>
      </c>
      <c r="G5477" t="b">
        <f t="shared" si="767"/>
        <v>1</v>
      </c>
      <c r="H5477" t="b">
        <f t="shared" si="768"/>
        <v>0</v>
      </c>
      <c r="I5477" t="b">
        <f t="shared" si="769"/>
        <v>1</v>
      </c>
      <c r="J5477" t="b">
        <f t="shared" si="770"/>
        <v>0</v>
      </c>
    </row>
    <row r="5478" spans="1:10" ht="25.5">
      <c r="A5478" s="1" t="s">
        <v>419</v>
      </c>
      <c r="B5478" t="str">
        <f t="shared" si="766"/>
        <v xml:space="preserve"> elbląski </v>
      </c>
      <c r="C5478" s="4" t="s">
        <v>346</v>
      </c>
      <c r="D5478" s="6">
        <v>58136</v>
      </c>
      <c r="E5478" s="6">
        <v>29084</v>
      </c>
      <c r="F5478" s="6">
        <v>29052</v>
      </c>
      <c r="G5478" t="b">
        <f t="shared" si="767"/>
        <v>1</v>
      </c>
      <c r="H5478" t="b">
        <f t="shared" si="768"/>
        <v>1</v>
      </c>
      <c r="I5478" t="b">
        <f t="shared" si="769"/>
        <v>1</v>
      </c>
      <c r="J5478" t="b">
        <f t="shared" si="770"/>
        <v>1</v>
      </c>
    </row>
    <row r="5479" spans="1:10" ht="25.5">
      <c r="A5479" s="1" t="s">
        <v>419</v>
      </c>
      <c r="B5479" t="str">
        <f t="shared" si="766"/>
        <v xml:space="preserve"> elbląski </v>
      </c>
      <c r="C5479" s="4" t="s">
        <v>6</v>
      </c>
      <c r="D5479" s="6">
        <v>2909</v>
      </c>
      <c r="E5479" s="6">
        <v>1490</v>
      </c>
      <c r="F5479" s="6">
        <v>1419</v>
      </c>
      <c r="G5479" t="b">
        <f t="shared" si="767"/>
        <v>0</v>
      </c>
      <c r="H5479" t="b">
        <f t="shared" si="768"/>
        <v>1</v>
      </c>
      <c r="I5479" t="b">
        <f t="shared" si="769"/>
        <v>1</v>
      </c>
      <c r="J5479" t="b">
        <f t="shared" si="770"/>
        <v>0</v>
      </c>
    </row>
    <row r="5480" spans="1:10" ht="25.5">
      <c r="A5480" s="1" t="s">
        <v>419</v>
      </c>
      <c r="B5480" t="str">
        <f t="shared" si="766"/>
        <v xml:space="preserve"> elbląski </v>
      </c>
      <c r="C5480" s="4" t="s">
        <v>7</v>
      </c>
      <c r="D5480" s="6">
        <v>3308</v>
      </c>
      <c r="E5480" s="6">
        <v>1667</v>
      </c>
      <c r="F5480" s="6">
        <v>1641</v>
      </c>
      <c r="G5480" t="b">
        <f t="shared" si="767"/>
        <v>0</v>
      </c>
      <c r="H5480" t="b">
        <f t="shared" si="768"/>
        <v>1</v>
      </c>
      <c r="I5480" t="b">
        <f t="shared" si="769"/>
        <v>1</v>
      </c>
      <c r="J5480" t="b">
        <f t="shared" si="770"/>
        <v>0</v>
      </c>
    </row>
    <row r="5481" spans="1:10" ht="25.5">
      <c r="A5481" s="1" t="s">
        <v>419</v>
      </c>
      <c r="B5481" t="str">
        <f t="shared" si="766"/>
        <v xml:space="preserve"> elbląski </v>
      </c>
      <c r="C5481" s="4" t="s">
        <v>8</v>
      </c>
      <c r="D5481" s="6">
        <v>3150</v>
      </c>
      <c r="E5481" s="6">
        <v>1685</v>
      </c>
      <c r="F5481" s="6">
        <v>1465</v>
      </c>
      <c r="G5481" t="b">
        <f t="shared" si="767"/>
        <v>0</v>
      </c>
      <c r="H5481" t="b">
        <f t="shared" si="768"/>
        <v>1</v>
      </c>
      <c r="I5481" t="b">
        <f t="shared" si="769"/>
        <v>1</v>
      </c>
      <c r="J5481" t="b">
        <f t="shared" si="770"/>
        <v>0</v>
      </c>
    </row>
    <row r="5482" spans="1:10" ht="25.5">
      <c r="A5482" s="1" t="s">
        <v>419</v>
      </c>
      <c r="B5482" t="str">
        <f t="shared" si="766"/>
        <v xml:space="preserve"> elbląski </v>
      </c>
      <c r="C5482" s="4" t="s">
        <v>9</v>
      </c>
      <c r="D5482" s="6">
        <v>3596</v>
      </c>
      <c r="E5482" s="6">
        <v>1900</v>
      </c>
      <c r="F5482" s="6">
        <v>1696</v>
      </c>
      <c r="G5482" t="b">
        <f t="shared" si="767"/>
        <v>0</v>
      </c>
      <c r="H5482" t="b">
        <f t="shared" si="768"/>
        <v>1</v>
      </c>
      <c r="I5482" t="b">
        <f t="shared" si="769"/>
        <v>1</v>
      </c>
      <c r="J5482" t="b">
        <f t="shared" si="770"/>
        <v>0</v>
      </c>
    </row>
    <row r="5483" spans="1:10" ht="25.5">
      <c r="A5483" s="1" t="s">
        <v>419</v>
      </c>
      <c r="B5483" t="str">
        <f t="shared" si="766"/>
        <v xml:space="preserve"> elbląski </v>
      </c>
      <c r="C5483" s="4" t="s">
        <v>10</v>
      </c>
      <c r="D5483" s="6">
        <v>4116</v>
      </c>
      <c r="E5483" s="6">
        <v>2087</v>
      </c>
      <c r="F5483" s="6">
        <v>2029</v>
      </c>
      <c r="G5483" t="b">
        <f t="shared" si="767"/>
        <v>0</v>
      </c>
      <c r="H5483" t="b">
        <f t="shared" si="768"/>
        <v>1</v>
      </c>
      <c r="I5483" t="b">
        <f t="shared" si="769"/>
        <v>1</v>
      </c>
      <c r="J5483" t="b">
        <f t="shared" si="770"/>
        <v>0</v>
      </c>
    </row>
    <row r="5484" spans="1:10" ht="25.5">
      <c r="A5484" s="1" t="s">
        <v>419</v>
      </c>
      <c r="B5484" t="str">
        <f t="shared" si="766"/>
        <v xml:space="preserve"> elbląski </v>
      </c>
      <c r="C5484" s="4" t="s">
        <v>11</v>
      </c>
      <c r="D5484" s="6">
        <v>4394</v>
      </c>
      <c r="E5484" s="6">
        <v>2322</v>
      </c>
      <c r="F5484" s="6">
        <v>2072</v>
      </c>
      <c r="G5484" t="b">
        <f t="shared" si="767"/>
        <v>0</v>
      </c>
      <c r="H5484" t="b">
        <f t="shared" si="768"/>
        <v>1</v>
      </c>
      <c r="I5484" t="b">
        <f t="shared" si="769"/>
        <v>1</v>
      </c>
      <c r="J5484" t="b">
        <f t="shared" si="770"/>
        <v>0</v>
      </c>
    </row>
    <row r="5485" spans="1:10" ht="25.5">
      <c r="A5485" s="1" t="s">
        <v>419</v>
      </c>
      <c r="B5485" t="str">
        <f t="shared" si="766"/>
        <v xml:space="preserve"> elbląski </v>
      </c>
      <c r="C5485" s="4" t="s">
        <v>12</v>
      </c>
      <c r="D5485" s="6">
        <v>4837</v>
      </c>
      <c r="E5485" s="6">
        <v>2479</v>
      </c>
      <c r="F5485" s="6">
        <v>2358</v>
      </c>
      <c r="G5485" t="b">
        <f t="shared" si="767"/>
        <v>0</v>
      </c>
      <c r="H5485" t="b">
        <f t="shared" si="768"/>
        <v>1</v>
      </c>
      <c r="I5485" t="b">
        <f t="shared" si="769"/>
        <v>1</v>
      </c>
      <c r="J5485" t="b">
        <f t="shared" si="770"/>
        <v>0</v>
      </c>
    </row>
    <row r="5486" spans="1:10" ht="25.5">
      <c r="A5486" s="1" t="s">
        <v>419</v>
      </c>
      <c r="B5486" t="str">
        <f t="shared" si="766"/>
        <v xml:space="preserve"> elbląski </v>
      </c>
      <c r="C5486" s="4" t="s">
        <v>13</v>
      </c>
      <c r="D5486" s="6">
        <v>4521</v>
      </c>
      <c r="E5486" s="6">
        <v>2362</v>
      </c>
      <c r="F5486" s="6">
        <v>2159</v>
      </c>
      <c r="G5486" t="b">
        <f t="shared" si="767"/>
        <v>0</v>
      </c>
      <c r="H5486" t="b">
        <f t="shared" si="768"/>
        <v>1</v>
      </c>
      <c r="I5486" t="b">
        <f t="shared" si="769"/>
        <v>1</v>
      </c>
      <c r="J5486" t="b">
        <f t="shared" si="770"/>
        <v>0</v>
      </c>
    </row>
    <row r="5487" spans="1:10" ht="25.5">
      <c r="A5487" s="1" t="s">
        <v>419</v>
      </c>
      <c r="B5487" t="str">
        <f t="shared" si="766"/>
        <v xml:space="preserve"> elbląski </v>
      </c>
      <c r="C5487" s="4" t="s">
        <v>14</v>
      </c>
      <c r="D5487" s="6">
        <v>4001</v>
      </c>
      <c r="E5487" s="6">
        <v>2053</v>
      </c>
      <c r="F5487" s="6">
        <v>1948</v>
      </c>
      <c r="G5487" t="b">
        <f t="shared" si="767"/>
        <v>0</v>
      </c>
      <c r="H5487" t="b">
        <f t="shared" si="768"/>
        <v>1</v>
      </c>
      <c r="I5487" t="b">
        <f t="shared" si="769"/>
        <v>1</v>
      </c>
      <c r="J5487" t="b">
        <f t="shared" si="770"/>
        <v>0</v>
      </c>
    </row>
    <row r="5488" spans="1:10" ht="25.5">
      <c r="A5488" s="1" t="s">
        <v>419</v>
      </c>
      <c r="B5488" t="str">
        <f t="shared" si="766"/>
        <v xml:space="preserve"> elbląski </v>
      </c>
      <c r="C5488" s="4" t="s">
        <v>15</v>
      </c>
      <c r="D5488" s="6">
        <v>3498</v>
      </c>
      <c r="E5488" s="6">
        <v>1795</v>
      </c>
      <c r="F5488" s="6">
        <v>1703</v>
      </c>
      <c r="G5488" t="b">
        <f t="shared" si="767"/>
        <v>0</v>
      </c>
      <c r="H5488" t="b">
        <f t="shared" si="768"/>
        <v>1</v>
      </c>
      <c r="I5488" t="b">
        <f t="shared" si="769"/>
        <v>1</v>
      </c>
      <c r="J5488" t="b">
        <f t="shared" si="770"/>
        <v>0</v>
      </c>
    </row>
    <row r="5489" spans="1:10" ht="25.5">
      <c r="A5489" s="1" t="s">
        <v>419</v>
      </c>
      <c r="B5489" t="str">
        <f t="shared" si="766"/>
        <v xml:space="preserve"> elbląski </v>
      </c>
      <c r="C5489" s="4" t="s">
        <v>16</v>
      </c>
      <c r="D5489" s="6">
        <v>3741</v>
      </c>
      <c r="E5489" s="6">
        <v>1914</v>
      </c>
      <c r="F5489" s="6">
        <v>1827</v>
      </c>
      <c r="G5489" t="b">
        <f t="shared" si="767"/>
        <v>0</v>
      </c>
      <c r="H5489" t="b">
        <f t="shared" si="768"/>
        <v>1</v>
      </c>
      <c r="I5489" t="b">
        <f t="shared" si="769"/>
        <v>1</v>
      </c>
      <c r="J5489" t="b">
        <f t="shared" si="770"/>
        <v>0</v>
      </c>
    </row>
    <row r="5490" spans="1:10" ht="25.5">
      <c r="A5490" s="1" t="s">
        <v>419</v>
      </c>
      <c r="B5490" t="str">
        <f t="shared" si="766"/>
        <v xml:space="preserve"> elbląski </v>
      </c>
      <c r="C5490" s="4" t="s">
        <v>17</v>
      </c>
      <c r="D5490" s="6">
        <v>4481</v>
      </c>
      <c r="E5490" s="6">
        <v>2337</v>
      </c>
      <c r="F5490" s="6">
        <v>2144</v>
      </c>
      <c r="G5490" t="b">
        <f t="shared" si="767"/>
        <v>0</v>
      </c>
      <c r="H5490" t="b">
        <f t="shared" si="768"/>
        <v>1</v>
      </c>
      <c r="I5490" t="b">
        <f t="shared" si="769"/>
        <v>1</v>
      </c>
      <c r="J5490" t="b">
        <f t="shared" si="770"/>
        <v>0</v>
      </c>
    </row>
    <row r="5491" spans="1:10" ht="25.5">
      <c r="A5491" s="1" t="s">
        <v>419</v>
      </c>
      <c r="B5491" t="str">
        <f t="shared" si="766"/>
        <v xml:space="preserve"> elbląski </v>
      </c>
      <c r="C5491" s="4" t="s">
        <v>18</v>
      </c>
      <c r="D5491" s="6">
        <v>4072</v>
      </c>
      <c r="E5491" s="6">
        <v>2075</v>
      </c>
      <c r="F5491" s="6">
        <v>1997</v>
      </c>
      <c r="G5491" t="b">
        <f t="shared" si="767"/>
        <v>0</v>
      </c>
      <c r="H5491" t="b">
        <f t="shared" si="768"/>
        <v>1</v>
      </c>
      <c r="I5491" t="b">
        <f t="shared" si="769"/>
        <v>1</v>
      </c>
      <c r="J5491" t="b">
        <f t="shared" si="770"/>
        <v>0</v>
      </c>
    </row>
    <row r="5492" spans="1:10" ht="25.5">
      <c r="A5492" s="1" t="s">
        <v>419</v>
      </c>
      <c r="B5492" t="str">
        <f t="shared" si="766"/>
        <v xml:space="preserve"> elbląski </v>
      </c>
      <c r="C5492" s="4" t="s">
        <v>19</v>
      </c>
      <c r="D5492" s="6">
        <v>2736</v>
      </c>
      <c r="E5492" s="6">
        <v>1298</v>
      </c>
      <c r="F5492" s="6">
        <v>1438</v>
      </c>
      <c r="G5492" t="b">
        <f t="shared" si="767"/>
        <v>0</v>
      </c>
      <c r="H5492" t="b">
        <f t="shared" si="768"/>
        <v>1</v>
      </c>
      <c r="I5492" t="b">
        <f t="shared" si="769"/>
        <v>1</v>
      </c>
      <c r="J5492" t="b">
        <f t="shared" si="770"/>
        <v>0</v>
      </c>
    </row>
    <row r="5493" spans="1:10" ht="25.5">
      <c r="A5493" s="1" t="s">
        <v>419</v>
      </c>
      <c r="B5493" t="str">
        <f t="shared" si="766"/>
        <v xml:space="preserve"> elbląski </v>
      </c>
      <c r="C5493" s="4" t="s">
        <v>5</v>
      </c>
      <c r="D5493" s="6">
        <v>4776</v>
      </c>
      <c r="E5493" s="6">
        <v>1620</v>
      </c>
      <c r="F5493" s="6">
        <v>3156</v>
      </c>
      <c r="G5493" t="b">
        <f t="shared" si="767"/>
        <v>1</v>
      </c>
      <c r="H5493" t="b">
        <f t="shared" si="768"/>
        <v>1</v>
      </c>
      <c r="I5493" t="b">
        <f t="shared" si="769"/>
        <v>0</v>
      </c>
      <c r="J5493" t="b">
        <f t="shared" si="770"/>
        <v>0</v>
      </c>
    </row>
    <row r="5494" spans="1:10" ht="25.5">
      <c r="A5494" s="1" t="s">
        <v>419</v>
      </c>
      <c r="B5494" t="str">
        <f t="shared" si="766"/>
        <v xml:space="preserve"> elbląski </v>
      </c>
      <c r="C5494" s="4" t="s">
        <v>4</v>
      </c>
      <c r="D5494" s="6">
        <f>SUM(D5492:D5493)</f>
        <v>7512</v>
      </c>
      <c r="E5494" s="6">
        <f>SUM(E5492:E5493)</f>
        <v>2918</v>
      </c>
      <c r="F5494" s="6">
        <f t="shared" ref="F5494" si="774">SUM(F5492:F5493)</f>
        <v>4594</v>
      </c>
      <c r="G5494" t="b">
        <f t="shared" si="767"/>
        <v>1</v>
      </c>
      <c r="H5494" t="b">
        <f t="shared" si="768"/>
        <v>0</v>
      </c>
      <c r="I5494" t="b">
        <f t="shared" si="769"/>
        <v>1</v>
      </c>
      <c r="J5494" t="b">
        <f t="shared" si="770"/>
        <v>0</v>
      </c>
    </row>
    <row r="5495" spans="1:10" ht="25.5">
      <c r="A5495" s="1" t="s">
        <v>419</v>
      </c>
      <c r="B5495" t="str">
        <f t="shared" si="766"/>
        <v xml:space="preserve"> ełcki </v>
      </c>
      <c r="C5495" s="4" t="s">
        <v>347</v>
      </c>
      <c r="D5495" s="6">
        <v>90160</v>
      </c>
      <c r="E5495" s="6">
        <v>44277</v>
      </c>
      <c r="F5495" s="6">
        <v>45883</v>
      </c>
      <c r="G5495" t="b">
        <f t="shared" si="767"/>
        <v>1</v>
      </c>
      <c r="H5495" t="b">
        <f t="shared" si="768"/>
        <v>1</v>
      </c>
      <c r="I5495" t="b">
        <f t="shared" si="769"/>
        <v>1</v>
      </c>
      <c r="J5495" t="b">
        <f t="shared" si="770"/>
        <v>1</v>
      </c>
    </row>
    <row r="5496" spans="1:10" ht="25.5">
      <c r="A5496" s="1" t="s">
        <v>419</v>
      </c>
      <c r="B5496" t="str">
        <f t="shared" ref="B5496:B5559" si="775">IF(C5495="65+",C5496,B5495)</f>
        <v xml:space="preserve"> ełcki </v>
      </c>
      <c r="C5496" s="4" t="s">
        <v>6</v>
      </c>
      <c r="D5496" s="6">
        <v>4579</v>
      </c>
      <c r="E5496" s="6">
        <v>2343</v>
      </c>
      <c r="F5496" s="6">
        <v>2236</v>
      </c>
      <c r="G5496" t="b">
        <f t="shared" si="767"/>
        <v>0</v>
      </c>
      <c r="H5496" t="b">
        <f t="shared" si="768"/>
        <v>1</v>
      </c>
      <c r="I5496" t="b">
        <f t="shared" si="769"/>
        <v>1</v>
      </c>
      <c r="J5496" t="b">
        <f t="shared" si="770"/>
        <v>0</v>
      </c>
    </row>
    <row r="5497" spans="1:10" ht="25.5">
      <c r="A5497" s="1" t="s">
        <v>419</v>
      </c>
      <c r="B5497" t="str">
        <f t="shared" si="775"/>
        <v xml:space="preserve"> ełcki </v>
      </c>
      <c r="C5497" s="4" t="s">
        <v>7</v>
      </c>
      <c r="D5497" s="6">
        <v>5299</v>
      </c>
      <c r="E5497" s="6">
        <v>2696</v>
      </c>
      <c r="F5497" s="6">
        <v>2603</v>
      </c>
      <c r="G5497" t="b">
        <f t="shared" si="767"/>
        <v>0</v>
      </c>
      <c r="H5497" t="b">
        <f t="shared" si="768"/>
        <v>1</v>
      </c>
      <c r="I5497" t="b">
        <f t="shared" si="769"/>
        <v>1</v>
      </c>
      <c r="J5497" t="b">
        <f t="shared" si="770"/>
        <v>0</v>
      </c>
    </row>
    <row r="5498" spans="1:10" ht="25.5">
      <c r="A5498" s="1" t="s">
        <v>419</v>
      </c>
      <c r="B5498" t="str">
        <f t="shared" si="775"/>
        <v xml:space="preserve"> ełcki </v>
      </c>
      <c r="C5498" s="4" t="s">
        <v>8</v>
      </c>
      <c r="D5498" s="6">
        <v>4729</v>
      </c>
      <c r="E5498" s="6">
        <v>2393</v>
      </c>
      <c r="F5498" s="6">
        <v>2336</v>
      </c>
      <c r="G5498" t="b">
        <f t="shared" si="767"/>
        <v>0</v>
      </c>
      <c r="H5498" t="b">
        <f t="shared" si="768"/>
        <v>1</v>
      </c>
      <c r="I5498" t="b">
        <f t="shared" si="769"/>
        <v>1</v>
      </c>
      <c r="J5498" t="b">
        <f t="shared" si="770"/>
        <v>0</v>
      </c>
    </row>
    <row r="5499" spans="1:10" ht="25.5">
      <c r="A5499" s="1" t="s">
        <v>419</v>
      </c>
      <c r="B5499" t="str">
        <f t="shared" si="775"/>
        <v xml:space="preserve"> ełcki </v>
      </c>
      <c r="C5499" s="4" t="s">
        <v>9</v>
      </c>
      <c r="D5499" s="6">
        <v>5417</v>
      </c>
      <c r="E5499" s="6">
        <v>2796</v>
      </c>
      <c r="F5499" s="6">
        <v>2621</v>
      </c>
      <c r="G5499" t="b">
        <f t="shared" si="767"/>
        <v>0</v>
      </c>
      <c r="H5499" t="b">
        <f t="shared" si="768"/>
        <v>1</v>
      </c>
      <c r="I5499" t="b">
        <f t="shared" si="769"/>
        <v>1</v>
      </c>
      <c r="J5499" t="b">
        <f t="shared" si="770"/>
        <v>0</v>
      </c>
    </row>
    <row r="5500" spans="1:10" ht="25.5">
      <c r="A5500" s="1" t="s">
        <v>419</v>
      </c>
      <c r="B5500" t="str">
        <f t="shared" si="775"/>
        <v xml:space="preserve"> ełcki </v>
      </c>
      <c r="C5500" s="4" t="s">
        <v>10</v>
      </c>
      <c r="D5500" s="6">
        <v>6089</v>
      </c>
      <c r="E5500" s="6">
        <v>3158</v>
      </c>
      <c r="F5500" s="6">
        <v>2931</v>
      </c>
      <c r="G5500" t="b">
        <f t="shared" si="767"/>
        <v>0</v>
      </c>
      <c r="H5500" t="b">
        <f t="shared" si="768"/>
        <v>1</v>
      </c>
      <c r="I5500" t="b">
        <f t="shared" si="769"/>
        <v>1</v>
      </c>
      <c r="J5500" t="b">
        <f t="shared" si="770"/>
        <v>0</v>
      </c>
    </row>
    <row r="5501" spans="1:10" ht="25.5">
      <c r="A5501" s="1" t="s">
        <v>419</v>
      </c>
      <c r="B5501" t="str">
        <f t="shared" si="775"/>
        <v xml:space="preserve"> ełcki </v>
      </c>
      <c r="C5501" s="4" t="s">
        <v>11</v>
      </c>
      <c r="D5501" s="6">
        <v>7211</v>
      </c>
      <c r="E5501" s="6">
        <v>3800</v>
      </c>
      <c r="F5501" s="6">
        <v>3411</v>
      </c>
      <c r="G5501" t="b">
        <f t="shared" si="767"/>
        <v>0</v>
      </c>
      <c r="H5501" t="b">
        <f t="shared" si="768"/>
        <v>1</v>
      </c>
      <c r="I5501" t="b">
        <f t="shared" si="769"/>
        <v>1</v>
      </c>
      <c r="J5501" t="b">
        <f t="shared" si="770"/>
        <v>0</v>
      </c>
    </row>
    <row r="5502" spans="1:10" ht="25.5">
      <c r="A5502" s="1" t="s">
        <v>419</v>
      </c>
      <c r="B5502" t="str">
        <f t="shared" si="775"/>
        <v xml:space="preserve"> ełcki </v>
      </c>
      <c r="C5502" s="4" t="s">
        <v>12</v>
      </c>
      <c r="D5502" s="6">
        <v>8082</v>
      </c>
      <c r="E5502" s="6">
        <v>4218</v>
      </c>
      <c r="F5502" s="6">
        <v>3864</v>
      </c>
      <c r="G5502" t="b">
        <f t="shared" si="767"/>
        <v>0</v>
      </c>
      <c r="H5502" t="b">
        <f t="shared" si="768"/>
        <v>1</v>
      </c>
      <c r="I5502" t="b">
        <f t="shared" si="769"/>
        <v>1</v>
      </c>
      <c r="J5502" t="b">
        <f t="shared" si="770"/>
        <v>0</v>
      </c>
    </row>
    <row r="5503" spans="1:10" ht="25.5">
      <c r="A5503" s="1" t="s">
        <v>419</v>
      </c>
      <c r="B5503" t="str">
        <f t="shared" si="775"/>
        <v xml:space="preserve"> ełcki </v>
      </c>
      <c r="C5503" s="4" t="s">
        <v>13</v>
      </c>
      <c r="D5503" s="6">
        <v>7371</v>
      </c>
      <c r="E5503" s="6">
        <v>3810</v>
      </c>
      <c r="F5503" s="6">
        <v>3561</v>
      </c>
      <c r="G5503" t="b">
        <f t="shared" si="767"/>
        <v>0</v>
      </c>
      <c r="H5503" t="b">
        <f t="shared" si="768"/>
        <v>1</v>
      </c>
      <c r="I5503" t="b">
        <f t="shared" si="769"/>
        <v>1</v>
      </c>
      <c r="J5503" t="b">
        <f t="shared" si="770"/>
        <v>0</v>
      </c>
    </row>
    <row r="5504" spans="1:10" ht="25.5">
      <c r="A5504" s="1" t="s">
        <v>419</v>
      </c>
      <c r="B5504" t="str">
        <f t="shared" si="775"/>
        <v xml:space="preserve"> ełcki </v>
      </c>
      <c r="C5504" s="4" t="s">
        <v>14</v>
      </c>
      <c r="D5504" s="6">
        <v>6194</v>
      </c>
      <c r="E5504" s="6">
        <v>3159</v>
      </c>
      <c r="F5504" s="6">
        <v>3035</v>
      </c>
      <c r="G5504" t="b">
        <f t="shared" si="767"/>
        <v>0</v>
      </c>
      <c r="H5504" t="b">
        <f t="shared" si="768"/>
        <v>1</v>
      </c>
      <c r="I5504" t="b">
        <f t="shared" si="769"/>
        <v>1</v>
      </c>
      <c r="J5504" t="b">
        <f t="shared" si="770"/>
        <v>0</v>
      </c>
    </row>
    <row r="5505" spans="1:10" ht="25.5">
      <c r="A5505" s="1" t="s">
        <v>419</v>
      </c>
      <c r="B5505" t="str">
        <f t="shared" si="775"/>
        <v xml:space="preserve"> ełcki </v>
      </c>
      <c r="C5505" s="4" t="s">
        <v>15</v>
      </c>
      <c r="D5505" s="6">
        <v>5453</v>
      </c>
      <c r="E5505" s="6">
        <v>2702</v>
      </c>
      <c r="F5505" s="6">
        <v>2751</v>
      </c>
      <c r="G5505" t="b">
        <f t="shared" ref="G5505:G5568" si="776">IFERROR(IF(SEARCH(" - ",C5505)&gt;0,FALSE,TRUE),TRUE)</f>
        <v>0</v>
      </c>
      <c r="H5505" t="b">
        <f t="shared" ref="H5505:H5568" si="777">IFERROR(IF(SEARCH("65+",C5505)&gt;0,FALSE,TRUE),TRUE)</f>
        <v>1</v>
      </c>
      <c r="I5505" t="b">
        <f t="shared" ref="I5505:I5568" si="778">IFERROR(IF(SEARCH("70",C5505)&gt;0,FALSE,TRUE),TRUE)</f>
        <v>1</v>
      </c>
      <c r="J5505" t="b">
        <f t="shared" ref="J5505:J5568" si="779">AND(G5505:I5505)</f>
        <v>0</v>
      </c>
    </row>
    <row r="5506" spans="1:10" ht="25.5">
      <c r="A5506" s="1" t="s">
        <v>419</v>
      </c>
      <c r="B5506" t="str">
        <f t="shared" si="775"/>
        <v xml:space="preserve"> ełcki </v>
      </c>
      <c r="C5506" s="4" t="s">
        <v>16</v>
      </c>
      <c r="D5506" s="6">
        <v>5725</v>
      </c>
      <c r="E5506" s="6">
        <v>2818</v>
      </c>
      <c r="F5506" s="6">
        <v>2907</v>
      </c>
      <c r="G5506" t="b">
        <f t="shared" si="776"/>
        <v>0</v>
      </c>
      <c r="H5506" t="b">
        <f t="shared" si="777"/>
        <v>1</v>
      </c>
      <c r="I5506" t="b">
        <f t="shared" si="778"/>
        <v>1</v>
      </c>
      <c r="J5506" t="b">
        <f t="shared" si="779"/>
        <v>0</v>
      </c>
    </row>
    <row r="5507" spans="1:10" ht="25.5">
      <c r="A5507" s="1" t="s">
        <v>419</v>
      </c>
      <c r="B5507" t="str">
        <f t="shared" si="775"/>
        <v xml:space="preserve"> ełcki </v>
      </c>
      <c r="C5507" s="4" t="s">
        <v>17</v>
      </c>
      <c r="D5507" s="6">
        <v>6603</v>
      </c>
      <c r="E5507" s="6">
        <v>3185</v>
      </c>
      <c r="F5507" s="6">
        <v>3418</v>
      </c>
      <c r="G5507" t="b">
        <f t="shared" si="776"/>
        <v>0</v>
      </c>
      <c r="H5507" t="b">
        <f t="shared" si="777"/>
        <v>1</v>
      </c>
      <c r="I5507" t="b">
        <f t="shared" si="778"/>
        <v>1</v>
      </c>
      <c r="J5507" t="b">
        <f t="shared" si="779"/>
        <v>0</v>
      </c>
    </row>
    <row r="5508" spans="1:10" ht="25.5">
      <c r="A5508" s="1" t="s">
        <v>419</v>
      </c>
      <c r="B5508" t="str">
        <f t="shared" si="775"/>
        <v xml:space="preserve"> ełcki </v>
      </c>
      <c r="C5508" s="4" t="s">
        <v>18</v>
      </c>
      <c r="D5508" s="6">
        <v>5803</v>
      </c>
      <c r="E5508" s="6">
        <v>2736</v>
      </c>
      <c r="F5508" s="6">
        <v>3067</v>
      </c>
      <c r="G5508" t="b">
        <f t="shared" si="776"/>
        <v>0</v>
      </c>
      <c r="H5508" t="b">
        <f t="shared" si="777"/>
        <v>1</v>
      </c>
      <c r="I5508" t="b">
        <f t="shared" si="778"/>
        <v>1</v>
      </c>
      <c r="J5508" t="b">
        <f t="shared" si="779"/>
        <v>0</v>
      </c>
    </row>
    <row r="5509" spans="1:10" ht="25.5">
      <c r="A5509" s="1" t="s">
        <v>419</v>
      </c>
      <c r="B5509" t="str">
        <f t="shared" si="775"/>
        <v xml:space="preserve"> ełcki </v>
      </c>
      <c r="C5509" s="4" t="s">
        <v>19</v>
      </c>
      <c r="D5509" s="6">
        <v>4323</v>
      </c>
      <c r="E5509" s="6">
        <v>1961</v>
      </c>
      <c r="F5509" s="6">
        <v>2362</v>
      </c>
      <c r="G5509" t="b">
        <f t="shared" si="776"/>
        <v>0</v>
      </c>
      <c r="H5509" t="b">
        <f t="shared" si="777"/>
        <v>1</v>
      </c>
      <c r="I5509" t="b">
        <f t="shared" si="778"/>
        <v>1</v>
      </c>
      <c r="J5509" t="b">
        <f t="shared" si="779"/>
        <v>0</v>
      </c>
    </row>
    <row r="5510" spans="1:10" ht="25.5">
      <c r="A5510" s="1" t="s">
        <v>419</v>
      </c>
      <c r="B5510" t="str">
        <f t="shared" si="775"/>
        <v xml:space="preserve"> ełcki </v>
      </c>
      <c r="C5510" s="4" t="s">
        <v>5</v>
      </c>
      <c r="D5510" s="6">
        <v>7282</v>
      </c>
      <c r="E5510" s="6">
        <v>2502</v>
      </c>
      <c r="F5510" s="6">
        <v>4780</v>
      </c>
      <c r="G5510" t="b">
        <f t="shared" si="776"/>
        <v>1</v>
      </c>
      <c r="H5510" t="b">
        <f t="shared" si="777"/>
        <v>1</v>
      </c>
      <c r="I5510" t="b">
        <f t="shared" si="778"/>
        <v>0</v>
      </c>
      <c r="J5510" t="b">
        <f t="shared" si="779"/>
        <v>0</v>
      </c>
    </row>
    <row r="5511" spans="1:10" ht="25.5">
      <c r="A5511" s="1" t="s">
        <v>419</v>
      </c>
      <c r="B5511" t="str">
        <f t="shared" si="775"/>
        <v xml:space="preserve"> ełcki </v>
      </c>
      <c r="C5511" s="4" t="s">
        <v>4</v>
      </c>
      <c r="D5511" s="6">
        <f>SUM(D5509:D5510)</f>
        <v>11605</v>
      </c>
      <c r="E5511" s="6">
        <f>SUM(E5509:E5510)</f>
        <v>4463</v>
      </c>
      <c r="F5511" s="6">
        <f t="shared" ref="F5511" si="780">SUM(F5509:F5510)</f>
        <v>7142</v>
      </c>
      <c r="G5511" t="b">
        <f t="shared" si="776"/>
        <v>1</v>
      </c>
      <c r="H5511" t="b">
        <f t="shared" si="777"/>
        <v>0</v>
      </c>
      <c r="I5511" t="b">
        <f t="shared" si="778"/>
        <v>1</v>
      </c>
      <c r="J5511" t="b">
        <f t="shared" si="779"/>
        <v>0</v>
      </c>
    </row>
    <row r="5512" spans="1:10" ht="25.5">
      <c r="A5512" s="1" t="s">
        <v>419</v>
      </c>
      <c r="B5512" t="str">
        <f t="shared" si="775"/>
        <v xml:space="preserve"> giżycki </v>
      </c>
      <c r="C5512" s="4" t="s">
        <v>348</v>
      </c>
      <c r="D5512" s="6">
        <v>57200</v>
      </c>
      <c r="E5512" s="6">
        <v>28024</v>
      </c>
      <c r="F5512" s="6">
        <v>29176</v>
      </c>
      <c r="G5512" t="b">
        <f t="shared" si="776"/>
        <v>1</v>
      </c>
      <c r="H5512" t="b">
        <f t="shared" si="777"/>
        <v>1</v>
      </c>
      <c r="I5512" t="b">
        <f t="shared" si="778"/>
        <v>1</v>
      </c>
      <c r="J5512" t="b">
        <f t="shared" si="779"/>
        <v>1</v>
      </c>
    </row>
    <row r="5513" spans="1:10" ht="25.5">
      <c r="A5513" s="1" t="s">
        <v>419</v>
      </c>
      <c r="B5513" t="str">
        <f t="shared" si="775"/>
        <v xml:space="preserve"> giżycki </v>
      </c>
      <c r="C5513" s="4" t="s">
        <v>6</v>
      </c>
      <c r="D5513" s="6">
        <v>2563</v>
      </c>
      <c r="E5513" s="6">
        <v>1288</v>
      </c>
      <c r="F5513" s="6">
        <v>1275</v>
      </c>
      <c r="G5513" t="b">
        <f t="shared" si="776"/>
        <v>0</v>
      </c>
      <c r="H5513" t="b">
        <f t="shared" si="777"/>
        <v>1</v>
      </c>
      <c r="I5513" t="b">
        <f t="shared" si="778"/>
        <v>1</v>
      </c>
      <c r="J5513" t="b">
        <f t="shared" si="779"/>
        <v>0</v>
      </c>
    </row>
    <row r="5514" spans="1:10" ht="25.5">
      <c r="A5514" s="1" t="s">
        <v>419</v>
      </c>
      <c r="B5514" t="str">
        <f t="shared" si="775"/>
        <v xml:space="preserve"> giżycki </v>
      </c>
      <c r="C5514" s="4" t="s">
        <v>7</v>
      </c>
      <c r="D5514" s="6">
        <v>3064</v>
      </c>
      <c r="E5514" s="6">
        <v>1584</v>
      </c>
      <c r="F5514" s="6">
        <v>1480</v>
      </c>
      <c r="G5514" t="b">
        <f t="shared" si="776"/>
        <v>0</v>
      </c>
      <c r="H5514" t="b">
        <f t="shared" si="777"/>
        <v>1</v>
      </c>
      <c r="I5514" t="b">
        <f t="shared" si="778"/>
        <v>1</v>
      </c>
      <c r="J5514" t="b">
        <f t="shared" si="779"/>
        <v>0</v>
      </c>
    </row>
    <row r="5515" spans="1:10" ht="25.5">
      <c r="A5515" s="1" t="s">
        <v>419</v>
      </c>
      <c r="B5515" t="str">
        <f t="shared" si="775"/>
        <v xml:space="preserve"> giżycki </v>
      </c>
      <c r="C5515" s="4" t="s">
        <v>8</v>
      </c>
      <c r="D5515" s="6">
        <v>2750</v>
      </c>
      <c r="E5515" s="6">
        <v>1400</v>
      </c>
      <c r="F5515" s="6">
        <v>1350</v>
      </c>
      <c r="G5515" t="b">
        <f t="shared" si="776"/>
        <v>0</v>
      </c>
      <c r="H5515" t="b">
        <f t="shared" si="777"/>
        <v>1</v>
      </c>
      <c r="I5515" t="b">
        <f t="shared" si="778"/>
        <v>1</v>
      </c>
      <c r="J5515" t="b">
        <f t="shared" si="779"/>
        <v>0</v>
      </c>
    </row>
    <row r="5516" spans="1:10" ht="25.5">
      <c r="A5516" s="1" t="s">
        <v>419</v>
      </c>
      <c r="B5516" t="str">
        <f t="shared" si="775"/>
        <v xml:space="preserve"> giżycki </v>
      </c>
      <c r="C5516" s="4" t="s">
        <v>9</v>
      </c>
      <c r="D5516" s="6">
        <v>3066</v>
      </c>
      <c r="E5516" s="6">
        <v>1526</v>
      </c>
      <c r="F5516" s="6">
        <v>1540</v>
      </c>
      <c r="G5516" t="b">
        <f t="shared" si="776"/>
        <v>0</v>
      </c>
      <c r="H5516" t="b">
        <f t="shared" si="777"/>
        <v>1</v>
      </c>
      <c r="I5516" t="b">
        <f t="shared" si="778"/>
        <v>1</v>
      </c>
      <c r="J5516" t="b">
        <f t="shared" si="779"/>
        <v>0</v>
      </c>
    </row>
    <row r="5517" spans="1:10" ht="25.5">
      <c r="A5517" s="1" t="s">
        <v>419</v>
      </c>
      <c r="B5517" t="str">
        <f t="shared" si="775"/>
        <v xml:space="preserve"> giżycki </v>
      </c>
      <c r="C5517" s="4" t="s">
        <v>10</v>
      </c>
      <c r="D5517" s="6">
        <v>3752</v>
      </c>
      <c r="E5517" s="6">
        <v>1960</v>
      </c>
      <c r="F5517" s="6">
        <v>1792</v>
      </c>
      <c r="G5517" t="b">
        <f t="shared" si="776"/>
        <v>0</v>
      </c>
      <c r="H5517" t="b">
        <f t="shared" si="777"/>
        <v>1</v>
      </c>
      <c r="I5517" t="b">
        <f t="shared" si="778"/>
        <v>1</v>
      </c>
      <c r="J5517" t="b">
        <f t="shared" si="779"/>
        <v>0</v>
      </c>
    </row>
    <row r="5518" spans="1:10" ht="25.5">
      <c r="A5518" s="1" t="s">
        <v>419</v>
      </c>
      <c r="B5518" t="str">
        <f t="shared" si="775"/>
        <v xml:space="preserve"> giżycki </v>
      </c>
      <c r="C5518" s="4" t="s">
        <v>11</v>
      </c>
      <c r="D5518" s="6">
        <v>4181</v>
      </c>
      <c r="E5518" s="6">
        <v>2208</v>
      </c>
      <c r="F5518" s="6">
        <v>1973</v>
      </c>
      <c r="G5518" t="b">
        <f t="shared" si="776"/>
        <v>0</v>
      </c>
      <c r="H5518" t="b">
        <f t="shared" si="777"/>
        <v>1</v>
      </c>
      <c r="I5518" t="b">
        <f t="shared" si="778"/>
        <v>1</v>
      </c>
      <c r="J5518" t="b">
        <f t="shared" si="779"/>
        <v>0</v>
      </c>
    </row>
    <row r="5519" spans="1:10" ht="25.5">
      <c r="A5519" s="1" t="s">
        <v>419</v>
      </c>
      <c r="B5519" t="str">
        <f t="shared" si="775"/>
        <v xml:space="preserve"> giżycki </v>
      </c>
      <c r="C5519" s="4" t="s">
        <v>12</v>
      </c>
      <c r="D5519" s="6">
        <v>4504</v>
      </c>
      <c r="E5519" s="6">
        <v>2368</v>
      </c>
      <c r="F5519" s="6">
        <v>2136</v>
      </c>
      <c r="G5519" t="b">
        <f t="shared" si="776"/>
        <v>0</v>
      </c>
      <c r="H5519" t="b">
        <f t="shared" si="777"/>
        <v>1</v>
      </c>
      <c r="I5519" t="b">
        <f t="shared" si="778"/>
        <v>1</v>
      </c>
      <c r="J5519" t="b">
        <f t="shared" si="779"/>
        <v>0</v>
      </c>
    </row>
    <row r="5520" spans="1:10" ht="25.5">
      <c r="A5520" s="1" t="s">
        <v>419</v>
      </c>
      <c r="B5520" t="str">
        <f t="shared" si="775"/>
        <v xml:space="preserve"> giżycki </v>
      </c>
      <c r="C5520" s="4" t="s">
        <v>13</v>
      </c>
      <c r="D5520" s="6">
        <v>4435</v>
      </c>
      <c r="E5520" s="6">
        <v>2292</v>
      </c>
      <c r="F5520" s="6">
        <v>2143</v>
      </c>
      <c r="G5520" t="b">
        <f t="shared" si="776"/>
        <v>0</v>
      </c>
      <c r="H5520" t="b">
        <f t="shared" si="777"/>
        <v>1</v>
      </c>
      <c r="I5520" t="b">
        <f t="shared" si="778"/>
        <v>1</v>
      </c>
      <c r="J5520" t="b">
        <f t="shared" si="779"/>
        <v>0</v>
      </c>
    </row>
    <row r="5521" spans="1:10" ht="25.5">
      <c r="A5521" s="1" t="s">
        <v>419</v>
      </c>
      <c r="B5521" t="str">
        <f t="shared" si="775"/>
        <v xml:space="preserve"> giżycki </v>
      </c>
      <c r="C5521" s="4" t="s">
        <v>14</v>
      </c>
      <c r="D5521" s="6">
        <v>4061</v>
      </c>
      <c r="E5521" s="6">
        <v>2081</v>
      </c>
      <c r="F5521" s="6">
        <v>1980</v>
      </c>
      <c r="G5521" t="b">
        <f t="shared" si="776"/>
        <v>0</v>
      </c>
      <c r="H5521" t="b">
        <f t="shared" si="777"/>
        <v>1</v>
      </c>
      <c r="I5521" t="b">
        <f t="shared" si="778"/>
        <v>1</v>
      </c>
      <c r="J5521" t="b">
        <f t="shared" si="779"/>
        <v>0</v>
      </c>
    </row>
    <row r="5522" spans="1:10" ht="25.5">
      <c r="A5522" s="1" t="s">
        <v>419</v>
      </c>
      <c r="B5522" t="str">
        <f t="shared" si="775"/>
        <v xml:space="preserve"> giżycki </v>
      </c>
      <c r="C5522" s="4" t="s">
        <v>15</v>
      </c>
      <c r="D5522" s="6">
        <v>3574</v>
      </c>
      <c r="E5522" s="6">
        <v>1813</v>
      </c>
      <c r="F5522" s="6">
        <v>1761</v>
      </c>
      <c r="G5522" t="b">
        <f t="shared" si="776"/>
        <v>0</v>
      </c>
      <c r="H5522" t="b">
        <f t="shared" si="777"/>
        <v>1</v>
      </c>
      <c r="I5522" t="b">
        <f t="shared" si="778"/>
        <v>1</v>
      </c>
      <c r="J5522" t="b">
        <f t="shared" si="779"/>
        <v>0</v>
      </c>
    </row>
    <row r="5523" spans="1:10" ht="25.5">
      <c r="A5523" s="1" t="s">
        <v>419</v>
      </c>
      <c r="B5523" t="str">
        <f t="shared" si="775"/>
        <v xml:space="preserve"> giżycki </v>
      </c>
      <c r="C5523" s="4" t="s">
        <v>16</v>
      </c>
      <c r="D5523" s="6">
        <v>3898</v>
      </c>
      <c r="E5523" s="6">
        <v>1984</v>
      </c>
      <c r="F5523" s="6">
        <v>1914</v>
      </c>
      <c r="G5523" t="b">
        <f t="shared" si="776"/>
        <v>0</v>
      </c>
      <c r="H5523" t="b">
        <f t="shared" si="777"/>
        <v>1</v>
      </c>
      <c r="I5523" t="b">
        <f t="shared" si="778"/>
        <v>1</v>
      </c>
      <c r="J5523" t="b">
        <f t="shared" si="779"/>
        <v>0</v>
      </c>
    </row>
    <row r="5524" spans="1:10" ht="25.5">
      <c r="A5524" s="1" t="s">
        <v>419</v>
      </c>
      <c r="B5524" t="str">
        <f t="shared" si="775"/>
        <v xml:space="preserve"> giżycki </v>
      </c>
      <c r="C5524" s="4" t="s">
        <v>17</v>
      </c>
      <c r="D5524" s="6">
        <v>4601</v>
      </c>
      <c r="E5524" s="6">
        <v>2293</v>
      </c>
      <c r="F5524" s="6">
        <v>2308</v>
      </c>
      <c r="G5524" t="b">
        <f t="shared" si="776"/>
        <v>0</v>
      </c>
      <c r="H5524" t="b">
        <f t="shared" si="777"/>
        <v>1</v>
      </c>
      <c r="I5524" t="b">
        <f t="shared" si="778"/>
        <v>1</v>
      </c>
      <c r="J5524" t="b">
        <f t="shared" si="779"/>
        <v>0</v>
      </c>
    </row>
    <row r="5525" spans="1:10" ht="25.5">
      <c r="A5525" s="1" t="s">
        <v>419</v>
      </c>
      <c r="B5525" t="str">
        <f t="shared" si="775"/>
        <v xml:space="preserve"> giżycki </v>
      </c>
      <c r="C5525" s="4" t="s">
        <v>18</v>
      </c>
      <c r="D5525" s="6">
        <v>4089</v>
      </c>
      <c r="E5525" s="6">
        <v>1872</v>
      </c>
      <c r="F5525" s="6">
        <v>2217</v>
      </c>
      <c r="G5525" t="b">
        <f t="shared" si="776"/>
        <v>0</v>
      </c>
      <c r="H5525" t="b">
        <f t="shared" si="777"/>
        <v>1</v>
      </c>
      <c r="I5525" t="b">
        <f t="shared" si="778"/>
        <v>1</v>
      </c>
      <c r="J5525" t="b">
        <f t="shared" si="779"/>
        <v>0</v>
      </c>
    </row>
    <row r="5526" spans="1:10" ht="25.5">
      <c r="A5526" s="1" t="s">
        <v>419</v>
      </c>
      <c r="B5526" t="str">
        <f t="shared" si="775"/>
        <v xml:space="preserve"> giżycki </v>
      </c>
      <c r="C5526" s="4" t="s">
        <v>19</v>
      </c>
      <c r="D5526" s="6">
        <v>3142</v>
      </c>
      <c r="E5526" s="6">
        <v>1423</v>
      </c>
      <c r="F5526" s="6">
        <v>1719</v>
      </c>
      <c r="G5526" t="b">
        <f t="shared" si="776"/>
        <v>0</v>
      </c>
      <c r="H5526" t="b">
        <f t="shared" si="777"/>
        <v>1</v>
      </c>
      <c r="I5526" t="b">
        <f t="shared" si="778"/>
        <v>1</v>
      </c>
      <c r="J5526" t="b">
        <f t="shared" si="779"/>
        <v>0</v>
      </c>
    </row>
    <row r="5527" spans="1:10" ht="25.5">
      <c r="A5527" s="1" t="s">
        <v>419</v>
      </c>
      <c r="B5527" t="str">
        <f t="shared" si="775"/>
        <v xml:space="preserve"> giżycki </v>
      </c>
      <c r="C5527" s="4" t="s">
        <v>5</v>
      </c>
      <c r="D5527" s="6">
        <v>5520</v>
      </c>
      <c r="E5527" s="6">
        <v>1932</v>
      </c>
      <c r="F5527" s="6">
        <v>3588</v>
      </c>
      <c r="G5527" t="b">
        <f t="shared" si="776"/>
        <v>1</v>
      </c>
      <c r="H5527" t="b">
        <f t="shared" si="777"/>
        <v>1</v>
      </c>
      <c r="I5527" t="b">
        <f t="shared" si="778"/>
        <v>0</v>
      </c>
      <c r="J5527" t="b">
        <f t="shared" si="779"/>
        <v>0</v>
      </c>
    </row>
    <row r="5528" spans="1:10" ht="25.5">
      <c r="A5528" s="1" t="s">
        <v>419</v>
      </c>
      <c r="B5528" t="str">
        <f t="shared" si="775"/>
        <v xml:space="preserve"> giżycki </v>
      </c>
      <c r="C5528" s="4" t="s">
        <v>4</v>
      </c>
      <c r="D5528" s="6">
        <f>SUM(D5526:D5527)</f>
        <v>8662</v>
      </c>
      <c r="E5528" s="6">
        <f>SUM(E5526:E5527)</f>
        <v>3355</v>
      </c>
      <c r="F5528" s="6">
        <f t="shared" ref="F5528" si="781">SUM(F5526:F5527)</f>
        <v>5307</v>
      </c>
      <c r="G5528" t="b">
        <f t="shared" si="776"/>
        <v>1</v>
      </c>
      <c r="H5528" t="b">
        <f t="shared" si="777"/>
        <v>0</v>
      </c>
      <c r="I5528" t="b">
        <f t="shared" si="778"/>
        <v>1</v>
      </c>
      <c r="J5528" t="b">
        <f t="shared" si="779"/>
        <v>0</v>
      </c>
    </row>
    <row r="5529" spans="1:10" ht="25.5">
      <c r="A5529" s="1" t="s">
        <v>419</v>
      </c>
      <c r="B5529" t="str">
        <f t="shared" si="775"/>
        <v xml:space="preserve"> iławski </v>
      </c>
      <c r="C5529" s="4" t="s">
        <v>349</v>
      </c>
      <c r="D5529" s="6">
        <v>92735</v>
      </c>
      <c r="E5529" s="6">
        <v>45954</v>
      </c>
      <c r="F5529" s="6">
        <v>46781</v>
      </c>
      <c r="G5529" t="b">
        <f t="shared" si="776"/>
        <v>1</v>
      </c>
      <c r="H5529" t="b">
        <f t="shared" si="777"/>
        <v>1</v>
      </c>
      <c r="I5529" t="b">
        <f t="shared" si="778"/>
        <v>1</v>
      </c>
      <c r="J5529" t="b">
        <f t="shared" si="779"/>
        <v>1</v>
      </c>
    </row>
    <row r="5530" spans="1:10" ht="25.5">
      <c r="A5530" s="1" t="s">
        <v>419</v>
      </c>
      <c r="B5530" t="str">
        <f t="shared" si="775"/>
        <v xml:space="preserve"> iławski </v>
      </c>
      <c r="C5530" s="4" t="s">
        <v>6</v>
      </c>
      <c r="D5530" s="6">
        <v>4806</v>
      </c>
      <c r="E5530" s="6">
        <v>2517</v>
      </c>
      <c r="F5530" s="6">
        <v>2289</v>
      </c>
      <c r="G5530" t="b">
        <f t="shared" si="776"/>
        <v>0</v>
      </c>
      <c r="H5530" t="b">
        <f t="shared" si="777"/>
        <v>1</v>
      </c>
      <c r="I5530" t="b">
        <f t="shared" si="778"/>
        <v>1</v>
      </c>
      <c r="J5530" t="b">
        <f t="shared" si="779"/>
        <v>0</v>
      </c>
    </row>
    <row r="5531" spans="1:10" ht="25.5">
      <c r="A5531" s="1" t="s">
        <v>419</v>
      </c>
      <c r="B5531" t="str">
        <f t="shared" si="775"/>
        <v xml:space="preserve"> iławski </v>
      </c>
      <c r="C5531" s="4" t="s">
        <v>7</v>
      </c>
      <c r="D5531" s="6">
        <v>5630</v>
      </c>
      <c r="E5531" s="6">
        <v>2927</v>
      </c>
      <c r="F5531" s="6">
        <v>2703</v>
      </c>
      <c r="G5531" t="b">
        <f t="shared" si="776"/>
        <v>0</v>
      </c>
      <c r="H5531" t="b">
        <f t="shared" si="777"/>
        <v>1</v>
      </c>
      <c r="I5531" t="b">
        <f t="shared" si="778"/>
        <v>1</v>
      </c>
      <c r="J5531" t="b">
        <f t="shared" si="779"/>
        <v>0</v>
      </c>
    </row>
    <row r="5532" spans="1:10" ht="25.5">
      <c r="A5532" s="1" t="s">
        <v>419</v>
      </c>
      <c r="B5532" t="str">
        <f t="shared" si="775"/>
        <v xml:space="preserve"> iławski </v>
      </c>
      <c r="C5532" s="4" t="s">
        <v>8</v>
      </c>
      <c r="D5532" s="6">
        <v>5028</v>
      </c>
      <c r="E5532" s="6">
        <v>2588</v>
      </c>
      <c r="F5532" s="6">
        <v>2440</v>
      </c>
      <c r="G5532" t="b">
        <f t="shared" si="776"/>
        <v>0</v>
      </c>
      <c r="H5532" t="b">
        <f t="shared" si="777"/>
        <v>1</v>
      </c>
      <c r="I5532" t="b">
        <f t="shared" si="778"/>
        <v>1</v>
      </c>
      <c r="J5532" t="b">
        <f t="shared" si="779"/>
        <v>0</v>
      </c>
    </row>
    <row r="5533" spans="1:10" ht="25.5">
      <c r="A5533" s="1" t="s">
        <v>419</v>
      </c>
      <c r="B5533" t="str">
        <f t="shared" si="775"/>
        <v xml:space="preserve"> iławski </v>
      </c>
      <c r="C5533" s="4" t="s">
        <v>9</v>
      </c>
      <c r="D5533" s="6">
        <v>5357</v>
      </c>
      <c r="E5533" s="6">
        <v>2736</v>
      </c>
      <c r="F5533" s="6">
        <v>2621</v>
      </c>
      <c r="G5533" t="b">
        <f t="shared" si="776"/>
        <v>0</v>
      </c>
      <c r="H5533" t="b">
        <f t="shared" si="777"/>
        <v>1</v>
      </c>
      <c r="I5533" t="b">
        <f t="shared" si="778"/>
        <v>1</v>
      </c>
      <c r="J5533" t="b">
        <f t="shared" si="779"/>
        <v>0</v>
      </c>
    </row>
    <row r="5534" spans="1:10" ht="25.5">
      <c r="A5534" s="1" t="s">
        <v>419</v>
      </c>
      <c r="B5534" t="str">
        <f t="shared" si="775"/>
        <v xml:space="preserve"> iławski </v>
      </c>
      <c r="C5534" s="4" t="s">
        <v>10</v>
      </c>
      <c r="D5534" s="6">
        <v>6452</v>
      </c>
      <c r="E5534" s="6">
        <v>3352</v>
      </c>
      <c r="F5534" s="6">
        <v>3100</v>
      </c>
      <c r="G5534" t="b">
        <f t="shared" si="776"/>
        <v>0</v>
      </c>
      <c r="H5534" t="b">
        <f t="shared" si="777"/>
        <v>1</v>
      </c>
      <c r="I5534" t="b">
        <f t="shared" si="778"/>
        <v>1</v>
      </c>
      <c r="J5534" t="b">
        <f t="shared" si="779"/>
        <v>0</v>
      </c>
    </row>
    <row r="5535" spans="1:10" ht="25.5">
      <c r="A5535" s="1" t="s">
        <v>419</v>
      </c>
      <c r="B5535" t="str">
        <f t="shared" si="775"/>
        <v xml:space="preserve"> iławski </v>
      </c>
      <c r="C5535" s="4" t="s">
        <v>11</v>
      </c>
      <c r="D5535" s="6">
        <v>6959</v>
      </c>
      <c r="E5535" s="6">
        <v>3629</v>
      </c>
      <c r="F5535" s="6">
        <v>3330</v>
      </c>
      <c r="G5535" t="b">
        <f t="shared" si="776"/>
        <v>0</v>
      </c>
      <c r="H5535" t="b">
        <f t="shared" si="777"/>
        <v>1</v>
      </c>
      <c r="I5535" t="b">
        <f t="shared" si="778"/>
        <v>1</v>
      </c>
      <c r="J5535" t="b">
        <f t="shared" si="779"/>
        <v>0</v>
      </c>
    </row>
    <row r="5536" spans="1:10" ht="25.5">
      <c r="A5536" s="1" t="s">
        <v>419</v>
      </c>
      <c r="B5536" t="str">
        <f t="shared" si="775"/>
        <v xml:space="preserve"> iławski </v>
      </c>
      <c r="C5536" s="4" t="s">
        <v>12</v>
      </c>
      <c r="D5536" s="6">
        <v>7603</v>
      </c>
      <c r="E5536" s="6">
        <v>3938</v>
      </c>
      <c r="F5536" s="6">
        <v>3665</v>
      </c>
      <c r="G5536" t="b">
        <f t="shared" si="776"/>
        <v>0</v>
      </c>
      <c r="H5536" t="b">
        <f t="shared" si="777"/>
        <v>1</v>
      </c>
      <c r="I5536" t="b">
        <f t="shared" si="778"/>
        <v>1</v>
      </c>
      <c r="J5536" t="b">
        <f t="shared" si="779"/>
        <v>0</v>
      </c>
    </row>
    <row r="5537" spans="1:10" ht="25.5">
      <c r="A5537" s="1" t="s">
        <v>419</v>
      </c>
      <c r="B5537" t="str">
        <f t="shared" si="775"/>
        <v xml:space="preserve"> iławski </v>
      </c>
      <c r="C5537" s="4" t="s">
        <v>13</v>
      </c>
      <c r="D5537" s="6">
        <v>7394</v>
      </c>
      <c r="E5537" s="6">
        <v>3875</v>
      </c>
      <c r="F5537" s="6">
        <v>3519</v>
      </c>
      <c r="G5537" t="b">
        <f t="shared" si="776"/>
        <v>0</v>
      </c>
      <c r="H5537" t="b">
        <f t="shared" si="777"/>
        <v>1</v>
      </c>
      <c r="I5537" t="b">
        <f t="shared" si="778"/>
        <v>1</v>
      </c>
      <c r="J5537" t="b">
        <f t="shared" si="779"/>
        <v>0</v>
      </c>
    </row>
    <row r="5538" spans="1:10" ht="25.5">
      <c r="A5538" s="1" t="s">
        <v>419</v>
      </c>
      <c r="B5538" t="str">
        <f t="shared" si="775"/>
        <v xml:space="preserve"> iławski </v>
      </c>
      <c r="C5538" s="4" t="s">
        <v>14</v>
      </c>
      <c r="D5538" s="6">
        <v>6416</v>
      </c>
      <c r="E5538" s="6">
        <v>3296</v>
      </c>
      <c r="F5538" s="6">
        <v>3120</v>
      </c>
      <c r="G5538" t="b">
        <f t="shared" si="776"/>
        <v>0</v>
      </c>
      <c r="H5538" t="b">
        <f t="shared" si="777"/>
        <v>1</v>
      </c>
      <c r="I5538" t="b">
        <f t="shared" si="778"/>
        <v>1</v>
      </c>
      <c r="J5538" t="b">
        <f t="shared" si="779"/>
        <v>0</v>
      </c>
    </row>
    <row r="5539" spans="1:10" ht="25.5">
      <c r="A5539" s="1" t="s">
        <v>419</v>
      </c>
      <c r="B5539" t="str">
        <f t="shared" si="775"/>
        <v xml:space="preserve"> iławski </v>
      </c>
      <c r="C5539" s="4" t="s">
        <v>15</v>
      </c>
      <c r="D5539" s="6">
        <v>5526</v>
      </c>
      <c r="E5539" s="6">
        <v>2804</v>
      </c>
      <c r="F5539" s="6">
        <v>2722</v>
      </c>
      <c r="G5539" t="b">
        <f t="shared" si="776"/>
        <v>0</v>
      </c>
      <c r="H5539" t="b">
        <f t="shared" si="777"/>
        <v>1</v>
      </c>
      <c r="I5539" t="b">
        <f t="shared" si="778"/>
        <v>1</v>
      </c>
      <c r="J5539" t="b">
        <f t="shared" si="779"/>
        <v>0</v>
      </c>
    </row>
    <row r="5540" spans="1:10" ht="25.5">
      <c r="A5540" s="1" t="s">
        <v>419</v>
      </c>
      <c r="B5540" t="str">
        <f t="shared" si="775"/>
        <v xml:space="preserve"> iławski </v>
      </c>
      <c r="C5540" s="4" t="s">
        <v>16</v>
      </c>
      <c r="D5540" s="6">
        <v>5752</v>
      </c>
      <c r="E5540" s="6">
        <v>2830</v>
      </c>
      <c r="F5540" s="6">
        <v>2922</v>
      </c>
      <c r="G5540" t="b">
        <f t="shared" si="776"/>
        <v>0</v>
      </c>
      <c r="H5540" t="b">
        <f t="shared" si="777"/>
        <v>1</v>
      </c>
      <c r="I5540" t="b">
        <f t="shared" si="778"/>
        <v>1</v>
      </c>
      <c r="J5540" t="b">
        <f t="shared" si="779"/>
        <v>0</v>
      </c>
    </row>
    <row r="5541" spans="1:10" ht="25.5">
      <c r="A5541" s="1" t="s">
        <v>419</v>
      </c>
      <c r="B5541" t="str">
        <f t="shared" si="775"/>
        <v xml:space="preserve"> iławski </v>
      </c>
      <c r="C5541" s="4" t="s">
        <v>17</v>
      </c>
      <c r="D5541" s="6">
        <v>6879</v>
      </c>
      <c r="E5541" s="6">
        <v>3388</v>
      </c>
      <c r="F5541" s="6">
        <v>3491</v>
      </c>
      <c r="G5541" t="b">
        <f t="shared" si="776"/>
        <v>0</v>
      </c>
      <c r="H5541" t="b">
        <f t="shared" si="777"/>
        <v>1</v>
      </c>
      <c r="I5541" t="b">
        <f t="shared" si="778"/>
        <v>1</v>
      </c>
      <c r="J5541" t="b">
        <f t="shared" si="779"/>
        <v>0</v>
      </c>
    </row>
    <row r="5542" spans="1:10" ht="25.5">
      <c r="A5542" s="1" t="s">
        <v>419</v>
      </c>
      <c r="B5542" t="str">
        <f t="shared" si="775"/>
        <v xml:space="preserve"> iławski </v>
      </c>
      <c r="C5542" s="4" t="s">
        <v>18</v>
      </c>
      <c r="D5542" s="6">
        <v>6372</v>
      </c>
      <c r="E5542" s="6">
        <v>3093</v>
      </c>
      <c r="F5542" s="6">
        <v>3279</v>
      </c>
      <c r="G5542" t="b">
        <f t="shared" si="776"/>
        <v>0</v>
      </c>
      <c r="H5542" t="b">
        <f t="shared" si="777"/>
        <v>1</v>
      </c>
      <c r="I5542" t="b">
        <f t="shared" si="778"/>
        <v>1</v>
      </c>
      <c r="J5542" t="b">
        <f t="shared" si="779"/>
        <v>0</v>
      </c>
    </row>
    <row r="5543" spans="1:10" ht="25.5">
      <c r="A5543" s="1" t="s">
        <v>419</v>
      </c>
      <c r="B5543" t="str">
        <f t="shared" si="775"/>
        <v xml:space="preserve"> iławski </v>
      </c>
      <c r="C5543" s="4" t="s">
        <v>19</v>
      </c>
      <c r="D5543" s="6">
        <v>4870</v>
      </c>
      <c r="E5543" s="6">
        <v>2251</v>
      </c>
      <c r="F5543" s="6">
        <v>2619</v>
      </c>
      <c r="G5543" t="b">
        <f t="shared" si="776"/>
        <v>0</v>
      </c>
      <c r="H5543" t="b">
        <f t="shared" si="777"/>
        <v>1</v>
      </c>
      <c r="I5543" t="b">
        <f t="shared" si="778"/>
        <v>1</v>
      </c>
      <c r="J5543" t="b">
        <f t="shared" si="779"/>
        <v>0</v>
      </c>
    </row>
    <row r="5544" spans="1:10" ht="25.5">
      <c r="A5544" s="1" t="s">
        <v>419</v>
      </c>
      <c r="B5544" t="str">
        <f t="shared" si="775"/>
        <v xml:space="preserve"> iławski </v>
      </c>
      <c r="C5544" s="4" t="s">
        <v>5</v>
      </c>
      <c r="D5544" s="6">
        <v>7691</v>
      </c>
      <c r="E5544" s="6">
        <v>2730</v>
      </c>
      <c r="F5544" s="6">
        <v>4961</v>
      </c>
      <c r="G5544" t="b">
        <f t="shared" si="776"/>
        <v>1</v>
      </c>
      <c r="H5544" t="b">
        <f t="shared" si="777"/>
        <v>1</v>
      </c>
      <c r="I5544" t="b">
        <f t="shared" si="778"/>
        <v>0</v>
      </c>
      <c r="J5544" t="b">
        <f t="shared" si="779"/>
        <v>0</v>
      </c>
    </row>
    <row r="5545" spans="1:10" ht="25.5">
      <c r="A5545" s="1" t="s">
        <v>419</v>
      </c>
      <c r="B5545" t="str">
        <f t="shared" si="775"/>
        <v xml:space="preserve"> iławski </v>
      </c>
      <c r="C5545" s="4" t="s">
        <v>4</v>
      </c>
      <c r="D5545" s="6">
        <f>SUM(D5543:D5544)</f>
        <v>12561</v>
      </c>
      <c r="E5545" s="6">
        <f>SUM(E5543:E5544)</f>
        <v>4981</v>
      </c>
      <c r="F5545" s="6">
        <f t="shared" ref="F5545" si="782">SUM(F5543:F5544)</f>
        <v>7580</v>
      </c>
      <c r="G5545" t="b">
        <f t="shared" si="776"/>
        <v>1</v>
      </c>
      <c r="H5545" t="b">
        <f t="shared" si="777"/>
        <v>0</v>
      </c>
      <c r="I5545" t="b">
        <f t="shared" si="778"/>
        <v>1</v>
      </c>
      <c r="J5545" t="b">
        <f t="shared" si="779"/>
        <v>0</v>
      </c>
    </row>
    <row r="5546" spans="1:10" ht="25.5">
      <c r="A5546" s="1" t="s">
        <v>419</v>
      </c>
      <c r="B5546" t="str">
        <f t="shared" si="775"/>
        <v xml:space="preserve"> kętrzyński </v>
      </c>
      <c r="C5546" s="4" t="s">
        <v>350</v>
      </c>
      <c r="D5546" s="6">
        <v>64197</v>
      </c>
      <c r="E5546" s="6">
        <v>31562</v>
      </c>
      <c r="F5546" s="6">
        <v>32635</v>
      </c>
      <c r="G5546" t="b">
        <f t="shared" si="776"/>
        <v>1</v>
      </c>
      <c r="H5546" t="b">
        <f t="shared" si="777"/>
        <v>1</v>
      </c>
      <c r="I5546" t="b">
        <f t="shared" si="778"/>
        <v>1</v>
      </c>
      <c r="J5546" t="b">
        <f t="shared" si="779"/>
        <v>1</v>
      </c>
    </row>
    <row r="5547" spans="1:10" ht="25.5">
      <c r="A5547" s="1" t="s">
        <v>419</v>
      </c>
      <c r="B5547" t="str">
        <f t="shared" si="775"/>
        <v xml:space="preserve"> kętrzyński </v>
      </c>
      <c r="C5547" s="4" t="s">
        <v>6</v>
      </c>
      <c r="D5547" s="6">
        <v>2856</v>
      </c>
      <c r="E5547" s="6">
        <v>1453</v>
      </c>
      <c r="F5547" s="6">
        <v>1403</v>
      </c>
      <c r="G5547" t="b">
        <f t="shared" si="776"/>
        <v>0</v>
      </c>
      <c r="H5547" t="b">
        <f t="shared" si="777"/>
        <v>1</v>
      </c>
      <c r="I5547" t="b">
        <f t="shared" si="778"/>
        <v>1</v>
      </c>
      <c r="J5547" t="b">
        <f t="shared" si="779"/>
        <v>0</v>
      </c>
    </row>
    <row r="5548" spans="1:10" ht="25.5">
      <c r="A5548" s="1" t="s">
        <v>419</v>
      </c>
      <c r="B5548" t="str">
        <f t="shared" si="775"/>
        <v xml:space="preserve"> kętrzyński </v>
      </c>
      <c r="C5548" s="4" t="s">
        <v>7</v>
      </c>
      <c r="D5548" s="6">
        <v>3292</v>
      </c>
      <c r="E5548" s="6">
        <v>1691</v>
      </c>
      <c r="F5548" s="6">
        <v>1601</v>
      </c>
      <c r="G5548" t="b">
        <f t="shared" si="776"/>
        <v>0</v>
      </c>
      <c r="H5548" t="b">
        <f t="shared" si="777"/>
        <v>1</v>
      </c>
      <c r="I5548" t="b">
        <f t="shared" si="778"/>
        <v>1</v>
      </c>
      <c r="J5548" t="b">
        <f t="shared" si="779"/>
        <v>0</v>
      </c>
    </row>
    <row r="5549" spans="1:10" ht="25.5">
      <c r="A5549" s="1" t="s">
        <v>419</v>
      </c>
      <c r="B5549" t="str">
        <f t="shared" si="775"/>
        <v xml:space="preserve"> kętrzyński </v>
      </c>
      <c r="C5549" s="4" t="s">
        <v>8</v>
      </c>
      <c r="D5549" s="6">
        <v>3022</v>
      </c>
      <c r="E5549" s="6">
        <v>1591</v>
      </c>
      <c r="F5549" s="6">
        <v>1431</v>
      </c>
      <c r="G5549" t="b">
        <f t="shared" si="776"/>
        <v>0</v>
      </c>
      <c r="H5549" t="b">
        <f t="shared" si="777"/>
        <v>1</v>
      </c>
      <c r="I5549" t="b">
        <f t="shared" si="778"/>
        <v>1</v>
      </c>
      <c r="J5549" t="b">
        <f t="shared" si="779"/>
        <v>0</v>
      </c>
    </row>
    <row r="5550" spans="1:10" ht="25.5">
      <c r="A5550" s="1" t="s">
        <v>419</v>
      </c>
      <c r="B5550" t="str">
        <f t="shared" si="775"/>
        <v xml:space="preserve"> kętrzyński </v>
      </c>
      <c r="C5550" s="4" t="s">
        <v>9</v>
      </c>
      <c r="D5550" s="6">
        <v>3228</v>
      </c>
      <c r="E5550" s="6">
        <v>1747</v>
      </c>
      <c r="F5550" s="6">
        <v>1481</v>
      </c>
      <c r="G5550" t="b">
        <f t="shared" si="776"/>
        <v>0</v>
      </c>
      <c r="H5550" t="b">
        <f t="shared" si="777"/>
        <v>1</v>
      </c>
      <c r="I5550" t="b">
        <f t="shared" si="778"/>
        <v>1</v>
      </c>
      <c r="J5550" t="b">
        <f t="shared" si="779"/>
        <v>0</v>
      </c>
    </row>
    <row r="5551" spans="1:10" ht="25.5">
      <c r="A5551" s="1" t="s">
        <v>419</v>
      </c>
      <c r="B5551" t="str">
        <f t="shared" si="775"/>
        <v xml:space="preserve"> kętrzyński </v>
      </c>
      <c r="C5551" s="4" t="s">
        <v>10</v>
      </c>
      <c r="D5551" s="6">
        <v>4238</v>
      </c>
      <c r="E5551" s="6">
        <v>2215</v>
      </c>
      <c r="F5551" s="6">
        <v>2023</v>
      </c>
      <c r="G5551" t="b">
        <f t="shared" si="776"/>
        <v>0</v>
      </c>
      <c r="H5551" t="b">
        <f t="shared" si="777"/>
        <v>1</v>
      </c>
      <c r="I5551" t="b">
        <f t="shared" si="778"/>
        <v>1</v>
      </c>
      <c r="J5551" t="b">
        <f t="shared" si="779"/>
        <v>0</v>
      </c>
    </row>
    <row r="5552" spans="1:10" ht="25.5">
      <c r="A5552" s="1" t="s">
        <v>419</v>
      </c>
      <c r="B5552" t="str">
        <f t="shared" si="775"/>
        <v xml:space="preserve"> kętrzyński </v>
      </c>
      <c r="C5552" s="4" t="s">
        <v>11</v>
      </c>
      <c r="D5552" s="6">
        <v>4720</v>
      </c>
      <c r="E5552" s="6">
        <v>2500</v>
      </c>
      <c r="F5552" s="6">
        <v>2220</v>
      </c>
      <c r="G5552" t="b">
        <f t="shared" si="776"/>
        <v>0</v>
      </c>
      <c r="H5552" t="b">
        <f t="shared" si="777"/>
        <v>1</v>
      </c>
      <c r="I5552" t="b">
        <f t="shared" si="778"/>
        <v>1</v>
      </c>
      <c r="J5552" t="b">
        <f t="shared" si="779"/>
        <v>0</v>
      </c>
    </row>
    <row r="5553" spans="1:10" ht="25.5">
      <c r="A5553" s="1" t="s">
        <v>419</v>
      </c>
      <c r="B5553" t="str">
        <f t="shared" si="775"/>
        <v xml:space="preserve"> kętrzyński </v>
      </c>
      <c r="C5553" s="4" t="s">
        <v>12</v>
      </c>
      <c r="D5553" s="6">
        <v>5173</v>
      </c>
      <c r="E5553" s="6">
        <v>2753</v>
      </c>
      <c r="F5553" s="6">
        <v>2420</v>
      </c>
      <c r="G5553" t="b">
        <f t="shared" si="776"/>
        <v>0</v>
      </c>
      <c r="H5553" t="b">
        <f t="shared" si="777"/>
        <v>1</v>
      </c>
      <c r="I5553" t="b">
        <f t="shared" si="778"/>
        <v>1</v>
      </c>
      <c r="J5553" t="b">
        <f t="shared" si="779"/>
        <v>0</v>
      </c>
    </row>
    <row r="5554" spans="1:10" ht="25.5">
      <c r="A5554" s="1" t="s">
        <v>419</v>
      </c>
      <c r="B5554" t="str">
        <f t="shared" si="775"/>
        <v xml:space="preserve"> kętrzyński </v>
      </c>
      <c r="C5554" s="4" t="s">
        <v>13</v>
      </c>
      <c r="D5554" s="6">
        <v>4998</v>
      </c>
      <c r="E5554" s="6">
        <v>2590</v>
      </c>
      <c r="F5554" s="6">
        <v>2408</v>
      </c>
      <c r="G5554" t="b">
        <f t="shared" si="776"/>
        <v>0</v>
      </c>
      <c r="H5554" t="b">
        <f t="shared" si="777"/>
        <v>1</v>
      </c>
      <c r="I5554" t="b">
        <f t="shared" si="778"/>
        <v>1</v>
      </c>
      <c r="J5554" t="b">
        <f t="shared" si="779"/>
        <v>0</v>
      </c>
    </row>
    <row r="5555" spans="1:10" ht="25.5">
      <c r="A5555" s="1" t="s">
        <v>419</v>
      </c>
      <c r="B5555" t="str">
        <f t="shared" si="775"/>
        <v xml:space="preserve"> kętrzyński </v>
      </c>
      <c r="C5555" s="4" t="s">
        <v>14</v>
      </c>
      <c r="D5555" s="6">
        <v>4345</v>
      </c>
      <c r="E5555" s="6">
        <v>2255</v>
      </c>
      <c r="F5555" s="6">
        <v>2090</v>
      </c>
      <c r="G5555" t="b">
        <f t="shared" si="776"/>
        <v>0</v>
      </c>
      <c r="H5555" t="b">
        <f t="shared" si="777"/>
        <v>1</v>
      </c>
      <c r="I5555" t="b">
        <f t="shared" si="778"/>
        <v>1</v>
      </c>
      <c r="J5555" t="b">
        <f t="shared" si="779"/>
        <v>0</v>
      </c>
    </row>
    <row r="5556" spans="1:10" ht="25.5">
      <c r="A5556" s="1" t="s">
        <v>419</v>
      </c>
      <c r="B5556" t="str">
        <f t="shared" si="775"/>
        <v xml:space="preserve"> kętrzyński </v>
      </c>
      <c r="C5556" s="4" t="s">
        <v>15</v>
      </c>
      <c r="D5556" s="6">
        <v>3843</v>
      </c>
      <c r="E5556" s="6">
        <v>1921</v>
      </c>
      <c r="F5556" s="6">
        <v>1922</v>
      </c>
      <c r="G5556" t="b">
        <f t="shared" si="776"/>
        <v>0</v>
      </c>
      <c r="H5556" t="b">
        <f t="shared" si="777"/>
        <v>1</v>
      </c>
      <c r="I5556" t="b">
        <f t="shared" si="778"/>
        <v>1</v>
      </c>
      <c r="J5556" t="b">
        <f t="shared" si="779"/>
        <v>0</v>
      </c>
    </row>
    <row r="5557" spans="1:10" ht="25.5">
      <c r="A5557" s="1" t="s">
        <v>419</v>
      </c>
      <c r="B5557" t="str">
        <f t="shared" si="775"/>
        <v xml:space="preserve"> kętrzyński </v>
      </c>
      <c r="C5557" s="4" t="s">
        <v>16</v>
      </c>
      <c r="D5557" s="6">
        <v>4464</v>
      </c>
      <c r="E5557" s="6">
        <v>2235</v>
      </c>
      <c r="F5557" s="6">
        <v>2229</v>
      </c>
      <c r="G5557" t="b">
        <f t="shared" si="776"/>
        <v>0</v>
      </c>
      <c r="H5557" t="b">
        <f t="shared" si="777"/>
        <v>1</v>
      </c>
      <c r="I5557" t="b">
        <f t="shared" si="778"/>
        <v>1</v>
      </c>
      <c r="J5557" t="b">
        <f t="shared" si="779"/>
        <v>0</v>
      </c>
    </row>
    <row r="5558" spans="1:10" ht="25.5">
      <c r="A5558" s="1" t="s">
        <v>419</v>
      </c>
      <c r="B5558" t="str">
        <f t="shared" si="775"/>
        <v xml:space="preserve"> kętrzyński </v>
      </c>
      <c r="C5558" s="4" t="s">
        <v>17</v>
      </c>
      <c r="D5558" s="6">
        <v>5344</v>
      </c>
      <c r="E5558" s="6">
        <v>2630</v>
      </c>
      <c r="F5558" s="6">
        <v>2714</v>
      </c>
      <c r="G5558" t="b">
        <f t="shared" si="776"/>
        <v>0</v>
      </c>
      <c r="H5558" t="b">
        <f t="shared" si="777"/>
        <v>1</v>
      </c>
      <c r="I5558" t="b">
        <f t="shared" si="778"/>
        <v>1</v>
      </c>
      <c r="J5558" t="b">
        <f t="shared" si="779"/>
        <v>0</v>
      </c>
    </row>
    <row r="5559" spans="1:10" ht="25.5">
      <c r="A5559" s="1" t="s">
        <v>419</v>
      </c>
      <c r="B5559" t="str">
        <f t="shared" si="775"/>
        <v xml:space="preserve"> kętrzyński </v>
      </c>
      <c r="C5559" s="4" t="s">
        <v>18</v>
      </c>
      <c r="D5559" s="6">
        <v>4780</v>
      </c>
      <c r="E5559" s="6">
        <v>2251</v>
      </c>
      <c r="F5559" s="6">
        <v>2529</v>
      </c>
      <c r="G5559" t="b">
        <f t="shared" si="776"/>
        <v>0</v>
      </c>
      <c r="H5559" t="b">
        <f t="shared" si="777"/>
        <v>1</v>
      </c>
      <c r="I5559" t="b">
        <f t="shared" si="778"/>
        <v>1</v>
      </c>
      <c r="J5559" t="b">
        <f t="shared" si="779"/>
        <v>0</v>
      </c>
    </row>
    <row r="5560" spans="1:10" ht="25.5">
      <c r="A5560" s="1" t="s">
        <v>419</v>
      </c>
      <c r="B5560" t="str">
        <f t="shared" ref="B5560:B5623" si="783">IF(C5559="65+",C5560,B5559)</f>
        <v xml:space="preserve"> kętrzyński </v>
      </c>
      <c r="C5560" s="4" t="s">
        <v>19</v>
      </c>
      <c r="D5560" s="6">
        <v>3682</v>
      </c>
      <c r="E5560" s="6">
        <v>1695</v>
      </c>
      <c r="F5560" s="6">
        <v>1987</v>
      </c>
      <c r="G5560" t="b">
        <f t="shared" si="776"/>
        <v>0</v>
      </c>
      <c r="H5560" t="b">
        <f t="shared" si="777"/>
        <v>1</v>
      </c>
      <c r="I5560" t="b">
        <f t="shared" si="778"/>
        <v>1</v>
      </c>
      <c r="J5560" t="b">
        <f t="shared" si="779"/>
        <v>0</v>
      </c>
    </row>
    <row r="5561" spans="1:10" ht="25.5">
      <c r="A5561" s="1" t="s">
        <v>419</v>
      </c>
      <c r="B5561" t="str">
        <f t="shared" si="783"/>
        <v xml:space="preserve"> kętrzyński </v>
      </c>
      <c r="C5561" s="4" t="s">
        <v>5</v>
      </c>
      <c r="D5561" s="6">
        <v>4114</v>
      </c>
      <c r="E5561" s="6">
        <v>1368</v>
      </c>
      <c r="F5561" s="6">
        <v>2746</v>
      </c>
      <c r="G5561" t="b">
        <f t="shared" si="776"/>
        <v>1</v>
      </c>
      <c r="H5561" t="b">
        <f t="shared" si="777"/>
        <v>1</v>
      </c>
      <c r="I5561" t="b">
        <f t="shared" si="778"/>
        <v>0</v>
      </c>
      <c r="J5561" t="b">
        <f t="shared" si="779"/>
        <v>0</v>
      </c>
    </row>
    <row r="5562" spans="1:10" ht="25.5">
      <c r="A5562" s="1" t="s">
        <v>419</v>
      </c>
      <c r="B5562" t="str">
        <f t="shared" si="783"/>
        <v xml:space="preserve"> kętrzyński </v>
      </c>
      <c r="C5562" s="4" t="s">
        <v>4</v>
      </c>
      <c r="D5562" s="6">
        <f>SUM(D5560:D5561)</f>
        <v>7796</v>
      </c>
      <c r="E5562" s="6">
        <f>SUM(E5560:E5561)</f>
        <v>3063</v>
      </c>
      <c r="F5562" s="6">
        <f t="shared" ref="F5562" si="784">SUM(F5560:F5561)</f>
        <v>4733</v>
      </c>
      <c r="G5562" t="b">
        <f t="shared" si="776"/>
        <v>1</v>
      </c>
      <c r="H5562" t="b">
        <f t="shared" si="777"/>
        <v>0</v>
      </c>
      <c r="I5562" t="b">
        <f t="shared" si="778"/>
        <v>1</v>
      </c>
      <c r="J5562" t="b">
        <f t="shared" si="779"/>
        <v>0</v>
      </c>
    </row>
    <row r="5563" spans="1:10" ht="25.5">
      <c r="A5563" s="1" t="s">
        <v>419</v>
      </c>
      <c r="B5563" t="str">
        <f t="shared" si="783"/>
        <v xml:space="preserve"> lidzbarski </v>
      </c>
      <c r="C5563" s="4" t="s">
        <v>351</v>
      </c>
      <c r="D5563" s="6">
        <v>42171</v>
      </c>
      <c r="E5563" s="6">
        <v>20813</v>
      </c>
      <c r="F5563" s="6">
        <v>21358</v>
      </c>
      <c r="G5563" t="b">
        <f t="shared" si="776"/>
        <v>1</v>
      </c>
      <c r="H5563" t="b">
        <f t="shared" si="777"/>
        <v>1</v>
      </c>
      <c r="I5563" t="b">
        <f t="shared" si="778"/>
        <v>1</v>
      </c>
      <c r="J5563" t="b">
        <f t="shared" si="779"/>
        <v>1</v>
      </c>
    </row>
    <row r="5564" spans="1:10" ht="25.5">
      <c r="A5564" s="1" t="s">
        <v>419</v>
      </c>
      <c r="B5564" t="str">
        <f t="shared" si="783"/>
        <v xml:space="preserve"> lidzbarski </v>
      </c>
      <c r="C5564" s="4" t="s">
        <v>6</v>
      </c>
      <c r="D5564" s="6">
        <v>2006</v>
      </c>
      <c r="E5564" s="6">
        <v>1062</v>
      </c>
      <c r="F5564" s="6">
        <v>944</v>
      </c>
      <c r="G5564" t="b">
        <f t="shared" si="776"/>
        <v>0</v>
      </c>
      <c r="H5564" t="b">
        <f t="shared" si="777"/>
        <v>1</v>
      </c>
      <c r="I5564" t="b">
        <f t="shared" si="778"/>
        <v>1</v>
      </c>
      <c r="J5564" t="b">
        <f t="shared" si="779"/>
        <v>0</v>
      </c>
    </row>
    <row r="5565" spans="1:10" ht="25.5">
      <c r="A5565" s="1" t="s">
        <v>419</v>
      </c>
      <c r="B5565" t="str">
        <f t="shared" si="783"/>
        <v xml:space="preserve"> lidzbarski </v>
      </c>
      <c r="C5565" s="4" t="s">
        <v>7</v>
      </c>
      <c r="D5565" s="6">
        <v>2299</v>
      </c>
      <c r="E5565" s="6">
        <v>1173</v>
      </c>
      <c r="F5565" s="6">
        <v>1126</v>
      </c>
      <c r="G5565" t="b">
        <f t="shared" si="776"/>
        <v>0</v>
      </c>
      <c r="H5565" t="b">
        <f t="shared" si="777"/>
        <v>1</v>
      </c>
      <c r="I5565" t="b">
        <f t="shared" si="778"/>
        <v>1</v>
      </c>
      <c r="J5565" t="b">
        <f t="shared" si="779"/>
        <v>0</v>
      </c>
    </row>
    <row r="5566" spans="1:10" ht="25.5">
      <c r="A5566" s="1" t="s">
        <v>419</v>
      </c>
      <c r="B5566" t="str">
        <f t="shared" si="783"/>
        <v xml:space="preserve"> lidzbarski </v>
      </c>
      <c r="C5566" s="4" t="s">
        <v>8</v>
      </c>
      <c r="D5566" s="6">
        <v>1986</v>
      </c>
      <c r="E5566" s="6">
        <v>1064</v>
      </c>
      <c r="F5566" s="6">
        <v>922</v>
      </c>
      <c r="G5566" t="b">
        <f t="shared" si="776"/>
        <v>0</v>
      </c>
      <c r="H5566" t="b">
        <f t="shared" si="777"/>
        <v>1</v>
      </c>
      <c r="I5566" t="b">
        <f t="shared" si="778"/>
        <v>1</v>
      </c>
      <c r="J5566" t="b">
        <f t="shared" si="779"/>
        <v>0</v>
      </c>
    </row>
    <row r="5567" spans="1:10" ht="25.5">
      <c r="A5567" s="1" t="s">
        <v>419</v>
      </c>
      <c r="B5567" t="str">
        <f t="shared" si="783"/>
        <v xml:space="preserve"> lidzbarski </v>
      </c>
      <c r="C5567" s="4" t="s">
        <v>9</v>
      </c>
      <c r="D5567" s="6">
        <v>2218</v>
      </c>
      <c r="E5567" s="6">
        <v>1143</v>
      </c>
      <c r="F5567" s="6">
        <v>1075</v>
      </c>
      <c r="G5567" t="b">
        <f t="shared" si="776"/>
        <v>0</v>
      </c>
      <c r="H5567" t="b">
        <f t="shared" si="777"/>
        <v>1</v>
      </c>
      <c r="I5567" t="b">
        <f t="shared" si="778"/>
        <v>1</v>
      </c>
      <c r="J5567" t="b">
        <f t="shared" si="779"/>
        <v>0</v>
      </c>
    </row>
    <row r="5568" spans="1:10" ht="25.5">
      <c r="A5568" s="1" t="s">
        <v>419</v>
      </c>
      <c r="B5568" t="str">
        <f t="shared" si="783"/>
        <v xml:space="preserve"> lidzbarski </v>
      </c>
      <c r="C5568" s="4" t="s">
        <v>10</v>
      </c>
      <c r="D5568" s="6">
        <v>2966</v>
      </c>
      <c r="E5568" s="6">
        <v>1500</v>
      </c>
      <c r="F5568" s="6">
        <v>1466</v>
      </c>
      <c r="G5568" t="b">
        <f t="shared" si="776"/>
        <v>0</v>
      </c>
      <c r="H5568" t="b">
        <f t="shared" si="777"/>
        <v>1</v>
      </c>
      <c r="I5568" t="b">
        <f t="shared" si="778"/>
        <v>1</v>
      </c>
      <c r="J5568" t="b">
        <f t="shared" si="779"/>
        <v>0</v>
      </c>
    </row>
    <row r="5569" spans="1:10" ht="25.5">
      <c r="A5569" s="1" t="s">
        <v>419</v>
      </c>
      <c r="B5569" t="str">
        <f t="shared" si="783"/>
        <v xml:space="preserve"> lidzbarski </v>
      </c>
      <c r="C5569" s="4" t="s">
        <v>11</v>
      </c>
      <c r="D5569" s="6">
        <v>3196</v>
      </c>
      <c r="E5569" s="6">
        <v>1681</v>
      </c>
      <c r="F5569" s="6">
        <v>1515</v>
      </c>
      <c r="G5569" t="b">
        <f t="shared" ref="G5569:G5632" si="785">IFERROR(IF(SEARCH(" - ",C5569)&gt;0,FALSE,TRUE),TRUE)</f>
        <v>0</v>
      </c>
      <c r="H5569" t="b">
        <f t="shared" ref="H5569:H5632" si="786">IFERROR(IF(SEARCH("65+",C5569)&gt;0,FALSE,TRUE),TRUE)</f>
        <v>1</v>
      </c>
      <c r="I5569" t="b">
        <f t="shared" ref="I5569:I5632" si="787">IFERROR(IF(SEARCH("70",C5569)&gt;0,FALSE,TRUE),TRUE)</f>
        <v>1</v>
      </c>
      <c r="J5569" t="b">
        <f t="shared" ref="J5569:J5632" si="788">AND(G5569:I5569)</f>
        <v>0</v>
      </c>
    </row>
    <row r="5570" spans="1:10" ht="25.5">
      <c r="A5570" s="1" t="s">
        <v>419</v>
      </c>
      <c r="B5570" t="str">
        <f t="shared" si="783"/>
        <v xml:space="preserve"> lidzbarski </v>
      </c>
      <c r="C5570" s="4" t="s">
        <v>12</v>
      </c>
      <c r="D5570" s="6">
        <v>3417</v>
      </c>
      <c r="E5570" s="6">
        <v>1827</v>
      </c>
      <c r="F5570" s="6">
        <v>1590</v>
      </c>
      <c r="G5570" t="b">
        <f t="shared" si="785"/>
        <v>0</v>
      </c>
      <c r="H5570" t="b">
        <f t="shared" si="786"/>
        <v>1</v>
      </c>
      <c r="I5570" t="b">
        <f t="shared" si="787"/>
        <v>1</v>
      </c>
      <c r="J5570" t="b">
        <f t="shared" si="788"/>
        <v>0</v>
      </c>
    </row>
    <row r="5571" spans="1:10" ht="25.5">
      <c r="A5571" s="1" t="s">
        <v>419</v>
      </c>
      <c r="B5571" t="str">
        <f t="shared" si="783"/>
        <v xml:space="preserve"> lidzbarski </v>
      </c>
      <c r="C5571" s="4" t="s">
        <v>13</v>
      </c>
      <c r="D5571" s="6">
        <v>3153</v>
      </c>
      <c r="E5571" s="6">
        <v>1655</v>
      </c>
      <c r="F5571" s="6">
        <v>1498</v>
      </c>
      <c r="G5571" t="b">
        <f t="shared" si="785"/>
        <v>0</v>
      </c>
      <c r="H5571" t="b">
        <f t="shared" si="786"/>
        <v>1</v>
      </c>
      <c r="I5571" t="b">
        <f t="shared" si="787"/>
        <v>1</v>
      </c>
      <c r="J5571" t="b">
        <f t="shared" si="788"/>
        <v>0</v>
      </c>
    </row>
    <row r="5572" spans="1:10" ht="25.5">
      <c r="A5572" s="1" t="s">
        <v>419</v>
      </c>
      <c r="B5572" t="str">
        <f t="shared" si="783"/>
        <v xml:space="preserve"> lidzbarski </v>
      </c>
      <c r="C5572" s="4" t="s">
        <v>14</v>
      </c>
      <c r="D5572" s="6">
        <v>2927</v>
      </c>
      <c r="E5572" s="6">
        <v>1555</v>
      </c>
      <c r="F5572" s="6">
        <v>1372</v>
      </c>
      <c r="G5572" t="b">
        <f t="shared" si="785"/>
        <v>0</v>
      </c>
      <c r="H5572" t="b">
        <f t="shared" si="786"/>
        <v>1</v>
      </c>
      <c r="I5572" t="b">
        <f t="shared" si="787"/>
        <v>1</v>
      </c>
      <c r="J5572" t="b">
        <f t="shared" si="788"/>
        <v>0</v>
      </c>
    </row>
    <row r="5573" spans="1:10" ht="25.5">
      <c r="A5573" s="1" t="s">
        <v>419</v>
      </c>
      <c r="B5573" t="str">
        <f t="shared" si="783"/>
        <v xml:space="preserve"> lidzbarski </v>
      </c>
      <c r="C5573" s="4" t="s">
        <v>15</v>
      </c>
      <c r="D5573" s="6">
        <v>2613</v>
      </c>
      <c r="E5573" s="6">
        <v>1309</v>
      </c>
      <c r="F5573" s="6">
        <v>1304</v>
      </c>
      <c r="G5573" t="b">
        <f t="shared" si="785"/>
        <v>0</v>
      </c>
      <c r="H5573" t="b">
        <f t="shared" si="786"/>
        <v>1</v>
      </c>
      <c r="I5573" t="b">
        <f t="shared" si="787"/>
        <v>1</v>
      </c>
      <c r="J5573" t="b">
        <f t="shared" si="788"/>
        <v>0</v>
      </c>
    </row>
    <row r="5574" spans="1:10" ht="25.5">
      <c r="A5574" s="1" t="s">
        <v>419</v>
      </c>
      <c r="B5574" t="str">
        <f t="shared" si="783"/>
        <v xml:space="preserve"> lidzbarski </v>
      </c>
      <c r="C5574" s="4" t="s">
        <v>16</v>
      </c>
      <c r="D5574" s="6">
        <v>2920</v>
      </c>
      <c r="E5574" s="6">
        <v>1497</v>
      </c>
      <c r="F5574" s="6">
        <v>1423</v>
      </c>
      <c r="G5574" t="b">
        <f t="shared" si="785"/>
        <v>0</v>
      </c>
      <c r="H5574" t="b">
        <f t="shared" si="786"/>
        <v>1</v>
      </c>
      <c r="I5574" t="b">
        <f t="shared" si="787"/>
        <v>1</v>
      </c>
      <c r="J5574" t="b">
        <f t="shared" si="788"/>
        <v>0</v>
      </c>
    </row>
    <row r="5575" spans="1:10" ht="25.5">
      <c r="A5575" s="1" t="s">
        <v>419</v>
      </c>
      <c r="B5575" t="str">
        <f t="shared" si="783"/>
        <v xml:space="preserve"> lidzbarski </v>
      </c>
      <c r="C5575" s="4" t="s">
        <v>17</v>
      </c>
      <c r="D5575" s="6">
        <v>3169</v>
      </c>
      <c r="E5575" s="6">
        <v>1553</v>
      </c>
      <c r="F5575" s="6">
        <v>1616</v>
      </c>
      <c r="G5575" t="b">
        <f t="shared" si="785"/>
        <v>0</v>
      </c>
      <c r="H5575" t="b">
        <f t="shared" si="786"/>
        <v>1</v>
      </c>
      <c r="I5575" t="b">
        <f t="shared" si="787"/>
        <v>1</v>
      </c>
      <c r="J5575" t="b">
        <f t="shared" si="788"/>
        <v>0</v>
      </c>
    </row>
    <row r="5576" spans="1:10" ht="25.5">
      <c r="A5576" s="1" t="s">
        <v>419</v>
      </c>
      <c r="B5576" t="str">
        <f t="shared" si="783"/>
        <v xml:space="preserve"> lidzbarski </v>
      </c>
      <c r="C5576" s="4" t="s">
        <v>18</v>
      </c>
      <c r="D5576" s="6">
        <v>2942</v>
      </c>
      <c r="E5576" s="6">
        <v>1400</v>
      </c>
      <c r="F5576" s="6">
        <v>1542</v>
      </c>
      <c r="G5576" t="b">
        <f t="shared" si="785"/>
        <v>0</v>
      </c>
      <c r="H5576" t="b">
        <f t="shared" si="786"/>
        <v>1</v>
      </c>
      <c r="I5576" t="b">
        <f t="shared" si="787"/>
        <v>1</v>
      </c>
      <c r="J5576" t="b">
        <f t="shared" si="788"/>
        <v>0</v>
      </c>
    </row>
    <row r="5577" spans="1:10" ht="25.5">
      <c r="A5577" s="1" t="s">
        <v>419</v>
      </c>
      <c r="B5577" t="str">
        <f t="shared" si="783"/>
        <v xml:space="preserve"> lidzbarski </v>
      </c>
      <c r="C5577" s="4" t="s">
        <v>19</v>
      </c>
      <c r="D5577" s="6">
        <v>2245</v>
      </c>
      <c r="E5577" s="6">
        <v>1026</v>
      </c>
      <c r="F5577" s="6">
        <v>1219</v>
      </c>
      <c r="G5577" t="b">
        <f t="shared" si="785"/>
        <v>0</v>
      </c>
      <c r="H5577" t="b">
        <f t="shared" si="786"/>
        <v>1</v>
      </c>
      <c r="I5577" t="b">
        <f t="shared" si="787"/>
        <v>1</v>
      </c>
      <c r="J5577" t="b">
        <f t="shared" si="788"/>
        <v>0</v>
      </c>
    </row>
    <row r="5578" spans="1:10" ht="25.5">
      <c r="A5578" s="1" t="s">
        <v>419</v>
      </c>
      <c r="B5578" t="str">
        <f t="shared" si="783"/>
        <v xml:space="preserve"> lidzbarski </v>
      </c>
      <c r="C5578" s="4" t="s">
        <v>5</v>
      </c>
      <c r="D5578" s="6">
        <v>4114</v>
      </c>
      <c r="E5578" s="6">
        <v>1368</v>
      </c>
      <c r="F5578" s="6">
        <v>2746</v>
      </c>
      <c r="G5578" t="b">
        <f t="shared" si="785"/>
        <v>1</v>
      </c>
      <c r="H5578" t="b">
        <f t="shared" si="786"/>
        <v>1</v>
      </c>
      <c r="I5578" t="b">
        <f t="shared" si="787"/>
        <v>0</v>
      </c>
      <c r="J5578" t="b">
        <f t="shared" si="788"/>
        <v>0</v>
      </c>
    </row>
    <row r="5579" spans="1:10" ht="25.5">
      <c r="A5579" s="1" t="s">
        <v>419</v>
      </c>
      <c r="B5579" t="str">
        <f t="shared" si="783"/>
        <v xml:space="preserve"> lidzbarski </v>
      </c>
      <c r="C5579" s="4" t="s">
        <v>4</v>
      </c>
      <c r="D5579" s="6">
        <f>SUM(D5577:D5578)</f>
        <v>6359</v>
      </c>
      <c r="E5579" s="6">
        <f>SUM(E5577:E5578)</f>
        <v>2394</v>
      </c>
      <c r="F5579" s="6">
        <f t="shared" ref="F5579" si="789">SUM(F5577:F5578)</f>
        <v>3965</v>
      </c>
      <c r="G5579" t="b">
        <f t="shared" si="785"/>
        <v>1</v>
      </c>
      <c r="H5579" t="b">
        <f t="shared" si="786"/>
        <v>0</v>
      </c>
      <c r="I5579" t="b">
        <f t="shared" si="787"/>
        <v>1</v>
      </c>
      <c r="J5579" t="b">
        <f t="shared" si="788"/>
        <v>0</v>
      </c>
    </row>
    <row r="5580" spans="1:10" ht="25.5">
      <c r="A5580" s="1" t="s">
        <v>419</v>
      </c>
      <c r="B5580" t="str">
        <f t="shared" si="783"/>
        <v xml:space="preserve"> mrągowski </v>
      </c>
      <c r="C5580" s="4" t="s">
        <v>352</v>
      </c>
      <c r="D5580" s="6">
        <v>50623</v>
      </c>
      <c r="E5580" s="6">
        <v>24829</v>
      </c>
      <c r="F5580" s="6">
        <v>25794</v>
      </c>
      <c r="G5580" t="b">
        <f t="shared" si="785"/>
        <v>1</v>
      </c>
      <c r="H5580" t="b">
        <f t="shared" si="786"/>
        <v>1</v>
      </c>
      <c r="I5580" t="b">
        <f t="shared" si="787"/>
        <v>1</v>
      </c>
      <c r="J5580" t="b">
        <f t="shared" si="788"/>
        <v>1</v>
      </c>
    </row>
    <row r="5581" spans="1:10" ht="25.5">
      <c r="A5581" s="1" t="s">
        <v>419</v>
      </c>
      <c r="B5581" t="str">
        <f t="shared" si="783"/>
        <v xml:space="preserve"> mrągowski </v>
      </c>
      <c r="C5581" s="4" t="s">
        <v>6</v>
      </c>
      <c r="D5581" s="6">
        <v>2356</v>
      </c>
      <c r="E5581" s="6">
        <v>1211</v>
      </c>
      <c r="F5581" s="6">
        <v>1145</v>
      </c>
      <c r="G5581" t="b">
        <f t="shared" si="785"/>
        <v>0</v>
      </c>
      <c r="H5581" t="b">
        <f t="shared" si="786"/>
        <v>1</v>
      </c>
      <c r="I5581" t="b">
        <f t="shared" si="787"/>
        <v>1</v>
      </c>
      <c r="J5581" t="b">
        <f t="shared" si="788"/>
        <v>0</v>
      </c>
    </row>
    <row r="5582" spans="1:10" ht="25.5">
      <c r="A5582" s="1" t="s">
        <v>419</v>
      </c>
      <c r="B5582" t="str">
        <f t="shared" si="783"/>
        <v xml:space="preserve"> mrągowski </v>
      </c>
      <c r="C5582" s="4" t="s">
        <v>7</v>
      </c>
      <c r="D5582" s="6">
        <v>2751</v>
      </c>
      <c r="E5582" s="6">
        <v>1427</v>
      </c>
      <c r="F5582" s="6">
        <v>1324</v>
      </c>
      <c r="G5582" t="b">
        <f t="shared" si="785"/>
        <v>0</v>
      </c>
      <c r="H5582" t="b">
        <f t="shared" si="786"/>
        <v>1</v>
      </c>
      <c r="I5582" t="b">
        <f t="shared" si="787"/>
        <v>1</v>
      </c>
      <c r="J5582" t="b">
        <f t="shared" si="788"/>
        <v>0</v>
      </c>
    </row>
    <row r="5583" spans="1:10" ht="25.5">
      <c r="A5583" s="1" t="s">
        <v>419</v>
      </c>
      <c r="B5583" t="str">
        <f t="shared" si="783"/>
        <v xml:space="preserve"> mrągowski </v>
      </c>
      <c r="C5583" s="4" t="s">
        <v>8</v>
      </c>
      <c r="D5583" s="6">
        <v>2574</v>
      </c>
      <c r="E5583" s="6">
        <v>1250</v>
      </c>
      <c r="F5583" s="6">
        <v>1324</v>
      </c>
      <c r="G5583" t="b">
        <f t="shared" si="785"/>
        <v>0</v>
      </c>
      <c r="H5583" t="b">
        <f t="shared" si="786"/>
        <v>1</v>
      </c>
      <c r="I5583" t="b">
        <f t="shared" si="787"/>
        <v>1</v>
      </c>
      <c r="J5583" t="b">
        <f t="shared" si="788"/>
        <v>0</v>
      </c>
    </row>
    <row r="5584" spans="1:10" ht="25.5">
      <c r="A5584" s="1" t="s">
        <v>419</v>
      </c>
      <c r="B5584" t="str">
        <f t="shared" si="783"/>
        <v xml:space="preserve"> mrągowski </v>
      </c>
      <c r="C5584" s="4" t="s">
        <v>9</v>
      </c>
      <c r="D5584" s="6">
        <v>2723</v>
      </c>
      <c r="E5584" s="6">
        <v>1375</v>
      </c>
      <c r="F5584" s="6">
        <v>1348</v>
      </c>
      <c r="G5584" t="b">
        <f t="shared" si="785"/>
        <v>0</v>
      </c>
      <c r="H5584" t="b">
        <f t="shared" si="786"/>
        <v>1</v>
      </c>
      <c r="I5584" t="b">
        <f t="shared" si="787"/>
        <v>1</v>
      </c>
      <c r="J5584" t="b">
        <f t="shared" si="788"/>
        <v>0</v>
      </c>
    </row>
    <row r="5585" spans="1:10" ht="25.5">
      <c r="A5585" s="1" t="s">
        <v>419</v>
      </c>
      <c r="B5585" t="str">
        <f t="shared" si="783"/>
        <v xml:space="preserve"> mrągowski </v>
      </c>
      <c r="C5585" s="4" t="s">
        <v>10</v>
      </c>
      <c r="D5585" s="6">
        <v>3393</v>
      </c>
      <c r="E5585" s="6">
        <v>1739</v>
      </c>
      <c r="F5585" s="6">
        <v>1654</v>
      </c>
      <c r="G5585" t="b">
        <f t="shared" si="785"/>
        <v>0</v>
      </c>
      <c r="H5585" t="b">
        <f t="shared" si="786"/>
        <v>1</v>
      </c>
      <c r="I5585" t="b">
        <f t="shared" si="787"/>
        <v>1</v>
      </c>
      <c r="J5585" t="b">
        <f t="shared" si="788"/>
        <v>0</v>
      </c>
    </row>
    <row r="5586" spans="1:10" ht="25.5">
      <c r="A5586" s="1" t="s">
        <v>419</v>
      </c>
      <c r="B5586" t="str">
        <f t="shared" si="783"/>
        <v xml:space="preserve"> mrągowski </v>
      </c>
      <c r="C5586" s="4" t="s">
        <v>11</v>
      </c>
      <c r="D5586" s="6">
        <v>3819</v>
      </c>
      <c r="E5586" s="6">
        <v>2069</v>
      </c>
      <c r="F5586" s="6">
        <v>1750</v>
      </c>
      <c r="G5586" t="b">
        <f t="shared" si="785"/>
        <v>0</v>
      </c>
      <c r="H5586" t="b">
        <f t="shared" si="786"/>
        <v>1</v>
      </c>
      <c r="I5586" t="b">
        <f t="shared" si="787"/>
        <v>1</v>
      </c>
      <c r="J5586" t="b">
        <f t="shared" si="788"/>
        <v>0</v>
      </c>
    </row>
    <row r="5587" spans="1:10" ht="25.5">
      <c r="A5587" s="1" t="s">
        <v>419</v>
      </c>
      <c r="B5587" t="str">
        <f t="shared" si="783"/>
        <v xml:space="preserve"> mrągowski </v>
      </c>
      <c r="C5587" s="4" t="s">
        <v>12</v>
      </c>
      <c r="D5587" s="6">
        <v>4192</v>
      </c>
      <c r="E5587" s="6">
        <v>2165</v>
      </c>
      <c r="F5587" s="6">
        <v>2027</v>
      </c>
      <c r="G5587" t="b">
        <f t="shared" si="785"/>
        <v>0</v>
      </c>
      <c r="H5587" t="b">
        <f t="shared" si="786"/>
        <v>1</v>
      </c>
      <c r="I5587" t="b">
        <f t="shared" si="787"/>
        <v>1</v>
      </c>
      <c r="J5587" t="b">
        <f t="shared" si="788"/>
        <v>0</v>
      </c>
    </row>
    <row r="5588" spans="1:10" ht="25.5">
      <c r="A5588" s="1" t="s">
        <v>419</v>
      </c>
      <c r="B5588" t="str">
        <f t="shared" si="783"/>
        <v xml:space="preserve"> mrągowski </v>
      </c>
      <c r="C5588" s="4" t="s">
        <v>13</v>
      </c>
      <c r="D5588" s="6">
        <v>3931</v>
      </c>
      <c r="E5588" s="6">
        <v>1976</v>
      </c>
      <c r="F5588" s="6">
        <v>1955</v>
      </c>
      <c r="G5588" t="b">
        <f t="shared" si="785"/>
        <v>0</v>
      </c>
      <c r="H5588" t="b">
        <f t="shared" si="786"/>
        <v>1</v>
      </c>
      <c r="I5588" t="b">
        <f t="shared" si="787"/>
        <v>1</v>
      </c>
      <c r="J5588" t="b">
        <f t="shared" si="788"/>
        <v>0</v>
      </c>
    </row>
    <row r="5589" spans="1:10" ht="25.5">
      <c r="A5589" s="1" t="s">
        <v>419</v>
      </c>
      <c r="B5589" t="str">
        <f t="shared" si="783"/>
        <v xml:space="preserve"> mrągowski </v>
      </c>
      <c r="C5589" s="4" t="s">
        <v>14</v>
      </c>
      <c r="D5589" s="6">
        <v>3498</v>
      </c>
      <c r="E5589" s="6">
        <v>1797</v>
      </c>
      <c r="F5589" s="6">
        <v>1701</v>
      </c>
      <c r="G5589" t="b">
        <f t="shared" si="785"/>
        <v>0</v>
      </c>
      <c r="H5589" t="b">
        <f t="shared" si="786"/>
        <v>1</v>
      </c>
      <c r="I5589" t="b">
        <f t="shared" si="787"/>
        <v>1</v>
      </c>
      <c r="J5589" t="b">
        <f t="shared" si="788"/>
        <v>0</v>
      </c>
    </row>
    <row r="5590" spans="1:10" ht="25.5">
      <c r="A5590" s="1" t="s">
        <v>419</v>
      </c>
      <c r="B5590" t="str">
        <f t="shared" si="783"/>
        <v xml:space="preserve"> mrągowski </v>
      </c>
      <c r="C5590" s="4" t="s">
        <v>15</v>
      </c>
      <c r="D5590" s="6">
        <v>3168</v>
      </c>
      <c r="E5590" s="6">
        <v>1602</v>
      </c>
      <c r="F5590" s="6">
        <v>1566</v>
      </c>
      <c r="G5590" t="b">
        <f t="shared" si="785"/>
        <v>0</v>
      </c>
      <c r="H5590" t="b">
        <f t="shared" si="786"/>
        <v>1</v>
      </c>
      <c r="I5590" t="b">
        <f t="shared" si="787"/>
        <v>1</v>
      </c>
      <c r="J5590" t="b">
        <f t="shared" si="788"/>
        <v>0</v>
      </c>
    </row>
    <row r="5591" spans="1:10" ht="25.5">
      <c r="A5591" s="1" t="s">
        <v>419</v>
      </c>
      <c r="B5591" t="str">
        <f t="shared" si="783"/>
        <v xml:space="preserve"> mrągowski </v>
      </c>
      <c r="C5591" s="4" t="s">
        <v>16</v>
      </c>
      <c r="D5591" s="6">
        <v>3658</v>
      </c>
      <c r="E5591" s="6">
        <v>1805</v>
      </c>
      <c r="F5591" s="6">
        <v>1853</v>
      </c>
      <c r="G5591" t="b">
        <f t="shared" si="785"/>
        <v>0</v>
      </c>
      <c r="H5591" t="b">
        <f t="shared" si="786"/>
        <v>1</v>
      </c>
      <c r="I5591" t="b">
        <f t="shared" si="787"/>
        <v>1</v>
      </c>
      <c r="J5591" t="b">
        <f t="shared" si="788"/>
        <v>0</v>
      </c>
    </row>
    <row r="5592" spans="1:10" ht="25.5">
      <c r="A5592" s="1" t="s">
        <v>419</v>
      </c>
      <c r="B5592" t="str">
        <f t="shared" si="783"/>
        <v xml:space="preserve"> mrągowski </v>
      </c>
      <c r="C5592" s="4" t="s">
        <v>17</v>
      </c>
      <c r="D5592" s="6">
        <v>4155</v>
      </c>
      <c r="E5592" s="6">
        <v>2026</v>
      </c>
      <c r="F5592" s="6">
        <v>2129</v>
      </c>
      <c r="G5592" t="b">
        <f t="shared" si="785"/>
        <v>0</v>
      </c>
      <c r="H5592" t="b">
        <f t="shared" si="786"/>
        <v>1</v>
      </c>
      <c r="I5592" t="b">
        <f t="shared" si="787"/>
        <v>1</v>
      </c>
      <c r="J5592" t="b">
        <f t="shared" si="788"/>
        <v>0</v>
      </c>
    </row>
    <row r="5593" spans="1:10" ht="25.5">
      <c r="A5593" s="1" t="s">
        <v>419</v>
      </c>
      <c r="B5593" t="str">
        <f t="shared" si="783"/>
        <v xml:space="preserve"> mrągowski </v>
      </c>
      <c r="C5593" s="4" t="s">
        <v>18</v>
      </c>
      <c r="D5593" s="6">
        <v>3427</v>
      </c>
      <c r="E5593" s="6">
        <v>1659</v>
      </c>
      <c r="F5593" s="6">
        <v>1768</v>
      </c>
      <c r="G5593" t="b">
        <f t="shared" si="785"/>
        <v>0</v>
      </c>
      <c r="H5593" t="b">
        <f t="shared" si="786"/>
        <v>1</v>
      </c>
      <c r="I5593" t="b">
        <f t="shared" si="787"/>
        <v>1</v>
      </c>
      <c r="J5593" t="b">
        <f t="shared" si="788"/>
        <v>0</v>
      </c>
    </row>
    <row r="5594" spans="1:10" ht="25.5">
      <c r="A5594" s="1" t="s">
        <v>419</v>
      </c>
      <c r="B5594" t="str">
        <f t="shared" si="783"/>
        <v xml:space="preserve"> mrągowski </v>
      </c>
      <c r="C5594" s="4" t="s">
        <v>19</v>
      </c>
      <c r="D5594" s="6">
        <v>2602</v>
      </c>
      <c r="E5594" s="6">
        <v>1189</v>
      </c>
      <c r="F5594" s="6">
        <v>1413</v>
      </c>
      <c r="G5594" t="b">
        <f t="shared" si="785"/>
        <v>0</v>
      </c>
      <c r="H5594" t="b">
        <f t="shared" si="786"/>
        <v>1</v>
      </c>
      <c r="I5594" t="b">
        <f t="shared" si="787"/>
        <v>1</v>
      </c>
      <c r="J5594" t="b">
        <f t="shared" si="788"/>
        <v>0</v>
      </c>
    </row>
    <row r="5595" spans="1:10" ht="25.5">
      <c r="A5595" s="1" t="s">
        <v>419</v>
      </c>
      <c r="B5595" t="str">
        <f t="shared" si="783"/>
        <v xml:space="preserve"> mrągowski </v>
      </c>
      <c r="C5595" s="4" t="s">
        <v>5</v>
      </c>
      <c r="D5595" s="6">
        <v>4376</v>
      </c>
      <c r="E5595" s="6">
        <v>1539</v>
      </c>
      <c r="F5595" s="6">
        <v>2837</v>
      </c>
      <c r="G5595" t="b">
        <f t="shared" si="785"/>
        <v>1</v>
      </c>
      <c r="H5595" t="b">
        <f t="shared" si="786"/>
        <v>1</v>
      </c>
      <c r="I5595" t="b">
        <f t="shared" si="787"/>
        <v>0</v>
      </c>
      <c r="J5595" t="b">
        <f t="shared" si="788"/>
        <v>0</v>
      </c>
    </row>
    <row r="5596" spans="1:10" ht="25.5">
      <c r="A5596" s="1" t="s">
        <v>419</v>
      </c>
      <c r="B5596" t="str">
        <f t="shared" si="783"/>
        <v xml:space="preserve"> mrągowski </v>
      </c>
      <c r="C5596" s="4" t="s">
        <v>4</v>
      </c>
      <c r="D5596" s="6">
        <f>SUM(D5594:D5595)</f>
        <v>6978</v>
      </c>
      <c r="E5596" s="6">
        <f>SUM(E5594:E5595)</f>
        <v>2728</v>
      </c>
      <c r="F5596" s="6">
        <f t="shared" ref="F5596" si="790">SUM(F5594:F5595)</f>
        <v>4250</v>
      </c>
      <c r="G5596" t="b">
        <f t="shared" si="785"/>
        <v>1</v>
      </c>
      <c r="H5596" t="b">
        <f t="shared" si="786"/>
        <v>0</v>
      </c>
      <c r="I5596" t="b">
        <f t="shared" si="787"/>
        <v>1</v>
      </c>
      <c r="J5596" t="b">
        <f t="shared" si="788"/>
        <v>0</v>
      </c>
    </row>
    <row r="5597" spans="1:10" ht="25.5">
      <c r="A5597" s="1" t="s">
        <v>419</v>
      </c>
      <c r="B5597" t="str">
        <f t="shared" si="783"/>
        <v xml:space="preserve"> nidzicki </v>
      </c>
      <c r="C5597" s="4" t="s">
        <v>353</v>
      </c>
      <c r="D5597" s="6">
        <v>33558</v>
      </c>
      <c r="E5597" s="6">
        <v>16688</v>
      </c>
      <c r="F5597" s="6">
        <v>16870</v>
      </c>
      <c r="G5597" t="b">
        <f t="shared" si="785"/>
        <v>1</v>
      </c>
      <c r="H5597" t="b">
        <f t="shared" si="786"/>
        <v>1</v>
      </c>
      <c r="I5597" t="b">
        <f t="shared" si="787"/>
        <v>1</v>
      </c>
      <c r="J5597" t="b">
        <f t="shared" si="788"/>
        <v>1</v>
      </c>
    </row>
    <row r="5598" spans="1:10" ht="25.5">
      <c r="A5598" s="1" t="s">
        <v>419</v>
      </c>
      <c r="B5598" t="str">
        <f t="shared" si="783"/>
        <v xml:space="preserve"> nidzicki </v>
      </c>
      <c r="C5598" s="4" t="s">
        <v>6</v>
      </c>
      <c r="D5598" s="6">
        <v>1599</v>
      </c>
      <c r="E5598" s="6">
        <v>800</v>
      </c>
      <c r="F5598" s="6">
        <v>799</v>
      </c>
      <c r="G5598" t="b">
        <f t="shared" si="785"/>
        <v>0</v>
      </c>
      <c r="H5598" t="b">
        <f t="shared" si="786"/>
        <v>1</v>
      </c>
      <c r="I5598" t="b">
        <f t="shared" si="787"/>
        <v>1</v>
      </c>
      <c r="J5598" t="b">
        <f t="shared" si="788"/>
        <v>0</v>
      </c>
    </row>
    <row r="5599" spans="1:10" ht="25.5">
      <c r="A5599" s="1" t="s">
        <v>419</v>
      </c>
      <c r="B5599" t="str">
        <f t="shared" si="783"/>
        <v xml:space="preserve"> nidzicki </v>
      </c>
      <c r="C5599" s="4" t="s">
        <v>7</v>
      </c>
      <c r="D5599" s="6">
        <v>1822</v>
      </c>
      <c r="E5599" s="6">
        <v>949</v>
      </c>
      <c r="F5599" s="6">
        <v>873</v>
      </c>
      <c r="G5599" t="b">
        <f t="shared" si="785"/>
        <v>0</v>
      </c>
      <c r="H5599" t="b">
        <f t="shared" si="786"/>
        <v>1</v>
      </c>
      <c r="I5599" t="b">
        <f t="shared" si="787"/>
        <v>1</v>
      </c>
      <c r="J5599" t="b">
        <f t="shared" si="788"/>
        <v>0</v>
      </c>
    </row>
    <row r="5600" spans="1:10" ht="25.5">
      <c r="A5600" s="1" t="s">
        <v>419</v>
      </c>
      <c r="B5600" t="str">
        <f t="shared" si="783"/>
        <v xml:space="preserve"> nidzicki </v>
      </c>
      <c r="C5600" s="4" t="s">
        <v>8</v>
      </c>
      <c r="D5600" s="6">
        <v>1850</v>
      </c>
      <c r="E5600" s="6">
        <v>968</v>
      </c>
      <c r="F5600" s="6">
        <v>882</v>
      </c>
      <c r="G5600" t="b">
        <f t="shared" si="785"/>
        <v>0</v>
      </c>
      <c r="H5600" t="b">
        <f t="shared" si="786"/>
        <v>1</v>
      </c>
      <c r="I5600" t="b">
        <f t="shared" si="787"/>
        <v>1</v>
      </c>
      <c r="J5600" t="b">
        <f t="shared" si="788"/>
        <v>0</v>
      </c>
    </row>
    <row r="5601" spans="1:10" ht="25.5">
      <c r="A5601" s="1" t="s">
        <v>419</v>
      </c>
      <c r="B5601" t="str">
        <f t="shared" si="783"/>
        <v xml:space="preserve"> nidzicki </v>
      </c>
      <c r="C5601" s="4" t="s">
        <v>9</v>
      </c>
      <c r="D5601" s="6">
        <v>1992</v>
      </c>
      <c r="E5601" s="6">
        <v>1033</v>
      </c>
      <c r="F5601" s="6">
        <v>959</v>
      </c>
      <c r="G5601" t="b">
        <f t="shared" si="785"/>
        <v>0</v>
      </c>
      <c r="H5601" t="b">
        <f t="shared" si="786"/>
        <v>1</v>
      </c>
      <c r="I5601" t="b">
        <f t="shared" si="787"/>
        <v>1</v>
      </c>
      <c r="J5601" t="b">
        <f t="shared" si="788"/>
        <v>0</v>
      </c>
    </row>
    <row r="5602" spans="1:10" ht="25.5">
      <c r="A5602" s="1" t="s">
        <v>419</v>
      </c>
      <c r="B5602" t="str">
        <f t="shared" si="783"/>
        <v xml:space="preserve"> nidzicki </v>
      </c>
      <c r="C5602" s="4" t="s">
        <v>10</v>
      </c>
      <c r="D5602" s="6">
        <v>2448</v>
      </c>
      <c r="E5602" s="6">
        <v>1208</v>
      </c>
      <c r="F5602" s="6">
        <v>1240</v>
      </c>
      <c r="G5602" t="b">
        <f t="shared" si="785"/>
        <v>0</v>
      </c>
      <c r="H5602" t="b">
        <f t="shared" si="786"/>
        <v>1</v>
      </c>
      <c r="I5602" t="b">
        <f t="shared" si="787"/>
        <v>1</v>
      </c>
      <c r="J5602" t="b">
        <f t="shared" si="788"/>
        <v>0</v>
      </c>
    </row>
    <row r="5603" spans="1:10" ht="25.5">
      <c r="A5603" s="1" t="s">
        <v>419</v>
      </c>
      <c r="B5603" t="str">
        <f t="shared" si="783"/>
        <v xml:space="preserve"> nidzicki </v>
      </c>
      <c r="C5603" s="4" t="s">
        <v>11</v>
      </c>
      <c r="D5603" s="6">
        <v>2478</v>
      </c>
      <c r="E5603" s="6">
        <v>1283</v>
      </c>
      <c r="F5603" s="6">
        <v>1195</v>
      </c>
      <c r="G5603" t="b">
        <f t="shared" si="785"/>
        <v>0</v>
      </c>
      <c r="H5603" t="b">
        <f t="shared" si="786"/>
        <v>1</v>
      </c>
      <c r="I5603" t="b">
        <f t="shared" si="787"/>
        <v>1</v>
      </c>
      <c r="J5603" t="b">
        <f t="shared" si="788"/>
        <v>0</v>
      </c>
    </row>
    <row r="5604" spans="1:10" ht="25.5">
      <c r="A5604" s="1" t="s">
        <v>419</v>
      </c>
      <c r="B5604" t="str">
        <f t="shared" si="783"/>
        <v xml:space="preserve"> nidzicki </v>
      </c>
      <c r="C5604" s="4" t="s">
        <v>12</v>
      </c>
      <c r="D5604" s="6">
        <v>2626</v>
      </c>
      <c r="E5604" s="6">
        <v>1434</v>
      </c>
      <c r="F5604" s="6">
        <v>1192</v>
      </c>
      <c r="G5604" t="b">
        <f t="shared" si="785"/>
        <v>0</v>
      </c>
      <c r="H5604" t="b">
        <f t="shared" si="786"/>
        <v>1</v>
      </c>
      <c r="I5604" t="b">
        <f t="shared" si="787"/>
        <v>1</v>
      </c>
      <c r="J5604" t="b">
        <f t="shared" si="788"/>
        <v>0</v>
      </c>
    </row>
    <row r="5605" spans="1:10" ht="25.5">
      <c r="A5605" s="1" t="s">
        <v>419</v>
      </c>
      <c r="B5605" t="str">
        <f t="shared" si="783"/>
        <v xml:space="preserve"> nidzicki </v>
      </c>
      <c r="C5605" s="4" t="s">
        <v>13</v>
      </c>
      <c r="D5605" s="6">
        <v>2601</v>
      </c>
      <c r="E5605" s="6">
        <v>1395</v>
      </c>
      <c r="F5605" s="6">
        <v>1206</v>
      </c>
      <c r="G5605" t="b">
        <f t="shared" si="785"/>
        <v>0</v>
      </c>
      <c r="H5605" t="b">
        <f t="shared" si="786"/>
        <v>1</v>
      </c>
      <c r="I5605" t="b">
        <f t="shared" si="787"/>
        <v>1</v>
      </c>
      <c r="J5605" t="b">
        <f t="shared" si="788"/>
        <v>0</v>
      </c>
    </row>
    <row r="5606" spans="1:10" ht="25.5">
      <c r="A5606" s="1" t="s">
        <v>419</v>
      </c>
      <c r="B5606" t="str">
        <f t="shared" si="783"/>
        <v xml:space="preserve"> nidzicki </v>
      </c>
      <c r="C5606" s="4" t="s">
        <v>14</v>
      </c>
      <c r="D5606" s="6">
        <v>2386</v>
      </c>
      <c r="E5606" s="6">
        <v>1241</v>
      </c>
      <c r="F5606" s="6">
        <v>1145</v>
      </c>
      <c r="G5606" t="b">
        <f t="shared" si="785"/>
        <v>0</v>
      </c>
      <c r="H5606" t="b">
        <f t="shared" si="786"/>
        <v>1</v>
      </c>
      <c r="I5606" t="b">
        <f t="shared" si="787"/>
        <v>1</v>
      </c>
      <c r="J5606" t="b">
        <f t="shared" si="788"/>
        <v>0</v>
      </c>
    </row>
    <row r="5607" spans="1:10" ht="25.5">
      <c r="A5607" s="1" t="s">
        <v>419</v>
      </c>
      <c r="B5607" t="str">
        <f t="shared" si="783"/>
        <v xml:space="preserve"> nidzicki </v>
      </c>
      <c r="C5607" s="4" t="s">
        <v>15</v>
      </c>
      <c r="D5607" s="6">
        <v>2209</v>
      </c>
      <c r="E5607" s="6">
        <v>1143</v>
      </c>
      <c r="F5607" s="6">
        <v>1066</v>
      </c>
      <c r="G5607" t="b">
        <f t="shared" si="785"/>
        <v>0</v>
      </c>
      <c r="H5607" t="b">
        <f t="shared" si="786"/>
        <v>1</v>
      </c>
      <c r="I5607" t="b">
        <f t="shared" si="787"/>
        <v>1</v>
      </c>
      <c r="J5607" t="b">
        <f t="shared" si="788"/>
        <v>0</v>
      </c>
    </row>
    <row r="5608" spans="1:10" ht="25.5">
      <c r="A5608" s="1" t="s">
        <v>419</v>
      </c>
      <c r="B5608" t="str">
        <f t="shared" si="783"/>
        <v xml:space="preserve"> nidzicki </v>
      </c>
      <c r="C5608" s="4" t="s">
        <v>16</v>
      </c>
      <c r="D5608" s="6">
        <v>2200</v>
      </c>
      <c r="E5608" s="6">
        <v>1124</v>
      </c>
      <c r="F5608" s="6">
        <v>1076</v>
      </c>
      <c r="G5608" t="b">
        <f t="shared" si="785"/>
        <v>0</v>
      </c>
      <c r="H5608" t="b">
        <f t="shared" si="786"/>
        <v>1</v>
      </c>
      <c r="I5608" t="b">
        <f t="shared" si="787"/>
        <v>1</v>
      </c>
      <c r="J5608" t="b">
        <f t="shared" si="788"/>
        <v>0</v>
      </c>
    </row>
    <row r="5609" spans="1:10" ht="25.5">
      <c r="A5609" s="1" t="s">
        <v>419</v>
      </c>
      <c r="B5609" t="str">
        <f t="shared" si="783"/>
        <v xml:space="preserve"> nidzicki </v>
      </c>
      <c r="C5609" s="4" t="s">
        <v>17</v>
      </c>
      <c r="D5609" s="6">
        <v>2471</v>
      </c>
      <c r="E5609" s="6">
        <v>1234</v>
      </c>
      <c r="F5609" s="6">
        <v>1237</v>
      </c>
      <c r="G5609" t="b">
        <f t="shared" si="785"/>
        <v>0</v>
      </c>
      <c r="H5609" t="b">
        <f t="shared" si="786"/>
        <v>1</v>
      </c>
      <c r="I5609" t="b">
        <f t="shared" si="787"/>
        <v>1</v>
      </c>
      <c r="J5609" t="b">
        <f t="shared" si="788"/>
        <v>0</v>
      </c>
    </row>
    <row r="5610" spans="1:10" ht="25.5">
      <c r="A5610" s="1" t="s">
        <v>419</v>
      </c>
      <c r="B5610" t="str">
        <f t="shared" si="783"/>
        <v xml:space="preserve"> nidzicki </v>
      </c>
      <c r="C5610" s="4" t="s">
        <v>18</v>
      </c>
      <c r="D5610" s="6">
        <v>2238</v>
      </c>
      <c r="E5610" s="6">
        <v>1071</v>
      </c>
      <c r="F5610" s="6">
        <v>1167</v>
      </c>
      <c r="G5610" t="b">
        <f t="shared" si="785"/>
        <v>0</v>
      </c>
      <c r="H5610" t="b">
        <f t="shared" si="786"/>
        <v>1</v>
      </c>
      <c r="I5610" t="b">
        <f t="shared" si="787"/>
        <v>1</v>
      </c>
      <c r="J5610" t="b">
        <f t="shared" si="788"/>
        <v>0</v>
      </c>
    </row>
    <row r="5611" spans="1:10" ht="25.5">
      <c r="A5611" s="1" t="s">
        <v>419</v>
      </c>
      <c r="B5611" t="str">
        <f t="shared" si="783"/>
        <v xml:space="preserve"> nidzicki </v>
      </c>
      <c r="C5611" s="4" t="s">
        <v>19</v>
      </c>
      <c r="D5611" s="6">
        <v>1750</v>
      </c>
      <c r="E5611" s="6">
        <v>815</v>
      </c>
      <c r="F5611" s="6">
        <v>935</v>
      </c>
      <c r="G5611" t="b">
        <f t="shared" si="785"/>
        <v>0</v>
      </c>
      <c r="H5611" t="b">
        <f t="shared" si="786"/>
        <v>1</v>
      </c>
      <c r="I5611" t="b">
        <f t="shared" si="787"/>
        <v>1</v>
      </c>
      <c r="J5611" t="b">
        <f t="shared" si="788"/>
        <v>0</v>
      </c>
    </row>
    <row r="5612" spans="1:10" ht="25.5">
      <c r="A5612" s="1" t="s">
        <v>419</v>
      </c>
      <c r="B5612" t="str">
        <f t="shared" si="783"/>
        <v xml:space="preserve"> nidzicki </v>
      </c>
      <c r="C5612" s="4" t="s">
        <v>5</v>
      </c>
      <c r="D5612" s="6">
        <v>2888</v>
      </c>
      <c r="E5612" s="6">
        <v>990</v>
      </c>
      <c r="F5612" s="6">
        <v>1898</v>
      </c>
      <c r="G5612" t="b">
        <f t="shared" si="785"/>
        <v>1</v>
      </c>
      <c r="H5612" t="b">
        <f t="shared" si="786"/>
        <v>1</v>
      </c>
      <c r="I5612" t="b">
        <f t="shared" si="787"/>
        <v>0</v>
      </c>
      <c r="J5612" t="b">
        <f t="shared" si="788"/>
        <v>0</v>
      </c>
    </row>
    <row r="5613" spans="1:10" ht="25.5">
      <c r="A5613" s="1" t="s">
        <v>419</v>
      </c>
      <c r="B5613" t="str">
        <f t="shared" si="783"/>
        <v xml:space="preserve"> nidzicki </v>
      </c>
      <c r="C5613" s="4" t="s">
        <v>4</v>
      </c>
      <c r="D5613" s="6">
        <f>SUM(D5611:D5612)</f>
        <v>4638</v>
      </c>
      <c r="E5613" s="6">
        <f>SUM(E5611:E5612)</f>
        <v>1805</v>
      </c>
      <c r="F5613" s="6">
        <f t="shared" ref="F5613" si="791">SUM(F5611:F5612)</f>
        <v>2833</v>
      </c>
      <c r="G5613" t="b">
        <f t="shared" si="785"/>
        <v>1</v>
      </c>
      <c r="H5613" t="b">
        <f t="shared" si="786"/>
        <v>0</v>
      </c>
      <c r="I5613" t="b">
        <f t="shared" si="787"/>
        <v>1</v>
      </c>
      <c r="J5613" t="b">
        <f t="shared" si="788"/>
        <v>0</v>
      </c>
    </row>
    <row r="5614" spans="1:10" ht="25.5">
      <c r="A5614" s="1" t="s">
        <v>419</v>
      </c>
      <c r="B5614" t="str">
        <f t="shared" si="783"/>
        <v xml:space="preserve"> nowomiejski </v>
      </c>
      <c r="C5614" s="4" t="s">
        <v>354</v>
      </c>
      <c r="D5614" s="6">
        <v>44237</v>
      </c>
      <c r="E5614" s="6">
        <v>21979</v>
      </c>
      <c r="F5614" s="6">
        <v>22258</v>
      </c>
      <c r="G5614" t="b">
        <f t="shared" si="785"/>
        <v>1</v>
      </c>
      <c r="H5614" t="b">
        <f t="shared" si="786"/>
        <v>1</v>
      </c>
      <c r="I5614" t="b">
        <f t="shared" si="787"/>
        <v>1</v>
      </c>
      <c r="J5614" t="b">
        <f t="shared" si="788"/>
        <v>1</v>
      </c>
    </row>
    <row r="5615" spans="1:10" ht="25.5">
      <c r="A5615" s="1" t="s">
        <v>419</v>
      </c>
      <c r="B5615" t="str">
        <f t="shared" si="783"/>
        <v xml:space="preserve"> nowomiejski </v>
      </c>
      <c r="C5615" s="4" t="s">
        <v>6</v>
      </c>
      <c r="D5615" s="6">
        <v>2471</v>
      </c>
      <c r="E5615" s="6">
        <v>1284</v>
      </c>
      <c r="F5615" s="6">
        <v>1187</v>
      </c>
      <c r="G5615" t="b">
        <f t="shared" si="785"/>
        <v>0</v>
      </c>
      <c r="H5615" t="b">
        <f t="shared" si="786"/>
        <v>1</v>
      </c>
      <c r="I5615" t="b">
        <f t="shared" si="787"/>
        <v>1</v>
      </c>
      <c r="J5615" t="b">
        <f t="shared" si="788"/>
        <v>0</v>
      </c>
    </row>
    <row r="5616" spans="1:10" ht="25.5">
      <c r="A5616" s="1" t="s">
        <v>419</v>
      </c>
      <c r="B5616" t="str">
        <f t="shared" si="783"/>
        <v xml:space="preserve"> nowomiejski </v>
      </c>
      <c r="C5616" s="4" t="s">
        <v>7</v>
      </c>
      <c r="D5616" s="6">
        <v>2795</v>
      </c>
      <c r="E5616" s="6">
        <v>1430</v>
      </c>
      <c r="F5616" s="6">
        <v>1365</v>
      </c>
      <c r="G5616" t="b">
        <f t="shared" si="785"/>
        <v>0</v>
      </c>
      <c r="H5616" t="b">
        <f t="shared" si="786"/>
        <v>1</v>
      </c>
      <c r="I5616" t="b">
        <f t="shared" si="787"/>
        <v>1</v>
      </c>
      <c r="J5616" t="b">
        <f t="shared" si="788"/>
        <v>0</v>
      </c>
    </row>
    <row r="5617" spans="1:10" ht="25.5">
      <c r="A5617" s="1" t="s">
        <v>419</v>
      </c>
      <c r="B5617" t="str">
        <f t="shared" si="783"/>
        <v xml:space="preserve"> nowomiejski </v>
      </c>
      <c r="C5617" s="4" t="s">
        <v>8</v>
      </c>
      <c r="D5617" s="6">
        <v>2452</v>
      </c>
      <c r="E5617" s="6">
        <v>1245</v>
      </c>
      <c r="F5617" s="6">
        <v>1207</v>
      </c>
      <c r="G5617" t="b">
        <f t="shared" si="785"/>
        <v>0</v>
      </c>
      <c r="H5617" t="b">
        <f t="shared" si="786"/>
        <v>1</v>
      </c>
      <c r="I5617" t="b">
        <f t="shared" si="787"/>
        <v>1</v>
      </c>
      <c r="J5617" t="b">
        <f t="shared" si="788"/>
        <v>0</v>
      </c>
    </row>
    <row r="5618" spans="1:10" ht="25.5">
      <c r="A5618" s="1" t="s">
        <v>419</v>
      </c>
      <c r="B5618" t="str">
        <f t="shared" si="783"/>
        <v xml:space="preserve"> nowomiejski </v>
      </c>
      <c r="C5618" s="4" t="s">
        <v>9</v>
      </c>
      <c r="D5618" s="6">
        <v>2774</v>
      </c>
      <c r="E5618" s="6">
        <v>1431</v>
      </c>
      <c r="F5618" s="6">
        <v>1343</v>
      </c>
      <c r="G5618" t="b">
        <f t="shared" si="785"/>
        <v>0</v>
      </c>
      <c r="H5618" t="b">
        <f t="shared" si="786"/>
        <v>1</v>
      </c>
      <c r="I5618" t="b">
        <f t="shared" si="787"/>
        <v>1</v>
      </c>
      <c r="J5618" t="b">
        <f t="shared" si="788"/>
        <v>0</v>
      </c>
    </row>
    <row r="5619" spans="1:10" ht="25.5">
      <c r="A5619" s="1" t="s">
        <v>419</v>
      </c>
      <c r="B5619" t="str">
        <f t="shared" si="783"/>
        <v xml:space="preserve"> nowomiejski </v>
      </c>
      <c r="C5619" s="4" t="s">
        <v>10</v>
      </c>
      <c r="D5619" s="6">
        <v>3246</v>
      </c>
      <c r="E5619" s="6">
        <v>1626</v>
      </c>
      <c r="F5619" s="6">
        <v>1620</v>
      </c>
      <c r="G5619" t="b">
        <f t="shared" si="785"/>
        <v>0</v>
      </c>
      <c r="H5619" t="b">
        <f t="shared" si="786"/>
        <v>1</v>
      </c>
      <c r="I5619" t="b">
        <f t="shared" si="787"/>
        <v>1</v>
      </c>
      <c r="J5619" t="b">
        <f t="shared" si="788"/>
        <v>0</v>
      </c>
    </row>
    <row r="5620" spans="1:10" ht="25.5">
      <c r="A5620" s="1" t="s">
        <v>419</v>
      </c>
      <c r="B5620" t="str">
        <f t="shared" si="783"/>
        <v xml:space="preserve"> nowomiejski </v>
      </c>
      <c r="C5620" s="4" t="s">
        <v>11</v>
      </c>
      <c r="D5620" s="6">
        <v>3386</v>
      </c>
      <c r="E5620" s="6">
        <v>1750</v>
      </c>
      <c r="F5620" s="6">
        <v>1636</v>
      </c>
      <c r="G5620" t="b">
        <f t="shared" si="785"/>
        <v>0</v>
      </c>
      <c r="H5620" t="b">
        <f t="shared" si="786"/>
        <v>1</v>
      </c>
      <c r="I5620" t="b">
        <f t="shared" si="787"/>
        <v>1</v>
      </c>
      <c r="J5620" t="b">
        <f t="shared" si="788"/>
        <v>0</v>
      </c>
    </row>
    <row r="5621" spans="1:10" ht="25.5">
      <c r="A5621" s="1" t="s">
        <v>419</v>
      </c>
      <c r="B5621" t="str">
        <f t="shared" si="783"/>
        <v xml:space="preserve"> nowomiejski </v>
      </c>
      <c r="C5621" s="4" t="s">
        <v>12</v>
      </c>
      <c r="D5621" s="6">
        <v>3472</v>
      </c>
      <c r="E5621" s="6">
        <v>1849</v>
      </c>
      <c r="F5621" s="6">
        <v>1623</v>
      </c>
      <c r="G5621" t="b">
        <f t="shared" si="785"/>
        <v>0</v>
      </c>
      <c r="H5621" t="b">
        <f t="shared" si="786"/>
        <v>1</v>
      </c>
      <c r="I5621" t="b">
        <f t="shared" si="787"/>
        <v>1</v>
      </c>
      <c r="J5621" t="b">
        <f t="shared" si="788"/>
        <v>0</v>
      </c>
    </row>
    <row r="5622" spans="1:10" ht="25.5">
      <c r="A5622" s="1" t="s">
        <v>419</v>
      </c>
      <c r="B5622" t="str">
        <f t="shared" si="783"/>
        <v xml:space="preserve"> nowomiejski </v>
      </c>
      <c r="C5622" s="4" t="s">
        <v>13</v>
      </c>
      <c r="D5622" s="6">
        <v>3270</v>
      </c>
      <c r="E5622" s="6">
        <v>1690</v>
      </c>
      <c r="F5622" s="6">
        <v>1580</v>
      </c>
      <c r="G5622" t="b">
        <f t="shared" si="785"/>
        <v>0</v>
      </c>
      <c r="H5622" t="b">
        <f t="shared" si="786"/>
        <v>1</v>
      </c>
      <c r="I5622" t="b">
        <f t="shared" si="787"/>
        <v>1</v>
      </c>
      <c r="J5622" t="b">
        <f t="shared" si="788"/>
        <v>0</v>
      </c>
    </row>
    <row r="5623" spans="1:10" ht="25.5">
      <c r="A5623" s="1" t="s">
        <v>419</v>
      </c>
      <c r="B5623" t="str">
        <f t="shared" si="783"/>
        <v xml:space="preserve"> nowomiejski </v>
      </c>
      <c r="C5623" s="4" t="s">
        <v>14</v>
      </c>
      <c r="D5623" s="6">
        <v>3083</v>
      </c>
      <c r="E5623" s="6">
        <v>1587</v>
      </c>
      <c r="F5623" s="6">
        <v>1496</v>
      </c>
      <c r="G5623" t="b">
        <f t="shared" si="785"/>
        <v>0</v>
      </c>
      <c r="H5623" t="b">
        <f t="shared" si="786"/>
        <v>1</v>
      </c>
      <c r="I5623" t="b">
        <f t="shared" si="787"/>
        <v>1</v>
      </c>
      <c r="J5623" t="b">
        <f t="shared" si="788"/>
        <v>0</v>
      </c>
    </row>
    <row r="5624" spans="1:10" ht="25.5">
      <c r="A5624" s="1" t="s">
        <v>419</v>
      </c>
      <c r="B5624" t="str">
        <f t="shared" ref="B5624:B5687" si="792">IF(C5623="65+",C5624,B5623)</f>
        <v xml:space="preserve"> nowomiejski </v>
      </c>
      <c r="C5624" s="4" t="s">
        <v>15</v>
      </c>
      <c r="D5624" s="6">
        <v>2735</v>
      </c>
      <c r="E5624" s="6">
        <v>1406</v>
      </c>
      <c r="F5624" s="6">
        <v>1329</v>
      </c>
      <c r="G5624" t="b">
        <f t="shared" si="785"/>
        <v>0</v>
      </c>
      <c r="H5624" t="b">
        <f t="shared" si="786"/>
        <v>1</v>
      </c>
      <c r="I5624" t="b">
        <f t="shared" si="787"/>
        <v>1</v>
      </c>
      <c r="J5624" t="b">
        <f t="shared" si="788"/>
        <v>0</v>
      </c>
    </row>
    <row r="5625" spans="1:10" ht="25.5">
      <c r="A5625" s="1" t="s">
        <v>419</v>
      </c>
      <c r="B5625" t="str">
        <f t="shared" si="792"/>
        <v xml:space="preserve"> nowomiejski </v>
      </c>
      <c r="C5625" s="4" t="s">
        <v>16</v>
      </c>
      <c r="D5625" s="6">
        <v>2828</v>
      </c>
      <c r="E5625" s="6">
        <v>1446</v>
      </c>
      <c r="F5625" s="6">
        <v>1382</v>
      </c>
      <c r="G5625" t="b">
        <f t="shared" si="785"/>
        <v>0</v>
      </c>
      <c r="H5625" t="b">
        <f t="shared" si="786"/>
        <v>1</v>
      </c>
      <c r="I5625" t="b">
        <f t="shared" si="787"/>
        <v>1</v>
      </c>
      <c r="J5625" t="b">
        <f t="shared" si="788"/>
        <v>0</v>
      </c>
    </row>
    <row r="5626" spans="1:10" ht="25.5">
      <c r="A5626" s="1" t="s">
        <v>419</v>
      </c>
      <c r="B5626" t="str">
        <f t="shared" si="792"/>
        <v xml:space="preserve"> nowomiejski </v>
      </c>
      <c r="C5626" s="4" t="s">
        <v>17</v>
      </c>
      <c r="D5626" s="6">
        <v>2974</v>
      </c>
      <c r="E5626" s="6">
        <v>1515</v>
      </c>
      <c r="F5626" s="6">
        <v>1459</v>
      </c>
      <c r="G5626" t="b">
        <f t="shared" si="785"/>
        <v>0</v>
      </c>
      <c r="H5626" t="b">
        <f t="shared" si="786"/>
        <v>1</v>
      </c>
      <c r="I5626" t="b">
        <f t="shared" si="787"/>
        <v>1</v>
      </c>
      <c r="J5626" t="b">
        <f t="shared" si="788"/>
        <v>0</v>
      </c>
    </row>
    <row r="5627" spans="1:10" ht="25.5">
      <c r="A5627" s="1" t="s">
        <v>419</v>
      </c>
      <c r="B5627" t="str">
        <f t="shared" si="792"/>
        <v xml:space="preserve"> nowomiejski </v>
      </c>
      <c r="C5627" s="4" t="s">
        <v>18</v>
      </c>
      <c r="D5627" s="6">
        <v>2682</v>
      </c>
      <c r="E5627" s="6">
        <v>1334</v>
      </c>
      <c r="F5627" s="6">
        <v>1348</v>
      </c>
      <c r="G5627" t="b">
        <f t="shared" si="785"/>
        <v>0</v>
      </c>
      <c r="H5627" t="b">
        <f t="shared" si="786"/>
        <v>1</v>
      </c>
      <c r="I5627" t="b">
        <f t="shared" si="787"/>
        <v>1</v>
      </c>
      <c r="J5627" t="b">
        <f t="shared" si="788"/>
        <v>0</v>
      </c>
    </row>
    <row r="5628" spans="1:10" ht="25.5">
      <c r="A5628" s="1" t="s">
        <v>419</v>
      </c>
      <c r="B5628" t="str">
        <f t="shared" si="792"/>
        <v xml:space="preserve"> nowomiejski </v>
      </c>
      <c r="C5628" s="4" t="s">
        <v>19</v>
      </c>
      <c r="D5628" s="6">
        <v>2250</v>
      </c>
      <c r="E5628" s="6">
        <v>1010</v>
      </c>
      <c r="F5628" s="6">
        <v>1240</v>
      </c>
      <c r="G5628" t="b">
        <f t="shared" si="785"/>
        <v>0</v>
      </c>
      <c r="H5628" t="b">
        <f t="shared" si="786"/>
        <v>1</v>
      </c>
      <c r="I5628" t="b">
        <f t="shared" si="787"/>
        <v>1</v>
      </c>
      <c r="J5628" t="b">
        <f t="shared" si="788"/>
        <v>0</v>
      </c>
    </row>
    <row r="5629" spans="1:10" ht="25.5">
      <c r="A5629" s="1" t="s">
        <v>419</v>
      </c>
      <c r="B5629" t="str">
        <f t="shared" si="792"/>
        <v xml:space="preserve"> nowomiejski </v>
      </c>
      <c r="C5629" s="4" t="s">
        <v>5</v>
      </c>
      <c r="D5629" s="6">
        <v>3819</v>
      </c>
      <c r="E5629" s="6">
        <v>1376</v>
      </c>
      <c r="F5629" s="6">
        <v>2443</v>
      </c>
      <c r="G5629" t="b">
        <f t="shared" si="785"/>
        <v>1</v>
      </c>
      <c r="H5629" t="b">
        <f t="shared" si="786"/>
        <v>1</v>
      </c>
      <c r="I5629" t="b">
        <f t="shared" si="787"/>
        <v>0</v>
      </c>
      <c r="J5629" t="b">
        <f t="shared" si="788"/>
        <v>0</v>
      </c>
    </row>
    <row r="5630" spans="1:10" ht="25.5">
      <c r="A5630" s="1" t="s">
        <v>419</v>
      </c>
      <c r="B5630" t="str">
        <f t="shared" si="792"/>
        <v xml:space="preserve"> nowomiejski </v>
      </c>
      <c r="C5630" s="4" t="s">
        <v>4</v>
      </c>
      <c r="D5630" s="6">
        <f>SUM(D5628:D5629)</f>
        <v>6069</v>
      </c>
      <c r="E5630" s="6">
        <f>SUM(E5628:E5629)</f>
        <v>2386</v>
      </c>
      <c r="F5630" s="6">
        <f t="shared" ref="F5630" si="793">SUM(F5628:F5629)</f>
        <v>3683</v>
      </c>
      <c r="G5630" t="b">
        <f t="shared" si="785"/>
        <v>1</v>
      </c>
      <c r="H5630" t="b">
        <f t="shared" si="786"/>
        <v>0</v>
      </c>
      <c r="I5630" t="b">
        <f t="shared" si="787"/>
        <v>1</v>
      </c>
      <c r="J5630" t="b">
        <f t="shared" si="788"/>
        <v>0</v>
      </c>
    </row>
    <row r="5631" spans="1:10" ht="25.5">
      <c r="A5631" s="1" t="s">
        <v>419</v>
      </c>
      <c r="B5631" t="str">
        <f t="shared" si="792"/>
        <v xml:space="preserve"> olecki </v>
      </c>
      <c r="C5631" s="4" t="s">
        <v>355</v>
      </c>
      <c r="D5631" s="6">
        <v>34694</v>
      </c>
      <c r="E5631" s="6">
        <v>17339</v>
      </c>
      <c r="F5631" s="6">
        <v>17355</v>
      </c>
      <c r="G5631" t="b">
        <f t="shared" si="785"/>
        <v>1</v>
      </c>
      <c r="H5631" t="b">
        <f t="shared" si="786"/>
        <v>1</v>
      </c>
      <c r="I5631" t="b">
        <f t="shared" si="787"/>
        <v>1</v>
      </c>
      <c r="J5631" t="b">
        <f t="shared" si="788"/>
        <v>1</v>
      </c>
    </row>
    <row r="5632" spans="1:10" ht="25.5">
      <c r="A5632" s="1" t="s">
        <v>419</v>
      </c>
      <c r="B5632" t="str">
        <f t="shared" si="792"/>
        <v xml:space="preserve"> olecki </v>
      </c>
      <c r="C5632" s="4" t="s">
        <v>6</v>
      </c>
      <c r="D5632" s="6">
        <v>1784</v>
      </c>
      <c r="E5632" s="6">
        <v>932</v>
      </c>
      <c r="F5632" s="6">
        <v>852</v>
      </c>
      <c r="G5632" t="b">
        <f t="shared" si="785"/>
        <v>0</v>
      </c>
      <c r="H5632" t="b">
        <f t="shared" si="786"/>
        <v>1</v>
      </c>
      <c r="I5632" t="b">
        <f t="shared" si="787"/>
        <v>1</v>
      </c>
      <c r="J5632" t="b">
        <f t="shared" si="788"/>
        <v>0</v>
      </c>
    </row>
    <row r="5633" spans="1:10" ht="25.5">
      <c r="A5633" s="1" t="s">
        <v>419</v>
      </c>
      <c r="B5633" t="str">
        <f t="shared" si="792"/>
        <v xml:space="preserve"> olecki </v>
      </c>
      <c r="C5633" s="4" t="s">
        <v>7</v>
      </c>
      <c r="D5633" s="6">
        <v>1949</v>
      </c>
      <c r="E5633" s="6">
        <v>986</v>
      </c>
      <c r="F5633" s="6">
        <v>963</v>
      </c>
      <c r="G5633" t="b">
        <f t="shared" ref="G5633:G5696" si="794">IFERROR(IF(SEARCH(" - ",C5633)&gt;0,FALSE,TRUE),TRUE)</f>
        <v>0</v>
      </c>
      <c r="H5633" t="b">
        <f t="shared" ref="H5633:H5696" si="795">IFERROR(IF(SEARCH("65+",C5633)&gt;0,FALSE,TRUE),TRUE)</f>
        <v>1</v>
      </c>
      <c r="I5633" t="b">
        <f t="shared" ref="I5633:I5696" si="796">IFERROR(IF(SEARCH("70",C5633)&gt;0,FALSE,TRUE),TRUE)</f>
        <v>1</v>
      </c>
      <c r="J5633" t="b">
        <f t="shared" ref="J5633:J5696" si="797">AND(G5633:I5633)</f>
        <v>0</v>
      </c>
    </row>
    <row r="5634" spans="1:10" ht="25.5">
      <c r="A5634" s="1" t="s">
        <v>419</v>
      </c>
      <c r="B5634" t="str">
        <f t="shared" si="792"/>
        <v xml:space="preserve"> olecki </v>
      </c>
      <c r="C5634" s="4" t="s">
        <v>8</v>
      </c>
      <c r="D5634" s="6">
        <v>1890</v>
      </c>
      <c r="E5634" s="6">
        <v>965</v>
      </c>
      <c r="F5634" s="6">
        <v>925</v>
      </c>
      <c r="G5634" t="b">
        <f t="shared" si="794"/>
        <v>0</v>
      </c>
      <c r="H5634" t="b">
        <f t="shared" si="795"/>
        <v>1</v>
      </c>
      <c r="I5634" t="b">
        <f t="shared" si="796"/>
        <v>1</v>
      </c>
      <c r="J5634" t="b">
        <f t="shared" si="797"/>
        <v>0</v>
      </c>
    </row>
    <row r="5635" spans="1:10" ht="25.5">
      <c r="A5635" s="1" t="s">
        <v>419</v>
      </c>
      <c r="B5635" t="str">
        <f t="shared" si="792"/>
        <v xml:space="preserve"> olecki </v>
      </c>
      <c r="C5635" s="4" t="s">
        <v>9</v>
      </c>
      <c r="D5635" s="6">
        <v>1949</v>
      </c>
      <c r="E5635" s="6">
        <v>982</v>
      </c>
      <c r="F5635" s="6">
        <v>967</v>
      </c>
      <c r="G5635" t="b">
        <f t="shared" si="794"/>
        <v>0</v>
      </c>
      <c r="H5635" t="b">
        <f t="shared" si="795"/>
        <v>1</v>
      </c>
      <c r="I5635" t="b">
        <f t="shared" si="796"/>
        <v>1</v>
      </c>
      <c r="J5635" t="b">
        <f t="shared" si="797"/>
        <v>0</v>
      </c>
    </row>
    <row r="5636" spans="1:10" ht="25.5">
      <c r="A5636" s="1" t="s">
        <v>419</v>
      </c>
      <c r="B5636" t="str">
        <f t="shared" si="792"/>
        <v xml:space="preserve"> olecki </v>
      </c>
      <c r="C5636" s="4" t="s">
        <v>10</v>
      </c>
      <c r="D5636" s="6">
        <v>2584</v>
      </c>
      <c r="E5636" s="6">
        <v>1356</v>
      </c>
      <c r="F5636" s="6">
        <v>1228</v>
      </c>
      <c r="G5636" t="b">
        <f t="shared" si="794"/>
        <v>0</v>
      </c>
      <c r="H5636" t="b">
        <f t="shared" si="795"/>
        <v>1</v>
      </c>
      <c r="I5636" t="b">
        <f t="shared" si="796"/>
        <v>1</v>
      </c>
      <c r="J5636" t="b">
        <f t="shared" si="797"/>
        <v>0</v>
      </c>
    </row>
    <row r="5637" spans="1:10" ht="25.5">
      <c r="A5637" s="1" t="s">
        <v>419</v>
      </c>
      <c r="B5637" t="str">
        <f t="shared" si="792"/>
        <v xml:space="preserve"> olecki </v>
      </c>
      <c r="C5637" s="4" t="s">
        <v>11</v>
      </c>
      <c r="D5637" s="6">
        <v>2826</v>
      </c>
      <c r="E5637" s="6">
        <v>1480</v>
      </c>
      <c r="F5637" s="6">
        <v>1346</v>
      </c>
      <c r="G5637" t="b">
        <f t="shared" si="794"/>
        <v>0</v>
      </c>
      <c r="H5637" t="b">
        <f t="shared" si="795"/>
        <v>1</v>
      </c>
      <c r="I5637" t="b">
        <f t="shared" si="796"/>
        <v>1</v>
      </c>
      <c r="J5637" t="b">
        <f t="shared" si="797"/>
        <v>0</v>
      </c>
    </row>
    <row r="5638" spans="1:10" ht="25.5">
      <c r="A5638" s="1" t="s">
        <v>419</v>
      </c>
      <c r="B5638" t="str">
        <f t="shared" si="792"/>
        <v xml:space="preserve"> olecki </v>
      </c>
      <c r="C5638" s="4" t="s">
        <v>12</v>
      </c>
      <c r="D5638" s="6">
        <v>2928</v>
      </c>
      <c r="E5638" s="6">
        <v>1597</v>
      </c>
      <c r="F5638" s="6">
        <v>1331</v>
      </c>
      <c r="G5638" t="b">
        <f t="shared" si="794"/>
        <v>0</v>
      </c>
      <c r="H5638" t="b">
        <f t="shared" si="795"/>
        <v>1</v>
      </c>
      <c r="I5638" t="b">
        <f t="shared" si="796"/>
        <v>1</v>
      </c>
      <c r="J5638" t="b">
        <f t="shared" si="797"/>
        <v>0</v>
      </c>
    </row>
    <row r="5639" spans="1:10" ht="25.5">
      <c r="A5639" s="1" t="s">
        <v>419</v>
      </c>
      <c r="B5639" t="str">
        <f t="shared" si="792"/>
        <v xml:space="preserve"> olecki </v>
      </c>
      <c r="C5639" s="4" t="s">
        <v>13</v>
      </c>
      <c r="D5639" s="6">
        <v>2529</v>
      </c>
      <c r="E5639" s="6">
        <v>1343</v>
      </c>
      <c r="F5639" s="6">
        <v>1186</v>
      </c>
      <c r="G5639" t="b">
        <f t="shared" si="794"/>
        <v>0</v>
      </c>
      <c r="H5639" t="b">
        <f t="shared" si="795"/>
        <v>1</v>
      </c>
      <c r="I5639" t="b">
        <f t="shared" si="796"/>
        <v>1</v>
      </c>
      <c r="J5639" t="b">
        <f t="shared" si="797"/>
        <v>0</v>
      </c>
    </row>
    <row r="5640" spans="1:10" ht="25.5">
      <c r="A5640" s="1" t="s">
        <v>419</v>
      </c>
      <c r="B5640" t="str">
        <f t="shared" si="792"/>
        <v xml:space="preserve"> olecki </v>
      </c>
      <c r="C5640" s="4" t="s">
        <v>14</v>
      </c>
      <c r="D5640" s="6">
        <v>2227</v>
      </c>
      <c r="E5640" s="6">
        <v>1166</v>
      </c>
      <c r="F5640" s="6">
        <v>1061</v>
      </c>
      <c r="G5640" t="b">
        <f t="shared" si="794"/>
        <v>0</v>
      </c>
      <c r="H5640" t="b">
        <f t="shared" si="795"/>
        <v>1</v>
      </c>
      <c r="I5640" t="b">
        <f t="shared" si="796"/>
        <v>1</v>
      </c>
      <c r="J5640" t="b">
        <f t="shared" si="797"/>
        <v>0</v>
      </c>
    </row>
    <row r="5641" spans="1:10" ht="25.5">
      <c r="A5641" s="1" t="s">
        <v>419</v>
      </c>
      <c r="B5641" t="str">
        <f t="shared" si="792"/>
        <v xml:space="preserve"> olecki </v>
      </c>
      <c r="C5641" s="4" t="s">
        <v>15</v>
      </c>
      <c r="D5641" s="6">
        <v>1982</v>
      </c>
      <c r="E5641" s="6">
        <v>1040</v>
      </c>
      <c r="F5641" s="6">
        <v>942</v>
      </c>
      <c r="G5641" t="b">
        <f t="shared" si="794"/>
        <v>0</v>
      </c>
      <c r="H5641" t="b">
        <f t="shared" si="795"/>
        <v>1</v>
      </c>
      <c r="I5641" t="b">
        <f t="shared" si="796"/>
        <v>1</v>
      </c>
      <c r="J5641" t="b">
        <f t="shared" si="797"/>
        <v>0</v>
      </c>
    </row>
    <row r="5642" spans="1:10" ht="25.5">
      <c r="A5642" s="1" t="s">
        <v>419</v>
      </c>
      <c r="B5642" t="str">
        <f t="shared" si="792"/>
        <v xml:space="preserve"> olecki </v>
      </c>
      <c r="C5642" s="4" t="s">
        <v>16</v>
      </c>
      <c r="D5642" s="6">
        <v>2215</v>
      </c>
      <c r="E5642" s="6">
        <v>1141</v>
      </c>
      <c r="F5642" s="6">
        <v>1074</v>
      </c>
      <c r="G5642" t="b">
        <f t="shared" si="794"/>
        <v>0</v>
      </c>
      <c r="H5642" t="b">
        <f t="shared" si="795"/>
        <v>1</v>
      </c>
      <c r="I5642" t="b">
        <f t="shared" si="796"/>
        <v>1</v>
      </c>
      <c r="J5642" t="b">
        <f t="shared" si="797"/>
        <v>0</v>
      </c>
    </row>
    <row r="5643" spans="1:10" ht="25.5">
      <c r="A5643" s="1" t="s">
        <v>419</v>
      </c>
      <c r="B5643" t="str">
        <f t="shared" si="792"/>
        <v xml:space="preserve"> olecki </v>
      </c>
      <c r="C5643" s="4" t="s">
        <v>17</v>
      </c>
      <c r="D5643" s="6">
        <v>2620</v>
      </c>
      <c r="E5643" s="6">
        <v>1304</v>
      </c>
      <c r="F5643" s="6">
        <v>1316</v>
      </c>
      <c r="G5643" t="b">
        <f t="shared" si="794"/>
        <v>0</v>
      </c>
      <c r="H5643" t="b">
        <f t="shared" si="795"/>
        <v>1</v>
      </c>
      <c r="I5643" t="b">
        <f t="shared" si="796"/>
        <v>1</v>
      </c>
      <c r="J5643" t="b">
        <f t="shared" si="797"/>
        <v>0</v>
      </c>
    </row>
    <row r="5644" spans="1:10" ht="25.5">
      <c r="A5644" s="1" t="s">
        <v>419</v>
      </c>
      <c r="B5644" t="str">
        <f t="shared" si="792"/>
        <v xml:space="preserve"> olecki </v>
      </c>
      <c r="C5644" s="4" t="s">
        <v>18</v>
      </c>
      <c r="D5644" s="6">
        <v>2311</v>
      </c>
      <c r="E5644" s="6">
        <v>1125</v>
      </c>
      <c r="F5644" s="6">
        <v>1186</v>
      </c>
      <c r="G5644" t="b">
        <f t="shared" si="794"/>
        <v>0</v>
      </c>
      <c r="H5644" t="b">
        <f t="shared" si="795"/>
        <v>1</v>
      </c>
      <c r="I5644" t="b">
        <f t="shared" si="796"/>
        <v>1</v>
      </c>
      <c r="J5644" t="b">
        <f t="shared" si="797"/>
        <v>0</v>
      </c>
    </row>
    <row r="5645" spans="1:10" ht="25.5">
      <c r="A5645" s="1" t="s">
        <v>419</v>
      </c>
      <c r="B5645" t="str">
        <f t="shared" si="792"/>
        <v xml:space="preserve"> olecki </v>
      </c>
      <c r="C5645" s="4" t="s">
        <v>19</v>
      </c>
      <c r="D5645" s="6">
        <v>1786</v>
      </c>
      <c r="E5645" s="6">
        <v>809</v>
      </c>
      <c r="F5645" s="6">
        <v>977</v>
      </c>
      <c r="G5645" t="b">
        <f t="shared" si="794"/>
        <v>0</v>
      </c>
      <c r="H5645" t="b">
        <f t="shared" si="795"/>
        <v>1</v>
      </c>
      <c r="I5645" t="b">
        <f t="shared" si="796"/>
        <v>1</v>
      </c>
      <c r="J5645" t="b">
        <f t="shared" si="797"/>
        <v>0</v>
      </c>
    </row>
    <row r="5646" spans="1:10" ht="25.5">
      <c r="A5646" s="1" t="s">
        <v>419</v>
      </c>
      <c r="B5646" t="str">
        <f t="shared" si="792"/>
        <v xml:space="preserve"> olecki </v>
      </c>
      <c r="C5646" s="4" t="s">
        <v>5</v>
      </c>
      <c r="D5646" s="6">
        <v>3114</v>
      </c>
      <c r="E5646" s="6">
        <v>1113</v>
      </c>
      <c r="F5646" s="6">
        <v>2001</v>
      </c>
      <c r="G5646" t="b">
        <f t="shared" si="794"/>
        <v>1</v>
      </c>
      <c r="H5646" t="b">
        <f t="shared" si="795"/>
        <v>1</v>
      </c>
      <c r="I5646" t="b">
        <f t="shared" si="796"/>
        <v>0</v>
      </c>
      <c r="J5646" t="b">
        <f t="shared" si="797"/>
        <v>0</v>
      </c>
    </row>
    <row r="5647" spans="1:10" ht="25.5">
      <c r="A5647" s="1" t="s">
        <v>419</v>
      </c>
      <c r="B5647" t="str">
        <f t="shared" si="792"/>
        <v xml:space="preserve"> olecki </v>
      </c>
      <c r="C5647" s="4" t="s">
        <v>4</v>
      </c>
      <c r="D5647" s="6">
        <f>SUM(D5645:D5646)</f>
        <v>4900</v>
      </c>
      <c r="E5647" s="6">
        <f>SUM(E5645:E5646)</f>
        <v>1922</v>
      </c>
      <c r="F5647" s="6">
        <f t="shared" ref="F5647" si="798">SUM(F5645:F5646)</f>
        <v>2978</v>
      </c>
      <c r="G5647" t="b">
        <f t="shared" si="794"/>
        <v>1</v>
      </c>
      <c r="H5647" t="b">
        <f t="shared" si="795"/>
        <v>0</v>
      </c>
      <c r="I5647" t="b">
        <f t="shared" si="796"/>
        <v>1</v>
      </c>
      <c r="J5647" t="b">
        <f t="shared" si="797"/>
        <v>0</v>
      </c>
    </row>
    <row r="5648" spans="1:10" ht="25.5">
      <c r="A5648" s="1" t="s">
        <v>419</v>
      </c>
      <c r="B5648" t="str">
        <f t="shared" si="792"/>
        <v xml:space="preserve"> olsztyński </v>
      </c>
      <c r="C5648" s="4" t="s">
        <v>356</v>
      </c>
      <c r="D5648" s="6">
        <v>123775</v>
      </c>
      <c r="E5648" s="6">
        <v>61176</v>
      </c>
      <c r="F5648" s="6">
        <v>62599</v>
      </c>
      <c r="G5648" t="b">
        <f t="shared" si="794"/>
        <v>1</v>
      </c>
      <c r="H5648" t="b">
        <f t="shared" si="795"/>
        <v>1</v>
      </c>
      <c r="I5648" t="b">
        <f t="shared" si="796"/>
        <v>1</v>
      </c>
      <c r="J5648" t="b">
        <f t="shared" si="797"/>
        <v>1</v>
      </c>
    </row>
    <row r="5649" spans="1:10" ht="25.5">
      <c r="A5649" s="1" t="s">
        <v>419</v>
      </c>
      <c r="B5649" t="str">
        <f t="shared" si="792"/>
        <v xml:space="preserve"> olsztyński </v>
      </c>
      <c r="C5649" s="4" t="s">
        <v>6</v>
      </c>
      <c r="D5649" s="6">
        <v>6255</v>
      </c>
      <c r="E5649" s="6">
        <v>3223</v>
      </c>
      <c r="F5649" s="6">
        <v>3032</v>
      </c>
      <c r="G5649" t="b">
        <f t="shared" si="794"/>
        <v>0</v>
      </c>
      <c r="H5649" t="b">
        <f t="shared" si="795"/>
        <v>1</v>
      </c>
      <c r="I5649" t="b">
        <f t="shared" si="796"/>
        <v>1</v>
      </c>
      <c r="J5649" t="b">
        <f t="shared" si="797"/>
        <v>0</v>
      </c>
    </row>
    <row r="5650" spans="1:10" ht="25.5">
      <c r="A5650" s="1" t="s">
        <v>419</v>
      </c>
      <c r="B5650" t="str">
        <f t="shared" si="792"/>
        <v xml:space="preserve"> olsztyński </v>
      </c>
      <c r="C5650" s="4" t="s">
        <v>7</v>
      </c>
      <c r="D5650" s="6">
        <v>7083</v>
      </c>
      <c r="E5650" s="6">
        <v>3616</v>
      </c>
      <c r="F5650" s="6">
        <v>3467</v>
      </c>
      <c r="G5650" t="b">
        <f t="shared" si="794"/>
        <v>0</v>
      </c>
      <c r="H5650" t="b">
        <f t="shared" si="795"/>
        <v>1</v>
      </c>
      <c r="I5650" t="b">
        <f t="shared" si="796"/>
        <v>1</v>
      </c>
      <c r="J5650" t="b">
        <f t="shared" si="797"/>
        <v>0</v>
      </c>
    </row>
    <row r="5651" spans="1:10" ht="25.5">
      <c r="A5651" s="1" t="s">
        <v>419</v>
      </c>
      <c r="B5651" t="str">
        <f t="shared" si="792"/>
        <v xml:space="preserve"> olsztyński </v>
      </c>
      <c r="C5651" s="4" t="s">
        <v>8</v>
      </c>
      <c r="D5651" s="6">
        <v>6436</v>
      </c>
      <c r="E5651" s="6">
        <v>3335</v>
      </c>
      <c r="F5651" s="6">
        <v>3101</v>
      </c>
      <c r="G5651" t="b">
        <f t="shared" si="794"/>
        <v>0</v>
      </c>
      <c r="H5651" t="b">
        <f t="shared" si="795"/>
        <v>1</v>
      </c>
      <c r="I5651" t="b">
        <f t="shared" si="796"/>
        <v>1</v>
      </c>
      <c r="J5651" t="b">
        <f t="shared" si="797"/>
        <v>0</v>
      </c>
    </row>
    <row r="5652" spans="1:10" ht="25.5">
      <c r="A5652" s="1" t="s">
        <v>419</v>
      </c>
      <c r="B5652" t="str">
        <f t="shared" si="792"/>
        <v xml:space="preserve"> olsztyński </v>
      </c>
      <c r="C5652" s="4" t="s">
        <v>9</v>
      </c>
      <c r="D5652" s="6">
        <v>6834</v>
      </c>
      <c r="E5652" s="6">
        <v>3486</v>
      </c>
      <c r="F5652" s="6">
        <v>3348</v>
      </c>
      <c r="G5652" t="b">
        <f t="shared" si="794"/>
        <v>0</v>
      </c>
      <c r="H5652" t="b">
        <f t="shared" si="795"/>
        <v>1</v>
      </c>
      <c r="I5652" t="b">
        <f t="shared" si="796"/>
        <v>1</v>
      </c>
      <c r="J5652" t="b">
        <f t="shared" si="797"/>
        <v>0</v>
      </c>
    </row>
    <row r="5653" spans="1:10" ht="25.5">
      <c r="A5653" s="1" t="s">
        <v>419</v>
      </c>
      <c r="B5653" t="str">
        <f t="shared" si="792"/>
        <v xml:space="preserve"> olsztyński </v>
      </c>
      <c r="C5653" s="4" t="s">
        <v>10</v>
      </c>
      <c r="D5653" s="6">
        <v>8416</v>
      </c>
      <c r="E5653" s="6">
        <v>4335</v>
      </c>
      <c r="F5653" s="6">
        <v>4081</v>
      </c>
      <c r="G5653" t="b">
        <f t="shared" si="794"/>
        <v>0</v>
      </c>
      <c r="H5653" t="b">
        <f t="shared" si="795"/>
        <v>1</v>
      </c>
      <c r="I5653" t="b">
        <f t="shared" si="796"/>
        <v>1</v>
      </c>
      <c r="J5653" t="b">
        <f t="shared" si="797"/>
        <v>0</v>
      </c>
    </row>
    <row r="5654" spans="1:10" ht="25.5">
      <c r="A5654" s="1" t="s">
        <v>419</v>
      </c>
      <c r="B5654" t="str">
        <f t="shared" si="792"/>
        <v xml:space="preserve"> olsztyński </v>
      </c>
      <c r="C5654" s="4" t="s">
        <v>11</v>
      </c>
      <c r="D5654" s="6">
        <v>9107</v>
      </c>
      <c r="E5654" s="6">
        <v>4668</v>
      </c>
      <c r="F5654" s="6">
        <v>4439</v>
      </c>
      <c r="G5654" t="b">
        <f t="shared" si="794"/>
        <v>0</v>
      </c>
      <c r="H5654" t="b">
        <f t="shared" si="795"/>
        <v>1</v>
      </c>
      <c r="I5654" t="b">
        <f t="shared" si="796"/>
        <v>1</v>
      </c>
      <c r="J5654" t="b">
        <f t="shared" si="797"/>
        <v>0</v>
      </c>
    </row>
    <row r="5655" spans="1:10" ht="25.5">
      <c r="A5655" s="1" t="s">
        <v>419</v>
      </c>
      <c r="B5655" t="str">
        <f t="shared" si="792"/>
        <v xml:space="preserve"> olsztyński </v>
      </c>
      <c r="C5655" s="4" t="s">
        <v>12</v>
      </c>
      <c r="D5655" s="6">
        <v>10491</v>
      </c>
      <c r="E5655" s="6">
        <v>5301</v>
      </c>
      <c r="F5655" s="6">
        <v>5190</v>
      </c>
      <c r="G5655" t="b">
        <f t="shared" si="794"/>
        <v>0</v>
      </c>
      <c r="H5655" t="b">
        <f t="shared" si="795"/>
        <v>1</v>
      </c>
      <c r="I5655" t="b">
        <f t="shared" si="796"/>
        <v>1</v>
      </c>
      <c r="J5655" t="b">
        <f t="shared" si="797"/>
        <v>0</v>
      </c>
    </row>
    <row r="5656" spans="1:10" ht="25.5">
      <c r="A5656" s="1" t="s">
        <v>419</v>
      </c>
      <c r="B5656" t="str">
        <f t="shared" si="792"/>
        <v xml:space="preserve"> olsztyński </v>
      </c>
      <c r="C5656" s="4" t="s">
        <v>13</v>
      </c>
      <c r="D5656" s="6">
        <v>10240</v>
      </c>
      <c r="E5656" s="6">
        <v>5199</v>
      </c>
      <c r="F5656" s="6">
        <v>5041</v>
      </c>
      <c r="G5656" t="b">
        <f t="shared" si="794"/>
        <v>0</v>
      </c>
      <c r="H5656" t="b">
        <f t="shared" si="795"/>
        <v>1</v>
      </c>
      <c r="I5656" t="b">
        <f t="shared" si="796"/>
        <v>1</v>
      </c>
      <c r="J5656" t="b">
        <f t="shared" si="797"/>
        <v>0</v>
      </c>
    </row>
    <row r="5657" spans="1:10" ht="25.5">
      <c r="A5657" s="1" t="s">
        <v>419</v>
      </c>
      <c r="B5657" t="str">
        <f t="shared" si="792"/>
        <v xml:space="preserve"> olsztyński </v>
      </c>
      <c r="C5657" s="4" t="s">
        <v>14</v>
      </c>
      <c r="D5657" s="6">
        <v>9338</v>
      </c>
      <c r="E5657" s="6">
        <v>4777</v>
      </c>
      <c r="F5657" s="6">
        <v>4561</v>
      </c>
      <c r="G5657" t="b">
        <f t="shared" si="794"/>
        <v>0</v>
      </c>
      <c r="H5657" t="b">
        <f t="shared" si="795"/>
        <v>1</v>
      </c>
      <c r="I5657" t="b">
        <f t="shared" si="796"/>
        <v>1</v>
      </c>
      <c r="J5657" t="b">
        <f t="shared" si="797"/>
        <v>0</v>
      </c>
    </row>
    <row r="5658" spans="1:10" ht="25.5">
      <c r="A5658" s="1" t="s">
        <v>419</v>
      </c>
      <c r="B5658" t="str">
        <f t="shared" si="792"/>
        <v xml:space="preserve"> olsztyński </v>
      </c>
      <c r="C5658" s="4" t="s">
        <v>15</v>
      </c>
      <c r="D5658" s="6">
        <v>7999</v>
      </c>
      <c r="E5658" s="6">
        <v>4028</v>
      </c>
      <c r="F5658" s="6">
        <v>3971</v>
      </c>
      <c r="G5658" t="b">
        <f t="shared" si="794"/>
        <v>0</v>
      </c>
      <c r="H5658" t="b">
        <f t="shared" si="795"/>
        <v>1</v>
      </c>
      <c r="I5658" t="b">
        <f t="shared" si="796"/>
        <v>1</v>
      </c>
      <c r="J5658" t="b">
        <f t="shared" si="797"/>
        <v>0</v>
      </c>
    </row>
    <row r="5659" spans="1:10" ht="25.5">
      <c r="A5659" s="1" t="s">
        <v>419</v>
      </c>
      <c r="B5659" t="str">
        <f t="shared" si="792"/>
        <v xml:space="preserve"> olsztyński </v>
      </c>
      <c r="C5659" s="4" t="s">
        <v>16</v>
      </c>
      <c r="D5659" s="6">
        <v>8276</v>
      </c>
      <c r="E5659" s="6">
        <v>4152</v>
      </c>
      <c r="F5659" s="6">
        <v>4124</v>
      </c>
      <c r="G5659" t="b">
        <f t="shared" si="794"/>
        <v>0</v>
      </c>
      <c r="H5659" t="b">
        <f t="shared" si="795"/>
        <v>1</v>
      </c>
      <c r="I5659" t="b">
        <f t="shared" si="796"/>
        <v>1</v>
      </c>
      <c r="J5659" t="b">
        <f t="shared" si="797"/>
        <v>0</v>
      </c>
    </row>
    <row r="5660" spans="1:10" ht="25.5">
      <c r="A5660" s="1" t="s">
        <v>419</v>
      </c>
      <c r="B5660" t="str">
        <f t="shared" si="792"/>
        <v xml:space="preserve"> olsztyński </v>
      </c>
      <c r="C5660" s="4" t="s">
        <v>17</v>
      </c>
      <c r="D5660" s="6">
        <v>9473</v>
      </c>
      <c r="E5660" s="6">
        <v>4715</v>
      </c>
      <c r="F5660" s="6">
        <v>4758</v>
      </c>
      <c r="G5660" t="b">
        <f t="shared" si="794"/>
        <v>0</v>
      </c>
      <c r="H5660" t="b">
        <f t="shared" si="795"/>
        <v>1</v>
      </c>
      <c r="I5660" t="b">
        <f t="shared" si="796"/>
        <v>1</v>
      </c>
      <c r="J5660" t="b">
        <f t="shared" si="797"/>
        <v>0</v>
      </c>
    </row>
    <row r="5661" spans="1:10" ht="25.5">
      <c r="A5661" s="1" t="s">
        <v>419</v>
      </c>
      <c r="B5661" t="str">
        <f t="shared" si="792"/>
        <v xml:space="preserve"> olsztyński </v>
      </c>
      <c r="C5661" s="4" t="s">
        <v>18</v>
      </c>
      <c r="D5661" s="6">
        <v>8465</v>
      </c>
      <c r="E5661" s="6">
        <v>4146</v>
      </c>
      <c r="F5661" s="6">
        <v>4319</v>
      </c>
      <c r="G5661" t="b">
        <f t="shared" si="794"/>
        <v>0</v>
      </c>
      <c r="H5661" t="b">
        <f t="shared" si="795"/>
        <v>1</v>
      </c>
      <c r="I5661" t="b">
        <f t="shared" si="796"/>
        <v>1</v>
      </c>
      <c r="J5661" t="b">
        <f t="shared" si="797"/>
        <v>0</v>
      </c>
    </row>
    <row r="5662" spans="1:10" ht="25.5">
      <c r="A5662" s="1" t="s">
        <v>419</v>
      </c>
      <c r="B5662" t="str">
        <f t="shared" si="792"/>
        <v xml:space="preserve"> olsztyński </v>
      </c>
      <c r="C5662" s="4" t="s">
        <v>19</v>
      </c>
      <c r="D5662" s="6">
        <v>6027</v>
      </c>
      <c r="E5662" s="6">
        <v>2874</v>
      </c>
      <c r="F5662" s="6">
        <v>3153</v>
      </c>
      <c r="G5662" t="b">
        <f t="shared" si="794"/>
        <v>0</v>
      </c>
      <c r="H5662" t="b">
        <f t="shared" si="795"/>
        <v>1</v>
      </c>
      <c r="I5662" t="b">
        <f t="shared" si="796"/>
        <v>1</v>
      </c>
      <c r="J5662" t="b">
        <f t="shared" si="797"/>
        <v>0</v>
      </c>
    </row>
    <row r="5663" spans="1:10" ht="25.5">
      <c r="A5663" s="1" t="s">
        <v>419</v>
      </c>
      <c r="B5663" t="str">
        <f t="shared" si="792"/>
        <v xml:space="preserve"> olsztyński </v>
      </c>
      <c r="C5663" s="4" t="s">
        <v>5</v>
      </c>
      <c r="D5663" s="6">
        <v>9335</v>
      </c>
      <c r="E5663" s="6">
        <v>3321</v>
      </c>
      <c r="F5663" s="6">
        <v>6014</v>
      </c>
      <c r="G5663" t="b">
        <f t="shared" si="794"/>
        <v>1</v>
      </c>
      <c r="H5663" t="b">
        <f t="shared" si="795"/>
        <v>1</v>
      </c>
      <c r="I5663" t="b">
        <f t="shared" si="796"/>
        <v>0</v>
      </c>
      <c r="J5663" t="b">
        <f t="shared" si="797"/>
        <v>0</v>
      </c>
    </row>
    <row r="5664" spans="1:10" ht="25.5">
      <c r="A5664" s="1" t="s">
        <v>419</v>
      </c>
      <c r="B5664" t="str">
        <f t="shared" si="792"/>
        <v xml:space="preserve"> olsztyński </v>
      </c>
      <c r="C5664" s="4" t="s">
        <v>4</v>
      </c>
      <c r="D5664" s="6">
        <f>SUM(D5662:D5663)</f>
        <v>15362</v>
      </c>
      <c r="E5664" s="6">
        <f>SUM(E5662:E5663)</f>
        <v>6195</v>
      </c>
      <c r="F5664" s="6">
        <f t="shared" ref="F5664" si="799">SUM(F5662:F5663)</f>
        <v>9167</v>
      </c>
      <c r="G5664" t="b">
        <f t="shared" si="794"/>
        <v>1</v>
      </c>
      <c r="H5664" t="b">
        <f t="shared" si="795"/>
        <v>0</v>
      </c>
      <c r="I5664" t="b">
        <f t="shared" si="796"/>
        <v>1</v>
      </c>
      <c r="J5664" t="b">
        <f t="shared" si="797"/>
        <v>0</v>
      </c>
    </row>
    <row r="5665" spans="1:10" ht="25.5">
      <c r="A5665" s="1" t="s">
        <v>419</v>
      </c>
      <c r="B5665" t="str">
        <f t="shared" si="792"/>
        <v xml:space="preserve"> ostródzki </v>
      </c>
      <c r="C5665" s="4" t="s">
        <v>357</v>
      </c>
      <c r="D5665" s="6">
        <v>105768</v>
      </c>
      <c r="E5665" s="6">
        <v>52125</v>
      </c>
      <c r="F5665" s="6">
        <v>53643</v>
      </c>
      <c r="G5665" t="b">
        <f t="shared" si="794"/>
        <v>1</v>
      </c>
      <c r="H5665" t="b">
        <f t="shared" si="795"/>
        <v>1</v>
      </c>
      <c r="I5665" t="b">
        <f t="shared" si="796"/>
        <v>1</v>
      </c>
      <c r="J5665" t="b">
        <f t="shared" si="797"/>
        <v>1</v>
      </c>
    </row>
    <row r="5666" spans="1:10" ht="25.5">
      <c r="A5666" s="1" t="s">
        <v>419</v>
      </c>
      <c r="B5666" t="str">
        <f t="shared" si="792"/>
        <v xml:space="preserve"> ostródzki </v>
      </c>
      <c r="C5666" s="4" t="s">
        <v>6</v>
      </c>
      <c r="D5666" s="6">
        <v>5216</v>
      </c>
      <c r="E5666" s="6">
        <v>2652</v>
      </c>
      <c r="F5666" s="6">
        <v>2564</v>
      </c>
      <c r="G5666" t="b">
        <f t="shared" si="794"/>
        <v>0</v>
      </c>
      <c r="H5666" t="b">
        <f t="shared" si="795"/>
        <v>1</v>
      </c>
      <c r="I5666" t="b">
        <f t="shared" si="796"/>
        <v>1</v>
      </c>
      <c r="J5666" t="b">
        <f t="shared" si="797"/>
        <v>0</v>
      </c>
    </row>
    <row r="5667" spans="1:10" ht="25.5">
      <c r="A5667" s="1" t="s">
        <v>419</v>
      </c>
      <c r="B5667" t="str">
        <f t="shared" si="792"/>
        <v xml:space="preserve"> ostródzki </v>
      </c>
      <c r="C5667" s="4" t="s">
        <v>7</v>
      </c>
      <c r="D5667" s="6">
        <v>6108</v>
      </c>
      <c r="E5667" s="6">
        <v>3097</v>
      </c>
      <c r="F5667" s="6">
        <v>3011</v>
      </c>
      <c r="G5667" t="b">
        <f t="shared" si="794"/>
        <v>0</v>
      </c>
      <c r="H5667" t="b">
        <f t="shared" si="795"/>
        <v>1</v>
      </c>
      <c r="I5667" t="b">
        <f t="shared" si="796"/>
        <v>1</v>
      </c>
      <c r="J5667" t="b">
        <f t="shared" si="797"/>
        <v>0</v>
      </c>
    </row>
    <row r="5668" spans="1:10" ht="25.5">
      <c r="A5668" s="1" t="s">
        <v>419</v>
      </c>
      <c r="B5668" t="str">
        <f t="shared" si="792"/>
        <v xml:space="preserve"> ostródzki </v>
      </c>
      <c r="C5668" s="4" t="s">
        <v>8</v>
      </c>
      <c r="D5668" s="6">
        <v>5368</v>
      </c>
      <c r="E5668" s="6">
        <v>2771</v>
      </c>
      <c r="F5668" s="6">
        <v>2597</v>
      </c>
      <c r="G5668" t="b">
        <f t="shared" si="794"/>
        <v>0</v>
      </c>
      <c r="H5668" t="b">
        <f t="shared" si="795"/>
        <v>1</v>
      </c>
      <c r="I5668" t="b">
        <f t="shared" si="796"/>
        <v>1</v>
      </c>
      <c r="J5668" t="b">
        <f t="shared" si="797"/>
        <v>0</v>
      </c>
    </row>
    <row r="5669" spans="1:10" ht="25.5">
      <c r="A5669" s="1" t="s">
        <v>419</v>
      </c>
      <c r="B5669" t="str">
        <f t="shared" si="792"/>
        <v xml:space="preserve"> ostródzki </v>
      </c>
      <c r="C5669" s="4" t="s">
        <v>9</v>
      </c>
      <c r="D5669" s="6">
        <v>5875</v>
      </c>
      <c r="E5669" s="6">
        <v>3001</v>
      </c>
      <c r="F5669" s="6">
        <v>2874</v>
      </c>
      <c r="G5669" t="b">
        <f t="shared" si="794"/>
        <v>0</v>
      </c>
      <c r="H5669" t="b">
        <f t="shared" si="795"/>
        <v>1</v>
      </c>
      <c r="I5669" t="b">
        <f t="shared" si="796"/>
        <v>1</v>
      </c>
      <c r="J5669" t="b">
        <f t="shared" si="797"/>
        <v>0</v>
      </c>
    </row>
    <row r="5670" spans="1:10" ht="25.5">
      <c r="A5670" s="1" t="s">
        <v>419</v>
      </c>
      <c r="B5670" t="str">
        <f t="shared" si="792"/>
        <v xml:space="preserve"> ostródzki </v>
      </c>
      <c r="C5670" s="4" t="s">
        <v>10</v>
      </c>
      <c r="D5670" s="6">
        <v>7313</v>
      </c>
      <c r="E5670" s="6">
        <v>3691</v>
      </c>
      <c r="F5670" s="6">
        <v>3622</v>
      </c>
      <c r="G5670" t="b">
        <f t="shared" si="794"/>
        <v>0</v>
      </c>
      <c r="H5670" t="b">
        <f t="shared" si="795"/>
        <v>1</v>
      </c>
      <c r="I5670" t="b">
        <f t="shared" si="796"/>
        <v>1</v>
      </c>
      <c r="J5670" t="b">
        <f t="shared" si="797"/>
        <v>0</v>
      </c>
    </row>
    <row r="5671" spans="1:10" ht="25.5">
      <c r="A5671" s="1" t="s">
        <v>419</v>
      </c>
      <c r="B5671" t="str">
        <f t="shared" si="792"/>
        <v xml:space="preserve"> ostródzki </v>
      </c>
      <c r="C5671" s="4" t="s">
        <v>11</v>
      </c>
      <c r="D5671" s="6">
        <v>7961</v>
      </c>
      <c r="E5671" s="6">
        <v>4122</v>
      </c>
      <c r="F5671" s="6">
        <v>3839</v>
      </c>
      <c r="G5671" t="b">
        <f t="shared" si="794"/>
        <v>0</v>
      </c>
      <c r="H5671" t="b">
        <f t="shared" si="795"/>
        <v>1</v>
      </c>
      <c r="I5671" t="b">
        <f t="shared" si="796"/>
        <v>1</v>
      </c>
      <c r="J5671" t="b">
        <f t="shared" si="797"/>
        <v>0</v>
      </c>
    </row>
    <row r="5672" spans="1:10" ht="25.5">
      <c r="A5672" s="1" t="s">
        <v>419</v>
      </c>
      <c r="B5672" t="str">
        <f t="shared" si="792"/>
        <v xml:space="preserve"> ostródzki </v>
      </c>
      <c r="C5672" s="4" t="s">
        <v>12</v>
      </c>
      <c r="D5672" s="6">
        <v>8581</v>
      </c>
      <c r="E5672" s="6">
        <v>4498</v>
      </c>
      <c r="F5672" s="6">
        <v>4083</v>
      </c>
      <c r="G5672" t="b">
        <f t="shared" si="794"/>
        <v>0</v>
      </c>
      <c r="H5672" t="b">
        <f t="shared" si="795"/>
        <v>1</v>
      </c>
      <c r="I5672" t="b">
        <f t="shared" si="796"/>
        <v>1</v>
      </c>
      <c r="J5672" t="b">
        <f t="shared" si="797"/>
        <v>0</v>
      </c>
    </row>
    <row r="5673" spans="1:10" ht="25.5">
      <c r="A5673" s="1" t="s">
        <v>419</v>
      </c>
      <c r="B5673" t="str">
        <f t="shared" si="792"/>
        <v xml:space="preserve"> ostródzki </v>
      </c>
      <c r="C5673" s="4" t="s">
        <v>13</v>
      </c>
      <c r="D5673" s="6">
        <v>8157</v>
      </c>
      <c r="E5673" s="6">
        <v>4258</v>
      </c>
      <c r="F5673" s="6">
        <v>3899</v>
      </c>
      <c r="G5673" t="b">
        <f t="shared" si="794"/>
        <v>0</v>
      </c>
      <c r="H5673" t="b">
        <f t="shared" si="795"/>
        <v>1</v>
      </c>
      <c r="I5673" t="b">
        <f t="shared" si="796"/>
        <v>1</v>
      </c>
      <c r="J5673" t="b">
        <f t="shared" si="797"/>
        <v>0</v>
      </c>
    </row>
    <row r="5674" spans="1:10" ht="25.5">
      <c r="A5674" s="1" t="s">
        <v>419</v>
      </c>
      <c r="B5674" t="str">
        <f t="shared" si="792"/>
        <v xml:space="preserve"> ostródzki </v>
      </c>
      <c r="C5674" s="4" t="s">
        <v>14</v>
      </c>
      <c r="D5674" s="6">
        <v>7385</v>
      </c>
      <c r="E5674" s="6">
        <v>3828</v>
      </c>
      <c r="F5674" s="6">
        <v>3557</v>
      </c>
      <c r="G5674" t="b">
        <f t="shared" si="794"/>
        <v>0</v>
      </c>
      <c r="H5674" t="b">
        <f t="shared" si="795"/>
        <v>1</v>
      </c>
      <c r="I5674" t="b">
        <f t="shared" si="796"/>
        <v>1</v>
      </c>
      <c r="J5674" t="b">
        <f t="shared" si="797"/>
        <v>0</v>
      </c>
    </row>
    <row r="5675" spans="1:10" ht="25.5">
      <c r="A5675" s="1" t="s">
        <v>419</v>
      </c>
      <c r="B5675" t="str">
        <f t="shared" si="792"/>
        <v xml:space="preserve"> ostródzki </v>
      </c>
      <c r="C5675" s="4" t="s">
        <v>15</v>
      </c>
      <c r="D5675" s="6">
        <v>6280</v>
      </c>
      <c r="E5675" s="6">
        <v>3213</v>
      </c>
      <c r="F5675" s="6">
        <v>3067</v>
      </c>
      <c r="G5675" t="b">
        <f t="shared" si="794"/>
        <v>0</v>
      </c>
      <c r="H5675" t="b">
        <f t="shared" si="795"/>
        <v>1</v>
      </c>
      <c r="I5675" t="b">
        <f t="shared" si="796"/>
        <v>1</v>
      </c>
      <c r="J5675" t="b">
        <f t="shared" si="797"/>
        <v>0</v>
      </c>
    </row>
    <row r="5676" spans="1:10" ht="25.5">
      <c r="A5676" s="1" t="s">
        <v>419</v>
      </c>
      <c r="B5676" t="str">
        <f t="shared" si="792"/>
        <v xml:space="preserve"> ostródzki </v>
      </c>
      <c r="C5676" s="4" t="s">
        <v>16</v>
      </c>
      <c r="D5676" s="6">
        <v>6871</v>
      </c>
      <c r="E5676" s="6">
        <v>3474</v>
      </c>
      <c r="F5676" s="6">
        <v>3397</v>
      </c>
      <c r="G5676" t="b">
        <f t="shared" si="794"/>
        <v>0</v>
      </c>
      <c r="H5676" t="b">
        <f t="shared" si="795"/>
        <v>1</v>
      </c>
      <c r="I5676" t="b">
        <f t="shared" si="796"/>
        <v>1</v>
      </c>
      <c r="J5676" t="b">
        <f t="shared" si="797"/>
        <v>0</v>
      </c>
    </row>
    <row r="5677" spans="1:10" ht="25.5">
      <c r="A5677" s="1" t="s">
        <v>419</v>
      </c>
      <c r="B5677" t="str">
        <f t="shared" si="792"/>
        <v xml:space="preserve"> ostródzki </v>
      </c>
      <c r="C5677" s="4" t="s">
        <v>17</v>
      </c>
      <c r="D5677" s="6">
        <v>8118</v>
      </c>
      <c r="E5677" s="6">
        <v>4027</v>
      </c>
      <c r="F5677" s="6">
        <v>4091</v>
      </c>
      <c r="G5677" t="b">
        <f t="shared" si="794"/>
        <v>0</v>
      </c>
      <c r="H5677" t="b">
        <f t="shared" si="795"/>
        <v>1</v>
      </c>
      <c r="I5677" t="b">
        <f t="shared" si="796"/>
        <v>1</v>
      </c>
      <c r="J5677" t="b">
        <f t="shared" si="797"/>
        <v>0</v>
      </c>
    </row>
    <row r="5678" spans="1:10" ht="25.5">
      <c r="A5678" s="1" t="s">
        <v>419</v>
      </c>
      <c r="B5678" t="str">
        <f t="shared" si="792"/>
        <v xml:space="preserve"> ostródzki </v>
      </c>
      <c r="C5678" s="4" t="s">
        <v>18</v>
      </c>
      <c r="D5678" s="6">
        <v>7529</v>
      </c>
      <c r="E5678" s="6">
        <v>3582</v>
      </c>
      <c r="F5678" s="6">
        <v>3947</v>
      </c>
      <c r="G5678" t="b">
        <f t="shared" si="794"/>
        <v>0</v>
      </c>
      <c r="H5678" t="b">
        <f t="shared" si="795"/>
        <v>1</v>
      </c>
      <c r="I5678" t="b">
        <f t="shared" si="796"/>
        <v>1</v>
      </c>
      <c r="J5678" t="b">
        <f t="shared" si="797"/>
        <v>0</v>
      </c>
    </row>
    <row r="5679" spans="1:10" ht="25.5">
      <c r="A5679" s="1" t="s">
        <v>419</v>
      </c>
      <c r="B5679" t="str">
        <f t="shared" si="792"/>
        <v xml:space="preserve"> ostródzki </v>
      </c>
      <c r="C5679" s="4" t="s">
        <v>19</v>
      </c>
      <c r="D5679" s="6">
        <v>5771</v>
      </c>
      <c r="E5679" s="6">
        <v>2658</v>
      </c>
      <c r="F5679" s="6">
        <v>3113</v>
      </c>
      <c r="G5679" t="b">
        <f t="shared" si="794"/>
        <v>0</v>
      </c>
      <c r="H5679" t="b">
        <f t="shared" si="795"/>
        <v>1</v>
      </c>
      <c r="I5679" t="b">
        <f t="shared" si="796"/>
        <v>1</v>
      </c>
      <c r="J5679" t="b">
        <f t="shared" si="797"/>
        <v>0</v>
      </c>
    </row>
    <row r="5680" spans="1:10" ht="25.5">
      <c r="A5680" s="1" t="s">
        <v>419</v>
      </c>
      <c r="B5680" t="str">
        <f t="shared" si="792"/>
        <v xml:space="preserve"> ostródzki </v>
      </c>
      <c r="C5680" s="4" t="s">
        <v>5</v>
      </c>
      <c r="D5680" s="6">
        <v>9235</v>
      </c>
      <c r="E5680" s="6">
        <v>3253</v>
      </c>
      <c r="F5680" s="6">
        <v>5982</v>
      </c>
      <c r="G5680" t="b">
        <f t="shared" si="794"/>
        <v>1</v>
      </c>
      <c r="H5680" t="b">
        <f t="shared" si="795"/>
        <v>1</v>
      </c>
      <c r="I5680" t="b">
        <f t="shared" si="796"/>
        <v>0</v>
      </c>
      <c r="J5680" t="b">
        <f t="shared" si="797"/>
        <v>0</v>
      </c>
    </row>
    <row r="5681" spans="1:10" ht="25.5">
      <c r="A5681" s="1" t="s">
        <v>419</v>
      </c>
      <c r="B5681" t="str">
        <f t="shared" si="792"/>
        <v xml:space="preserve"> ostródzki </v>
      </c>
      <c r="C5681" s="4" t="s">
        <v>4</v>
      </c>
      <c r="D5681" s="6">
        <f>SUM(D5679:D5680)</f>
        <v>15006</v>
      </c>
      <c r="E5681" s="6">
        <f>SUM(E5679:E5680)</f>
        <v>5911</v>
      </c>
      <c r="F5681" s="6">
        <f t="shared" ref="F5681" si="800">SUM(F5679:F5680)</f>
        <v>9095</v>
      </c>
      <c r="G5681" t="b">
        <f t="shared" si="794"/>
        <v>1</v>
      </c>
      <c r="H5681" t="b">
        <f t="shared" si="795"/>
        <v>0</v>
      </c>
      <c r="I5681" t="b">
        <f t="shared" si="796"/>
        <v>1</v>
      </c>
      <c r="J5681" t="b">
        <f t="shared" si="797"/>
        <v>0</v>
      </c>
    </row>
    <row r="5682" spans="1:10" ht="25.5">
      <c r="A5682" s="1" t="s">
        <v>419</v>
      </c>
      <c r="B5682" t="str">
        <f t="shared" si="792"/>
        <v xml:space="preserve"> piski </v>
      </c>
      <c r="C5682" s="4" t="s">
        <v>358</v>
      </c>
      <c r="D5682" s="6">
        <v>57445</v>
      </c>
      <c r="E5682" s="6">
        <v>28711</v>
      </c>
      <c r="F5682" s="6">
        <v>28734</v>
      </c>
      <c r="G5682" t="b">
        <f t="shared" si="794"/>
        <v>1</v>
      </c>
      <c r="H5682" t="b">
        <f t="shared" si="795"/>
        <v>1</v>
      </c>
      <c r="I5682" t="b">
        <f t="shared" si="796"/>
        <v>1</v>
      </c>
      <c r="J5682" t="b">
        <f t="shared" si="797"/>
        <v>1</v>
      </c>
    </row>
    <row r="5683" spans="1:10" ht="25.5">
      <c r="A5683" s="1" t="s">
        <v>419</v>
      </c>
      <c r="B5683" t="str">
        <f t="shared" si="792"/>
        <v xml:space="preserve"> piski </v>
      </c>
      <c r="C5683" s="4" t="s">
        <v>6</v>
      </c>
      <c r="D5683" s="6">
        <v>2682</v>
      </c>
      <c r="E5683" s="6">
        <v>1358</v>
      </c>
      <c r="F5683" s="6">
        <v>1324</v>
      </c>
      <c r="G5683" t="b">
        <f t="shared" si="794"/>
        <v>0</v>
      </c>
      <c r="H5683" t="b">
        <f t="shared" si="795"/>
        <v>1</v>
      </c>
      <c r="I5683" t="b">
        <f t="shared" si="796"/>
        <v>1</v>
      </c>
      <c r="J5683" t="b">
        <f t="shared" si="797"/>
        <v>0</v>
      </c>
    </row>
    <row r="5684" spans="1:10" ht="25.5">
      <c r="A5684" s="1" t="s">
        <v>419</v>
      </c>
      <c r="B5684" t="str">
        <f t="shared" si="792"/>
        <v xml:space="preserve"> piski </v>
      </c>
      <c r="C5684" s="4" t="s">
        <v>7</v>
      </c>
      <c r="D5684" s="6">
        <v>3156</v>
      </c>
      <c r="E5684" s="6">
        <v>1637</v>
      </c>
      <c r="F5684" s="6">
        <v>1519</v>
      </c>
      <c r="G5684" t="b">
        <f t="shared" si="794"/>
        <v>0</v>
      </c>
      <c r="H5684" t="b">
        <f t="shared" si="795"/>
        <v>1</v>
      </c>
      <c r="I5684" t="b">
        <f t="shared" si="796"/>
        <v>1</v>
      </c>
      <c r="J5684" t="b">
        <f t="shared" si="797"/>
        <v>0</v>
      </c>
    </row>
    <row r="5685" spans="1:10" ht="25.5">
      <c r="A5685" s="1" t="s">
        <v>419</v>
      </c>
      <c r="B5685" t="str">
        <f t="shared" si="792"/>
        <v xml:space="preserve"> piski </v>
      </c>
      <c r="C5685" s="4" t="s">
        <v>8</v>
      </c>
      <c r="D5685" s="6">
        <v>3051</v>
      </c>
      <c r="E5685" s="6">
        <v>1583</v>
      </c>
      <c r="F5685" s="6">
        <v>1468</v>
      </c>
      <c r="G5685" t="b">
        <f t="shared" si="794"/>
        <v>0</v>
      </c>
      <c r="H5685" t="b">
        <f t="shared" si="795"/>
        <v>1</v>
      </c>
      <c r="I5685" t="b">
        <f t="shared" si="796"/>
        <v>1</v>
      </c>
      <c r="J5685" t="b">
        <f t="shared" si="797"/>
        <v>0</v>
      </c>
    </row>
    <row r="5686" spans="1:10" ht="25.5">
      <c r="A5686" s="1" t="s">
        <v>419</v>
      </c>
      <c r="B5686" t="str">
        <f t="shared" si="792"/>
        <v xml:space="preserve"> piski </v>
      </c>
      <c r="C5686" s="4" t="s">
        <v>9</v>
      </c>
      <c r="D5686" s="6">
        <v>3434</v>
      </c>
      <c r="E5686" s="6">
        <v>1821</v>
      </c>
      <c r="F5686" s="6">
        <v>1613</v>
      </c>
      <c r="G5686" t="b">
        <f t="shared" si="794"/>
        <v>0</v>
      </c>
      <c r="H5686" t="b">
        <f t="shared" si="795"/>
        <v>1</v>
      </c>
      <c r="I5686" t="b">
        <f t="shared" si="796"/>
        <v>1</v>
      </c>
      <c r="J5686" t="b">
        <f t="shared" si="797"/>
        <v>0</v>
      </c>
    </row>
    <row r="5687" spans="1:10" ht="25.5">
      <c r="A5687" s="1" t="s">
        <v>419</v>
      </c>
      <c r="B5687" t="str">
        <f t="shared" si="792"/>
        <v xml:space="preserve"> piski </v>
      </c>
      <c r="C5687" s="4" t="s">
        <v>10</v>
      </c>
      <c r="D5687" s="6">
        <v>4322</v>
      </c>
      <c r="E5687" s="6">
        <v>2259</v>
      </c>
      <c r="F5687" s="6">
        <v>2063</v>
      </c>
      <c r="G5687" t="b">
        <f t="shared" si="794"/>
        <v>0</v>
      </c>
      <c r="H5687" t="b">
        <f t="shared" si="795"/>
        <v>1</v>
      </c>
      <c r="I5687" t="b">
        <f t="shared" si="796"/>
        <v>1</v>
      </c>
      <c r="J5687" t="b">
        <f t="shared" si="797"/>
        <v>0</v>
      </c>
    </row>
    <row r="5688" spans="1:10" ht="25.5">
      <c r="A5688" s="1" t="s">
        <v>419</v>
      </c>
      <c r="B5688" t="str">
        <f t="shared" ref="B5688:B5751" si="801">IF(C5687="65+",C5688,B5687)</f>
        <v xml:space="preserve"> piski </v>
      </c>
      <c r="C5688" s="4" t="s">
        <v>11</v>
      </c>
      <c r="D5688" s="6">
        <v>4618</v>
      </c>
      <c r="E5688" s="6">
        <v>2463</v>
      </c>
      <c r="F5688" s="6">
        <v>2155</v>
      </c>
      <c r="G5688" t="b">
        <f t="shared" si="794"/>
        <v>0</v>
      </c>
      <c r="H5688" t="b">
        <f t="shared" si="795"/>
        <v>1</v>
      </c>
      <c r="I5688" t="b">
        <f t="shared" si="796"/>
        <v>1</v>
      </c>
      <c r="J5688" t="b">
        <f t="shared" si="797"/>
        <v>0</v>
      </c>
    </row>
    <row r="5689" spans="1:10" ht="25.5">
      <c r="A5689" s="1" t="s">
        <v>419</v>
      </c>
      <c r="B5689" t="str">
        <f t="shared" si="801"/>
        <v xml:space="preserve"> piski </v>
      </c>
      <c r="C5689" s="4" t="s">
        <v>12</v>
      </c>
      <c r="D5689" s="6">
        <v>4633</v>
      </c>
      <c r="E5689" s="6">
        <v>2481</v>
      </c>
      <c r="F5689" s="6">
        <v>2152</v>
      </c>
      <c r="G5689" t="b">
        <f t="shared" si="794"/>
        <v>0</v>
      </c>
      <c r="H5689" t="b">
        <f t="shared" si="795"/>
        <v>1</v>
      </c>
      <c r="I5689" t="b">
        <f t="shared" si="796"/>
        <v>1</v>
      </c>
      <c r="J5689" t="b">
        <f t="shared" si="797"/>
        <v>0</v>
      </c>
    </row>
    <row r="5690" spans="1:10" ht="25.5">
      <c r="A5690" s="1" t="s">
        <v>419</v>
      </c>
      <c r="B5690" t="str">
        <f t="shared" si="801"/>
        <v xml:space="preserve"> piski </v>
      </c>
      <c r="C5690" s="4" t="s">
        <v>13</v>
      </c>
      <c r="D5690" s="6">
        <v>4086</v>
      </c>
      <c r="E5690" s="6">
        <v>2116</v>
      </c>
      <c r="F5690" s="6">
        <v>1970</v>
      </c>
      <c r="G5690" t="b">
        <f t="shared" si="794"/>
        <v>0</v>
      </c>
      <c r="H5690" t="b">
        <f t="shared" si="795"/>
        <v>1</v>
      </c>
      <c r="I5690" t="b">
        <f t="shared" si="796"/>
        <v>1</v>
      </c>
      <c r="J5690" t="b">
        <f t="shared" si="797"/>
        <v>0</v>
      </c>
    </row>
    <row r="5691" spans="1:10" ht="25.5">
      <c r="A5691" s="1" t="s">
        <v>419</v>
      </c>
      <c r="B5691" t="str">
        <f t="shared" si="801"/>
        <v xml:space="preserve"> piski </v>
      </c>
      <c r="C5691" s="4" t="s">
        <v>14</v>
      </c>
      <c r="D5691" s="6">
        <v>4051</v>
      </c>
      <c r="E5691" s="6">
        <v>2101</v>
      </c>
      <c r="F5691" s="6">
        <v>1950</v>
      </c>
      <c r="G5691" t="b">
        <f t="shared" si="794"/>
        <v>0</v>
      </c>
      <c r="H5691" t="b">
        <f t="shared" si="795"/>
        <v>1</v>
      </c>
      <c r="I5691" t="b">
        <f t="shared" si="796"/>
        <v>1</v>
      </c>
      <c r="J5691" t="b">
        <f t="shared" si="797"/>
        <v>0</v>
      </c>
    </row>
    <row r="5692" spans="1:10" ht="25.5">
      <c r="A5692" s="1" t="s">
        <v>419</v>
      </c>
      <c r="B5692" t="str">
        <f t="shared" si="801"/>
        <v xml:space="preserve"> piski </v>
      </c>
      <c r="C5692" s="4" t="s">
        <v>15</v>
      </c>
      <c r="D5692" s="6">
        <v>3751</v>
      </c>
      <c r="E5692" s="6">
        <v>1906</v>
      </c>
      <c r="F5692" s="6">
        <v>1845</v>
      </c>
      <c r="G5692" t="b">
        <f t="shared" si="794"/>
        <v>0</v>
      </c>
      <c r="H5692" t="b">
        <f t="shared" si="795"/>
        <v>1</v>
      </c>
      <c r="I5692" t="b">
        <f t="shared" si="796"/>
        <v>1</v>
      </c>
      <c r="J5692" t="b">
        <f t="shared" si="797"/>
        <v>0</v>
      </c>
    </row>
    <row r="5693" spans="1:10" ht="25.5">
      <c r="A5693" s="1" t="s">
        <v>419</v>
      </c>
      <c r="B5693" t="str">
        <f t="shared" si="801"/>
        <v xml:space="preserve"> piski </v>
      </c>
      <c r="C5693" s="4" t="s">
        <v>16</v>
      </c>
      <c r="D5693" s="6">
        <v>3922</v>
      </c>
      <c r="E5693" s="6">
        <v>2059</v>
      </c>
      <c r="F5693" s="6">
        <v>1863</v>
      </c>
      <c r="G5693" t="b">
        <f t="shared" si="794"/>
        <v>0</v>
      </c>
      <c r="H5693" t="b">
        <f t="shared" si="795"/>
        <v>1</v>
      </c>
      <c r="I5693" t="b">
        <f t="shared" si="796"/>
        <v>1</v>
      </c>
      <c r="J5693" t="b">
        <f t="shared" si="797"/>
        <v>0</v>
      </c>
    </row>
    <row r="5694" spans="1:10" ht="25.5">
      <c r="A5694" s="1" t="s">
        <v>419</v>
      </c>
      <c r="B5694" t="str">
        <f t="shared" si="801"/>
        <v xml:space="preserve"> piski </v>
      </c>
      <c r="C5694" s="4" t="s">
        <v>17</v>
      </c>
      <c r="D5694" s="6">
        <v>4098</v>
      </c>
      <c r="E5694" s="6">
        <v>2067</v>
      </c>
      <c r="F5694" s="6">
        <v>2031</v>
      </c>
      <c r="G5694" t="b">
        <f t="shared" si="794"/>
        <v>0</v>
      </c>
      <c r="H5694" t="b">
        <f t="shared" si="795"/>
        <v>1</v>
      </c>
      <c r="I5694" t="b">
        <f t="shared" si="796"/>
        <v>1</v>
      </c>
      <c r="J5694" t="b">
        <f t="shared" si="797"/>
        <v>0</v>
      </c>
    </row>
    <row r="5695" spans="1:10" ht="25.5">
      <c r="A5695" s="1" t="s">
        <v>419</v>
      </c>
      <c r="B5695" t="str">
        <f t="shared" si="801"/>
        <v xml:space="preserve"> piski </v>
      </c>
      <c r="C5695" s="4" t="s">
        <v>18</v>
      </c>
      <c r="D5695" s="6">
        <v>3572</v>
      </c>
      <c r="E5695" s="6">
        <v>1737</v>
      </c>
      <c r="F5695" s="6">
        <v>1835</v>
      </c>
      <c r="G5695" t="b">
        <f t="shared" si="794"/>
        <v>0</v>
      </c>
      <c r="H5695" t="b">
        <f t="shared" si="795"/>
        <v>1</v>
      </c>
      <c r="I5695" t="b">
        <f t="shared" si="796"/>
        <v>1</v>
      </c>
      <c r="J5695" t="b">
        <f t="shared" si="797"/>
        <v>0</v>
      </c>
    </row>
    <row r="5696" spans="1:10" ht="25.5">
      <c r="A5696" s="1" t="s">
        <v>419</v>
      </c>
      <c r="B5696" t="str">
        <f t="shared" si="801"/>
        <v xml:space="preserve"> piski </v>
      </c>
      <c r="C5696" s="4" t="s">
        <v>19</v>
      </c>
      <c r="D5696" s="6">
        <v>2759</v>
      </c>
      <c r="E5696" s="6">
        <v>1253</v>
      </c>
      <c r="F5696" s="6">
        <v>1506</v>
      </c>
      <c r="G5696" t="b">
        <f t="shared" si="794"/>
        <v>0</v>
      </c>
      <c r="H5696" t="b">
        <f t="shared" si="795"/>
        <v>1</v>
      </c>
      <c r="I5696" t="b">
        <f t="shared" si="796"/>
        <v>1</v>
      </c>
      <c r="J5696" t="b">
        <f t="shared" si="797"/>
        <v>0</v>
      </c>
    </row>
    <row r="5697" spans="1:10" ht="25.5">
      <c r="A5697" s="1" t="s">
        <v>419</v>
      </c>
      <c r="B5697" t="str">
        <f t="shared" si="801"/>
        <v xml:space="preserve"> piski </v>
      </c>
      <c r="C5697" s="4" t="s">
        <v>5</v>
      </c>
      <c r="D5697" s="6">
        <v>5310</v>
      </c>
      <c r="E5697" s="6">
        <v>1870</v>
      </c>
      <c r="F5697" s="6">
        <v>3440</v>
      </c>
      <c r="G5697" t="b">
        <f t="shared" ref="G5697:G5749" si="802">IFERROR(IF(SEARCH(" - ",C5697)&gt;0,FALSE,TRUE),TRUE)</f>
        <v>1</v>
      </c>
      <c r="H5697" t="b">
        <f t="shared" ref="H5697:H5749" si="803">IFERROR(IF(SEARCH("65+",C5697)&gt;0,FALSE,TRUE),TRUE)</f>
        <v>1</v>
      </c>
      <c r="I5697" t="b">
        <f t="shared" ref="I5697:I5749" si="804">IFERROR(IF(SEARCH("70",C5697)&gt;0,FALSE,TRUE),TRUE)</f>
        <v>0</v>
      </c>
      <c r="J5697" t="b">
        <f t="shared" ref="J5697:J5749" si="805">AND(G5697:I5697)</f>
        <v>0</v>
      </c>
    </row>
    <row r="5698" spans="1:10" ht="25.5">
      <c r="A5698" s="1" t="s">
        <v>419</v>
      </c>
      <c r="B5698" t="str">
        <f t="shared" si="801"/>
        <v xml:space="preserve"> piski </v>
      </c>
      <c r="C5698" s="4" t="s">
        <v>4</v>
      </c>
      <c r="D5698" s="6">
        <f>SUM(D5696:D5697)</f>
        <v>8069</v>
      </c>
      <c r="E5698" s="6">
        <f>SUM(E5696:E5697)</f>
        <v>3123</v>
      </c>
      <c r="F5698" s="6">
        <f t="shared" ref="F5698" si="806">SUM(F5696:F5697)</f>
        <v>4946</v>
      </c>
      <c r="G5698" t="b">
        <f t="shared" si="802"/>
        <v>1</v>
      </c>
      <c r="H5698" t="b">
        <f t="shared" si="803"/>
        <v>0</v>
      </c>
      <c r="I5698" t="b">
        <f t="shared" si="804"/>
        <v>1</v>
      </c>
      <c r="J5698" t="b">
        <f t="shared" si="805"/>
        <v>0</v>
      </c>
    </row>
    <row r="5699" spans="1:10" ht="25.5">
      <c r="A5699" s="1" t="s">
        <v>419</v>
      </c>
      <c r="B5699" t="str">
        <f t="shared" si="801"/>
        <v xml:space="preserve"> szczycieński </v>
      </c>
      <c r="C5699" s="4" t="s">
        <v>88</v>
      </c>
      <c r="D5699" s="6">
        <v>70459</v>
      </c>
      <c r="E5699" s="6">
        <v>34936</v>
      </c>
      <c r="F5699" s="6">
        <v>35523</v>
      </c>
      <c r="G5699" t="b">
        <f t="shared" si="802"/>
        <v>1</v>
      </c>
      <c r="H5699" t="b">
        <f t="shared" si="803"/>
        <v>1</v>
      </c>
      <c r="I5699" t="b">
        <f t="shared" si="804"/>
        <v>1</v>
      </c>
      <c r="J5699" t="b">
        <f t="shared" si="805"/>
        <v>1</v>
      </c>
    </row>
    <row r="5700" spans="1:10" ht="25.5">
      <c r="A5700" s="1" t="s">
        <v>419</v>
      </c>
      <c r="B5700" t="str">
        <f t="shared" si="801"/>
        <v xml:space="preserve"> szczycieński </v>
      </c>
      <c r="C5700" s="4" t="s">
        <v>6</v>
      </c>
      <c r="D5700" s="6">
        <v>3323</v>
      </c>
      <c r="E5700" s="6">
        <v>1702</v>
      </c>
      <c r="F5700" s="6">
        <v>1621</v>
      </c>
      <c r="G5700" t="b">
        <f t="shared" si="802"/>
        <v>0</v>
      </c>
      <c r="H5700" t="b">
        <f t="shared" si="803"/>
        <v>1</v>
      </c>
      <c r="I5700" t="b">
        <f t="shared" si="804"/>
        <v>1</v>
      </c>
      <c r="J5700" t="b">
        <f t="shared" si="805"/>
        <v>0</v>
      </c>
    </row>
    <row r="5701" spans="1:10" ht="25.5">
      <c r="A5701" s="1" t="s">
        <v>419</v>
      </c>
      <c r="B5701" t="str">
        <f t="shared" si="801"/>
        <v xml:space="preserve"> szczycieński </v>
      </c>
      <c r="C5701" s="4" t="s">
        <v>7</v>
      </c>
      <c r="D5701" s="6">
        <v>4031</v>
      </c>
      <c r="E5701" s="6">
        <v>2087</v>
      </c>
      <c r="F5701" s="6">
        <v>1944</v>
      </c>
      <c r="G5701" t="b">
        <f t="shared" si="802"/>
        <v>0</v>
      </c>
      <c r="H5701" t="b">
        <f t="shared" si="803"/>
        <v>1</v>
      </c>
      <c r="I5701" t="b">
        <f t="shared" si="804"/>
        <v>1</v>
      </c>
      <c r="J5701" t="b">
        <f t="shared" si="805"/>
        <v>0</v>
      </c>
    </row>
    <row r="5702" spans="1:10" ht="25.5">
      <c r="A5702" s="1" t="s">
        <v>419</v>
      </c>
      <c r="B5702" t="str">
        <f t="shared" si="801"/>
        <v xml:space="preserve"> szczycieński </v>
      </c>
      <c r="C5702" s="4" t="s">
        <v>8</v>
      </c>
      <c r="D5702" s="6">
        <v>3704</v>
      </c>
      <c r="E5702" s="6">
        <v>1960</v>
      </c>
      <c r="F5702" s="6">
        <v>1744</v>
      </c>
      <c r="G5702" t="b">
        <f t="shared" si="802"/>
        <v>0</v>
      </c>
      <c r="H5702" t="b">
        <f t="shared" si="803"/>
        <v>1</v>
      </c>
      <c r="I5702" t="b">
        <f t="shared" si="804"/>
        <v>1</v>
      </c>
      <c r="J5702" t="b">
        <f t="shared" si="805"/>
        <v>0</v>
      </c>
    </row>
    <row r="5703" spans="1:10" ht="25.5">
      <c r="A5703" s="1" t="s">
        <v>419</v>
      </c>
      <c r="B5703" t="str">
        <f t="shared" si="801"/>
        <v xml:space="preserve"> szczycieński </v>
      </c>
      <c r="C5703" s="4" t="s">
        <v>9</v>
      </c>
      <c r="D5703" s="6">
        <v>3988</v>
      </c>
      <c r="E5703" s="6">
        <v>2047</v>
      </c>
      <c r="F5703" s="6">
        <v>1941</v>
      </c>
      <c r="G5703" t="b">
        <f t="shared" si="802"/>
        <v>0</v>
      </c>
      <c r="H5703" t="b">
        <f t="shared" si="803"/>
        <v>1</v>
      </c>
      <c r="I5703" t="b">
        <f t="shared" si="804"/>
        <v>1</v>
      </c>
      <c r="J5703" t="b">
        <f t="shared" si="805"/>
        <v>0</v>
      </c>
    </row>
    <row r="5704" spans="1:10" ht="25.5">
      <c r="A5704" s="1" t="s">
        <v>419</v>
      </c>
      <c r="B5704" t="str">
        <f t="shared" si="801"/>
        <v xml:space="preserve"> szczycieński </v>
      </c>
      <c r="C5704" s="4" t="s">
        <v>10</v>
      </c>
      <c r="D5704" s="6">
        <v>5307</v>
      </c>
      <c r="E5704" s="6">
        <v>2680</v>
      </c>
      <c r="F5704" s="6">
        <v>2627</v>
      </c>
      <c r="G5704" t="b">
        <f t="shared" si="802"/>
        <v>0</v>
      </c>
      <c r="H5704" t="b">
        <f t="shared" si="803"/>
        <v>1</v>
      </c>
      <c r="I5704" t="b">
        <f t="shared" si="804"/>
        <v>1</v>
      </c>
      <c r="J5704" t="b">
        <f t="shared" si="805"/>
        <v>0</v>
      </c>
    </row>
    <row r="5705" spans="1:10" ht="25.5">
      <c r="A5705" s="1" t="s">
        <v>419</v>
      </c>
      <c r="B5705" t="str">
        <f t="shared" si="801"/>
        <v xml:space="preserve"> szczycieński </v>
      </c>
      <c r="C5705" s="4" t="s">
        <v>11</v>
      </c>
      <c r="D5705" s="6">
        <v>5365</v>
      </c>
      <c r="E5705" s="6">
        <v>2812</v>
      </c>
      <c r="F5705" s="6">
        <v>2553</v>
      </c>
      <c r="G5705" t="b">
        <f t="shared" si="802"/>
        <v>0</v>
      </c>
      <c r="H5705" t="b">
        <f t="shared" si="803"/>
        <v>1</v>
      </c>
      <c r="I5705" t="b">
        <f t="shared" si="804"/>
        <v>1</v>
      </c>
      <c r="J5705" t="b">
        <f t="shared" si="805"/>
        <v>0</v>
      </c>
    </row>
    <row r="5706" spans="1:10" ht="25.5">
      <c r="A5706" s="1" t="s">
        <v>419</v>
      </c>
      <c r="B5706" t="str">
        <f t="shared" si="801"/>
        <v xml:space="preserve"> szczycieński </v>
      </c>
      <c r="C5706" s="4" t="s">
        <v>12</v>
      </c>
      <c r="D5706" s="6">
        <v>5690</v>
      </c>
      <c r="E5706" s="6">
        <v>2934</v>
      </c>
      <c r="F5706" s="6">
        <v>2756</v>
      </c>
      <c r="G5706" t="b">
        <f t="shared" si="802"/>
        <v>0</v>
      </c>
      <c r="H5706" t="b">
        <f t="shared" si="803"/>
        <v>1</v>
      </c>
      <c r="I5706" t="b">
        <f t="shared" si="804"/>
        <v>1</v>
      </c>
      <c r="J5706" t="b">
        <f t="shared" si="805"/>
        <v>0</v>
      </c>
    </row>
    <row r="5707" spans="1:10" ht="25.5">
      <c r="A5707" s="1" t="s">
        <v>419</v>
      </c>
      <c r="B5707" t="str">
        <f t="shared" si="801"/>
        <v xml:space="preserve"> szczycieński </v>
      </c>
      <c r="C5707" s="4" t="s">
        <v>13</v>
      </c>
      <c r="D5707" s="6">
        <v>5494</v>
      </c>
      <c r="E5707" s="6">
        <v>2911</v>
      </c>
      <c r="F5707" s="6">
        <v>2583</v>
      </c>
      <c r="G5707" t="b">
        <f t="shared" si="802"/>
        <v>0</v>
      </c>
      <c r="H5707" t="b">
        <f t="shared" si="803"/>
        <v>1</v>
      </c>
      <c r="I5707" t="b">
        <f t="shared" si="804"/>
        <v>1</v>
      </c>
      <c r="J5707" t="b">
        <f t="shared" si="805"/>
        <v>0</v>
      </c>
    </row>
    <row r="5708" spans="1:10" ht="25.5">
      <c r="A5708" s="1" t="s">
        <v>419</v>
      </c>
      <c r="B5708" t="str">
        <f t="shared" si="801"/>
        <v xml:space="preserve"> szczycieński </v>
      </c>
      <c r="C5708" s="4" t="s">
        <v>14</v>
      </c>
      <c r="D5708" s="6">
        <v>4882</v>
      </c>
      <c r="E5708" s="6">
        <v>2501</v>
      </c>
      <c r="F5708" s="6">
        <v>2381</v>
      </c>
      <c r="G5708" t="b">
        <f t="shared" si="802"/>
        <v>0</v>
      </c>
      <c r="H5708" t="b">
        <f t="shared" si="803"/>
        <v>1</v>
      </c>
      <c r="I5708" t="b">
        <f t="shared" si="804"/>
        <v>1</v>
      </c>
      <c r="J5708" t="b">
        <f t="shared" si="805"/>
        <v>0</v>
      </c>
    </row>
    <row r="5709" spans="1:10" ht="25.5">
      <c r="A5709" s="1" t="s">
        <v>419</v>
      </c>
      <c r="B5709" t="str">
        <f t="shared" si="801"/>
        <v xml:space="preserve"> szczycieński </v>
      </c>
      <c r="C5709" s="4" t="s">
        <v>15</v>
      </c>
      <c r="D5709" s="6">
        <v>4505</v>
      </c>
      <c r="E5709" s="6">
        <v>2302</v>
      </c>
      <c r="F5709" s="6">
        <v>2203</v>
      </c>
      <c r="G5709" t="b">
        <f t="shared" si="802"/>
        <v>0</v>
      </c>
      <c r="H5709" t="b">
        <f t="shared" si="803"/>
        <v>1</v>
      </c>
      <c r="I5709" t="b">
        <f t="shared" si="804"/>
        <v>1</v>
      </c>
      <c r="J5709" t="b">
        <f t="shared" si="805"/>
        <v>0</v>
      </c>
    </row>
    <row r="5710" spans="1:10" ht="25.5">
      <c r="A5710" s="1" t="s">
        <v>419</v>
      </c>
      <c r="B5710" t="str">
        <f t="shared" si="801"/>
        <v xml:space="preserve"> szczycieński </v>
      </c>
      <c r="C5710" s="4" t="s">
        <v>16</v>
      </c>
      <c r="D5710" s="6">
        <v>4775</v>
      </c>
      <c r="E5710" s="6">
        <v>2489</v>
      </c>
      <c r="F5710" s="6">
        <v>2286</v>
      </c>
      <c r="G5710" t="b">
        <f t="shared" si="802"/>
        <v>0</v>
      </c>
      <c r="H5710" t="b">
        <f t="shared" si="803"/>
        <v>1</v>
      </c>
      <c r="I5710" t="b">
        <f t="shared" si="804"/>
        <v>1</v>
      </c>
      <c r="J5710" t="b">
        <f t="shared" si="805"/>
        <v>0</v>
      </c>
    </row>
    <row r="5711" spans="1:10" ht="25.5">
      <c r="A5711" s="1" t="s">
        <v>419</v>
      </c>
      <c r="B5711" t="str">
        <f t="shared" si="801"/>
        <v xml:space="preserve"> szczycieński </v>
      </c>
      <c r="C5711" s="4" t="s">
        <v>17</v>
      </c>
      <c r="D5711" s="6">
        <v>5294</v>
      </c>
      <c r="E5711" s="6">
        <v>2665</v>
      </c>
      <c r="F5711" s="6">
        <v>2629</v>
      </c>
      <c r="G5711" t="b">
        <f t="shared" si="802"/>
        <v>0</v>
      </c>
      <c r="H5711" t="b">
        <f t="shared" si="803"/>
        <v>1</v>
      </c>
      <c r="I5711" t="b">
        <f t="shared" si="804"/>
        <v>1</v>
      </c>
      <c r="J5711" t="b">
        <f t="shared" si="805"/>
        <v>0</v>
      </c>
    </row>
    <row r="5712" spans="1:10" ht="25.5">
      <c r="A5712" s="1" t="s">
        <v>419</v>
      </c>
      <c r="B5712" t="str">
        <f t="shared" si="801"/>
        <v xml:space="preserve"> szczycieński </v>
      </c>
      <c r="C5712" s="4" t="s">
        <v>18</v>
      </c>
      <c r="D5712" s="6">
        <v>4589</v>
      </c>
      <c r="E5712" s="6">
        <v>2176</v>
      </c>
      <c r="F5712" s="6">
        <v>2413</v>
      </c>
      <c r="G5712" t="b">
        <f t="shared" si="802"/>
        <v>0</v>
      </c>
      <c r="H5712" t="b">
        <f t="shared" si="803"/>
        <v>1</v>
      </c>
      <c r="I5712" t="b">
        <f t="shared" si="804"/>
        <v>1</v>
      </c>
      <c r="J5712" t="b">
        <f t="shared" si="805"/>
        <v>0</v>
      </c>
    </row>
    <row r="5713" spans="1:10" ht="25.5">
      <c r="A5713" s="1" t="s">
        <v>419</v>
      </c>
      <c r="B5713" t="str">
        <f t="shared" si="801"/>
        <v xml:space="preserve"> szczycieński </v>
      </c>
      <c r="C5713" s="4" t="s">
        <v>19</v>
      </c>
      <c r="D5713" s="6">
        <v>3506</v>
      </c>
      <c r="E5713" s="6">
        <v>1587</v>
      </c>
      <c r="F5713" s="6">
        <v>1919</v>
      </c>
      <c r="G5713" t="b">
        <f t="shared" si="802"/>
        <v>0</v>
      </c>
      <c r="H5713" t="b">
        <f t="shared" si="803"/>
        <v>1</v>
      </c>
      <c r="I5713" t="b">
        <f t="shared" si="804"/>
        <v>1</v>
      </c>
      <c r="J5713" t="b">
        <f t="shared" si="805"/>
        <v>0</v>
      </c>
    </row>
    <row r="5714" spans="1:10" ht="25.5">
      <c r="A5714" s="1" t="s">
        <v>419</v>
      </c>
      <c r="B5714" t="str">
        <f t="shared" si="801"/>
        <v xml:space="preserve"> szczycieński </v>
      </c>
      <c r="C5714" s="4" t="s">
        <v>5</v>
      </c>
      <c r="D5714" s="6">
        <v>6006</v>
      </c>
      <c r="E5714" s="6">
        <v>2083</v>
      </c>
      <c r="F5714" s="6">
        <v>3923</v>
      </c>
      <c r="G5714" t="b">
        <f t="shared" si="802"/>
        <v>1</v>
      </c>
      <c r="H5714" t="b">
        <f t="shared" si="803"/>
        <v>1</v>
      </c>
      <c r="I5714" t="b">
        <f t="shared" si="804"/>
        <v>0</v>
      </c>
      <c r="J5714" t="b">
        <f t="shared" si="805"/>
        <v>0</v>
      </c>
    </row>
    <row r="5715" spans="1:10" ht="25.5">
      <c r="A5715" s="1" t="s">
        <v>419</v>
      </c>
      <c r="B5715" t="str">
        <f t="shared" si="801"/>
        <v xml:space="preserve"> szczycieński </v>
      </c>
      <c r="C5715" s="4" t="s">
        <v>4</v>
      </c>
      <c r="D5715" s="6">
        <f>SUM(D5713:D5714)</f>
        <v>9512</v>
      </c>
      <c r="E5715" s="6">
        <f>SUM(E5713:E5714)</f>
        <v>3670</v>
      </c>
      <c r="F5715" s="6">
        <f t="shared" ref="F5715" si="807">SUM(F5713:F5714)</f>
        <v>5842</v>
      </c>
      <c r="G5715" t="b">
        <f t="shared" si="802"/>
        <v>1</v>
      </c>
      <c r="H5715" t="b">
        <f t="shared" si="803"/>
        <v>0</v>
      </c>
      <c r="I5715" t="b">
        <f t="shared" si="804"/>
        <v>1</v>
      </c>
      <c r="J5715" t="b">
        <f t="shared" si="805"/>
        <v>0</v>
      </c>
    </row>
    <row r="5716" spans="1:10" ht="25.5">
      <c r="A5716" s="1" t="s">
        <v>419</v>
      </c>
      <c r="B5716" t="str">
        <f t="shared" si="801"/>
        <v xml:space="preserve"> gołdapski </v>
      </c>
      <c r="C5716" s="4" t="s">
        <v>359</v>
      </c>
      <c r="D5716" s="6">
        <v>27191</v>
      </c>
      <c r="E5716" s="6">
        <v>13514</v>
      </c>
      <c r="F5716" s="6">
        <v>13677</v>
      </c>
      <c r="G5716" t="b">
        <f t="shared" si="802"/>
        <v>1</v>
      </c>
      <c r="H5716" t="b">
        <f t="shared" si="803"/>
        <v>1</v>
      </c>
      <c r="I5716" t="b">
        <f t="shared" si="804"/>
        <v>1</v>
      </c>
      <c r="J5716" t="b">
        <f t="shared" si="805"/>
        <v>1</v>
      </c>
    </row>
    <row r="5717" spans="1:10" ht="25.5">
      <c r="A5717" s="1" t="s">
        <v>419</v>
      </c>
      <c r="B5717" t="str">
        <f t="shared" si="801"/>
        <v xml:space="preserve"> gołdapski </v>
      </c>
      <c r="C5717" s="4" t="s">
        <v>6</v>
      </c>
      <c r="D5717" s="6">
        <v>1443</v>
      </c>
      <c r="E5717" s="6">
        <v>765</v>
      </c>
      <c r="F5717" s="6">
        <v>678</v>
      </c>
      <c r="G5717" t="b">
        <f t="shared" si="802"/>
        <v>0</v>
      </c>
      <c r="H5717" t="b">
        <f t="shared" si="803"/>
        <v>1</v>
      </c>
      <c r="I5717" t="b">
        <f t="shared" si="804"/>
        <v>1</v>
      </c>
      <c r="J5717" t="b">
        <f t="shared" si="805"/>
        <v>0</v>
      </c>
    </row>
    <row r="5718" spans="1:10" ht="25.5">
      <c r="A5718" s="1" t="s">
        <v>419</v>
      </c>
      <c r="B5718" t="str">
        <f t="shared" si="801"/>
        <v xml:space="preserve"> gołdapski </v>
      </c>
      <c r="C5718" s="4" t="s">
        <v>7</v>
      </c>
      <c r="D5718" s="6">
        <v>1638</v>
      </c>
      <c r="E5718" s="6">
        <v>841</v>
      </c>
      <c r="F5718" s="6">
        <v>797</v>
      </c>
      <c r="G5718" t="b">
        <f t="shared" si="802"/>
        <v>0</v>
      </c>
      <c r="H5718" t="b">
        <f t="shared" si="803"/>
        <v>1</v>
      </c>
      <c r="I5718" t="b">
        <f t="shared" si="804"/>
        <v>1</v>
      </c>
      <c r="J5718" t="b">
        <f t="shared" si="805"/>
        <v>0</v>
      </c>
    </row>
    <row r="5719" spans="1:10" ht="25.5">
      <c r="A5719" s="1" t="s">
        <v>419</v>
      </c>
      <c r="B5719" t="str">
        <f t="shared" si="801"/>
        <v xml:space="preserve"> gołdapski </v>
      </c>
      <c r="C5719" s="4" t="s">
        <v>8</v>
      </c>
      <c r="D5719" s="6">
        <v>1431</v>
      </c>
      <c r="E5719" s="6">
        <v>691</v>
      </c>
      <c r="F5719" s="6">
        <v>740</v>
      </c>
      <c r="G5719" t="b">
        <f t="shared" si="802"/>
        <v>0</v>
      </c>
      <c r="H5719" t="b">
        <f t="shared" si="803"/>
        <v>1</v>
      </c>
      <c r="I5719" t="b">
        <f t="shared" si="804"/>
        <v>1</v>
      </c>
      <c r="J5719" t="b">
        <f t="shared" si="805"/>
        <v>0</v>
      </c>
    </row>
    <row r="5720" spans="1:10" ht="25.5">
      <c r="A5720" s="1" t="s">
        <v>419</v>
      </c>
      <c r="B5720" t="str">
        <f t="shared" si="801"/>
        <v xml:space="preserve"> gołdapski </v>
      </c>
      <c r="C5720" s="4" t="s">
        <v>9</v>
      </c>
      <c r="D5720" s="6">
        <v>1415</v>
      </c>
      <c r="E5720" s="6">
        <v>722</v>
      </c>
      <c r="F5720" s="6">
        <v>693</v>
      </c>
      <c r="G5720" t="b">
        <f t="shared" si="802"/>
        <v>0</v>
      </c>
      <c r="H5720" t="b">
        <f t="shared" si="803"/>
        <v>1</v>
      </c>
      <c r="I5720" t="b">
        <f t="shared" si="804"/>
        <v>1</v>
      </c>
      <c r="J5720" t="b">
        <f t="shared" si="805"/>
        <v>0</v>
      </c>
    </row>
    <row r="5721" spans="1:10" ht="25.5">
      <c r="A5721" s="1" t="s">
        <v>419</v>
      </c>
      <c r="B5721" t="str">
        <f t="shared" si="801"/>
        <v xml:space="preserve"> gołdapski </v>
      </c>
      <c r="C5721" s="4" t="s">
        <v>10</v>
      </c>
      <c r="D5721" s="6">
        <v>1985</v>
      </c>
      <c r="E5721" s="6">
        <v>996</v>
      </c>
      <c r="F5721" s="6">
        <v>989</v>
      </c>
      <c r="G5721" t="b">
        <f t="shared" si="802"/>
        <v>0</v>
      </c>
      <c r="H5721" t="b">
        <f t="shared" si="803"/>
        <v>1</v>
      </c>
      <c r="I5721" t="b">
        <f t="shared" si="804"/>
        <v>1</v>
      </c>
      <c r="J5721" t="b">
        <f t="shared" si="805"/>
        <v>0</v>
      </c>
    </row>
    <row r="5722" spans="1:10" ht="25.5">
      <c r="A5722" s="1" t="s">
        <v>419</v>
      </c>
      <c r="B5722" t="str">
        <f t="shared" si="801"/>
        <v xml:space="preserve"> gołdapski </v>
      </c>
      <c r="C5722" s="4" t="s">
        <v>11</v>
      </c>
      <c r="D5722" s="6">
        <v>2155</v>
      </c>
      <c r="E5722" s="6">
        <v>1114</v>
      </c>
      <c r="F5722" s="6">
        <v>1041</v>
      </c>
      <c r="G5722" t="b">
        <f t="shared" si="802"/>
        <v>0</v>
      </c>
      <c r="H5722" t="b">
        <f t="shared" si="803"/>
        <v>1</v>
      </c>
      <c r="I5722" t="b">
        <f t="shared" si="804"/>
        <v>1</v>
      </c>
      <c r="J5722" t="b">
        <f t="shared" si="805"/>
        <v>0</v>
      </c>
    </row>
    <row r="5723" spans="1:10" ht="25.5">
      <c r="A5723" s="1" t="s">
        <v>419</v>
      </c>
      <c r="B5723" t="str">
        <f t="shared" si="801"/>
        <v xml:space="preserve"> gołdapski </v>
      </c>
      <c r="C5723" s="4" t="s">
        <v>12</v>
      </c>
      <c r="D5723" s="6">
        <v>2312</v>
      </c>
      <c r="E5723" s="6">
        <v>1246</v>
      </c>
      <c r="F5723" s="6">
        <v>1066</v>
      </c>
      <c r="G5723" t="b">
        <f t="shared" si="802"/>
        <v>0</v>
      </c>
      <c r="H5723" t="b">
        <f t="shared" si="803"/>
        <v>1</v>
      </c>
      <c r="I5723" t="b">
        <f t="shared" si="804"/>
        <v>1</v>
      </c>
      <c r="J5723" t="b">
        <f t="shared" si="805"/>
        <v>0</v>
      </c>
    </row>
    <row r="5724" spans="1:10" ht="25.5">
      <c r="A5724" s="1" t="s">
        <v>419</v>
      </c>
      <c r="B5724" t="str">
        <f t="shared" si="801"/>
        <v xml:space="preserve"> gołdapski </v>
      </c>
      <c r="C5724" s="4" t="s">
        <v>13</v>
      </c>
      <c r="D5724" s="6">
        <v>2065</v>
      </c>
      <c r="E5724" s="6">
        <v>1060</v>
      </c>
      <c r="F5724" s="6">
        <v>1005</v>
      </c>
      <c r="G5724" t="b">
        <f t="shared" si="802"/>
        <v>0</v>
      </c>
      <c r="H5724" t="b">
        <f t="shared" si="803"/>
        <v>1</v>
      </c>
      <c r="I5724" t="b">
        <f t="shared" si="804"/>
        <v>1</v>
      </c>
      <c r="J5724" t="b">
        <f t="shared" si="805"/>
        <v>0</v>
      </c>
    </row>
    <row r="5725" spans="1:10" ht="25.5">
      <c r="A5725" s="1" t="s">
        <v>419</v>
      </c>
      <c r="B5725" t="str">
        <f t="shared" si="801"/>
        <v xml:space="preserve"> gołdapski </v>
      </c>
      <c r="C5725" s="4" t="s">
        <v>14</v>
      </c>
      <c r="D5725" s="6">
        <v>1896</v>
      </c>
      <c r="E5725" s="6">
        <v>1010</v>
      </c>
      <c r="F5725" s="6">
        <v>886</v>
      </c>
      <c r="G5725" t="b">
        <f t="shared" si="802"/>
        <v>0</v>
      </c>
      <c r="H5725" t="b">
        <f t="shared" si="803"/>
        <v>1</v>
      </c>
      <c r="I5725" t="b">
        <f t="shared" si="804"/>
        <v>1</v>
      </c>
      <c r="J5725" t="b">
        <f t="shared" si="805"/>
        <v>0</v>
      </c>
    </row>
    <row r="5726" spans="1:10" ht="25.5">
      <c r="A5726" s="1" t="s">
        <v>419</v>
      </c>
      <c r="B5726" t="str">
        <f t="shared" si="801"/>
        <v xml:space="preserve"> gołdapski </v>
      </c>
      <c r="C5726" s="4" t="s">
        <v>15</v>
      </c>
      <c r="D5726" s="6">
        <v>1637</v>
      </c>
      <c r="E5726" s="6">
        <v>856</v>
      </c>
      <c r="F5726" s="6">
        <v>781</v>
      </c>
      <c r="G5726" t="b">
        <f t="shared" si="802"/>
        <v>0</v>
      </c>
      <c r="H5726" t="b">
        <f t="shared" si="803"/>
        <v>1</v>
      </c>
      <c r="I5726" t="b">
        <f t="shared" si="804"/>
        <v>1</v>
      </c>
      <c r="J5726" t="b">
        <f t="shared" si="805"/>
        <v>0</v>
      </c>
    </row>
    <row r="5727" spans="1:10" ht="25.5">
      <c r="A5727" s="1" t="s">
        <v>419</v>
      </c>
      <c r="B5727" t="str">
        <f t="shared" si="801"/>
        <v xml:space="preserve"> gołdapski </v>
      </c>
      <c r="C5727" s="4" t="s">
        <v>16</v>
      </c>
      <c r="D5727" s="6">
        <v>1767</v>
      </c>
      <c r="E5727" s="6">
        <v>919</v>
      </c>
      <c r="F5727" s="6">
        <v>848</v>
      </c>
      <c r="G5727" t="b">
        <f t="shared" si="802"/>
        <v>0</v>
      </c>
      <c r="H5727" t="b">
        <f t="shared" si="803"/>
        <v>1</v>
      </c>
      <c r="I5727" t="b">
        <f t="shared" si="804"/>
        <v>1</v>
      </c>
      <c r="J5727" t="b">
        <f t="shared" si="805"/>
        <v>0</v>
      </c>
    </row>
    <row r="5728" spans="1:10" ht="25.5">
      <c r="A5728" s="1" t="s">
        <v>419</v>
      </c>
      <c r="B5728" t="str">
        <f t="shared" si="801"/>
        <v xml:space="preserve"> gołdapski </v>
      </c>
      <c r="C5728" s="4" t="s">
        <v>17</v>
      </c>
      <c r="D5728" s="6">
        <v>1984</v>
      </c>
      <c r="E5728" s="6">
        <v>999</v>
      </c>
      <c r="F5728" s="6">
        <v>985</v>
      </c>
      <c r="G5728" t="b">
        <f t="shared" si="802"/>
        <v>0</v>
      </c>
      <c r="H5728" t="b">
        <f t="shared" si="803"/>
        <v>1</v>
      </c>
      <c r="I5728" t="b">
        <f t="shared" si="804"/>
        <v>1</v>
      </c>
      <c r="J5728" t="b">
        <f t="shared" si="805"/>
        <v>0</v>
      </c>
    </row>
    <row r="5729" spans="1:10" ht="25.5">
      <c r="A5729" s="1" t="s">
        <v>419</v>
      </c>
      <c r="B5729" t="str">
        <f t="shared" si="801"/>
        <v xml:space="preserve"> gołdapski </v>
      </c>
      <c r="C5729" s="4" t="s">
        <v>18</v>
      </c>
      <c r="D5729" s="6">
        <v>1741</v>
      </c>
      <c r="E5729" s="6">
        <v>857</v>
      </c>
      <c r="F5729" s="6">
        <v>884</v>
      </c>
      <c r="G5729" t="b">
        <f t="shared" si="802"/>
        <v>0</v>
      </c>
      <c r="H5729" t="b">
        <f t="shared" si="803"/>
        <v>1</v>
      </c>
      <c r="I5729" t="b">
        <f t="shared" si="804"/>
        <v>1</v>
      </c>
      <c r="J5729" t="b">
        <f t="shared" si="805"/>
        <v>0</v>
      </c>
    </row>
    <row r="5730" spans="1:10" ht="25.5">
      <c r="A5730" s="1" t="s">
        <v>419</v>
      </c>
      <c r="B5730" t="str">
        <f t="shared" si="801"/>
        <v xml:space="preserve"> gołdapski </v>
      </c>
      <c r="C5730" s="4" t="s">
        <v>19</v>
      </c>
      <c r="D5730" s="6">
        <v>1335</v>
      </c>
      <c r="E5730" s="6">
        <v>622</v>
      </c>
      <c r="F5730" s="6">
        <v>713</v>
      </c>
      <c r="G5730" t="b">
        <f t="shared" si="802"/>
        <v>0</v>
      </c>
      <c r="H5730" t="b">
        <f t="shared" si="803"/>
        <v>1</v>
      </c>
      <c r="I5730" t="b">
        <f t="shared" si="804"/>
        <v>1</v>
      </c>
      <c r="J5730" t="b">
        <f t="shared" si="805"/>
        <v>0</v>
      </c>
    </row>
    <row r="5731" spans="1:10" ht="25.5">
      <c r="A5731" s="1" t="s">
        <v>419</v>
      </c>
      <c r="B5731" t="str">
        <f t="shared" si="801"/>
        <v xml:space="preserve"> gołdapski </v>
      </c>
      <c r="C5731" s="4" t="s">
        <v>5</v>
      </c>
      <c r="D5731" s="6">
        <v>2387</v>
      </c>
      <c r="E5731" s="6">
        <v>816</v>
      </c>
      <c r="F5731" s="6">
        <v>1571</v>
      </c>
      <c r="G5731" t="b">
        <f t="shared" si="802"/>
        <v>1</v>
      </c>
      <c r="H5731" t="b">
        <f t="shared" si="803"/>
        <v>1</v>
      </c>
      <c r="I5731" t="b">
        <f t="shared" si="804"/>
        <v>0</v>
      </c>
      <c r="J5731" t="b">
        <f t="shared" si="805"/>
        <v>0</v>
      </c>
    </row>
    <row r="5732" spans="1:10" ht="25.5">
      <c r="A5732" s="1" t="s">
        <v>419</v>
      </c>
      <c r="B5732" t="str">
        <f t="shared" si="801"/>
        <v xml:space="preserve"> gołdapski </v>
      </c>
      <c r="C5732" s="4" t="s">
        <v>4</v>
      </c>
      <c r="D5732" s="6">
        <f>SUM(D5730:D5731)</f>
        <v>3722</v>
      </c>
      <c r="E5732" s="6">
        <f>SUM(E5730:E5731)</f>
        <v>1438</v>
      </c>
      <c r="F5732" s="6">
        <f t="shared" ref="F5732" si="808">SUM(F5730:F5731)</f>
        <v>2284</v>
      </c>
      <c r="G5732" t="b">
        <f t="shared" si="802"/>
        <v>1</v>
      </c>
      <c r="H5732" t="b">
        <f t="shared" si="803"/>
        <v>0</v>
      </c>
      <c r="I5732" t="b">
        <f t="shared" si="804"/>
        <v>1</v>
      </c>
      <c r="J5732" t="b">
        <f t="shared" si="805"/>
        <v>0</v>
      </c>
    </row>
    <row r="5733" spans="1:10" ht="25.5">
      <c r="A5733" s="1" t="s">
        <v>419</v>
      </c>
      <c r="B5733" t="str">
        <f t="shared" si="801"/>
        <v xml:space="preserve"> węgorzewski </v>
      </c>
      <c r="C5733" s="4" t="s">
        <v>360</v>
      </c>
      <c r="D5733" s="6">
        <v>23329</v>
      </c>
      <c r="E5733" s="6">
        <v>11672</v>
      </c>
      <c r="F5733" s="6">
        <v>11657</v>
      </c>
      <c r="G5733" t="b">
        <f t="shared" si="802"/>
        <v>1</v>
      </c>
      <c r="H5733" t="b">
        <f t="shared" si="803"/>
        <v>1</v>
      </c>
      <c r="I5733" t="b">
        <f t="shared" si="804"/>
        <v>1</v>
      </c>
      <c r="J5733" t="b">
        <f t="shared" si="805"/>
        <v>1</v>
      </c>
    </row>
    <row r="5734" spans="1:10" ht="25.5">
      <c r="A5734" s="1" t="s">
        <v>419</v>
      </c>
      <c r="B5734" t="str">
        <f t="shared" si="801"/>
        <v xml:space="preserve"> węgorzewski </v>
      </c>
      <c r="C5734" s="4" t="s">
        <v>6</v>
      </c>
      <c r="D5734" s="6">
        <v>1087</v>
      </c>
      <c r="E5734" s="6">
        <v>565</v>
      </c>
      <c r="F5734" s="6">
        <v>522</v>
      </c>
      <c r="G5734" t="b">
        <f t="shared" si="802"/>
        <v>0</v>
      </c>
      <c r="H5734" t="b">
        <f t="shared" si="803"/>
        <v>1</v>
      </c>
      <c r="I5734" t="b">
        <f t="shared" si="804"/>
        <v>1</v>
      </c>
      <c r="J5734" t="b">
        <f t="shared" si="805"/>
        <v>0</v>
      </c>
    </row>
    <row r="5735" spans="1:10" ht="25.5">
      <c r="A5735" s="1" t="s">
        <v>419</v>
      </c>
      <c r="B5735" t="str">
        <f t="shared" si="801"/>
        <v xml:space="preserve"> węgorzewski </v>
      </c>
      <c r="C5735" s="4" t="s">
        <v>7</v>
      </c>
      <c r="D5735" s="6">
        <v>1174</v>
      </c>
      <c r="E5735" s="6">
        <v>631</v>
      </c>
      <c r="F5735" s="6">
        <v>543</v>
      </c>
      <c r="G5735" t="b">
        <f t="shared" si="802"/>
        <v>0</v>
      </c>
      <c r="H5735" t="b">
        <f t="shared" si="803"/>
        <v>1</v>
      </c>
      <c r="I5735" t="b">
        <f t="shared" si="804"/>
        <v>1</v>
      </c>
      <c r="J5735" t="b">
        <f t="shared" si="805"/>
        <v>0</v>
      </c>
    </row>
    <row r="5736" spans="1:10" ht="25.5">
      <c r="A5736" s="1" t="s">
        <v>419</v>
      </c>
      <c r="B5736" t="str">
        <f t="shared" si="801"/>
        <v xml:space="preserve"> węgorzewski </v>
      </c>
      <c r="C5736" s="4" t="s">
        <v>8</v>
      </c>
      <c r="D5736" s="6">
        <v>1061</v>
      </c>
      <c r="E5736" s="6">
        <v>533</v>
      </c>
      <c r="F5736" s="6">
        <v>528</v>
      </c>
      <c r="G5736" t="b">
        <f t="shared" si="802"/>
        <v>0</v>
      </c>
      <c r="H5736" t="b">
        <f t="shared" si="803"/>
        <v>1</v>
      </c>
      <c r="I5736" t="b">
        <f t="shared" si="804"/>
        <v>1</v>
      </c>
      <c r="J5736" t="b">
        <f t="shared" si="805"/>
        <v>0</v>
      </c>
    </row>
    <row r="5737" spans="1:10" ht="25.5">
      <c r="A5737" s="1" t="s">
        <v>419</v>
      </c>
      <c r="B5737" t="str">
        <f t="shared" si="801"/>
        <v xml:space="preserve"> węgorzewski </v>
      </c>
      <c r="C5737" s="4" t="s">
        <v>9</v>
      </c>
      <c r="D5737" s="6">
        <v>1136</v>
      </c>
      <c r="E5737" s="6">
        <v>580</v>
      </c>
      <c r="F5737" s="6">
        <v>556</v>
      </c>
      <c r="G5737" t="b">
        <f t="shared" si="802"/>
        <v>0</v>
      </c>
      <c r="H5737" t="b">
        <f t="shared" si="803"/>
        <v>1</v>
      </c>
      <c r="I5737" t="b">
        <f t="shared" si="804"/>
        <v>1</v>
      </c>
      <c r="J5737" t="b">
        <f t="shared" si="805"/>
        <v>0</v>
      </c>
    </row>
    <row r="5738" spans="1:10" ht="25.5">
      <c r="A5738" s="1" t="s">
        <v>419</v>
      </c>
      <c r="B5738" t="str">
        <f t="shared" si="801"/>
        <v xml:space="preserve"> węgorzewski </v>
      </c>
      <c r="C5738" s="4" t="s">
        <v>10</v>
      </c>
      <c r="D5738" s="6">
        <v>1553</v>
      </c>
      <c r="E5738" s="6">
        <v>795</v>
      </c>
      <c r="F5738" s="6">
        <v>758</v>
      </c>
      <c r="G5738" t="b">
        <f t="shared" si="802"/>
        <v>0</v>
      </c>
      <c r="H5738" t="b">
        <f t="shared" si="803"/>
        <v>1</v>
      </c>
      <c r="I5738" t="b">
        <f t="shared" si="804"/>
        <v>1</v>
      </c>
      <c r="J5738" t="b">
        <f t="shared" si="805"/>
        <v>0</v>
      </c>
    </row>
    <row r="5739" spans="1:10" ht="25.5">
      <c r="A5739" s="1" t="s">
        <v>419</v>
      </c>
      <c r="B5739" t="str">
        <f t="shared" si="801"/>
        <v xml:space="preserve"> węgorzewski </v>
      </c>
      <c r="C5739" s="4" t="s">
        <v>11</v>
      </c>
      <c r="D5739" s="6">
        <v>1620</v>
      </c>
      <c r="E5739" s="6">
        <v>857</v>
      </c>
      <c r="F5739" s="6">
        <v>763</v>
      </c>
      <c r="G5739" t="b">
        <f t="shared" si="802"/>
        <v>0</v>
      </c>
      <c r="H5739" t="b">
        <f t="shared" si="803"/>
        <v>1</v>
      </c>
      <c r="I5739" t="b">
        <f t="shared" si="804"/>
        <v>1</v>
      </c>
      <c r="J5739" t="b">
        <f t="shared" si="805"/>
        <v>0</v>
      </c>
    </row>
    <row r="5740" spans="1:10" ht="25.5">
      <c r="A5740" s="1" t="s">
        <v>419</v>
      </c>
      <c r="B5740" t="str">
        <f t="shared" si="801"/>
        <v xml:space="preserve"> węgorzewski </v>
      </c>
      <c r="C5740" s="4" t="s">
        <v>12</v>
      </c>
      <c r="D5740" s="6">
        <v>1884</v>
      </c>
      <c r="E5740" s="6">
        <v>1008</v>
      </c>
      <c r="F5740" s="6">
        <v>876</v>
      </c>
      <c r="G5740" t="b">
        <f t="shared" si="802"/>
        <v>0</v>
      </c>
      <c r="H5740" t="b">
        <f t="shared" si="803"/>
        <v>1</v>
      </c>
      <c r="I5740" t="b">
        <f t="shared" si="804"/>
        <v>1</v>
      </c>
      <c r="J5740" t="b">
        <f t="shared" si="805"/>
        <v>0</v>
      </c>
    </row>
    <row r="5741" spans="1:10" ht="25.5">
      <c r="A5741" s="1" t="s">
        <v>419</v>
      </c>
      <c r="B5741" t="str">
        <f t="shared" si="801"/>
        <v xml:space="preserve"> węgorzewski </v>
      </c>
      <c r="C5741" s="4" t="s">
        <v>13</v>
      </c>
      <c r="D5741" s="6">
        <v>1697</v>
      </c>
      <c r="E5741" s="6">
        <v>892</v>
      </c>
      <c r="F5741" s="6">
        <v>805</v>
      </c>
      <c r="G5741" t="b">
        <f t="shared" si="802"/>
        <v>0</v>
      </c>
      <c r="H5741" t="b">
        <f t="shared" si="803"/>
        <v>1</v>
      </c>
      <c r="I5741" t="b">
        <f t="shared" si="804"/>
        <v>1</v>
      </c>
      <c r="J5741" t="b">
        <f t="shared" si="805"/>
        <v>0</v>
      </c>
    </row>
    <row r="5742" spans="1:10" ht="25.5">
      <c r="A5742" s="1" t="s">
        <v>419</v>
      </c>
      <c r="B5742" t="str">
        <f t="shared" si="801"/>
        <v xml:space="preserve"> węgorzewski </v>
      </c>
      <c r="C5742" s="4" t="s">
        <v>14</v>
      </c>
      <c r="D5742" s="6">
        <v>1646</v>
      </c>
      <c r="E5742" s="6">
        <v>893</v>
      </c>
      <c r="F5742" s="6">
        <v>753</v>
      </c>
      <c r="G5742" t="b">
        <f t="shared" si="802"/>
        <v>0</v>
      </c>
      <c r="H5742" t="b">
        <f t="shared" si="803"/>
        <v>1</v>
      </c>
      <c r="I5742" t="b">
        <f t="shared" si="804"/>
        <v>1</v>
      </c>
      <c r="J5742" t="b">
        <f t="shared" si="805"/>
        <v>0</v>
      </c>
    </row>
    <row r="5743" spans="1:10" ht="25.5">
      <c r="A5743" s="1" t="s">
        <v>419</v>
      </c>
      <c r="B5743" t="str">
        <f t="shared" si="801"/>
        <v xml:space="preserve"> węgorzewski </v>
      </c>
      <c r="C5743" s="4" t="s">
        <v>15</v>
      </c>
      <c r="D5743" s="6">
        <v>1451</v>
      </c>
      <c r="E5743" s="6">
        <v>752</v>
      </c>
      <c r="F5743" s="6">
        <v>699</v>
      </c>
      <c r="G5743" t="b">
        <f t="shared" si="802"/>
        <v>0</v>
      </c>
      <c r="H5743" t="b">
        <f t="shared" si="803"/>
        <v>1</v>
      </c>
      <c r="I5743" t="b">
        <f t="shared" si="804"/>
        <v>1</v>
      </c>
      <c r="J5743" t="b">
        <f t="shared" si="805"/>
        <v>0</v>
      </c>
    </row>
    <row r="5744" spans="1:10" ht="25.5">
      <c r="A5744" s="1" t="s">
        <v>419</v>
      </c>
      <c r="B5744" t="str">
        <f t="shared" si="801"/>
        <v xml:space="preserve"> węgorzewski </v>
      </c>
      <c r="C5744" s="4" t="s">
        <v>16</v>
      </c>
      <c r="D5744" s="6">
        <v>1566</v>
      </c>
      <c r="E5744" s="6">
        <v>830</v>
      </c>
      <c r="F5744" s="6">
        <v>736</v>
      </c>
      <c r="G5744" t="b">
        <f t="shared" si="802"/>
        <v>0</v>
      </c>
      <c r="H5744" t="b">
        <f t="shared" si="803"/>
        <v>1</v>
      </c>
      <c r="I5744" t="b">
        <f t="shared" si="804"/>
        <v>1</v>
      </c>
      <c r="J5744" t="b">
        <f t="shared" si="805"/>
        <v>0</v>
      </c>
    </row>
    <row r="5745" spans="1:10" ht="25.5">
      <c r="A5745" s="1" t="s">
        <v>419</v>
      </c>
      <c r="B5745" t="str">
        <f t="shared" si="801"/>
        <v xml:space="preserve"> węgorzewski </v>
      </c>
      <c r="C5745" s="4" t="s">
        <v>17</v>
      </c>
      <c r="D5745" s="6">
        <v>1934</v>
      </c>
      <c r="E5745" s="6">
        <v>990</v>
      </c>
      <c r="F5745" s="6">
        <v>944</v>
      </c>
      <c r="G5745" t="b">
        <f t="shared" si="802"/>
        <v>0</v>
      </c>
      <c r="H5745" t="b">
        <f t="shared" si="803"/>
        <v>1</v>
      </c>
      <c r="I5745" t="b">
        <f t="shared" si="804"/>
        <v>1</v>
      </c>
      <c r="J5745" t="b">
        <f t="shared" si="805"/>
        <v>0</v>
      </c>
    </row>
    <row r="5746" spans="1:10" ht="25.5">
      <c r="A5746" s="1" t="s">
        <v>419</v>
      </c>
      <c r="B5746" t="str">
        <f t="shared" si="801"/>
        <v xml:space="preserve"> węgorzewski </v>
      </c>
      <c r="C5746" s="4" t="s">
        <v>18</v>
      </c>
      <c r="D5746" s="6">
        <v>1716</v>
      </c>
      <c r="E5746" s="6">
        <v>851</v>
      </c>
      <c r="F5746" s="6">
        <v>865</v>
      </c>
      <c r="G5746" t="b">
        <f t="shared" si="802"/>
        <v>0</v>
      </c>
      <c r="H5746" t="b">
        <f t="shared" si="803"/>
        <v>1</v>
      </c>
      <c r="I5746" t="b">
        <f t="shared" si="804"/>
        <v>1</v>
      </c>
      <c r="J5746" t="b">
        <f t="shared" si="805"/>
        <v>0</v>
      </c>
    </row>
    <row r="5747" spans="1:10" ht="25.5">
      <c r="A5747" s="1" t="s">
        <v>419</v>
      </c>
      <c r="B5747" t="str">
        <f t="shared" si="801"/>
        <v xml:space="preserve"> węgorzewski </v>
      </c>
      <c r="C5747" s="4" t="s">
        <v>19</v>
      </c>
      <c r="D5747" s="6">
        <v>1362</v>
      </c>
      <c r="E5747" s="6">
        <v>657</v>
      </c>
      <c r="F5747" s="6">
        <v>705</v>
      </c>
      <c r="G5747" t="b">
        <f t="shared" si="802"/>
        <v>0</v>
      </c>
      <c r="H5747" t="b">
        <f t="shared" si="803"/>
        <v>1</v>
      </c>
      <c r="I5747" t="b">
        <f t="shared" si="804"/>
        <v>1</v>
      </c>
      <c r="J5747" t="b">
        <f t="shared" si="805"/>
        <v>0</v>
      </c>
    </row>
    <row r="5748" spans="1:10" ht="25.5">
      <c r="A5748" s="1" t="s">
        <v>419</v>
      </c>
      <c r="B5748" t="str">
        <f t="shared" si="801"/>
        <v xml:space="preserve"> węgorzewski </v>
      </c>
      <c r="C5748" s="4" t="s">
        <v>5</v>
      </c>
      <c r="D5748" s="6">
        <v>2442</v>
      </c>
      <c r="E5748" s="6">
        <v>838</v>
      </c>
      <c r="F5748" s="6">
        <v>1604</v>
      </c>
      <c r="G5748" t="b">
        <f t="shared" si="802"/>
        <v>1</v>
      </c>
      <c r="H5748" t="b">
        <f t="shared" si="803"/>
        <v>1</v>
      </c>
      <c r="I5748" t="b">
        <f t="shared" si="804"/>
        <v>0</v>
      </c>
      <c r="J5748" t="b">
        <f t="shared" si="805"/>
        <v>0</v>
      </c>
    </row>
    <row r="5749" spans="1:10" ht="25.5">
      <c r="A5749" s="1" t="s">
        <v>419</v>
      </c>
      <c r="B5749" t="str">
        <f t="shared" si="801"/>
        <v xml:space="preserve"> węgorzewski </v>
      </c>
      <c r="C5749" s="4" t="s">
        <v>4</v>
      </c>
      <c r="D5749" s="6">
        <f>SUM(D5747:D5748)</f>
        <v>3804</v>
      </c>
      <c r="E5749" s="6">
        <f>SUM(E5747:E5748)</f>
        <v>1495</v>
      </c>
      <c r="F5749" s="6">
        <f t="shared" ref="F5749" si="809">SUM(F5747:F5748)</f>
        <v>2309</v>
      </c>
      <c r="G5749" t="b">
        <f t="shared" si="802"/>
        <v>1</v>
      </c>
      <c r="H5749" t="b">
        <f t="shared" si="803"/>
        <v>0</v>
      </c>
      <c r="I5749" t="b">
        <f t="shared" si="804"/>
        <v>1</v>
      </c>
      <c r="J5749" t="b">
        <f t="shared" si="805"/>
        <v>0</v>
      </c>
    </row>
    <row r="5750" spans="1:10">
      <c r="A5750" s="1" t="s">
        <v>420</v>
      </c>
      <c r="B5750" t="s">
        <v>666</v>
      </c>
      <c r="C5750" s="1" t="s">
        <v>89</v>
      </c>
      <c r="D5750" s="2">
        <v>3477755</v>
      </c>
      <c r="E5750" s="3">
        <v>1692178</v>
      </c>
      <c r="F5750" s="3">
        <v>1785577</v>
      </c>
      <c r="G5750" t="b">
        <f>IFERROR(IF(SEARCH(" - ",C5750)&gt;0,FALSE,TRUE),TRUE)</f>
        <v>1</v>
      </c>
      <c r="H5750" t="b">
        <f>IFERROR(IF(SEARCH("65+",C5750)&gt;0,FALSE,TRUE),TRUE)</f>
        <v>1</v>
      </c>
      <c r="I5750" t="b">
        <f>IFERROR(IF(SEARCH("70",C5750)&gt;0,FALSE,TRUE),TRUE)</f>
        <v>1</v>
      </c>
      <c r="J5750" t="b">
        <f>AND(G5750:I5750)</f>
        <v>1</v>
      </c>
    </row>
    <row r="5751" spans="1:10">
      <c r="A5751" s="1" t="s">
        <v>420</v>
      </c>
      <c r="B5751" t="str">
        <f t="shared" si="801"/>
        <v>Wszystkie</v>
      </c>
      <c r="C5751" s="4" t="s">
        <v>6</v>
      </c>
      <c r="D5751" s="5">
        <v>185329</v>
      </c>
      <c r="E5751" s="5">
        <v>95402</v>
      </c>
      <c r="F5751" s="5">
        <v>89927</v>
      </c>
      <c r="G5751" t="b">
        <f t="shared" ref="G5751:G5814" si="810">IFERROR(IF(SEARCH(" - ",C5751)&gt;0,FALSE,TRUE),TRUE)</f>
        <v>0</v>
      </c>
      <c r="H5751" t="b">
        <f t="shared" ref="H5751:H5814" si="811">IFERROR(IF(SEARCH("65+",C5751)&gt;0,FALSE,TRUE),TRUE)</f>
        <v>1</v>
      </c>
      <c r="I5751" t="b">
        <f t="shared" ref="I5751:I5814" si="812">IFERROR(IF(SEARCH("70",C5751)&gt;0,FALSE,TRUE),TRUE)</f>
        <v>1</v>
      </c>
      <c r="J5751" t="b">
        <f t="shared" ref="J5751:J5814" si="813">AND(G5751:I5751)</f>
        <v>0</v>
      </c>
    </row>
    <row r="5752" spans="1:10">
      <c r="A5752" s="1" t="s">
        <v>420</v>
      </c>
      <c r="B5752" t="str">
        <f t="shared" ref="B5752:B5815" si="814">IF(C5751="65+",C5752,B5751)</f>
        <v>Wszystkie</v>
      </c>
      <c r="C5752" s="4" t="s">
        <v>7</v>
      </c>
      <c r="D5752" s="6">
        <v>202165</v>
      </c>
      <c r="E5752" s="6">
        <v>104233</v>
      </c>
      <c r="F5752" s="6">
        <v>97932</v>
      </c>
      <c r="G5752" t="b">
        <f t="shared" si="810"/>
        <v>0</v>
      </c>
      <c r="H5752" t="b">
        <f t="shared" si="811"/>
        <v>1</v>
      </c>
      <c r="I5752" t="b">
        <f t="shared" si="812"/>
        <v>1</v>
      </c>
      <c r="J5752" t="b">
        <f t="shared" si="813"/>
        <v>0</v>
      </c>
    </row>
    <row r="5753" spans="1:10">
      <c r="A5753" s="1" t="s">
        <v>420</v>
      </c>
      <c r="B5753" t="str">
        <f t="shared" si="814"/>
        <v>Wszystkie</v>
      </c>
      <c r="C5753" s="4" t="s">
        <v>8</v>
      </c>
      <c r="D5753" s="6">
        <v>171958</v>
      </c>
      <c r="E5753" s="6">
        <v>88579</v>
      </c>
      <c r="F5753" s="6">
        <v>83379</v>
      </c>
      <c r="G5753" t="b">
        <f t="shared" si="810"/>
        <v>0</v>
      </c>
      <c r="H5753" t="b">
        <f t="shared" si="811"/>
        <v>1</v>
      </c>
      <c r="I5753" t="b">
        <f t="shared" si="812"/>
        <v>1</v>
      </c>
      <c r="J5753" t="b">
        <f t="shared" si="813"/>
        <v>0</v>
      </c>
    </row>
    <row r="5754" spans="1:10">
      <c r="A5754" s="1" t="s">
        <v>420</v>
      </c>
      <c r="B5754" t="str">
        <f t="shared" si="814"/>
        <v>Wszystkie</v>
      </c>
      <c r="C5754" s="4" t="s">
        <v>9</v>
      </c>
      <c r="D5754" s="6">
        <v>181862</v>
      </c>
      <c r="E5754" s="6">
        <v>93456</v>
      </c>
      <c r="F5754" s="6">
        <v>88406</v>
      </c>
      <c r="G5754" t="b">
        <f t="shared" si="810"/>
        <v>0</v>
      </c>
      <c r="H5754" t="b">
        <f t="shared" si="811"/>
        <v>1</v>
      </c>
      <c r="I5754" t="b">
        <f t="shared" si="812"/>
        <v>1</v>
      </c>
      <c r="J5754" t="b">
        <f t="shared" si="813"/>
        <v>0</v>
      </c>
    </row>
    <row r="5755" spans="1:10">
      <c r="A5755" s="1" t="s">
        <v>420</v>
      </c>
      <c r="B5755" t="str">
        <f t="shared" si="814"/>
        <v>Wszystkie</v>
      </c>
      <c r="C5755" s="4" t="s">
        <v>10</v>
      </c>
      <c r="D5755" s="6">
        <v>217093</v>
      </c>
      <c r="E5755" s="6">
        <v>111182</v>
      </c>
      <c r="F5755" s="6">
        <v>105911</v>
      </c>
      <c r="G5755" t="b">
        <f t="shared" si="810"/>
        <v>0</v>
      </c>
      <c r="H5755" t="b">
        <f t="shared" si="811"/>
        <v>1</v>
      </c>
      <c r="I5755" t="b">
        <f t="shared" si="812"/>
        <v>1</v>
      </c>
      <c r="J5755" t="b">
        <f t="shared" si="813"/>
        <v>0</v>
      </c>
    </row>
    <row r="5756" spans="1:10">
      <c r="A5756" s="1" t="s">
        <v>420</v>
      </c>
      <c r="B5756" t="str">
        <f t="shared" si="814"/>
        <v>Wszystkie</v>
      </c>
      <c r="C5756" s="4" t="s">
        <v>11</v>
      </c>
      <c r="D5756" s="6">
        <v>260501</v>
      </c>
      <c r="E5756" s="6">
        <v>132122</v>
      </c>
      <c r="F5756" s="6">
        <v>128379</v>
      </c>
      <c r="G5756" t="b">
        <f t="shared" si="810"/>
        <v>0</v>
      </c>
      <c r="H5756" t="b">
        <f t="shared" si="811"/>
        <v>1</v>
      </c>
      <c r="I5756" t="b">
        <f t="shared" si="812"/>
        <v>1</v>
      </c>
      <c r="J5756" t="b">
        <f t="shared" si="813"/>
        <v>0</v>
      </c>
    </row>
    <row r="5757" spans="1:10">
      <c r="A5757" s="1" t="s">
        <v>420</v>
      </c>
      <c r="B5757" t="str">
        <f t="shared" si="814"/>
        <v>Wszystkie</v>
      </c>
      <c r="C5757" s="4" t="s">
        <v>12</v>
      </c>
      <c r="D5757" s="6">
        <v>300389</v>
      </c>
      <c r="E5757" s="6">
        <v>152026</v>
      </c>
      <c r="F5757" s="6">
        <v>148363</v>
      </c>
      <c r="G5757" t="b">
        <f t="shared" si="810"/>
        <v>0</v>
      </c>
      <c r="H5757" t="b">
        <f t="shared" si="811"/>
        <v>1</v>
      </c>
      <c r="I5757" t="b">
        <f t="shared" si="812"/>
        <v>1</v>
      </c>
      <c r="J5757" t="b">
        <f t="shared" si="813"/>
        <v>0</v>
      </c>
    </row>
    <row r="5758" spans="1:10">
      <c r="A5758" s="1" t="s">
        <v>420</v>
      </c>
      <c r="B5758" t="str">
        <f t="shared" si="814"/>
        <v>Wszystkie</v>
      </c>
      <c r="C5758" s="4" t="s">
        <v>13</v>
      </c>
      <c r="D5758" s="6">
        <v>287317</v>
      </c>
      <c r="E5758" s="6">
        <v>145697</v>
      </c>
      <c r="F5758" s="6">
        <v>141620</v>
      </c>
      <c r="G5758" t="b">
        <f t="shared" si="810"/>
        <v>0</v>
      </c>
      <c r="H5758" t="b">
        <f t="shared" si="811"/>
        <v>1</v>
      </c>
      <c r="I5758" t="b">
        <f t="shared" si="812"/>
        <v>1</v>
      </c>
      <c r="J5758" t="b">
        <f t="shared" si="813"/>
        <v>0</v>
      </c>
    </row>
    <row r="5759" spans="1:10">
      <c r="A5759" s="1" t="s">
        <v>420</v>
      </c>
      <c r="B5759" t="str">
        <f t="shared" si="814"/>
        <v>Wszystkie</v>
      </c>
      <c r="C5759" s="4" t="s">
        <v>14</v>
      </c>
      <c r="D5759" s="6">
        <v>255257</v>
      </c>
      <c r="E5759" s="6">
        <v>128836</v>
      </c>
      <c r="F5759" s="6">
        <v>126421</v>
      </c>
      <c r="G5759" t="b">
        <f t="shared" si="810"/>
        <v>0</v>
      </c>
      <c r="H5759" t="b">
        <f t="shared" si="811"/>
        <v>1</v>
      </c>
      <c r="I5759" t="b">
        <f t="shared" si="812"/>
        <v>1</v>
      </c>
      <c r="J5759" t="b">
        <f t="shared" si="813"/>
        <v>0</v>
      </c>
    </row>
    <row r="5760" spans="1:10">
      <c r="A5760" s="1" t="s">
        <v>420</v>
      </c>
      <c r="B5760" t="str">
        <f t="shared" si="814"/>
        <v>Wszystkie</v>
      </c>
      <c r="C5760" s="4" t="s">
        <v>15</v>
      </c>
      <c r="D5760" s="6">
        <v>210510</v>
      </c>
      <c r="E5760" s="6">
        <v>105417</v>
      </c>
      <c r="F5760" s="6">
        <v>105093</v>
      </c>
      <c r="G5760" t="b">
        <f t="shared" si="810"/>
        <v>0</v>
      </c>
      <c r="H5760" t="b">
        <f t="shared" si="811"/>
        <v>1</v>
      </c>
      <c r="I5760" t="b">
        <f t="shared" si="812"/>
        <v>1</v>
      </c>
      <c r="J5760" t="b">
        <f t="shared" si="813"/>
        <v>0</v>
      </c>
    </row>
    <row r="5761" spans="1:10">
      <c r="A5761" s="1" t="s">
        <v>420</v>
      </c>
      <c r="B5761" t="str">
        <f t="shared" si="814"/>
        <v>Wszystkie</v>
      </c>
      <c r="C5761" s="4" t="s">
        <v>16</v>
      </c>
      <c r="D5761" s="6">
        <v>208401</v>
      </c>
      <c r="E5761" s="6">
        <v>102829</v>
      </c>
      <c r="F5761" s="6">
        <v>105572</v>
      </c>
      <c r="G5761" t="b">
        <f t="shared" si="810"/>
        <v>0</v>
      </c>
      <c r="H5761" t="b">
        <f t="shared" si="811"/>
        <v>1</v>
      </c>
      <c r="I5761" t="b">
        <f t="shared" si="812"/>
        <v>1</v>
      </c>
      <c r="J5761" t="b">
        <f t="shared" si="813"/>
        <v>0</v>
      </c>
    </row>
    <row r="5762" spans="1:10">
      <c r="A5762" s="1" t="s">
        <v>420</v>
      </c>
      <c r="B5762" t="str">
        <f t="shared" si="814"/>
        <v>Wszystkie</v>
      </c>
      <c r="C5762" s="4" t="s">
        <v>17</v>
      </c>
      <c r="D5762" s="6">
        <v>242211</v>
      </c>
      <c r="E5762" s="6">
        <v>116665</v>
      </c>
      <c r="F5762" s="6">
        <v>125546</v>
      </c>
      <c r="G5762" t="b">
        <f t="shared" si="810"/>
        <v>0</v>
      </c>
      <c r="H5762" t="b">
        <f t="shared" si="811"/>
        <v>1</v>
      </c>
      <c r="I5762" t="b">
        <f t="shared" si="812"/>
        <v>1</v>
      </c>
      <c r="J5762" t="b">
        <f t="shared" si="813"/>
        <v>0</v>
      </c>
    </row>
    <row r="5763" spans="1:10">
      <c r="A5763" s="1" t="s">
        <v>420</v>
      </c>
      <c r="B5763" t="str">
        <f t="shared" si="814"/>
        <v>Wszystkie</v>
      </c>
      <c r="C5763" s="4" t="s">
        <v>18</v>
      </c>
      <c r="D5763" s="6">
        <v>236290</v>
      </c>
      <c r="E5763" s="6">
        <v>110085</v>
      </c>
      <c r="F5763" s="6">
        <v>126205</v>
      </c>
      <c r="G5763" t="b">
        <f t="shared" si="810"/>
        <v>0</v>
      </c>
      <c r="H5763" t="b">
        <f t="shared" si="811"/>
        <v>1</v>
      </c>
      <c r="I5763" t="b">
        <f t="shared" si="812"/>
        <v>1</v>
      </c>
      <c r="J5763" t="b">
        <f t="shared" si="813"/>
        <v>0</v>
      </c>
    </row>
    <row r="5764" spans="1:10">
      <c r="A5764" s="1" t="s">
        <v>420</v>
      </c>
      <c r="B5764" t="str">
        <f t="shared" si="814"/>
        <v>Wszystkie</v>
      </c>
      <c r="C5764" s="4" t="s">
        <v>19</v>
      </c>
      <c r="D5764" s="6">
        <v>203634</v>
      </c>
      <c r="E5764" s="6">
        <v>90875</v>
      </c>
      <c r="F5764" s="6">
        <v>112759</v>
      </c>
      <c r="G5764" t="b">
        <f t="shared" si="810"/>
        <v>0</v>
      </c>
      <c r="H5764" t="b">
        <f t="shared" si="811"/>
        <v>1</v>
      </c>
      <c r="I5764" t="b">
        <f t="shared" si="812"/>
        <v>1</v>
      </c>
      <c r="J5764" t="b">
        <f t="shared" si="813"/>
        <v>0</v>
      </c>
    </row>
    <row r="5765" spans="1:10">
      <c r="A5765" s="1" t="s">
        <v>420</v>
      </c>
      <c r="B5765" t="str">
        <f t="shared" si="814"/>
        <v>Wszystkie</v>
      </c>
      <c r="C5765" s="4" t="s">
        <v>5</v>
      </c>
      <c r="D5765" s="6">
        <v>314838</v>
      </c>
      <c r="E5765" s="6">
        <v>114774</v>
      </c>
      <c r="F5765" s="6">
        <v>200064</v>
      </c>
      <c r="G5765" t="b">
        <f t="shared" si="810"/>
        <v>1</v>
      </c>
      <c r="H5765" t="b">
        <f t="shared" si="811"/>
        <v>1</v>
      </c>
      <c r="I5765" t="b">
        <f t="shared" si="812"/>
        <v>0</v>
      </c>
      <c r="J5765" t="b">
        <f t="shared" si="813"/>
        <v>0</v>
      </c>
    </row>
    <row r="5766" spans="1:10">
      <c r="A5766" s="1" t="s">
        <v>420</v>
      </c>
      <c r="B5766" t="str">
        <f t="shared" si="814"/>
        <v>Wszystkie</v>
      </c>
      <c r="C5766" s="4" t="s">
        <v>4</v>
      </c>
      <c r="D5766" s="6">
        <f>SUM(D5764:D5765)</f>
        <v>518472</v>
      </c>
      <c r="E5766" s="6">
        <f>SUM(E5764:E5765)</f>
        <v>205649</v>
      </c>
      <c r="F5766" s="6">
        <f t="shared" ref="F5766" si="815">SUM(F5764:F5765)</f>
        <v>312823</v>
      </c>
      <c r="G5766" t="b">
        <f t="shared" si="810"/>
        <v>1</v>
      </c>
      <c r="H5766" t="b">
        <f t="shared" si="811"/>
        <v>0</v>
      </c>
      <c r="I5766" t="b">
        <f t="shared" si="812"/>
        <v>1</v>
      </c>
      <c r="J5766" t="b">
        <f t="shared" si="813"/>
        <v>0</v>
      </c>
    </row>
    <row r="5767" spans="1:10">
      <c r="A5767" s="1" t="s">
        <v>420</v>
      </c>
      <c r="B5767" t="str">
        <f t="shared" si="814"/>
        <v xml:space="preserve"> Kalisz </v>
      </c>
      <c r="C5767" s="4" t="s">
        <v>361</v>
      </c>
      <c r="D5767" s="6">
        <v>102575</v>
      </c>
      <c r="E5767" s="6">
        <v>47754</v>
      </c>
      <c r="F5767" s="6">
        <v>54821</v>
      </c>
      <c r="G5767" t="b">
        <f t="shared" si="810"/>
        <v>1</v>
      </c>
      <c r="H5767" t="b">
        <f t="shared" si="811"/>
        <v>1</v>
      </c>
      <c r="I5767" t="b">
        <f t="shared" si="812"/>
        <v>1</v>
      </c>
      <c r="J5767" t="b">
        <f t="shared" si="813"/>
        <v>1</v>
      </c>
    </row>
    <row r="5768" spans="1:10">
      <c r="A5768" s="1" t="s">
        <v>420</v>
      </c>
      <c r="B5768" t="str">
        <f t="shared" si="814"/>
        <v xml:space="preserve"> Kalisz </v>
      </c>
      <c r="C5768" s="4" t="s">
        <v>6</v>
      </c>
      <c r="D5768" s="6">
        <v>4607</v>
      </c>
      <c r="E5768" s="6">
        <v>2357</v>
      </c>
      <c r="F5768" s="6">
        <v>2250</v>
      </c>
      <c r="G5768" t="b">
        <f t="shared" si="810"/>
        <v>0</v>
      </c>
      <c r="H5768" t="b">
        <f t="shared" si="811"/>
        <v>1</v>
      </c>
      <c r="I5768" t="b">
        <f t="shared" si="812"/>
        <v>1</v>
      </c>
      <c r="J5768" t="b">
        <f t="shared" si="813"/>
        <v>0</v>
      </c>
    </row>
    <row r="5769" spans="1:10">
      <c r="A5769" s="1" t="s">
        <v>420</v>
      </c>
      <c r="B5769" t="str">
        <f t="shared" si="814"/>
        <v xml:space="preserve"> Kalisz </v>
      </c>
      <c r="C5769" s="4" t="s">
        <v>7</v>
      </c>
      <c r="D5769" s="6">
        <v>5077</v>
      </c>
      <c r="E5769" s="6">
        <v>2586</v>
      </c>
      <c r="F5769" s="6">
        <v>2491</v>
      </c>
      <c r="G5769" t="b">
        <f t="shared" si="810"/>
        <v>0</v>
      </c>
      <c r="H5769" t="b">
        <f t="shared" si="811"/>
        <v>1</v>
      </c>
      <c r="I5769" t="b">
        <f t="shared" si="812"/>
        <v>1</v>
      </c>
      <c r="J5769" t="b">
        <f t="shared" si="813"/>
        <v>0</v>
      </c>
    </row>
    <row r="5770" spans="1:10">
      <c r="A5770" s="1" t="s">
        <v>420</v>
      </c>
      <c r="B5770" t="str">
        <f t="shared" si="814"/>
        <v xml:space="preserve"> Kalisz </v>
      </c>
      <c r="C5770" s="4" t="s">
        <v>8</v>
      </c>
      <c r="D5770" s="6">
        <v>4500</v>
      </c>
      <c r="E5770" s="6">
        <v>2290</v>
      </c>
      <c r="F5770" s="6">
        <v>2210</v>
      </c>
      <c r="G5770" t="b">
        <f t="shared" si="810"/>
        <v>0</v>
      </c>
      <c r="H5770" t="b">
        <f t="shared" si="811"/>
        <v>1</v>
      </c>
      <c r="I5770" t="b">
        <f t="shared" si="812"/>
        <v>1</v>
      </c>
      <c r="J5770" t="b">
        <f t="shared" si="813"/>
        <v>0</v>
      </c>
    </row>
    <row r="5771" spans="1:10">
      <c r="A5771" s="1" t="s">
        <v>420</v>
      </c>
      <c r="B5771" t="str">
        <f t="shared" si="814"/>
        <v xml:space="preserve"> Kalisz </v>
      </c>
      <c r="C5771" s="4" t="s">
        <v>9</v>
      </c>
      <c r="D5771" s="6">
        <v>5067</v>
      </c>
      <c r="E5771" s="6">
        <v>2519</v>
      </c>
      <c r="F5771" s="6">
        <v>2548</v>
      </c>
      <c r="G5771" t="b">
        <f t="shared" si="810"/>
        <v>0</v>
      </c>
      <c r="H5771" t="b">
        <f t="shared" si="811"/>
        <v>1</v>
      </c>
      <c r="I5771" t="b">
        <f t="shared" si="812"/>
        <v>1</v>
      </c>
      <c r="J5771" t="b">
        <f t="shared" si="813"/>
        <v>0</v>
      </c>
    </row>
    <row r="5772" spans="1:10">
      <c r="A5772" s="1" t="s">
        <v>420</v>
      </c>
      <c r="B5772" t="str">
        <f t="shared" si="814"/>
        <v xml:space="preserve"> Kalisz </v>
      </c>
      <c r="C5772" s="4" t="s">
        <v>10</v>
      </c>
      <c r="D5772" s="6">
        <v>5705</v>
      </c>
      <c r="E5772" s="6">
        <v>2899</v>
      </c>
      <c r="F5772" s="6">
        <v>2806</v>
      </c>
      <c r="G5772" t="b">
        <f t="shared" si="810"/>
        <v>0</v>
      </c>
      <c r="H5772" t="b">
        <f t="shared" si="811"/>
        <v>1</v>
      </c>
      <c r="I5772" t="b">
        <f t="shared" si="812"/>
        <v>1</v>
      </c>
      <c r="J5772" t="b">
        <f t="shared" si="813"/>
        <v>0</v>
      </c>
    </row>
    <row r="5773" spans="1:10">
      <c r="A5773" s="1" t="s">
        <v>420</v>
      </c>
      <c r="B5773" t="str">
        <f t="shared" si="814"/>
        <v xml:space="preserve"> Kalisz </v>
      </c>
      <c r="C5773" s="4" t="s">
        <v>11</v>
      </c>
      <c r="D5773" s="6">
        <v>6279</v>
      </c>
      <c r="E5773" s="6">
        <v>3179</v>
      </c>
      <c r="F5773" s="6">
        <v>3100</v>
      </c>
      <c r="G5773" t="b">
        <f t="shared" si="810"/>
        <v>0</v>
      </c>
      <c r="H5773" t="b">
        <f t="shared" si="811"/>
        <v>1</v>
      </c>
      <c r="I5773" t="b">
        <f t="shared" si="812"/>
        <v>1</v>
      </c>
      <c r="J5773" t="b">
        <f t="shared" si="813"/>
        <v>0</v>
      </c>
    </row>
    <row r="5774" spans="1:10">
      <c r="A5774" s="1" t="s">
        <v>420</v>
      </c>
      <c r="B5774" t="str">
        <f t="shared" si="814"/>
        <v xml:space="preserve"> Kalisz </v>
      </c>
      <c r="C5774" s="4" t="s">
        <v>12</v>
      </c>
      <c r="D5774" s="6">
        <v>7823</v>
      </c>
      <c r="E5774" s="6">
        <v>3930</v>
      </c>
      <c r="F5774" s="6">
        <v>3893</v>
      </c>
      <c r="G5774" t="b">
        <f t="shared" si="810"/>
        <v>0</v>
      </c>
      <c r="H5774" t="b">
        <f t="shared" si="811"/>
        <v>1</v>
      </c>
      <c r="I5774" t="b">
        <f t="shared" si="812"/>
        <v>1</v>
      </c>
      <c r="J5774" t="b">
        <f t="shared" si="813"/>
        <v>0</v>
      </c>
    </row>
    <row r="5775" spans="1:10">
      <c r="A5775" s="1" t="s">
        <v>420</v>
      </c>
      <c r="B5775" t="str">
        <f t="shared" si="814"/>
        <v xml:space="preserve"> Kalisz </v>
      </c>
      <c r="C5775" s="4" t="s">
        <v>13</v>
      </c>
      <c r="D5775" s="6">
        <v>8146</v>
      </c>
      <c r="E5775" s="6">
        <v>4101</v>
      </c>
      <c r="F5775" s="6">
        <v>4045</v>
      </c>
      <c r="G5775" t="b">
        <f t="shared" si="810"/>
        <v>0</v>
      </c>
      <c r="H5775" t="b">
        <f t="shared" si="811"/>
        <v>1</v>
      </c>
      <c r="I5775" t="b">
        <f t="shared" si="812"/>
        <v>1</v>
      </c>
      <c r="J5775" t="b">
        <f t="shared" si="813"/>
        <v>0</v>
      </c>
    </row>
    <row r="5776" spans="1:10">
      <c r="A5776" s="1" t="s">
        <v>420</v>
      </c>
      <c r="B5776" t="str">
        <f t="shared" si="814"/>
        <v xml:space="preserve"> Kalisz </v>
      </c>
      <c r="C5776" s="4" t="s">
        <v>14</v>
      </c>
      <c r="D5776" s="6">
        <v>7780</v>
      </c>
      <c r="E5776" s="6">
        <v>3858</v>
      </c>
      <c r="F5776" s="6">
        <v>3922</v>
      </c>
      <c r="G5776" t="b">
        <f t="shared" si="810"/>
        <v>0</v>
      </c>
      <c r="H5776" t="b">
        <f t="shared" si="811"/>
        <v>1</v>
      </c>
      <c r="I5776" t="b">
        <f t="shared" si="812"/>
        <v>1</v>
      </c>
      <c r="J5776" t="b">
        <f t="shared" si="813"/>
        <v>0</v>
      </c>
    </row>
    <row r="5777" spans="1:10">
      <c r="A5777" s="1" t="s">
        <v>420</v>
      </c>
      <c r="B5777" t="str">
        <f t="shared" si="814"/>
        <v xml:space="preserve"> Kalisz </v>
      </c>
      <c r="C5777" s="4" t="s">
        <v>15</v>
      </c>
      <c r="D5777" s="6">
        <v>6474</v>
      </c>
      <c r="E5777" s="6">
        <v>3074</v>
      </c>
      <c r="F5777" s="6">
        <v>3400</v>
      </c>
      <c r="G5777" t="b">
        <f t="shared" si="810"/>
        <v>0</v>
      </c>
      <c r="H5777" t="b">
        <f t="shared" si="811"/>
        <v>1</v>
      </c>
      <c r="I5777" t="b">
        <f t="shared" si="812"/>
        <v>1</v>
      </c>
      <c r="J5777" t="b">
        <f t="shared" si="813"/>
        <v>0</v>
      </c>
    </row>
    <row r="5778" spans="1:10">
      <c r="A5778" s="1" t="s">
        <v>420</v>
      </c>
      <c r="B5778" t="str">
        <f t="shared" si="814"/>
        <v xml:space="preserve"> Kalisz </v>
      </c>
      <c r="C5778" s="4" t="s">
        <v>16</v>
      </c>
      <c r="D5778" s="6">
        <v>6083</v>
      </c>
      <c r="E5778" s="6">
        <v>2874</v>
      </c>
      <c r="F5778" s="6">
        <v>3209</v>
      </c>
      <c r="G5778" t="b">
        <f t="shared" si="810"/>
        <v>0</v>
      </c>
      <c r="H5778" t="b">
        <f t="shared" si="811"/>
        <v>1</v>
      </c>
      <c r="I5778" t="b">
        <f t="shared" si="812"/>
        <v>1</v>
      </c>
      <c r="J5778" t="b">
        <f t="shared" si="813"/>
        <v>0</v>
      </c>
    </row>
    <row r="5779" spans="1:10">
      <c r="A5779" s="1" t="s">
        <v>420</v>
      </c>
      <c r="B5779" t="str">
        <f t="shared" si="814"/>
        <v xml:space="preserve"> Kalisz </v>
      </c>
      <c r="C5779" s="4" t="s">
        <v>17</v>
      </c>
      <c r="D5779" s="6">
        <v>7342</v>
      </c>
      <c r="E5779" s="6">
        <v>3282</v>
      </c>
      <c r="F5779" s="6">
        <v>4060</v>
      </c>
      <c r="G5779" t="b">
        <f t="shared" si="810"/>
        <v>0</v>
      </c>
      <c r="H5779" t="b">
        <f t="shared" si="811"/>
        <v>1</v>
      </c>
      <c r="I5779" t="b">
        <f t="shared" si="812"/>
        <v>1</v>
      </c>
      <c r="J5779" t="b">
        <f t="shared" si="813"/>
        <v>0</v>
      </c>
    </row>
    <row r="5780" spans="1:10">
      <c r="A5780" s="1" t="s">
        <v>420</v>
      </c>
      <c r="B5780" t="str">
        <f t="shared" si="814"/>
        <v xml:space="preserve"> Kalisz </v>
      </c>
      <c r="C5780" s="4" t="s">
        <v>18</v>
      </c>
      <c r="D5780" s="6">
        <v>8111</v>
      </c>
      <c r="E5780" s="6">
        <v>3480</v>
      </c>
      <c r="F5780" s="6">
        <v>4631</v>
      </c>
      <c r="G5780" t="b">
        <f t="shared" si="810"/>
        <v>0</v>
      </c>
      <c r="H5780" t="b">
        <f t="shared" si="811"/>
        <v>1</v>
      </c>
      <c r="I5780" t="b">
        <f t="shared" si="812"/>
        <v>1</v>
      </c>
      <c r="J5780" t="b">
        <f t="shared" si="813"/>
        <v>0</v>
      </c>
    </row>
    <row r="5781" spans="1:10">
      <c r="A5781" s="1" t="s">
        <v>420</v>
      </c>
      <c r="B5781" t="str">
        <f t="shared" si="814"/>
        <v xml:space="preserve"> Kalisz </v>
      </c>
      <c r="C5781" s="4" t="s">
        <v>19</v>
      </c>
      <c r="D5781" s="6">
        <v>7354</v>
      </c>
      <c r="E5781" s="6">
        <v>3018</v>
      </c>
      <c r="F5781" s="6">
        <v>4336</v>
      </c>
      <c r="G5781" t="b">
        <f t="shared" si="810"/>
        <v>0</v>
      </c>
      <c r="H5781" t="b">
        <f t="shared" si="811"/>
        <v>1</v>
      </c>
      <c r="I5781" t="b">
        <f t="shared" si="812"/>
        <v>1</v>
      </c>
      <c r="J5781" t="b">
        <f t="shared" si="813"/>
        <v>0</v>
      </c>
    </row>
    <row r="5782" spans="1:10">
      <c r="A5782" s="1" t="s">
        <v>420</v>
      </c>
      <c r="B5782" t="str">
        <f t="shared" si="814"/>
        <v xml:space="preserve"> Kalisz </v>
      </c>
      <c r="C5782" s="4" t="s">
        <v>5</v>
      </c>
      <c r="D5782" s="6">
        <v>12227</v>
      </c>
      <c r="E5782" s="6">
        <v>4307</v>
      </c>
      <c r="F5782" s="6">
        <v>7920</v>
      </c>
      <c r="G5782" t="b">
        <f t="shared" si="810"/>
        <v>1</v>
      </c>
      <c r="H5782" t="b">
        <f t="shared" si="811"/>
        <v>1</v>
      </c>
      <c r="I5782" t="b">
        <f t="shared" si="812"/>
        <v>0</v>
      </c>
      <c r="J5782" t="b">
        <f t="shared" si="813"/>
        <v>0</v>
      </c>
    </row>
    <row r="5783" spans="1:10">
      <c r="A5783" s="1" t="s">
        <v>420</v>
      </c>
      <c r="B5783" t="str">
        <f t="shared" si="814"/>
        <v xml:space="preserve"> Kalisz </v>
      </c>
      <c r="C5783" s="4" t="s">
        <v>4</v>
      </c>
      <c r="D5783" s="6">
        <f>SUM(D5781:D5782)</f>
        <v>19581</v>
      </c>
      <c r="E5783" s="6">
        <f>SUM(E5781:E5782)</f>
        <v>7325</v>
      </c>
      <c r="F5783" s="6">
        <f t="shared" ref="F5783" si="816">SUM(F5781:F5782)</f>
        <v>12256</v>
      </c>
      <c r="G5783" t="b">
        <f t="shared" si="810"/>
        <v>1</v>
      </c>
      <c r="H5783" t="b">
        <f t="shared" si="811"/>
        <v>0</v>
      </c>
      <c r="I5783" t="b">
        <f t="shared" si="812"/>
        <v>1</v>
      </c>
      <c r="J5783" t="b">
        <f t="shared" si="813"/>
        <v>0</v>
      </c>
    </row>
    <row r="5784" spans="1:10">
      <c r="A5784" s="1" t="s">
        <v>420</v>
      </c>
      <c r="B5784" t="str">
        <f t="shared" si="814"/>
        <v xml:space="preserve"> Konin </v>
      </c>
      <c r="C5784" s="4" t="s">
        <v>362</v>
      </c>
      <c r="D5784" s="6">
        <v>75607</v>
      </c>
      <c r="E5784" s="6">
        <v>35780</v>
      </c>
      <c r="F5784" s="6">
        <v>39827</v>
      </c>
      <c r="G5784" t="b">
        <f t="shared" si="810"/>
        <v>1</v>
      </c>
      <c r="H5784" t="b">
        <f t="shared" si="811"/>
        <v>1</v>
      </c>
      <c r="I5784" t="b">
        <f t="shared" si="812"/>
        <v>1</v>
      </c>
      <c r="J5784" t="b">
        <f t="shared" si="813"/>
        <v>1</v>
      </c>
    </row>
    <row r="5785" spans="1:10">
      <c r="A5785" s="1" t="s">
        <v>420</v>
      </c>
      <c r="B5785" t="str">
        <f t="shared" si="814"/>
        <v xml:space="preserve"> Konin </v>
      </c>
      <c r="C5785" s="4" t="s">
        <v>6</v>
      </c>
      <c r="D5785" s="6">
        <v>3145</v>
      </c>
      <c r="E5785" s="6">
        <v>1622</v>
      </c>
      <c r="F5785" s="6">
        <v>1523</v>
      </c>
      <c r="G5785" t="b">
        <f t="shared" si="810"/>
        <v>0</v>
      </c>
      <c r="H5785" t="b">
        <f t="shared" si="811"/>
        <v>1</v>
      </c>
      <c r="I5785" t="b">
        <f t="shared" si="812"/>
        <v>1</v>
      </c>
      <c r="J5785" t="b">
        <f t="shared" si="813"/>
        <v>0</v>
      </c>
    </row>
    <row r="5786" spans="1:10">
      <c r="A5786" s="1" t="s">
        <v>420</v>
      </c>
      <c r="B5786" t="str">
        <f t="shared" si="814"/>
        <v xml:space="preserve"> Konin </v>
      </c>
      <c r="C5786" s="4" t="s">
        <v>7</v>
      </c>
      <c r="D5786" s="6">
        <v>3524</v>
      </c>
      <c r="E5786" s="6">
        <v>1813</v>
      </c>
      <c r="F5786" s="6">
        <v>1711</v>
      </c>
      <c r="G5786" t="b">
        <f t="shared" si="810"/>
        <v>0</v>
      </c>
      <c r="H5786" t="b">
        <f t="shared" si="811"/>
        <v>1</v>
      </c>
      <c r="I5786" t="b">
        <f t="shared" si="812"/>
        <v>1</v>
      </c>
      <c r="J5786" t="b">
        <f t="shared" si="813"/>
        <v>0</v>
      </c>
    </row>
    <row r="5787" spans="1:10">
      <c r="A5787" s="1" t="s">
        <v>420</v>
      </c>
      <c r="B5787" t="str">
        <f t="shared" si="814"/>
        <v xml:space="preserve"> Konin </v>
      </c>
      <c r="C5787" s="4" t="s">
        <v>8</v>
      </c>
      <c r="D5787" s="6">
        <v>3011</v>
      </c>
      <c r="E5787" s="6">
        <v>1554</v>
      </c>
      <c r="F5787" s="6">
        <v>1457</v>
      </c>
      <c r="G5787" t="b">
        <f t="shared" si="810"/>
        <v>0</v>
      </c>
      <c r="H5787" t="b">
        <f t="shared" si="811"/>
        <v>1</v>
      </c>
      <c r="I5787" t="b">
        <f t="shared" si="812"/>
        <v>1</v>
      </c>
      <c r="J5787" t="b">
        <f t="shared" si="813"/>
        <v>0</v>
      </c>
    </row>
    <row r="5788" spans="1:10">
      <c r="A5788" s="1" t="s">
        <v>420</v>
      </c>
      <c r="B5788" t="str">
        <f t="shared" si="814"/>
        <v xml:space="preserve"> Konin </v>
      </c>
      <c r="C5788" s="4" t="s">
        <v>9</v>
      </c>
      <c r="D5788" s="6">
        <v>3695</v>
      </c>
      <c r="E5788" s="6">
        <v>1860</v>
      </c>
      <c r="F5788" s="6">
        <v>1835</v>
      </c>
      <c r="G5788" t="b">
        <f t="shared" si="810"/>
        <v>0</v>
      </c>
      <c r="H5788" t="b">
        <f t="shared" si="811"/>
        <v>1</v>
      </c>
      <c r="I5788" t="b">
        <f t="shared" si="812"/>
        <v>1</v>
      </c>
      <c r="J5788" t="b">
        <f t="shared" si="813"/>
        <v>0</v>
      </c>
    </row>
    <row r="5789" spans="1:10">
      <c r="A5789" s="1" t="s">
        <v>420</v>
      </c>
      <c r="B5789" t="str">
        <f t="shared" si="814"/>
        <v xml:space="preserve"> Konin </v>
      </c>
      <c r="C5789" s="4" t="s">
        <v>10</v>
      </c>
      <c r="D5789" s="6">
        <v>4526</v>
      </c>
      <c r="E5789" s="6">
        <v>2302</v>
      </c>
      <c r="F5789" s="6">
        <v>2224</v>
      </c>
      <c r="G5789" t="b">
        <f t="shared" si="810"/>
        <v>0</v>
      </c>
      <c r="H5789" t="b">
        <f t="shared" si="811"/>
        <v>1</v>
      </c>
      <c r="I5789" t="b">
        <f t="shared" si="812"/>
        <v>1</v>
      </c>
      <c r="J5789" t="b">
        <f t="shared" si="813"/>
        <v>0</v>
      </c>
    </row>
    <row r="5790" spans="1:10">
      <c r="A5790" s="1" t="s">
        <v>420</v>
      </c>
      <c r="B5790" t="str">
        <f t="shared" si="814"/>
        <v xml:space="preserve"> Konin </v>
      </c>
      <c r="C5790" s="4" t="s">
        <v>11</v>
      </c>
      <c r="D5790" s="6">
        <v>5006</v>
      </c>
      <c r="E5790" s="6">
        <v>2622</v>
      </c>
      <c r="F5790" s="6">
        <v>2384</v>
      </c>
      <c r="G5790" t="b">
        <f t="shared" si="810"/>
        <v>0</v>
      </c>
      <c r="H5790" t="b">
        <f t="shared" si="811"/>
        <v>1</v>
      </c>
      <c r="I5790" t="b">
        <f t="shared" si="812"/>
        <v>1</v>
      </c>
      <c r="J5790" t="b">
        <f t="shared" si="813"/>
        <v>0</v>
      </c>
    </row>
    <row r="5791" spans="1:10">
      <c r="A5791" s="1" t="s">
        <v>420</v>
      </c>
      <c r="B5791" t="str">
        <f t="shared" si="814"/>
        <v xml:space="preserve"> Konin </v>
      </c>
      <c r="C5791" s="4" t="s">
        <v>12</v>
      </c>
      <c r="D5791" s="6">
        <v>5892</v>
      </c>
      <c r="E5791" s="6">
        <v>2957</v>
      </c>
      <c r="F5791" s="6">
        <v>2935</v>
      </c>
      <c r="G5791" t="b">
        <f t="shared" si="810"/>
        <v>0</v>
      </c>
      <c r="H5791" t="b">
        <f t="shared" si="811"/>
        <v>1</v>
      </c>
      <c r="I5791" t="b">
        <f t="shared" si="812"/>
        <v>1</v>
      </c>
      <c r="J5791" t="b">
        <f t="shared" si="813"/>
        <v>0</v>
      </c>
    </row>
    <row r="5792" spans="1:10">
      <c r="A5792" s="1" t="s">
        <v>420</v>
      </c>
      <c r="B5792" t="str">
        <f t="shared" si="814"/>
        <v xml:space="preserve"> Konin </v>
      </c>
      <c r="C5792" s="4" t="s">
        <v>13</v>
      </c>
      <c r="D5792" s="6">
        <v>5894</v>
      </c>
      <c r="E5792" s="6">
        <v>2973</v>
      </c>
      <c r="F5792" s="6">
        <v>2921</v>
      </c>
      <c r="G5792" t="b">
        <f t="shared" si="810"/>
        <v>0</v>
      </c>
      <c r="H5792" t="b">
        <f t="shared" si="811"/>
        <v>1</v>
      </c>
      <c r="I5792" t="b">
        <f t="shared" si="812"/>
        <v>1</v>
      </c>
      <c r="J5792" t="b">
        <f t="shared" si="813"/>
        <v>0</v>
      </c>
    </row>
    <row r="5793" spans="1:10">
      <c r="A5793" s="1" t="s">
        <v>420</v>
      </c>
      <c r="B5793" t="str">
        <f t="shared" si="814"/>
        <v xml:space="preserve"> Konin </v>
      </c>
      <c r="C5793" s="4" t="s">
        <v>14</v>
      </c>
      <c r="D5793" s="6">
        <v>5459</v>
      </c>
      <c r="E5793" s="6">
        <v>2701</v>
      </c>
      <c r="F5793" s="6">
        <v>2758</v>
      </c>
      <c r="G5793" t="b">
        <f t="shared" si="810"/>
        <v>0</v>
      </c>
      <c r="H5793" t="b">
        <f t="shared" si="811"/>
        <v>1</v>
      </c>
      <c r="I5793" t="b">
        <f t="shared" si="812"/>
        <v>1</v>
      </c>
      <c r="J5793" t="b">
        <f t="shared" si="813"/>
        <v>0</v>
      </c>
    </row>
    <row r="5794" spans="1:10">
      <c r="A5794" s="1" t="s">
        <v>420</v>
      </c>
      <c r="B5794" t="str">
        <f t="shared" si="814"/>
        <v xml:space="preserve"> Konin </v>
      </c>
      <c r="C5794" s="4" t="s">
        <v>15</v>
      </c>
      <c r="D5794" s="6">
        <v>5025</v>
      </c>
      <c r="E5794" s="6">
        <v>2449</v>
      </c>
      <c r="F5794" s="6">
        <v>2576</v>
      </c>
      <c r="G5794" t="b">
        <f t="shared" si="810"/>
        <v>0</v>
      </c>
      <c r="H5794" t="b">
        <f t="shared" si="811"/>
        <v>1</v>
      </c>
      <c r="I5794" t="b">
        <f t="shared" si="812"/>
        <v>1</v>
      </c>
      <c r="J5794" t="b">
        <f t="shared" si="813"/>
        <v>0</v>
      </c>
    </row>
    <row r="5795" spans="1:10">
      <c r="A5795" s="1" t="s">
        <v>420</v>
      </c>
      <c r="B5795" t="str">
        <f t="shared" si="814"/>
        <v xml:space="preserve"> Konin </v>
      </c>
      <c r="C5795" s="4" t="s">
        <v>16</v>
      </c>
      <c r="D5795" s="6">
        <v>4695</v>
      </c>
      <c r="E5795" s="6">
        <v>2247</v>
      </c>
      <c r="F5795" s="6">
        <v>2448</v>
      </c>
      <c r="G5795" t="b">
        <f t="shared" si="810"/>
        <v>0</v>
      </c>
      <c r="H5795" t="b">
        <f t="shared" si="811"/>
        <v>1</v>
      </c>
      <c r="I5795" t="b">
        <f t="shared" si="812"/>
        <v>1</v>
      </c>
      <c r="J5795" t="b">
        <f t="shared" si="813"/>
        <v>0</v>
      </c>
    </row>
    <row r="5796" spans="1:10">
      <c r="A5796" s="1" t="s">
        <v>420</v>
      </c>
      <c r="B5796" t="str">
        <f t="shared" si="814"/>
        <v xml:space="preserve"> Konin </v>
      </c>
      <c r="C5796" s="4" t="s">
        <v>17</v>
      </c>
      <c r="D5796" s="6">
        <v>5583</v>
      </c>
      <c r="E5796" s="6">
        <v>2551</v>
      </c>
      <c r="F5796" s="6">
        <v>3032</v>
      </c>
      <c r="G5796" t="b">
        <f t="shared" si="810"/>
        <v>0</v>
      </c>
      <c r="H5796" t="b">
        <f t="shared" si="811"/>
        <v>1</v>
      </c>
      <c r="I5796" t="b">
        <f t="shared" si="812"/>
        <v>1</v>
      </c>
      <c r="J5796" t="b">
        <f t="shared" si="813"/>
        <v>0</v>
      </c>
    </row>
    <row r="5797" spans="1:10">
      <c r="A5797" s="1" t="s">
        <v>420</v>
      </c>
      <c r="B5797" t="str">
        <f t="shared" si="814"/>
        <v xml:space="preserve"> Konin </v>
      </c>
      <c r="C5797" s="4" t="s">
        <v>18</v>
      </c>
      <c r="D5797" s="6">
        <v>5958</v>
      </c>
      <c r="E5797" s="6">
        <v>2584</v>
      </c>
      <c r="F5797" s="6">
        <v>3374</v>
      </c>
      <c r="G5797" t="b">
        <f t="shared" si="810"/>
        <v>0</v>
      </c>
      <c r="H5797" t="b">
        <f t="shared" si="811"/>
        <v>1</v>
      </c>
      <c r="I5797" t="b">
        <f t="shared" si="812"/>
        <v>1</v>
      </c>
      <c r="J5797" t="b">
        <f t="shared" si="813"/>
        <v>0</v>
      </c>
    </row>
    <row r="5798" spans="1:10">
      <c r="A5798" s="1" t="s">
        <v>420</v>
      </c>
      <c r="B5798" t="str">
        <f t="shared" si="814"/>
        <v xml:space="preserve"> Konin </v>
      </c>
      <c r="C5798" s="4" t="s">
        <v>19</v>
      </c>
      <c r="D5798" s="6">
        <v>5537</v>
      </c>
      <c r="E5798" s="6">
        <v>2324</v>
      </c>
      <c r="F5798" s="6">
        <v>3213</v>
      </c>
      <c r="G5798" t="b">
        <f t="shared" si="810"/>
        <v>0</v>
      </c>
      <c r="H5798" t="b">
        <f t="shared" si="811"/>
        <v>1</v>
      </c>
      <c r="I5798" t="b">
        <f t="shared" si="812"/>
        <v>1</v>
      </c>
      <c r="J5798" t="b">
        <f t="shared" si="813"/>
        <v>0</v>
      </c>
    </row>
    <row r="5799" spans="1:10">
      <c r="A5799" s="1" t="s">
        <v>420</v>
      </c>
      <c r="B5799" t="str">
        <f t="shared" si="814"/>
        <v xml:space="preserve"> Konin </v>
      </c>
      <c r="C5799" s="4" t="s">
        <v>5</v>
      </c>
      <c r="D5799" s="6">
        <v>8657</v>
      </c>
      <c r="E5799" s="6">
        <v>3221</v>
      </c>
      <c r="F5799" s="6">
        <v>5436</v>
      </c>
      <c r="G5799" t="b">
        <f t="shared" si="810"/>
        <v>1</v>
      </c>
      <c r="H5799" t="b">
        <f t="shared" si="811"/>
        <v>1</v>
      </c>
      <c r="I5799" t="b">
        <f t="shared" si="812"/>
        <v>0</v>
      </c>
      <c r="J5799" t="b">
        <f t="shared" si="813"/>
        <v>0</v>
      </c>
    </row>
    <row r="5800" spans="1:10">
      <c r="A5800" s="1" t="s">
        <v>420</v>
      </c>
      <c r="B5800" t="str">
        <f t="shared" si="814"/>
        <v xml:space="preserve"> Konin </v>
      </c>
      <c r="C5800" s="4" t="s">
        <v>4</v>
      </c>
      <c r="D5800" s="6">
        <f>SUM(D5798:D5799)</f>
        <v>14194</v>
      </c>
      <c r="E5800" s="6">
        <f>SUM(E5798:E5799)</f>
        <v>5545</v>
      </c>
      <c r="F5800" s="6">
        <f t="shared" ref="F5800" si="817">SUM(F5798:F5799)</f>
        <v>8649</v>
      </c>
      <c r="G5800" t="b">
        <f t="shared" si="810"/>
        <v>1</v>
      </c>
      <c r="H5800" t="b">
        <f t="shared" si="811"/>
        <v>0</v>
      </c>
      <c r="I5800" t="b">
        <f t="shared" si="812"/>
        <v>1</v>
      </c>
      <c r="J5800" t="b">
        <f t="shared" si="813"/>
        <v>0</v>
      </c>
    </row>
    <row r="5801" spans="1:10">
      <c r="A5801" s="1" t="s">
        <v>420</v>
      </c>
      <c r="B5801" t="str">
        <f t="shared" si="814"/>
        <v xml:space="preserve"> Leszno </v>
      </c>
      <c r="C5801" s="4" t="s">
        <v>363</v>
      </c>
      <c r="D5801" s="6">
        <v>64468</v>
      </c>
      <c r="E5801" s="6">
        <v>30822</v>
      </c>
      <c r="F5801" s="6">
        <v>33646</v>
      </c>
      <c r="G5801" t="b">
        <f t="shared" si="810"/>
        <v>1</v>
      </c>
      <c r="H5801" t="b">
        <f t="shared" si="811"/>
        <v>1</v>
      </c>
      <c r="I5801" t="b">
        <f t="shared" si="812"/>
        <v>1</v>
      </c>
      <c r="J5801" t="b">
        <f t="shared" si="813"/>
        <v>1</v>
      </c>
    </row>
    <row r="5802" spans="1:10">
      <c r="A5802" s="1" t="s">
        <v>420</v>
      </c>
      <c r="B5802" t="str">
        <f t="shared" si="814"/>
        <v xml:space="preserve"> Leszno </v>
      </c>
      <c r="C5802" s="4" t="s">
        <v>6</v>
      </c>
      <c r="D5802" s="6">
        <v>3227</v>
      </c>
      <c r="E5802" s="6">
        <v>1684</v>
      </c>
      <c r="F5802" s="6">
        <v>1543</v>
      </c>
      <c r="G5802" t="b">
        <f t="shared" si="810"/>
        <v>0</v>
      </c>
      <c r="H5802" t="b">
        <f t="shared" si="811"/>
        <v>1</v>
      </c>
      <c r="I5802" t="b">
        <f t="shared" si="812"/>
        <v>1</v>
      </c>
      <c r="J5802" t="b">
        <f t="shared" si="813"/>
        <v>0</v>
      </c>
    </row>
    <row r="5803" spans="1:10">
      <c r="A5803" s="1" t="s">
        <v>420</v>
      </c>
      <c r="B5803" t="str">
        <f t="shared" si="814"/>
        <v xml:space="preserve"> Leszno </v>
      </c>
      <c r="C5803" s="4" t="s">
        <v>7</v>
      </c>
      <c r="D5803" s="6">
        <v>3552</v>
      </c>
      <c r="E5803" s="6">
        <v>1792</v>
      </c>
      <c r="F5803" s="6">
        <v>1760</v>
      </c>
      <c r="G5803" t="b">
        <f t="shared" si="810"/>
        <v>0</v>
      </c>
      <c r="H5803" t="b">
        <f t="shared" si="811"/>
        <v>1</v>
      </c>
      <c r="I5803" t="b">
        <f t="shared" si="812"/>
        <v>1</v>
      </c>
      <c r="J5803" t="b">
        <f t="shared" si="813"/>
        <v>0</v>
      </c>
    </row>
    <row r="5804" spans="1:10">
      <c r="A5804" s="1" t="s">
        <v>420</v>
      </c>
      <c r="B5804" t="str">
        <f t="shared" si="814"/>
        <v xml:space="preserve"> Leszno </v>
      </c>
      <c r="C5804" s="4" t="s">
        <v>8</v>
      </c>
      <c r="D5804" s="6">
        <v>3012</v>
      </c>
      <c r="E5804" s="6">
        <v>1519</v>
      </c>
      <c r="F5804" s="6">
        <v>1493</v>
      </c>
      <c r="G5804" t="b">
        <f t="shared" si="810"/>
        <v>0</v>
      </c>
      <c r="H5804" t="b">
        <f t="shared" si="811"/>
        <v>1</v>
      </c>
      <c r="I5804" t="b">
        <f t="shared" si="812"/>
        <v>1</v>
      </c>
      <c r="J5804" t="b">
        <f t="shared" si="813"/>
        <v>0</v>
      </c>
    </row>
    <row r="5805" spans="1:10">
      <c r="A5805" s="1" t="s">
        <v>420</v>
      </c>
      <c r="B5805" t="str">
        <f t="shared" si="814"/>
        <v xml:space="preserve"> Leszno </v>
      </c>
      <c r="C5805" s="4" t="s">
        <v>9</v>
      </c>
      <c r="D5805" s="6">
        <v>3206</v>
      </c>
      <c r="E5805" s="6">
        <v>1628</v>
      </c>
      <c r="F5805" s="6">
        <v>1578</v>
      </c>
      <c r="G5805" t="b">
        <f t="shared" si="810"/>
        <v>0</v>
      </c>
      <c r="H5805" t="b">
        <f t="shared" si="811"/>
        <v>1</v>
      </c>
      <c r="I5805" t="b">
        <f t="shared" si="812"/>
        <v>1</v>
      </c>
      <c r="J5805" t="b">
        <f t="shared" si="813"/>
        <v>0</v>
      </c>
    </row>
    <row r="5806" spans="1:10">
      <c r="A5806" s="1" t="s">
        <v>420</v>
      </c>
      <c r="B5806" t="str">
        <f t="shared" si="814"/>
        <v xml:space="preserve"> Leszno </v>
      </c>
      <c r="C5806" s="4" t="s">
        <v>10</v>
      </c>
      <c r="D5806" s="6">
        <v>3593</v>
      </c>
      <c r="E5806" s="6">
        <v>1857</v>
      </c>
      <c r="F5806" s="6">
        <v>1736</v>
      </c>
      <c r="G5806" t="b">
        <f t="shared" si="810"/>
        <v>0</v>
      </c>
      <c r="H5806" t="b">
        <f t="shared" si="811"/>
        <v>1</v>
      </c>
      <c r="I5806" t="b">
        <f t="shared" si="812"/>
        <v>1</v>
      </c>
      <c r="J5806" t="b">
        <f t="shared" si="813"/>
        <v>0</v>
      </c>
    </row>
    <row r="5807" spans="1:10">
      <c r="A5807" s="1" t="s">
        <v>420</v>
      </c>
      <c r="B5807" t="str">
        <f t="shared" si="814"/>
        <v xml:space="preserve"> Leszno </v>
      </c>
      <c r="C5807" s="4" t="s">
        <v>11</v>
      </c>
      <c r="D5807" s="6">
        <v>4431</v>
      </c>
      <c r="E5807" s="6">
        <v>2260</v>
      </c>
      <c r="F5807" s="6">
        <v>2171</v>
      </c>
      <c r="G5807" t="b">
        <f t="shared" si="810"/>
        <v>0</v>
      </c>
      <c r="H5807" t="b">
        <f t="shared" si="811"/>
        <v>1</v>
      </c>
      <c r="I5807" t="b">
        <f t="shared" si="812"/>
        <v>1</v>
      </c>
      <c r="J5807" t="b">
        <f t="shared" si="813"/>
        <v>0</v>
      </c>
    </row>
    <row r="5808" spans="1:10">
      <c r="A5808" s="1" t="s">
        <v>420</v>
      </c>
      <c r="B5808" t="str">
        <f t="shared" si="814"/>
        <v xml:space="preserve"> Leszno </v>
      </c>
      <c r="C5808" s="4" t="s">
        <v>12</v>
      </c>
      <c r="D5808" s="6">
        <v>5595</v>
      </c>
      <c r="E5808" s="6">
        <v>2813</v>
      </c>
      <c r="F5808" s="6">
        <v>2782</v>
      </c>
      <c r="G5808" t="b">
        <f t="shared" si="810"/>
        <v>0</v>
      </c>
      <c r="H5808" t="b">
        <f t="shared" si="811"/>
        <v>1</v>
      </c>
      <c r="I5808" t="b">
        <f t="shared" si="812"/>
        <v>1</v>
      </c>
      <c r="J5808" t="b">
        <f t="shared" si="813"/>
        <v>0</v>
      </c>
    </row>
    <row r="5809" spans="1:10">
      <c r="A5809" s="1" t="s">
        <v>420</v>
      </c>
      <c r="B5809" t="str">
        <f t="shared" si="814"/>
        <v xml:space="preserve"> Leszno </v>
      </c>
      <c r="C5809" s="4" t="s">
        <v>13</v>
      </c>
      <c r="D5809" s="6">
        <v>5403</v>
      </c>
      <c r="E5809" s="6">
        <v>2703</v>
      </c>
      <c r="F5809" s="6">
        <v>2700</v>
      </c>
      <c r="G5809" t="b">
        <f t="shared" si="810"/>
        <v>0</v>
      </c>
      <c r="H5809" t="b">
        <f t="shared" si="811"/>
        <v>1</v>
      </c>
      <c r="I5809" t="b">
        <f t="shared" si="812"/>
        <v>1</v>
      </c>
      <c r="J5809" t="b">
        <f t="shared" si="813"/>
        <v>0</v>
      </c>
    </row>
    <row r="5810" spans="1:10">
      <c r="A5810" s="1" t="s">
        <v>420</v>
      </c>
      <c r="B5810" t="str">
        <f t="shared" si="814"/>
        <v xml:space="preserve"> Leszno </v>
      </c>
      <c r="C5810" s="4" t="s">
        <v>14</v>
      </c>
      <c r="D5810" s="6">
        <v>4680</v>
      </c>
      <c r="E5810" s="6">
        <v>2268</v>
      </c>
      <c r="F5810" s="6">
        <v>2412</v>
      </c>
      <c r="G5810" t="b">
        <f t="shared" si="810"/>
        <v>0</v>
      </c>
      <c r="H5810" t="b">
        <f t="shared" si="811"/>
        <v>1</v>
      </c>
      <c r="I5810" t="b">
        <f t="shared" si="812"/>
        <v>1</v>
      </c>
      <c r="J5810" t="b">
        <f t="shared" si="813"/>
        <v>0</v>
      </c>
    </row>
    <row r="5811" spans="1:10">
      <c r="A5811" s="1" t="s">
        <v>420</v>
      </c>
      <c r="B5811" t="str">
        <f t="shared" si="814"/>
        <v xml:space="preserve"> Leszno </v>
      </c>
      <c r="C5811" s="4" t="s">
        <v>15</v>
      </c>
      <c r="D5811" s="6">
        <v>3778</v>
      </c>
      <c r="E5811" s="6">
        <v>1898</v>
      </c>
      <c r="F5811" s="6">
        <v>1880</v>
      </c>
      <c r="G5811" t="b">
        <f t="shared" si="810"/>
        <v>0</v>
      </c>
      <c r="H5811" t="b">
        <f t="shared" si="811"/>
        <v>1</v>
      </c>
      <c r="I5811" t="b">
        <f t="shared" si="812"/>
        <v>1</v>
      </c>
      <c r="J5811" t="b">
        <f t="shared" si="813"/>
        <v>0</v>
      </c>
    </row>
    <row r="5812" spans="1:10">
      <c r="A5812" s="1" t="s">
        <v>420</v>
      </c>
      <c r="B5812" t="str">
        <f t="shared" si="814"/>
        <v xml:space="preserve"> Leszno </v>
      </c>
      <c r="C5812" s="4" t="s">
        <v>16</v>
      </c>
      <c r="D5812" s="6">
        <v>3811</v>
      </c>
      <c r="E5812" s="6">
        <v>1814</v>
      </c>
      <c r="F5812" s="6">
        <v>1997</v>
      </c>
      <c r="G5812" t="b">
        <f t="shared" si="810"/>
        <v>0</v>
      </c>
      <c r="H5812" t="b">
        <f t="shared" si="811"/>
        <v>1</v>
      </c>
      <c r="I5812" t="b">
        <f t="shared" si="812"/>
        <v>1</v>
      </c>
      <c r="J5812" t="b">
        <f t="shared" si="813"/>
        <v>0</v>
      </c>
    </row>
    <row r="5813" spans="1:10">
      <c r="A5813" s="1" t="s">
        <v>420</v>
      </c>
      <c r="B5813" t="str">
        <f t="shared" si="814"/>
        <v xml:space="preserve"> Leszno </v>
      </c>
      <c r="C5813" s="4" t="s">
        <v>17</v>
      </c>
      <c r="D5813" s="6">
        <v>4574</v>
      </c>
      <c r="E5813" s="6">
        <v>2122</v>
      </c>
      <c r="F5813" s="6">
        <v>2452</v>
      </c>
      <c r="G5813" t="b">
        <f t="shared" si="810"/>
        <v>0</v>
      </c>
      <c r="H5813" t="b">
        <f t="shared" si="811"/>
        <v>1</v>
      </c>
      <c r="I5813" t="b">
        <f t="shared" si="812"/>
        <v>1</v>
      </c>
      <c r="J5813" t="b">
        <f t="shared" si="813"/>
        <v>0</v>
      </c>
    </row>
    <row r="5814" spans="1:10">
      <c r="A5814" s="1" t="s">
        <v>420</v>
      </c>
      <c r="B5814" t="str">
        <f t="shared" si="814"/>
        <v xml:space="preserve"> Leszno </v>
      </c>
      <c r="C5814" s="4" t="s">
        <v>18</v>
      </c>
      <c r="D5814" s="6">
        <v>4840</v>
      </c>
      <c r="E5814" s="6">
        <v>2144</v>
      </c>
      <c r="F5814" s="6">
        <v>2696</v>
      </c>
      <c r="G5814" t="b">
        <f t="shared" si="810"/>
        <v>0</v>
      </c>
      <c r="H5814" t="b">
        <f t="shared" si="811"/>
        <v>1</v>
      </c>
      <c r="I5814" t="b">
        <f t="shared" si="812"/>
        <v>1</v>
      </c>
      <c r="J5814" t="b">
        <f t="shared" si="813"/>
        <v>0</v>
      </c>
    </row>
    <row r="5815" spans="1:10">
      <c r="A5815" s="1" t="s">
        <v>420</v>
      </c>
      <c r="B5815" t="str">
        <f t="shared" si="814"/>
        <v xml:space="preserve"> Leszno </v>
      </c>
      <c r="C5815" s="4" t="s">
        <v>19</v>
      </c>
      <c r="D5815" s="6">
        <v>4391</v>
      </c>
      <c r="E5815" s="6">
        <v>1921</v>
      </c>
      <c r="F5815" s="6">
        <v>2470</v>
      </c>
      <c r="G5815" t="b">
        <f t="shared" ref="G5815:G5878" si="818">IFERROR(IF(SEARCH(" - ",C5815)&gt;0,FALSE,TRUE),TRUE)</f>
        <v>0</v>
      </c>
      <c r="H5815" t="b">
        <f t="shared" ref="H5815:H5878" si="819">IFERROR(IF(SEARCH("65+",C5815)&gt;0,FALSE,TRUE),TRUE)</f>
        <v>1</v>
      </c>
      <c r="I5815" t="b">
        <f t="shared" ref="I5815:I5878" si="820">IFERROR(IF(SEARCH("70",C5815)&gt;0,FALSE,TRUE),TRUE)</f>
        <v>1</v>
      </c>
      <c r="J5815" t="b">
        <f t="shared" ref="J5815:J5878" si="821">AND(G5815:I5815)</f>
        <v>0</v>
      </c>
    </row>
    <row r="5816" spans="1:10">
      <c r="A5816" s="1" t="s">
        <v>420</v>
      </c>
      <c r="B5816" t="str">
        <f t="shared" ref="B5816:B5879" si="822">IF(C5815="65+",C5816,B5815)</f>
        <v xml:space="preserve"> Leszno </v>
      </c>
      <c r="C5816" s="4" t="s">
        <v>5</v>
      </c>
      <c r="D5816" s="6">
        <v>6375</v>
      </c>
      <c r="E5816" s="6">
        <v>2399</v>
      </c>
      <c r="F5816" s="6">
        <v>3976</v>
      </c>
      <c r="G5816" t="b">
        <f t="shared" si="818"/>
        <v>1</v>
      </c>
      <c r="H5816" t="b">
        <f t="shared" si="819"/>
        <v>1</v>
      </c>
      <c r="I5816" t="b">
        <f t="shared" si="820"/>
        <v>0</v>
      </c>
      <c r="J5816" t="b">
        <f t="shared" si="821"/>
        <v>0</v>
      </c>
    </row>
    <row r="5817" spans="1:10">
      <c r="A5817" s="1" t="s">
        <v>420</v>
      </c>
      <c r="B5817" t="str">
        <f t="shared" si="822"/>
        <v xml:space="preserve"> Leszno </v>
      </c>
      <c r="C5817" s="4" t="s">
        <v>4</v>
      </c>
      <c r="D5817" s="6">
        <f>SUM(D5815:D5816)</f>
        <v>10766</v>
      </c>
      <c r="E5817" s="6">
        <f>SUM(E5815:E5816)</f>
        <v>4320</v>
      </c>
      <c r="F5817" s="6">
        <f t="shared" ref="F5817" si="823">SUM(F5815:F5816)</f>
        <v>6446</v>
      </c>
      <c r="G5817" t="b">
        <f t="shared" si="818"/>
        <v>1</v>
      </c>
      <c r="H5817" t="b">
        <f t="shared" si="819"/>
        <v>0</v>
      </c>
      <c r="I5817" t="b">
        <f t="shared" si="820"/>
        <v>1</v>
      </c>
      <c r="J5817" t="b">
        <f t="shared" si="821"/>
        <v>0</v>
      </c>
    </row>
    <row r="5818" spans="1:10">
      <c r="A5818" s="1" t="s">
        <v>420</v>
      </c>
      <c r="B5818" t="str">
        <f t="shared" si="822"/>
        <v xml:space="preserve"> Poznań </v>
      </c>
      <c r="C5818" s="4" t="s">
        <v>364</v>
      </c>
      <c r="D5818" s="6">
        <v>541561</v>
      </c>
      <c r="E5818" s="6">
        <v>252522</v>
      </c>
      <c r="F5818" s="6">
        <v>289039</v>
      </c>
      <c r="G5818" t="b">
        <f t="shared" si="818"/>
        <v>1</v>
      </c>
      <c r="H5818" t="b">
        <f t="shared" si="819"/>
        <v>1</v>
      </c>
      <c r="I5818" t="b">
        <f t="shared" si="820"/>
        <v>1</v>
      </c>
      <c r="J5818" t="b">
        <f t="shared" si="821"/>
        <v>1</v>
      </c>
    </row>
    <row r="5819" spans="1:10">
      <c r="A5819" s="1" t="s">
        <v>420</v>
      </c>
      <c r="B5819" t="str">
        <f t="shared" si="822"/>
        <v xml:space="preserve"> Poznań </v>
      </c>
      <c r="C5819" s="4" t="s">
        <v>6</v>
      </c>
      <c r="D5819" s="6">
        <v>27833</v>
      </c>
      <c r="E5819" s="6">
        <v>14336</v>
      </c>
      <c r="F5819" s="6">
        <v>13497</v>
      </c>
      <c r="G5819" t="b">
        <f t="shared" si="818"/>
        <v>0</v>
      </c>
      <c r="H5819" t="b">
        <f t="shared" si="819"/>
        <v>1</v>
      </c>
      <c r="I5819" t="b">
        <f t="shared" si="820"/>
        <v>1</v>
      </c>
      <c r="J5819" t="b">
        <f t="shared" si="821"/>
        <v>0</v>
      </c>
    </row>
    <row r="5820" spans="1:10">
      <c r="A5820" s="1" t="s">
        <v>420</v>
      </c>
      <c r="B5820" t="str">
        <f t="shared" si="822"/>
        <v xml:space="preserve"> Poznań </v>
      </c>
      <c r="C5820" s="4" t="s">
        <v>7</v>
      </c>
      <c r="D5820" s="6">
        <v>26267</v>
      </c>
      <c r="E5820" s="6">
        <v>13438</v>
      </c>
      <c r="F5820" s="6">
        <v>12829</v>
      </c>
      <c r="G5820" t="b">
        <f t="shared" si="818"/>
        <v>0</v>
      </c>
      <c r="H5820" t="b">
        <f t="shared" si="819"/>
        <v>1</v>
      </c>
      <c r="I5820" t="b">
        <f t="shared" si="820"/>
        <v>1</v>
      </c>
      <c r="J5820" t="b">
        <f t="shared" si="821"/>
        <v>0</v>
      </c>
    </row>
    <row r="5821" spans="1:10">
      <c r="A5821" s="1" t="s">
        <v>420</v>
      </c>
      <c r="B5821" t="str">
        <f t="shared" si="822"/>
        <v xml:space="preserve"> Poznań </v>
      </c>
      <c r="C5821" s="4" t="s">
        <v>8</v>
      </c>
      <c r="D5821" s="6">
        <v>20439</v>
      </c>
      <c r="E5821" s="6">
        <v>10500</v>
      </c>
      <c r="F5821" s="6">
        <v>9939</v>
      </c>
      <c r="G5821" t="b">
        <f t="shared" si="818"/>
        <v>0</v>
      </c>
      <c r="H5821" t="b">
        <f t="shared" si="819"/>
        <v>1</v>
      </c>
      <c r="I5821" t="b">
        <f t="shared" si="820"/>
        <v>1</v>
      </c>
      <c r="J5821" t="b">
        <f t="shared" si="821"/>
        <v>0</v>
      </c>
    </row>
    <row r="5822" spans="1:10">
      <c r="A5822" s="1" t="s">
        <v>420</v>
      </c>
      <c r="B5822" t="str">
        <f t="shared" si="822"/>
        <v xml:space="preserve"> Poznań </v>
      </c>
      <c r="C5822" s="4" t="s">
        <v>9</v>
      </c>
      <c r="D5822" s="6">
        <v>20478</v>
      </c>
      <c r="E5822" s="6">
        <v>10458</v>
      </c>
      <c r="F5822" s="6">
        <v>10020</v>
      </c>
      <c r="G5822" t="b">
        <f t="shared" si="818"/>
        <v>0</v>
      </c>
      <c r="H5822" t="b">
        <f t="shared" si="819"/>
        <v>1</v>
      </c>
      <c r="I5822" t="b">
        <f t="shared" si="820"/>
        <v>1</v>
      </c>
      <c r="J5822" t="b">
        <f t="shared" si="821"/>
        <v>0</v>
      </c>
    </row>
    <row r="5823" spans="1:10">
      <c r="A5823" s="1" t="s">
        <v>420</v>
      </c>
      <c r="B5823" t="str">
        <f t="shared" si="822"/>
        <v xml:space="preserve"> Poznań </v>
      </c>
      <c r="C5823" s="4" t="s">
        <v>10</v>
      </c>
      <c r="D5823" s="6">
        <v>25150</v>
      </c>
      <c r="E5823" s="6">
        <v>12713</v>
      </c>
      <c r="F5823" s="6">
        <v>12437</v>
      </c>
      <c r="G5823" t="b">
        <f t="shared" si="818"/>
        <v>0</v>
      </c>
      <c r="H5823" t="b">
        <f t="shared" si="819"/>
        <v>1</v>
      </c>
      <c r="I5823" t="b">
        <f t="shared" si="820"/>
        <v>1</v>
      </c>
      <c r="J5823" t="b">
        <f t="shared" si="821"/>
        <v>0</v>
      </c>
    </row>
    <row r="5824" spans="1:10">
      <c r="A5824" s="1" t="s">
        <v>420</v>
      </c>
      <c r="B5824" t="str">
        <f t="shared" si="822"/>
        <v xml:space="preserve"> Poznań </v>
      </c>
      <c r="C5824" s="4" t="s">
        <v>11</v>
      </c>
      <c r="D5824" s="6">
        <v>42574</v>
      </c>
      <c r="E5824" s="6">
        <v>20235</v>
      </c>
      <c r="F5824" s="6">
        <v>22339</v>
      </c>
      <c r="G5824" t="b">
        <f t="shared" si="818"/>
        <v>0</v>
      </c>
      <c r="H5824" t="b">
        <f t="shared" si="819"/>
        <v>1</v>
      </c>
      <c r="I5824" t="b">
        <f t="shared" si="820"/>
        <v>1</v>
      </c>
      <c r="J5824" t="b">
        <f t="shared" si="821"/>
        <v>0</v>
      </c>
    </row>
    <row r="5825" spans="1:10">
      <c r="A5825" s="1" t="s">
        <v>420</v>
      </c>
      <c r="B5825" t="str">
        <f t="shared" si="822"/>
        <v xml:space="preserve"> Poznań </v>
      </c>
      <c r="C5825" s="4" t="s">
        <v>12</v>
      </c>
      <c r="D5825" s="6">
        <v>54634</v>
      </c>
      <c r="E5825" s="6">
        <v>26739</v>
      </c>
      <c r="F5825" s="6">
        <v>27895</v>
      </c>
      <c r="G5825" t="b">
        <f t="shared" si="818"/>
        <v>0</v>
      </c>
      <c r="H5825" t="b">
        <f t="shared" si="819"/>
        <v>1</v>
      </c>
      <c r="I5825" t="b">
        <f t="shared" si="820"/>
        <v>1</v>
      </c>
      <c r="J5825" t="b">
        <f t="shared" si="821"/>
        <v>0</v>
      </c>
    </row>
    <row r="5826" spans="1:10">
      <c r="A5826" s="1" t="s">
        <v>420</v>
      </c>
      <c r="B5826" t="str">
        <f t="shared" si="822"/>
        <v xml:space="preserve"> Poznań </v>
      </c>
      <c r="C5826" s="4" t="s">
        <v>13</v>
      </c>
      <c r="D5826" s="6">
        <v>48162</v>
      </c>
      <c r="E5826" s="6">
        <v>23958</v>
      </c>
      <c r="F5826" s="6">
        <v>24204</v>
      </c>
      <c r="G5826" t="b">
        <f t="shared" si="818"/>
        <v>0</v>
      </c>
      <c r="H5826" t="b">
        <f t="shared" si="819"/>
        <v>1</v>
      </c>
      <c r="I5826" t="b">
        <f t="shared" si="820"/>
        <v>1</v>
      </c>
      <c r="J5826" t="b">
        <f t="shared" si="821"/>
        <v>0</v>
      </c>
    </row>
    <row r="5827" spans="1:10">
      <c r="A5827" s="1" t="s">
        <v>420</v>
      </c>
      <c r="B5827" t="str">
        <f t="shared" si="822"/>
        <v xml:space="preserve"> Poznań </v>
      </c>
      <c r="C5827" s="4" t="s">
        <v>14</v>
      </c>
      <c r="D5827" s="6">
        <v>39353</v>
      </c>
      <c r="E5827" s="6">
        <v>19401</v>
      </c>
      <c r="F5827" s="6">
        <v>19952</v>
      </c>
      <c r="G5827" t="b">
        <f t="shared" si="818"/>
        <v>0</v>
      </c>
      <c r="H5827" t="b">
        <f t="shared" si="819"/>
        <v>1</v>
      </c>
      <c r="I5827" t="b">
        <f t="shared" si="820"/>
        <v>1</v>
      </c>
      <c r="J5827" t="b">
        <f t="shared" si="821"/>
        <v>0</v>
      </c>
    </row>
    <row r="5828" spans="1:10">
      <c r="A5828" s="1" t="s">
        <v>420</v>
      </c>
      <c r="B5828" t="str">
        <f t="shared" si="822"/>
        <v xml:space="preserve"> Poznań </v>
      </c>
      <c r="C5828" s="4" t="s">
        <v>15</v>
      </c>
      <c r="D5828" s="6">
        <v>29337</v>
      </c>
      <c r="E5828" s="6">
        <v>14183</v>
      </c>
      <c r="F5828" s="6">
        <v>15154</v>
      </c>
      <c r="G5828" t="b">
        <f t="shared" si="818"/>
        <v>0</v>
      </c>
      <c r="H5828" t="b">
        <f t="shared" si="819"/>
        <v>1</v>
      </c>
      <c r="I5828" t="b">
        <f t="shared" si="820"/>
        <v>1</v>
      </c>
      <c r="J5828" t="b">
        <f t="shared" si="821"/>
        <v>0</v>
      </c>
    </row>
    <row r="5829" spans="1:10">
      <c r="A5829" s="1" t="s">
        <v>420</v>
      </c>
      <c r="B5829" t="str">
        <f t="shared" si="822"/>
        <v xml:space="preserve"> Poznań </v>
      </c>
      <c r="C5829" s="4" t="s">
        <v>16</v>
      </c>
      <c r="D5829" s="6">
        <v>28700</v>
      </c>
      <c r="E5829" s="6">
        <v>13758</v>
      </c>
      <c r="F5829" s="6">
        <v>14942</v>
      </c>
      <c r="G5829" t="b">
        <f t="shared" si="818"/>
        <v>0</v>
      </c>
      <c r="H5829" t="b">
        <f t="shared" si="819"/>
        <v>1</v>
      </c>
      <c r="I5829" t="b">
        <f t="shared" si="820"/>
        <v>1</v>
      </c>
      <c r="J5829" t="b">
        <f t="shared" si="821"/>
        <v>0</v>
      </c>
    </row>
    <row r="5830" spans="1:10">
      <c r="A5830" s="1" t="s">
        <v>420</v>
      </c>
      <c r="B5830" t="str">
        <f t="shared" si="822"/>
        <v xml:space="preserve"> Poznań </v>
      </c>
      <c r="C5830" s="4" t="s">
        <v>17</v>
      </c>
      <c r="D5830" s="6">
        <v>36196</v>
      </c>
      <c r="E5830" s="6">
        <v>16462</v>
      </c>
      <c r="F5830" s="6">
        <v>19734</v>
      </c>
      <c r="G5830" t="b">
        <f t="shared" si="818"/>
        <v>0</v>
      </c>
      <c r="H5830" t="b">
        <f t="shared" si="819"/>
        <v>1</v>
      </c>
      <c r="I5830" t="b">
        <f t="shared" si="820"/>
        <v>1</v>
      </c>
      <c r="J5830" t="b">
        <f t="shared" si="821"/>
        <v>0</v>
      </c>
    </row>
    <row r="5831" spans="1:10">
      <c r="A5831" s="1" t="s">
        <v>420</v>
      </c>
      <c r="B5831" t="str">
        <f t="shared" si="822"/>
        <v xml:space="preserve"> Poznań </v>
      </c>
      <c r="C5831" s="4" t="s">
        <v>18</v>
      </c>
      <c r="D5831" s="6">
        <v>40775</v>
      </c>
      <c r="E5831" s="6">
        <v>17570</v>
      </c>
      <c r="F5831" s="6">
        <v>23205</v>
      </c>
      <c r="G5831" t="b">
        <f t="shared" si="818"/>
        <v>0</v>
      </c>
      <c r="H5831" t="b">
        <f t="shared" si="819"/>
        <v>1</v>
      </c>
      <c r="I5831" t="b">
        <f t="shared" si="820"/>
        <v>1</v>
      </c>
      <c r="J5831" t="b">
        <f t="shared" si="821"/>
        <v>0</v>
      </c>
    </row>
    <row r="5832" spans="1:10">
      <c r="A5832" s="1" t="s">
        <v>420</v>
      </c>
      <c r="B5832" t="str">
        <f t="shared" si="822"/>
        <v xml:space="preserve"> Poznań </v>
      </c>
      <c r="C5832" s="4" t="s">
        <v>19</v>
      </c>
      <c r="D5832" s="6">
        <v>37698</v>
      </c>
      <c r="E5832" s="6">
        <v>15938</v>
      </c>
      <c r="F5832" s="6">
        <v>21760</v>
      </c>
      <c r="G5832" t="b">
        <f t="shared" si="818"/>
        <v>0</v>
      </c>
      <c r="H5832" t="b">
        <f t="shared" si="819"/>
        <v>1</v>
      </c>
      <c r="I5832" t="b">
        <f t="shared" si="820"/>
        <v>1</v>
      </c>
      <c r="J5832" t="b">
        <f t="shared" si="821"/>
        <v>0</v>
      </c>
    </row>
    <row r="5833" spans="1:10">
      <c r="A5833" s="1" t="s">
        <v>420</v>
      </c>
      <c r="B5833" t="str">
        <f t="shared" si="822"/>
        <v xml:space="preserve"> Poznań </v>
      </c>
      <c r="C5833" s="4" t="s">
        <v>5</v>
      </c>
      <c r="D5833" s="6">
        <v>63965</v>
      </c>
      <c r="E5833" s="6">
        <v>22833</v>
      </c>
      <c r="F5833" s="6">
        <v>41132</v>
      </c>
      <c r="G5833" t="b">
        <f t="shared" si="818"/>
        <v>1</v>
      </c>
      <c r="H5833" t="b">
        <f t="shared" si="819"/>
        <v>1</v>
      </c>
      <c r="I5833" t="b">
        <f t="shared" si="820"/>
        <v>0</v>
      </c>
      <c r="J5833" t="b">
        <f t="shared" si="821"/>
        <v>0</v>
      </c>
    </row>
    <row r="5834" spans="1:10">
      <c r="A5834" s="1" t="s">
        <v>420</v>
      </c>
      <c r="B5834" t="str">
        <f t="shared" si="822"/>
        <v xml:space="preserve"> Poznań </v>
      </c>
      <c r="C5834" s="4" t="s">
        <v>4</v>
      </c>
      <c r="D5834" s="6">
        <f>SUM(D5832:D5833)</f>
        <v>101663</v>
      </c>
      <c r="E5834" s="6">
        <f>SUM(E5832:E5833)</f>
        <v>38771</v>
      </c>
      <c r="F5834" s="6">
        <f t="shared" ref="F5834" si="824">SUM(F5832:F5833)</f>
        <v>62892</v>
      </c>
      <c r="G5834" t="b">
        <f t="shared" si="818"/>
        <v>1</v>
      </c>
      <c r="H5834" t="b">
        <f t="shared" si="819"/>
        <v>0</v>
      </c>
      <c r="I5834" t="b">
        <f t="shared" si="820"/>
        <v>1</v>
      </c>
      <c r="J5834" t="b">
        <f t="shared" si="821"/>
        <v>0</v>
      </c>
    </row>
    <row r="5835" spans="1:10">
      <c r="A5835" s="1" t="s">
        <v>420</v>
      </c>
      <c r="B5835" t="str">
        <f t="shared" si="822"/>
        <v xml:space="preserve"> chodzieski </v>
      </c>
      <c r="C5835" s="4" t="s">
        <v>365</v>
      </c>
      <c r="D5835" s="6">
        <v>47444</v>
      </c>
      <c r="E5835" s="6">
        <v>23314</v>
      </c>
      <c r="F5835" s="6">
        <v>24130</v>
      </c>
      <c r="G5835" t="b">
        <f t="shared" si="818"/>
        <v>1</v>
      </c>
      <c r="H5835" t="b">
        <f t="shared" si="819"/>
        <v>1</v>
      </c>
      <c r="I5835" t="b">
        <f t="shared" si="820"/>
        <v>1</v>
      </c>
      <c r="J5835" t="b">
        <f t="shared" si="821"/>
        <v>1</v>
      </c>
    </row>
    <row r="5836" spans="1:10">
      <c r="A5836" s="1" t="s">
        <v>420</v>
      </c>
      <c r="B5836" t="str">
        <f t="shared" si="822"/>
        <v xml:space="preserve"> chodzieski </v>
      </c>
      <c r="C5836" s="4" t="s">
        <v>6</v>
      </c>
      <c r="D5836" s="6">
        <v>2326</v>
      </c>
      <c r="E5836" s="6">
        <v>1195</v>
      </c>
      <c r="F5836" s="6">
        <v>1131</v>
      </c>
      <c r="G5836" t="b">
        <f t="shared" si="818"/>
        <v>0</v>
      </c>
      <c r="H5836" t="b">
        <f t="shared" si="819"/>
        <v>1</v>
      </c>
      <c r="I5836" t="b">
        <f t="shared" si="820"/>
        <v>1</v>
      </c>
      <c r="J5836" t="b">
        <f t="shared" si="821"/>
        <v>0</v>
      </c>
    </row>
    <row r="5837" spans="1:10">
      <c r="A5837" s="1" t="s">
        <v>420</v>
      </c>
      <c r="B5837" t="str">
        <f t="shared" si="822"/>
        <v xml:space="preserve"> chodzieski </v>
      </c>
      <c r="C5837" s="4" t="s">
        <v>7</v>
      </c>
      <c r="D5837" s="6">
        <v>2800</v>
      </c>
      <c r="E5837" s="6">
        <v>1499</v>
      </c>
      <c r="F5837" s="6">
        <v>1301</v>
      </c>
      <c r="G5837" t="b">
        <f t="shared" si="818"/>
        <v>0</v>
      </c>
      <c r="H5837" t="b">
        <f t="shared" si="819"/>
        <v>1</v>
      </c>
      <c r="I5837" t="b">
        <f t="shared" si="820"/>
        <v>1</v>
      </c>
      <c r="J5837" t="b">
        <f t="shared" si="821"/>
        <v>0</v>
      </c>
    </row>
    <row r="5838" spans="1:10">
      <c r="A5838" s="1" t="s">
        <v>420</v>
      </c>
      <c r="B5838" t="str">
        <f t="shared" si="822"/>
        <v xml:space="preserve"> chodzieski </v>
      </c>
      <c r="C5838" s="4" t="s">
        <v>8</v>
      </c>
      <c r="D5838" s="6">
        <v>2466</v>
      </c>
      <c r="E5838" s="6">
        <v>1295</v>
      </c>
      <c r="F5838" s="6">
        <v>1171</v>
      </c>
      <c r="G5838" t="b">
        <f t="shared" si="818"/>
        <v>0</v>
      </c>
      <c r="H5838" t="b">
        <f t="shared" si="819"/>
        <v>1</v>
      </c>
      <c r="I5838" t="b">
        <f t="shared" si="820"/>
        <v>1</v>
      </c>
      <c r="J5838" t="b">
        <f t="shared" si="821"/>
        <v>0</v>
      </c>
    </row>
    <row r="5839" spans="1:10">
      <c r="A5839" s="1" t="s">
        <v>420</v>
      </c>
      <c r="B5839" t="str">
        <f t="shared" si="822"/>
        <v xml:space="preserve"> chodzieski </v>
      </c>
      <c r="C5839" s="4" t="s">
        <v>9</v>
      </c>
      <c r="D5839" s="6">
        <v>2755</v>
      </c>
      <c r="E5839" s="6">
        <v>1412</v>
      </c>
      <c r="F5839" s="6">
        <v>1343</v>
      </c>
      <c r="G5839" t="b">
        <f t="shared" si="818"/>
        <v>0</v>
      </c>
      <c r="H5839" t="b">
        <f t="shared" si="819"/>
        <v>1</v>
      </c>
      <c r="I5839" t="b">
        <f t="shared" si="820"/>
        <v>1</v>
      </c>
      <c r="J5839" t="b">
        <f t="shared" si="821"/>
        <v>0</v>
      </c>
    </row>
    <row r="5840" spans="1:10">
      <c r="A5840" s="1" t="s">
        <v>420</v>
      </c>
      <c r="B5840" t="str">
        <f t="shared" si="822"/>
        <v xml:space="preserve"> chodzieski </v>
      </c>
      <c r="C5840" s="4" t="s">
        <v>10</v>
      </c>
      <c r="D5840" s="6">
        <v>3097</v>
      </c>
      <c r="E5840" s="6">
        <v>1594</v>
      </c>
      <c r="F5840" s="6">
        <v>1503</v>
      </c>
      <c r="G5840" t="b">
        <f t="shared" si="818"/>
        <v>0</v>
      </c>
      <c r="H5840" t="b">
        <f t="shared" si="819"/>
        <v>1</v>
      </c>
      <c r="I5840" t="b">
        <f t="shared" si="820"/>
        <v>1</v>
      </c>
      <c r="J5840" t="b">
        <f t="shared" si="821"/>
        <v>0</v>
      </c>
    </row>
    <row r="5841" spans="1:10">
      <c r="A5841" s="1" t="s">
        <v>420</v>
      </c>
      <c r="B5841" t="str">
        <f t="shared" si="822"/>
        <v xml:space="preserve"> chodzieski </v>
      </c>
      <c r="C5841" s="4" t="s">
        <v>11</v>
      </c>
      <c r="D5841" s="6">
        <v>3337</v>
      </c>
      <c r="E5841" s="6">
        <v>1744</v>
      </c>
      <c r="F5841" s="6">
        <v>1593</v>
      </c>
      <c r="G5841" t="b">
        <f t="shared" si="818"/>
        <v>0</v>
      </c>
      <c r="H5841" t="b">
        <f t="shared" si="819"/>
        <v>1</v>
      </c>
      <c r="I5841" t="b">
        <f t="shared" si="820"/>
        <v>1</v>
      </c>
      <c r="J5841" t="b">
        <f t="shared" si="821"/>
        <v>0</v>
      </c>
    </row>
    <row r="5842" spans="1:10">
      <c r="A5842" s="1" t="s">
        <v>420</v>
      </c>
      <c r="B5842" t="str">
        <f t="shared" si="822"/>
        <v xml:space="preserve"> chodzieski </v>
      </c>
      <c r="C5842" s="4" t="s">
        <v>12</v>
      </c>
      <c r="D5842" s="6">
        <v>3944</v>
      </c>
      <c r="E5842" s="6">
        <v>2040</v>
      </c>
      <c r="F5842" s="6">
        <v>1904</v>
      </c>
      <c r="G5842" t="b">
        <f t="shared" si="818"/>
        <v>0</v>
      </c>
      <c r="H5842" t="b">
        <f t="shared" si="819"/>
        <v>1</v>
      </c>
      <c r="I5842" t="b">
        <f t="shared" si="820"/>
        <v>1</v>
      </c>
      <c r="J5842" t="b">
        <f t="shared" si="821"/>
        <v>0</v>
      </c>
    </row>
    <row r="5843" spans="1:10">
      <c r="A5843" s="1" t="s">
        <v>420</v>
      </c>
      <c r="B5843" t="str">
        <f t="shared" si="822"/>
        <v xml:space="preserve"> chodzieski </v>
      </c>
      <c r="C5843" s="4" t="s">
        <v>13</v>
      </c>
      <c r="D5843" s="6">
        <v>4008</v>
      </c>
      <c r="E5843" s="6">
        <v>2020</v>
      </c>
      <c r="F5843" s="6">
        <v>1988</v>
      </c>
      <c r="G5843" t="b">
        <f t="shared" si="818"/>
        <v>0</v>
      </c>
      <c r="H5843" t="b">
        <f t="shared" si="819"/>
        <v>1</v>
      </c>
      <c r="I5843" t="b">
        <f t="shared" si="820"/>
        <v>1</v>
      </c>
      <c r="J5843" t="b">
        <f t="shared" si="821"/>
        <v>0</v>
      </c>
    </row>
    <row r="5844" spans="1:10">
      <c r="A5844" s="1" t="s">
        <v>420</v>
      </c>
      <c r="B5844" t="str">
        <f t="shared" si="822"/>
        <v xml:space="preserve"> chodzieski </v>
      </c>
      <c r="C5844" s="4" t="s">
        <v>14</v>
      </c>
      <c r="D5844" s="6">
        <v>3473</v>
      </c>
      <c r="E5844" s="6">
        <v>1811</v>
      </c>
      <c r="F5844" s="6">
        <v>1662</v>
      </c>
      <c r="G5844" t="b">
        <f t="shared" si="818"/>
        <v>0</v>
      </c>
      <c r="H5844" t="b">
        <f t="shared" si="819"/>
        <v>1</v>
      </c>
      <c r="I5844" t="b">
        <f t="shared" si="820"/>
        <v>1</v>
      </c>
      <c r="J5844" t="b">
        <f t="shared" si="821"/>
        <v>0</v>
      </c>
    </row>
    <row r="5845" spans="1:10">
      <c r="A5845" s="1" t="s">
        <v>420</v>
      </c>
      <c r="B5845" t="str">
        <f t="shared" si="822"/>
        <v xml:space="preserve"> chodzieski </v>
      </c>
      <c r="C5845" s="4" t="s">
        <v>15</v>
      </c>
      <c r="D5845" s="6">
        <v>2732</v>
      </c>
      <c r="E5845" s="6">
        <v>1371</v>
      </c>
      <c r="F5845" s="6">
        <v>1361</v>
      </c>
      <c r="G5845" t="b">
        <f t="shared" si="818"/>
        <v>0</v>
      </c>
      <c r="H5845" t="b">
        <f t="shared" si="819"/>
        <v>1</v>
      </c>
      <c r="I5845" t="b">
        <f t="shared" si="820"/>
        <v>1</v>
      </c>
      <c r="J5845" t="b">
        <f t="shared" si="821"/>
        <v>0</v>
      </c>
    </row>
    <row r="5846" spans="1:10">
      <c r="A5846" s="1" t="s">
        <v>420</v>
      </c>
      <c r="B5846" t="str">
        <f t="shared" si="822"/>
        <v xml:space="preserve"> chodzieski </v>
      </c>
      <c r="C5846" s="4" t="s">
        <v>16</v>
      </c>
      <c r="D5846" s="6">
        <v>2844</v>
      </c>
      <c r="E5846" s="6">
        <v>1390</v>
      </c>
      <c r="F5846" s="6">
        <v>1454</v>
      </c>
      <c r="G5846" t="b">
        <f t="shared" si="818"/>
        <v>0</v>
      </c>
      <c r="H5846" t="b">
        <f t="shared" si="819"/>
        <v>1</v>
      </c>
      <c r="I5846" t="b">
        <f t="shared" si="820"/>
        <v>1</v>
      </c>
      <c r="J5846" t="b">
        <f t="shared" si="821"/>
        <v>0</v>
      </c>
    </row>
    <row r="5847" spans="1:10">
      <c r="A5847" s="1" t="s">
        <v>420</v>
      </c>
      <c r="B5847" t="str">
        <f t="shared" si="822"/>
        <v xml:space="preserve"> chodzieski </v>
      </c>
      <c r="C5847" s="4" t="s">
        <v>17</v>
      </c>
      <c r="D5847" s="6">
        <v>3460</v>
      </c>
      <c r="E5847" s="6">
        <v>1688</v>
      </c>
      <c r="F5847" s="6">
        <v>1772</v>
      </c>
      <c r="G5847" t="b">
        <f t="shared" si="818"/>
        <v>0</v>
      </c>
      <c r="H5847" t="b">
        <f t="shared" si="819"/>
        <v>1</v>
      </c>
      <c r="I5847" t="b">
        <f t="shared" si="820"/>
        <v>1</v>
      </c>
      <c r="J5847" t="b">
        <f t="shared" si="821"/>
        <v>0</v>
      </c>
    </row>
    <row r="5848" spans="1:10">
      <c r="A5848" s="1" t="s">
        <v>420</v>
      </c>
      <c r="B5848" t="str">
        <f t="shared" si="822"/>
        <v xml:space="preserve"> chodzieski </v>
      </c>
      <c r="C5848" s="4" t="s">
        <v>18</v>
      </c>
      <c r="D5848" s="6">
        <v>3336</v>
      </c>
      <c r="E5848" s="6">
        <v>1518</v>
      </c>
      <c r="F5848" s="6">
        <v>1818</v>
      </c>
      <c r="G5848" t="b">
        <f t="shared" si="818"/>
        <v>0</v>
      </c>
      <c r="H5848" t="b">
        <f t="shared" si="819"/>
        <v>1</v>
      </c>
      <c r="I5848" t="b">
        <f t="shared" si="820"/>
        <v>1</v>
      </c>
      <c r="J5848" t="b">
        <f t="shared" si="821"/>
        <v>0</v>
      </c>
    </row>
    <row r="5849" spans="1:10">
      <c r="A5849" s="1" t="s">
        <v>420</v>
      </c>
      <c r="B5849" t="str">
        <f t="shared" si="822"/>
        <v xml:space="preserve"> chodzieski </v>
      </c>
      <c r="C5849" s="4" t="s">
        <v>19</v>
      </c>
      <c r="D5849" s="6">
        <v>2910</v>
      </c>
      <c r="E5849" s="6">
        <v>1330</v>
      </c>
      <c r="F5849" s="6">
        <v>1580</v>
      </c>
      <c r="G5849" t="b">
        <f t="shared" si="818"/>
        <v>0</v>
      </c>
      <c r="H5849" t="b">
        <f t="shared" si="819"/>
        <v>1</v>
      </c>
      <c r="I5849" t="b">
        <f t="shared" si="820"/>
        <v>1</v>
      </c>
      <c r="J5849" t="b">
        <f t="shared" si="821"/>
        <v>0</v>
      </c>
    </row>
    <row r="5850" spans="1:10">
      <c r="A5850" s="1" t="s">
        <v>420</v>
      </c>
      <c r="B5850" t="str">
        <f t="shared" si="822"/>
        <v xml:space="preserve"> chodzieski </v>
      </c>
      <c r="C5850" s="4" t="s">
        <v>5</v>
      </c>
      <c r="D5850" s="6">
        <v>3956</v>
      </c>
      <c r="E5850" s="6">
        <v>1407</v>
      </c>
      <c r="F5850" s="6">
        <v>2549</v>
      </c>
      <c r="G5850" t="b">
        <f t="shared" si="818"/>
        <v>1</v>
      </c>
      <c r="H5850" t="b">
        <f t="shared" si="819"/>
        <v>1</v>
      </c>
      <c r="I5850" t="b">
        <f t="shared" si="820"/>
        <v>0</v>
      </c>
      <c r="J5850" t="b">
        <f t="shared" si="821"/>
        <v>0</v>
      </c>
    </row>
    <row r="5851" spans="1:10">
      <c r="A5851" s="1" t="s">
        <v>420</v>
      </c>
      <c r="B5851" t="str">
        <f t="shared" si="822"/>
        <v xml:space="preserve"> chodzieski </v>
      </c>
      <c r="C5851" s="4" t="s">
        <v>4</v>
      </c>
      <c r="D5851" s="6">
        <f>SUM(D5849:D5850)</f>
        <v>6866</v>
      </c>
      <c r="E5851" s="6">
        <f>SUM(E5849:E5850)</f>
        <v>2737</v>
      </c>
      <c r="F5851" s="6">
        <f t="shared" ref="F5851" si="825">SUM(F5849:F5850)</f>
        <v>4129</v>
      </c>
      <c r="G5851" t="b">
        <f t="shared" si="818"/>
        <v>1</v>
      </c>
      <c r="H5851" t="b">
        <f t="shared" si="819"/>
        <v>0</v>
      </c>
      <c r="I5851" t="b">
        <f t="shared" si="820"/>
        <v>1</v>
      </c>
      <c r="J5851" t="b">
        <f t="shared" si="821"/>
        <v>0</v>
      </c>
    </row>
    <row r="5852" spans="1:10">
      <c r="A5852" s="1" t="s">
        <v>420</v>
      </c>
      <c r="B5852" t="str">
        <f t="shared" si="822"/>
        <v xml:space="preserve"> czarnkowsko-trzcianecki </v>
      </c>
      <c r="C5852" s="4" t="s">
        <v>27</v>
      </c>
      <c r="D5852" s="6">
        <v>87755</v>
      </c>
      <c r="E5852" s="6">
        <v>43444</v>
      </c>
      <c r="F5852" s="6">
        <v>44311</v>
      </c>
      <c r="G5852" t="b">
        <f t="shared" si="818"/>
        <v>1</v>
      </c>
      <c r="H5852" t="b">
        <f t="shared" si="819"/>
        <v>1</v>
      </c>
      <c r="I5852" t="b">
        <f t="shared" si="820"/>
        <v>1</v>
      </c>
      <c r="J5852" t="b">
        <f t="shared" si="821"/>
        <v>1</v>
      </c>
    </row>
    <row r="5853" spans="1:10">
      <c r="A5853" s="1" t="s">
        <v>420</v>
      </c>
      <c r="B5853" t="str">
        <f t="shared" si="822"/>
        <v xml:space="preserve"> czarnkowsko-trzcianecki </v>
      </c>
      <c r="C5853" s="4" t="s">
        <v>6</v>
      </c>
      <c r="D5853" s="6">
        <v>4490</v>
      </c>
      <c r="E5853" s="6">
        <v>2272</v>
      </c>
      <c r="F5853" s="6">
        <v>2218</v>
      </c>
      <c r="G5853" t="b">
        <f t="shared" si="818"/>
        <v>0</v>
      </c>
      <c r="H5853" t="b">
        <f t="shared" si="819"/>
        <v>1</v>
      </c>
      <c r="I5853" t="b">
        <f t="shared" si="820"/>
        <v>1</v>
      </c>
      <c r="J5853" t="b">
        <f t="shared" si="821"/>
        <v>0</v>
      </c>
    </row>
    <row r="5854" spans="1:10">
      <c r="A5854" s="1" t="s">
        <v>420</v>
      </c>
      <c r="B5854" t="str">
        <f t="shared" si="822"/>
        <v xml:space="preserve"> czarnkowsko-trzcianecki </v>
      </c>
      <c r="C5854" s="4" t="s">
        <v>7</v>
      </c>
      <c r="D5854" s="6">
        <v>5277</v>
      </c>
      <c r="E5854" s="6">
        <v>2734</v>
      </c>
      <c r="F5854" s="6">
        <v>2543</v>
      </c>
      <c r="G5854" t="b">
        <f t="shared" si="818"/>
        <v>0</v>
      </c>
      <c r="H5854" t="b">
        <f t="shared" si="819"/>
        <v>1</v>
      </c>
      <c r="I5854" t="b">
        <f t="shared" si="820"/>
        <v>1</v>
      </c>
      <c r="J5854" t="b">
        <f t="shared" si="821"/>
        <v>0</v>
      </c>
    </row>
    <row r="5855" spans="1:10">
      <c r="A5855" s="1" t="s">
        <v>420</v>
      </c>
      <c r="B5855" t="str">
        <f t="shared" si="822"/>
        <v xml:space="preserve"> czarnkowsko-trzcianecki </v>
      </c>
      <c r="C5855" s="4" t="s">
        <v>8</v>
      </c>
      <c r="D5855" s="6">
        <v>4548</v>
      </c>
      <c r="E5855" s="6">
        <v>2312</v>
      </c>
      <c r="F5855" s="6">
        <v>2236</v>
      </c>
      <c r="G5855" t="b">
        <f t="shared" si="818"/>
        <v>0</v>
      </c>
      <c r="H5855" t="b">
        <f t="shared" si="819"/>
        <v>1</v>
      </c>
      <c r="I5855" t="b">
        <f t="shared" si="820"/>
        <v>1</v>
      </c>
      <c r="J5855" t="b">
        <f t="shared" si="821"/>
        <v>0</v>
      </c>
    </row>
    <row r="5856" spans="1:10">
      <c r="A5856" s="1" t="s">
        <v>420</v>
      </c>
      <c r="B5856" t="str">
        <f t="shared" si="822"/>
        <v xml:space="preserve"> czarnkowsko-trzcianecki </v>
      </c>
      <c r="C5856" s="4" t="s">
        <v>9</v>
      </c>
      <c r="D5856" s="6">
        <v>5161</v>
      </c>
      <c r="E5856" s="6">
        <v>2654</v>
      </c>
      <c r="F5856" s="6">
        <v>2507</v>
      </c>
      <c r="G5856" t="b">
        <f t="shared" si="818"/>
        <v>0</v>
      </c>
      <c r="H5856" t="b">
        <f t="shared" si="819"/>
        <v>1</v>
      </c>
      <c r="I5856" t="b">
        <f t="shared" si="820"/>
        <v>1</v>
      </c>
      <c r="J5856" t="b">
        <f t="shared" si="821"/>
        <v>0</v>
      </c>
    </row>
    <row r="5857" spans="1:10">
      <c r="A5857" s="1" t="s">
        <v>420</v>
      </c>
      <c r="B5857" t="str">
        <f t="shared" si="822"/>
        <v xml:space="preserve"> czarnkowsko-trzcianecki </v>
      </c>
      <c r="C5857" s="4" t="s">
        <v>10</v>
      </c>
      <c r="D5857" s="6">
        <v>5799</v>
      </c>
      <c r="E5857" s="6">
        <v>2982</v>
      </c>
      <c r="F5857" s="6">
        <v>2817</v>
      </c>
      <c r="G5857" t="b">
        <f t="shared" si="818"/>
        <v>0</v>
      </c>
      <c r="H5857" t="b">
        <f t="shared" si="819"/>
        <v>1</v>
      </c>
      <c r="I5857" t="b">
        <f t="shared" si="820"/>
        <v>1</v>
      </c>
      <c r="J5857" t="b">
        <f t="shared" si="821"/>
        <v>0</v>
      </c>
    </row>
    <row r="5858" spans="1:10">
      <c r="A5858" s="1" t="s">
        <v>420</v>
      </c>
      <c r="B5858" t="str">
        <f t="shared" si="822"/>
        <v xml:space="preserve"> czarnkowsko-trzcianecki </v>
      </c>
      <c r="C5858" s="4" t="s">
        <v>11</v>
      </c>
      <c r="D5858" s="6">
        <v>6402</v>
      </c>
      <c r="E5858" s="6">
        <v>3303</v>
      </c>
      <c r="F5858" s="6">
        <v>3099</v>
      </c>
      <c r="G5858" t="b">
        <f t="shared" si="818"/>
        <v>0</v>
      </c>
      <c r="H5858" t="b">
        <f t="shared" si="819"/>
        <v>1</v>
      </c>
      <c r="I5858" t="b">
        <f t="shared" si="820"/>
        <v>1</v>
      </c>
      <c r="J5858" t="b">
        <f t="shared" si="821"/>
        <v>0</v>
      </c>
    </row>
    <row r="5859" spans="1:10">
      <c r="A5859" s="1" t="s">
        <v>420</v>
      </c>
      <c r="B5859" t="str">
        <f t="shared" si="822"/>
        <v xml:space="preserve"> czarnkowsko-trzcianecki </v>
      </c>
      <c r="C5859" s="4" t="s">
        <v>12</v>
      </c>
      <c r="D5859" s="6">
        <v>7058</v>
      </c>
      <c r="E5859" s="6">
        <v>3672</v>
      </c>
      <c r="F5859" s="6">
        <v>3386</v>
      </c>
      <c r="G5859" t="b">
        <f t="shared" si="818"/>
        <v>0</v>
      </c>
      <c r="H5859" t="b">
        <f t="shared" si="819"/>
        <v>1</v>
      </c>
      <c r="I5859" t="b">
        <f t="shared" si="820"/>
        <v>1</v>
      </c>
      <c r="J5859" t="b">
        <f t="shared" si="821"/>
        <v>0</v>
      </c>
    </row>
    <row r="5860" spans="1:10">
      <c r="A5860" s="1" t="s">
        <v>420</v>
      </c>
      <c r="B5860" t="str">
        <f t="shared" si="822"/>
        <v xml:space="preserve"> czarnkowsko-trzcianecki </v>
      </c>
      <c r="C5860" s="4" t="s">
        <v>13</v>
      </c>
      <c r="D5860" s="6">
        <v>6871</v>
      </c>
      <c r="E5860" s="6">
        <v>3537</v>
      </c>
      <c r="F5860" s="6">
        <v>3334</v>
      </c>
      <c r="G5860" t="b">
        <f t="shared" si="818"/>
        <v>0</v>
      </c>
      <c r="H5860" t="b">
        <f t="shared" si="819"/>
        <v>1</v>
      </c>
      <c r="I5860" t="b">
        <f t="shared" si="820"/>
        <v>1</v>
      </c>
      <c r="J5860" t="b">
        <f t="shared" si="821"/>
        <v>0</v>
      </c>
    </row>
    <row r="5861" spans="1:10">
      <c r="A5861" s="1" t="s">
        <v>420</v>
      </c>
      <c r="B5861" t="str">
        <f t="shared" si="822"/>
        <v xml:space="preserve"> czarnkowsko-trzcianecki </v>
      </c>
      <c r="C5861" s="4" t="s">
        <v>14</v>
      </c>
      <c r="D5861" s="6">
        <v>6405</v>
      </c>
      <c r="E5861" s="6">
        <v>3281</v>
      </c>
      <c r="F5861" s="6">
        <v>3124</v>
      </c>
      <c r="G5861" t="b">
        <f t="shared" si="818"/>
        <v>0</v>
      </c>
      <c r="H5861" t="b">
        <f t="shared" si="819"/>
        <v>1</v>
      </c>
      <c r="I5861" t="b">
        <f t="shared" si="820"/>
        <v>1</v>
      </c>
      <c r="J5861" t="b">
        <f t="shared" si="821"/>
        <v>0</v>
      </c>
    </row>
    <row r="5862" spans="1:10">
      <c r="A5862" s="1" t="s">
        <v>420</v>
      </c>
      <c r="B5862" t="str">
        <f t="shared" si="822"/>
        <v xml:space="preserve"> czarnkowsko-trzcianecki </v>
      </c>
      <c r="C5862" s="4" t="s">
        <v>15</v>
      </c>
      <c r="D5862" s="6">
        <v>5520</v>
      </c>
      <c r="E5862" s="6">
        <v>2842</v>
      </c>
      <c r="F5862" s="6">
        <v>2678</v>
      </c>
      <c r="G5862" t="b">
        <f t="shared" si="818"/>
        <v>0</v>
      </c>
      <c r="H5862" t="b">
        <f t="shared" si="819"/>
        <v>1</v>
      </c>
      <c r="I5862" t="b">
        <f t="shared" si="820"/>
        <v>1</v>
      </c>
      <c r="J5862" t="b">
        <f t="shared" si="821"/>
        <v>0</v>
      </c>
    </row>
    <row r="5863" spans="1:10">
      <c r="A5863" s="1" t="s">
        <v>420</v>
      </c>
      <c r="B5863" t="str">
        <f t="shared" si="822"/>
        <v xml:space="preserve"> czarnkowsko-trzcianecki </v>
      </c>
      <c r="C5863" s="4" t="s">
        <v>16</v>
      </c>
      <c r="D5863" s="6">
        <v>5361</v>
      </c>
      <c r="E5863" s="6">
        <v>2771</v>
      </c>
      <c r="F5863" s="6">
        <v>2590</v>
      </c>
      <c r="G5863" t="b">
        <f t="shared" si="818"/>
        <v>0</v>
      </c>
      <c r="H5863" t="b">
        <f t="shared" si="819"/>
        <v>1</v>
      </c>
      <c r="I5863" t="b">
        <f t="shared" si="820"/>
        <v>1</v>
      </c>
      <c r="J5863" t="b">
        <f t="shared" si="821"/>
        <v>0</v>
      </c>
    </row>
    <row r="5864" spans="1:10">
      <c r="A5864" s="1" t="s">
        <v>420</v>
      </c>
      <c r="B5864" t="str">
        <f t="shared" si="822"/>
        <v xml:space="preserve"> czarnkowsko-trzcianecki </v>
      </c>
      <c r="C5864" s="4" t="s">
        <v>17</v>
      </c>
      <c r="D5864" s="6">
        <v>6313</v>
      </c>
      <c r="E5864" s="6">
        <v>3150</v>
      </c>
      <c r="F5864" s="6">
        <v>3163</v>
      </c>
      <c r="G5864" t="b">
        <f t="shared" si="818"/>
        <v>0</v>
      </c>
      <c r="H5864" t="b">
        <f t="shared" si="819"/>
        <v>1</v>
      </c>
      <c r="I5864" t="b">
        <f t="shared" si="820"/>
        <v>1</v>
      </c>
      <c r="J5864" t="b">
        <f t="shared" si="821"/>
        <v>0</v>
      </c>
    </row>
    <row r="5865" spans="1:10">
      <c r="A5865" s="1" t="s">
        <v>420</v>
      </c>
      <c r="B5865" t="str">
        <f t="shared" si="822"/>
        <v xml:space="preserve"> czarnkowsko-trzcianecki </v>
      </c>
      <c r="C5865" s="4" t="s">
        <v>18</v>
      </c>
      <c r="D5865" s="6">
        <v>6052</v>
      </c>
      <c r="E5865" s="6">
        <v>2944</v>
      </c>
      <c r="F5865" s="6">
        <v>3108</v>
      </c>
      <c r="G5865" t="b">
        <f t="shared" si="818"/>
        <v>0</v>
      </c>
      <c r="H5865" t="b">
        <f t="shared" si="819"/>
        <v>1</v>
      </c>
      <c r="I5865" t="b">
        <f t="shared" si="820"/>
        <v>1</v>
      </c>
      <c r="J5865" t="b">
        <f t="shared" si="821"/>
        <v>0</v>
      </c>
    </row>
    <row r="5866" spans="1:10">
      <c r="A5866" s="1" t="s">
        <v>420</v>
      </c>
      <c r="B5866" t="str">
        <f t="shared" si="822"/>
        <v xml:space="preserve"> czarnkowsko-trzcianecki </v>
      </c>
      <c r="C5866" s="4" t="s">
        <v>19</v>
      </c>
      <c r="D5866" s="6">
        <v>5121</v>
      </c>
      <c r="E5866" s="6">
        <v>2378</v>
      </c>
      <c r="F5866" s="6">
        <v>2743</v>
      </c>
      <c r="G5866" t="b">
        <f t="shared" si="818"/>
        <v>0</v>
      </c>
      <c r="H5866" t="b">
        <f t="shared" si="819"/>
        <v>1</v>
      </c>
      <c r="I5866" t="b">
        <f t="shared" si="820"/>
        <v>1</v>
      </c>
      <c r="J5866" t="b">
        <f t="shared" si="821"/>
        <v>0</v>
      </c>
    </row>
    <row r="5867" spans="1:10">
      <c r="A5867" s="1" t="s">
        <v>420</v>
      </c>
      <c r="B5867" t="str">
        <f t="shared" si="822"/>
        <v xml:space="preserve"> czarnkowsko-trzcianecki </v>
      </c>
      <c r="C5867" s="4" t="s">
        <v>5</v>
      </c>
      <c r="D5867" s="6">
        <v>7377</v>
      </c>
      <c r="E5867" s="6">
        <v>2612</v>
      </c>
      <c r="F5867" s="6">
        <v>4765</v>
      </c>
      <c r="G5867" t="b">
        <f t="shared" si="818"/>
        <v>1</v>
      </c>
      <c r="H5867" t="b">
        <f t="shared" si="819"/>
        <v>1</v>
      </c>
      <c r="I5867" t="b">
        <f t="shared" si="820"/>
        <v>0</v>
      </c>
      <c r="J5867" t="b">
        <f t="shared" si="821"/>
        <v>0</v>
      </c>
    </row>
    <row r="5868" spans="1:10">
      <c r="A5868" s="1" t="s">
        <v>420</v>
      </c>
      <c r="B5868" t="str">
        <f t="shared" si="822"/>
        <v xml:space="preserve"> czarnkowsko-trzcianecki </v>
      </c>
      <c r="C5868" s="4" t="s">
        <v>4</v>
      </c>
      <c r="D5868" s="6">
        <f>SUM(D5866:D5867)</f>
        <v>12498</v>
      </c>
      <c r="E5868" s="6">
        <f>SUM(E5866:E5867)</f>
        <v>4990</v>
      </c>
      <c r="F5868" s="6">
        <f t="shared" ref="F5868" si="826">SUM(F5866:F5867)</f>
        <v>7508</v>
      </c>
      <c r="G5868" t="b">
        <f t="shared" si="818"/>
        <v>1</v>
      </c>
      <c r="H5868" t="b">
        <f t="shared" si="819"/>
        <v>0</v>
      </c>
      <c r="I5868" t="b">
        <f t="shared" si="820"/>
        <v>1</v>
      </c>
      <c r="J5868" t="b">
        <f t="shared" si="821"/>
        <v>0</v>
      </c>
    </row>
    <row r="5869" spans="1:10">
      <c r="A5869" s="1" t="s">
        <v>420</v>
      </c>
      <c r="B5869" t="str">
        <f t="shared" si="822"/>
        <v xml:space="preserve"> gnieźnieński </v>
      </c>
      <c r="C5869" s="4" t="s">
        <v>90</v>
      </c>
      <c r="D5869" s="6">
        <v>145104</v>
      </c>
      <c r="E5869" s="6">
        <v>71188</v>
      </c>
      <c r="F5869" s="6">
        <v>73916</v>
      </c>
      <c r="G5869" t="b">
        <f t="shared" si="818"/>
        <v>1</v>
      </c>
      <c r="H5869" t="b">
        <f t="shared" si="819"/>
        <v>1</v>
      </c>
      <c r="I5869" t="b">
        <f t="shared" si="820"/>
        <v>1</v>
      </c>
      <c r="J5869" t="b">
        <f t="shared" si="821"/>
        <v>1</v>
      </c>
    </row>
    <row r="5870" spans="1:10">
      <c r="A5870" s="1" t="s">
        <v>420</v>
      </c>
      <c r="B5870" t="str">
        <f t="shared" si="822"/>
        <v xml:space="preserve"> gnieźnieński </v>
      </c>
      <c r="C5870" s="4" t="s">
        <v>6</v>
      </c>
      <c r="D5870" s="6">
        <v>7914</v>
      </c>
      <c r="E5870" s="6">
        <v>4105</v>
      </c>
      <c r="F5870" s="6">
        <v>3809</v>
      </c>
      <c r="G5870" t="b">
        <f t="shared" si="818"/>
        <v>0</v>
      </c>
      <c r="H5870" t="b">
        <f t="shared" si="819"/>
        <v>1</v>
      </c>
      <c r="I5870" t="b">
        <f t="shared" si="820"/>
        <v>1</v>
      </c>
      <c r="J5870" t="b">
        <f t="shared" si="821"/>
        <v>0</v>
      </c>
    </row>
    <row r="5871" spans="1:10">
      <c r="A5871" s="1" t="s">
        <v>420</v>
      </c>
      <c r="B5871" t="str">
        <f t="shared" si="822"/>
        <v xml:space="preserve"> gnieźnieński </v>
      </c>
      <c r="C5871" s="4" t="s">
        <v>7</v>
      </c>
      <c r="D5871" s="6">
        <v>8724</v>
      </c>
      <c r="E5871" s="6">
        <v>4546</v>
      </c>
      <c r="F5871" s="6">
        <v>4178</v>
      </c>
      <c r="G5871" t="b">
        <f t="shared" si="818"/>
        <v>0</v>
      </c>
      <c r="H5871" t="b">
        <f t="shared" si="819"/>
        <v>1</v>
      </c>
      <c r="I5871" t="b">
        <f t="shared" si="820"/>
        <v>1</v>
      </c>
      <c r="J5871" t="b">
        <f t="shared" si="821"/>
        <v>0</v>
      </c>
    </row>
    <row r="5872" spans="1:10">
      <c r="A5872" s="1" t="s">
        <v>420</v>
      </c>
      <c r="B5872" t="str">
        <f t="shared" si="822"/>
        <v xml:space="preserve"> gnieźnieński </v>
      </c>
      <c r="C5872" s="4" t="s">
        <v>8</v>
      </c>
      <c r="D5872" s="6">
        <v>7419</v>
      </c>
      <c r="E5872" s="6">
        <v>3864</v>
      </c>
      <c r="F5872" s="6">
        <v>3555</v>
      </c>
      <c r="G5872" t="b">
        <f t="shared" si="818"/>
        <v>0</v>
      </c>
      <c r="H5872" t="b">
        <f t="shared" si="819"/>
        <v>1</v>
      </c>
      <c r="I5872" t="b">
        <f t="shared" si="820"/>
        <v>1</v>
      </c>
      <c r="J5872" t="b">
        <f t="shared" si="821"/>
        <v>0</v>
      </c>
    </row>
    <row r="5873" spans="1:10">
      <c r="A5873" s="1" t="s">
        <v>420</v>
      </c>
      <c r="B5873" t="str">
        <f t="shared" si="822"/>
        <v xml:space="preserve"> gnieźnieński </v>
      </c>
      <c r="C5873" s="4" t="s">
        <v>9</v>
      </c>
      <c r="D5873" s="6">
        <v>7697</v>
      </c>
      <c r="E5873" s="6">
        <v>3966</v>
      </c>
      <c r="F5873" s="6">
        <v>3731</v>
      </c>
      <c r="G5873" t="b">
        <f t="shared" si="818"/>
        <v>0</v>
      </c>
      <c r="H5873" t="b">
        <f t="shared" si="819"/>
        <v>1</v>
      </c>
      <c r="I5873" t="b">
        <f t="shared" si="820"/>
        <v>1</v>
      </c>
      <c r="J5873" t="b">
        <f t="shared" si="821"/>
        <v>0</v>
      </c>
    </row>
    <row r="5874" spans="1:10">
      <c r="A5874" s="1" t="s">
        <v>420</v>
      </c>
      <c r="B5874" t="str">
        <f t="shared" si="822"/>
        <v xml:space="preserve"> gnieźnieński </v>
      </c>
      <c r="C5874" s="4" t="s">
        <v>10</v>
      </c>
      <c r="D5874" s="6">
        <v>9256</v>
      </c>
      <c r="E5874" s="6">
        <v>4658</v>
      </c>
      <c r="F5874" s="6">
        <v>4598</v>
      </c>
      <c r="G5874" t="b">
        <f t="shared" si="818"/>
        <v>0</v>
      </c>
      <c r="H5874" t="b">
        <f t="shared" si="819"/>
        <v>1</v>
      </c>
      <c r="I5874" t="b">
        <f t="shared" si="820"/>
        <v>1</v>
      </c>
      <c r="J5874" t="b">
        <f t="shared" si="821"/>
        <v>0</v>
      </c>
    </row>
    <row r="5875" spans="1:10">
      <c r="A5875" s="1" t="s">
        <v>420</v>
      </c>
      <c r="B5875" t="str">
        <f t="shared" si="822"/>
        <v xml:space="preserve"> gnieźnieński </v>
      </c>
      <c r="C5875" s="4" t="s">
        <v>11</v>
      </c>
      <c r="D5875" s="6">
        <v>10768</v>
      </c>
      <c r="E5875" s="6">
        <v>5538</v>
      </c>
      <c r="F5875" s="6">
        <v>5230</v>
      </c>
      <c r="G5875" t="b">
        <f t="shared" si="818"/>
        <v>0</v>
      </c>
      <c r="H5875" t="b">
        <f t="shared" si="819"/>
        <v>1</v>
      </c>
      <c r="I5875" t="b">
        <f t="shared" si="820"/>
        <v>1</v>
      </c>
      <c r="J5875" t="b">
        <f t="shared" si="821"/>
        <v>0</v>
      </c>
    </row>
    <row r="5876" spans="1:10">
      <c r="A5876" s="1" t="s">
        <v>420</v>
      </c>
      <c r="B5876" t="str">
        <f t="shared" si="822"/>
        <v xml:space="preserve"> gnieźnieński </v>
      </c>
      <c r="C5876" s="4" t="s">
        <v>12</v>
      </c>
      <c r="D5876" s="6">
        <v>12273</v>
      </c>
      <c r="E5876" s="6">
        <v>6260</v>
      </c>
      <c r="F5876" s="6">
        <v>6013</v>
      </c>
      <c r="G5876" t="b">
        <f t="shared" si="818"/>
        <v>0</v>
      </c>
      <c r="H5876" t="b">
        <f t="shared" si="819"/>
        <v>1</v>
      </c>
      <c r="I5876" t="b">
        <f t="shared" si="820"/>
        <v>1</v>
      </c>
      <c r="J5876" t="b">
        <f t="shared" si="821"/>
        <v>0</v>
      </c>
    </row>
    <row r="5877" spans="1:10">
      <c r="A5877" s="1" t="s">
        <v>420</v>
      </c>
      <c r="B5877" t="str">
        <f t="shared" si="822"/>
        <v xml:space="preserve"> gnieźnieński </v>
      </c>
      <c r="C5877" s="4" t="s">
        <v>13</v>
      </c>
      <c r="D5877" s="6">
        <v>11933</v>
      </c>
      <c r="E5877" s="6">
        <v>6158</v>
      </c>
      <c r="F5877" s="6">
        <v>5775</v>
      </c>
      <c r="G5877" t="b">
        <f t="shared" si="818"/>
        <v>0</v>
      </c>
      <c r="H5877" t="b">
        <f t="shared" si="819"/>
        <v>1</v>
      </c>
      <c r="I5877" t="b">
        <f t="shared" si="820"/>
        <v>1</v>
      </c>
      <c r="J5877" t="b">
        <f t="shared" si="821"/>
        <v>0</v>
      </c>
    </row>
    <row r="5878" spans="1:10">
      <c r="A5878" s="1" t="s">
        <v>420</v>
      </c>
      <c r="B5878" t="str">
        <f t="shared" si="822"/>
        <v xml:space="preserve"> gnieźnieński </v>
      </c>
      <c r="C5878" s="4" t="s">
        <v>14</v>
      </c>
      <c r="D5878" s="6">
        <v>10524</v>
      </c>
      <c r="E5878" s="6">
        <v>5427</v>
      </c>
      <c r="F5878" s="6">
        <v>5097</v>
      </c>
      <c r="G5878" t="b">
        <f t="shared" si="818"/>
        <v>0</v>
      </c>
      <c r="H5878" t="b">
        <f t="shared" si="819"/>
        <v>1</v>
      </c>
      <c r="I5878" t="b">
        <f t="shared" si="820"/>
        <v>1</v>
      </c>
      <c r="J5878" t="b">
        <f t="shared" si="821"/>
        <v>0</v>
      </c>
    </row>
    <row r="5879" spans="1:10">
      <c r="A5879" s="1" t="s">
        <v>420</v>
      </c>
      <c r="B5879" t="str">
        <f t="shared" si="822"/>
        <v xml:space="preserve"> gnieźnieński </v>
      </c>
      <c r="C5879" s="4" t="s">
        <v>15</v>
      </c>
      <c r="D5879" s="6">
        <v>8581</v>
      </c>
      <c r="E5879" s="6">
        <v>4335</v>
      </c>
      <c r="F5879" s="6">
        <v>4246</v>
      </c>
      <c r="G5879" t="b">
        <f t="shared" ref="G5879:G5942" si="827">IFERROR(IF(SEARCH(" - ",C5879)&gt;0,FALSE,TRUE),TRUE)</f>
        <v>0</v>
      </c>
      <c r="H5879" t="b">
        <f t="shared" ref="H5879:H5942" si="828">IFERROR(IF(SEARCH("65+",C5879)&gt;0,FALSE,TRUE),TRUE)</f>
        <v>1</v>
      </c>
      <c r="I5879" t="b">
        <f t="shared" ref="I5879:I5942" si="829">IFERROR(IF(SEARCH("70",C5879)&gt;0,FALSE,TRUE),TRUE)</f>
        <v>1</v>
      </c>
      <c r="J5879" t="b">
        <f t="shared" ref="J5879:J5942" si="830">AND(G5879:I5879)</f>
        <v>0</v>
      </c>
    </row>
    <row r="5880" spans="1:10">
      <c r="A5880" s="1" t="s">
        <v>420</v>
      </c>
      <c r="B5880" t="str">
        <f t="shared" ref="B5880:B5943" si="831">IF(C5879="65+",C5880,B5879)</f>
        <v xml:space="preserve"> gnieźnieński </v>
      </c>
      <c r="C5880" s="4" t="s">
        <v>16</v>
      </c>
      <c r="D5880" s="6">
        <v>8634</v>
      </c>
      <c r="E5880" s="6">
        <v>4236</v>
      </c>
      <c r="F5880" s="6">
        <v>4398</v>
      </c>
      <c r="G5880" t="b">
        <f t="shared" si="827"/>
        <v>0</v>
      </c>
      <c r="H5880" t="b">
        <f t="shared" si="828"/>
        <v>1</v>
      </c>
      <c r="I5880" t="b">
        <f t="shared" si="829"/>
        <v>1</v>
      </c>
      <c r="J5880" t="b">
        <f t="shared" si="830"/>
        <v>0</v>
      </c>
    </row>
    <row r="5881" spans="1:10">
      <c r="A5881" s="1" t="s">
        <v>420</v>
      </c>
      <c r="B5881" t="str">
        <f t="shared" si="831"/>
        <v xml:space="preserve"> gnieźnieński </v>
      </c>
      <c r="C5881" s="4" t="s">
        <v>17</v>
      </c>
      <c r="D5881" s="6">
        <v>10287</v>
      </c>
      <c r="E5881" s="6">
        <v>4944</v>
      </c>
      <c r="F5881" s="6">
        <v>5343</v>
      </c>
      <c r="G5881" t="b">
        <f t="shared" si="827"/>
        <v>0</v>
      </c>
      <c r="H5881" t="b">
        <f t="shared" si="828"/>
        <v>1</v>
      </c>
      <c r="I5881" t="b">
        <f t="shared" si="829"/>
        <v>1</v>
      </c>
      <c r="J5881" t="b">
        <f t="shared" si="830"/>
        <v>0</v>
      </c>
    </row>
    <row r="5882" spans="1:10">
      <c r="A5882" s="1" t="s">
        <v>420</v>
      </c>
      <c r="B5882" t="str">
        <f t="shared" si="831"/>
        <v xml:space="preserve"> gnieźnieński </v>
      </c>
      <c r="C5882" s="4" t="s">
        <v>18</v>
      </c>
      <c r="D5882" s="6">
        <v>10151</v>
      </c>
      <c r="E5882" s="6">
        <v>4731</v>
      </c>
      <c r="F5882" s="6">
        <v>5420</v>
      </c>
      <c r="G5882" t="b">
        <f t="shared" si="827"/>
        <v>0</v>
      </c>
      <c r="H5882" t="b">
        <f t="shared" si="828"/>
        <v>1</v>
      </c>
      <c r="I5882" t="b">
        <f t="shared" si="829"/>
        <v>1</v>
      </c>
      <c r="J5882" t="b">
        <f t="shared" si="830"/>
        <v>0</v>
      </c>
    </row>
    <row r="5883" spans="1:10">
      <c r="A5883" s="1" t="s">
        <v>420</v>
      </c>
      <c r="B5883" t="str">
        <f t="shared" si="831"/>
        <v xml:space="preserve"> gnieźnieński </v>
      </c>
      <c r="C5883" s="4" t="s">
        <v>19</v>
      </c>
      <c r="D5883" s="6">
        <v>8582</v>
      </c>
      <c r="E5883" s="6">
        <v>3900</v>
      </c>
      <c r="F5883" s="6">
        <v>4682</v>
      </c>
      <c r="G5883" t="b">
        <f t="shared" si="827"/>
        <v>0</v>
      </c>
      <c r="H5883" t="b">
        <f t="shared" si="828"/>
        <v>1</v>
      </c>
      <c r="I5883" t="b">
        <f t="shared" si="829"/>
        <v>1</v>
      </c>
      <c r="J5883" t="b">
        <f t="shared" si="830"/>
        <v>0</v>
      </c>
    </row>
    <row r="5884" spans="1:10">
      <c r="A5884" s="1" t="s">
        <v>420</v>
      </c>
      <c r="B5884" t="str">
        <f t="shared" si="831"/>
        <v xml:space="preserve"> gnieźnieński </v>
      </c>
      <c r="C5884" s="4" t="s">
        <v>5</v>
      </c>
      <c r="D5884" s="6">
        <v>12361</v>
      </c>
      <c r="E5884" s="6">
        <v>4520</v>
      </c>
      <c r="F5884" s="6">
        <v>7841</v>
      </c>
      <c r="G5884" t="b">
        <f t="shared" si="827"/>
        <v>1</v>
      </c>
      <c r="H5884" t="b">
        <f t="shared" si="828"/>
        <v>1</v>
      </c>
      <c r="I5884" t="b">
        <f t="shared" si="829"/>
        <v>0</v>
      </c>
      <c r="J5884" t="b">
        <f t="shared" si="830"/>
        <v>0</v>
      </c>
    </row>
    <row r="5885" spans="1:10">
      <c r="A5885" s="1" t="s">
        <v>420</v>
      </c>
      <c r="B5885" t="str">
        <f t="shared" si="831"/>
        <v xml:space="preserve"> gnieźnieński </v>
      </c>
      <c r="C5885" s="4" t="s">
        <v>4</v>
      </c>
      <c r="D5885" s="6">
        <f>SUM(D5883:D5884)</f>
        <v>20943</v>
      </c>
      <c r="E5885" s="6">
        <f>SUM(E5883:E5884)</f>
        <v>8420</v>
      </c>
      <c r="F5885" s="6">
        <f t="shared" ref="F5885" si="832">SUM(F5883:F5884)</f>
        <v>12523</v>
      </c>
      <c r="G5885" t="b">
        <f t="shared" si="827"/>
        <v>1</v>
      </c>
      <c r="H5885" t="b">
        <f t="shared" si="828"/>
        <v>0</v>
      </c>
      <c r="I5885" t="b">
        <f t="shared" si="829"/>
        <v>1</v>
      </c>
      <c r="J5885" t="b">
        <f t="shared" si="830"/>
        <v>0</v>
      </c>
    </row>
    <row r="5886" spans="1:10">
      <c r="A5886" s="1" t="s">
        <v>420</v>
      </c>
      <c r="B5886" t="str">
        <f t="shared" si="831"/>
        <v xml:space="preserve"> gostyński </v>
      </c>
      <c r="C5886" s="4" t="s">
        <v>366</v>
      </c>
      <c r="D5886" s="6">
        <v>76105</v>
      </c>
      <c r="E5886" s="6">
        <v>37645</v>
      </c>
      <c r="F5886" s="6">
        <v>38460</v>
      </c>
      <c r="G5886" t="b">
        <f t="shared" si="827"/>
        <v>1</v>
      </c>
      <c r="H5886" t="b">
        <f t="shared" si="828"/>
        <v>1</v>
      </c>
      <c r="I5886" t="b">
        <f t="shared" si="829"/>
        <v>1</v>
      </c>
      <c r="J5886" t="b">
        <f t="shared" si="830"/>
        <v>1</v>
      </c>
    </row>
    <row r="5887" spans="1:10">
      <c r="A5887" s="1" t="s">
        <v>420</v>
      </c>
      <c r="B5887" t="str">
        <f t="shared" si="831"/>
        <v xml:space="preserve"> gostyński </v>
      </c>
      <c r="C5887" s="4" t="s">
        <v>6</v>
      </c>
      <c r="D5887" s="6">
        <v>4230</v>
      </c>
      <c r="E5887" s="6">
        <v>2177</v>
      </c>
      <c r="F5887" s="6">
        <v>2053</v>
      </c>
      <c r="G5887" t="b">
        <f t="shared" si="827"/>
        <v>0</v>
      </c>
      <c r="H5887" t="b">
        <f t="shared" si="828"/>
        <v>1</v>
      </c>
      <c r="I5887" t="b">
        <f t="shared" si="829"/>
        <v>1</v>
      </c>
      <c r="J5887" t="b">
        <f t="shared" si="830"/>
        <v>0</v>
      </c>
    </row>
    <row r="5888" spans="1:10">
      <c r="A5888" s="1" t="s">
        <v>420</v>
      </c>
      <c r="B5888" t="str">
        <f t="shared" si="831"/>
        <v xml:space="preserve"> gostyński </v>
      </c>
      <c r="C5888" s="4" t="s">
        <v>7</v>
      </c>
      <c r="D5888" s="6">
        <v>4433</v>
      </c>
      <c r="E5888" s="6">
        <v>2344</v>
      </c>
      <c r="F5888" s="6">
        <v>2089</v>
      </c>
      <c r="G5888" t="b">
        <f t="shared" si="827"/>
        <v>0</v>
      </c>
      <c r="H5888" t="b">
        <f t="shared" si="828"/>
        <v>1</v>
      </c>
      <c r="I5888" t="b">
        <f t="shared" si="829"/>
        <v>1</v>
      </c>
      <c r="J5888" t="b">
        <f t="shared" si="830"/>
        <v>0</v>
      </c>
    </row>
    <row r="5889" spans="1:10">
      <c r="A5889" s="1" t="s">
        <v>420</v>
      </c>
      <c r="B5889" t="str">
        <f t="shared" si="831"/>
        <v xml:space="preserve"> gostyński </v>
      </c>
      <c r="C5889" s="4" t="s">
        <v>8</v>
      </c>
      <c r="D5889" s="6">
        <v>3806</v>
      </c>
      <c r="E5889" s="6">
        <v>1955</v>
      </c>
      <c r="F5889" s="6">
        <v>1851</v>
      </c>
      <c r="G5889" t="b">
        <f t="shared" si="827"/>
        <v>0</v>
      </c>
      <c r="H5889" t="b">
        <f t="shared" si="828"/>
        <v>1</v>
      </c>
      <c r="I5889" t="b">
        <f t="shared" si="829"/>
        <v>1</v>
      </c>
      <c r="J5889" t="b">
        <f t="shared" si="830"/>
        <v>0</v>
      </c>
    </row>
    <row r="5890" spans="1:10">
      <c r="A5890" s="1" t="s">
        <v>420</v>
      </c>
      <c r="B5890" t="str">
        <f t="shared" si="831"/>
        <v xml:space="preserve"> gostyński </v>
      </c>
      <c r="C5890" s="4" t="s">
        <v>9</v>
      </c>
      <c r="D5890" s="6">
        <v>4144</v>
      </c>
      <c r="E5890" s="6">
        <v>2144</v>
      </c>
      <c r="F5890" s="6">
        <v>2000</v>
      </c>
      <c r="G5890" t="b">
        <f t="shared" si="827"/>
        <v>0</v>
      </c>
      <c r="H5890" t="b">
        <f t="shared" si="828"/>
        <v>1</v>
      </c>
      <c r="I5890" t="b">
        <f t="shared" si="829"/>
        <v>1</v>
      </c>
      <c r="J5890" t="b">
        <f t="shared" si="830"/>
        <v>0</v>
      </c>
    </row>
    <row r="5891" spans="1:10">
      <c r="A5891" s="1" t="s">
        <v>420</v>
      </c>
      <c r="B5891" t="str">
        <f t="shared" si="831"/>
        <v xml:space="preserve"> gostyński </v>
      </c>
      <c r="C5891" s="4" t="s">
        <v>10</v>
      </c>
      <c r="D5891" s="6">
        <v>5425</v>
      </c>
      <c r="E5891" s="6">
        <v>2735</v>
      </c>
      <c r="F5891" s="6">
        <v>2690</v>
      </c>
      <c r="G5891" t="b">
        <f t="shared" si="827"/>
        <v>0</v>
      </c>
      <c r="H5891" t="b">
        <f t="shared" si="828"/>
        <v>1</v>
      </c>
      <c r="I5891" t="b">
        <f t="shared" si="829"/>
        <v>1</v>
      </c>
      <c r="J5891" t="b">
        <f t="shared" si="830"/>
        <v>0</v>
      </c>
    </row>
    <row r="5892" spans="1:10">
      <c r="A5892" s="1" t="s">
        <v>420</v>
      </c>
      <c r="B5892" t="str">
        <f t="shared" si="831"/>
        <v xml:space="preserve"> gostyński </v>
      </c>
      <c r="C5892" s="4" t="s">
        <v>11</v>
      </c>
      <c r="D5892" s="6">
        <v>6240</v>
      </c>
      <c r="E5892" s="6">
        <v>3270</v>
      </c>
      <c r="F5892" s="6">
        <v>2970</v>
      </c>
      <c r="G5892" t="b">
        <f t="shared" si="827"/>
        <v>0</v>
      </c>
      <c r="H5892" t="b">
        <f t="shared" si="828"/>
        <v>1</v>
      </c>
      <c r="I5892" t="b">
        <f t="shared" si="829"/>
        <v>1</v>
      </c>
      <c r="J5892" t="b">
        <f t="shared" si="830"/>
        <v>0</v>
      </c>
    </row>
    <row r="5893" spans="1:10">
      <c r="A5893" s="1" t="s">
        <v>420</v>
      </c>
      <c r="B5893" t="str">
        <f t="shared" si="831"/>
        <v xml:space="preserve"> gostyński </v>
      </c>
      <c r="C5893" s="4" t="s">
        <v>12</v>
      </c>
      <c r="D5893" s="6">
        <v>6323</v>
      </c>
      <c r="E5893" s="6">
        <v>3294</v>
      </c>
      <c r="F5893" s="6">
        <v>3029</v>
      </c>
      <c r="G5893" t="b">
        <f t="shared" si="827"/>
        <v>0</v>
      </c>
      <c r="H5893" t="b">
        <f t="shared" si="828"/>
        <v>1</v>
      </c>
      <c r="I5893" t="b">
        <f t="shared" si="829"/>
        <v>1</v>
      </c>
      <c r="J5893" t="b">
        <f t="shared" si="830"/>
        <v>0</v>
      </c>
    </row>
    <row r="5894" spans="1:10">
      <c r="A5894" s="1" t="s">
        <v>420</v>
      </c>
      <c r="B5894" t="str">
        <f t="shared" si="831"/>
        <v xml:space="preserve"> gostyński </v>
      </c>
      <c r="C5894" s="4" t="s">
        <v>13</v>
      </c>
      <c r="D5894" s="6">
        <v>5622</v>
      </c>
      <c r="E5894" s="6">
        <v>2926</v>
      </c>
      <c r="F5894" s="6">
        <v>2696</v>
      </c>
      <c r="G5894" t="b">
        <f t="shared" si="827"/>
        <v>0</v>
      </c>
      <c r="H5894" t="b">
        <f t="shared" si="828"/>
        <v>1</v>
      </c>
      <c r="I5894" t="b">
        <f t="shared" si="829"/>
        <v>1</v>
      </c>
      <c r="J5894" t="b">
        <f t="shared" si="830"/>
        <v>0</v>
      </c>
    </row>
    <row r="5895" spans="1:10">
      <c r="A5895" s="1" t="s">
        <v>420</v>
      </c>
      <c r="B5895" t="str">
        <f t="shared" si="831"/>
        <v xml:space="preserve"> gostyński </v>
      </c>
      <c r="C5895" s="4" t="s">
        <v>14</v>
      </c>
      <c r="D5895" s="6">
        <v>5182</v>
      </c>
      <c r="E5895" s="6">
        <v>2638</v>
      </c>
      <c r="F5895" s="6">
        <v>2544</v>
      </c>
      <c r="G5895" t="b">
        <f t="shared" si="827"/>
        <v>0</v>
      </c>
      <c r="H5895" t="b">
        <f t="shared" si="828"/>
        <v>1</v>
      </c>
      <c r="I5895" t="b">
        <f t="shared" si="829"/>
        <v>1</v>
      </c>
      <c r="J5895" t="b">
        <f t="shared" si="830"/>
        <v>0</v>
      </c>
    </row>
    <row r="5896" spans="1:10">
      <c r="A5896" s="1" t="s">
        <v>420</v>
      </c>
      <c r="B5896" t="str">
        <f t="shared" si="831"/>
        <v xml:space="preserve"> gostyński </v>
      </c>
      <c r="C5896" s="4" t="s">
        <v>15</v>
      </c>
      <c r="D5896" s="6">
        <v>4596</v>
      </c>
      <c r="E5896" s="6">
        <v>2274</v>
      </c>
      <c r="F5896" s="6">
        <v>2322</v>
      </c>
      <c r="G5896" t="b">
        <f t="shared" si="827"/>
        <v>0</v>
      </c>
      <c r="H5896" t="b">
        <f t="shared" si="828"/>
        <v>1</v>
      </c>
      <c r="I5896" t="b">
        <f t="shared" si="829"/>
        <v>1</v>
      </c>
      <c r="J5896" t="b">
        <f t="shared" si="830"/>
        <v>0</v>
      </c>
    </row>
    <row r="5897" spans="1:10">
      <c r="A5897" s="1" t="s">
        <v>420</v>
      </c>
      <c r="B5897" t="str">
        <f t="shared" si="831"/>
        <v xml:space="preserve"> gostyński </v>
      </c>
      <c r="C5897" s="4" t="s">
        <v>16</v>
      </c>
      <c r="D5897" s="6">
        <v>5075</v>
      </c>
      <c r="E5897" s="6">
        <v>2567</v>
      </c>
      <c r="F5897" s="6">
        <v>2508</v>
      </c>
      <c r="G5897" t="b">
        <f t="shared" si="827"/>
        <v>0</v>
      </c>
      <c r="H5897" t="b">
        <f t="shared" si="828"/>
        <v>1</v>
      </c>
      <c r="I5897" t="b">
        <f t="shared" si="829"/>
        <v>1</v>
      </c>
      <c r="J5897" t="b">
        <f t="shared" si="830"/>
        <v>0</v>
      </c>
    </row>
    <row r="5898" spans="1:10">
      <c r="A5898" s="1" t="s">
        <v>420</v>
      </c>
      <c r="B5898" t="str">
        <f t="shared" si="831"/>
        <v xml:space="preserve"> gostyński </v>
      </c>
      <c r="C5898" s="4" t="s">
        <v>17</v>
      </c>
      <c r="D5898" s="6">
        <v>5461</v>
      </c>
      <c r="E5898" s="6">
        <v>2735</v>
      </c>
      <c r="F5898" s="6">
        <v>2726</v>
      </c>
      <c r="G5898" t="b">
        <f t="shared" si="827"/>
        <v>0</v>
      </c>
      <c r="H5898" t="b">
        <f t="shared" si="828"/>
        <v>1</v>
      </c>
      <c r="I5898" t="b">
        <f t="shared" si="829"/>
        <v>1</v>
      </c>
      <c r="J5898" t="b">
        <f t="shared" si="830"/>
        <v>0</v>
      </c>
    </row>
    <row r="5899" spans="1:10">
      <c r="A5899" s="1" t="s">
        <v>420</v>
      </c>
      <c r="B5899" t="str">
        <f t="shared" si="831"/>
        <v xml:space="preserve"> gostyński </v>
      </c>
      <c r="C5899" s="4" t="s">
        <v>18</v>
      </c>
      <c r="D5899" s="6">
        <v>4806</v>
      </c>
      <c r="E5899" s="6">
        <v>2301</v>
      </c>
      <c r="F5899" s="6">
        <v>2505</v>
      </c>
      <c r="G5899" t="b">
        <f t="shared" si="827"/>
        <v>0</v>
      </c>
      <c r="H5899" t="b">
        <f t="shared" si="828"/>
        <v>1</v>
      </c>
      <c r="I5899" t="b">
        <f t="shared" si="829"/>
        <v>1</v>
      </c>
      <c r="J5899" t="b">
        <f t="shared" si="830"/>
        <v>0</v>
      </c>
    </row>
    <row r="5900" spans="1:10">
      <c r="A5900" s="1" t="s">
        <v>420</v>
      </c>
      <c r="B5900" t="str">
        <f t="shared" si="831"/>
        <v xml:space="preserve"> gostyński </v>
      </c>
      <c r="C5900" s="4" t="s">
        <v>19</v>
      </c>
      <c r="D5900" s="6">
        <v>3987</v>
      </c>
      <c r="E5900" s="6">
        <v>1860</v>
      </c>
      <c r="F5900" s="6">
        <v>2127</v>
      </c>
      <c r="G5900" t="b">
        <f t="shared" si="827"/>
        <v>0</v>
      </c>
      <c r="H5900" t="b">
        <f t="shared" si="828"/>
        <v>1</v>
      </c>
      <c r="I5900" t="b">
        <f t="shared" si="829"/>
        <v>1</v>
      </c>
      <c r="J5900" t="b">
        <f t="shared" si="830"/>
        <v>0</v>
      </c>
    </row>
    <row r="5901" spans="1:10">
      <c r="A5901" s="1" t="s">
        <v>420</v>
      </c>
      <c r="B5901" t="str">
        <f t="shared" si="831"/>
        <v xml:space="preserve"> gostyński </v>
      </c>
      <c r="C5901" s="4" t="s">
        <v>5</v>
      </c>
      <c r="D5901" s="6">
        <v>6775</v>
      </c>
      <c r="E5901" s="6">
        <v>2425</v>
      </c>
      <c r="F5901" s="6">
        <v>4350</v>
      </c>
      <c r="G5901" t="b">
        <f t="shared" si="827"/>
        <v>1</v>
      </c>
      <c r="H5901" t="b">
        <f t="shared" si="828"/>
        <v>1</v>
      </c>
      <c r="I5901" t="b">
        <f t="shared" si="829"/>
        <v>0</v>
      </c>
      <c r="J5901" t="b">
        <f t="shared" si="830"/>
        <v>0</v>
      </c>
    </row>
    <row r="5902" spans="1:10">
      <c r="A5902" s="1" t="s">
        <v>420</v>
      </c>
      <c r="B5902" t="str">
        <f t="shared" si="831"/>
        <v xml:space="preserve"> gostyński </v>
      </c>
      <c r="C5902" s="4" t="s">
        <v>4</v>
      </c>
      <c r="D5902" s="6">
        <f>SUM(D5900:D5901)</f>
        <v>10762</v>
      </c>
      <c r="E5902" s="6">
        <f>SUM(E5900:E5901)</f>
        <v>4285</v>
      </c>
      <c r="F5902" s="6">
        <f t="shared" ref="F5902" si="833">SUM(F5900:F5901)</f>
        <v>6477</v>
      </c>
      <c r="G5902" t="b">
        <f t="shared" si="827"/>
        <v>1</v>
      </c>
      <c r="H5902" t="b">
        <f t="shared" si="828"/>
        <v>0</v>
      </c>
      <c r="I5902" t="b">
        <f t="shared" si="829"/>
        <v>1</v>
      </c>
      <c r="J5902" t="b">
        <f t="shared" si="830"/>
        <v>0</v>
      </c>
    </row>
    <row r="5903" spans="1:10">
      <c r="A5903" s="1" t="s">
        <v>420</v>
      </c>
      <c r="B5903" t="str">
        <f t="shared" si="831"/>
        <v xml:space="preserve"> grodziski </v>
      </c>
      <c r="C5903" s="4" t="s">
        <v>214</v>
      </c>
      <c r="D5903" s="6">
        <v>51500</v>
      </c>
      <c r="E5903" s="6">
        <v>25651</v>
      </c>
      <c r="F5903" s="6">
        <v>25849</v>
      </c>
      <c r="G5903" t="b">
        <f t="shared" si="827"/>
        <v>1</v>
      </c>
      <c r="H5903" t="b">
        <f t="shared" si="828"/>
        <v>1</v>
      </c>
      <c r="I5903" t="b">
        <f t="shared" si="829"/>
        <v>1</v>
      </c>
      <c r="J5903" t="b">
        <f t="shared" si="830"/>
        <v>1</v>
      </c>
    </row>
    <row r="5904" spans="1:10">
      <c r="A5904" s="1" t="s">
        <v>420</v>
      </c>
      <c r="B5904" t="str">
        <f t="shared" si="831"/>
        <v xml:space="preserve"> grodziski </v>
      </c>
      <c r="C5904" s="4" t="s">
        <v>6</v>
      </c>
      <c r="D5904" s="6">
        <v>3069</v>
      </c>
      <c r="E5904" s="6">
        <v>1611</v>
      </c>
      <c r="F5904" s="6">
        <v>1458</v>
      </c>
      <c r="G5904" t="b">
        <f t="shared" si="827"/>
        <v>0</v>
      </c>
      <c r="H5904" t="b">
        <f t="shared" si="828"/>
        <v>1</v>
      </c>
      <c r="I5904" t="b">
        <f t="shared" si="829"/>
        <v>1</v>
      </c>
      <c r="J5904" t="b">
        <f t="shared" si="830"/>
        <v>0</v>
      </c>
    </row>
    <row r="5905" spans="1:10">
      <c r="A5905" s="1" t="s">
        <v>420</v>
      </c>
      <c r="B5905" t="str">
        <f t="shared" si="831"/>
        <v xml:space="preserve"> grodziski </v>
      </c>
      <c r="C5905" s="4" t="s">
        <v>7</v>
      </c>
      <c r="D5905" s="6">
        <v>3276</v>
      </c>
      <c r="E5905" s="6">
        <v>1643</v>
      </c>
      <c r="F5905" s="6">
        <v>1633</v>
      </c>
      <c r="G5905" t="b">
        <f t="shared" si="827"/>
        <v>0</v>
      </c>
      <c r="H5905" t="b">
        <f t="shared" si="828"/>
        <v>1</v>
      </c>
      <c r="I5905" t="b">
        <f t="shared" si="829"/>
        <v>1</v>
      </c>
      <c r="J5905" t="b">
        <f t="shared" si="830"/>
        <v>0</v>
      </c>
    </row>
    <row r="5906" spans="1:10">
      <c r="A5906" s="1" t="s">
        <v>420</v>
      </c>
      <c r="B5906" t="str">
        <f t="shared" si="831"/>
        <v xml:space="preserve"> grodziski </v>
      </c>
      <c r="C5906" s="4" t="s">
        <v>8</v>
      </c>
      <c r="D5906" s="6">
        <v>2871</v>
      </c>
      <c r="E5906" s="6">
        <v>1471</v>
      </c>
      <c r="F5906" s="6">
        <v>1400</v>
      </c>
      <c r="G5906" t="b">
        <f t="shared" si="827"/>
        <v>0</v>
      </c>
      <c r="H5906" t="b">
        <f t="shared" si="828"/>
        <v>1</v>
      </c>
      <c r="I5906" t="b">
        <f t="shared" si="829"/>
        <v>1</v>
      </c>
      <c r="J5906" t="b">
        <f t="shared" si="830"/>
        <v>0</v>
      </c>
    </row>
    <row r="5907" spans="1:10">
      <c r="A5907" s="1" t="s">
        <v>420</v>
      </c>
      <c r="B5907" t="str">
        <f t="shared" si="831"/>
        <v xml:space="preserve"> grodziski </v>
      </c>
      <c r="C5907" s="4" t="s">
        <v>9</v>
      </c>
      <c r="D5907" s="6">
        <v>3060</v>
      </c>
      <c r="E5907" s="6">
        <v>1614</v>
      </c>
      <c r="F5907" s="6">
        <v>1446</v>
      </c>
      <c r="G5907" t="b">
        <f t="shared" si="827"/>
        <v>0</v>
      </c>
      <c r="H5907" t="b">
        <f t="shared" si="828"/>
        <v>1</v>
      </c>
      <c r="I5907" t="b">
        <f t="shared" si="829"/>
        <v>1</v>
      </c>
      <c r="J5907" t="b">
        <f t="shared" si="830"/>
        <v>0</v>
      </c>
    </row>
    <row r="5908" spans="1:10">
      <c r="A5908" s="1" t="s">
        <v>420</v>
      </c>
      <c r="B5908" t="str">
        <f t="shared" si="831"/>
        <v xml:space="preserve"> grodziski </v>
      </c>
      <c r="C5908" s="4" t="s">
        <v>10</v>
      </c>
      <c r="D5908" s="6">
        <v>3753</v>
      </c>
      <c r="E5908" s="6">
        <v>1872</v>
      </c>
      <c r="F5908" s="6">
        <v>1881</v>
      </c>
      <c r="G5908" t="b">
        <f t="shared" si="827"/>
        <v>0</v>
      </c>
      <c r="H5908" t="b">
        <f t="shared" si="828"/>
        <v>1</v>
      </c>
      <c r="I5908" t="b">
        <f t="shared" si="829"/>
        <v>1</v>
      </c>
      <c r="J5908" t="b">
        <f t="shared" si="830"/>
        <v>0</v>
      </c>
    </row>
    <row r="5909" spans="1:10">
      <c r="A5909" s="1" t="s">
        <v>420</v>
      </c>
      <c r="B5909" t="str">
        <f t="shared" si="831"/>
        <v xml:space="preserve"> grodziski </v>
      </c>
      <c r="C5909" s="4" t="s">
        <v>11</v>
      </c>
      <c r="D5909" s="6">
        <v>4223</v>
      </c>
      <c r="E5909" s="6">
        <v>2150</v>
      </c>
      <c r="F5909" s="6">
        <v>2073</v>
      </c>
      <c r="G5909" t="b">
        <f t="shared" si="827"/>
        <v>0</v>
      </c>
      <c r="H5909" t="b">
        <f t="shared" si="828"/>
        <v>1</v>
      </c>
      <c r="I5909" t="b">
        <f t="shared" si="829"/>
        <v>1</v>
      </c>
      <c r="J5909" t="b">
        <f t="shared" si="830"/>
        <v>0</v>
      </c>
    </row>
    <row r="5910" spans="1:10">
      <c r="A5910" s="1" t="s">
        <v>420</v>
      </c>
      <c r="B5910" t="str">
        <f t="shared" si="831"/>
        <v xml:space="preserve"> grodziski </v>
      </c>
      <c r="C5910" s="4" t="s">
        <v>12</v>
      </c>
      <c r="D5910" s="6">
        <v>4453</v>
      </c>
      <c r="E5910" s="6">
        <v>2332</v>
      </c>
      <c r="F5910" s="6">
        <v>2121</v>
      </c>
      <c r="G5910" t="b">
        <f t="shared" si="827"/>
        <v>0</v>
      </c>
      <c r="H5910" t="b">
        <f t="shared" si="828"/>
        <v>1</v>
      </c>
      <c r="I5910" t="b">
        <f t="shared" si="829"/>
        <v>1</v>
      </c>
      <c r="J5910" t="b">
        <f t="shared" si="830"/>
        <v>0</v>
      </c>
    </row>
    <row r="5911" spans="1:10">
      <c r="A5911" s="1" t="s">
        <v>420</v>
      </c>
      <c r="B5911" t="str">
        <f t="shared" si="831"/>
        <v xml:space="preserve"> grodziski </v>
      </c>
      <c r="C5911" s="4" t="s">
        <v>13</v>
      </c>
      <c r="D5911" s="6">
        <v>3900</v>
      </c>
      <c r="E5911" s="6">
        <v>1997</v>
      </c>
      <c r="F5911" s="6">
        <v>1903</v>
      </c>
      <c r="G5911" t="b">
        <f t="shared" si="827"/>
        <v>0</v>
      </c>
      <c r="H5911" t="b">
        <f t="shared" si="828"/>
        <v>1</v>
      </c>
      <c r="I5911" t="b">
        <f t="shared" si="829"/>
        <v>1</v>
      </c>
      <c r="J5911" t="b">
        <f t="shared" si="830"/>
        <v>0</v>
      </c>
    </row>
    <row r="5912" spans="1:10">
      <c r="A5912" s="1" t="s">
        <v>420</v>
      </c>
      <c r="B5912" t="str">
        <f t="shared" si="831"/>
        <v xml:space="preserve"> grodziski </v>
      </c>
      <c r="C5912" s="4" t="s">
        <v>14</v>
      </c>
      <c r="D5912" s="6">
        <v>3581</v>
      </c>
      <c r="E5912" s="6">
        <v>1832</v>
      </c>
      <c r="F5912" s="6">
        <v>1749</v>
      </c>
      <c r="G5912" t="b">
        <f t="shared" si="827"/>
        <v>0</v>
      </c>
      <c r="H5912" t="b">
        <f t="shared" si="828"/>
        <v>1</v>
      </c>
      <c r="I5912" t="b">
        <f t="shared" si="829"/>
        <v>1</v>
      </c>
      <c r="J5912" t="b">
        <f t="shared" si="830"/>
        <v>0</v>
      </c>
    </row>
    <row r="5913" spans="1:10">
      <c r="A5913" s="1" t="s">
        <v>420</v>
      </c>
      <c r="B5913" t="str">
        <f t="shared" si="831"/>
        <v xml:space="preserve"> grodziski </v>
      </c>
      <c r="C5913" s="4" t="s">
        <v>15</v>
      </c>
      <c r="D5913" s="6">
        <v>3100</v>
      </c>
      <c r="E5913" s="6">
        <v>1574</v>
      </c>
      <c r="F5913" s="6">
        <v>1526</v>
      </c>
      <c r="G5913" t="b">
        <f t="shared" si="827"/>
        <v>0</v>
      </c>
      <c r="H5913" t="b">
        <f t="shared" si="828"/>
        <v>1</v>
      </c>
      <c r="I5913" t="b">
        <f t="shared" si="829"/>
        <v>1</v>
      </c>
      <c r="J5913" t="b">
        <f t="shared" si="830"/>
        <v>0</v>
      </c>
    </row>
    <row r="5914" spans="1:10">
      <c r="A5914" s="1" t="s">
        <v>420</v>
      </c>
      <c r="B5914" t="str">
        <f t="shared" si="831"/>
        <v xml:space="preserve"> grodziski </v>
      </c>
      <c r="C5914" s="4" t="s">
        <v>16</v>
      </c>
      <c r="D5914" s="6">
        <v>3177</v>
      </c>
      <c r="E5914" s="6">
        <v>1587</v>
      </c>
      <c r="F5914" s="6">
        <v>1590</v>
      </c>
      <c r="G5914" t="b">
        <f t="shared" si="827"/>
        <v>0</v>
      </c>
      <c r="H5914" t="b">
        <f t="shared" si="828"/>
        <v>1</v>
      </c>
      <c r="I5914" t="b">
        <f t="shared" si="829"/>
        <v>1</v>
      </c>
      <c r="J5914" t="b">
        <f t="shared" si="830"/>
        <v>0</v>
      </c>
    </row>
    <row r="5915" spans="1:10">
      <c r="A5915" s="1" t="s">
        <v>420</v>
      </c>
      <c r="B5915" t="str">
        <f t="shared" si="831"/>
        <v xml:space="preserve"> grodziski </v>
      </c>
      <c r="C5915" s="4" t="s">
        <v>17</v>
      </c>
      <c r="D5915" s="6">
        <v>3491</v>
      </c>
      <c r="E5915" s="6">
        <v>1748</v>
      </c>
      <c r="F5915" s="6">
        <v>1743</v>
      </c>
      <c r="G5915" t="b">
        <f t="shared" si="827"/>
        <v>0</v>
      </c>
      <c r="H5915" t="b">
        <f t="shared" si="828"/>
        <v>1</v>
      </c>
      <c r="I5915" t="b">
        <f t="shared" si="829"/>
        <v>1</v>
      </c>
      <c r="J5915" t="b">
        <f t="shared" si="830"/>
        <v>0</v>
      </c>
    </row>
    <row r="5916" spans="1:10">
      <c r="A5916" s="1" t="s">
        <v>420</v>
      </c>
      <c r="B5916" t="str">
        <f t="shared" si="831"/>
        <v xml:space="preserve"> grodziski </v>
      </c>
      <c r="C5916" s="4" t="s">
        <v>18</v>
      </c>
      <c r="D5916" s="6">
        <v>3248</v>
      </c>
      <c r="E5916" s="6">
        <v>1655</v>
      </c>
      <c r="F5916" s="6">
        <v>1593</v>
      </c>
      <c r="G5916" t="b">
        <f t="shared" si="827"/>
        <v>0</v>
      </c>
      <c r="H5916" t="b">
        <f t="shared" si="828"/>
        <v>1</v>
      </c>
      <c r="I5916" t="b">
        <f t="shared" si="829"/>
        <v>1</v>
      </c>
      <c r="J5916" t="b">
        <f t="shared" si="830"/>
        <v>0</v>
      </c>
    </row>
    <row r="5917" spans="1:10">
      <c r="A5917" s="1" t="s">
        <v>420</v>
      </c>
      <c r="B5917" t="str">
        <f t="shared" si="831"/>
        <v xml:space="preserve"> grodziski </v>
      </c>
      <c r="C5917" s="4" t="s">
        <v>19</v>
      </c>
      <c r="D5917" s="6">
        <v>2532</v>
      </c>
      <c r="E5917" s="6">
        <v>1154</v>
      </c>
      <c r="F5917" s="6">
        <v>1378</v>
      </c>
      <c r="G5917" t="b">
        <f t="shared" si="827"/>
        <v>0</v>
      </c>
      <c r="H5917" t="b">
        <f t="shared" si="828"/>
        <v>1</v>
      </c>
      <c r="I5917" t="b">
        <f t="shared" si="829"/>
        <v>1</v>
      </c>
      <c r="J5917" t="b">
        <f t="shared" si="830"/>
        <v>0</v>
      </c>
    </row>
    <row r="5918" spans="1:10">
      <c r="A5918" s="1" t="s">
        <v>420</v>
      </c>
      <c r="B5918" t="str">
        <f t="shared" si="831"/>
        <v xml:space="preserve"> grodziski </v>
      </c>
      <c r="C5918" s="4" t="s">
        <v>5</v>
      </c>
      <c r="D5918" s="6">
        <v>3766</v>
      </c>
      <c r="E5918" s="6">
        <v>1411</v>
      </c>
      <c r="F5918" s="6">
        <v>2355</v>
      </c>
      <c r="G5918" t="b">
        <f t="shared" si="827"/>
        <v>1</v>
      </c>
      <c r="H5918" t="b">
        <f t="shared" si="828"/>
        <v>1</v>
      </c>
      <c r="I5918" t="b">
        <f t="shared" si="829"/>
        <v>0</v>
      </c>
      <c r="J5918" t="b">
        <f t="shared" si="830"/>
        <v>0</v>
      </c>
    </row>
    <row r="5919" spans="1:10">
      <c r="A5919" s="1" t="s">
        <v>420</v>
      </c>
      <c r="B5919" t="str">
        <f t="shared" si="831"/>
        <v xml:space="preserve"> grodziski </v>
      </c>
      <c r="C5919" s="4" t="s">
        <v>4</v>
      </c>
      <c r="D5919" s="6">
        <f>SUM(D5917:D5918)</f>
        <v>6298</v>
      </c>
      <c r="E5919" s="6">
        <f>SUM(E5917:E5918)</f>
        <v>2565</v>
      </c>
      <c r="F5919" s="6">
        <f t="shared" ref="F5919" si="834">SUM(F5917:F5918)</f>
        <v>3733</v>
      </c>
      <c r="G5919" t="b">
        <f t="shared" si="827"/>
        <v>1</v>
      </c>
      <c r="H5919" t="b">
        <f t="shared" si="828"/>
        <v>0</v>
      </c>
      <c r="I5919" t="b">
        <f t="shared" si="829"/>
        <v>1</v>
      </c>
      <c r="J5919" t="b">
        <f t="shared" si="830"/>
        <v>0</v>
      </c>
    </row>
    <row r="5920" spans="1:10">
      <c r="A5920" s="1" t="s">
        <v>420</v>
      </c>
      <c r="B5920" t="str">
        <f t="shared" si="831"/>
        <v xml:space="preserve"> jarociński </v>
      </c>
      <c r="C5920" s="4" t="s">
        <v>367</v>
      </c>
      <c r="D5920" s="6">
        <v>71761</v>
      </c>
      <c r="E5920" s="6">
        <v>35014</v>
      </c>
      <c r="F5920" s="6">
        <v>36747</v>
      </c>
      <c r="G5920" t="b">
        <f t="shared" si="827"/>
        <v>1</v>
      </c>
      <c r="H5920" t="b">
        <f t="shared" si="828"/>
        <v>1</v>
      </c>
      <c r="I5920" t="b">
        <f t="shared" si="829"/>
        <v>1</v>
      </c>
      <c r="J5920" t="b">
        <f t="shared" si="830"/>
        <v>1</v>
      </c>
    </row>
    <row r="5921" spans="1:10">
      <c r="A5921" s="1" t="s">
        <v>420</v>
      </c>
      <c r="B5921" t="str">
        <f t="shared" si="831"/>
        <v xml:space="preserve"> jarociński </v>
      </c>
      <c r="C5921" s="4" t="s">
        <v>6</v>
      </c>
      <c r="D5921" s="6">
        <v>3891</v>
      </c>
      <c r="E5921" s="6">
        <v>1990</v>
      </c>
      <c r="F5921" s="6">
        <v>1901</v>
      </c>
      <c r="G5921" t="b">
        <f t="shared" si="827"/>
        <v>0</v>
      </c>
      <c r="H5921" t="b">
        <f t="shared" si="828"/>
        <v>1</v>
      </c>
      <c r="I5921" t="b">
        <f t="shared" si="829"/>
        <v>1</v>
      </c>
      <c r="J5921" t="b">
        <f t="shared" si="830"/>
        <v>0</v>
      </c>
    </row>
    <row r="5922" spans="1:10">
      <c r="A5922" s="1" t="s">
        <v>420</v>
      </c>
      <c r="B5922" t="str">
        <f t="shared" si="831"/>
        <v xml:space="preserve"> jarociński </v>
      </c>
      <c r="C5922" s="4" t="s">
        <v>7</v>
      </c>
      <c r="D5922" s="6">
        <v>4185</v>
      </c>
      <c r="E5922" s="6">
        <v>2138</v>
      </c>
      <c r="F5922" s="6">
        <v>2047</v>
      </c>
      <c r="G5922" t="b">
        <f t="shared" si="827"/>
        <v>0</v>
      </c>
      <c r="H5922" t="b">
        <f t="shared" si="828"/>
        <v>1</v>
      </c>
      <c r="I5922" t="b">
        <f t="shared" si="829"/>
        <v>1</v>
      </c>
      <c r="J5922" t="b">
        <f t="shared" si="830"/>
        <v>0</v>
      </c>
    </row>
    <row r="5923" spans="1:10">
      <c r="A5923" s="1" t="s">
        <v>420</v>
      </c>
      <c r="B5923" t="str">
        <f t="shared" si="831"/>
        <v xml:space="preserve"> jarociński </v>
      </c>
      <c r="C5923" s="4" t="s">
        <v>8</v>
      </c>
      <c r="D5923" s="6">
        <v>3558</v>
      </c>
      <c r="E5923" s="6">
        <v>1812</v>
      </c>
      <c r="F5923" s="6">
        <v>1746</v>
      </c>
      <c r="G5923" t="b">
        <f t="shared" si="827"/>
        <v>0</v>
      </c>
      <c r="H5923" t="b">
        <f t="shared" si="828"/>
        <v>1</v>
      </c>
      <c r="I5923" t="b">
        <f t="shared" si="829"/>
        <v>1</v>
      </c>
      <c r="J5923" t="b">
        <f t="shared" si="830"/>
        <v>0</v>
      </c>
    </row>
    <row r="5924" spans="1:10">
      <c r="A5924" s="1" t="s">
        <v>420</v>
      </c>
      <c r="B5924" t="str">
        <f t="shared" si="831"/>
        <v xml:space="preserve"> jarociński </v>
      </c>
      <c r="C5924" s="4" t="s">
        <v>9</v>
      </c>
      <c r="D5924" s="6">
        <v>4001</v>
      </c>
      <c r="E5924" s="6">
        <v>2062</v>
      </c>
      <c r="F5924" s="6">
        <v>1939</v>
      </c>
      <c r="G5924" t="b">
        <f t="shared" si="827"/>
        <v>0</v>
      </c>
      <c r="H5924" t="b">
        <f t="shared" si="828"/>
        <v>1</v>
      </c>
      <c r="I5924" t="b">
        <f t="shared" si="829"/>
        <v>1</v>
      </c>
      <c r="J5924" t="b">
        <f t="shared" si="830"/>
        <v>0</v>
      </c>
    </row>
    <row r="5925" spans="1:10">
      <c r="A5925" s="1" t="s">
        <v>420</v>
      </c>
      <c r="B5925" t="str">
        <f t="shared" si="831"/>
        <v xml:space="preserve"> jarociński </v>
      </c>
      <c r="C5925" s="4" t="s">
        <v>10</v>
      </c>
      <c r="D5925" s="6">
        <v>4693</v>
      </c>
      <c r="E5925" s="6">
        <v>2366</v>
      </c>
      <c r="F5925" s="6">
        <v>2327</v>
      </c>
      <c r="G5925" t="b">
        <f t="shared" si="827"/>
        <v>0</v>
      </c>
      <c r="H5925" t="b">
        <f t="shared" si="828"/>
        <v>1</v>
      </c>
      <c r="I5925" t="b">
        <f t="shared" si="829"/>
        <v>1</v>
      </c>
      <c r="J5925" t="b">
        <f t="shared" si="830"/>
        <v>0</v>
      </c>
    </row>
    <row r="5926" spans="1:10">
      <c r="A5926" s="1" t="s">
        <v>420</v>
      </c>
      <c r="B5926" t="str">
        <f t="shared" si="831"/>
        <v xml:space="preserve"> jarociński </v>
      </c>
      <c r="C5926" s="4" t="s">
        <v>11</v>
      </c>
      <c r="D5926" s="6">
        <v>5620</v>
      </c>
      <c r="E5926" s="6">
        <v>2917</v>
      </c>
      <c r="F5926" s="6">
        <v>2703</v>
      </c>
      <c r="G5926" t="b">
        <f t="shared" si="827"/>
        <v>0</v>
      </c>
      <c r="H5926" t="b">
        <f t="shared" si="828"/>
        <v>1</v>
      </c>
      <c r="I5926" t="b">
        <f t="shared" si="829"/>
        <v>1</v>
      </c>
      <c r="J5926" t="b">
        <f t="shared" si="830"/>
        <v>0</v>
      </c>
    </row>
    <row r="5927" spans="1:10">
      <c r="A5927" s="1" t="s">
        <v>420</v>
      </c>
      <c r="B5927" t="str">
        <f t="shared" si="831"/>
        <v xml:space="preserve"> jarociński </v>
      </c>
      <c r="C5927" s="4" t="s">
        <v>12</v>
      </c>
      <c r="D5927" s="6">
        <v>5984</v>
      </c>
      <c r="E5927" s="6">
        <v>3050</v>
      </c>
      <c r="F5927" s="6">
        <v>2934</v>
      </c>
      <c r="G5927" t="b">
        <f t="shared" si="827"/>
        <v>0</v>
      </c>
      <c r="H5927" t="b">
        <f t="shared" si="828"/>
        <v>1</v>
      </c>
      <c r="I5927" t="b">
        <f t="shared" si="829"/>
        <v>1</v>
      </c>
      <c r="J5927" t="b">
        <f t="shared" si="830"/>
        <v>0</v>
      </c>
    </row>
    <row r="5928" spans="1:10">
      <c r="A5928" s="1" t="s">
        <v>420</v>
      </c>
      <c r="B5928" t="str">
        <f t="shared" si="831"/>
        <v xml:space="preserve"> jarociński </v>
      </c>
      <c r="C5928" s="4" t="s">
        <v>13</v>
      </c>
      <c r="D5928" s="6">
        <v>5391</v>
      </c>
      <c r="E5928" s="6">
        <v>2768</v>
      </c>
      <c r="F5928" s="6">
        <v>2623</v>
      </c>
      <c r="G5928" t="b">
        <f t="shared" si="827"/>
        <v>0</v>
      </c>
      <c r="H5928" t="b">
        <f t="shared" si="828"/>
        <v>1</v>
      </c>
      <c r="I5928" t="b">
        <f t="shared" si="829"/>
        <v>1</v>
      </c>
      <c r="J5928" t="b">
        <f t="shared" si="830"/>
        <v>0</v>
      </c>
    </row>
    <row r="5929" spans="1:10">
      <c r="A5929" s="1" t="s">
        <v>420</v>
      </c>
      <c r="B5929" t="str">
        <f t="shared" si="831"/>
        <v xml:space="preserve"> jarociński </v>
      </c>
      <c r="C5929" s="4" t="s">
        <v>14</v>
      </c>
      <c r="D5929" s="6">
        <v>4935</v>
      </c>
      <c r="E5929" s="6">
        <v>2499</v>
      </c>
      <c r="F5929" s="6">
        <v>2436</v>
      </c>
      <c r="G5929" t="b">
        <f t="shared" si="827"/>
        <v>0</v>
      </c>
      <c r="H5929" t="b">
        <f t="shared" si="828"/>
        <v>1</v>
      </c>
      <c r="I5929" t="b">
        <f t="shared" si="829"/>
        <v>1</v>
      </c>
      <c r="J5929" t="b">
        <f t="shared" si="830"/>
        <v>0</v>
      </c>
    </row>
    <row r="5930" spans="1:10">
      <c r="A5930" s="1" t="s">
        <v>420</v>
      </c>
      <c r="B5930" t="str">
        <f t="shared" si="831"/>
        <v xml:space="preserve"> jarociński </v>
      </c>
      <c r="C5930" s="4" t="s">
        <v>15</v>
      </c>
      <c r="D5930" s="6">
        <v>4437</v>
      </c>
      <c r="E5930" s="6">
        <v>2248</v>
      </c>
      <c r="F5930" s="6">
        <v>2189</v>
      </c>
      <c r="G5930" t="b">
        <f t="shared" si="827"/>
        <v>0</v>
      </c>
      <c r="H5930" t="b">
        <f t="shared" si="828"/>
        <v>1</v>
      </c>
      <c r="I5930" t="b">
        <f t="shared" si="829"/>
        <v>1</v>
      </c>
      <c r="J5930" t="b">
        <f t="shared" si="830"/>
        <v>0</v>
      </c>
    </row>
    <row r="5931" spans="1:10">
      <c r="A5931" s="1" t="s">
        <v>420</v>
      </c>
      <c r="B5931" t="str">
        <f t="shared" si="831"/>
        <v xml:space="preserve"> jarociński </v>
      </c>
      <c r="C5931" s="4" t="s">
        <v>16</v>
      </c>
      <c r="D5931" s="6">
        <v>4463</v>
      </c>
      <c r="E5931" s="6">
        <v>2163</v>
      </c>
      <c r="F5931" s="6">
        <v>2300</v>
      </c>
      <c r="G5931" t="b">
        <f t="shared" si="827"/>
        <v>0</v>
      </c>
      <c r="H5931" t="b">
        <f t="shared" si="828"/>
        <v>1</v>
      </c>
      <c r="I5931" t="b">
        <f t="shared" si="829"/>
        <v>1</v>
      </c>
      <c r="J5931" t="b">
        <f t="shared" si="830"/>
        <v>0</v>
      </c>
    </row>
    <row r="5932" spans="1:10">
      <c r="A5932" s="1" t="s">
        <v>420</v>
      </c>
      <c r="B5932" t="str">
        <f t="shared" si="831"/>
        <v xml:space="preserve"> jarociński </v>
      </c>
      <c r="C5932" s="4" t="s">
        <v>17</v>
      </c>
      <c r="D5932" s="6">
        <v>5274</v>
      </c>
      <c r="E5932" s="6">
        <v>2535</v>
      </c>
      <c r="F5932" s="6">
        <v>2739</v>
      </c>
      <c r="G5932" t="b">
        <f t="shared" si="827"/>
        <v>0</v>
      </c>
      <c r="H5932" t="b">
        <f t="shared" si="828"/>
        <v>1</v>
      </c>
      <c r="I5932" t="b">
        <f t="shared" si="829"/>
        <v>1</v>
      </c>
      <c r="J5932" t="b">
        <f t="shared" si="830"/>
        <v>0</v>
      </c>
    </row>
    <row r="5933" spans="1:10">
      <c r="A5933" s="1" t="s">
        <v>420</v>
      </c>
      <c r="B5933" t="str">
        <f t="shared" si="831"/>
        <v xml:space="preserve"> jarociński </v>
      </c>
      <c r="C5933" s="4" t="s">
        <v>18</v>
      </c>
      <c r="D5933" s="6">
        <v>4843</v>
      </c>
      <c r="E5933" s="6">
        <v>2293</v>
      </c>
      <c r="F5933" s="6">
        <v>2550</v>
      </c>
      <c r="G5933" t="b">
        <f t="shared" si="827"/>
        <v>0</v>
      </c>
      <c r="H5933" t="b">
        <f t="shared" si="828"/>
        <v>1</v>
      </c>
      <c r="I5933" t="b">
        <f t="shared" si="829"/>
        <v>1</v>
      </c>
      <c r="J5933" t="b">
        <f t="shared" si="830"/>
        <v>0</v>
      </c>
    </row>
    <row r="5934" spans="1:10">
      <c r="A5934" s="1" t="s">
        <v>420</v>
      </c>
      <c r="B5934" t="str">
        <f t="shared" si="831"/>
        <v xml:space="preserve"> jarociński </v>
      </c>
      <c r="C5934" s="4" t="s">
        <v>19</v>
      </c>
      <c r="D5934" s="6">
        <v>4083</v>
      </c>
      <c r="E5934" s="6">
        <v>1841</v>
      </c>
      <c r="F5934" s="6">
        <v>2242</v>
      </c>
      <c r="G5934" t="b">
        <f t="shared" si="827"/>
        <v>0</v>
      </c>
      <c r="H5934" t="b">
        <f t="shared" si="828"/>
        <v>1</v>
      </c>
      <c r="I5934" t="b">
        <f t="shared" si="829"/>
        <v>1</v>
      </c>
      <c r="J5934" t="b">
        <f t="shared" si="830"/>
        <v>0</v>
      </c>
    </row>
    <row r="5935" spans="1:10">
      <c r="A5935" s="1" t="s">
        <v>420</v>
      </c>
      <c r="B5935" t="str">
        <f t="shared" si="831"/>
        <v xml:space="preserve"> jarociński </v>
      </c>
      <c r="C5935" s="4" t="s">
        <v>5</v>
      </c>
      <c r="D5935" s="6">
        <v>6403</v>
      </c>
      <c r="E5935" s="6">
        <v>2332</v>
      </c>
      <c r="F5935" s="6">
        <v>4071</v>
      </c>
      <c r="G5935" t="b">
        <f t="shared" si="827"/>
        <v>1</v>
      </c>
      <c r="H5935" t="b">
        <f t="shared" si="828"/>
        <v>1</v>
      </c>
      <c r="I5935" t="b">
        <f t="shared" si="829"/>
        <v>0</v>
      </c>
      <c r="J5935" t="b">
        <f t="shared" si="830"/>
        <v>0</v>
      </c>
    </row>
    <row r="5936" spans="1:10">
      <c r="A5936" s="1" t="s">
        <v>420</v>
      </c>
      <c r="B5936" t="str">
        <f t="shared" si="831"/>
        <v xml:space="preserve"> jarociński </v>
      </c>
      <c r="C5936" s="4" t="s">
        <v>4</v>
      </c>
      <c r="D5936" s="6">
        <f>SUM(D5934:D5935)</f>
        <v>10486</v>
      </c>
      <c r="E5936" s="6">
        <f>SUM(E5934:E5935)</f>
        <v>4173</v>
      </c>
      <c r="F5936" s="6">
        <f t="shared" ref="F5936" si="835">SUM(F5934:F5935)</f>
        <v>6313</v>
      </c>
      <c r="G5936" t="b">
        <f t="shared" si="827"/>
        <v>1</v>
      </c>
      <c r="H5936" t="b">
        <f t="shared" si="828"/>
        <v>0</v>
      </c>
      <c r="I5936" t="b">
        <f t="shared" si="829"/>
        <v>1</v>
      </c>
      <c r="J5936" t="b">
        <f t="shared" si="830"/>
        <v>0</v>
      </c>
    </row>
    <row r="5937" spans="1:10">
      <c r="A5937" s="1" t="s">
        <v>420</v>
      </c>
      <c r="B5937" t="str">
        <f t="shared" si="831"/>
        <v xml:space="preserve"> kaliski </v>
      </c>
      <c r="C5937" s="4" t="s">
        <v>368</v>
      </c>
      <c r="D5937" s="6">
        <v>82925</v>
      </c>
      <c r="E5937" s="6">
        <v>40795</v>
      </c>
      <c r="F5937" s="6">
        <v>42130</v>
      </c>
      <c r="G5937" t="b">
        <f t="shared" si="827"/>
        <v>1</v>
      </c>
      <c r="H5937" t="b">
        <f t="shared" si="828"/>
        <v>1</v>
      </c>
      <c r="I5937" t="b">
        <f t="shared" si="829"/>
        <v>1</v>
      </c>
      <c r="J5937" t="b">
        <f t="shared" si="830"/>
        <v>1</v>
      </c>
    </row>
    <row r="5938" spans="1:10">
      <c r="A5938" s="1" t="s">
        <v>420</v>
      </c>
      <c r="B5938" t="str">
        <f t="shared" si="831"/>
        <v xml:space="preserve"> kaliski </v>
      </c>
      <c r="C5938" s="4" t="s">
        <v>6</v>
      </c>
      <c r="D5938" s="6">
        <v>4346</v>
      </c>
      <c r="E5938" s="6">
        <v>2213</v>
      </c>
      <c r="F5938" s="6">
        <v>2133</v>
      </c>
      <c r="G5938" t="b">
        <f t="shared" si="827"/>
        <v>0</v>
      </c>
      <c r="H5938" t="b">
        <f t="shared" si="828"/>
        <v>1</v>
      </c>
      <c r="I5938" t="b">
        <f t="shared" si="829"/>
        <v>1</v>
      </c>
      <c r="J5938" t="b">
        <f t="shared" si="830"/>
        <v>0</v>
      </c>
    </row>
    <row r="5939" spans="1:10">
      <c r="A5939" s="1" t="s">
        <v>420</v>
      </c>
      <c r="B5939" t="str">
        <f t="shared" si="831"/>
        <v xml:space="preserve"> kaliski </v>
      </c>
      <c r="C5939" s="4" t="s">
        <v>7</v>
      </c>
      <c r="D5939" s="6">
        <v>4606</v>
      </c>
      <c r="E5939" s="6">
        <v>2374</v>
      </c>
      <c r="F5939" s="6">
        <v>2232</v>
      </c>
      <c r="G5939" t="b">
        <f t="shared" si="827"/>
        <v>0</v>
      </c>
      <c r="H5939" t="b">
        <f t="shared" si="828"/>
        <v>1</v>
      </c>
      <c r="I5939" t="b">
        <f t="shared" si="829"/>
        <v>1</v>
      </c>
      <c r="J5939" t="b">
        <f t="shared" si="830"/>
        <v>0</v>
      </c>
    </row>
    <row r="5940" spans="1:10">
      <c r="A5940" s="1" t="s">
        <v>420</v>
      </c>
      <c r="B5940" t="str">
        <f t="shared" si="831"/>
        <v xml:space="preserve"> kaliski </v>
      </c>
      <c r="C5940" s="4" t="s">
        <v>8</v>
      </c>
      <c r="D5940" s="6">
        <v>4307</v>
      </c>
      <c r="E5940" s="6">
        <v>2175</v>
      </c>
      <c r="F5940" s="6">
        <v>2132</v>
      </c>
      <c r="G5940" t="b">
        <f t="shared" si="827"/>
        <v>0</v>
      </c>
      <c r="H5940" t="b">
        <f t="shared" si="828"/>
        <v>1</v>
      </c>
      <c r="I5940" t="b">
        <f t="shared" si="829"/>
        <v>1</v>
      </c>
      <c r="J5940" t="b">
        <f t="shared" si="830"/>
        <v>0</v>
      </c>
    </row>
    <row r="5941" spans="1:10">
      <c r="A5941" s="1" t="s">
        <v>420</v>
      </c>
      <c r="B5941" t="str">
        <f t="shared" si="831"/>
        <v xml:space="preserve"> kaliski </v>
      </c>
      <c r="C5941" s="4" t="s">
        <v>9</v>
      </c>
      <c r="D5941" s="6">
        <v>4877</v>
      </c>
      <c r="E5941" s="6">
        <v>2461</v>
      </c>
      <c r="F5941" s="6">
        <v>2416</v>
      </c>
      <c r="G5941" t="b">
        <f t="shared" si="827"/>
        <v>0</v>
      </c>
      <c r="H5941" t="b">
        <f t="shared" si="828"/>
        <v>1</v>
      </c>
      <c r="I5941" t="b">
        <f t="shared" si="829"/>
        <v>1</v>
      </c>
      <c r="J5941" t="b">
        <f t="shared" si="830"/>
        <v>0</v>
      </c>
    </row>
    <row r="5942" spans="1:10">
      <c r="A5942" s="1" t="s">
        <v>420</v>
      </c>
      <c r="B5942" t="str">
        <f t="shared" si="831"/>
        <v xml:space="preserve"> kaliski </v>
      </c>
      <c r="C5942" s="4" t="s">
        <v>10</v>
      </c>
      <c r="D5942" s="6">
        <v>5823</v>
      </c>
      <c r="E5942" s="6">
        <v>3018</v>
      </c>
      <c r="F5942" s="6">
        <v>2805</v>
      </c>
      <c r="G5942" t="b">
        <f t="shared" si="827"/>
        <v>0</v>
      </c>
      <c r="H5942" t="b">
        <f t="shared" si="828"/>
        <v>1</v>
      </c>
      <c r="I5942" t="b">
        <f t="shared" si="829"/>
        <v>1</v>
      </c>
      <c r="J5942" t="b">
        <f t="shared" si="830"/>
        <v>0</v>
      </c>
    </row>
    <row r="5943" spans="1:10">
      <c r="A5943" s="1" t="s">
        <v>420</v>
      </c>
      <c r="B5943" t="str">
        <f t="shared" si="831"/>
        <v xml:space="preserve"> kaliski </v>
      </c>
      <c r="C5943" s="4" t="s">
        <v>11</v>
      </c>
      <c r="D5943" s="6">
        <v>6296</v>
      </c>
      <c r="E5943" s="6">
        <v>3178</v>
      </c>
      <c r="F5943" s="6">
        <v>3118</v>
      </c>
      <c r="G5943" t="b">
        <f t="shared" ref="G5943:G6006" si="836">IFERROR(IF(SEARCH(" - ",C5943)&gt;0,FALSE,TRUE),TRUE)</f>
        <v>0</v>
      </c>
      <c r="H5943" t="b">
        <f t="shared" ref="H5943:H6006" si="837">IFERROR(IF(SEARCH("65+",C5943)&gt;0,FALSE,TRUE),TRUE)</f>
        <v>1</v>
      </c>
      <c r="I5943" t="b">
        <f t="shared" ref="I5943:I6006" si="838">IFERROR(IF(SEARCH("70",C5943)&gt;0,FALSE,TRUE),TRUE)</f>
        <v>1</v>
      </c>
      <c r="J5943" t="b">
        <f t="shared" ref="J5943:J6006" si="839">AND(G5943:I5943)</f>
        <v>0</v>
      </c>
    </row>
    <row r="5944" spans="1:10">
      <c r="A5944" s="1" t="s">
        <v>420</v>
      </c>
      <c r="B5944" t="str">
        <f t="shared" ref="B5944:B6007" si="840">IF(C5943="65+",C5944,B5943)</f>
        <v xml:space="preserve"> kaliski </v>
      </c>
      <c r="C5944" s="4" t="s">
        <v>12</v>
      </c>
      <c r="D5944" s="6">
        <v>6402</v>
      </c>
      <c r="E5944" s="6">
        <v>3310</v>
      </c>
      <c r="F5944" s="6">
        <v>3092</v>
      </c>
      <c r="G5944" t="b">
        <f t="shared" si="836"/>
        <v>0</v>
      </c>
      <c r="H5944" t="b">
        <f t="shared" si="837"/>
        <v>1</v>
      </c>
      <c r="I5944" t="b">
        <f t="shared" si="838"/>
        <v>1</v>
      </c>
      <c r="J5944" t="b">
        <f t="shared" si="839"/>
        <v>0</v>
      </c>
    </row>
    <row r="5945" spans="1:10">
      <c r="A5945" s="1" t="s">
        <v>420</v>
      </c>
      <c r="B5945" t="str">
        <f t="shared" si="840"/>
        <v xml:space="preserve"> kaliski </v>
      </c>
      <c r="C5945" s="4" t="s">
        <v>13</v>
      </c>
      <c r="D5945" s="6">
        <v>6347</v>
      </c>
      <c r="E5945" s="6">
        <v>3272</v>
      </c>
      <c r="F5945" s="6">
        <v>3075</v>
      </c>
      <c r="G5945" t="b">
        <f t="shared" si="836"/>
        <v>0</v>
      </c>
      <c r="H5945" t="b">
        <f t="shared" si="837"/>
        <v>1</v>
      </c>
      <c r="I5945" t="b">
        <f t="shared" si="838"/>
        <v>1</v>
      </c>
      <c r="J5945" t="b">
        <f t="shared" si="839"/>
        <v>0</v>
      </c>
    </row>
    <row r="5946" spans="1:10">
      <c r="A5946" s="1" t="s">
        <v>420</v>
      </c>
      <c r="B5946" t="str">
        <f t="shared" si="840"/>
        <v xml:space="preserve"> kaliski </v>
      </c>
      <c r="C5946" s="4" t="s">
        <v>14</v>
      </c>
      <c r="D5946" s="6">
        <v>6109</v>
      </c>
      <c r="E5946" s="6">
        <v>3114</v>
      </c>
      <c r="F5946" s="6">
        <v>2995</v>
      </c>
      <c r="G5946" t="b">
        <f t="shared" si="836"/>
        <v>0</v>
      </c>
      <c r="H5946" t="b">
        <f t="shared" si="837"/>
        <v>1</v>
      </c>
      <c r="I5946" t="b">
        <f t="shared" si="838"/>
        <v>1</v>
      </c>
      <c r="J5946" t="b">
        <f t="shared" si="839"/>
        <v>0</v>
      </c>
    </row>
    <row r="5947" spans="1:10">
      <c r="A5947" s="1" t="s">
        <v>420</v>
      </c>
      <c r="B5947" t="str">
        <f t="shared" si="840"/>
        <v xml:space="preserve"> kaliski </v>
      </c>
      <c r="C5947" s="4" t="s">
        <v>15</v>
      </c>
      <c r="D5947" s="6">
        <v>5503</v>
      </c>
      <c r="E5947" s="6">
        <v>2793</v>
      </c>
      <c r="F5947" s="6">
        <v>2710</v>
      </c>
      <c r="G5947" t="b">
        <f t="shared" si="836"/>
        <v>0</v>
      </c>
      <c r="H5947" t="b">
        <f t="shared" si="837"/>
        <v>1</v>
      </c>
      <c r="I5947" t="b">
        <f t="shared" si="838"/>
        <v>1</v>
      </c>
      <c r="J5947" t="b">
        <f t="shared" si="839"/>
        <v>0</v>
      </c>
    </row>
    <row r="5948" spans="1:10">
      <c r="A5948" s="1" t="s">
        <v>420</v>
      </c>
      <c r="B5948" t="str">
        <f t="shared" si="840"/>
        <v xml:space="preserve"> kaliski </v>
      </c>
      <c r="C5948" s="4" t="s">
        <v>16</v>
      </c>
      <c r="D5948" s="6">
        <v>5379</v>
      </c>
      <c r="E5948" s="6">
        <v>2708</v>
      </c>
      <c r="F5948" s="6">
        <v>2671</v>
      </c>
      <c r="G5948" t="b">
        <f t="shared" si="836"/>
        <v>0</v>
      </c>
      <c r="H5948" t="b">
        <f t="shared" si="837"/>
        <v>1</v>
      </c>
      <c r="I5948" t="b">
        <f t="shared" si="838"/>
        <v>1</v>
      </c>
      <c r="J5948" t="b">
        <f t="shared" si="839"/>
        <v>0</v>
      </c>
    </row>
    <row r="5949" spans="1:10">
      <c r="A5949" s="1" t="s">
        <v>420</v>
      </c>
      <c r="B5949" t="str">
        <f t="shared" si="840"/>
        <v xml:space="preserve"> kaliski </v>
      </c>
      <c r="C5949" s="4" t="s">
        <v>17</v>
      </c>
      <c r="D5949" s="6">
        <v>5605</v>
      </c>
      <c r="E5949" s="6">
        <v>2873</v>
      </c>
      <c r="F5949" s="6">
        <v>2732</v>
      </c>
      <c r="G5949" t="b">
        <f t="shared" si="836"/>
        <v>0</v>
      </c>
      <c r="H5949" t="b">
        <f t="shared" si="837"/>
        <v>1</v>
      </c>
      <c r="I5949" t="b">
        <f t="shared" si="838"/>
        <v>1</v>
      </c>
      <c r="J5949" t="b">
        <f t="shared" si="839"/>
        <v>0</v>
      </c>
    </row>
    <row r="5950" spans="1:10">
      <c r="A5950" s="1" t="s">
        <v>420</v>
      </c>
      <c r="B5950" t="str">
        <f t="shared" si="840"/>
        <v xml:space="preserve"> kaliski </v>
      </c>
      <c r="C5950" s="4" t="s">
        <v>18</v>
      </c>
      <c r="D5950" s="6">
        <v>5078</v>
      </c>
      <c r="E5950" s="6">
        <v>2447</v>
      </c>
      <c r="F5950" s="6">
        <v>2631</v>
      </c>
      <c r="G5950" t="b">
        <f t="shared" si="836"/>
        <v>0</v>
      </c>
      <c r="H5950" t="b">
        <f t="shared" si="837"/>
        <v>1</v>
      </c>
      <c r="I5950" t="b">
        <f t="shared" si="838"/>
        <v>1</v>
      </c>
      <c r="J5950" t="b">
        <f t="shared" si="839"/>
        <v>0</v>
      </c>
    </row>
    <row r="5951" spans="1:10">
      <c r="A5951" s="1" t="s">
        <v>420</v>
      </c>
      <c r="B5951" t="str">
        <f t="shared" si="840"/>
        <v xml:space="preserve"> kaliski </v>
      </c>
      <c r="C5951" s="4" t="s">
        <v>19</v>
      </c>
      <c r="D5951" s="6">
        <v>4317</v>
      </c>
      <c r="E5951" s="6">
        <v>1957</v>
      </c>
      <c r="F5951" s="6">
        <v>2360</v>
      </c>
      <c r="G5951" t="b">
        <f t="shared" si="836"/>
        <v>0</v>
      </c>
      <c r="H5951" t="b">
        <f t="shared" si="837"/>
        <v>1</v>
      </c>
      <c r="I5951" t="b">
        <f t="shared" si="838"/>
        <v>1</v>
      </c>
      <c r="J5951" t="b">
        <f t="shared" si="839"/>
        <v>0</v>
      </c>
    </row>
    <row r="5952" spans="1:10">
      <c r="A5952" s="1" t="s">
        <v>420</v>
      </c>
      <c r="B5952" t="str">
        <f t="shared" si="840"/>
        <v xml:space="preserve"> kaliski </v>
      </c>
      <c r="C5952" s="4" t="s">
        <v>5</v>
      </c>
      <c r="D5952" s="6">
        <v>7930</v>
      </c>
      <c r="E5952" s="6">
        <v>2902</v>
      </c>
      <c r="F5952" s="6">
        <v>5028</v>
      </c>
      <c r="G5952" t="b">
        <f t="shared" si="836"/>
        <v>1</v>
      </c>
      <c r="H5952" t="b">
        <f t="shared" si="837"/>
        <v>1</v>
      </c>
      <c r="I5952" t="b">
        <f t="shared" si="838"/>
        <v>0</v>
      </c>
      <c r="J5952" t="b">
        <f t="shared" si="839"/>
        <v>0</v>
      </c>
    </row>
    <row r="5953" spans="1:10">
      <c r="A5953" s="1" t="s">
        <v>420</v>
      </c>
      <c r="B5953" t="str">
        <f t="shared" si="840"/>
        <v xml:space="preserve"> kaliski </v>
      </c>
      <c r="C5953" s="4" t="s">
        <v>4</v>
      </c>
      <c r="D5953" s="6">
        <f>SUM(D5951:D5952)</f>
        <v>12247</v>
      </c>
      <c r="E5953" s="6">
        <f>SUM(E5951:E5952)</f>
        <v>4859</v>
      </c>
      <c r="F5953" s="6">
        <f t="shared" ref="F5953" si="841">SUM(F5951:F5952)</f>
        <v>7388</v>
      </c>
      <c r="G5953" t="b">
        <f t="shared" si="836"/>
        <v>1</v>
      </c>
      <c r="H5953" t="b">
        <f t="shared" si="837"/>
        <v>0</v>
      </c>
      <c r="I5953" t="b">
        <f t="shared" si="838"/>
        <v>1</v>
      </c>
      <c r="J5953" t="b">
        <f t="shared" si="839"/>
        <v>0</v>
      </c>
    </row>
    <row r="5954" spans="1:10">
      <c r="A5954" s="1" t="s">
        <v>420</v>
      </c>
      <c r="B5954" t="str">
        <f t="shared" si="840"/>
        <v xml:space="preserve"> kępiński </v>
      </c>
      <c r="C5954" s="4" t="s">
        <v>369</v>
      </c>
      <c r="D5954" s="6">
        <v>56412</v>
      </c>
      <c r="E5954" s="6">
        <v>27982</v>
      </c>
      <c r="F5954" s="6">
        <v>28430</v>
      </c>
      <c r="G5954" t="b">
        <f t="shared" si="836"/>
        <v>1</v>
      </c>
      <c r="H5954" t="b">
        <f t="shared" si="837"/>
        <v>1</v>
      </c>
      <c r="I5954" t="b">
        <f t="shared" si="838"/>
        <v>1</v>
      </c>
      <c r="J5954" t="b">
        <f t="shared" si="839"/>
        <v>1</v>
      </c>
    </row>
    <row r="5955" spans="1:10">
      <c r="A5955" s="1" t="s">
        <v>420</v>
      </c>
      <c r="B5955" t="str">
        <f t="shared" si="840"/>
        <v xml:space="preserve"> kępiński </v>
      </c>
      <c r="C5955" s="4" t="s">
        <v>6</v>
      </c>
      <c r="D5955" s="6">
        <v>2979</v>
      </c>
      <c r="E5955" s="6">
        <v>1499</v>
      </c>
      <c r="F5955" s="6">
        <v>1480</v>
      </c>
      <c r="G5955" t="b">
        <f t="shared" si="836"/>
        <v>0</v>
      </c>
      <c r="H5955" t="b">
        <f t="shared" si="837"/>
        <v>1</v>
      </c>
      <c r="I5955" t="b">
        <f t="shared" si="838"/>
        <v>1</v>
      </c>
      <c r="J5955" t="b">
        <f t="shared" si="839"/>
        <v>0</v>
      </c>
    </row>
    <row r="5956" spans="1:10">
      <c r="A5956" s="1" t="s">
        <v>420</v>
      </c>
      <c r="B5956" t="str">
        <f t="shared" si="840"/>
        <v xml:space="preserve"> kępiński </v>
      </c>
      <c r="C5956" s="4" t="s">
        <v>7</v>
      </c>
      <c r="D5956" s="6">
        <v>3237</v>
      </c>
      <c r="E5956" s="6">
        <v>1694</v>
      </c>
      <c r="F5956" s="6">
        <v>1543</v>
      </c>
      <c r="G5956" t="b">
        <f t="shared" si="836"/>
        <v>0</v>
      </c>
      <c r="H5956" t="b">
        <f t="shared" si="837"/>
        <v>1</v>
      </c>
      <c r="I5956" t="b">
        <f t="shared" si="838"/>
        <v>1</v>
      </c>
      <c r="J5956" t="b">
        <f t="shared" si="839"/>
        <v>0</v>
      </c>
    </row>
    <row r="5957" spans="1:10">
      <c r="A5957" s="1" t="s">
        <v>420</v>
      </c>
      <c r="B5957" t="str">
        <f t="shared" si="840"/>
        <v xml:space="preserve"> kępiński </v>
      </c>
      <c r="C5957" s="4" t="s">
        <v>8</v>
      </c>
      <c r="D5957" s="6">
        <v>2969</v>
      </c>
      <c r="E5957" s="6">
        <v>1539</v>
      </c>
      <c r="F5957" s="6">
        <v>1430</v>
      </c>
      <c r="G5957" t="b">
        <f t="shared" si="836"/>
        <v>0</v>
      </c>
      <c r="H5957" t="b">
        <f t="shared" si="837"/>
        <v>1</v>
      </c>
      <c r="I5957" t="b">
        <f t="shared" si="838"/>
        <v>1</v>
      </c>
      <c r="J5957" t="b">
        <f t="shared" si="839"/>
        <v>0</v>
      </c>
    </row>
    <row r="5958" spans="1:10">
      <c r="A5958" s="1" t="s">
        <v>420</v>
      </c>
      <c r="B5958" t="str">
        <f t="shared" si="840"/>
        <v xml:space="preserve"> kępiński </v>
      </c>
      <c r="C5958" s="4" t="s">
        <v>9</v>
      </c>
      <c r="D5958" s="6">
        <v>3152</v>
      </c>
      <c r="E5958" s="6">
        <v>1597</v>
      </c>
      <c r="F5958" s="6">
        <v>1555</v>
      </c>
      <c r="G5958" t="b">
        <f t="shared" si="836"/>
        <v>0</v>
      </c>
      <c r="H5958" t="b">
        <f t="shared" si="837"/>
        <v>1</v>
      </c>
      <c r="I5958" t="b">
        <f t="shared" si="838"/>
        <v>1</v>
      </c>
      <c r="J5958" t="b">
        <f t="shared" si="839"/>
        <v>0</v>
      </c>
    </row>
    <row r="5959" spans="1:10">
      <c r="A5959" s="1" t="s">
        <v>420</v>
      </c>
      <c r="B5959" t="str">
        <f t="shared" si="840"/>
        <v xml:space="preserve"> kępiński </v>
      </c>
      <c r="C5959" s="4" t="s">
        <v>10</v>
      </c>
      <c r="D5959" s="6">
        <v>3884</v>
      </c>
      <c r="E5959" s="6">
        <v>1983</v>
      </c>
      <c r="F5959" s="6">
        <v>1901</v>
      </c>
      <c r="G5959" t="b">
        <f t="shared" si="836"/>
        <v>0</v>
      </c>
      <c r="H5959" t="b">
        <f t="shared" si="837"/>
        <v>1</v>
      </c>
      <c r="I5959" t="b">
        <f t="shared" si="838"/>
        <v>1</v>
      </c>
      <c r="J5959" t="b">
        <f t="shared" si="839"/>
        <v>0</v>
      </c>
    </row>
    <row r="5960" spans="1:10">
      <c r="A5960" s="1" t="s">
        <v>420</v>
      </c>
      <c r="B5960" t="str">
        <f t="shared" si="840"/>
        <v xml:space="preserve"> kępiński </v>
      </c>
      <c r="C5960" s="4" t="s">
        <v>11</v>
      </c>
      <c r="D5960" s="6">
        <v>4326</v>
      </c>
      <c r="E5960" s="6">
        <v>2210</v>
      </c>
      <c r="F5960" s="6">
        <v>2116</v>
      </c>
      <c r="G5960" t="b">
        <f t="shared" si="836"/>
        <v>0</v>
      </c>
      <c r="H5960" t="b">
        <f t="shared" si="837"/>
        <v>1</v>
      </c>
      <c r="I5960" t="b">
        <f t="shared" si="838"/>
        <v>1</v>
      </c>
      <c r="J5960" t="b">
        <f t="shared" si="839"/>
        <v>0</v>
      </c>
    </row>
    <row r="5961" spans="1:10">
      <c r="A5961" s="1" t="s">
        <v>420</v>
      </c>
      <c r="B5961" t="str">
        <f t="shared" si="840"/>
        <v xml:space="preserve"> kępiński </v>
      </c>
      <c r="C5961" s="4" t="s">
        <v>12</v>
      </c>
      <c r="D5961" s="6">
        <v>4669</v>
      </c>
      <c r="E5961" s="6">
        <v>2471</v>
      </c>
      <c r="F5961" s="6">
        <v>2198</v>
      </c>
      <c r="G5961" t="b">
        <f t="shared" si="836"/>
        <v>0</v>
      </c>
      <c r="H5961" t="b">
        <f t="shared" si="837"/>
        <v>1</v>
      </c>
      <c r="I5961" t="b">
        <f t="shared" si="838"/>
        <v>1</v>
      </c>
      <c r="J5961" t="b">
        <f t="shared" si="839"/>
        <v>0</v>
      </c>
    </row>
    <row r="5962" spans="1:10">
      <c r="A5962" s="1" t="s">
        <v>420</v>
      </c>
      <c r="B5962" t="str">
        <f t="shared" si="840"/>
        <v xml:space="preserve"> kępiński </v>
      </c>
      <c r="C5962" s="4" t="s">
        <v>13</v>
      </c>
      <c r="D5962" s="6">
        <v>4406</v>
      </c>
      <c r="E5962" s="6">
        <v>2270</v>
      </c>
      <c r="F5962" s="6">
        <v>2136</v>
      </c>
      <c r="G5962" t="b">
        <f t="shared" si="836"/>
        <v>0</v>
      </c>
      <c r="H5962" t="b">
        <f t="shared" si="837"/>
        <v>1</v>
      </c>
      <c r="I5962" t="b">
        <f t="shared" si="838"/>
        <v>1</v>
      </c>
      <c r="J5962" t="b">
        <f t="shared" si="839"/>
        <v>0</v>
      </c>
    </row>
    <row r="5963" spans="1:10">
      <c r="A5963" s="1" t="s">
        <v>420</v>
      </c>
      <c r="B5963" t="str">
        <f t="shared" si="840"/>
        <v xml:space="preserve"> kępiński </v>
      </c>
      <c r="C5963" s="4" t="s">
        <v>14</v>
      </c>
      <c r="D5963" s="6">
        <v>4196</v>
      </c>
      <c r="E5963" s="6">
        <v>2158</v>
      </c>
      <c r="F5963" s="6">
        <v>2038</v>
      </c>
      <c r="G5963" t="b">
        <f t="shared" si="836"/>
        <v>0</v>
      </c>
      <c r="H5963" t="b">
        <f t="shared" si="837"/>
        <v>1</v>
      </c>
      <c r="I5963" t="b">
        <f t="shared" si="838"/>
        <v>1</v>
      </c>
      <c r="J5963" t="b">
        <f t="shared" si="839"/>
        <v>0</v>
      </c>
    </row>
    <row r="5964" spans="1:10">
      <c r="A5964" s="1" t="s">
        <v>420</v>
      </c>
      <c r="B5964" t="str">
        <f t="shared" si="840"/>
        <v xml:space="preserve"> kępiński </v>
      </c>
      <c r="C5964" s="4" t="s">
        <v>15</v>
      </c>
      <c r="D5964" s="6">
        <v>3549</v>
      </c>
      <c r="E5964" s="6">
        <v>1802</v>
      </c>
      <c r="F5964" s="6">
        <v>1747</v>
      </c>
      <c r="G5964" t="b">
        <f t="shared" si="836"/>
        <v>0</v>
      </c>
      <c r="H5964" t="b">
        <f t="shared" si="837"/>
        <v>1</v>
      </c>
      <c r="I5964" t="b">
        <f t="shared" si="838"/>
        <v>1</v>
      </c>
      <c r="J5964" t="b">
        <f t="shared" si="839"/>
        <v>0</v>
      </c>
    </row>
    <row r="5965" spans="1:10">
      <c r="A5965" s="1" t="s">
        <v>420</v>
      </c>
      <c r="B5965" t="str">
        <f t="shared" si="840"/>
        <v xml:space="preserve"> kępiński </v>
      </c>
      <c r="C5965" s="4" t="s">
        <v>16</v>
      </c>
      <c r="D5965" s="6">
        <v>3487</v>
      </c>
      <c r="E5965" s="6">
        <v>1787</v>
      </c>
      <c r="F5965" s="6">
        <v>1700</v>
      </c>
      <c r="G5965" t="b">
        <f t="shared" si="836"/>
        <v>0</v>
      </c>
      <c r="H5965" t="b">
        <f t="shared" si="837"/>
        <v>1</v>
      </c>
      <c r="I5965" t="b">
        <f t="shared" si="838"/>
        <v>1</v>
      </c>
      <c r="J5965" t="b">
        <f t="shared" si="839"/>
        <v>0</v>
      </c>
    </row>
    <row r="5966" spans="1:10">
      <c r="A5966" s="1" t="s">
        <v>420</v>
      </c>
      <c r="B5966" t="str">
        <f t="shared" si="840"/>
        <v xml:space="preserve"> kępiński </v>
      </c>
      <c r="C5966" s="4" t="s">
        <v>17</v>
      </c>
      <c r="D5966" s="6">
        <v>3894</v>
      </c>
      <c r="E5966" s="6">
        <v>1945</v>
      </c>
      <c r="F5966" s="6">
        <v>1949</v>
      </c>
      <c r="G5966" t="b">
        <f t="shared" si="836"/>
        <v>0</v>
      </c>
      <c r="H5966" t="b">
        <f t="shared" si="837"/>
        <v>1</v>
      </c>
      <c r="I5966" t="b">
        <f t="shared" si="838"/>
        <v>1</v>
      </c>
      <c r="J5966" t="b">
        <f t="shared" si="839"/>
        <v>0</v>
      </c>
    </row>
    <row r="5967" spans="1:10">
      <c r="A5967" s="1" t="s">
        <v>420</v>
      </c>
      <c r="B5967" t="str">
        <f t="shared" si="840"/>
        <v xml:space="preserve"> kępiński </v>
      </c>
      <c r="C5967" s="4" t="s">
        <v>18</v>
      </c>
      <c r="D5967" s="6">
        <v>3653</v>
      </c>
      <c r="E5967" s="6">
        <v>1748</v>
      </c>
      <c r="F5967" s="6">
        <v>1905</v>
      </c>
      <c r="G5967" t="b">
        <f t="shared" si="836"/>
        <v>0</v>
      </c>
      <c r="H5967" t="b">
        <f t="shared" si="837"/>
        <v>1</v>
      </c>
      <c r="I5967" t="b">
        <f t="shared" si="838"/>
        <v>1</v>
      </c>
      <c r="J5967" t="b">
        <f t="shared" si="839"/>
        <v>0</v>
      </c>
    </row>
    <row r="5968" spans="1:10">
      <c r="A5968" s="1" t="s">
        <v>420</v>
      </c>
      <c r="B5968" t="str">
        <f t="shared" si="840"/>
        <v xml:space="preserve"> kępiński </v>
      </c>
      <c r="C5968" s="4" t="s">
        <v>19</v>
      </c>
      <c r="D5968" s="6">
        <v>3145</v>
      </c>
      <c r="E5968" s="6">
        <v>1458</v>
      </c>
      <c r="F5968" s="6">
        <v>1687</v>
      </c>
      <c r="G5968" t="b">
        <f t="shared" si="836"/>
        <v>0</v>
      </c>
      <c r="H5968" t="b">
        <f t="shared" si="837"/>
        <v>1</v>
      </c>
      <c r="I5968" t="b">
        <f t="shared" si="838"/>
        <v>1</v>
      </c>
      <c r="J5968" t="b">
        <f t="shared" si="839"/>
        <v>0</v>
      </c>
    </row>
    <row r="5969" spans="1:10">
      <c r="A5969" s="1" t="s">
        <v>420</v>
      </c>
      <c r="B5969" t="str">
        <f t="shared" si="840"/>
        <v xml:space="preserve"> kępiński </v>
      </c>
      <c r="C5969" s="4" t="s">
        <v>5</v>
      </c>
      <c r="D5969" s="6">
        <v>4866</v>
      </c>
      <c r="E5969" s="6">
        <v>1821</v>
      </c>
      <c r="F5969" s="6">
        <v>3045</v>
      </c>
      <c r="G5969" t="b">
        <f t="shared" si="836"/>
        <v>1</v>
      </c>
      <c r="H5969" t="b">
        <f t="shared" si="837"/>
        <v>1</v>
      </c>
      <c r="I5969" t="b">
        <f t="shared" si="838"/>
        <v>0</v>
      </c>
      <c r="J5969" t="b">
        <f t="shared" si="839"/>
        <v>0</v>
      </c>
    </row>
    <row r="5970" spans="1:10">
      <c r="A5970" s="1" t="s">
        <v>420</v>
      </c>
      <c r="B5970" t="str">
        <f t="shared" si="840"/>
        <v xml:space="preserve"> kępiński </v>
      </c>
      <c r="C5970" s="4" t="s">
        <v>4</v>
      </c>
      <c r="D5970" s="6">
        <f>SUM(D5968:D5969)</f>
        <v>8011</v>
      </c>
      <c r="E5970" s="6">
        <f>SUM(E5968:E5969)</f>
        <v>3279</v>
      </c>
      <c r="F5970" s="6">
        <f t="shared" ref="F5970" si="842">SUM(F5968:F5969)</f>
        <v>4732</v>
      </c>
      <c r="G5970" t="b">
        <f t="shared" si="836"/>
        <v>1</v>
      </c>
      <c r="H5970" t="b">
        <f t="shared" si="837"/>
        <v>0</v>
      </c>
      <c r="I5970" t="b">
        <f t="shared" si="838"/>
        <v>1</v>
      </c>
      <c r="J5970" t="b">
        <f t="shared" si="839"/>
        <v>0</v>
      </c>
    </row>
    <row r="5971" spans="1:10">
      <c r="A5971" s="1" t="s">
        <v>420</v>
      </c>
      <c r="B5971" t="str">
        <f t="shared" si="840"/>
        <v xml:space="preserve"> kolski </v>
      </c>
      <c r="C5971" s="4" t="s">
        <v>370</v>
      </c>
      <c r="D5971" s="6">
        <v>88218</v>
      </c>
      <c r="E5971" s="6">
        <v>43255</v>
      </c>
      <c r="F5971" s="6">
        <v>44963</v>
      </c>
      <c r="G5971" t="b">
        <f t="shared" si="836"/>
        <v>1</v>
      </c>
      <c r="H5971" t="b">
        <f t="shared" si="837"/>
        <v>1</v>
      </c>
      <c r="I5971" t="b">
        <f t="shared" si="838"/>
        <v>1</v>
      </c>
      <c r="J5971" t="b">
        <f t="shared" si="839"/>
        <v>1</v>
      </c>
    </row>
    <row r="5972" spans="1:10">
      <c r="A5972" s="1" t="s">
        <v>420</v>
      </c>
      <c r="B5972" t="str">
        <f t="shared" si="840"/>
        <v xml:space="preserve"> kolski </v>
      </c>
      <c r="C5972" s="4" t="s">
        <v>6</v>
      </c>
      <c r="D5972" s="6">
        <v>4232</v>
      </c>
      <c r="E5972" s="6">
        <v>2199</v>
      </c>
      <c r="F5972" s="6">
        <v>2033</v>
      </c>
      <c r="G5972" t="b">
        <f t="shared" si="836"/>
        <v>0</v>
      </c>
      <c r="H5972" t="b">
        <f t="shared" si="837"/>
        <v>1</v>
      </c>
      <c r="I5972" t="b">
        <f t="shared" si="838"/>
        <v>1</v>
      </c>
      <c r="J5972" t="b">
        <f t="shared" si="839"/>
        <v>0</v>
      </c>
    </row>
    <row r="5973" spans="1:10">
      <c r="A5973" s="1" t="s">
        <v>420</v>
      </c>
      <c r="B5973" t="str">
        <f t="shared" si="840"/>
        <v xml:space="preserve"> kolski </v>
      </c>
      <c r="C5973" s="4" t="s">
        <v>7</v>
      </c>
      <c r="D5973" s="6">
        <v>4882</v>
      </c>
      <c r="E5973" s="6">
        <v>2506</v>
      </c>
      <c r="F5973" s="6">
        <v>2376</v>
      </c>
      <c r="G5973" t="b">
        <f t="shared" si="836"/>
        <v>0</v>
      </c>
      <c r="H5973" t="b">
        <f t="shared" si="837"/>
        <v>1</v>
      </c>
      <c r="I5973" t="b">
        <f t="shared" si="838"/>
        <v>1</v>
      </c>
      <c r="J5973" t="b">
        <f t="shared" si="839"/>
        <v>0</v>
      </c>
    </row>
    <row r="5974" spans="1:10">
      <c r="A5974" s="1" t="s">
        <v>420</v>
      </c>
      <c r="B5974" t="str">
        <f t="shared" si="840"/>
        <v xml:space="preserve"> kolski </v>
      </c>
      <c r="C5974" s="4" t="s">
        <v>8</v>
      </c>
      <c r="D5974" s="6">
        <v>4321</v>
      </c>
      <c r="E5974" s="6">
        <v>2215</v>
      </c>
      <c r="F5974" s="6">
        <v>2106</v>
      </c>
      <c r="G5974" t="b">
        <f t="shared" si="836"/>
        <v>0</v>
      </c>
      <c r="H5974" t="b">
        <f t="shared" si="837"/>
        <v>1</v>
      </c>
      <c r="I5974" t="b">
        <f t="shared" si="838"/>
        <v>1</v>
      </c>
      <c r="J5974" t="b">
        <f t="shared" si="839"/>
        <v>0</v>
      </c>
    </row>
    <row r="5975" spans="1:10">
      <c r="A5975" s="1" t="s">
        <v>420</v>
      </c>
      <c r="B5975" t="str">
        <f t="shared" si="840"/>
        <v xml:space="preserve"> kolski </v>
      </c>
      <c r="C5975" s="4" t="s">
        <v>9</v>
      </c>
      <c r="D5975" s="6">
        <v>4934</v>
      </c>
      <c r="E5975" s="6">
        <v>2544</v>
      </c>
      <c r="F5975" s="6">
        <v>2390</v>
      </c>
      <c r="G5975" t="b">
        <f t="shared" si="836"/>
        <v>0</v>
      </c>
      <c r="H5975" t="b">
        <f t="shared" si="837"/>
        <v>1</v>
      </c>
      <c r="I5975" t="b">
        <f t="shared" si="838"/>
        <v>1</v>
      </c>
      <c r="J5975" t="b">
        <f t="shared" si="839"/>
        <v>0</v>
      </c>
    </row>
    <row r="5976" spans="1:10">
      <c r="A5976" s="1" t="s">
        <v>420</v>
      </c>
      <c r="B5976" t="str">
        <f t="shared" si="840"/>
        <v xml:space="preserve"> kolski </v>
      </c>
      <c r="C5976" s="4" t="s">
        <v>10</v>
      </c>
      <c r="D5976" s="6">
        <v>6091</v>
      </c>
      <c r="E5976" s="6">
        <v>3157</v>
      </c>
      <c r="F5976" s="6">
        <v>2934</v>
      </c>
      <c r="G5976" t="b">
        <f t="shared" si="836"/>
        <v>0</v>
      </c>
      <c r="H5976" t="b">
        <f t="shared" si="837"/>
        <v>1</v>
      </c>
      <c r="I5976" t="b">
        <f t="shared" si="838"/>
        <v>1</v>
      </c>
      <c r="J5976" t="b">
        <f t="shared" si="839"/>
        <v>0</v>
      </c>
    </row>
    <row r="5977" spans="1:10">
      <c r="A5977" s="1" t="s">
        <v>420</v>
      </c>
      <c r="B5977" t="str">
        <f t="shared" si="840"/>
        <v xml:space="preserve"> kolski </v>
      </c>
      <c r="C5977" s="4" t="s">
        <v>11</v>
      </c>
      <c r="D5977" s="6">
        <v>6391</v>
      </c>
      <c r="E5977" s="6">
        <v>3344</v>
      </c>
      <c r="F5977" s="6">
        <v>3047</v>
      </c>
      <c r="G5977" t="b">
        <f t="shared" si="836"/>
        <v>0</v>
      </c>
      <c r="H5977" t="b">
        <f t="shared" si="837"/>
        <v>1</v>
      </c>
      <c r="I5977" t="b">
        <f t="shared" si="838"/>
        <v>1</v>
      </c>
      <c r="J5977" t="b">
        <f t="shared" si="839"/>
        <v>0</v>
      </c>
    </row>
    <row r="5978" spans="1:10">
      <c r="A5978" s="1" t="s">
        <v>420</v>
      </c>
      <c r="B5978" t="str">
        <f t="shared" si="840"/>
        <v xml:space="preserve"> kolski </v>
      </c>
      <c r="C5978" s="4" t="s">
        <v>12</v>
      </c>
      <c r="D5978" s="6">
        <v>6704</v>
      </c>
      <c r="E5978" s="6">
        <v>3458</v>
      </c>
      <c r="F5978" s="6">
        <v>3246</v>
      </c>
      <c r="G5978" t="b">
        <f t="shared" si="836"/>
        <v>0</v>
      </c>
      <c r="H5978" t="b">
        <f t="shared" si="837"/>
        <v>1</v>
      </c>
      <c r="I5978" t="b">
        <f t="shared" si="838"/>
        <v>1</v>
      </c>
      <c r="J5978" t="b">
        <f t="shared" si="839"/>
        <v>0</v>
      </c>
    </row>
    <row r="5979" spans="1:10">
      <c r="A5979" s="1" t="s">
        <v>420</v>
      </c>
      <c r="B5979" t="str">
        <f t="shared" si="840"/>
        <v xml:space="preserve"> kolski </v>
      </c>
      <c r="C5979" s="4" t="s">
        <v>13</v>
      </c>
      <c r="D5979" s="6">
        <v>6662</v>
      </c>
      <c r="E5979" s="6">
        <v>3450</v>
      </c>
      <c r="F5979" s="6">
        <v>3212</v>
      </c>
      <c r="G5979" t="b">
        <f t="shared" si="836"/>
        <v>0</v>
      </c>
      <c r="H5979" t="b">
        <f t="shared" si="837"/>
        <v>1</v>
      </c>
      <c r="I5979" t="b">
        <f t="shared" si="838"/>
        <v>1</v>
      </c>
      <c r="J5979" t="b">
        <f t="shared" si="839"/>
        <v>0</v>
      </c>
    </row>
    <row r="5980" spans="1:10">
      <c r="A5980" s="1" t="s">
        <v>420</v>
      </c>
      <c r="B5980" t="str">
        <f t="shared" si="840"/>
        <v xml:space="preserve"> kolski </v>
      </c>
      <c r="C5980" s="4" t="s">
        <v>14</v>
      </c>
      <c r="D5980" s="6">
        <v>6408</v>
      </c>
      <c r="E5980" s="6">
        <v>3260</v>
      </c>
      <c r="F5980" s="6">
        <v>3148</v>
      </c>
      <c r="G5980" t="b">
        <f t="shared" si="836"/>
        <v>0</v>
      </c>
      <c r="H5980" t="b">
        <f t="shared" si="837"/>
        <v>1</v>
      </c>
      <c r="I5980" t="b">
        <f t="shared" si="838"/>
        <v>1</v>
      </c>
      <c r="J5980" t="b">
        <f t="shared" si="839"/>
        <v>0</v>
      </c>
    </row>
    <row r="5981" spans="1:10">
      <c r="A5981" s="1" t="s">
        <v>420</v>
      </c>
      <c r="B5981" t="str">
        <f t="shared" si="840"/>
        <v xml:space="preserve"> kolski </v>
      </c>
      <c r="C5981" s="4" t="s">
        <v>15</v>
      </c>
      <c r="D5981" s="6">
        <v>5582</v>
      </c>
      <c r="E5981" s="6">
        <v>2849</v>
      </c>
      <c r="F5981" s="6">
        <v>2733</v>
      </c>
      <c r="G5981" t="b">
        <f t="shared" si="836"/>
        <v>0</v>
      </c>
      <c r="H5981" t="b">
        <f t="shared" si="837"/>
        <v>1</v>
      </c>
      <c r="I5981" t="b">
        <f t="shared" si="838"/>
        <v>1</v>
      </c>
      <c r="J5981" t="b">
        <f t="shared" si="839"/>
        <v>0</v>
      </c>
    </row>
    <row r="5982" spans="1:10">
      <c r="A5982" s="1" t="s">
        <v>420</v>
      </c>
      <c r="B5982" t="str">
        <f t="shared" si="840"/>
        <v xml:space="preserve"> kolski </v>
      </c>
      <c r="C5982" s="4" t="s">
        <v>16</v>
      </c>
      <c r="D5982" s="6">
        <v>5502</v>
      </c>
      <c r="E5982" s="6">
        <v>2731</v>
      </c>
      <c r="F5982" s="6">
        <v>2771</v>
      </c>
      <c r="G5982" t="b">
        <f t="shared" si="836"/>
        <v>0</v>
      </c>
      <c r="H5982" t="b">
        <f t="shared" si="837"/>
        <v>1</v>
      </c>
      <c r="I5982" t="b">
        <f t="shared" si="838"/>
        <v>1</v>
      </c>
      <c r="J5982" t="b">
        <f t="shared" si="839"/>
        <v>0</v>
      </c>
    </row>
    <row r="5983" spans="1:10">
      <c r="A5983" s="1" t="s">
        <v>420</v>
      </c>
      <c r="B5983" t="str">
        <f t="shared" si="840"/>
        <v xml:space="preserve"> kolski </v>
      </c>
      <c r="C5983" s="4" t="s">
        <v>17</v>
      </c>
      <c r="D5983" s="6">
        <v>6416</v>
      </c>
      <c r="E5983" s="6">
        <v>3163</v>
      </c>
      <c r="F5983" s="6">
        <v>3253</v>
      </c>
      <c r="G5983" t="b">
        <f t="shared" si="836"/>
        <v>0</v>
      </c>
      <c r="H5983" t="b">
        <f t="shared" si="837"/>
        <v>1</v>
      </c>
      <c r="I5983" t="b">
        <f t="shared" si="838"/>
        <v>1</v>
      </c>
      <c r="J5983" t="b">
        <f t="shared" si="839"/>
        <v>0</v>
      </c>
    </row>
    <row r="5984" spans="1:10">
      <c r="A5984" s="1" t="s">
        <v>420</v>
      </c>
      <c r="B5984" t="str">
        <f t="shared" si="840"/>
        <v xml:space="preserve"> kolski </v>
      </c>
      <c r="C5984" s="4" t="s">
        <v>18</v>
      </c>
      <c r="D5984" s="6">
        <v>6162</v>
      </c>
      <c r="E5984" s="6">
        <v>2925</v>
      </c>
      <c r="F5984" s="6">
        <v>3237</v>
      </c>
      <c r="G5984" t="b">
        <f t="shared" si="836"/>
        <v>0</v>
      </c>
      <c r="H5984" t="b">
        <f t="shared" si="837"/>
        <v>1</v>
      </c>
      <c r="I5984" t="b">
        <f t="shared" si="838"/>
        <v>1</v>
      </c>
      <c r="J5984" t="b">
        <f t="shared" si="839"/>
        <v>0</v>
      </c>
    </row>
    <row r="5985" spans="1:10">
      <c r="A5985" s="1" t="s">
        <v>420</v>
      </c>
      <c r="B5985" t="str">
        <f t="shared" si="840"/>
        <v xml:space="preserve"> kolski </v>
      </c>
      <c r="C5985" s="4" t="s">
        <v>19</v>
      </c>
      <c r="D5985" s="6">
        <v>5228</v>
      </c>
      <c r="E5985" s="6">
        <v>2324</v>
      </c>
      <c r="F5985" s="6">
        <v>2904</v>
      </c>
      <c r="G5985" t="b">
        <f t="shared" si="836"/>
        <v>0</v>
      </c>
      <c r="H5985" t="b">
        <f t="shared" si="837"/>
        <v>1</v>
      </c>
      <c r="I5985" t="b">
        <f t="shared" si="838"/>
        <v>1</v>
      </c>
      <c r="J5985" t="b">
        <f t="shared" si="839"/>
        <v>0</v>
      </c>
    </row>
    <row r="5986" spans="1:10">
      <c r="A5986" s="1" t="s">
        <v>420</v>
      </c>
      <c r="B5986" t="str">
        <f t="shared" si="840"/>
        <v xml:space="preserve"> kolski </v>
      </c>
      <c r="C5986" s="4" t="s">
        <v>5</v>
      </c>
      <c r="D5986" s="6">
        <v>8703</v>
      </c>
      <c r="E5986" s="6">
        <v>3130</v>
      </c>
      <c r="F5986" s="6">
        <v>5573</v>
      </c>
      <c r="G5986" t="b">
        <f t="shared" si="836"/>
        <v>1</v>
      </c>
      <c r="H5986" t="b">
        <f t="shared" si="837"/>
        <v>1</v>
      </c>
      <c r="I5986" t="b">
        <f t="shared" si="838"/>
        <v>0</v>
      </c>
      <c r="J5986" t="b">
        <f t="shared" si="839"/>
        <v>0</v>
      </c>
    </row>
    <row r="5987" spans="1:10">
      <c r="A5987" s="1" t="s">
        <v>420</v>
      </c>
      <c r="B5987" t="str">
        <f t="shared" si="840"/>
        <v xml:space="preserve"> kolski </v>
      </c>
      <c r="C5987" s="4" t="s">
        <v>4</v>
      </c>
      <c r="D5987" s="6">
        <f>SUM(D5985:D5986)</f>
        <v>13931</v>
      </c>
      <c r="E5987" s="6">
        <f>SUM(E5985:E5986)</f>
        <v>5454</v>
      </c>
      <c r="F5987" s="6">
        <f t="shared" ref="F5987" si="843">SUM(F5985:F5986)</f>
        <v>8477</v>
      </c>
      <c r="G5987" t="b">
        <f t="shared" si="836"/>
        <v>1</v>
      </c>
      <c r="H5987" t="b">
        <f t="shared" si="837"/>
        <v>0</v>
      </c>
      <c r="I5987" t="b">
        <f t="shared" si="838"/>
        <v>1</v>
      </c>
      <c r="J5987" t="b">
        <f t="shared" si="839"/>
        <v>0</v>
      </c>
    </row>
    <row r="5988" spans="1:10">
      <c r="A5988" s="1" t="s">
        <v>420</v>
      </c>
      <c r="B5988" t="str">
        <f t="shared" si="840"/>
        <v xml:space="preserve"> koniński </v>
      </c>
      <c r="C5988" s="4" t="s">
        <v>371</v>
      </c>
      <c r="D5988" s="6">
        <v>129330</v>
      </c>
      <c r="E5988" s="6">
        <v>64322</v>
      </c>
      <c r="F5988" s="6">
        <v>65008</v>
      </c>
      <c r="G5988" t="b">
        <f t="shared" si="836"/>
        <v>1</v>
      </c>
      <c r="H5988" t="b">
        <f t="shared" si="837"/>
        <v>1</v>
      </c>
      <c r="I5988" t="b">
        <f t="shared" si="838"/>
        <v>1</v>
      </c>
      <c r="J5988" t="b">
        <f t="shared" si="839"/>
        <v>1</v>
      </c>
    </row>
    <row r="5989" spans="1:10">
      <c r="A5989" s="1" t="s">
        <v>420</v>
      </c>
      <c r="B5989" t="str">
        <f t="shared" si="840"/>
        <v xml:space="preserve"> koniński </v>
      </c>
      <c r="C5989" s="4" t="s">
        <v>6</v>
      </c>
      <c r="D5989" s="6">
        <v>6484</v>
      </c>
      <c r="E5989" s="6">
        <v>3411</v>
      </c>
      <c r="F5989" s="6">
        <v>3073</v>
      </c>
      <c r="G5989" t="b">
        <f t="shared" si="836"/>
        <v>0</v>
      </c>
      <c r="H5989" t="b">
        <f t="shared" si="837"/>
        <v>1</v>
      </c>
      <c r="I5989" t="b">
        <f t="shared" si="838"/>
        <v>1</v>
      </c>
      <c r="J5989" t="b">
        <f t="shared" si="839"/>
        <v>0</v>
      </c>
    </row>
    <row r="5990" spans="1:10">
      <c r="A5990" s="1" t="s">
        <v>420</v>
      </c>
      <c r="B5990" t="str">
        <f t="shared" si="840"/>
        <v xml:space="preserve"> koniński </v>
      </c>
      <c r="C5990" s="4" t="s">
        <v>7</v>
      </c>
      <c r="D5990" s="6">
        <v>7415</v>
      </c>
      <c r="E5990" s="6">
        <v>3858</v>
      </c>
      <c r="F5990" s="6">
        <v>3557</v>
      </c>
      <c r="G5990" t="b">
        <f t="shared" si="836"/>
        <v>0</v>
      </c>
      <c r="H5990" t="b">
        <f t="shared" si="837"/>
        <v>1</v>
      </c>
      <c r="I5990" t="b">
        <f t="shared" si="838"/>
        <v>1</v>
      </c>
      <c r="J5990" t="b">
        <f t="shared" si="839"/>
        <v>0</v>
      </c>
    </row>
    <row r="5991" spans="1:10">
      <c r="A5991" s="1" t="s">
        <v>420</v>
      </c>
      <c r="B5991" t="str">
        <f t="shared" si="840"/>
        <v xml:space="preserve"> koniński </v>
      </c>
      <c r="C5991" s="4" t="s">
        <v>8</v>
      </c>
      <c r="D5991" s="6">
        <v>7102</v>
      </c>
      <c r="E5991" s="6">
        <v>3636</v>
      </c>
      <c r="F5991" s="6">
        <v>3466</v>
      </c>
      <c r="G5991" t="b">
        <f t="shared" si="836"/>
        <v>0</v>
      </c>
      <c r="H5991" t="b">
        <f t="shared" si="837"/>
        <v>1</v>
      </c>
      <c r="I5991" t="b">
        <f t="shared" si="838"/>
        <v>1</v>
      </c>
      <c r="J5991" t="b">
        <f t="shared" si="839"/>
        <v>0</v>
      </c>
    </row>
    <row r="5992" spans="1:10">
      <c r="A5992" s="1" t="s">
        <v>420</v>
      </c>
      <c r="B5992" t="str">
        <f t="shared" si="840"/>
        <v xml:space="preserve"> koniński </v>
      </c>
      <c r="C5992" s="4" t="s">
        <v>9</v>
      </c>
      <c r="D5992" s="6">
        <v>8033</v>
      </c>
      <c r="E5992" s="6">
        <v>4133</v>
      </c>
      <c r="F5992" s="6">
        <v>3900</v>
      </c>
      <c r="G5992" t="b">
        <f t="shared" si="836"/>
        <v>0</v>
      </c>
      <c r="H5992" t="b">
        <f t="shared" si="837"/>
        <v>1</v>
      </c>
      <c r="I5992" t="b">
        <f t="shared" si="838"/>
        <v>1</v>
      </c>
      <c r="J5992" t="b">
        <f t="shared" si="839"/>
        <v>0</v>
      </c>
    </row>
    <row r="5993" spans="1:10">
      <c r="A5993" s="1" t="s">
        <v>420</v>
      </c>
      <c r="B5993" t="str">
        <f t="shared" si="840"/>
        <v xml:space="preserve"> koniński </v>
      </c>
      <c r="C5993" s="4" t="s">
        <v>10</v>
      </c>
      <c r="D5993" s="6">
        <v>10082</v>
      </c>
      <c r="E5993" s="6">
        <v>5100</v>
      </c>
      <c r="F5993" s="6">
        <v>4982</v>
      </c>
      <c r="G5993" t="b">
        <f t="shared" si="836"/>
        <v>0</v>
      </c>
      <c r="H5993" t="b">
        <f t="shared" si="837"/>
        <v>1</v>
      </c>
      <c r="I5993" t="b">
        <f t="shared" si="838"/>
        <v>1</v>
      </c>
      <c r="J5993" t="b">
        <f t="shared" si="839"/>
        <v>0</v>
      </c>
    </row>
    <row r="5994" spans="1:10">
      <c r="A5994" s="1" t="s">
        <v>420</v>
      </c>
      <c r="B5994" t="str">
        <f t="shared" si="840"/>
        <v xml:space="preserve"> koniński </v>
      </c>
      <c r="C5994" s="4" t="s">
        <v>11</v>
      </c>
      <c r="D5994" s="6">
        <v>9890</v>
      </c>
      <c r="E5994" s="6">
        <v>5105</v>
      </c>
      <c r="F5994" s="6">
        <v>4785</v>
      </c>
      <c r="G5994" t="b">
        <f t="shared" si="836"/>
        <v>0</v>
      </c>
      <c r="H5994" t="b">
        <f t="shared" si="837"/>
        <v>1</v>
      </c>
      <c r="I5994" t="b">
        <f t="shared" si="838"/>
        <v>1</v>
      </c>
      <c r="J5994" t="b">
        <f t="shared" si="839"/>
        <v>0</v>
      </c>
    </row>
    <row r="5995" spans="1:10">
      <c r="A5995" s="1" t="s">
        <v>420</v>
      </c>
      <c r="B5995" t="str">
        <f t="shared" si="840"/>
        <v xml:space="preserve"> koniński </v>
      </c>
      <c r="C5995" s="4" t="s">
        <v>12</v>
      </c>
      <c r="D5995" s="6">
        <v>10160</v>
      </c>
      <c r="E5995" s="6">
        <v>5243</v>
      </c>
      <c r="F5995" s="6">
        <v>4917</v>
      </c>
      <c r="G5995" t="b">
        <f t="shared" si="836"/>
        <v>0</v>
      </c>
      <c r="H5995" t="b">
        <f t="shared" si="837"/>
        <v>1</v>
      </c>
      <c r="I5995" t="b">
        <f t="shared" si="838"/>
        <v>1</v>
      </c>
      <c r="J5995" t="b">
        <f t="shared" si="839"/>
        <v>0</v>
      </c>
    </row>
    <row r="5996" spans="1:10">
      <c r="A5996" s="1" t="s">
        <v>420</v>
      </c>
      <c r="B5996" t="str">
        <f t="shared" si="840"/>
        <v xml:space="preserve"> koniński </v>
      </c>
      <c r="C5996" s="4" t="s">
        <v>13</v>
      </c>
      <c r="D5996" s="6">
        <v>10050</v>
      </c>
      <c r="E5996" s="6">
        <v>5160</v>
      </c>
      <c r="F5996" s="6">
        <v>4890</v>
      </c>
      <c r="G5996" t="b">
        <f t="shared" si="836"/>
        <v>0</v>
      </c>
      <c r="H5996" t="b">
        <f t="shared" si="837"/>
        <v>1</v>
      </c>
      <c r="I5996" t="b">
        <f t="shared" si="838"/>
        <v>1</v>
      </c>
      <c r="J5996" t="b">
        <f t="shared" si="839"/>
        <v>0</v>
      </c>
    </row>
    <row r="5997" spans="1:10">
      <c r="A5997" s="1" t="s">
        <v>420</v>
      </c>
      <c r="B5997" t="str">
        <f t="shared" si="840"/>
        <v xml:space="preserve"> koniński </v>
      </c>
      <c r="C5997" s="4" t="s">
        <v>14</v>
      </c>
      <c r="D5997" s="6">
        <v>9761</v>
      </c>
      <c r="E5997" s="6">
        <v>4965</v>
      </c>
      <c r="F5997" s="6">
        <v>4796</v>
      </c>
      <c r="G5997" t="b">
        <f t="shared" si="836"/>
        <v>0</v>
      </c>
      <c r="H5997" t="b">
        <f t="shared" si="837"/>
        <v>1</v>
      </c>
      <c r="I5997" t="b">
        <f t="shared" si="838"/>
        <v>1</v>
      </c>
      <c r="J5997" t="b">
        <f t="shared" si="839"/>
        <v>0</v>
      </c>
    </row>
    <row r="5998" spans="1:10">
      <c r="A5998" s="1" t="s">
        <v>420</v>
      </c>
      <c r="B5998" t="str">
        <f t="shared" si="840"/>
        <v xml:space="preserve"> koniński </v>
      </c>
      <c r="C5998" s="4" t="s">
        <v>15</v>
      </c>
      <c r="D5998" s="6">
        <v>8638</v>
      </c>
      <c r="E5998" s="6">
        <v>4439</v>
      </c>
      <c r="F5998" s="6">
        <v>4199</v>
      </c>
      <c r="G5998" t="b">
        <f t="shared" si="836"/>
        <v>0</v>
      </c>
      <c r="H5998" t="b">
        <f t="shared" si="837"/>
        <v>1</v>
      </c>
      <c r="I5998" t="b">
        <f t="shared" si="838"/>
        <v>1</v>
      </c>
      <c r="J5998" t="b">
        <f t="shared" si="839"/>
        <v>0</v>
      </c>
    </row>
    <row r="5999" spans="1:10">
      <c r="A5999" s="1" t="s">
        <v>420</v>
      </c>
      <c r="B5999" t="str">
        <f t="shared" si="840"/>
        <v xml:space="preserve"> koniński </v>
      </c>
      <c r="C5999" s="4" t="s">
        <v>16</v>
      </c>
      <c r="D5999" s="6">
        <v>8272</v>
      </c>
      <c r="E5999" s="6">
        <v>4221</v>
      </c>
      <c r="F5999" s="6">
        <v>4051</v>
      </c>
      <c r="G5999" t="b">
        <f t="shared" si="836"/>
        <v>0</v>
      </c>
      <c r="H5999" t="b">
        <f t="shared" si="837"/>
        <v>1</v>
      </c>
      <c r="I5999" t="b">
        <f t="shared" si="838"/>
        <v>1</v>
      </c>
      <c r="J5999" t="b">
        <f t="shared" si="839"/>
        <v>0</v>
      </c>
    </row>
    <row r="6000" spans="1:10">
      <c r="A6000" s="1" t="s">
        <v>420</v>
      </c>
      <c r="B6000" t="str">
        <f t="shared" si="840"/>
        <v xml:space="preserve"> koniński </v>
      </c>
      <c r="C6000" s="4" t="s">
        <v>17</v>
      </c>
      <c r="D6000" s="6">
        <v>8846</v>
      </c>
      <c r="E6000" s="6">
        <v>4516</v>
      </c>
      <c r="F6000" s="6">
        <v>4330</v>
      </c>
      <c r="G6000" t="b">
        <f t="shared" si="836"/>
        <v>0</v>
      </c>
      <c r="H6000" t="b">
        <f t="shared" si="837"/>
        <v>1</v>
      </c>
      <c r="I6000" t="b">
        <f t="shared" si="838"/>
        <v>1</v>
      </c>
      <c r="J6000" t="b">
        <f t="shared" si="839"/>
        <v>0</v>
      </c>
    </row>
    <row r="6001" spans="1:10">
      <c r="A6001" s="1" t="s">
        <v>420</v>
      </c>
      <c r="B6001" t="str">
        <f t="shared" si="840"/>
        <v xml:space="preserve"> koniński </v>
      </c>
      <c r="C6001" s="4" t="s">
        <v>18</v>
      </c>
      <c r="D6001" s="6">
        <v>7586</v>
      </c>
      <c r="E6001" s="6">
        <v>3793</v>
      </c>
      <c r="F6001" s="6">
        <v>3793</v>
      </c>
      <c r="G6001" t="b">
        <f t="shared" si="836"/>
        <v>0</v>
      </c>
      <c r="H6001" t="b">
        <f t="shared" si="837"/>
        <v>1</v>
      </c>
      <c r="I6001" t="b">
        <f t="shared" si="838"/>
        <v>1</v>
      </c>
      <c r="J6001" t="b">
        <f t="shared" si="839"/>
        <v>0</v>
      </c>
    </row>
    <row r="6002" spans="1:10">
      <c r="A6002" s="1" t="s">
        <v>420</v>
      </c>
      <c r="B6002" t="str">
        <f t="shared" si="840"/>
        <v xml:space="preserve"> koniński </v>
      </c>
      <c r="C6002" s="4" t="s">
        <v>19</v>
      </c>
      <c r="D6002" s="6">
        <v>6166</v>
      </c>
      <c r="E6002" s="6">
        <v>2837</v>
      </c>
      <c r="F6002" s="6">
        <v>3329</v>
      </c>
      <c r="G6002" t="b">
        <f t="shared" si="836"/>
        <v>0</v>
      </c>
      <c r="H6002" t="b">
        <f t="shared" si="837"/>
        <v>1</v>
      </c>
      <c r="I6002" t="b">
        <f t="shared" si="838"/>
        <v>1</v>
      </c>
      <c r="J6002" t="b">
        <f t="shared" si="839"/>
        <v>0</v>
      </c>
    </row>
    <row r="6003" spans="1:10">
      <c r="A6003" s="1" t="s">
        <v>420</v>
      </c>
      <c r="B6003" t="str">
        <f t="shared" si="840"/>
        <v xml:space="preserve"> koniński </v>
      </c>
      <c r="C6003" s="4" t="s">
        <v>5</v>
      </c>
      <c r="D6003" s="6">
        <v>10845</v>
      </c>
      <c r="E6003" s="6">
        <v>3905</v>
      </c>
      <c r="F6003" s="6">
        <v>6940</v>
      </c>
      <c r="G6003" t="b">
        <f t="shared" si="836"/>
        <v>1</v>
      </c>
      <c r="H6003" t="b">
        <f t="shared" si="837"/>
        <v>1</v>
      </c>
      <c r="I6003" t="b">
        <f t="shared" si="838"/>
        <v>0</v>
      </c>
      <c r="J6003" t="b">
        <f t="shared" si="839"/>
        <v>0</v>
      </c>
    </row>
    <row r="6004" spans="1:10">
      <c r="A6004" s="1" t="s">
        <v>420</v>
      </c>
      <c r="B6004" t="str">
        <f t="shared" si="840"/>
        <v xml:space="preserve"> koniński </v>
      </c>
      <c r="C6004" s="4" t="s">
        <v>4</v>
      </c>
      <c r="D6004" s="6">
        <f>SUM(D6002:D6003)</f>
        <v>17011</v>
      </c>
      <c r="E6004" s="6">
        <f>SUM(E6002:E6003)</f>
        <v>6742</v>
      </c>
      <c r="F6004" s="6">
        <f t="shared" ref="F6004" si="844">SUM(F6002:F6003)</f>
        <v>10269</v>
      </c>
      <c r="G6004" t="b">
        <f t="shared" si="836"/>
        <v>1</v>
      </c>
      <c r="H6004" t="b">
        <f t="shared" si="837"/>
        <v>0</v>
      </c>
      <c r="I6004" t="b">
        <f t="shared" si="838"/>
        <v>1</v>
      </c>
      <c r="J6004" t="b">
        <f t="shared" si="839"/>
        <v>0</v>
      </c>
    </row>
    <row r="6005" spans="1:10">
      <c r="A6005" s="1" t="s">
        <v>420</v>
      </c>
      <c r="B6005" t="str">
        <f t="shared" si="840"/>
        <v xml:space="preserve"> kościański </v>
      </c>
      <c r="C6005" s="4" t="s">
        <v>372</v>
      </c>
      <c r="D6005" s="6">
        <v>79046</v>
      </c>
      <c r="E6005" s="6">
        <v>38797</v>
      </c>
      <c r="F6005" s="6">
        <v>40249</v>
      </c>
      <c r="G6005" t="b">
        <f t="shared" si="836"/>
        <v>1</v>
      </c>
      <c r="H6005" t="b">
        <f t="shared" si="837"/>
        <v>1</v>
      </c>
      <c r="I6005" t="b">
        <f t="shared" si="838"/>
        <v>1</v>
      </c>
      <c r="J6005" t="b">
        <f t="shared" si="839"/>
        <v>1</v>
      </c>
    </row>
    <row r="6006" spans="1:10">
      <c r="A6006" s="1" t="s">
        <v>420</v>
      </c>
      <c r="B6006" t="str">
        <f t="shared" si="840"/>
        <v xml:space="preserve"> kościański </v>
      </c>
      <c r="C6006" s="4" t="s">
        <v>6</v>
      </c>
      <c r="D6006" s="6">
        <v>4220</v>
      </c>
      <c r="E6006" s="6">
        <v>2103</v>
      </c>
      <c r="F6006" s="6">
        <v>2117</v>
      </c>
      <c r="G6006" t="b">
        <f t="shared" si="836"/>
        <v>0</v>
      </c>
      <c r="H6006" t="b">
        <f t="shared" si="837"/>
        <v>1</v>
      </c>
      <c r="I6006" t="b">
        <f t="shared" si="838"/>
        <v>1</v>
      </c>
      <c r="J6006" t="b">
        <f t="shared" si="839"/>
        <v>0</v>
      </c>
    </row>
    <row r="6007" spans="1:10">
      <c r="A6007" s="1" t="s">
        <v>420</v>
      </c>
      <c r="B6007" t="str">
        <f t="shared" si="840"/>
        <v xml:space="preserve"> kościański </v>
      </c>
      <c r="C6007" s="4" t="s">
        <v>7</v>
      </c>
      <c r="D6007" s="6">
        <v>4480</v>
      </c>
      <c r="E6007" s="6">
        <v>2336</v>
      </c>
      <c r="F6007" s="6">
        <v>2144</v>
      </c>
      <c r="G6007" t="b">
        <f t="shared" ref="G6007:G6070" si="845">IFERROR(IF(SEARCH(" - ",C6007)&gt;0,FALSE,TRUE),TRUE)</f>
        <v>0</v>
      </c>
      <c r="H6007" t="b">
        <f t="shared" ref="H6007:H6070" si="846">IFERROR(IF(SEARCH("65+",C6007)&gt;0,FALSE,TRUE),TRUE)</f>
        <v>1</v>
      </c>
      <c r="I6007" t="b">
        <f t="shared" ref="I6007:I6070" si="847">IFERROR(IF(SEARCH("70",C6007)&gt;0,FALSE,TRUE),TRUE)</f>
        <v>1</v>
      </c>
      <c r="J6007" t="b">
        <f t="shared" ref="J6007:J6070" si="848">AND(G6007:I6007)</f>
        <v>0</v>
      </c>
    </row>
    <row r="6008" spans="1:10">
      <c r="A6008" s="1" t="s">
        <v>420</v>
      </c>
      <c r="B6008" t="str">
        <f t="shared" ref="B6008:B6071" si="849">IF(C6007="65+",C6008,B6007)</f>
        <v xml:space="preserve"> kościański </v>
      </c>
      <c r="C6008" s="4" t="s">
        <v>8</v>
      </c>
      <c r="D6008" s="6">
        <v>3748</v>
      </c>
      <c r="E6008" s="6">
        <v>1932</v>
      </c>
      <c r="F6008" s="6">
        <v>1816</v>
      </c>
      <c r="G6008" t="b">
        <f t="shared" si="845"/>
        <v>0</v>
      </c>
      <c r="H6008" t="b">
        <f t="shared" si="846"/>
        <v>1</v>
      </c>
      <c r="I6008" t="b">
        <f t="shared" si="847"/>
        <v>1</v>
      </c>
      <c r="J6008" t="b">
        <f t="shared" si="848"/>
        <v>0</v>
      </c>
    </row>
    <row r="6009" spans="1:10">
      <c r="A6009" s="1" t="s">
        <v>420</v>
      </c>
      <c r="B6009" t="str">
        <f t="shared" si="849"/>
        <v xml:space="preserve"> kościański </v>
      </c>
      <c r="C6009" s="4" t="s">
        <v>9</v>
      </c>
      <c r="D6009" s="6">
        <v>4369</v>
      </c>
      <c r="E6009" s="6">
        <v>2277</v>
      </c>
      <c r="F6009" s="6">
        <v>2092</v>
      </c>
      <c r="G6009" t="b">
        <f t="shared" si="845"/>
        <v>0</v>
      </c>
      <c r="H6009" t="b">
        <f t="shared" si="846"/>
        <v>1</v>
      </c>
      <c r="I6009" t="b">
        <f t="shared" si="847"/>
        <v>1</v>
      </c>
      <c r="J6009" t="b">
        <f t="shared" si="848"/>
        <v>0</v>
      </c>
    </row>
    <row r="6010" spans="1:10">
      <c r="A6010" s="1" t="s">
        <v>420</v>
      </c>
      <c r="B6010" t="str">
        <f t="shared" si="849"/>
        <v xml:space="preserve"> kościański </v>
      </c>
      <c r="C6010" s="4" t="s">
        <v>10</v>
      </c>
      <c r="D6010" s="6">
        <v>5410</v>
      </c>
      <c r="E6010" s="6">
        <v>2793</v>
      </c>
      <c r="F6010" s="6">
        <v>2617</v>
      </c>
      <c r="G6010" t="b">
        <f t="shared" si="845"/>
        <v>0</v>
      </c>
      <c r="H6010" t="b">
        <f t="shared" si="846"/>
        <v>1</v>
      </c>
      <c r="I6010" t="b">
        <f t="shared" si="847"/>
        <v>1</v>
      </c>
      <c r="J6010" t="b">
        <f t="shared" si="848"/>
        <v>0</v>
      </c>
    </row>
    <row r="6011" spans="1:10">
      <c r="A6011" s="1" t="s">
        <v>420</v>
      </c>
      <c r="B6011" t="str">
        <f t="shared" si="849"/>
        <v xml:space="preserve"> kościański </v>
      </c>
      <c r="C6011" s="4" t="s">
        <v>11</v>
      </c>
      <c r="D6011" s="6">
        <v>6095</v>
      </c>
      <c r="E6011" s="6">
        <v>3178</v>
      </c>
      <c r="F6011" s="6">
        <v>2917</v>
      </c>
      <c r="G6011" t="b">
        <f t="shared" si="845"/>
        <v>0</v>
      </c>
      <c r="H6011" t="b">
        <f t="shared" si="846"/>
        <v>1</v>
      </c>
      <c r="I6011" t="b">
        <f t="shared" si="847"/>
        <v>1</v>
      </c>
      <c r="J6011" t="b">
        <f t="shared" si="848"/>
        <v>0</v>
      </c>
    </row>
    <row r="6012" spans="1:10">
      <c r="A6012" s="1" t="s">
        <v>420</v>
      </c>
      <c r="B6012" t="str">
        <f t="shared" si="849"/>
        <v xml:space="preserve"> kościański </v>
      </c>
      <c r="C6012" s="4" t="s">
        <v>12</v>
      </c>
      <c r="D6012" s="6">
        <v>6619</v>
      </c>
      <c r="E6012" s="6">
        <v>3435</v>
      </c>
      <c r="F6012" s="6">
        <v>3184</v>
      </c>
      <c r="G6012" t="b">
        <f t="shared" si="845"/>
        <v>0</v>
      </c>
      <c r="H6012" t="b">
        <f t="shared" si="846"/>
        <v>1</v>
      </c>
      <c r="I6012" t="b">
        <f t="shared" si="847"/>
        <v>1</v>
      </c>
      <c r="J6012" t="b">
        <f t="shared" si="848"/>
        <v>0</v>
      </c>
    </row>
    <row r="6013" spans="1:10">
      <c r="A6013" s="1" t="s">
        <v>420</v>
      </c>
      <c r="B6013" t="str">
        <f t="shared" si="849"/>
        <v xml:space="preserve"> kościański </v>
      </c>
      <c r="C6013" s="4" t="s">
        <v>13</v>
      </c>
      <c r="D6013" s="6">
        <v>6132</v>
      </c>
      <c r="E6013" s="6">
        <v>3097</v>
      </c>
      <c r="F6013" s="6">
        <v>3035</v>
      </c>
      <c r="G6013" t="b">
        <f t="shared" si="845"/>
        <v>0</v>
      </c>
      <c r="H6013" t="b">
        <f t="shared" si="846"/>
        <v>1</v>
      </c>
      <c r="I6013" t="b">
        <f t="shared" si="847"/>
        <v>1</v>
      </c>
      <c r="J6013" t="b">
        <f t="shared" si="848"/>
        <v>0</v>
      </c>
    </row>
    <row r="6014" spans="1:10">
      <c r="A6014" s="1" t="s">
        <v>420</v>
      </c>
      <c r="B6014" t="str">
        <f t="shared" si="849"/>
        <v xml:space="preserve"> kościański </v>
      </c>
      <c r="C6014" s="4" t="s">
        <v>14</v>
      </c>
      <c r="D6014" s="6">
        <v>5457</v>
      </c>
      <c r="E6014" s="6">
        <v>2754</v>
      </c>
      <c r="F6014" s="6">
        <v>2703</v>
      </c>
      <c r="G6014" t="b">
        <f t="shared" si="845"/>
        <v>0</v>
      </c>
      <c r="H6014" t="b">
        <f t="shared" si="846"/>
        <v>1</v>
      </c>
      <c r="I6014" t="b">
        <f t="shared" si="847"/>
        <v>1</v>
      </c>
      <c r="J6014" t="b">
        <f t="shared" si="848"/>
        <v>0</v>
      </c>
    </row>
    <row r="6015" spans="1:10">
      <c r="A6015" s="1" t="s">
        <v>420</v>
      </c>
      <c r="B6015" t="str">
        <f t="shared" si="849"/>
        <v xml:space="preserve"> kościański </v>
      </c>
      <c r="C6015" s="4" t="s">
        <v>15</v>
      </c>
      <c r="D6015" s="6">
        <v>4898</v>
      </c>
      <c r="E6015" s="6">
        <v>2387</v>
      </c>
      <c r="F6015" s="6">
        <v>2511</v>
      </c>
      <c r="G6015" t="b">
        <f t="shared" si="845"/>
        <v>0</v>
      </c>
      <c r="H6015" t="b">
        <f t="shared" si="846"/>
        <v>1</v>
      </c>
      <c r="I6015" t="b">
        <f t="shared" si="847"/>
        <v>1</v>
      </c>
      <c r="J6015" t="b">
        <f t="shared" si="848"/>
        <v>0</v>
      </c>
    </row>
    <row r="6016" spans="1:10">
      <c r="A6016" s="1" t="s">
        <v>420</v>
      </c>
      <c r="B6016" t="str">
        <f t="shared" si="849"/>
        <v xml:space="preserve"> kościański </v>
      </c>
      <c r="C6016" s="4" t="s">
        <v>16</v>
      </c>
      <c r="D6016" s="6">
        <v>5138</v>
      </c>
      <c r="E6016" s="6">
        <v>2558</v>
      </c>
      <c r="F6016" s="6">
        <v>2580</v>
      </c>
      <c r="G6016" t="b">
        <f t="shared" si="845"/>
        <v>0</v>
      </c>
      <c r="H6016" t="b">
        <f t="shared" si="846"/>
        <v>1</v>
      </c>
      <c r="I6016" t="b">
        <f t="shared" si="847"/>
        <v>1</v>
      </c>
      <c r="J6016" t="b">
        <f t="shared" si="848"/>
        <v>0</v>
      </c>
    </row>
    <row r="6017" spans="1:10">
      <c r="A6017" s="1" t="s">
        <v>420</v>
      </c>
      <c r="B6017" t="str">
        <f t="shared" si="849"/>
        <v xml:space="preserve"> kościański </v>
      </c>
      <c r="C6017" s="4" t="s">
        <v>17</v>
      </c>
      <c r="D6017" s="6">
        <v>5765</v>
      </c>
      <c r="E6017" s="6">
        <v>2840</v>
      </c>
      <c r="F6017" s="6">
        <v>2925</v>
      </c>
      <c r="G6017" t="b">
        <f t="shared" si="845"/>
        <v>0</v>
      </c>
      <c r="H6017" t="b">
        <f t="shared" si="846"/>
        <v>1</v>
      </c>
      <c r="I6017" t="b">
        <f t="shared" si="847"/>
        <v>1</v>
      </c>
      <c r="J6017" t="b">
        <f t="shared" si="848"/>
        <v>0</v>
      </c>
    </row>
    <row r="6018" spans="1:10">
      <c r="A6018" s="1" t="s">
        <v>420</v>
      </c>
      <c r="B6018" t="str">
        <f t="shared" si="849"/>
        <v xml:space="preserve"> kościański </v>
      </c>
      <c r="C6018" s="4" t="s">
        <v>18</v>
      </c>
      <c r="D6018" s="6">
        <v>5363</v>
      </c>
      <c r="E6018" s="6">
        <v>2545</v>
      </c>
      <c r="F6018" s="6">
        <v>2818</v>
      </c>
      <c r="G6018" t="b">
        <f t="shared" si="845"/>
        <v>0</v>
      </c>
      <c r="H6018" t="b">
        <f t="shared" si="846"/>
        <v>1</v>
      </c>
      <c r="I6018" t="b">
        <f t="shared" si="847"/>
        <v>1</v>
      </c>
      <c r="J6018" t="b">
        <f t="shared" si="848"/>
        <v>0</v>
      </c>
    </row>
    <row r="6019" spans="1:10">
      <c r="A6019" s="1" t="s">
        <v>420</v>
      </c>
      <c r="B6019" t="str">
        <f t="shared" si="849"/>
        <v xml:space="preserve"> kościański </v>
      </c>
      <c r="C6019" s="4" t="s">
        <v>19</v>
      </c>
      <c r="D6019" s="6">
        <v>4501</v>
      </c>
      <c r="E6019" s="6">
        <v>2074</v>
      </c>
      <c r="F6019" s="6">
        <v>2427</v>
      </c>
      <c r="G6019" t="b">
        <f t="shared" si="845"/>
        <v>0</v>
      </c>
      <c r="H6019" t="b">
        <f t="shared" si="846"/>
        <v>1</v>
      </c>
      <c r="I6019" t="b">
        <f t="shared" si="847"/>
        <v>1</v>
      </c>
      <c r="J6019" t="b">
        <f t="shared" si="848"/>
        <v>0</v>
      </c>
    </row>
    <row r="6020" spans="1:10">
      <c r="A6020" s="1" t="s">
        <v>420</v>
      </c>
      <c r="B6020" t="str">
        <f t="shared" si="849"/>
        <v xml:space="preserve"> kościański </v>
      </c>
      <c r="C6020" s="4" t="s">
        <v>5</v>
      </c>
      <c r="D6020" s="6">
        <v>6851</v>
      </c>
      <c r="E6020" s="6">
        <v>2488</v>
      </c>
      <c r="F6020" s="6">
        <v>4363</v>
      </c>
      <c r="G6020" t="b">
        <f t="shared" si="845"/>
        <v>1</v>
      </c>
      <c r="H6020" t="b">
        <f t="shared" si="846"/>
        <v>1</v>
      </c>
      <c r="I6020" t="b">
        <f t="shared" si="847"/>
        <v>0</v>
      </c>
      <c r="J6020" t="b">
        <f t="shared" si="848"/>
        <v>0</v>
      </c>
    </row>
    <row r="6021" spans="1:10">
      <c r="A6021" s="1" t="s">
        <v>420</v>
      </c>
      <c r="B6021" t="str">
        <f t="shared" si="849"/>
        <v xml:space="preserve"> kościański </v>
      </c>
      <c r="C6021" s="4" t="s">
        <v>4</v>
      </c>
      <c r="D6021" s="6">
        <f>SUM(D6019:D6020)</f>
        <v>11352</v>
      </c>
      <c r="E6021" s="6">
        <f>SUM(E6019:E6020)</f>
        <v>4562</v>
      </c>
      <c r="F6021" s="6">
        <f t="shared" ref="F6021" si="850">SUM(F6019:F6020)</f>
        <v>6790</v>
      </c>
      <c r="G6021" t="b">
        <f t="shared" si="845"/>
        <v>1</v>
      </c>
      <c r="H6021" t="b">
        <f t="shared" si="846"/>
        <v>0</v>
      </c>
      <c r="I6021" t="b">
        <f t="shared" si="847"/>
        <v>1</v>
      </c>
      <c r="J6021" t="b">
        <f t="shared" si="848"/>
        <v>0</v>
      </c>
    </row>
    <row r="6022" spans="1:10">
      <c r="A6022" s="1" t="s">
        <v>420</v>
      </c>
      <c r="B6022" t="str">
        <f t="shared" si="849"/>
        <v xml:space="preserve"> krotoszyński </v>
      </c>
      <c r="C6022" s="4" t="s">
        <v>91</v>
      </c>
      <c r="D6022" s="6">
        <v>77618</v>
      </c>
      <c r="E6022" s="6">
        <v>38165</v>
      </c>
      <c r="F6022" s="6">
        <v>39453</v>
      </c>
      <c r="G6022" t="b">
        <f t="shared" si="845"/>
        <v>1</v>
      </c>
      <c r="H6022" t="b">
        <f t="shared" si="846"/>
        <v>1</v>
      </c>
      <c r="I6022" t="b">
        <f t="shared" si="847"/>
        <v>1</v>
      </c>
      <c r="J6022" t="b">
        <f t="shared" si="848"/>
        <v>1</v>
      </c>
    </row>
    <row r="6023" spans="1:10">
      <c r="A6023" s="1" t="s">
        <v>420</v>
      </c>
      <c r="B6023" t="str">
        <f t="shared" si="849"/>
        <v xml:space="preserve"> krotoszyński </v>
      </c>
      <c r="C6023" s="4" t="s">
        <v>6</v>
      </c>
      <c r="D6023" s="6">
        <v>4238</v>
      </c>
      <c r="E6023" s="6">
        <v>2207</v>
      </c>
      <c r="F6023" s="6">
        <v>2031</v>
      </c>
      <c r="G6023" t="b">
        <f t="shared" si="845"/>
        <v>0</v>
      </c>
      <c r="H6023" t="b">
        <f t="shared" si="846"/>
        <v>1</v>
      </c>
      <c r="I6023" t="b">
        <f t="shared" si="847"/>
        <v>1</v>
      </c>
      <c r="J6023" t="b">
        <f t="shared" si="848"/>
        <v>0</v>
      </c>
    </row>
    <row r="6024" spans="1:10">
      <c r="A6024" s="1" t="s">
        <v>420</v>
      </c>
      <c r="B6024" t="str">
        <f t="shared" si="849"/>
        <v xml:space="preserve"> krotoszyński </v>
      </c>
      <c r="C6024" s="4" t="s">
        <v>7</v>
      </c>
      <c r="D6024" s="6">
        <v>4555</v>
      </c>
      <c r="E6024" s="6">
        <v>2287</v>
      </c>
      <c r="F6024" s="6">
        <v>2268</v>
      </c>
      <c r="G6024" t="b">
        <f t="shared" si="845"/>
        <v>0</v>
      </c>
      <c r="H6024" t="b">
        <f t="shared" si="846"/>
        <v>1</v>
      </c>
      <c r="I6024" t="b">
        <f t="shared" si="847"/>
        <v>1</v>
      </c>
      <c r="J6024" t="b">
        <f t="shared" si="848"/>
        <v>0</v>
      </c>
    </row>
    <row r="6025" spans="1:10">
      <c r="A6025" s="1" t="s">
        <v>420</v>
      </c>
      <c r="B6025" t="str">
        <f t="shared" si="849"/>
        <v xml:space="preserve"> krotoszyński </v>
      </c>
      <c r="C6025" s="4" t="s">
        <v>8</v>
      </c>
      <c r="D6025" s="6">
        <v>3991</v>
      </c>
      <c r="E6025" s="6">
        <v>2098</v>
      </c>
      <c r="F6025" s="6">
        <v>1893</v>
      </c>
      <c r="G6025" t="b">
        <f t="shared" si="845"/>
        <v>0</v>
      </c>
      <c r="H6025" t="b">
        <f t="shared" si="846"/>
        <v>1</v>
      </c>
      <c r="I6025" t="b">
        <f t="shared" si="847"/>
        <v>1</v>
      </c>
      <c r="J6025" t="b">
        <f t="shared" si="848"/>
        <v>0</v>
      </c>
    </row>
    <row r="6026" spans="1:10">
      <c r="A6026" s="1" t="s">
        <v>420</v>
      </c>
      <c r="B6026" t="str">
        <f t="shared" si="849"/>
        <v xml:space="preserve"> krotoszyński </v>
      </c>
      <c r="C6026" s="4" t="s">
        <v>9</v>
      </c>
      <c r="D6026" s="6">
        <v>4429</v>
      </c>
      <c r="E6026" s="6">
        <v>2318</v>
      </c>
      <c r="F6026" s="6">
        <v>2111</v>
      </c>
      <c r="G6026" t="b">
        <f t="shared" si="845"/>
        <v>0</v>
      </c>
      <c r="H6026" t="b">
        <f t="shared" si="846"/>
        <v>1</v>
      </c>
      <c r="I6026" t="b">
        <f t="shared" si="847"/>
        <v>1</v>
      </c>
      <c r="J6026" t="b">
        <f t="shared" si="848"/>
        <v>0</v>
      </c>
    </row>
    <row r="6027" spans="1:10">
      <c r="A6027" s="1" t="s">
        <v>420</v>
      </c>
      <c r="B6027" t="str">
        <f t="shared" si="849"/>
        <v xml:space="preserve"> krotoszyński </v>
      </c>
      <c r="C6027" s="4" t="s">
        <v>10</v>
      </c>
      <c r="D6027" s="6">
        <v>5348</v>
      </c>
      <c r="E6027" s="6">
        <v>2701</v>
      </c>
      <c r="F6027" s="6">
        <v>2647</v>
      </c>
      <c r="G6027" t="b">
        <f t="shared" si="845"/>
        <v>0</v>
      </c>
      <c r="H6027" t="b">
        <f t="shared" si="846"/>
        <v>1</v>
      </c>
      <c r="I6027" t="b">
        <f t="shared" si="847"/>
        <v>1</v>
      </c>
      <c r="J6027" t="b">
        <f t="shared" si="848"/>
        <v>0</v>
      </c>
    </row>
    <row r="6028" spans="1:10">
      <c r="A6028" s="1" t="s">
        <v>420</v>
      </c>
      <c r="B6028" t="str">
        <f t="shared" si="849"/>
        <v xml:space="preserve"> krotoszyński </v>
      </c>
      <c r="C6028" s="4" t="s">
        <v>11</v>
      </c>
      <c r="D6028" s="6">
        <v>5900</v>
      </c>
      <c r="E6028" s="6">
        <v>3097</v>
      </c>
      <c r="F6028" s="6">
        <v>2803</v>
      </c>
      <c r="G6028" t="b">
        <f t="shared" si="845"/>
        <v>0</v>
      </c>
      <c r="H6028" t="b">
        <f t="shared" si="846"/>
        <v>1</v>
      </c>
      <c r="I6028" t="b">
        <f t="shared" si="847"/>
        <v>1</v>
      </c>
      <c r="J6028" t="b">
        <f t="shared" si="848"/>
        <v>0</v>
      </c>
    </row>
    <row r="6029" spans="1:10">
      <c r="A6029" s="1" t="s">
        <v>420</v>
      </c>
      <c r="B6029" t="str">
        <f t="shared" si="849"/>
        <v xml:space="preserve"> krotoszyński </v>
      </c>
      <c r="C6029" s="4" t="s">
        <v>12</v>
      </c>
      <c r="D6029" s="6">
        <v>6468</v>
      </c>
      <c r="E6029" s="6">
        <v>3337</v>
      </c>
      <c r="F6029" s="6">
        <v>3131</v>
      </c>
      <c r="G6029" t="b">
        <f t="shared" si="845"/>
        <v>0</v>
      </c>
      <c r="H6029" t="b">
        <f t="shared" si="846"/>
        <v>1</v>
      </c>
      <c r="I6029" t="b">
        <f t="shared" si="847"/>
        <v>1</v>
      </c>
      <c r="J6029" t="b">
        <f t="shared" si="848"/>
        <v>0</v>
      </c>
    </row>
    <row r="6030" spans="1:10">
      <c r="A6030" s="1" t="s">
        <v>420</v>
      </c>
      <c r="B6030" t="str">
        <f t="shared" si="849"/>
        <v xml:space="preserve"> krotoszyński </v>
      </c>
      <c r="C6030" s="4" t="s">
        <v>13</v>
      </c>
      <c r="D6030" s="6">
        <v>5878</v>
      </c>
      <c r="E6030" s="6">
        <v>2970</v>
      </c>
      <c r="F6030" s="6">
        <v>2908</v>
      </c>
      <c r="G6030" t="b">
        <f t="shared" si="845"/>
        <v>0</v>
      </c>
      <c r="H6030" t="b">
        <f t="shared" si="846"/>
        <v>1</v>
      </c>
      <c r="I6030" t="b">
        <f t="shared" si="847"/>
        <v>1</v>
      </c>
      <c r="J6030" t="b">
        <f t="shared" si="848"/>
        <v>0</v>
      </c>
    </row>
    <row r="6031" spans="1:10">
      <c r="A6031" s="1" t="s">
        <v>420</v>
      </c>
      <c r="B6031" t="str">
        <f t="shared" si="849"/>
        <v xml:space="preserve"> krotoszyński </v>
      </c>
      <c r="C6031" s="4" t="s">
        <v>14</v>
      </c>
      <c r="D6031" s="6">
        <v>5347</v>
      </c>
      <c r="E6031" s="6">
        <v>2721</v>
      </c>
      <c r="F6031" s="6">
        <v>2626</v>
      </c>
      <c r="G6031" t="b">
        <f t="shared" si="845"/>
        <v>0</v>
      </c>
      <c r="H6031" t="b">
        <f t="shared" si="846"/>
        <v>1</v>
      </c>
      <c r="I6031" t="b">
        <f t="shared" si="847"/>
        <v>1</v>
      </c>
      <c r="J6031" t="b">
        <f t="shared" si="848"/>
        <v>0</v>
      </c>
    </row>
    <row r="6032" spans="1:10">
      <c r="A6032" s="1" t="s">
        <v>420</v>
      </c>
      <c r="B6032" t="str">
        <f t="shared" si="849"/>
        <v xml:space="preserve"> krotoszyński </v>
      </c>
      <c r="C6032" s="4" t="s">
        <v>15</v>
      </c>
      <c r="D6032" s="6">
        <v>4620</v>
      </c>
      <c r="E6032" s="6">
        <v>2285</v>
      </c>
      <c r="F6032" s="6">
        <v>2335</v>
      </c>
      <c r="G6032" t="b">
        <f t="shared" si="845"/>
        <v>0</v>
      </c>
      <c r="H6032" t="b">
        <f t="shared" si="846"/>
        <v>1</v>
      </c>
      <c r="I6032" t="b">
        <f t="shared" si="847"/>
        <v>1</v>
      </c>
      <c r="J6032" t="b">
        <f t="shared" si="848"/>
        <v>0</v>
      </c>
    </row>
    <row r="6033" spans="1:10">
      <c r="A6033" s="1" t="s">
        <v>420</v>
      </c>
      <c r="B6033" t="str">
        <f t="shared" si="849"/>
        <v xml:space="preserve"> krotoszyński </v>
      </c>
      <c r="C6033" s="4" t="s">
        <v>16</v>
      </c>
      <c r="D6033" s="6">
        <v>4923</v>
      </c>
      <c r="E6033" s="6">
        <v>2466</v>
      </c>
      <c r="F6033" s="6">
        <v>2457</v>
      </c>
      <c r="G6033" t="b">
        <f t="shared" si="845"/>
        <v>0</v>
      </c>
      <c r="H6033" t="b">
        <f t="shared" si="846"/>
        <v>1</v>
      </c>
      <c r="I6033" t="b">
        <f t="shared" si="847"/>
        <v>1</v>
      </c>
      <c r="J6033" t="b">
        <f t="shared" si="848"/>
        <v>0</v>
      </c>
    </row>
    <row r="6034" spans="1:10">
      <c r="A6034" s="1" t="s">
        <v>420</v>
      </c>
      <c r="B6034" t="str">
        <f t="shared" si="849"/>
        <v xml:space="preserve"> krotoszyński </v>
      </c>
      <c r="C6034" s="4" t="s">
        <v>17</v>
      </c>
      <c r="D6034" s="6">
        <v>5611</v>
      </c>
      <c r="E6034" s="6">
        <v>2756</v>
      </c>
      <c r="F6034" s="6">
        <v>2855</v>
      </c>
      <c r="G6034" t="b">
        <f t="shared" si="845"/>
        <v>0</v>
      </c>
      <c r="H6034" t="b">
        <f t="shared" si="846"/>
        <v>1</v>
      </c>
      <c r="I6034" t="b">
        <f t="shared" si="847"/>
        <v>1</v>
      </c>
      <c r="J6034" t="b">
        <f t="shared" si="848"/>
        <v>0</v>
      </c>
    </row>
    <row r="6035" spans="1:10">
      <c r="A6035" s="1" t="s">
        <v>420</v>
      </c>
      <c r="B6035" t="str">
        <f t="shared" si="849"/>
        <v xml:space="preserve"> krotoszyński </v>
      </c>
      <c r="C6035" s="4" t="s">
        <v>18</v>
      </c>
      <c r="D6035" s="6">
        <v>5138</v>
      </c>
      <c r="E6035" s="6">
        <v>2480</v>
      </c>
      <c r="F6035" s="6">
        <v>2658</v>
      </c>
      <c r="G6035" t="b">
        <f t="shared" si="845"/>
        <v>0</v>
      </c>
      <c r="H6035" t="b">
        <f t="shared" si="846"/>
        <v>1</v>
      </c>
      <c r="I6035" t="b">
        <f t="shared" si="847"/>
        <v>1</v>
      </c>
      <c r="J6035" t="b">
        <f t="shared" si="848"/>
        <v>0</v>
      </c>
    </row>
    <row r="6036" spans="1:10">
      <c r="A6036" s="1" t="s">
        <v>420</v>
      </c>
      <c r="B6036" t="str">
        <f t="shared" si="849"/>
        <v xml:space="preserve"> krotoszyński </v>
      </c>
      <c r="C6036" s="4" t="s">
        <v>19</v>
      </c>
      <c r="D6036" s="6">
        <v>4309</v>
      </c>
      <c r="E6036" s="6">
        <v>1937</v>
      </c>
      <c r="F6036" s="6">
        <v>2372</v>
      </c>
      <c r="G6036" t="b">
        <f t="shared" si="845"/>
        <v>0</v>
      </c>
      <c r="H6036" t="b">
        <f t="shared" si="846"/>
        <v>1</v>
      </c>
      <c r="I6036" t="b">
        <f t="shared" si="847"/>
        <v>1</v>
      </c>
      <c r="J6036" t="b">
        <f t="shared" si="848"/>
        <v>0</v>
      </c>
    </row>
    <row r="6037" spans="1:10">
      <c r="A6037" s="1" t="s">
        <v>420</v>
      </c>
      <c r="B6037" t="str">
        <f t="shared" si="849"/>
        <v xml:space="preserve"> krotoszyński </v>
      </c>
      <c r="C6037" s="4" t="s">
        <v>5</v>
      </c>
      <c r="D6037" s="6">
        <v>6863</v>
      </c>
      <c r="E6037" s="6">
        <v>2505</v>
      </c>
      <c r="F6037" s="6">
        <v>4358</v>
      </c>
      <c r="G6037" t="b">
        <f t="shared" si="845"/>
        <v>1</v>
      </c>
      <c r="H6037" t="b">
        <f t="shared" si="846"/>
        <v>1</v>
      </c>
      <c r="I6037" t="b">
        <f t="shared" si="847"/>
        <v>0</v>
      </c>
      <c r="J6037" t="b">
        <f t="shared" si="848"/>
        <v>0</v>
      </c>
    </row>
    <row r="6038" spans="1:10">
      <c r="A6038" s="1" t="s">
        <v>420</v>
      </c>
      <c r="B6038" t="str">
        <f t="shared" si="849"/>
        <v xml:space="preserve"> krotoszyński </v>
      </c>
      <c r="C6038" s="4" t="s">
        <v>4</v>
      </c>
      <c r="D6038" s="6">
        <f>SUM(D6036:D6037)</f>
        <v>11172</v>
      </c>
      <c r="E6038" s="6">
        <f>SUM(E6036:E6037)</f>
        <v>4442</v>
      </c>
      <c r="F6038" s="6">
        <f t="shared" ref="F6038" si="851">SUM(F6036:F6037)</f>
        <v>6730</v>
      </c>
      <c r="G6038" t="b">
        <f t="shared" si="845"/>
        <v>1</v>
      </c>
      <c r="H6038" t="b">
        <f t="shared" si="846"/>
        <v>0</v>
      </c>
      <c r="I6038" t="b">
        <f t="shared" si="847"/>
        <v>1</v>
      </c>
      <c r="J6038" t="b">
        <f t="shared" si="848"/>
        <v>0</v>
      </c>
    </row>
    <row r="6039" spans="1:10">
      <c r="A6039" s="1" t="s">
        <v>420</v>
      </c>
      <c r="B6039" t="str">
        <f t="shared" si="849"/>
        <v xml:space="preserve"> leszczyński </v>
      </c>
      <c r="C6039" s="4" t="s">
        <v>373</v>
      </c>
      <c r="D6039" s="6">
        <v>55006</v>
      </c>
      <c r="E6039" s="6">
        <v>27481</v>
      </c>
      <c r="F6039" s="6">
        <v>27525</v>
      </c>
      <c r="G6039" t="b">
        <f t="shared" si="845"/>
        <v>1</v>
      </c>
      <c r="H6039" t="b">
        <f t="shared" si="846"/>
        <v>1</v>
      </c>
      <c r="I6039" t="b">
        <f t="shared" si="847"/>
        <v>1</v>
      </c>
      <c r="J6039" t="b">
        <f t="shared" si="848"/>
        <v>1</v>
      </c>
    </row>
    <row r="6040" spans="1:10">
      <c r="A6040" s="1" t="s">
        <v>420</v>
      </c>
      <c r="B6040" t="str">
        <f t="shared" si="849"/>
        <v xml:space="preserve"> leszczyński </v>
      </c>
      <c r="C6040" s="4" t="s">
        <v>6</v>
      </c>
      <c r="D6040" s="6">
        <v>3151</v>
      </c>
      <c r="E6040" s="6">
        <v>1627</v>
      </c>
      <c r="F6040" s="6">
        <v>1524</v>
      </c>
      <c r="G6040" t="b">
        <f t="shared" si="845"/>
        <v>0</v>
      </c>
      <c r="H6040" t="b">
        <f t="shared" si="846"/>
        <v>1</v>
      </c>
      <c r="I6040" t="b">
        <f t="shared" si="847"/>
        <v>1</v>
      </c>
      <c r="J6040" t="b">
        <f t="shared" si="848"/>
        <v>0</v>
      </c>
    </row>
    <row r="6041" spans="1:10">
      <c r="A6041" s="1" t="s">
        <v>420</v>
      </c>
      <c r="B6041" t="str">
        <f t="shared" si="849"/>
        <v xml:space="preserve"> leszczyński </v>
      </c>
      <c r="C6041" s="4" t="s">
        <v>7</v>
      </c>
      <c r="D6041" s="6">
        <v>3595</v>
      </c>
      <c r="E6041" s="6">
        <v>1862</v>
      </c>
      <c r="F6041" s="6">
        <v>1733</v>
      </c>
      <c r="G6041" t="b">
        <f t="shared" si="845"/>
        <v>0</v>
      </c>
      <c r="H6041" t="b">
        <f t="shared" si="846"/>
        <v>1</v>
      </c>
      <c r="I6041" t="b">
        <f t="shared" si="847"/>
        <v>1</v>
      </c>
      <c r="J6041" t="b">
        <f t="shared" si="848"/>
        <v>0</v>
      </c>
    </row>
    <row r="6042" spans="1:10">
      <c r="A6042" s="1" t="s">
        <v>420</v>
      </c>
      <c r="B6042" t="str">
        <f t="shared" si="849"/>
        <v xml:space="preserve"> leszczyński </v>
      </c>
      <c r="C6042" s="4" t="s">
        <v>8</v>
      </c>
      <c r="D6042" s="6">
        <v>3187</v>
      </c>
      <c r="E6042" s="6">
        <v>1683</v>
      </c>
      <c r="F6042" s="6">
        <v>1504</v>
      </c>
      <c r="G6042" t="b">
        <f t="shared" si="845"/>
        <v>0</v>
      </c>
      <c r="H6042" t="b">
        <f t="shared" si="846"/>
        <v>1</v>
      </c>
      <c r="I6042" t="b">
        <f t="shared" si="847"/>
        <v>1</v>
      </c>
      <c r="J6042" t="b">
        <f t="shared" si="848"/>
        <v>0</v>
      </c>
    </row>
    <row r="6043" spans="1:10">
      <c r="A6043" s="1" t="s">
        <v>420</v>
      </c>
      <c r="B6043" t="str">
        <f t="shared" si="849"/>
        <v xml:space="preserve"> leszczyński </v>
      </c>
      <c r="C6043" s="4" t="s">
        <v>9</v>
      </c>
      <c r="D6043" s="6">
        <v>3247</v>
      </c>
      <c r="E6043" s="6">
        <v>1682</v>
      </c>
      <c r="F6043" s="6">
        <v>1565</v>
      </c>
      <c r="G6043" t="b">
        <f t="shared" si="845"/>
        <v>0</v>
      </c>
      <c r="H6043" t="b">
        <f t="shared" si="846"/>
        <v>1</v>
      </c>
      <c r="I6043" t="b">
        <f t="shared" si="847"/>
        <v>1</v>
      </c>
      <c r="J6043" t="b">
        <f t="shared" si="848"/>
        <v>0</v>
      </c>
    </row>
    <row r="6044" spans="1:10">
      <c r="A6044" s="1" t="s">
        <v>420</v>
      </c>
      <c r="B6044" t="str">
        <f t="shared" si="849"/>
        <v xml:space="preserve"> leszczyński </v>
      </c>
      <c r="C6044" s="4" t="s">
        <v>10</v>
      </c>
      <c r="D6044" s="6">
        <v>3765</v>
      </c>
      <c r="E6044" s="6">
        <v>1967</v>
      </c>
      <c r="F6044" s="6">
        <v>1798</v>
      </c>
      <c r="G6044" t="b">
        <f t="shared" si="845"/>
        <v>0</v>
      </c>
      <c r="H6044" t="b">
        <f t="shared" si="846"/>
        <v>1</v>
      </c>
      <c r="I6044" t="b">
        <f t="shared" si="847"/>
        <v>1</v>
      </c>
      <c r="J6044" t="b">
        <f t="shared" si="848"/>
        <v>0</v>
      </c>
    </row>
    <row r="6045" spans="1:10">
      <c r="A6045" s="1" t="s">
        <v>420</v>
      </c>
      <c r="B6045" t="str">
        <f t="shared" si="849"/>
        <v xml:space="preserve"> leszczyński </v>
      </c>
      <c r="C6045" s="4" t="s">
        <v>11</v>
      </c>
      <c r="D6045" s="6">
        <v>4339</v>
      </c>
      <c r="E6045" s="6">
        <v>2235</v>
      </c>
      <c r="F6045" s="6">
        <v>2104</v>
      </c>
      <c r="G6045" t="b">
        <f t="shared" si="845"/>
        <v>0</v>
      </c>
      <c r="H6045" t="b">
        <f t="shared" si="846"/>
        <v>1</v>
      </c>
      <c r="I6045" t="b">
        <f t="shared" si="847"/>
        <v>1</v>
      </c>
      <c r="J6045" t="b">
        <f t="shared" si="848"/>
        <v>0</v>
      </c>
    </row>
    <row r="6046" spans="1:10">
      <c r="A6046" s="1" t="s">
        <v>420</v>
      </c>
      <c r="B6046" t="str">
        <f t="shared" si="849"/>
        <v xml:space="preserve"> leszczyński </v>
      </c>
      <c r="C6046" s="4" t="s">
        <v>12</v>
      </c>
      <c r="D6046" s="6">
        <v>4539</v>
      </c>
      <c r="E6046" s="6">
        <v>2328</v>
      </c>
      <c r="F6046" s="6">
        <v>2211</v>
      </c>
      <c r="G6046" t="b">
        <f t="shared" si="845"/>
        <v>0</v>
      </c>
      <c r="H6046" t="b">
        <f t="shared" si="846"/>
        <v>1</v>
      </c>
      <c r="I6046" t="b">
        <f t="shared" si="847"/>
        <v>1</v>
      </c>
      <c r="J6046" t="b">
        <f t="shared" si="848"/>
        <v>0</v>
      </c>
    </row>
    <row r="6047" spans="1:10">
      <c r="A6047" s="1" t="s">
        <v>420</v>
      </c>
      <c r="B6047" t="str">
        <f t="shared" si="849"/>
        <v xml:space="preserve"> leszczyński </v>
      </c>
      <c r="C6047" s="4" t="s">
        <v>13</v>
      </c>
      <c r="D6047" s="6">
        <v>4616</v>
      </c>
      <c r="E6047" s="6">
        <v>2325</v>
      </c>
      <c r="F6047" s="6">
        <v>2291</v>
      </c>
      <c r="G6047" t="b">
        <f t="shared" si="845"/>
        <v>0</v>
      </c>
      <c r="H6047" t="b">
        <f t="shared" si="846"/>
        <v>1</v>
      </c>
      <c r="I6047" t="b">
        <f t="shared" si="847"/>
        <v>1</v>
      </c>
      <c r="J6047" t="b">
        <f t="shared" si="848"/>
        <v>0</v>
      </c>
    </row>
    <row r="6048" spans="1:10">
      <c r="A6048" s="1" t="s">
        <v>420</v>
      </c>
      <c r="B6048" t="str">
        <f t="shared" si="849"/>
        <v xml:space="preserve"> leszczyński </v>
      </c>
      <c r="C6048" s="4" t="s">
        <v>14</v>
      </c>
      <c r="D6048" s="6">
        <v>4043</v>
      </c>
      <c r="E6048" s="6">
        <v>2054</v>
      </c>
      <c r="F6048" s="6">
        <v>1989</v>
      </c>
      <c r="G6048" t="b">
        <f t="shared" si="845"/>
        <v>0</v>
      </c>
      <c r="H6048" t="b">
        <f t="shared" si="846"/>
        <v>1</v>
      </c>
      <c r="I6048" t="b">
        <f t="shared" si="847"/>
        <v>1</v>
      </c>
      <c r="J6048" t="b">
        <f t="shared" si="848"/>
        <v>0</v>
      </c>
    </row>
    <row r="6049" spans="1:10">
      <c r="A6049" s="1" t="s">
        <v>420</v>
      </c>
      <c r="B6049" t="str">
        <f t="shared" si="849"/>
        <v xml:space="preserve"> leszczyński </v>
      </c>
      <c r="C6049" s="4" t="s">
        <v>15</v>
      </c>
      <c r="D6049" s="6">
        <v>3413</v>
      </c>
      <c r="E6049" s="6">
        <v>1746</v>
      </c>
      <c r="F6049" s="6">
        <v>1667</v>
      </c>
      <c r="G6049" t="b">
        <f t="shared" si="845"/>
        <v>0</v>
      </c>
      <c r="H6049" t="b">
        <f t="shared" si="846"/>
        <v>1</v>
      </c>
      <c r="I6049" t="b">
        <f t="shared" si="847"/>
        <v>1</v>
      </c>
      <c r="J6049" t="b">
        <f t="shared" si="848"/>
        <v>0</v>
      </c>
    </row>
    <row r="6050" spans="1:10">
      <c r="A6050" s="1" t="s">
        <v>420</v>
      </c>
      <c r="B6050" t="str">
        <f t="shared" si="849"/>
        <v xml:space="preserve"> leszczyński </v>
      </c>
      <c r="C6050" s="4" t="s">
        <v>16</v>
      </c>
      <c r="D6050" s="6">
        <v>3256</v>
      </c>
      <c r="E6050" s="6">
        <v>1651</v>
      </c>
      <c r="F6050" s="6">
        <v>1605</v>
      </c>
      <c r="G6050" t="b">
        <f t="shared" si="845"/>
        <v>0</v>
      </c>
      <c r="H6050" t="b">
        <f t="shared" si="846"/>
        <v>1</v>
      </c>
      <c r="I6050" t="b">
        <f t="shared" si="847"/>
        <v>1</v>
      </c>
      <c r="J6050" t="b">
        <f t="shared" si="848"/>
        <v>0</v>
      </c>
    </row>
    <row r="6051" spans="1:10">
      <c r="A6051" s="1" t="s">
        <v>420</v>
      </c>
      <c r="B6051" t="str">
        <f t="shared" si="849"/>
        <v xml:space="preserve"> leszczyński </v>
      </c>
      <c r="C6051" s="4" t="s">
        <v>17</v>
      </c>
      <c r="D6051" s="6">
        <v>3698</v>
      </c>
      <c r="E6051" s="6">
        <v>1838</v>
      </c>
      <c r="F6051" s="6">
        <v>1860</v>
      </c>
      <c r="G6051" t="b">
        <f t="shared" si="845"/>
        <v>0</v>
      </c>
      <c r="H6051" t="b">
        <f t="shared" si="846"/>
        <v>1</v>
      </c>
      <c r="I6051" t="b">
        <f t="shared" si="847"/>
        <v>1</v>
      </c>
      <c r="J6051" t="b">
        <f t="shared" si="848"/>
        <v>0</v>
      </c>
    </row>
    <row r="6052" spans="1:10">
      <c r="A6052" s="1" t="s">
        <v>420</v>
      </c>
      <c r="B6052" t="str">
        <f t="shared" si="849"/>
        <v xml:space="preserve"> leszczyński </v>
      </c>
      <c r="C6052" s="4" t="s">
        <v>18</v>
      </c>
      <c r="D6052" s="6">
        <v>3287</v>
      </c>
      <c r="E6052" s="6">
        <v>1588</v>
      </c>
      <c r="F6052" s="6">
        <v>1699</v>
      </c>
      <c r="G6052" t="b">
        <f t="shared" si="845"/>
        <v>0</v>
      </c>
      <c r="H6052" t="b">
        <f t="shared" si="846"/>
        <v>1</v>
      </c>
      <c r="I6052" t="b">
        <f t="shared" si="847"/>
        <v>1</v>
      </c>
      <c r="J6052" t="b">
        <f t="shared" si="848"/>
        <v>0</v>
      </c>
    </row>
    <row r="6053" spans="1:10">
      <c r="A6053" s="1" t="s">
        <v>420</v>
      </c>
      <c r="B6053" t="str">
        <f t="shared" si="849"/>
        <v xml:space="preserve"> leszczyński </v>
      </c>
      <c r="C6053" s="4" t="s">
        <v>19</v>
      </c>
      <c r="D6053" s="6">
        <v>2886</v>
      </c>
      <c r="E6053" s="6">
        <v>1336</v>
      </c>
      <c r="F6053" s="6">
        <v>1550</v>
      </c>
      <c r="G6053" t="b">
        <f t="shared" si="845"/>
        <v>0</v>
      </c>
      <c r="H6053" t="b">
        <f t="shared" si="846"/>
        <v>1</v>
      </c>
      <c r="I6053" t="b">
        <f t="shared" si="847"/>
        <v>1</v>
      </c>
      <c r="J6053" t="b">
        <f t="shared" si="848"/>
        <v>0</v>
      </c>
    </row>
    <row r="6054" spans="1:10">
      <c r="A6054" s="1" t="s">
        <v>420</v>
      </c>
      <c r="B6054" t="str">
        <f t="shared" si="849"/>
        <v xml:space="preserve"> leszczyński </v>
      </c>
      <c r="C6054" s="4" t="s">
        <v>5</v>
      </c>
      <c r="D6054" s="6">
        <v>3984</v>
      </c>
      <c r="E6054" s="6">
        <v>1559</v>
      </c>
      <c r="F6054" s="6">
        <v>2425</v>
      </c>
      <c r="G6054" t="b">
        <f t="shared" si="845"/>
        <v>1</v>
      </c>
      <c r="H6054" t="b">
        <f t="shared" si="846"/>
        <v>1</v>
      </c>
      <c r="I6054" t="b">
        <f t="shared" si="847"/>
        <v>0</v>
      </c>
      <c r="J6054" t="b">
        <f t="shared" si="848"/>
        <v>0</v>
      </c>
    </row>
    <row r="6055" spans="1:10">
      <c r="A6055" s="1" t="s">
        <v>420</v>
      </c>
      <c r="B6055" t="str">
        <f t="shared" si="849"/>
        <v xml:space="preserve"> leszczyński </v>
      </c>
      <c r="C6055" s="4" t="s">
        <v>4</v>
      </c>
      <c r="D6055" s="6">
        <f>SUM(D6053:D6054)</f>
        <v>6870</v>
      </c>
      <c r="E6055" s="6">
        <f>SUM(E6053:E6054)</f>
        <v>2895</v>
      </c>
      <c r="F6055" s="6">
        <f t="shared" ref="F6055" si="852">SUM(F6053:F6054)</f>
        <v>3975</v>
      </c>
      <c r="G6055" t="b">
        <f t="shared" si="845"/>
        <v>1</v>
      </c>
      <c r="H6055" t="b">
        <f t="shared" si="846"/>
        <v>0</v>
      </c>
      <c r="I6055" t="b">
        <f t="shared" si="847"/>
        <v>1</v>
      </c>
      <c r="J6055" t="b">
        <f t="shared" si="848"/>
        <v>0</v>
      </c>
    </row>
    <row r="6056" spans="1:10">
      <c r="A6056" s="1" t="s">
        <v>420</v>
      </c>
      <c r="B6056" t="str">
        <f t="shared" si="849"/>
        <v xml:space="preserve"> międzychodzki </v>
      </c>
      <c r="C6056" s="4" t="s">
        <v>92</v>
      </c>
      <c r="D6056" s="6">
        <v>37068</v>
      </c>
      <c r="E6056" s="6">
        <v>18360</v>
      </c>
      <c r="F6056" s="6">
        <v>18708</v>
      </c>
      <c r="G6056" t="b">
        <f t="shared" si="845"/>
        <v>1</v>
      </c>
      <c r="H6056" t="b">
        <f t="shared" si="846"/>
        <v>1</v>
      </c>
      <c r="I6056" t="b">
        <f t="shared" si="847"/>
        <v>1</v>
      </c>
      <c r="J6056" t="b">
        <f t="shared" si="848"/>
        <v>1</v>
      </c>
    </row>
    <row r="6057" spans="1:10">
      <c r="A6057" s="1" t="s">
        <v>420</v>
      </c>
      <c r="B6057" t="str">
        <f t="shared" si="849"/>
        <v xml:space="preserve"> międzychodzki </v>
      </c>
      <c r="C6057" s="4" t="s">
        <v>6</v>
      </c>
      <c r="D6057" s="6">
        <v>1978</v>
      </c>
      <c r="E6057" s="6">
        <v>1026</v>
      </c>
      <c r="F6057" s="6">
        <v>952</v>
      </c>
      <c r="G6057" t="b">
        <f t="shared" si="845"/>
        <v>0</v>
      </c>
      <c r="H6057" t="b">
        <f t="shared" si="846"/>
        <v>1</v>
      </c>
      <c r="I6057" t="b">
        <f t="shared" si="847"/>
        <v>1</v>
      </c>
      <c r="J6057" t="b">
        <f t="shared" si="848"/>
        <v>0</v>
      </c>
    </row>
    <row r="6058" spans="1:10">
      <c r="A6058" s="1" t="s">
        <v>420</v>
      </c>
      <c r="B6058" t="str">
        <f t="shared" si="849"/>
        <v xml:space="preserve"> międzychodzki </v>
      </c>
      <c r="C6058" s="4" t="s">
        <v>7</v>
      </c>
      <c r="D6058" s="6">
        <v>2171</v>
      </c>
      <c r="E6058" s="6">
        <v>1114</v>
      </c>
      <c r="F6058" s="6">
        <v>1057</v>
      </c>
      <c r="G6058" t="b">
        <f t="shared" si="845"/>
        <v>0</v>
      </c>
      <c r="H6058" t="b">
        <f t="shared" si="846"/>
        <v>1</v>
      </c>
      <c r="I6058" t="b">
        <f t="shared" si="847"/>
        <v>1</v>
      </c>
      <c r="J6058" t="b">
        <f t="shared" si="848"/>
        <v>0</v>
      </c>
    </row>
    <row r="6059" spans="1:10">
      <c r="A6059" s="1" t="s">
        <v>420</v>
      </c>
      <c r="B6059" t="str">
        <f t="shared" si="849"/>
        <v xml:space="preserve"> międzychodzki </v>
      </c>
      <c r="C6059" s="4" t="s">
        <v>8</v>
      </c>
      <c r="D6059" s="6">
        <v>1894</v>
      </c>
      <c r="E6059" s="6">
        <v>993</v>
      </c>
      <c r="F6059" s="6">
        <v>901</v>
      </c>
      <c r="G6059" t="b">
        <f t="shared" si="845"/>
        <v>0</v>
      </c>
      <c r="H6059" t="b">
        <f t="shared" si="846"/>
        <v>1</v>
      </c>
      <c r="I6059" t="b">
        <f t="shared" si="847"/>
        <v>1</v>
      </c>
      <c r="J6059" t="b">
        <f t="shared" si="848"/>
        <v>0</v>
      </c>
    </row>
    <row r="6060" spans="1:10">
      <c r="A6060" s="1" t="s">
        <v>420</v>
      </c>
      <c r="B6060" t="str">
        <f t="shared" si="849"/>
        <v xml:space="preserve"> międzychodzki </v>
      </c>
      <c r="C6060" s="4" t="s">
        <v>9</v>
      </c>
      <c r="D6060" s="6">
        <v>2024</v>
      </c>
      <c r="E6060" s="6">
        <v>1028</v>
      </c>
      <c r="F6060" s="6">
        <v>996</v>
      </c>
      <c r="G6060" t="b">
        <f t="shared" si="845"/>
        <v>0</v>
      </c>
      <c r="H6060" t="b">
        <f t="shared" si="846"/>
        <v>1</v>
      </c>
      <c r="I6060" t="b">
        <f t="shared" si="847"/>
        <v>1</v>
      </c>
      <c r="J6060" t="b">
        <f t="shared" si="848"/>
        <v>0</v>
      </c>
    </row>
    <row r="6061" spans="1:10">
      <c r="A6061" s="1" t="s">
        <v>420</v>
      </c>
      <c r="B6061" t="str">
        <f t="shared" si="849"/>
        <v xml:space="preserve"> międzychodzki </v>
      </c>
      <c r="C6061" s="4" t="s">
        <v>10</v>
      </c>
      <c r="D6061" s="6">
        <v>2549</v>
      </c>
      <c r="E6061" s="6">
        <v>1272</v>
      </c>
      <c r="F6061" s="6">
        <v>1277</v>
      </c>
      <c r="G6061" t="b">
        <f t="shared" si="845"/>
        <v>0</v>
      </c>
      <c r="H6061" t="b">
        <f t="shared" si="846"/>
        <v>1</v>
      </c>
      <c r="I6061" t="b">
        <f t="shared" si="847"/>
        <v>1</v>
      </c>
      <c r="J6061" t="b">
        <f t="shared" si="848"/>
        <v>0</v>
      </c>
    </row>
    <row r="6062" spans="1:10">
      <c r="A6062" s="1" t="s">
        <v>420</v>
      </c>
      <c r="B6062" t="str">
        <f t="shared" si="849"/>
        <v xml:space="preserve"> międzychodzki </v>
      </c>
      <c r="C6062" s="4" t="s">
        <v>11</v>
      </c>
      <c r="D6062" s="6">
        <v>2771</v>
      </c>
      <c r="E6062" s="6">
        <v>1450</v>
      </c>
      <c r="F6062" s="6">
        <v>1321</v>
      </c>
      <c r="G6062" t="b">
        <f t="shared" si="845"/>
        <v>0</v>
      </c>
      <c r="H6062" t="b">
        <f t="shared" si="846"/>
        <v>1</v>
      </c>
      <c r="I6062" t="b">
        <f t="shared" si="847"/>
        <v>1</v>
      </c>
      <c r="J6062" t="b">
        <f t="shared" si="848"/>
        <v>0</v>
      </c>
    </row>
    <row r="6063" spans="1:10">
      <c r="A6063" s="1" t="s">
        <v>420</v>
      </c>
      <c r="B6063" t="str">
        <f t="shared" si="849"/>
        <v xml:space="preserve"> międzychodzki </v>
      </c>
      <c r="C6063" s="4" t="s">
        <v>12</v>
      </c>
      <c r="D6063" s="6">
        <v>3064</v>
      </c>
      <c r="E6063" s="6">
        <v>1586</v>
      </c>
      <c r="F6063" s="6">
        <v>1478</v>
      </c>
      <c r="G6063" t="b">
        <f t="shared" si="845"/>
        <v>0</v>
      </c>
      <c r="H6063" t="b">
        <f t="shared" si="846"/>
        <v>1</v>
      </c>
      <c r="I6063" t="b">
        <f t="shared" si="847"/>
        <v>1</v>
      </c>
      <c r="J6063" t="b">
        <f t="shared" si="848"/>
        <v>0</v>
      </c>
    </row>
    <row r="6064" spans="1:10">
      <c r="A6064" s="1" t="s">
        <v>420</v>
      </c>
      <c r="B6064" t="str">
        <f t="shared" si="849"/>
        <v xml:space="preserve"> międzychodzki </v>
      </c>
      <c r="C6064" s="4" t="s">
        <v>13</v>
      </c>
      <c r="D6064" s="6">
        <v>2866</v>
      </c>
      <c r="E6064" s="6">
        <v>1490</v>
      </c>
      <c r="F6064" s="6">
        <v>1376</v>
      </c>
      <c r="G6064" t="b">
        <f t="shared" si="845"/>
        <v>0</v>
      </c>
      <c r="H6064" t="b">
        <f t="shared" si="846"/>
        <v>1</v>
      </c>
      <c r="I6064" t="b">
        <f t="shared" si="847"/>
        <v>1</v>
      </c>
      <c r="J6064" t="b">
        <f t="shared" si="848"/>
        <v>0</v>
      </c>
    </row>
    <row r="6065" spans="1:10">
      <c r="A6065" s="1" t="s">
        <v>420</v>
      </c>
      <c r="B6065" t="str">
        <f t="shared" si="849"/>
        <v xml:space="preserve"> międzychodzki </v>
      </c>
      <c r="C6065" s="4" t="s">
        <v>14</v>
      </c>
      <c r="D6065" s="6">
        <v>2644</v>
      </c>
      <c r="E6065" s="6">
        <v>1384</v>
      </c>
      <c r="F6065" s="6">
        <v>1260</v>
      </c>
      <c r="G6065" t="b">
        <f t="shared" si="845"/>
        <v>0</v>
      </c>
      <c r="H6065" t="b">
        <f t="shared" si="846"/>
        <v>1</v>
      </c>
      <c r="I6065" t="b">
        <f t="shared" si="847"/>
        <v>1</v>
      </c>
      <c r="J6065" t="b">
        <f t="shared" si="848"/>
        <v>0</v>
      </c>
    </row>
    <row r="6066" spans="1:10">
      <c r="A6066" s="1" t="s">
        <v>420</v>
      </c>
      <c r="B6066" t="str">
        <f t="shared" si="849"/>
        <v xml:space="preserve"> międzychodzki </v>
      </c>
      <c r="C6066" s="4" t="s">
        <v>15</v>
      </c>
      <c r="D6066" s="6">
        <v>2214</v>
      </c>
      <c r="E6066" s="6">
        <v>1106</v>
      </c>
      <c r="F6066" s="6">
        <v>1108</v>
      </c>
      <c r="G6066" t="b">
        <f t="shared" si="845"/>
        <v>0</v>
      </c>
      <c r="H6066" t="b">
        <f t="shared" si="846"/>
        <v>1</v>
      </c>
      <c r="I6066" t="b">
        <f t="shared" si="847"/>
        <v>1</v>
      </c>
      <c r="J6066" t="b">
        <f t="shared" si="848"/>
        <v>0</v>
      </c>
    </row>
    <row r="6067" spans="1:10">
      <c r="A6067" s="1" t="s">
        <v>420</v>
      </c>
      <c r="B6067" t="str">
        <f t="shared" si="849"/>
        <v xml:space="preserve"> międzychodzki </v>
      </c>
      <c r="C6067" s="4" t="s">
        <v>16</v>
      </c>
      <c r="D6067" s="6">
        <v>2208</v>
      </c>
      <c r="E6067" s="6">
        <v>1093</v>
      </c>
      <c r="F6067" s="6">
        <v>1115</v>
      </c>
      <c r="G6067" t="b">
        <f t="shared" si="845"/>
        <v>0</v>
      </c>
      <c r="H6067" t="b">
        <f t="shared" si="846"/>
        <v>1</v>
      </c>
      <c r="I6067" t="b">
        <f t="shared" si="847"/>
        <v>1</v>
      </c>
      <c r="J6067" t="b">
        <f t="shared" si="848"/>
        <v>0</v>
      </c>
    </row>
    <row r="6068" spans="1:10">
      <c r="A6068" s="1" t="s">
        <v>420</v>
      </c>
      <c r="B6068" t="str">
        <f t="shared" si="849"/>
        <v xml:space="preserve"> międzychodzki </v>
      </c>
      <c r="C6068" s="4" t="s">
        <v>17</v>
      </c>
      <c r="D6068" s="6">
        <v>2684</v>
      </c>
      <c r="E6068" s="6">
        <v>1345</v>
      </c>
      <c r="F6068" s="6">
        <v>1339</v>
      </c>
      <c r="G6068" t="b">
        <f t="shared" si="845"/>
        <v>0</v>
      </c>
      <c r="H6068" t="b">
        <f t="shared" si="846"/>
        <v>1</v>
      </c>
      <c r="I6068" t="b">
        <f t="shared" si="847"/>
        <v>1</v>
      </c>
      <c r="J6068" t="b">
        <f t="shared" si="848"/>
        <v>0</v>
      </c>
    </row>
    <row r="6069" spans="1:10">
      <c r="A6069" s="1" t="s">
        <v>420</v>
      </c>
      <c r="B6069" t="str">
        <f t="shared" si="849"/>
        <v xml:space="preserve"> międzychodzki </v>
      </c>
      <c r="C6069" s="4" t="s">
        <v>18</v>
      </c>
      <c r="D6069" s="6">
        <v>2714</v>
      </c>
      <c r="E6069" s="6">
        <v>1311</v>
      </c>
      <c r="F6069" s="6">
        <v>1403</v>
      </c>
      <c r="G6069" t="b">
        <f t="shared" si="845"/>
        <v>0</v>
      </c>
      <c r="H6069" t="b">
        <f t="shared" si="846"/>
        <v>1</v>
      </c>
      <c r="I6069" t="b">
        <f t="shared" si="847"/>
        <v>1</v>
      </c>
      <c r="J6069" t="b">
        <f t="shared" si="848"/>
        <v>0</v>
      </c>
    </row>
    <row r="6070" spans="1:10">
      <c r="A6070" s="1" t="s">
        <v>420</v>
      </c>
      <c r="B6070" t="str">
        <f t="shared" si="849"/>
        <v xml:space="preserve"> międzychodzki </v>
      </c>
      <c r="C6070" s="4" t="s">
        <v>19</v>
      </c>
      <c r="D6070" s="6">
        <v>2249</v>
      </c>
      <c r="E6070" s="6">
        <v>1029</v>
      </c>
      <c r="F6070" s="6">
        <v>1220</v>
      </c>
      <c r="G6070" t="b">
        <f t="shared" si="845"/>
        <v>0</v>
      </c>
      <c r="H6070" t="b">
        <f t="shared" si="846"/>
        <v>1</v>
      </c>
      <c r="I6070" t="b">
        <f t="shared" si="847"/>
        <v>1</v>
      </c>
      <c r="J6070" t="b">
        <f t="shared" si="848"/>
        <v>0</v>
      </c>
    </row>
    <row r="6071" spans="1:10">
      <c r="A6071" s="1" t="s">
        <v>420</v>
      </c>
      <c r="B6071" t="str">
        <f t="shared" si="849"/>
        <v xml:space="preserve"> międzychodzki </v>
      </c>
      <c r="C6071" s="4" t="s">
        <v>5</v>
      </c>
      <c r="D6071" s="6">
        <v>3038</v>
      </c>
      <c r="E6071" s="6">
        <v>1133</v>
      </c>
      <c r="F6071" s="6">
        <v>1905</v>
      </c>
      <c r="G6071" t="b">
        <f t="shared" ref="G6071:G6134" si="853">IFERROR(IF(SEARCH(" - ",C6071)&gt;0,FALSE,TRUE),TRUE)</f>
        <v>1</v>
      </c>
      <c r="H6071" t="b">
        <f t="shared" ref="H6071:H6134" si="854">IFERROR(IF(SEARCH("65+",C6071)&gt;0,FALSE,TRUE),TRUE)</f>
        <v>1</v>
      </c>
      <c r="I6071" t="b">
        <f t="shared" ref="I6071:I6134" si="855">IFERROR(IF(SEARCH("70",C6071)&gt;0,FALSE,TRUE),TRUE)</f>
        <v>0</v>
      </c>
      <c r="J6071" t="b">
        <f t="shared" ref="J6071:J6134" si="856">AND(G6071:I6071)</f>
        <v>0</v>
      </c>
    </row>
    <row r="6072" spans="1:10">
      <c r="A6072" s="1" t="s">
        <v>420</v>
      </c>
      <c r="B6072" t="str">
        <f t="shared" ref="B6072:B6135" si="857">IF(C6071="65+",C6072,B6071)</f>
        <v xml:space="preserve"> międzychodzki </v>
      </c>
      <c r="C6072" s="4" t="s">
        <v>4</v>
      </c>
      <c r="D6072" s="6">
        <f>SUM(D6070:D6071)</f>
        <v>5287</v>
      </c>
      <c r="E6072" s="6">
        <f>SUM(E6070:E6071)</f>
        <v>2162</v>
      </c>
      <c r="F6072" s="6">
        <f t="shared" ref="F6072" si="858">SUM(F6070:F6071)</f>
        <v>3125</v>
      </c>
      <c r="G6072" t="b">
        <f t="shared" si="853"/>
        <v>1</v>
      </c>
      <c r="H6072" t="b">
        <f t="shared" si="854"/>
        <v>0</v>
      </c>
      <c r="I6072" t="b">
        <f t="shared" si="855"/>
        <v>1</v>
      </c>
      <c r="J6072" t="b">
        <f t="shared" si="856"/>
        <v>0</v>
      </c>
    </row>
    <row r="6073" spans="1:10">
      <c r="A6073" s="1" t="s">
        <v>420</v>
      </c>
      <c r="B6073" t="str">
        <f t="shared" si="857"/>
        <v xml:space="preserve"> nowotomyski </v>
      </c>
      <c r="C6073" s="4" t="s">
        <v>374</v>
      </c>
      <c r="D6073" s="6">
        <v>74787</v>
      </c>
      <c r="E6073" s="6">
        <v>36719</v>
      </c>
      <c r="F6073" s="6">
        <v>38068</v>
      </c>
      <c r="G6073" t="b">
        <f t="shared" si="853"/>
        <v>1</v>
      </c>
      <c r="H6073" t="b">
        <f t="shared" si="854"/>
        <v>1</v>
      </c>
      <c r="I6073" t="b">
        <f t="shared" si="855"/>
        <v>1</v>
      </c>
      <c r="J6073" t="b">
        <f t="shared" si="856"/>
        <v>1</v>
      </c>
    </row>
    <row r="6074" spans="1:10">
      <c r="A6074" s="1" t="s">
        <v>420</v>
      </c>
      <c r="B6074" t="str">
        <f t="shared" si="857"/>
        <v xml:space="preserve"> nowotomyski </v>
      </c>
      <c r="C6074" s="4" t="s">
        <v>6</v>
      </c>
      <c r="D6074" s="6">
        <v>4392</v>
      </c>
      <c r="E6074" s="6">
        <v>2284</v>
      </c>
      <c r="F6074" s="6">
        <v>2108</v>
      </c>
      <c r="G6074" t="b">
        <f t="shared" si="853"/>
        <v>0</v>
      </c>
      <c r="H6074" t="b">
        <f t="shared" si="854"/>
        <v>1</v>
      </c>
      <c r="I6074" t="b">
        <f t="shared" si="855"/>
        <v>1</v>
      </c>
      <c r="J6074" t="b">
        <f t="shared" si="856"/>
        <v>0</v>
      </c>
    </row>
    <row r="6075" spans="1:10">
      <c r="A6075" s="1" t="s">
        <v>420</v>
      </c>
      <c r="B6075" t="str">
        <f t="shared" si="857"/>
        <v xml:space="preserve"> nowotomyski </v>
      </c>
      <c r="C6075" s="4" t="s">
        <v>7</v>
      </c>
      <c r="D6075" s="6">
        <v>4755</v>
      </c>
      <c r="E6075" s="6">
        <v>2468</v>
      </c>
      <c r="F6075" s="6">
        <v>2287</v>
      </c>
      <c r="G6075" t="b">
        <f t="shared" si="853"/>
        <v>0</v>
      </c>
      <c r="H6075" t="b">
        <f t="shared" si="854"/>
        <v>1</v>
      </c>
      <c r="I6075" t="b">
        <f t="shared" si="855"/>
        <v>1</v>
      </c>
      <c r="J6075" t="b">
        <f t="shared" si="856"/>
        <v>0</v>
      </c>
    </row>
    <row r="6076" spans="1:10">
      <c r="A6076" s="1" t="s">
        <v>420</v>
      </c>
      <c r="B6076" t="str">
        <f t="shared" si="857"/>
        <v xml:space="preserve"> nowotomyski </v>
      </c>
      <c r="C6076" s="4" t="s">
        <v>8</v>
      </c>
      <c r="D6076" s="6">
        <v>3952</v>
      </c>
      <c r="E6076" s="6">
        <v>2008</v>
      </c>
      <c r="F6076" s="6">
        <v>1944</v>
      </c>
      <c r="G6076" t="b">
        <f t="shared" si="853"/>
        <v>0</v>
      </c>
      <c r="H6076" t="b">
        <f t="shared" si="854"/>
        <v>1</v>
      </c>
      <c r="I6076" t="b">
        <f t="shared" si="855"/>
        <v>1</v>
      </c>
      <c r="J6076" t="b">
        <f t="shared" si="856"/>
        <v>0</v>
      </c>
    </row>
    <row r="6077" spans="1:10">
      <c r="A6077" s="1" t="s">
        <v>420</v>
      </c>
      <c r="B6077" t="str">
        <f t="shared" si="857"/>
        <v xml:space="preserve"> nowotomyski </v>
      </c>
      <c r="C6077" s="4" t="s">
        <v>9</v>
      </c>
      <c r="D6077" s="6">
        <v>4160</v>
      </c>
      <c r="E6077" s="6">
        <v>2100</v>
      </c>
      <c r="F6077" s="6">
        <v>2060</v>
      </c>
      <c r="G6077" t="b">
        <f t="shared" si="853"/>
        <v>0</v>
      </c>
      <c r="H6077" t="b">
        <f t="shared" si="854"/>
        <v>1</v>
      </c>
      <c r="I6077" t="b">
        <f t="shared" si="855"/>
        <v>1</v>
      </c>
      <c r="J6077" t="b">
        <f t="shared" si="856"/>
        <v>0</v>
      </c>
    </row>
    <row r="6078" spans="1:10">
      <c r="A6078" s="1" t="s">
        <v>420</v>
      </c>
      <c r="B6078" t="str">
        <f t="shared" si="857"/>
        <v xml:space="preserve"> nowotomyski </v>
      </c>
      <c r="C6078" s="4" t="s">
        <v>10</v>
      </c>
      <c r="D6078" s="6">
        <v>4875</v>
      </c>
      <c r="E6078" s="6">
        <v>2538</v>
      </c>
      <c r="F6078" s="6">
        <v>2337</v>
      </c>
      <c r="G6078" t="b">
        <f t="shared" si="853"/>
        <v>0</v>
      </c>
      <c r="H6078" t="b">
        <f t="shared" si="854"/>
        <v>1</v>
      </c>
      <c r="I6078" t="b">
        <f t="shared" si="855"/>
        <v>1</v>
      </c>
      <c r="J6078" t="b">
        <f t="shared" si="856"/>
        <v>0</v>
      </c>
    </row>
    <row r="6079" spans="1:10">
      <c r="A6079" s="1" t="s">
        <v>420</v>
      </c>
      <c r="B6079" t="str">
        <f t="shared" si="857"/>
        <v xml:space="preserve"> nowotomyski </v>
      </c>
      <c r="C6079" s="4" t="s">
        <v>11</v>
      </c>
      <c r="D6079" s="6">
        <v>5809</v>
      </c>
      <c r="E6079" s="6">
        <v>2980</v>
      </c>
      <c r="F6079" s="6">
        <v>2829</v>
      </c>
      <c r="G6079" t="b">
        <f t="shared" si="853"/>
        <v>0</v>
      </c>
      <c r="H6079" t="b">
        <f t="shared" si="854"/>
        <v>1</v>
      </c>
      <c r="I6079" t="b">
        <f t="shared" si="855"/>
        <v>1</v>
      </c>
      <c r="J6079" t="b">
        <f t="shared" si="856"/>
        <v>0</v>
      </c>
    </row>
    <row r="6080" spans="1:10">
      <c r="A6080" s="1" t="s">
        <v>420</v>
      </c>
      <c r="B6080" t="str">
        <f t="shared" si="857"/>
        <v xml:space="preserve"> nowotomyski </v>
      </c>
      <c r="C6080" s="4" t="s">
        <v>12</v>
      </c>
      <c r="D6080" s="6">
        <v>6551</v>
      </c>
      <c r="E6080" s="6">
        <v>3282</v>
      </c>
      <c r="F6080" s="6">
        <v>3269</v>
      </c>
      <c r="G6080" t="b">
        <f t="shared" si="853"/>
        <v>0</v>
      </c>
      <c r="H6080" t="b">
        <f t="shared" si="854"/>
        <v>1</v>
      </c>
      <c r="I6080" t="b">
        <f t="shared" si="855"/>
        <v>1</v>
      </c>
      <c r="J6080" t="b">
        <f t="shared" si="856"/>
        <v>0</v>
      </c>
    </row>
    <row r="6081" spans="1:10">
      <c r="A6081" s="1" t="s">
        <v>420</v>
      </c>
      <c r="B6081" t="str">
        <f t="shared" si="857"/>
        <v xml:space="preserve"> nowotomyski </v>
      </c>
      <c r="C6081" s="4" t="s">
        <v>13</v>
      </c>
      <c r="D6081" s="6">
        <v>6095</v>
      </c>
      <c r="E6081" s="6">
        <v>3126</v>
      </c>
      <c r="F6081" s="6">
        <v>2969</v>
      </c>
      <c r="G6081" t="b">
        <f t="shared" si="853"/>
        <v>0</v>
      </c>
      <c r="H6081" t="b">
        <f t="shared" si="854"/>
        <v>1</v>
      </c>
      <c r="I6081" t="b">
        <f t="shared" si="855"/>
        <v>1</v>
      </c>
      <c r="J6081" t="b">
        <f t="shared" si="856"/>
        <v>0</v>
      </c>
    </row>
    <row r="6082" spans="1:10">
      <c r="A6082" s="1" t="s">
        <v>420</v>
      </c>
      <c r="B6082" t="str">
        <f t="shared" si="857"/>
        <v xml:space="preserve"> nowotomyski </v>
      </c>
      <c r="C6082" s="4" t="s">
        <v>14</v>
      </c>
      <c r="D6082" s="6">
        <v>5339</v>
      </c>
      <c r="E6082" s="6">
        <v>2757</v>
      </c>
      <c r="F6082" s="6">
        <v>2582</v>
      </c>
      <c r="G6082" t="b">
        <f t="shared" si="853"/>
        <v>0</v>
      </c>
      <c r="H6082" t="b">
        <f t="shared" si="854"/>
        <v>1</v>
      </c>
      <c r="I6082" t="b">
        <f t="shared" si="855"/>
        <v>1</v>
      </c>
      <c r="J6082" t="b">
        <f t="shared" si="856"/>
        <v>0</v>
      </c>
    </row>
    <row r="6083" spans="1:10">
      <c r="A6083" s="1" t="s">
        <v>420</v>
      </c>
      <c r="B6083" t="str">
        <f t="shared" si="857"/>
        <v xml:space="preserve"> nowotomyski </v>
      </c>
      <c r="C6083" s="4" t="s">
        <v>15</v>
      </c>
      <c r="D6083" s="6">
        <v>4366</v>
      </c>
      <c r="E6083" s="6">
        <v>2204</v>
      </c>
      <c r="F6083" s="6">
        <v>2162</v>
      </c>
      <c r="G6083" t="b">
        <f t="shared" si="853"/>
        <v>0</v>
      </c>
      <c r="H6083" t="b">
        <f t="shared" si="854"/>
        <v>1</v>
      </c>
      <c r="I6083" t="b">
        <f t="shared" si="855"/>
        <v>1</v>
      </c>
      <c r="J6083" t="b">
        <f t="shared" si="856"/>
        <v>0</v>
      </c>
    </row>
    <row r="6084" spans="1:10">
      <c r="A6084" s="1" t="s">
        <v>420</v>
      </c>
      <c r="B6084" t="str">
        <f t="shared" si="857"/>
        <v xml:space="preserve"> nowotomyski </v>
      </c>
      <c r="C6084" s="4" t="s">
        <v>16</v>
      </c>
      <c r="D6084" s="6">
        <v>4438</v>
      </c>
      <c r="E6084" s="6">
        <v>2136</v>
      </c>
      <c r="F6084" s="6">
        <v>2302</v>
      </c>
      <c r="G6084" t="b">
        <f t="shared" si="853"/>
        <v>0</v>
      </c>
      <c r="H6084" t="b">
        <f t="shared" si="854"/>
        <v>1</v>
      </c>
      <c r="I6084" t="b">
        <f t="shared" si="855"/>
        <v>1</v>
      </c>
      <c r="J6084" t="b">
        <f t="shared" si="856"/>
        <v>0</v>
      </c>
    </row>
    <row r="6085" spans="1:10">
      <c r="A6085" s="1" t="s">
        <v>420</v>
      </c>
      <c r="B6085" t="str">
        <f t="shared" si="857"/>
        <v xml:space="preserve"> nowotomyski </v>
      </c>
      <c r="C6085" s="4" t="s">
        <v>17</v>
      </c>
      <c r="D6085" s="6">
        <v>5126</v>
      </c>
      <c r="E6085" s="6">
        <v>2564</v>
      </c>
      <c r="F6085" s="6">
        <v>2562</v>
      </c>
      <c r="G6085" t="b">
        <f t="shared" si="853"/>
        <v>0</v>
      </c>
      <c r="H6085" t="b">
        <f t="shared" si="854"/>
        <v>1</v>
      </c>
      <c r="I6085" t="b">
        <f t="shared" si="855"/>
        <v>1</v>
      </c>
      <c r="J6085" t="b">
        <f t="shared" si="856"/>
        <v>0</v>
      </c>
    </row>
    <row r="6086" spans="1:10">
      <c r="A6086" s="1" t="s">
        <v>420</v>
      </c>
      <c r="B6086" t="str">
        <f t="shared" si="857"/>
        <v xml:space="preserve"> nowotomyski </v>
      </c>
      <c r="C6086" s="4" t="s">
        <v>18</v>
      </c>
      <c r="D6086" s="6">
        <v>4754</v>
      </c>
      <c r="E6086" s="6">
        <v>2251</v>
      </c>
      <c r="F6086" s="6">
        <v>2503</v>
      </c>
      <c r="G6086" t="b">
        <f t="shared" si="853"/>
        <v>0</v>
      </c>
      <c r="H6086" t="b">
        <f t="shared" si="854"/>
        <v>1</v>
      </c>
      <c r="I6086" t="b">
        <f t="shared" si="855"/>
        <v>1</v>
      </c>
      <c r="J6086" t="b">
        <f t="shared" si="856"/>
        <v>0</v>
      </c>
    </row>
    <row r="6087" spans="1:10">
      <c r="A6087" s="1" t="s">
        <v>420</v>
      </c>
      <c r="B6087" t="str">
        <f t="shared" si="857"/>
        <v xml:space="preserve"> nowotomyski </v>
      </c>
      <c r="C6087" s="4" t="s">
        <v>19</v>
      </c>
      <c r="D6087" s="6">
        <v>4293</v>
      </c>
      <c r="E6087" s="6">
        <v>1943</v>
      </c>
      <c r="F6087" s="6">
        <v>2350</v>
      </c>
      <c r="G6087" t="b">
        <f t="shared" si="853"/>
        <v>0</v>
      </c>
      <c r="H6087" t="b">
        <f t="shared" si="854"/>
        <v>1</v>
      </c>
      <c r="I6087" t="b">
        <f t="shared" si="855"/>
        <v>1</v>
      </c>
      <c r="J6087" t="b">
        <f t="shared" si="856"/>
        <v>0</v>
      </c>
    </row>
    <row r="6088" spans="1:10">
      <c r="A6088" s="1" t="s">
        <v>420</v>
      </c>
      <c r="B6088" t="str">
        <f t="shared" si="857"/>
        <v xml:space="preserve"> nowotomyski </v>
      </c>
      <c r="C6088" s="4" t="s">
        <v>5</v>
      </c>
      <c r="D6088" s="6">
        <v>5882</v>
      </c>
      <c r="E6088" s="6">
        <v>2078</v>
      </c>
      <c r="F6088" s="6">
        <v>3804</v>
      </c>
      <c r="G6088" t="b">
        <f t="shared" si="853"/>
        <v>1</v>
      </c>
      <c r="H6088" t="b">
        <f t="shared" si="854"/>
        <v>1</v>
      </c>
      <c r="I6088" t="b">
        <f t="shared" si="855"/>
        <v>0</v>
      </c>
      <c r="J6088" t="b">
        <f t="shared" si="856"/>
        <v>0</v>
      </c>
    </row>
    <row r="6089" spans="1:10">
      <c r="A6089" s="1" t="s">
        <v>420</v>
      </c>
      <c r="B6089" t="str">
        <f t="shared" si="857"/>
        <v xml:space="preserve"> nowotomyski </v>
      </c>
      <c r="C6089" s="4" t="s">
        <v>4</v>
      </c>
      <c r="D6089" s="6">
        <f>SUM(D6087:D6088)</f>
        <v>10175</v>
      </c>
      <c r="E6089" s="6">
        <f>SUM(E6087:E6088)</f>
        <v>4021</v>
      </c>
      <c r="F6089" s="6">
        <f t="shared" ref="F6089" si="859">SUM(F6087:F6088)</f>
        <v>6154</v>
      </c>
      <c r="G6089" t="b">
        <f t="shared" si="853"/>
        <v>1</v>
      </c>
      <c r="H6089" t="b">
        <f t="shared" si="854"/>
        <v>0</v>
      </c>
      <c r="I6089" t="b">
        <f t="shared" si="855"/>
        <v>1</v>
      </c>
      <c r="J6089" t="b">
        <f t="shared" si="856"/>
        <v>0</v>
      </c>
    </row>
    <row r="6090" spans="1:10">
      <c r="A6090" s="1" t="s">
        <v>420</v>
      </c>
      <c r="B6090" t="str">
        <f t="shared" si="857"/>
        <v xml:space="preserve"> obornicki </v>
      </c>
      <c r="C6090" s="4" t="s">
        <v>375</v>
      </c>
      <c r="D6090" s="6">
        <v>59525</v>
      </c>
      <c r="E6090" s="6">
        <v>29502</v>
      </c>
      <c r="F6090" s="6">
        <v>30023</v>
      </c>
      <c r="G6090" t="b">
        <f t="shared" si="853"/>
        <v>1</v>
      </c>
      <c r="H6090" t="b">
        <f t="shared" si="854"/>
        <v>1</v>
      </c>
      <c r="I6090" t="b">
        <f t="shared" si="855"/>
        <v>1</v>
      </c>
      <c r="J6090" t="b">
        <f t="shared" si="856"/>
        <v>1</v>
      </c>
    </row>
    <row r="6091" spans="1:10">
      <c r="A6091" s="1" t="s">
        <v>420</v>
      </c>
      <c r="B6091" t="str">
        <f t="shared" si="857"/>
        <v xml:space="preserve"> obornicki </v>
      </c>
      <c r="C6091" s="4" t="s">
        <v>6</v>
      </c>
      <c r="D6091" s="6">
        <v>3368</v>
      </c>
      <c r="E6091" s="6">
        <v>1728</v>
      </c>
      <c r="F6091" s="6">
        <v>1640</v>
      </c>
      <c r="G6091" t="b">
        <f t="shared" si="853"/>
        <v>0</v>
      </c>
      <c r="H6091" t="b">
        <f t="shared" si="854"/>
        <v>1</v>
      </c>
      <c r="I6091" t="b">
        <f t="shared" si="855"/>
        <v>1</v>
      </c>
      <c r="J6091" t="b">
        <f t="shared" si="856"/>
        <v>0</v>
      </c>
    </row>
    <row r="6092" spans="1:10">
      <c r="A6092" s="1" t="s">
        <v>420</v>
      </c>
      <c r="B6092" t="str">
        <f t="shared" si="857"/>
        <v xml:space="preserve"> obornicki </v>
      </c>
      <c r="C6092" s="4" t="s">
        <v>7</v>
      </c>
      <c r="D6092" s="6">
        <v>3823</v>
      </c>
      <c r="E6092" s="6">
        <v>1993</v>
      </c>
      <c r="F6092" s="6">
        <v>1830</v>
      </c>
      <c r="G6092" t="b">
        <f t="shared" si="853"/>
        <v>0</v>
      </c>
      <c r="H6092" t="b">
        <f t="shared" si="854"/>
        <v>1</v>
      </c>
      <c r="I6092" t="b">
        <f t="shared" si="855"/>
        <v>1</v>
      </c>
      <c r="J6092" t="b">
        <f t="shared" si="856"/>
        <v>0</v>
      </c>
    </row>
    <row r="6093" spans="1:10">
      <c r="A6093" s="1" t="s">
        <v>420</v>
      </c>
      <c r="B6093" t="str">
        <f t="shared" si="857"/>
        <v xml:space="preserve"> obornicki </v>
      </c>
      <c r="C6093" s="4" t="s">
        <v>8</v>
      </c>
      <c r="D6093" s="6">
        <v>3220</v>
      </c>
      <c r="E6093" s="6">
        <v>1665</v>
      </c>
      <c r="F6093" s="6">
        <v>1555</v>
      </c>
      <c r="G6093" t="b">
        <f t="shared" si="853"/>
        <v>0</v>
      </c>
      <c r="H6093" t="b">
        <f t="shared" si="854"/>
        <v>1</v>
      </c>
      <c r="I6093" t="b">
        <f t="shared" si="855"/>
        <v>1</v>
      </c>
      <c r="J6093" t="b">
        <f t="shared" si="856"/>
        <v>0</v>
      </c>
    </row>
    <row r="6094" spans="1:10">
      <c r="A6094" s="1" t="s">
        <v>420</v>
      </c>
      <c r="B6094" t="str">
        <f t="shared" si="857"/>
        <v xml:space="preserve"> obornicki </v>
      </c>
      <c r="C6094" s="4" t="s">
        <v>9</v>
      </c>
      <c r="D6094" s="6">
        <v>3229</v>
      </c>
      <c r="E6094" s="6">
        <v>1639</v>
      </c>
      <c r="F6094" s="6">
        <v>1590</v>
      </c>
      <c r="G6094" t="b">
        <f t="shared" si="853"/>
        <v>0</v>
      </c>
      <c r="H6094" t="b">
        <f t="shared" si="854"/>
        <v>1</v>
      </c>
      <c r="I6094" t="b">
        <f t="shared" si="855"/>
        <v>1</v>
      </c>
      <c r="J6094" t="b">
        <f t="shared" si="856"/>
        <v>0</v>
      </c>
    </row>
    <row r="6095" spans="1:10">
      <c r="A6095" s="1" t="s">
        <v>420</v>
      </c>
      <c r="B6095" t="str">
        <f t="shared" si="857"/>
        <v xml:space="preserve"> obornicki </v>
      </c>
      <c r="C6095" s="4" t="s">
        <v>10</v>
      </c>
      <c r="D6095" s="6">
        <v>3852</v>
      </c>
      <c r="E6095" s="6">
        <v>2029</v>
      </c>
      <c r="F6095" s="6">
        <v>1823</v>
      </c>
      <c r="G6095" t="b">
        <f t="shared" si="853"/>
        <v>0</v>
      </c>
      <c r="H6095" t="b">
        <f t="shared" si="854"/>
        <v>1</v>
      </c>
      <c r="I6095" t="b">
        <f t="shared" si="855"/>
        <v>1</v>
      </c>
      <c r="J6095" t="b">
        <f t="shared" si="856"/>
        <v>0</v>
      </c>
    </row>
    <row r="6096" spans="1:10">
      <c r="A6096" s="1" t="s">
        <v>420</v>
      </c>
      <c r="B6096" t="str">
        <f t="shared" si="857"/>
        <v xml:space="preserve"> obornicki </v>
      </c>
      <c r="C6096" s="4" t="s">
        <v>11</v>
      </c>
      <c r="D6096" s="6">
        <v>4475</v>
      </c>
      <c r="E6096" s="6">
        <v>2288</v>
      </c>
      <c r="F6096" s="6">
        <v>2187</v>
      </c>
      <c r="G6096" t="b">
        <f t="shared" si="853"/>
        <v>0</v>
      </c>
      <c r="H6096" t="b">
        <f t="shared" si="854"/>
        <v>1</v>
      </c>
      <c r="I6096" t="b">
        <f t="shared" si="855"/>
        <v>1</v>
      </c>
      <c r="J6096" t="b">
        <f t="shared" si="856"/>
        <v>0</v>
      </c>
    </row>
    <row r="6097" spans="1:10">
      <c r="A6097" s="1" t="s">
        <v>420</v>
      </c>
      <c r="B6097" t="str">
        <f t="shared" si="857"/>
        <v xml:space="preserve"> obornicki </v>
      </c>
      <c r="C6097" s="4" t="s">
        <v>12</v>
      </c>
      <c r="D6097" s="6">
        <v>5383</v>
      </c>
      <c r="E6097" s="6">
        <v>2741</v>
      </c>
      <c r="F6097" s="6">
        <v>2642</v>
      </c>
      <c r="G6097" t="b">
        <f t="shared" si="853"/>
        <v>0</v>
      </c>
      <c r="H6097" t="b">
        <f t="shared" si="854"/>
        <v>1</v>
      </c>
      <c r="I6097" t="b">
        <f t="shared" si="855"/>
        <v>1</v>
      </c>
      <c r="J6097" t="b">
        <f t="shared" si="856"/>
        <v>0</v>
      </c>
    </row>
    <row r="6098" spans="1:10">
      <c r="A6098" s="1" t="s">
        <v>420</v>
      </c>
      <c r="B6098" t="str">
        <f t="shared" si="857"/>
        <v xml:space="preserve"> obornicki </v>
      </c>
      <c r="C6098" s="4" t="s">
        <v>13</v>
      </c>
      <c r="D6098" s="6">
        <v>5004</v>
      </c>
      <c r="E6098" s="6">
        <v>2608</v>
      </c>
      <c r="F6098" s="6">
        <v>2396</v>
      </c>
      <c r="G6098" t="b">
        <f t="shared" si="853"/>
        <v>0</v>
      </c>
      <c r="H6098" t="b">
        <f t="shared" si="854"/>
        <v>1</v>
      </c>
      <c r="I6098" t="b">
        <f t="shared" si="855"/>
        <v>1</v>
      </c>
      <c r="J6098" t="b">
        <f t="shared" si="856"/>
        <v>0</v>
      </c>
    </row>
    <row r="6099" spans="1:10">
      <c r="A6099" s="1" t="s">
        <v>420</v>
      </c>
      <c r="B6099" t="str">
        <f t="shared" si="857"/>
        <v xml:space="preserve"> obornicki </v>
      </c>
      <c r="C6099" s="4" t="s">
        <v>14</v>
      </c>
      <c r="D6099" s="6">
        <v>4218</v>
      </c>
      <c r="E6099" s="6">
        <v>2187</v>
      </c>
      <c r="F6099" s="6">
        <v>2031</v>
      </c>
      <c r="G6099" t="b">
        <f t="shared" si="853"/>
        <v>0</v>
      </c>
      <c r="H6099" t="b">
        <f t="shared" si="854"/>
        <v>1</v>
      </c>
      <c r="I6099" t="b">
        <f t="shared" si="855"/>
        <v>1</v>
      </c>
      <c r="J6099" t="b">
        <f t="shared" si="856"/>
        <v>0</v>
      </c>
    </row>
    <row r="6100" spans="1:10">
      <c r="A6100" s="1" t="s">
        <v>420</v>
      </c>
      <c r="B6100" t="str">
        <f t="shared" si="857"/>
        <v xml:space="preserve"> obornicki </v>
      </c>
      <c r="C6100" s="4" t="s">
        <v>15</v>
      </c>
      <c r="D6100" s="6">
        <v>3457</v>
      </c>
      <c r="E6100" s="6">
        <v>1761</v>
      </c>
      <c r="F6100" s="6">
        <v>1696</v>
      </c>
      <c r="G6100" t="b">
        <f t="shared" si="853"/>
        <v>0</v>
      </c>
      <c r="H6100" t="b">
        <f t="shared" si="854"/>
        <v>1</v>
      </c>
      <c r="I6100" t="b">
        <f t="shared" si="855"/>
        <v>1</v>
      </c>
      <c r="J6100" t="b">
        <f t="shared" si="856"/>
        <v>0</v>
      </c>
    </row>
    <row r="6101" spans="1:10">
      <c r="A6101" s="1" t="s">
        <v>420</v>
      </c>
      <c r="B6101" t="str">
        <f t="shared" si="857"/>
        <v xml:space="preserve"> obornicki </v>
      </c>
      <c r="C6101" s="4" t="s">
        <v>16</v>
      </c>
      <c r="D6101" s="6">
        <v>3463</v>
      </c>
      <c r="E6101" s="6">
        <v>1705</v>
      </c>
      <c r="F6101" s="6">
        <v>1758</v>
      </c>
      <c r="G6101" t="b">
        <f t="shared" si="853"/>
        <v>0</v>
      </c>
      <c r="H6101" t="b">
        <f t="shared" si="854"/>
        <v>1</v>
      </c>
      <c r="I6101" t="b">
        <f t="shared" si="855"/>
        <v>1</v>
      </c>
      <c r="J6101" t="b">
        <f t="shared" si="856"/>
        <v>0</v>
      </c>
    </row>
    <row r="6102" spans="1:10">
      <c r="A6102" s="1" t="s">
        <v>420</v>
      </c>
      <c r="B6102" t="str">
        <f t="shared" si="857"/>
        <v xml:space="preserve"> obornicki </v>
      </c>
      <c r="C6102" s="4" t="s">
        <v>17</v>
      </c>
      <c r="D6102" s="6">
        <v>4266</v>
      </c>
      <c r="E6102" s="6">
        <v>2085</v>
      </c>
      <c r="F6102" s="6">
        <v>2181</v>
      </c>
      <c r="G6102" t="b">
        <f t="shared" si="853"/>
        <v>0</v>
      </c>
      <c r="H6102" t="b">
        <f t="shared" si="854"/>
        <v>1</v>
      </c>
      <c r="I6102" t="b">
        <f t="shared" si="855"/>
        <v>1</v>
      </c>
      <c r="J6102" t="b">
        <f t="shared" si="856"/>
        <v>0</v>
      </c>
    </row>
    <row r="6103" spans="1:10">
      <c r="A6103" s="1" t="s">
        <v>420</v>
      </c>
      <c r="B6103" t="str">
        <f t="shared" si="857"/>
        <v xml:space="preserve"> obornicki </v>
      </c>
      <c r="C6103" s="4" t="s">
        <v>18</v>
      </c>
      <c r="D6103" s="6">
        <v>4038</v>
      </c>
      <c r="E6103" s="6">
        <v>1890</v>
      </c>
      <c r="F6103" s="6">
        <v>2148</v>
      </c>
      <c r="G6103" t="b">
        <f t="shared" si="853"/>
        <v>0</v>
      </c>
      <c r="H6103" t="b">
        <f t="shared" si="854"/>
        <v>1</v>
      </c>
      <c r="I6103" t="b">
        <f t="shared" si="855"/>
        <v>1</v>
      </c>
      <c r="J6103" t="b">
        <f t="shared" si="856"/>
        <v>0</v>
      </c>
    </row>
    <row r="6104" spans="1:10">
      <c r="A6104" s="1" t="s">
        <v>420</v>
      </c>
      <c r="B6104" t="str">
        <f t="shared" si="857"/>
        <v xml:space="preserve"> obornicki </v>
      </c>
      <c r="C6104" s="4" t="s">
        <v>19</v>
      </c>
      <c r="D6104" s="6">
        <v>3313</v>
      </c>
      <c r="E6104" s="6">
        <v>1538</v>
      </c>
      <c r="F6104" s="6">
        <v>1775</v>
      </c>
      <c r="G6104" t="b">
        <f t="shared" si="853"/>
        <v>0</v>
      </c>
      <c r="H6104" t="b">
        <f t="shared" si="854"/>
        <v>1</v>
      </c>
      <c r="I6104" t="b">
        <f t="shared" si="855"/>
        <v>1</v>
      </c>
      <c r="J6104" t="b">
        <f t="shared" si="856"/>
        <v>0</v>
      </c>
    </row>
    <row r="6105" spans="1:10">
      <c r="A6105" s="1" t="s">
        <v>420</v>
      </c>
      <c r="B6105" t="str">
        <f t="shared" si="857"/>
        <v xml:space="preserve"> obornicki </v>
      </c>
      <c r="C6105" s="4" t="s">
        <v>5</v>
      </c>
      <c r="D6105" s="6">
        <v>4416</v>
      </c>
      <c r="E6105" s="6">
        <v>1645</v>
      </c>
      <c r="F6105" s="6">
        <v>2771</v>
      </c>
      <c r="G6105" t="b">
        <f t="shared" si="853"/>
        <v>1</v>
      </c>
      <c r="H6105" t="b">
        <f t="shared" si="854"/>
        <v>1</v>
      </c>
      <c r="I6105" t="b">
        <f t="shared" si="855"/>
        <v>0</v>
      </c>
      <c r="J6105" t="b">
        <f t="shared" si="856"/>
        <v>0</v>
      </c>
    </row>
    <row r="6106" spans="1:10">
      <c r="A6106" s="1" t="s">
        <v>420</v>
      </c>
      <c r="B6106" t="str">
        <f t="shared" si="857"/>
        <v xml:space="preserve"> obornicki </v>
      </c>
      <c r="C6106" s="4" t="s">
        <v>4</v>
      </c>
      <c r="D6106" s="6">
        <f>SUM(D6104:D6105)</f>
        <v>7729</v>
      </c>
      <c r="E6106" s="6">
        <f>SUM(E6104:E6105)</f>
        <v>3183</v>
      </c>
      <c r="F6106" s="6">
        <f t="shared" ref="F6106" si="860">SUM(F6104:F6105)</f>
        <v>4546</v>
      </c>
      <c r="G6106" t="b">
        <f t="shared" si="853"/>
        <v>1</v>
      </c>
      <c r="H6106" t="b">
        <f t="shared" si="854"/>
        <v>0</v>
      </c>
      <c r="I6106" t="b">
        <f t="shared" si="855"/>
        <v>1</v>
      </c>
      <c r="J6106" t="b">
        <f t="shared" si="856"/>
        <v>0</v>
      </c>
    </row>
    <row r="6107" spans="1:10">
      <c r="A6107" s="1" t="s">
        <v>420</v>
      </c>
      <c r="B6107" t="str">
        <f t="shared" si="857"/>
        <v xml:space="preserve"> ostrowski </v>
      </c>
      <c r="C6107" s="4" t="s">
        <v>225</v>
      </c>
      <c r="D6107" s="6">
        <v>161445</v>
      </c>
      <c r="E6107" s="6">
        <v>78966</v>
      </c>
      <c r="F6107" s="6">
        <v>82479</v>
      </c>
      <c r="G6107" t="b">
        <f t="shared" si="853"/>
        <v>1</v>
      </c>
      <c r="H6107" t="b">
        <f t="shared" si="854"/>
        <v>1</v>
      </c>
      <c r="I6107" t="b">
        <f t="shared" si="855"/>
        <v>1</v>
      </c>
      <c r="J6107" t="b">
        <f t="shared" si="856"/>
        <v>1</v>
      </c>
    </row>
    <row r="6108" spans="1:10">
      <c r="A6108" s="1" t="s">
        <v>420</v>
      </c>
      <c r="B6108" t="str">
        <f t="shared" si="857"/>
        <v xml:space="preserve"> ostrowski </v>
      </c>
      <c r="C6108" s="4" t="s">
        <v>6</v>
      </c>
      <c r="D6108" s="6">
        <v>8187</v>
      </c>
      <c r="E6108" s="6">
        <v>4229</v>
      </c>
      <c r="F6108" s="6">
        <v>3958</v>
      </c>
      <c r="G6108" t="b">
        <f t="shared" si="853"/>
        <v>0</v>
      </c>
      <c r="H6108" t="b">
        <f t="shared" si="854"/>
        <v>1</v>
      </c>
      <c r="I6108" t="b">
        <f t="shared" si="855"/>
        <v>1</v>
      </c>
      <c r="J6108" t="b">
        <f t="shared" si="856"/>
        <v>0</v>
      </c>
    </row>
    <row r="6109" spans="1:10">
      <c r="A6109" s="1" t="s">
        <v>420</v>
      </c>
      <c r="B6109" t="str">
        <f t="shared" si="857"/>
        <v xml:space="preserve"> ostrowski </v>
      </c>
      <c r="C6109" s="4" t="s">
        <v>7</v>
      </c>
      <c r="D6109" s="6">
        <v>8890</v>
      </c>
      <c r="E6109" s="6">
        <v>4574</v>
      </c>
      <c r="F6109" s="6">
        <v>4316</v>
      </c>
      <c r="G6109" t="b">
        <f t="shared" si="853"/>
        <v>0</v>
      </c>
      <c r="H6109" t="b">
        <f t="shared" si="854"/>
        <v>1</v>
      </c>
      <c r="I6109" t="b">
        <f t="shared" si="855"/>
        <v>1</v>
      </c>
      <c r="J6109" t="b">
        <f t="shared" si="856"/>
        <v>0</v>
      </c>
    </row>
    <row r="6110" spans="1:10">
      <c r="A6110" s="1" t="s">
        <v>420</v>
      </c>
      <c r="B6110" t="str">
        <f t="shared" si="857"/>
        <v xml:space="preserve"> ostrowski </v>
      </c>
      <c r="C6110" s="4" t="s">
        <v>8</v>
      </c>
      <c r="D6110" s="6">
        <v>7844</v>
      </c>
      <c r="E6110" s="6">
        <v>4028</v>
      </c>
      <c r="F6110" s="6">
        <v>3816</v>
      </c>
      <c r="G6110" t="b">
        <f t="shared" si="853"/>
        <v>0</v>
      </c>
      <c r="H6110" t="b">
        <f t="shared" si="854"/>
        <v>1</v>
      </c>
      <c r="I6110" t="b">
        <f t="shared" si="855"/>
        <v>1</v>
      </c>
      <c r="J6110" t="b">
        <f t="shared" si="856"/>
        <v>0</v>
      </c>
    </row>
    <row r="6111" spans="1:10">
      <c r="A6111" s="1" t="s">
        <v>420</v>
      </c>
      <c r="B6111" t="str">
        <f t="shared" si="857"/>
        <v xml:space="preserve"> ostrowski </v>
      </c>
      <c r="C6111" s="4" t="s">
        <v>9</v>
      </c>
      <c r="D6111" s="6">
        <v>8573</v>
      </c>
      <c r="E6111" s="6">
        <v>4360</v>
      </c>
      <c r="F6111" s="6">
        <v>4213</v>
      </c>
      <c r="G6111" t="b">
        <f t="shared" si="853"/>
        <v>0</v>
      </c>
      <c r="H6111" t="b">
        <f t="shared" si="854"/>
        <v>1</v>
      </c>
      <c r="I6111" t="b">
        <f t="shared" si="855"/>
        <v>1</v>
      </c>
      <c r="J6111" t="b">
        <f t="shared" si="856"/>
        <v>0</v>
      </c>
    </row>
    <row r="6112" spans="1:10">
      <c r="A6112" s="1" t="s">
        <v>420</v>
      </c>
      <c r="B6112" t="str">
        <f t="shared" si="857"/>
        <v xml:space="preserve"> ostrowski </v>
      </c>
      <c r="C6112" s="4" t="s">
        <v>10</v>
      </c>
      <c r="D6112" s="6">
        <v>10515</v>
      </c>
      <c r="E6112" s="6">
        <v>5353</v>
      </c>
      <c r="F6112" s="6">
        <v>5162</v>
      </c>
      <c r="G6112" t="b">
        <f t="shared" si="853"/>
        <v>0</v>
      </c>
      <c r="H6112" t="b">
        <f t="shared" si="854"/>
        <v>1</v>
      </c>
      <c r="I6112" t="b">
        <f t="shared" si="855"/>
        <v>1</v>
      </c>
      <c r="J6112" t="b">
        <f t="shared" si="856"/>
        <v>0</v>
      </c>
    </row>
    <row r="6113" spans="1:10">
      <c r="A6113" s="1" t="s">
        <v>420</v>
      </c>
      <c r="B6113" t="str">
        <f t="shared" si="857"/>
        <v xml:space="preserve"> ostrowski </v>
      </c>
      <c r="C6113" s="4" t="s">
        <v>11</v>
      </c>
      <c r="D6113" s="6">
        <v>12386</v>
      </c>
      <c r="E6113" s="6">
        <v>6471</v>
      </c>
      <c r="F6113" s="6">
        <v>5915</v>
      </c>
      <c r="G6113" t="b">
        <f t="shared" si="853"/>
        <v>0</v>
      </c>
      <c r="H6113" t="b">
        <f t="shared" si="854"/>
        <v>1</v>
      </c>
      <c r="I6113" t="b">
        <f t="shared" si="855"/>
        <v>1</v>
      </c>
      <c r="J6113" t="b">
        <f t="shared" si="856"/>
        <v>0</v>
      </c>
    </row>
    <row r="6114" spans="1:10">
      <c r="A6114" s="1" t="s">
        <v>420</v>
      </c>
      <c r="B6114" t="str">
        <f t="shared" si="857"/>
        <v xml:space="preserve"> ostrowski </v>
      </c>
      <c r="C6114" s="4" t="s">
        <v>12</v>
      </c>
      <c r="D6114" s="6">
        <v>13113</v>
      </c>
      <c r="E6114" s="6">
        <v>6737</v>
      </c>
      <c r="F6114" s="6">
        <v>6376</v>
      </c>
      <c r="G6114" t="b">
        <f t="shared" si="853"/>
        <v>0</v>
      </c>
      <c r="H6114" t="b">
        <f t="shared" si="854"/>
        <v>1</v>
      </c>
      <c r="I6114" t="b">
        <f t="shared" si="855"/>
        <v>1</v>
      </c>
      <c r="J6114" t="b">
        <f t="shared" si="856"/>
        <v>0</v>
      </c>
    </row>
    <row r="6115" spans="1:10">
      <c r="A6115" s="1" t="s">
        <v>420</v>
      </c>
      <c r="B6115" t="str">
        <f t="shared" si="857"/>
        <v xml:space="preserve"> ostrowski </v>
      </c>
      <c r="C6115" s="4" t="s">
        <v>13</v>
      </c>
      <c r="D6115" s="6">
        <v>12678</v>
      </c>
      <c r="E6115" s="6">
        <v>6457</v>
      </c>
      <c r="F6115" s="6">
        <v>6221</v>
      </c>
      <c r="G6115" t="b">
        <f t="shared" si="853"/>
        <v>0</v>
      </c>
      <c r="H6115" t="b">
        <f t="shared" si="854"/>
        <v>1</v>
      </c>
      <c r="I6115" t="b">
        <f t="shared" si="855"/>
        <v>1</v>
      </c>
      <c r="J6115" t="b">
        <f t="shared" si="856"/>
        <v>0</v>
      </c>
    </row>
    <row r="6116" spans="1:10">
      <c r="A6116" s="1" t="s">
        <v>420</v>
      </c>
      <c r="B6116" t="str">
        <f t="shared" si="857"/>
        <v xml:space="preserve"> ostrowski </v>
      </c>
      <c r="C6116" s="4" t="s">
        <v>14</v>
      </c>
      <c r="D6116" s="6">
        <v>11517</v>
      </c>
      <c r="E6116" s="6">
        <v>5848</v>
      </c>
      <c r="F6116" s="6">
        <v>5669</v>
      </c>
      <c r="G6116" t="b">
        <f t="shared" si="853"/>
        <v>0</v>
      </c>
      <c r="H6116" t="b">
        <f t="shared" si="854"/>
        <v>1</v>
      </c>
      <c r="I6116" t="b">
        <f t="shared" si="855"/>
        <v>1</v>
      </c>
      <c r="J6116" t="b">
        <f t="shared" si="856"/>
        <v>0</v>
      </c>
    </row>
    <row r="6117" spans="1:10">
      <c r="A6117" s="1" t="s">
        <v>420</v>
      </c>
      <c r="B6117" t="str">
        <f t="shared" si="857"/>
        <v xml:space="preserve"> ostrowski </v>
      </c>
      <c r="C6117" s="4" t="s">
        <v>15</v>
      </c>
      <c r="D6117" s="6">
        <v>10285</v>
      </c>
      <c r="E6117" s="6">
        <v>5138</v>
      </c>
      <c r="F6117" s="6">
        <v>5147</v>
      </c>
      <c r="G6117" t="b">
        <f t="shared" si="853"/>
        <v>0</v>
      </c>
      <c r="H6117" t="b">
        <f t="shared" si="854"/>
        <v>1</v>
      </c>
      <c r="I6117" t="b">
        <f t="shared" si="855"/>
        <v>1</v>
      </c>
      <c r="J6117" t="b">
        <f t="shared" si="856"/>
        <v>0</v>
      </c>
    </row>
    <row r="6118" spans="1:10">
      <c r="A6118" s="1" t="s">
        <v>420</v>
      </c>
      <c r="B6118" t="str">
        <f t="shared" si="857"/>
        <v xml:space="preserve"> ostrowski </v>
      </c>
      <c r="C6118" s="4" t="s">
        <v>16</v>
      </c>
      <c r="D6118" s="6">
        <v>10329</v>
      </c>
      <c r="E6118" s="6">
        <v>5185</v>
      </c>
      <c r="F6118" s="6">
        <v>5144</v>
      </c>
      <c r="G6118" t="b">
        <f t="shared" si="853"/>
        <v>0</v>
      </c>
      <c r="H6118" t="b">
        <f t="shared" si="854"/>
        <v>1</v>
      </c>
      <c r="I6118" t="b">
        <f t="shared" si="855"/>
        <v>1</v>
      </c>
      <c r="J6118" t="b">
        <f t="shared" si="856"/>
        <v>0</v>
      </c>
    </row>
    <row r="6119" spans="1:10">
      <c r="A6119" s="1" t="s">
        <v>420</v>
      </c>
      <c r="B6119" t="str">
        <f t="shared" si="857"/>
        <v xml:space="preserve"> ostrowski </v>
      </c>
      <c r="C6119" s="4" t="s">
        <v>17</v>
      </c>
      <c r="D6119" s="6">
        <v>11521</v>
      </c>
      <c r="E6119" s="6">
        <v>5542</v>
      </c>
      <c r="F6119" s="6">
        <v>5979</v>
      </c>
      <c r="G6119" t="b">
        <f t="shared" si="853"/>
        <v>0</v>
      </c>
      <c r="H6119" t="b">
        <f t="shared" si="854"/>
        <v>1</v>
      </c>
      <c r="I6119" t="b">
        <f t="shared" si="855"/>
        <v>1</v>
      </c>
      <c r="J6119" t="b">
        <f t="shared" si="856"/>
        <v>0</v>
      </c>
    </row>
    <row r="6120" spans="1:10">
      <c r="A6120" s="1" t="s">
        <v>420</v>
      </c>
      <c r="B6120" t="str">
        <f t="shared" si="857"/>
        <v xml:space="preserve"> ostrowski </v>
      </c>
      <c r="C6120" s="4" t="s">
        <v>18</v>
      </c>
      <c r="D6120" s="6">
        <v>10920</v>
      </c>
      <c r="E6120" s="6">
        <v>5199</v>
      </c>
      <c r="F6120" s="6">
        <v>5721</v>
      </c>
      <c r="G6120" t="b">
        <f t="shared" si="853"/>
        <v>0</v>
      </c>
      <c r="H6120" t="b">
        <f t="shared" si="854"/>
        <v>1</v>
      </c>
      <c r="I6120" t="b">
        <f t="shared" si="855"/>
        <v>1</v>
      </c>
      <c r="J6120" t="b">
        <f t="shared" si="856"/>
        <v>0</v>
      </c>
    </row>
    <row r="6121" spans="1:10">
      <c r="A6121" s="1" t="s">
        <v>420</v>
      </c>
      <c r="B6121" t="str">
        <f t="shared" si="857"/>
        <v xml:space="preserve"> ostrowski </v>
      </c>
      <c r="C6121" s="4" t="s">
        <v>19</v>
      </c>
      <c r="D6121" s="6">
        <v>9477</v>
      </c>
      <c r="E6121" s="6">
        <v>4213</v>
      </c>
      <c r="F6121" s="6">
        <v>5264</v>
      </c>
      <c r="G6121" t="b">
        <f t="shared" si="853"/>
        <v>0</v>
      </c>
      <c r="H6121" t="b">
        <f t="shared" si="854"/>
        <v>1</v>
      </c>
      <c r="I6121" t="b">
        <f t="shared" si="855"/>
        <v>1</v>
      </c>
      <c r="J6121" t="b">
        <f t="shared" si="856"/>
        <v>0</v>
      </c>
    </row>
    <row r="6122" spans="1:10">
      <c r="A6122" s="1" t="s">
        <v>420</v>
      </c>
      <c r="B6122" t="str">
        <f t="shared" si="857"/>
        <v xml:space="preserve"> ostrowski </v>
      </c>
      <c r="C6122" s="4" t="s">
        <v>5</v>
      </c>
      <c r="D6122" s="6">
        <v>15210</v>
      </c>
      <c r="E6122" s="6">
        <v>5632</v>
      </c>
      <c r="F6122" s="6">
        <v>9578</v>
      </c>
      <c r="G6122" t="b">
        <f t="shared" si="853"/>
        <v>1</v>
      </c>
      <c r="H6122" t="b">
        <f t="shared" si="854"/>
        <v>1</v>
      </c>
      <c r="I6122" t="b">
        <f t="shared" si="855"/>
        <v>0</v>
      </c>
      <c r="J6122" t="b">
        <f t="shared" si="856"/>
        <v>0</v>
      </c>
    </row>
    <row r="6123" spans="1:10">
      <c r="A6123" s="1" t="s">
        <v>420</v>
      </c>
      <c r="B6123" t="str">
        <f t="shared" si="857"/>
        <v xml:space="preserve"> ostrowski </v>
      </c>
      <c r="C6123" s="4" t="s">
        <v>4</v>
      </c>
      <c r="D6123" s="6">
        <f>SUM(D6121:D6122)</f>
        <v>24687</v>
      </c>
      <c r="E6123" s="6">
        <f>SUM(E6121:E6122)</f>
        <v>9845</v>
      </c>
      <c r="F6123" s="6">
        <f t="shared" ref="F6123" si="861">SUM(F6121:F6122)</f>
        <v>14842</v>
      </c>
      <c r="G6123" t="b">
        <f t="shared" si="853"/>
        <v>1</v>
      </c>
      <c r="H6123" t="b">
        <f t="shared" si="854"/>
        <v>0</v>
      </c>
      <c r="I6123" t="b">
        <f t="shared" si="855"/>
        <v>1</v>
      </c>
      <c r="J6123" t="b">
        <f t="shared" si="856"/>
        <v>0</v>
      </c>
    </row>
    <row r="6124" spans="1:10">
      <c r="A6124" s="1" t="s">
        <v>420</v>
      </c>
      <c r="B6124" t="str">
        <f t="shared" si="857"/>
        <v xml:space="preserve"> ostrzeszowski </v>
      </c>
      <c r="C6124" s="4" t="s">
        <v>93</v>
      </c>
      <c r="D6124" s="6">
        <v>55404</v>
      </c>
      <c r="E6124" s="6">
        <v>27392</v>
      </c>
      <c r="F6124" s="6">
        <v>28012</v>
      </c>
      <c r="G6124" t="b">
        <f t="shared" si="853"/>
        <v>1</v>
      </c>
      <c r="H6124" t="b">
        <f t="shared" si="854"/>
        <v>1</v>
      </c>
      <c r="I6124" t="b">
        <f t="shared" si="855"/>
        <v>1</v>
      </c>
      <c r="J6124" t="b">
        <f t="shared" si="856"/>
        <v>1</v>
      </c>
    </row>
    <row r="6125" spans="1:10">
      <c r="A6125" s="1" t="s">
        <v>420</v>
      </c>
      <c r="B6125" t="str">
        <f t="shared" si="857"/>
        <v xml:space="preserve"> ostrzeszowski </v>
      </c>
      <c r="C6125" s="4" t="s">
        <v>6</v>
      </c>
      <c r="D6125" s="6">
        <v>2839</v>
      </c>
      <c r="E6125" s="6">
        <v>1431</v>
      </c>
      <c r="F6125" s="6">
        <v>1408</v>
      </c>
      <c r="G6125" t="b">
        <f t="shared" si="853"/>
        <v>0</v>
      </c>
      <c r="H6125" t="b">
        <f t="shared" si="854"/>
        <v>1</v>
      </c>
      <c r="I6125" t="b">
        <f t="shared" si="855"/>
        <v>1</v>
      </c>
      <c r="J6125" t="b">
        <f t="shared" si="856"/>
        <v>0</v>
      </c>
    </row>
    <row r="6126" spans="1:10">
      <c r="A6126" s="1" t="s">
        <v>420</v>
      </c>
      <c r="B6126" t="str">
        <f t="shared" si="857"/>
        <v xml:space="preserve"> ostrzeszowski </v>
      </c>
      <c r="C6126" s="4" t="s">
        <v>7</v>
      </c>
      <c r="D6126" s="6">
        <v>3273</v>
      </c>
      <c r="E6126" s="6">
        <v>1685</v>
      </c>
      <c r="F6126" s="6">
        <v>1588</v>
      </c>
      <c r="G6126" t="b">
        <f t="shared" si="853"/>
        <v>0</v>
      </c>
      <c r="H6126" t="b">
        <f t="shared" si="854"/>
        <v>1</v>
      </c>
      <c r="I6126" t="b">
        <f t="shared" si="855"/>
        <v>1</v>
      </c>
      <c r="J6126" t="b">
        <f t="shared" si="856"/>
        <v>0</v>
      </c>
    </row>
    <row r="6127" spans="1:10">
      <c r="A6127" s="1" t="s">
        <v>420</v>
      </c>
      <c r="B6127" t="str">
        <f t="shared" si="857"/>
        <v xml:space="preserve"> ostrzeszowski </v>
      </c>
      <c r="C6127" s="4" t="s">
        <v>8</v>
      </c>
      <c r="D6127" s="6">
        <v>2872</v>
      </c>
      <c r="E6127" s="6">
        <v>1478</v>
      </c>
      <c r="F6127" s="6">
        <v>1394</v>
      </c>
      <c r="G6127" t="b">
        <f t="shared" si="853"/>
        <v>0</v>
      </c>
      <c r="H6127" t="b">
        <f t="shared" si="854"/>
        <v>1</v>
      </c>
      <c r="I6127" t="b">
        <f t="shared" si="855"/>
        <v>1</v>
      </c>
      <c r="J6127" t="b">
        <f t="shared" si="856"/>
        <v>0</v>
      </c>
    </row>
    <row r="6128" spans="1:10">
      <c r="A6128" s="1" t="s">
        <v>420</v>
      </c>
      <c r="B6128" t="str">
        <f t="shared" si="857"/>
        <v xml:space="preserve"> ostrzeszowski </v>
      </c>
      <c r="C6128" s="4" t="s">
        <v>9</v>
      </c>
      <c r="D6128" s="6">
        <v>3180</v>
      </c>
      <c r="E6128" s="6">
        <v>1625</v>
      </c>
      <c r="F6128" s="6">
        <v>1555</v>
      </c>
      <c r="G6128" t="b">
        <f t="shared" si="853"/>
        <v>0</v>
      </c>
      <c r="H6128" t="b">
        <f t="shared" si="854"/>
        <v>1</v>
      </c>
      <c r="I6128" t="b">
        <f t="shared" si="855"/>
        <v>1</v>
      </c>
      <c r="J6128" t="b">
        <f t="shared" si="856"/>
        <v>0</v>
      </c>
    </row>
    <row r="6129" spans="1:10">
      <c r="A6129" s="1" t="s">
        <v>420</v>
      </c>
      <c r="B6129" t="str">
        <f t="shared" si="857"/>
        <v xml:space="preserve"> ostrzeszowski </v>
      </c>
      <c r="C6129" s="4" t="s">
        <v>10</v>
      </c>
      <c r="D6129" s="6">
        <v>3923</v>
      </c>
      <c r="E6129" s="6">
        <v>2009</v>
      </c>
      <c r="F6129" s="6">
        <v>1914</v>
      </c>
      <c r="G6129" t="b">
        <f t="shared" si="853"/>
        <v>0</v>
      </c>
      <c r="H6129" t="b">
        <f t="shared" si="854"/>
        <v>1</v>
      </c>
      <c r="I6129" t="b">
        <f t="shared" si="855"/>
        <v>1</v>
      </c>
      <c r="J6129" t="b">
        <f t="shared" si="856"/>
        <v>0</v>
      </c>
    </row>
    <row r="6130" spans="1:10">
      <c r="A6130" s="1" t="s">
        <v>420</v>
      </c>
      <c r="B6130" t="str">
        <f t="shared" si="857"/>
        <v xml:space="preserve"> ostrzeszowski </v>
      </c>
      <c r="C6130" s="4" t="s">
        <v>11</v>
      </c>
      <c r="D6130" s="6">
        <v>4267</v>
      </c>
      <c r="E6130" s="6">
        <v>2224</v>
      </c>
      <c r="F6130" s="6">
        <v>2043</v>
      </c>
      <c r="G6130" t="b">
        <f t="shared" si="853"/>
        <v>0</v>
      </c>
      <c r="H6130" t="b">
        <f t="shared" si="854"/>
        <v>1</v>
      </c>
      <c r="I6130" t="b">
        <f t="shared" si="855"/>
        <v>1</v>
      </c>
      <c r="J6130" t="b">
        <f t="shared" si="856"/>
        <v>0</v>
      </c>
    </row>
    <row r="6131" spans="1:10">
      <c r="A6131" s="1" t="s">
        <v>420</v>
      </c>
      <c r="B6131" t="str">
        <f t="shared" si="857"/>
        <v xml:space="preserve"> ostrzeszowski </v>
      </c>
      <c r="C6131" s="4" t="s">
        <v>12</v>
      </c>
      <c r="D6131" s="6">
        <v>4433</v>
      </c>
      <c r="E6131" s="6">
        <v>2317</v>
      </c>
      <c r="F6131" s="6">
        <v>2116</v>
      </c>
      <c r="G6131" t="b">
        <f t="shared" si="853"/>
        <v>0</v>
      </c>
      <c r="H6131" t="b">
        <f t="shared" si="854"/>
        <v>1</v>
      </c>
      <c r="I6131" t="b">
        <f t="shared" si="855"/>
        <v>1</v>
      </c>
      <c r="J6131" t="b">
        <f t="shared" si="856"/>
        <v>0</v>
      </c>
    </row>
    <row r="6132" spans="1:10">
      <c r="A6132" s="1" t="s">
        <v>420</v>
      </c>
      <c r="B6132" t="str">
        <f t="shared" si="857"/>
        <v xml:space="preserve"> ostrzeszowski </v>
      </c>
      <c r="C6132" s="4" t="s">
        <v>13</v>
      </c>
      <c r="D6132" s="6">
        <v>4212</v>
      </c>
      <c r="E6132" s="6">
        <v>2158</v>
      </c>
      <c r="F6132" s="6">
        <v>2054</v>
      </c>
      <c r="G6132" t="b">
        <f t="shared" si="853"/>
        <v>0</v>
      </c>
      <c r="H6132" t="b">
        <f t="shared" si="854"/>
        <v>1</v>
      </c>
      <c r="I6132" t="b">
        <f t="shared" si="855"/>
        <v>1</v>
      </c>
      <c r="J6132" t="b">
        <f t="shared" si="856"/>
        <v>0</v>
      </c>
    </row>
    <row r="6133" spans="1:10">
      <c r="A6133" s="1" t="s">
        <v>420</v>
      </c>
      <c r="B6133" t="str">
        <f t="shared" si="857"/>
        <v xml:space="preserve"> ostrzeszowski </v>
      </c>
      <c r="C6133" s="4" t="s">
        <v>14</v>
      </c>
      <c r="D6133" s="6">
        <v>3939</v>
      </c>
      <c r="E6133" s="6">
        <v>2019</v>
      </c>
      <c r="F6133" s="6">
        <v>1920</v>
      </c>
      <c r="G6133" t="b">
        <f t="shared" si="853"/>
        <v>0</v>
      </c>
      <c r="H6133" t="b">
        <f t="shared" si="854"/>
        <v>1</v>
      </c>
      <c r="I6133" t="b">
        <f t="shared" si="855"/>
        <v>1</v>
      </c>
      <c r="J6133" t="b">
        <f t="shared" si="856"/>
        <v>0</v>
      </c>
    </row>
    <row r="6134" spans="1:10">
      <c r="A6134" s="1" t="s">
        <v>420</v>
      </c>
      <c r="B6134" t="str">
        <f t="shared" si="857"/>
        <v xml:space="preserve"> ostrzeszowski </v>
      </c>
      <c r="C6134" s="4" t="s">
        <v>15</v>
      </c>
      <c r="D6134" s="6">
        <v>3496</v>
      </c>
      <c r="E6134" s="6">
        <v>1774</v>
      </c>
      <c r="F6134" s="6">
        <v>1722</v>
      </c>
      <c r="G6134" t="b">
        <f t="shared" si="853"/>
        <v>0</v>
      </c>
      <c r="H6134" t="b">
        <f t="shared" si="854"/>
        <v>1</v>
      </c>
      <c r="I6134" t="b">
        <f t="shared" si="855"/>
        <v>1</v>
      </c>
      <c r="J6134" t="b">
        <f t="shared" si="856"/>
        <v>0</v>
      </c>
    </row>
    <row r="6135" spans="1:10">
      <c r="A6135" s="1" t="s">
        <v>420</v>
      </c>
      <c r="B6135" t="str">
        <f t="shared" si="857"/>
        <v xml:space="preserve"> ostrzeszowski </v>
      </c>
      <c r="C6135" s="4" t="s">
        <v>16</v>
      </c>
      <c r="D6135" s="6">
        <v>3537</v>
      </c>
      <c r="E6135" s="6">
        <v>1812</v>
      </c>
      <c r="F6135" s="6">
        <v>1725</v>
      </c>
      <c r="G6135" t="b">
        <f t="shared" ref="G6135:G6198" si="862">IFERROR(IF(SEARCH(" - ",C6135)&gt;0,FALSE,TRUE),TRUE)</f>
        <v>0</v>
      </c>
      <c r="H6135" t="b">
        <f t="shared" ref="H6135:H6198" si="863">IFERROR(IF(SEARCH("65+",C6135)&gt;0,FALSE,TRUE),TRUE)</f>
        <v>1</v>
      </c>
      <c r="I6135" t="b">
        <f t="shared" ref="I6135:I6198" si="864">IFERROR(IF(SEARCH("70",C6135)&gt;0,FALSE,TRUE),TRUE)</f>
        <v>1</v>
      </c>
      <c r="J6135" t="b">
        <f t="shared" ref="J6135:J6198" si="865">AND(G6135:I6135)</f>
        <v>0</v>
      </c>
    </row>
    <row r="6136" spans="1:10">
      <c r="A6136" s="1" t="s">
        <v>420</v>
      </c>
      <c r="B6136" t="str">
        <f t="shared" ref="B6136:B6199" si="866">IF(C6135="65+",C6136,B6135)</f>
        <v xml:space="preserve"> ostrzeszowski </v>
      </c>
      <c r="C6136" s="4" t="s">
        <v>17</v>
      </c>
      <c r="D6136" s="6">
        <v>3843</v>
      </c>
      <c r="E6136" s="6">
        <v>1891</v>
      </c>
      <c r="F6136" s="6">
        <v>1952</v>
      </c>
      <c r="G6136" t="b">
        <f t="shared" si="862"/>
        <v>0</v>
      </c>
      <c r="H6136" t="b">
        <f t="shared" si="863"/>
        <v>1</v>
      </c>
      <c r="I6136" t="b">
        <f t="shared" si="864"/>
        <v>1</v>
      </c>
      <c r="J6136" t="b">
        <f t="shared" si="865"/>
        <v>0</v>
      </c>
    </row>
    <row r="6137" spans="1:10">
      <c r="A6137" s="1" t="s">
        <v>420</v>
      </c>
      <c r="B6137" t="str">
        <f t="shared" si="866"/>
        <v xml:space="preserve"> ostrzeszowski </v>
      </c>
      <c r="C6137" s="4" t="s">
        <v>18</v>
      </c>
      <c r="D6137" s="6">
        <v>3572</v>
      </c>
      <c r="E6137" s="6">
        <v>1706</v>
      </c>
      <c r="F6137" s="6">
        <v>1866</v>
      </c>
      <c r="G6137" t="b">
        <f t="shared" si="862"/>
        <v>0</v>
      </c>
      <c r="H6137" t="b">
        <f t="shared" si="863"/>
        <v>1</v>
      </c>
      <c r="I6137" t="b">
        <f t="shared" si="864"/>
        <v>1</v>
      </c>
      <c r="J6137" t="b">
        <f t="shared" si="865"/>
        <v>0</v>
      </c>
    </row>
    <row r="6138" spans="1:10">
      <c r="A6138" s="1" t="s">
        <v>420</v>
      </c>
      <c r="B6138" t="str">
        <f t="shared" si="866"/>
        <v xml:space="preserve"> ostrzeszowski </v>
      </c>
      <c r="C6138" s="4" t="s">
        <v>19</v>
      </c>
      <c r="D6138" s="6">
        <v>3194</v>
      </c>
      <c r="E6138" s="6">
        <v>1465</v>
      </c>
      <c r="F6138" s="6">
        <v>1729</v>
      </c>
      <c r="G6138" t="b">
        <f t="shared" si="862"/>
        <v>0</v>
      </c>
      <c r="H6138" t="b">
        <f t="shared" si="863"/>
        <v>1</v>
      </c>
      <c r="I6138" t="b">
        <f t="shared" si="864"/>
        <v>1</v>
      </c>
      <c r="J6138" t="b">
        <f t="shared" si="865"/>
        <v>0</v>
      </c>
    </row>
    <row r="6139" spans="1:10">
      <c r="A6139" s="1" t="s">
        <v>420</v>
      </c>
      <c r="B6139" t="str">
        <f t="shared" si="866"/>
        <v xml:space="preserve"> ostrzeszowski </v>
      </c>
      <c r="C6139" s="4" t="s">
        <v>5</v>
      </c>
      <c r="D6139" s="6">
        <v>4824</v>
      </c>
      <c r="E6139" s="6">
        <v>1798</v>
      </c>
      <c r="F6139" s="6">
        <v>3026</v>
      </c>
      <c r="G6139" t="b">
        <f t="shared" si="862"/>
        <v>1</v>
      </c>
      <c r="H6139" t="b">
        <f t="shared" si="863"/>
        <v>1</v>
      </c>
      <c r="I6139" t="b">
        <f t="shared" si="864"/>
        <v>0</v>
      </c>
      <c r="J6139" t="b">
        <f t="shared" si="865"/>
        <v>0</v>
      </c>
    </row>
    <row r="6140" spans="1:10">
      <c r="A6140" s="1" t="s">
        <v>420</v>
      </c>
      <c r="B6140" t="str">
        <f t="shared" si="866"/>
        <v xml:space="preserve"> ostrzeszowski </v>
      </c>
      <c r="C6140" s="4" t="s">
        <v>4</v>
      </c>
      <c r="D6140" s="6">
        <f>SUM(D6138:D6139)</f>
        <v>8018</v>
      </c>
      <c r="E6140" s="6">
        <f>SUM(E6138:E6139)</f>
        <v>3263</v>
      </c>
      <c r="F6140" s="6">
        <f t="shared" ref="F6140" si="867">SUM(F6138:F6139)</f>
        <v>4755</v>
      </c>
      <c r="G6140" t="b">
        <f t="shared" si="862"/>
        <v>1</v>
      </c>
      <c r="H6140" t="b">
        <f t="shared" si="863"/>
        <v>0</v>
      </c>
      <c r="I6140" t="b">
        <f t="shared" si="864"/>
        <v>1</v>
      </c>
      <c r="J6140" t="b">
        <f t="shared" si="865"/>
        <v>0</v>
      </c>
    </row>
    <row r="6141" spans="1:10">
      <c r="A6141" s="1" t="s">
        <v>420</v>
      </c>
      <c r="B6141" t="str">
        <f t="shared" si="866"/>
        <v xml:space="preserve"> pilski </v>
      </c>
      <c r="C6141" s="4" t="s">
        <v>376</v>
      </c>
      <c r="D6141" s="6">
        <v>137463</v>
      </c>
      <c r="E6141" s="6">
        <v>67309</v>
      </c>
      <c r="F6141" s="6">
        <v>70154</v>
      </c>
      <c r="G6141" t="b">
        <f t="shared" si="862"/>
        <v>1</v>
      </c>
      <c r="H6141" t="b">
        <f t="shared" si="863"/>
        <v>1</v>
      </c>
      <c r="I6141" t="b">
        <f t="shared" si="864"/>
        <v>1</v>
      </c>
      <c r="J6141" t="b">
        <f t="shared" si="865"/>
        <v>1</v>
      </c>
    </row>
    <row r="6142" spans="1:10">
      <c r="A6142" s="1" t="s">
        <v>420</v>
      </c>
      <c r="B6142" t="str">
        <f t="shared" si="866"/>
        <v xml:space="preserve"> pilski </v>
      </c>
      <c r="C6142" s="4" t="s">
        <v>6</v>
      </c>
      <c r="D6142" s="6">
        <v>6588</v>
      </c>
      <c r="E6142" s="6">
        <v>3418</v>
      </c>
      <c r="F6142" s="6">
        <v>3170</v>
      </c>
      <c r="G6142" t="b">
        <f t="shared" si="862"/>
        <v>0</v>
      </c>
      <c r="H6142" t="b">
        <f t="shared" si="863"/>
        <v>1</v>
      </c>
      <c r="I6142" t="b">
        <f t="shared" si="864"/>
        <v>1</v>
      </c>
      <c r="J6142" t="b">
        <f t="shared" si="865"/>
        <v>0</v>
      </c>
    </row>
    <row r="6143" spans="1:10">
      <c r="A6143" s="1" t="s">
        <v>420</v>
      </c>
      <c r="B6143" t="str">
        <f t="shared" si="866"/>
        <v xml:space="preserve"> pilski </v>
      </c>
      <c r="C6143" s="4" t="s">
        <v>7</v>
      </c>
      <c r="D6143" s="6">
        <v>7844</v>
      </c>
      <c r="E6143" s="6">
        <v>4070</v>
      </c>
      <c r="F6143" s="6">
        <v>3774</v>
      </c>
      <c r="G6143" t="b">
        <f t="shared" si="862"/>
        <v>0</v>
      </c>
      <c r="H6143" t="b">
        <f t="shared" si="863"/>
        <v>1</v>
      </c>
      <c r="I6143" t="b">
        <f t="shared" si="864"/>
        <v>1</v>
      </c>
      <c r="J6143" t="b">
        <f t="shared" si="865"/>
        <v>0</v>
      </c>
    </row>
    <row r="6144" spans="1:10">
      <c r="A6144" s="1" t="s">
        <v>420</v>
      </c>
      <c r="B6144" t="str">
        <f t="shared" si="866"/>
        <v xml:space="preserve"> pilski </v>
      </c>
      <c r="C6144" s="4" t="s">
        <v>8</v>
      </c>
      <c r="D6144" s="6">
        <v>7056</v>
      </c>
      <c r="E6144" s="6">
        <v>3671</v>
      </c>
      <c r="F6144" s="6">
        <v>3385</v>
      </c>
      <c r="G6144" t="b">
        <f t="shared" si="862"/>
        <v>0</v>
      </c>
      <c r="H6144" t="b">
        <f t="shared" si="863"/>
        <v>1</v>
      </c>
      <c r="I6144" t="b">
        <f t="shared" si="864"/>
        <v>1</v>
      </c>
      <c r="J6144" t="b">
        <f t="shared" si="865"/>
        <v>0</v>
      </c>
    </row>
    <row r="6145" spans="1:10">
      <c r="A6145" s="1" t="s">
        <v>420</v>
      </c>
      <c r="B6145" t="str">
        <f t="shared" si="866"/>
        <v xml:space="preserve"> pilski </v>
      </c>
      <c r="C6145" s="4" t="s">
        <v>9</v>
      </c>
      <c r="D6145" s="6">
        <v>7619</v>
      </c>
      <c r="E6145" s="6">
        <v>3867</v>
      </c>
      <c r="F6145" s="6">
        <v>3752</v>
      </c>
      <c r="G6145" t="b">
        <f t="shared" si="862"/>
        <v>0</v>
      </c>
      <c r="H6145" t="b">
        <f t="shared" si="863"/>
        <v>1</v>
      </c>
      <c r="I6145" t="b">
        <f t="shared" si="864"/>
        <v>1</v>
      </c>
      <c r="J6145" t="b">
        <f t="shared" si="865"/>
        <v>0</v>
      </c>
    </row>
    <row r="6146" spans="1:10">
      <c r="A6146" s="1" t="s">
        <v>420</v>
      </c>
      <c r="B6146" t="str">
        <f t="shared" si="866"/>
        <v xml:space="preserve"> pilski </v>
      </c>
      <c r="C6146" s="4" t="s">
        <v>10</v>
      </c>
      <c r="D6146" s="6">
        <v>8917</v>
      </c>
      <c r="E6146" s="6">
        <v>4638</v>
      </c>
      <c r="F6146" s="6">
        <v>4279</v>
      </c>
      <c r="G6146" t="b">
        <f t="shared" si="862"/>
        <v>0</v>
      </c>
      <c r="H6146" t="b">
        <f t="shared" si="863"/>
        <v>1</v>
      </c>
      <c r="I6146" t="b">
        <f t="shared" si="864"/>
        <v>1</v>
      </c>
      <c r="J6146" t="b">
        <f t="shared" si="865"/>
        <v>0</v>
      </c>
    </row>
    <row r="6147" spans="1:10">
      <c r="A6147" s="1" t="s">
        <v>420</v>
      </c>
      <c r="B6147" t="str">
        <f t="shared" si="866"/>
        <v xml:space="preserve"> pilski </v>
      </c>
      <c r="C6147" s="4" t="s">
        <v>11</v>
      </c>
      <c r="D6147" s="6">
        <v>10107</v>
      </c>
      <c r="E6147" s="6">
        <v>5261</v>
      </c>
      <c r="F6147" s="6">
        <v>4846</v>
      </c>
      <c r="G6147" t="b">
        <f t="shared" si="862"/>
        <v>0</v>
      </c>
      <c r="H6147" t="b">
        <f t="shared" si="863"/>
        <v>1</v>
      </c>
      <c r="I6147" t="b">
        <f t="shared" si="864"/>
        <v>1</v>
      </c>
      <c r="J6147" t="b">
        <f t="shared" si="865"/>
        <v>0</v>
      </c>
    </row>
    <row r="6148" spans="1:10">
      <c r="A6148" s="1" t="s">
        <v>420</v>
      </c>
      <c r="B6148" t="str">
        <f t="shared" si="866"/>
        <v xml:space="preserve"> pilski </v>
      </c>
      <c r="C6148" s="4" t="s">
        <v>12</v>
      </c>
      <c r="D6148" s="6">
        <v>11693</v>
      </c>
      <c r="E6148" s="6">
        <v>5953</v>
      </c>
      <c r="F6148" s="6">
        <v>5740</v>
      </c>
      <c r="G6148" t="b">
        <f t="shared" si="862"/>
        <v>0</v>
      </c>
      <c r="H6148" t="b">
        <f t="shared" si="863"/>
        <v>1</v>
      </c>
      <c r="I6148" t="b">
        <f t="shared" si="864"/>
        <v>1</v>
      </c>
      <c r="J6148" t="b">
        <f t="shared" si="865"/>
        <v>0</v>
      </c>
    </row>
    <row r="6149" spans="1:10">
      <c r="A6149" s="1" t="s">
        <v>420</v>
      </c>
      <c r="B6149" t="str">
        <f t="shared" si="866"/>
        <v xml:space="preserve"> pilski </v>
      </c>
      <c r="C6149" s="4" t="s">
        <v>13</v>
      </c>
      <c r="D6149" s="6">
        <v>11152</v>
      </c>
      <c r="E6149" s="6">
        <v>5741</v>
      </c>
      <c r="F6149" s="6">
        <v>5411</v>
      </c>
      <c r="G6149" t="b">
        <f t="shared" si="862"/>
        <v>0</v>
      </c>
      <c r="H6149" t="b">
        <f t="shared" si="863"/>
        <v>1</v>
      </c>
      <c r="I6149" t="b">
        <f t="shared" si="864"/>
        <v>1</v>
      </c>
      <c r="J6149" t="b">
        <f t="shared" si="865"/>
        <v>0</v>
      </c>
    </row>
    <row r="6150" spans="1:10">
      <c r="A6150" s="1" t="s">
        <v>420</v>
      </c>
      <c r="B6150" t="str">
        <f t="shared" si="866"/>
        <v xml:space="preserve"> pilski </v>
      </c>
      <c r="C6150" s="4" t="s">
        <v>14</v>
      </c>
      <c r="D6150" s="6">
        <v>9691</v>
      </c>
      <c r="E6150" s="6">
        <v>4863</v>
      </c>
      <c r="F6150" s="6">
        <v>4828</v>
      </c>
      <c r="G6150" t="b">
        <f t="shared" si="862"/>
        <v>0</v>
      </c>
      <c r="H6150" t="b">
        <f t="shared" si="863"/>
        <v>1</v>
      </c>
      <c r="I6150" t="b">
        <f t="shared" si="864"/>
        <v>1</v>
      </c>
      <c r="J6150" t="b">
        <f t="shared" si="865"/>
        <v>0</v>
      </c>
    </row>
    <row r="6151" spans="1:10">
      <c r="A6151" s="1" t="s">
        <v>420</v>
      </c>
      <c r="B6151" t="str">
        <f t="shared" si="866"/>
        <v xml:space="preserve"> pilski </v>
      </c>
      <c r="C6151" s="4" t="s">
        <v>15</v>
      </c>
      <c r="D6151" s="6">
        <v>8418</v>
      </c>
      <c r="E6151" s="6">
        <v>4200</v>
      </c>
      <c r="F6151" s="6">
        <v>4218</v>
      </c>
      <c r="G6151" t="b">
        <f t="shared" si="862"/>
        <v>0</v>
      </c>
      <c r="H6151" t="b">
        <f t="shared" si="863"/>
        <v>1</v>
      </c>
      <c r="I6151" t="b">
        <f t="shared" si="864"/>
        <v>1</v>
      </c>
      <c r="J6151" t="b">
        <f t="shared" si="865"/>
        <v>0</v>
      </c>
    </row>
    <row r="6152" spans="1:10">
      <c r="A6152" s="1" t="s">
        <v>420</v>
      </c>
      <c r="B6152" t="str">
        <f t="shared" si="866"/>
        <v xml:space="preserve"> pilski </v>
      </c>
      <c r="C6152" s="4" t="s">
        <v>16</v>
      </c>
      <c r="D6152" s="6">
        <v>8508</v>
      </c>
      <c r="E6152" s="6">
        <v>4198</v>
      </c>
      <c r="F6152" s="6">
        <v>4310</v>
      </c>
      <c r="G6152" t="b">
        <f t="shared" si="862"/>
        <v>0</v>
      </c>
      <c r="H6152" t="b">
        <f t="shared" si="863"/>
        <v>1</v>
      </c>
      <c r="I6152" t="b">
        <f t="shared" si="864"/>
        <v>1</v>
      </c>
      <c r="J6152" t="b">
        <f t="shared" si="865"/>
        <v>0</v>
      </c>
    </row>
    <row r="6153" spans="1:10">
      <c r="A6153" s="1" t="s">
        <v>420</v>
      </c>
      <c r="B6153" t="str">
        <f t="shared" si="866"/>
        <v xml:space="preserve"> pilski </v>
      </c>
      <c r="C6153" s="4" t="s">
        <v>17</v>
      </c>
      <c r="D6153" s="6">
        <v>10238</v>
      </c>
      <c r="E6153" s="6">
        <v>4801</v>
      </c>
      <c r="F6153" s="6">
        <v>5437</v>
      </c>
      <c r="G6153" t="b">
        <f t="shared" si="862"/>
        <v>0</v>
      </c>
      <c r="H6153" t="b">
        <f t="shared" si="863"/>
        <v>1</v>
      </c>
      <c r="I6153" t="b">
        <f t="shared" si="864"/>
        <v>1</v>
      </c>
      <c r="J6153" t="b">
        <f t="shared" si="865"/>
        <v>0</v>
      </c>
    </row>
    <row r="6154" spans="1:10">
      <c r="A6154" s="1" t="s">
        <v>420</v>
      </c>
      <c r="B6154" t="str">
        <f t="shared" si="866"/>
        <v xml:space="preserve"> pilski </v>
      </c>
      <c r="C6154" s="4" t="s">
        <v>18</v>
      </c>
      <c r="D6154" s="6">
        <v>10002</v>
      </c>
      <c r="E6154" s="6">
        <v>4752</v>
      </c>
      <c r="F6154" s="6">
        <v>5250</v>
      </c>
      <c r="G6154" t="b">
        <f t="shared" si="862"/>
        <v>0</v>
      </c>
      <c r="H6154" t="b">
        <f t="shared" si="863"/>
        <v>1</v>
      </c>
      <c r="I6154" t="b">
        <f t="shared" si="864"/>
        <v>1</v>
      </c>
      <c r="J6154" t="b">
        <f t="shared" si="865"/>
        <v>0</v>
      </c>
    </row>
    <row r="6155" spans="1:10">
      <c r="A6155" s="1" t="s">
        <v>420</v>
      </c>
      <c r="B6155" t="str">
        <f t="shared" si="866"/>
        <v xml:space="preserve"> pilski </v>
      </c>
      <c r="C6155" s="4" t="s">
        <v>19</v>
      </c>
      <c r="D6155" s="6">
        <v>7966</v>
      </c>
      <c r="E6155" s="6">
        <v>3614</v>
      </c>
      <c r="F6155" s="6">
        <v>4352</v>
      </c>
      <c r="G6155" t="b">
        <f t="shared" si="862"/>
        <v>0</v>
      </c>
      <c r="H6155" t="b">
        <f t="shared" si="863"/>
        <v>1</v>
      </c>
      <c r="I6155" t="b">
        <f t="shared" si="864"/>
        <v>1</v>
      </c>
      <c r="J6155" t="b">
        <f t="shared" si="865"/>
        <v>0</v>
      </c>
    </row>
    <row r="6156" spans="1:10">
      <c r="A6156" s="1" t="s">
        <v>420</v>
      </c>
      <c r="B6156" t="str">
        <f t="shared" si="866"/>
        <v xml:space="preserve"> pilski </v>
      </c>
      <c r="C6156" s="4" t="s">
        <v>5</v>
      </c>
      <c r="D6156" s="6">
        <v>11664</v>
      </c>
      <c r="E6156" s="6">
        <v>4262</v>
      </c>
      <c r="F6156" s="6">
        <v>7402</v>
      </c>
      <c r="G6156" t="b">
        <f t="shared" si="862"/>
        <v>1</v>
      </c>
      <c r="H6156" t="b">
        <f t="shared" si="863"/>
        <v>1</v>
      </c>
      <c r="I6156" t="b">
        <f t="shared" si="864"/>
        <v>0</v>
      </c>
      <c r="J6156" t="b">
        <f t="shared" si="865"/>
        <v>0</v>
      </c>
    </row>
    <row r="6157" spans="1:10">
      <c r="A6157" s="1" t="s">
        <v>420</v>
      </c>
      <c r="B6157" t="str">
        <f t="shared" si="866"/>
        <v xml:space="preserve"> pilski </v>
      </c>
      <c r="C6157" s="4" t="s">
        <v>4</v>
      </c>
      <c r="D6157" s="6">
        <f>SUM(D6155:D6156)</f>
        <v>19630</v>
      </c>
      <c r="E6157" s="6">
        <f>SUM(E6155:E6156)</f>
        <v>7876</v>
      </c>
      <c r="F6157" s="6">
        <f t="shared" ref="F6157" si="868">SUM(F6155:F6156)</f>
        <v>11754</v>
      </c>
      <c r="G6157" t="b">
        <f t="shared" si="862"/>
        <v>1</v>
      </c>
      <c r="H6157" t="b">
        <f t="shared" si="863"/>
        <v>0</v>
      </c>
      <c r="I6157" t="b">
        <f t="shared" si="864"/>
        <v>1</v>
      </c>
      <c r="J6157" t="b">
        <f t="shared" si="865"/>
        <v>0</v>
      </c>
    </row>
    <row r="6158" spans="1:10">
      <c r="A6158" s="1" t="s">
        <v>420</v>
      </c>
      <c r="B6158" t="str">
        <f t="shared" si="866"/>
        <v xml:space="preserve"> pleszewski </v>
      </c>
      <c r="C6158" s="4" t="s">
        <v>377</v>
      </c>
      <c r="D6158" s="6">
        <v>63147</v>
      </c>
      <c r="E6158" s="6">
        <v>31342</v>
      </c>
      <c r="F6158" s="6">
        <v>31805</v>
      </c>
      <c r="G6158" t="b">
        <f t="shared" si="862"/>
        <v>1</v>
      </c>
      <c r="H6158" t="b">
        <f t="shared" si="863"/>
        <v>1</v>
      </c>
      <c r="I6158" t="b">
        <f t="shared" si="864"/>
        <v>1</v>
      </c>
      <c r="J6158" t="b">
        <f t="shared" si="865"/>
        <v>1</v>
      </c>
    </row>
    <row r="6159" spans="1:10">
      <c r="A6159" s="1" t="s">
        <v>420</v>
      </c>
      <c r="B6159" t="str">
        <f t="shared" si="866"/>
        <v xml:space="preserve"> pleszewski </v>
      </c>
      <c r="C6159" s="4" t="s">
        <v>6</v>
      </c>
      <c r="D6159" s="6">
        <v>3238</v>
      </c>
      <c r="E6159" s="6">
        <v>1671</v>
      </c>
      <c r="F6159" s="6">
        <v>1567</v>
      </c>
      <c r="G6159" t="b">
        <f t="shared" si="862"/>
        <v>0</v>
      </c>
      <c r="H6159" t="b">
        <f t="shared" si="863"/>
        <v>1</v>
      </c>
      <c r="I6159" t="b">
        <f t="shared" si="864"/>
        <v>1</v>
      </c>
      <c r="J6159" t="b">
        <f t="shared" si="865"/>
        <v>0</v>
      </c>
    </row>
    <row r="6160" spans="1:10">
      <c r="A6160" s="1" t="s">
        <v>420</v>
      </c>
      <c r="B6160" t="str">
        <f t="shared" si="866"/>
        <v xml:space="preserve"> pleszewski </v>
      </c>
      <c r="C6160" s="4" t="s">
        <v>7</v>
      </c>
      <c r="D6160" s="6">
        <v>3673</v>
      </c>
      <c r="E6160" s="6">
        <v>1939</v>
      </c>
      <c r="F6160" s="6">
        <v>1734</v>
      </c>
      <c r="G6160" t="b">
        <f t="shared" si="862"/>
        <v>0</v>
      </c>
      <c r="H6160" t="b">
        <f t="shared" si="863"/>
        <v>1</v>
      </c>
      <c r="I6160" t="b">
        <f t="shared" si="864"/>
        <v>1</v>
      </c>
      <c r="J6160" t="b">
        <f t="shared" si="865"/>
        <v>0</v>
      </c>
    </row>
    <row r="6161" spans="1:10">
      <c r="A6161" s="1" t="s">
        <v>420</v>
      </c>
      <c r="B6161" t="str">
        <f t="shared" si="866"/>
        <v xml:space="preserve"> pleszewski </v>
      </c>
      <c r="C6161" s="4" t="s">
        <v>8</v>
      </c>
      <c r="D6161" s="6">
        <v>3372</v>
      </c>
      <c r="E6161" s="6">
        <v>1786</v>
      </c>
      <c r="F6161" s="6">
        <v>1586</v>
      </c>
      <c r="G6161" t="b">
        <f t="shared" si="862"/>
        <v>0</v>
      </c>
      <c r="H6161" t="b">
        <f t="shared" si="863"/>
        <v>1</v>
      </c>
      <c r="I6161" t="b">
        <f t="shared" si="864"/>
        <v>1</v>
      </c>
      <c r="J6161" t="b">
        <f t="shared" si="865"/>
        <v>0</v>
      </c>
    </row>
    <row r="6162" spans="1:10">
      <c r="A6162" s="1" t="s">
        <v>420</v>
      </c>
      <c r="B6162" t="str">
        <f t="shared" si="866"/>
        <v xml:space="preserve"> pleszewski </v>
      </c>
      <c r="C6162" s="4" t="s">
        <v>9</v>
      </c>
      <c r="D6162" s="6">
        <v>3568</v>
      </c>
      <c r="E6162" s="6">
        <v>1887</v>
      </c>
      <c r="F6162" s="6">
        <v>1681</v>
      </c>
      <c r="G6162" t="b">
        <f t="shared" si="862"/>
        <v>0</v>
      </c>
      <c r="H6162" t="b">
        <f t="shared" si="863"/>
        <v>1</v>
      </c>
      <c r="I6162" t="b">
        <f t="shared" si="864"/>
        <v>1</v>
      </c>
      <c r="J6162" t="b">
        <f t="shared" si="865"/>
        <v>0</v>
      </c>
    </row>
    <row r="6163" spans="1:10">
      <c r="A6163" s="1" t="s">
        <v>420</v>
      </c>
      <c r="B6163" t="str">
        <f t="shared" si="866"/>
        <v xml:space="preserve"> pleszewski </v>
      </c>
      <c r="C6163" s="4" t="s">
        <v>10</v>
      </c>
      <c r="D6163" s="6">
        <v>4308</v>
      </c>
      <c r="E6163" s="6">
        <v>2273</v>
      </c>
      <c r="F6163" s="6">
        <v>2035</v>
      </c>
      <c r="G6163" t="b">
        <f t="shared" si="862"/>
        <v>0</v>
      </c>
      <c r="H6163" t="b">
        <f t="shared" si="863"/>
        <v>1</v>
      </c>
      <c r="I6163" t="b">
        <f t="shared" si="864"/>
        <v>1</v>
      </c>
      <c r="J6163" t="b">
        <f t="shared" si="865"/>
        <v>0</v>
      </c>
    </row>
    <row r="6164" spans="1:10">
      <c r="A6164" s="1" t="s">
        <v>420</v>
      </c>
      <c r="B6164" t="str">
        <f t="shared" si="866"/>
        <v xml:space="preserve"> pleszewski </v>
      </c>
      <c r="C6164" s="4" t="s">
        <v>11</v>
      </c>
      <c r="D6164" s="6">
        <v>4660</v>
      </c>
      <c r="E6164" s="6">
        <v>2418</v>
      </c>
      <c r="F6164" s="6">
        <v>2242</v>
      </c>
      <c r="G6164" t="b">
        <f t="shared" si="862"/>
        <v>0</v>
      </c>
      <c r="H6164" t="b">
        <f t="shared" si="863"/>
        <v>1</v>
      </c>
      <c r="I6164" t="b">
        <f t="shared" si="864"/>
        <v>1</v>
      </c>
      <c r="J6164" t="b">
        <f t="shared" si="865"/>
        <v>0</v>
      </c>
    </row>
    <row r="6165" spans="1:10">
      <c r="A6165" s="1" t="s">
        <v>420</v>
      </c>
      <c r="B6165" t="str">
        <f t="shared" si="866"/>
        <v xml:space="preserve"> pleszewski </v>
      </c>
      <c r="C6165" s="4" t="s">
        <v>12</v>
      </c>
      <c r="D6165" s="6">
        <v>5130</v>
      </c>
      <c r="E6165" s="6">
        <v>2641</v>
      </c>
      <c r="F6165" s="6">
        <v>2489</v>
      </c>
      <c r="G6165" t="b">
        <f t="shared" si="862"/>
        <v>0</v>
      </c>
      <c r="H6165" t="b">
        <f t="shared" si="863"/>
        <v>1</v>
      </c>
      <c r="I6165" t="b">
        <f t="shared" si="864"/>
        <v>1</v>
      </c>
      <c r="J6165" t="b">
        <f t="shared" si="865"/>
        <v>0</v>
      </c>
    </row>
    <row r="6166" spans="1:10">
      <c r="A6166" s="1" t="s">
        <v>420</v>
      </c>
      <c r="B6166" t="str">
        <f t="shared" si="866"/>
        <v xml:space="preserve"> pleszewski </v>
      </c>
      <c r="C6166" s="4" t="s">
        <v>13</v>
      </c>
      <c r="D6166" s="6">
        <v>5114</v>
      </c>
      <c r="E6166" s="6">
        <v>2600</v>
      </c>
      <c r="F6166" s="6">
        <v>2514</v>
      </c>
      <c r="G6166" t="b">
        <f t="shared" si="862"/>
        <v>0</v>
      </c>
      <c r="H6166" t="b">
        <f t="shared" si="863"/>
        <v>1</v>
      </c>
      <c r="I6166" t="b">
        <f t="shared" si="864"/>
        <v>1</v>
      </c>
      <c r="J6166" t="b">
        <f t="shared" si="865"/>
        <v>0</v>
      </c>
    </row>
    <row r="6167" spans="1:10">
      <c r="A6167" s="1" t="s">
        <v>420</v>
      </c>
      <c r="B6167" t="str">
        <f t="shared" si="866"/>
        <v xml:space="preserve"> pleszewski </v>
      </c>
      <c r="C6167" s="4" t="s">
        <v>14</v>
      </c>
      <c r="D6167" s="6">
        <v>4617</v>
      </c>
      <c r="E6167" s="6">
        <v>2375</v>
      </c>
      <c r="F6167" s="6">
        <v>2242</v>
      </c>
      <c r="G6167" t="b">
        <f t="shared" si="862"/>
        <v>0</v>
      </c>
      <c r="H6167" t="b">
        <f t="shared" si="863"/>
        <v>1</v>
      </c>
      <c r="I6167" t="b">
        <f t="shared" si="864"/>
        <v>1</v>
      </c>
      <c r="J6167" t="b">
        <f t="shared" si="865"/>
        <v>0</v>
      </c>
    </row>
    <row r="6168" spans="1:10">
      <c r="A6168" s="1" t="s">
        <v>420</v>
      </c>
      <c r="B6168" t="str">
        <f t="shared" si="866"/>
        <v xml:space="preserve"> pleszewski </v>
      </c>
      <c r="C6168" s="4" t="s">
        <v>15</v>
      </c>
      <c r="D6168" s="6">
        <v>4042</v>
      </c>
      <c r="E6168" s="6">
        <v>2053</v>
      </c>
      <c r="F6168" s="6">
        <v>1989</v>
      </c>
      <c r="G6168" t="b">
        <f t="shared" si="862"/>
        <v>0</v>
      </c>
      <c r="H6168" t="b">
        <f t="shared" si="863"/>
        <v>1</v>
      </c>
      <c r="I6168" t="b">
        <f t="shared" si="864"/>
        <v>1</v>
      </c>
      <c r="J6168" t="b">
        <f t="shared" si="865"/>
        <v>0</v>
      </c>
    </row>
    <row r="6169" spans="1:10">
      <c r="A6169" s="1" t="s">
        <v>420</v>
      </c>
      <c r="B6169" t="str">
        <f t="shared" si="866"/>
        <v xml:space="preserve"> pleszewski </v>
      </c>
      <c r="C6169" s="4" t="s">
        <v>16</v>
      </c>
      <c r="D6169" s="6">
        <v>3851</v>
      </c>
      <c r="E6169" s="6">
        <v>1914</v>
      </c>
      <c r="F6169" s="6">
        <v>1937</v>
      </c>
      <c r="G6169" t="b">
        <f t="shared" si="862"/>
        <v>0</v>
      </c>
      <c r="H6169" t="b">
        <f t="shared" si="863"/>
        <v>1</v>
      </c>
      <c r="I6169" t="b">
        <f t="shared" si="864"/>
        <v>1</v>
      </c>
      <c r="J6169" t="b">
        <f t="shared" si="865"/>
        <v>0</v>
      </c>
    </row>
    <row r="6170" spans="1:10">
      <c r="A6170" s="1" t="s">
        <v>420</v>
      </c>
      <c r="B6170" t="str">
        <f t="shared" si="866"/>
        <v xml:space="preserve"> pleszewski </v>
      </c>
      <c r="C6170" s="4" t="s">
        <v>17</v>
      </c>
      <c r="D6170" s="6">
        <v>4245</v>
      </c>
      <c r="E6170" s="6">
        <v>2091</v>
      </c>
      <c r="F6170" s="6">
        <v>2154</v>
      </c>
      <c r="G6170" t="b">
        <f t="shared" si="862"/>
        <v>0</v>
      </c>
      <c r="H6170" t="b">
        <f t="shared" si="863"/>
        <v>1</v>
      </c>
      <c r="I6170" t="b">
        <f t="shared" si="864"/>
        <v>1</v>
      </c>
      <c r="J6170" t="b">
        <f t="shared" si="865"/>
        <v>0</v>
      </c>
    </row>
    <row r="6171" spans="1:10">
      <c r="A6171" s="1" t="s">
        <v>420</v>
      </c>
      <c r="B6171" t="str">
        <f t="shared" si="866"/>
        <v xml:space="preserve"> pleszewski </v>
      </c>
      <c r="C6171" s="4" t="s">
        <v>18</v>
      </c>
      <c r="D6171" s="6">
        <v>4262</v>
      </c>
      <c r="E6171" s="6">
        <v>2011</v>
      </c>
      <c r="F6171" s="6">
        <v>2251</v>
      </c>
      <c r="G6171" t="b">
        <f t="shared" si="862"/>
        <v>0</v>
      </c>
      <c r="H6171" t="b">
        <f t="shared" si="863"/>
        <v>1</v>
      </c>
      <c r="I6171" t="b">
        <f t="shared" si="864"/>
        <v>1</v>
      </c>
      <c r="J6171" t="b">
        <f t="shared" si="865"/>
        <v>0</v>
      </c>
    </row>
    <row r="6172" spans="1:10">
      <c r="A6172" s="1" t="s">
        <v>420</v>
      </c>
      <c r="B6172" t="str">
        <f t="shared" si="866"/>
        <v xml:space="preserve"> pleszewski </v>
      </c>
      <c r="C6172" s="4" t="s">
        <v>19</v>
      </c>
      <c r="D6172" s="6">
        <v>3626</v>
      </c>
      <c r="E6172" s="6">
        <v>1641</v>
      </c>
      <c r="F6172" s="6">
        <v>1985</v>
      </c>
      <c r="G6172" t="b">
        <f t="shared" si="862"/>
        <v>0</v>
      </c>
      <c r="H6172" t="b">
        <f t="shared" si="863"/>
        <v>1</v>
      </c>
      <c r="I6172" t="b">
        <f t="shared" si="864"/>
        <v>1</v>
      </c>
      <c r="J6172" t="b">
        <f t="shared" si="865"/>
        <v>0</v>
      </c>
    </row>
    <row r="6173" spans="1:10">
      <c r="A6173" s="1" t="s">
        <v>420</v>
      </c>
      <c r="B6173" t="str">
        <f t="shared" si="866"/>
        <v xml:space="preserve"> pleszewski </v>
      </c>
      <c r="C6173" s="4" t="s">
        <v>5</v>
      </c>
      <c r="D6173" s="6">
        <v>5441</v>
      </c>
      <c r="E6173" s="6">
        <v>2042</v>
      </c>
      <c r="F6173" s="6">
        <v>3399</v>
      </c>
      <c r="G6173" t="b">
        <f t="shared" si="862"/>
        <v>1</v>
      </c>
      <c r="H6173" t="b">
        <f t="shared" si="863"/>
        <v>1</v>
      </c>
      <c r="I6173" t="b">
        <f t="shared" si="864"/>
        <v>0</v>
      </c>
      <c r="J6173" t="b">
        <f t="shared" si="865"/>
        <v>0</v>
      </c>
    </row>
    <row r="6174" spans="1:10">
      <c r="A6174" s="1" t="s">
        <v>420</v>
      </c>
      <c r="B6174" t="str">
        <f t="shared" si="866"/>
        <v xml:space="preserve"> pleszewski </v>
      </c>
      <c r="C6174" s="4" t="s">
        <v>4</v>
      </c>
      <c r="D6174" s="6">
        <f>SUM(D6172:D6173)</f>
        <v>9067</v>
      </c>
      <c r="E6174" s="6">
        <f>SUM(E6172:E6173)</f>
        <v>3683</v>
      </c>
      <c r="F6174" s="6">
        <f t="shared" ref="F6174" si="869">SUM(F6172:F6173)</f>
        <v>5384</v>
      </c>
      <c r="G6174" t="b">
        <f t="shared" si="862"/>
        <v>1</v>
      </c>
      <c r="H6174" t="b">
        <f t="shared" si="863"/>
        <v>0</v>
      </c>
      <c r="I6174" t="b">
        <f t="shared" si="864"/>
        <v>1</v>
      </c>
      <c r="J6174" t="b">
        <f t="shared" si="865"/>
        <v>0</v>
      </c>
    </row>
    <row r="6175" spans="1:10">
      <c r="A6175" s="1" t="s">
        <v>420</v>
      </c>
      <c r="B6175" t="str">
        <f t="shared" si="866"/>
        <v xml:space="preserve"> poznański </v>
      </c>
      <c r="C6175" s="4" t="s">
        <v>378</v>
      </c>
      <c r="D6175" s="6">
        <v>369868</v>
      </c>
      <c r="E6175" s="6">
        <v>180223</v>
      </c>
      <c r="F6175" s="6">
        <v>189645</v>
      </c>
      <c r="G6175" t="b">
        <f t="shared" si="862"/>
        <v>1</v>
      </c>
      <c r="H6175" t="b">
        <f t="shared" si="863"/>
        <v>1</v>
      </c>
      <c r="I6175" t="b">
        <f t="shared" si="864"/>
        <v>1</v>
      </c>
      <c r="J6175" t="b">
        <f t="shared" si="865"/>
        <v>1</v>
      </c>
    </row>
    <row r="6176" spans="1:10">
      <c r="A6176" s="1" t="s">
        <v>420</v>
      </c>
      <c r="B6176" t="str">
        <f t="shared" si="866"/>
        <v xml:space="preserve"> poznański </v>
      </c>
      <c r="C6176" s="4" t="s">
        <v>6</v>
      </c>
      <c r="D6176" s="6">
        <v>23321</v>
      </c>
      <c r="E6176" s="6">
        <v>11977</v>
      </c>
      <c r="F6176" s="6">
        <v>11344</v>
      </c>
      <c r="G6176" t="b">
        <f t="shared" si="862"/>
        <v>0</v>
      </c>
      <c r="H6176" t="b">
        <f t="shared" si="863"/>
        <v>1</v>
      </c>
      <c r="I6176" t="b">
        <f t="shared" si="864"/>
        <v>1</v>
      </c>
      <c r="J6176" t="b">
        <f t="shared" si="865"/>
        <v>0</v>
      </c>
    </row>
    <row r="6177" spans="1:10">
      <c r="A6177" s="1" t="s">
        <v>420</v>
      </c>
      <c r="B6177" t="str">
        <f t="shared" si="866"/>
        <v xml:space="preserve"> poznański </v>
      </c>
      <c r="C6177" s="4" t="s">
        <v>7</v>
      </c>
      <c r="D6177" s="6">
        <v>26463</v>
      </c>
      <c r="E6177" s="6">
        <v>13564</v>
      </c>
      <c r="F6177" s="6">
        <v>12899</v>
      </c>
      <c r="G6177" t="b">
        <f t="shared" si="862"/>
        <v>0</v>
      </c>
      <c r="H6177" t="b">
        <f t="shared" si="863"/>
        <v>1</v>
      </c>
      <c r="I6177" t="b">
        <f t="shared" si="864"/>
        <v>1</v>
      </c>
      <c r="J6177" t="b">
        <f t="shared" si="865"/>
        <v>0</v>
      </c>
    </row>
    <row r="6178" spans="1:10">
      <c r="A6178" s="1" t="s">
        <v>420</v>
      </c>
      <c r="B6178" t="str">
        <f t="shared" si="866"/>
        <v xml:space="preserve"> poznański </v>
      </c>
      <c r="C6178" s="4" t="s">
        <v>8</v>
      </c>
      <c r="D6178" s="6">
        <v>20793</v>
      </c>
      <c r="E6178" s="6">
        <v>10705</v>
      </c>
      <c r="F6178" s="6">
        <v>10088</v>
      </c>
      <c r="G6178" t="b">
        <f t="shared" si="862"/>
        <v>0</v>
      </c>
      <c r="H6178" t="b">
        <f t="shared" si="863"/>
        <v>1</v>
      </c>
      <c r="I6178" t="b">
        <f t="shared" si="864"/>
        <v>1</v>
      </c>
      <c r="J6178" t="b">
        <f t="shared" si="865"/>
        <v>0</v>
      </c>
    </row>
    <row r="6179" spans="1:10">
      <c r="A6179" s="1" t="s">
        <v>420</v>
      </c>
      <c r="B6179" t="str">
        <f t="shared" si="866"/>
        <v xml:space="preserve"> poznański </v>
      </c>
      <c r="C6179" s="4" t="s">
        <v>9</v>
      </c>
      <c r="D6179" s="6">
        <v>18978</v>
      </c>
      <c r="E6179" s="6">
        <v>9828</v>
      </c>
      <c r="F6179" s="6">
        <v>9150</v>
      </c>
      <c r="G6179" t="b">
        <f t="shared" si="862"/>
        <v>0</v>
      </c>
      <c r="H6179" t="b">
        <f t="shared" si="863"/>
        <v>1</v>
      </c>
      <c r="I6179" t="b">
        <f t="shared" si="864"/>
        <v>1</v>
      </c>
      <c r="J6179" t="b">
        <f t="shared" si="865"/>
        <v>0</v>
      </c>
    </row>
    <row r="6180" spans="1:10">
      <c r="A6180" s="1" t="s">
        <v>420</v>
      </c>
      <c r="B6180" t="str">
        <f t="shared" si="866"/>
        <v xml:space="preserve"> poznański </v>
      </c>
      <c r="C6180" s="4" t="s">
        <v>10</v>
      </c>
      <c r="D6180" s="6">
        <v>20617</v>
      </c>
      <c r="E6180" s="6">
        <v>10552</v>
      </c>
      <c r="F6180" s="6">
        <v>10065</v>
      </c>
      <c r="G6180" t="b">
        <f t="shared" si="862"/>
        <v>0</v>
      </c>
      <c r="H6180" t="b">
        <f t="shared" si="863"/>
        <v>1</v>
      </c>
      <c r="I6180" t="b">
        <f t="shared" si="864"/>
        <v>1</v>
      </c>
      <c r="J6180" t="b">
        <f t="shared" si="865"/>
        <v>0</v>
      </c>
    </row>
    <row r="6181" spans="1:10">
      <c r="A6181" s="1" t="s">
        <v>420</v>
      </c>
      <c r="B6181" t="str">
        <f t="shared" si="866"/>
        <v xml:space="preserve"> poznański </v>
      </c>
      <c r="C6181" s="4" t="s">
        <v>11</v>
      </c>
      <c r="D6181" s="6">
        <v>25322</v>
      </c>
      <c r="E6181" s="6">
        <v>12584</v>
      </c>
      <c r="F6181" s="6">
        <v>12738</v>
      </c>
      <c r="G6181" t="b">
        <f t="shared" si="862"/>
        <v>0</v>
      </c>
      <c r="H6181" t="b">
        <f t="shared" si="863"/>
        <v>1</v>
      </c>
      <c r="I6181" t="b">
        <f t="shared" si="864"/>
        <v>1</v>
      </c>
      <c r="J6181" t="b">
        <f t="shared" si="865"/>
        <v>0</v>
      </c>
    </row>
    <row r="6182" spans="1:10">
      <c r="A6182" s="1" t="s">
        <v>420</v>
      </c>
      <c r="B6182" t="str">
        <f t="shared" si="866"/>
        <v xml:space="preserve"> poznański </v>
      </c>
      <c r="C6182" s="4" t="s">
        <v>12</v>
      </c>
      <c r="D6182" s="6">
        <v>33863</v>
      </c>
      <c r="E6182" s="6">
        <v>16533</v>
      </c>
      <c r="F6182" s="6">
        <v>17330</v>
      </c>
      <c r="G6182" t="b">
        <f t="shared" si="862"/>
        <v>0</v>
      </c>
      <c r="H6182" t="b">
        <f t="shared" si="863"/>
        <v>1</v>
      </c>
      <c r="I6182" t="b">
        <f t="shared" si="864"/>
        <v>1</v>
      </c>
      <c r="J6182" t="b">
        <f t="shared" si="865"/>
        <v>0</v>
      </c>
    </row>
    <row r="6183" spans="1:10">
      <c r="A6183" s="1" t="s">
        <v>420</v>
      </c>
      <c r="B6183" t="str">
        <f t="shared" si="866"/>
        <v xml:space="preserve"> poznański </v>
      </c>
      <c r="C6183" s="4" t="s">
        <v>13</v>
      </c>
      <c r="D6183" s="6">
        <v>35912</v>
      </c>
      <c r="E6183" s="6">
        <v>17509</v>
      </c>
      <c r="F6183" s="6">
        <v>18403</v>
      </c>
      <c r="G6183" t="b">
        <f t="shared" si="862"/>
        <v>0</v>
      </c>
      <c r="H6183" t="b">
        <f t="shared" si="863"/>
        <v>1</v>
      </c>
      <c r="I6183" t="b">
        <f t="shared" si="864"/>
        <v>1</v>
      </c>
      <c r="J6183" t="b">
        <f t="shared" si="865"/>
        <v>0</v>
      </c>
    </row>
    <row r="6184" spans="1:10">
      <c r="A6184" s="1" t="s">
        <v>420</v>
      </c>
      <c r="B6184" t="str">
        <f t="shared" si="866"/>
        <v xml:space="preserve"> poznański </v>
      </c>
      <c r="C6184" s="4" t="s">
        <v>14</v>
      </c>
      <c r="D6184" s="6">
        <v>31570</v>
      </c>
      <c r="E6184" s="6">
        <v>15711</v>
      </c>
      <c r="F6184" s="6">
        <v>15859</v>
      </c>
      <c r="G6184" t="b">
        <f t="shared" si="862"/>
        <v>0</v>
      </c>
      <c r="H6184" t="b">
        <f t="shared" si="863"/>
        <v>1</v>
      </c>
      <c r="I6184" t="b">
        <f t="shared" si="864"/>
        <v>1</v>
      </c>
      <c r="J6184" t="b">
        <f t="shared" si="865"/>
        <v>0</v>
      </c>
    </row>
    <row r="6185" spans="1:10">
      <c r="A6185" s="1" t="s">
        <v>420</v>
      </c>
      <c r="B6185" t="str">
        <f t="shared" si="866"/>
        <v xml:space="preserve"> poznański </v>
      </c>
      <c r="C6185" s="4" t="s">
        <v>15</v>
      </c>
      <c r="D6185" s="6">
        <v>22803</v>
      </c>
      <c r="E6185" s="6">
        <v>11510</v>
      </c>
      <c r="F6185" s="6">
        <v>11293</v>
      </c>
      <c r="G6185" t="b">
        <f t="shared" si="862"/>
        <v>0</v>
      </c>
      <c r="H6185" t="b">
        <f t="shared" si="863"/>
        <v>1</v>
      </c>
      <c r="I6185" t="b">
        <f t="shared" si="864"/>
        <v>1</v>
      </c>
      <c r="J6185" t="b">
        <f t="shared" si="865"/>
        <v>0</v>
      </c>
    </row>
    <row r="6186" spans="1:10">
      <c r="A6186" s="1" t="s">
        <v>420</v>
      </c>
      <c r="B6186" t="str">
        <f t="shared" si="866"/>
        <v xml:space="preserve"> poznański </v>
      </c>
      <c r="C6186" s="4" t="s">
        <v>16</v>
      </c>
      <c r="D6186" s="6">
        <v>20949</v>
      </c>
      <c r="E6186" s="6">
        <v>10219</v>
      </c>
      <c r="F6186" s="6">
        <v>10730</v>
      </c>
      <c r="G6186" t="b">
        <f t="shared" si="862"/>
        <v>0</v>
      </c>
      <c r="H6186" t="b">
        <f t="shared" si="863"/>
        <v>1</v>
      </c>
      <c r="I6186" t="b">
        <f t="shared" si="864"/>
        <v>1</v>
      </c>
      <c r="J6186" t="b">
        <f t="shared" si="865"/>
        <v>0</v>
      </c>
    </row>
    <row r="6187" spans="1:10">
      <c r="A6187" s="1" t="s">
        <v>420</v>
      </c>
      <c r="B6187" t="str">
        <f t="shared" si="866"/>
        <v xml:space="preserve"> poznański </v>
      </c>
      <c r="C6187" s="4" t="s">
        <v>17</v>
      </c>
      <c r="D6187" s="6">
        <v>23685</v>
      </c>
      <c r="E6187" s="6">
        <v>11279</v>
      </c>
      <c r="F6187" s="6">
        <v>12406</v>
      </c>
      <c r="G6187" t="b">
        <f t="shared" si="862"/>
        <v>0</v>
      </c>
      <c r="H6187" t="b">
        <f t="shared" si="863"/>
        <v>1</v>
      </c>
      <c r="I6187" t="b">
        <f t="shared" si="864"/>
        <v>1</v>
      </c>
      <c r="J6187" t="b">
        <f t="shared" si="865"/>
        <v>0</v>
      </c>
    </row>
    <row r="6188" spans="1:10">
      <c r="A6188" s="1" t="s">
        <v>420</v>
      </c>
      <c r="B6188" t="str">
        <f t="shared" si="866"/>
        <v xml:space="preserve"> poznański </v>
      </c>
      <c r="C6188" s="4" t="s">
        <v>18</v>
      </c>
      <c r="D6188" s="6">
        <v>22457</v>
      </c>
      <c r="E6188" s="6">
        <v>10499</v>
      </c>
      <c r="F6188" s="6">
        <v>11958</v>
      </c>
      <c r="G6188" t="b">
        <f t="shared" si="862"/>
        <v>0</v>
      </c>
      <c r="H6188" t="b">
        <f t="shared" si="863"/>
        <v>1</v>
      </c>
      <c r="I6188" t="b">
        <f t="shared" si="864"/>
        <v>1</v>
      </c>
      <c r="J6188" t="b">
        <f t="shared" si="865"/>
        <v>0</v>
      </c>
    </row>
    <row r="6189" spans="1:10">
      <c r="A6189" s="1" t="s">
        <v>420</v>
      </c>
      <c r="B6189" t="str">
        <f t="shared" si="866"/>
        <v xml:space="preserve"> poznański </v>
      </c>
      <c r="C6189" s="4" t="s">
        <v>19</v>
      </c>
      <c r="D6189" s="6">
        <v>18419</v>
      </c>
      <c r="E6189" s="6">
        <v>8383</v>
      </c>
      <c r="F6189" s="6">
        <v>10036</v>
      </c>
      <c r="G6189" t="b">
        <f t="shared" si="862"/>
        <v>0</v>
      </c>
      <c r="H6189" t="b">
        <f t="shared" si="863"/>
        <v>1</v>
      </c>
      <c r="I6189" t="b">
        <f t="shared" si="864"/>
        <v>1</v>
      </c>
      <c r="J6189" t="b">
        <f t="shared" si="865"/>
        <v>0</v>
      </c>
    </row>
    <row r="6190" spans="1:10">
      <c r="A6190" s="1" t="s">
        <v>420</v>
      </c>
      <c r="B6190" t="str">
        <f t="shared" si="866"/>
        <v xml:space="preserve"> poznański </v>
      </c>
      <c r="C6190" s="4" t="s">
        <v>5</v>
      </c>
      <c r="D6190" s="6">
        <v>24716</v>
      </c>
      <c r="E6190" s="6">
        <v>9370</v>
      </c>
      <c r="F6190" s="6">
        <v>15346</v>
      </c>
      <c r="G6190" t="b">
        <f t="shared" si="862"/>
        <v>1</v>
      </c>
      <c r="H6190" t="b">
        <f t="shared" si="863"/>
        <v>1</v>
      </c>
      <c r="I6190" t="b">
        <f t="shared" si="864"/>
        <v>0</v>
      </c>
      <c r="J6190" t="b">
        <f t="shared" si="865"/>
        <v>0</v>
      </c>
    </row>
    <row r="6191" spans="1:10">
      <c r="A6191" s="1" t="s">
        <v>420</v>
      </c>
      <c r="B6191" t="str">
        <f t="shared" si="866"/>
        <v xml:space="preserve"> poznański </v>
      </c>
      <c r="C6191" s="4" t="s">
        <v>4</v>
      </c>
      <c r="D6191" s="6">
        <f>SUM(D6189:D6190)</f>
        <v>43135</v>
      </c>
      <c r="E6191" s="6">
        <f>SUM(E6189:E6190)</f>
        <v>17753</v>
      </c>
      <c r="F6191" s="6">
        <f t="shared" ref="F6191" si="870">SUM(F6189:F6190)</f>
        <v>25382</v>
      </c>
      <c r="G6191" t="b">
        <f t="shared" si="862"/>
        <v>1</v>
      </c>
      <c r="H6191" t="b">
        <f t="shared" si="863"/>
        <v>0</v>
      </c>
      <c r="I6191" t="b">
        <f t="shared" si="864"/>
        <v>1</v>
      </c>
      <c r="J6191" t="b">
        <f t="shared" si="865"/>
        <v>0</v>
      </c>
    </row>
    <row r="6192" spans="1:10">
      <c r="A6192" s="1" t="s">
        <v>420</v>
      </c>
      <c r="B6192" t="str">
        <f t="shared" si="866"/>
        <v xml:space="preserve"> rawicki </v>
      </c>
      <c r="C6192" s="4" t="s">
        <v>379</v>
      </c>
      <c r="D6192" s="6">
        <v>60255</v>
      </c>
      <c r="E6192" s="6">
        <v>29763</v>
      </c>
      <c r="F6192" s="6">
        <v>30492</v>
      </c>
      <c r="G6192" t="b">
        <f t="shared" si="862"/>
        <v>1</v>
      </c>
      <c r="H6192" t="b">
        <f t="shared" si="863"/>
        <v>1</v>
      </c>
      <c r="I6192" t="b">
        <f t="shared" si="864"/>
        <v>1</v>
      </c>
      <c r="J6192" t="b">
        <f t="shared" si="865"/>
        <v>1</v>
      </c>
    </row>
    <row r="6193" spans="1:10">
      <c r="A6193" s="1" t="s">
        <v>420</v>
      </c>
      <c r="B6193" t="str">
        <f t="shared" si="866"/>
        <v xml:space="preserve"> rawicki </v>
      </c>
      <c r="C6193" s="4" t="s">
        <v>6</v>
      </c>
      <c r="D6193" s="6">
        <v>3153</v>
      </c>
      <c r="E6193" s="6">
        <v>1620</v>
      </c>
      <c r="F6193" s="6">
        <v>1533</v>
      </c>
      <c r="G6193" t="b">
        <f t="shared" si="862"/>
        <v>0</v>
      </c>
      <c r="H6193" t="b">
        <f t="shared" si="863"/>
        <v>1</v>
      </c>
      <c r="I6193" t="b">
        <f t="shared" si="864"/>
        <v>1</v>
      </c>
      <c r="J6193" t="b">
        <f t="shared" si="865"/>
        <v>0</v>
      </c>
    </row>
    <row r="6194" spans="1:10">
      <c r="A6194" s="1" t="s">
        <v>420</v>
      </c>
      <c r="B6194" t="str">
        <f t="shared" si="866"/>
        <v xml:space="preserve"> rawicki </v>
      </c>
      <c r="C6194" s="4" t="s">
        <v>7</v>
      </c>
      <c r="D6194" s="6">
        <v>3760</v>
      </c>
      <c r="E6194" s="6">
        <v>1965</v>
      </c>
      <c r="F6194" s="6">
        <v>1795</v>
      </c>
      <c r="G6194" t="b">
        <f t="shared" si="862"/>
        <v>0</v>
      </c>
      <c r="H6194" t="b">
        <f t="shared" si="863"/>
        <v>1</v>
      </c>
      <c r="I6194" t="b">
        <f t="shared" si="864"/>
        <v>1</v>
      </c>
      <c r="J6194" t="b">
        <f t="shared" si="865"/>
        <v>0</v>
      </c>
    </row>
    <row r="6195" spans="1:10">
      <c r="A6195" s="1" t="s">
        <v>420</v>
      </c>
      <c r="B6195" t="str">
        <f t="shared" si="866"/>
        <v xml:space="preserve"> rawicki </v>
      </c>
      <c r="C6195" s="4" t="s">
        <v>8</v>
      </c>
      <c r="D6195" s="6">
        <v>3246</v>
      </c>
      <c r="E6195" s="6">
        <v>1696</v>
      </c>
      <c r="F6195" s="6">
        <v>1550</v>
      </c>
      <c r="G6195" t="b">
        <f t="shared" si="862"/>
        <v>0</v>
      </c>
      <c r="H6195" t="b">
        <f t="shared" si="863"/>
        <v>1</v>
      </c>
      <c r="I6195" t="b">
        <f t="shared" si="864"/>
        <v>1</v>
      </c>
      <c r="J6195" t="b">
        <f t="shared" si="865"/>
        <v>0</v>
      </c>
    </row>
    <row r="6196" spans="1:10">
      <c r="A6196" s="1" t="s">
        <v>420</v>
      </c>
      <c r="B6196" t="str">
        <f t="shared" si="866"/>
        <v xml:space="preserve"> rawicki </v>
      </c>
      <c r="C6196" s="4" t="s">
        <v>9</v>
      </c>
      <c r="D6196" s="6">
        <v>3287</v>
      </c>
      <c r="E6196" s="6">
        <v>1725</v>
      </c>
      <c r="F6196" s="6">
        <v>1562</v>
      </c>
      <c r="G6196" t="b">
        <f t="shared" si="862"/>
        <v>0</v>
      </c>
      <c r="H6196" t="b">
        <f t="shared" si="863"/>
        <v>1</v>
      </c>
      <c r="I6196" t="b">
        <f t="shared" si="864"/>
        <v>1</v>
      </c>
      <c r="J6196" t="b">
        <f t="shared" si="865"/>
        <v>0</v>
      </c>
    </row>
    <row r="6197" spans="1:10">
      <c r="A6197" s="1" t="s">
        <v>420</v>
      </c>
      <c r="B6197" t="str">
        <f t="shared" si="866"/>
        <v xml:space="preserve"> rawicki </v>
      </c>
      <c r="C6197" s="4" t="s">
        <v>10</v>
      </c>
      <c r="D6197" s="6">
        <v>3989</v>
      </c>
      <c r="E6197" s="6">
        <v>2032</v>
      </c>
      <c r="F6197" s="6">
        <v>1957</v>
      </c>
      <c r="G6197" t="b">
        <f t="shared" si="862"/>
        <v>0</v>
      </c>
      <c r="H6197" t="b">
        <f t="shared" si="863"/>
        <v>1</v>
      </c>
      <c r="I6197" t="b">
        <f t="shared" si="864"/>
        <v>1</v>
      </c>
      <c r="J6197" t="b">
        <f t="shared" si="865"/>
        <v>0</v>
      </c>
    </row>
    <row r="6198" spans="1:10">
      <c r="A6198" s="1" t="s">
        <v>420</v>
      </c>
      <c r="B6198" t="str">
        <f t="shared" si="866"/>
        <v xml:space="preserve"> rawicki </v>
      </c>
      <c r="C6198" s="4" t="s">
        <v>11</v>
      </c>
      <c r="D6198" s="6">
        <v>4559</v>
      </c>
      <c r="E6198" s="6">
        <v>2372</v>
      </c>
      <c r="F6198" s="6">
        <v>2187</v>
      </c>
      <c r="G6198" t="b">
        <f t="shared" si="862"/>
        <v>0</v>
      </c>
      <c r="H6198" t="b">
        <f t="shared" si="863"/>
        <v>1</v>
      </c>
      <c r="I6198" t="b">
        <f t="shared" si="864"/>
        <v>1</v>
      </c>
      <c r="J6198" t="b">
        <f t="shared" si="865"/>
        <v>0</v>
      </c>
    </row>
    <row r="6199" spans="1:10">
      <c r="A6199" s="1" t="s">
        <v>420</v>
      </c>
      <c r="B6199" t="str">
        <f t="shared" si="866"/>
        <v xml:space="preserve"> rawicki </v>
      </c>
      <c r="C6199" s="4" t="s">
        <v>12</v>
      </c>
      <c r="D6199" s="6">
        <v>4873</v>
      </c>
      <c r="E6199" s="6">
        <v>2454</v>
      </c>
      <c r="F6199" s="6">
        <v>2419</v>
      </c>
      <c r="G6199" t="b">
        <f t="shared" ref="G6199:G6262" si="871">IFERROR(IF(SEARCH(" - ",C6199)&gt;0,FALSE,TRUE),TRUE)</f>
        <v>0</v>
      </c>
      <c r="H6199" t="b">
        <f t="shared" ref="H6199:H6262" si="872">IFERROR(IF(SEARCH("65+",C6199)&gt;0,FALSE,TRUE),TRUE)</f>
        <v>1</v>
      </c>
      <c r="I6199" t="b">
        <f t="shared" ref="I6199:I6262" si="873">IFERROR(IF(SEARCH("70",C6199)&gt;0,FALSE,TRUE),TRUE)</f>
        <v>1</v>
      </c>
      <c r="J6199" t="b">
        <f t="shared" ref="J6199:J6262" si="874">AND(G6199:I6199)</f>
        <v>0</v>
      </c>
    </row>
    <row r="6200" spans="1:10">
      <c r="A6200" s="1" t="s">
        <v>420</v>
      </c>
      <c r="B6200" t="str">
        <f t="shared" ref="B6200:B6263" si="875">IF(C6199="65+",C6200,B6199)</f>
        <v xml:space="preserve"> rawicki </v>
      </c>
      <c r="C6200" s="4" t="s">
        <v>13</v>
      </c>
      <c r="D6200" s="6">
        <v>4920</v>
      </c>
      <c r="E6200" s="6">
        <v>2517</v>
      </c>
      <c r="F6200" s="6">
        <v>2403</v>
      </c>
      <c r="G6200" t="b">
        <f t="shared" si="871"/>
        <v>0</v>
      </c>
      <c r="H6200" t="b">
        <f t="shared" si="872"/>
        <v>1</v>
      </c>
      <c r="I6200" t="b">
        <f t="shared" si="873"/>
        <v>1</v>
      </c>
      <c r="J6200" t="b">
        <f t="shared" si="874"/>
        <v>0</v>
      </c>
    </row>
    <row r="6201" spans="1:10">
      <c r="A6201" s="1" t="s">
        <v>420</v>
      </c>
      <c r="B6201" t="str">
        <f t="shared" si="875"/>
        <v xml:space="preserve"> rawicki </v>
      </c>
      <c r="C6201" s="4" t="s">
        <v>14</v>
      </c>
      <c r="D6201" s="6">
        <v>4322</v>
      </c>
      <c r="E6201" s="6">
        <v>2238</v>
      </c>
      <c r="F6201" s="6">
        <v>2084</v>
      </c>
      <c r="G6201" t="b">
        <f t="shared" si="871"/>
        <v>0</v>
      </c>
      <c r="H6201" t="b">
        <f t="shared" si="872"/>
        <v>1</v>
      </c>
      <c r="I6201" t="b">
        <f t="shared" si="873"/>
        <v>1</v>
      </c>
      <c r="J6201" t="b">
        <f t="shared" si="874"/>
        <v>0</v>
      </c>
    </row>
    <row r="6202" spans="1:10">
      <c r="A6202" s="1" t="s">
        <v>420</v>
      </c>
      <c r="B6202" t="str">
        <f t="shared" si="875"/>
        <v xml:space="preserve"> rawicki </v>
      </c>
      <c r="C6202" s="4" t="s">
        <v>15</v>
      </c>
      <c r="D6202" s="6">
        <v>3500</v>
      </c>
      <c r="E6202" s="6">
        <v>1794</v>
      </c>
      <c r="F6202" s="6">
        <v>1706</v>
      </c>
      <c r="G6202" t="b">
        <f t="shared" si="871"/>
        <v>0</v>
      </c>
      <c r="H6202" t="b">
        <f t="shared" si="872"/>
        <v>1</v>
      </c>
      <c r="I6202" t="b">
        <f t="shared" si="873"/>
        <v>1</v>
      </c>
      <c r="J6202" t="b">
        <f t="shared" si="874"/>
        <v>0</v>
      </c>
    </row>
    <row r="6203" spans="1:10">
      <c r="A6203" s="1" t="s">
        <v>420</v>
      </c>
      <c r="B6203" t="str">
        <f t="shared" si="875"/>
        <v xml:space="preserve"> rawicki </v>
      </c>
      <c r="C6203" s="4" t="s">
        <v>16</v>
      </c>
      <c r="D6203" s="6">
        <v>3591</v>
      </c>
      <c r="E6203" s="6">
        <v>1784</v>
      </c>
      <c r="F6203" s="6">
        <v>1807</v>
      </c>
      <c r="G6203" t="b">
        <f t="shared" si="871"/>
        <v>0</v>
      </c>
      <c r="H6203" t="b">
        <f t="shared" si="872"/>
        <v>1</v>
      </c>
      <c r="I6203" t="b">
        <f t="shared" si="873"/>
        <v>1</v>
      </c>
      <c r="J6203" t="b">
        <f t="shared" si="874"/>
        <v>0</v>
      </c>
    </row>
    <row r="6204" spans="1:10">
      <c r="A6204" s="1" t="s">
        <v>420</v>
      </c>
      <c r="B6204" t="str">
        <f t="shared" si="875"/>
        <v xml:space="preserve"> rawicki </v>
      </c>
      <c r="C6204" s="4" t="s">
        <v>17</v>
      </c>
      <c r="D6204" s="6">
        <v>4154</v>
      </c>
      <c r="E6204" s="6">
        <v>2042</v>
      </c>
      <c r="F6204" s="6">
        <v>2112</v>
      </c>
      <c r="G6204" t="b">
        <f t="shared" si="871"/>
        <v>0</v>
      </c>
      <c r="H6204" t="b">
        <f t="shared" si="872"/>
        <v>1</v>
      </c>
      <c r="I6204" t="b">
        <f t="shared" si="873"/>
        <v>1</v>
      </c>
      <c r="J6204" t="b">
        <f t="shared" si="874"/>
        <v>0</v>
      </c>
    </row>
    <row r="6205" spans="1:10">
      <c r="A6205" s="1" t="s">
        <v>420</v>
      </c>
      <c r="B6205" t="str">
        <f t="shared" si="875"/>
        <v xml:space="preserve"> rawicki </v>
      </c>
      <c r="C6205" s="4" t="s">
        <v>18</v>
      </c>
      <c r="D6205" s="6">
        <v>4034</v>
      </c>
      <c r="E6205" s="6">
        <v>1882</v>
      </c>
      <c r="F6205" s="6">
        <v>2152</v>
      </c>
      <c r="G6205" t="b">
        <f t="shared" si="871"/>
        <v>0</v>
      </c>
      <c r="H6205" t="b">
        <f t="shared" si="872"/>
        <v>1</v>
      </c>
      <c r="I6205" t="b">
        <f t="shared" si="873"/>
        <v>1</v>
      </c>
      <c r="J6205" t="b">
        <f t="shared" si="874"/>
        <v>0</v>
      </c>
    </row>
    <row r="6206" spans="1:10">
      <c r="A6206" s="1" t="s">
        <v>420</v>
      </c>
      <c r="B6206" t="str">
        <f t="shared" si="875"/>
        <v xml:space="preserve"> rawicki </v>
      </c>
      <c r="C6206" s="4" t="s">
        <v>19</v>
      </c>
      <c r="D6206" s="6">
        <v>3616</v>
      </c>
      <c r="E6206" s="6">
        <v>1681</v>
      </c>
      <c r="F6206" s="6">
        <v>1935</v>
      </c>
      <c r="G6206" t="b">
        <f t="shared" si="871"/>
        <v>0</v>
      </c>
      <c r="H6206" t="b">
        <f t="shared" si="872"/>
        <v>1</v>
      </c>
      <c r="I6206" t="b">
        <f t="shared" si="873"/>
        <v>1</v>
      </c>
      <c r="J6206" t="b">
        <f t="shared" si="874"/>
        <v>0</v>
      </c>
    </row>
    <row r="6207" spans="1:10">
      <c r="A6207" s="1" t="s">
        <v>420</v>
      </c>
      <c r="B6207" t="str">
        <f t="shared" si="875"/>
        <v xml:space="preserve"> rawicki </v>
      </c>
      <c r="C6207" s="4" t="s">
        <v>5</v>
      </c>
      <c r="D6207" s="6">
        <v>5251</v>
      </c>
      <c r="E6207" s="6">
        <v>1961</v>
      </c>
      <c r="F6207" s="6">
        <v>3290</v>
      </c>
      <c r="G6207" t="b">
        <f t="shared" si="871"/>
        <v>1</v>
      </c>
      <c r="H6207" t="b">
        <f t="shared" si="872"/>
        <v>1</v>
      </c>
      <c r="I6207" t="b">
        <f t="shared" si="873"/>
        <v>0</v>
      </c>
      <c r="J6207" t="b">
        <f t="shared" si="874"/>
        <v>0</v>
      </c>
    </row>
    <row r="6208" spans="1:10">
      <c r="A6208" s="1" t="s">
        <v>420</v>
      </c>
      <c r="B6208" t="str">
        <f t="shared" si="875"/>
        <v xml:space="preserve"> rawicki </v>
      </c>
      <c r="C6208" s="4" t="s">
        <v>4</v>
      </c>
      <c r="D6208" s="6">
        <f>SUM(D6206:D6207)</f>
        <v>8867</v>
      </c>
      <c r="E6208" s="6">
        <f>SUM(E6206:E6207)</f>
        <v>3642</v>
      </c>
      <c r="F6208" s="6">
        <f t="shared" ref="F6208" si="876">SUM(F6206:F6207)</f>
        <v>5225</v>
      </c>
      <c r="G6208" t="b">
        <f t="shared" si="871"/>
        <v>1</v>
      </c>
      <c r="H6208" t="b">
        <f t="shared" si="872"/>
        <v>0</v>
      </c>
      <c r="I6208" t="b">
        <f t="shared" si="873"/>
        <v>1</v>
      </c>
      <c r="J6208" t="b">
        <f t="shared" si="874"/>
        <v>0</v>
      </c>
    </row>
    <row r="6209" spans="1:10">
      <c r="A6209" s="1" t="s">
        <v>420</v>
      </c>
      <c r="B6209" t="str">
        <f t="shared" si="875"/>
        <v xml:space="preserve"> słupecki </v>
      </c>
      <c r="C6209" s="4" t="s">
        <v>380</v>
      </c>
      <c r="D6209" s="6">
        <v>59536</v>
      </c>
      <c r="E6209" s="6">
        <v>29603</v>
      </c>
      <c r="F6209" s="6">
        <v>29933</v>
      </c>
      <c r="G6209" t="b">
        <f t="shared" si="871"/>
        <v>1</v>
      </c>
      <c r="H6209" t="b">
        <f t="shared" si="872"/>
        <v>1</v>
      </c>
      <c r="I6209" t="b">
        <f t="shared" si="873"/>
        <v>1</v>
      </c>
      <c r="J6209" t="b">
        <f t="shared" si="874"/>
        <v>1</v>
      </c>
    </row>
    <row r="6210" spans="1:10">
      <c r="A6210" s="1" t="s">
        <v>420</v>
      </c>
      <c r="B6210" t="str">
        <f t="shared" si="875"/>
        <v xml:space="preserve"> słupecki </v>
      </c>
      <c r="C6210" s="4" t="s">
        <v>6</v>
      </c>
      <c r="D6210" s="6">
        <v>2984</v>
      </c>
      <c r="E6210" s="6">
        <v>1537</v>
      </c>
      <c r="F6210" s="6">
        <v>1447</v>
      </c>
      <c r="G6210" t="b">
        <f t="shared" si="871"/>
        <v>0</v>
      </c>
      <c r="H6210" t="b">
        <f t="shared" si="872"/>
        <v>1</v>
      </c>
      <c r="I6210" t="b">
        <f t="shared" si="873"/>
        <v>1</v>
      </c>
      <c r="J6210" t="b">
        <f t="shared" si="874"/>
        <v>0</v>
      </c>
    </row>
    <row r="6211" spans="1:10">
      <c r="A6211" s="1" t="s">
        <v>420</v>
      </c>
      <c r="B6211" t="str">
        <f t="shared" si="875"/>
        <v xml:space="preserve"> słupecki </v>
      </c>
      <c r="C6211" s="4" t="s">
        <v>7</v>
      </c>
      <c r="D6211" s="6">
        <v>3312</v>
      </c>
      <c r="E6211" s="6">
        <v>1743</v>
      </c>
      <c r="F6211" s="6">
        <v>1569</v>
      </c>
      <c r="G6211" t="b">
        <f t="shared" si="871"/>
        <v>0</v>
      </c>
      <c r="H6211" t="b">
        <f t="shared" si="872"/>
        <v>1</v>
      </c>
      <c r="I6211" t="b">
        <f t="shared" si="873"/>
        <v>1</v>
      </c>
      <c r="J6211" t="b">
        <f t="shared" si="874"/>
        <v>0</v>
      </c>
    </row>
    <row r="6212" spans="1:10">
      <c r="A6212" s="1" t="s">
        <v>420</v>
      </c>
      <c r="B6212" t="str">
        <f t="shared" si="875"/>
        <v xml:space="preserve"> słupecki </v>
      </c>
      <c r="C6212" s="4" t="s">
        <v>8</v>
      </c>
      <c r="D6212" s="6">
        <v>2909</v>
      </c>
      <c r="E6212" s="6">
        <v>1516</v>
      </c>
      <c r="F6212" s="6">
        <v>1393</v>
      </c>
      <c r="G6212" t="b">
        <f t="shared" si="871"/>
        <v>0</v>
      </c>
      <c r="H6212" t="b">
        <f t="shared" si="872"/>
        <v>1</v>
      </c>
      <c r="I6212" t="b">
        <f t="shared" si="873"/>
        <v>1</v>
      </c>
      <c r="J6212" t="b">
        <f t="shared" si="874"/>
        <v>0</v>
      </c>
    </row>
    <row r="6213" spans="1:10">
      <c r="A6213" s="1" t="s">
        <v>420</v>
      </c>
      <c r="B6213" t="str">
        <f t="shared" si="875"/>
        <v xml:space="preserve"> słupecki </v>
      </c>
      <c r="C6213" s="4" t="s">
        <v>9</v>
      </c>
      <c r="D6213" s="6">
        <v>3410</v>
      </c>
      <c r="E6213" s="6">
        <v>1818</v>
      </c>
      <c r="F6213" s="6">
        <v>1592</v>
      </c>
      <c r="G6213" t="b">
        <f t="shared" si="871"/>
        <v>0</v>
      </c>
      <c r="H6213" t="b">
        <f t="shared" si="872"/>
        <v>1</v>
      </c>
      <c r="I6213" t="b">
        <f t="shared" si="873"/>
        <v>1</v>
      </c>
      <c r="J6213" t="b">
        <f t="shared" si="874"/>
        <v>0</v>
      </c>
    </row>
    <row r="6214" spans="1:10">
      <c r="A6214" s="1" t="s">
        <v>420</v>
      </c>
      <c r="B6214" t="str">
        <f t="shared" si="875"/>
        <v xml:space="preserve"> słupecki </v>
      </c>
      <c r="C6214" s="4" t="s">
        <v>10</v>
      </c>
      <c r="D6214" s="6">
        <v>4227</v>
      </c>
      <c r="E6214" s="6">
        <v>2217</v>
      </c>
      <c r="F6214" s="6">
        <v>2010</v>
      </c>
      <c r="G6214" t="b">
        <f t="shared" si="871"/>
        <v>0</v>
      </c>
      <c r="H6214" t="b">
        <f t="shared" si="872"/>
        <v>1</v>
      </c>
      <c r="I6214" t="b">
        <f t="shared" si="873"/>
        <v>1</v>
      </c>
      <c r="J6214" t="b">
        <f t="shared" si="874"/>
        <v>0</v>
      </c>
    </row>
    <row r="6215" spans="1:10">
      <c r="A6215" s="1" t="s">
        <v>420</v>
      </c>
      <c r="B6215" t="str">
        <f t="shared" si="875"/>
        <v xml:space="preserve"> słupecki </v>
      </c>
      <c r="C6215" s="4" t="s">
        <v>11</v>
      </c>
      <c r="D6215" s="6">
        <v>4471</v>
      </c>
      <c r="E6215" s="6">
        <v>2289</v>
      </c>
      <c r="F6215" s="6">
        <v>2182</v>
      </c>
      <c r="G6215" t="b">
        <f t="shared" si="871"/>
        <v>0</v>
      </c>
      <c r="H6215" t="b">
        <f t="shared" si="872"/>
        <v>1</v>
      </c>
      <c r="I6215" t="b">
        <f t="shared" si="873"/>
        <v>1</v>
      </c>
      <c r="J6215" t="b">
        <f t="shared" si="874"/>
        <v>0</v>
      </c>
    </row>
    <row r="6216" spans="1:10">
      <c r="A6216" s="1" t="s">
        <v>420</v>
      </c>
      <c r="B6216" t="str">
        <f t="shared" si="875"/>
        <v xml:space="preserve"> słupecki </v>
      </c>
      <c r="C6216" s="4" t="s">
        <v>12</v>
      </c>
      <c r="D6216" s="6">
        <v>4739</v>
      </c>
      <c r="E6216" s="6">
        <v>2433</v>
      </c>
      <c r="F6216" s="6">
        <v>2306</v>
      </c>
      <c r="G6216" t="b">
        <f t="shared" si="871"/>
        <v>0</v>
      </c>
      <c r="H6216" t="b">
        <f t="shared" si="872"/>
        <v>1</v>
      </c>
      <c r="I6216" t="b">
        <f t="shared" si="873"/>
        <v>1</v>
      </c>
      <c r="J6216" t="b">
        <f t="shared" si="874"/>
        <v>0</v>
      </c>
    </row>
    <row r="6217" spans="1:10">
      <c r="A6217" s="1" t="s">
        <v>420</v>
      </c>
      <c r="B6217" t="str">
        <f t="shared" si="875"/>
        <v xml:space="preserve"> słupecki </v>
      </c>
      <c r="C6217" s="4" t="s">
        <v>13</v>
      </c>
      <c r="D6217" s="6">
        <v>4669</v>
      </c>
      <c r="E6217" s="6">
        <v>2376</v>
      </c>
      <c r="F6217" s="6">
        <v>2293</v>
      </c>
      <c r="G6217" t="b">
        <f t="shared" si="871"/>
        <v>0</v>
      </c>
      <c r="H6217" t="b">
        <f t="shared" si="872"/>
        <v>1</v>
      </c>
      <c r="I6217" t="b">
        <f t="shared" si="873"/>
        <v>1</v>
      </c>
      <c r="J6217" t="b">
        <f t="shared" si="874"/>
        <v>0</v>
      </c>
    </row>
    <row r="6218" spans="1:10">
      <c r="A6218" s="1" t="s">
        <v>420</v>
      </c>
      <c r="B6218" t="str">
        <f t="shared" si="875"/>
        <v xml:space="preserve"> słupecki </v>
      </c>
      <c r="C6218" s="4" t="s">
        <v>14</v>
      </c>
      <c r="D6218" s="6">
        <v>4343</v>
      </c>
      <c r="E6218" s="6">
        <v>2231</v>
      </c>
      <c r="F6218" s="6">
        <v>2112</v>
      </c>
      <c r="G6218" t="b">
        <f t="shared" si="871"/>
        <v>0</v>
      </c>
      <c r="H6218" t="b">
        <f t="shared" si="872"/>
        <v>1</v>
      </c>
      <c r="I6218" t="b">
        <f t="shared" si="873"/>
        <v>1</v>
      </c>
      <c r="J6218" t="b">
        <f t="shared" si="874"/>
        <v>0</v>
      </c>
    </row>
    <row r="6219" spans="1:10">
      <c r="A6219" s="1" t="s">
        <v>420</v>
      </c>
      <c r="B6219" t="str">
        <f t="shared" si="875"/>
        <v xml:space="preserve"> słupecki </v>
      </c>
      <c r="C6219" s="4" t="s">
        <v>15</v>
      </c>
      <c r="D6219" s="6">
        <v>3689</v>
      </c>
      <c r="E6219" s="6">
        <v>1908</v>
      </c>
      <c r="F6219" s="6">
        <v>1781</v>
      </c>
      <c r="G6219" t="b">
        <f t="shared" si="871"/>
        <v>0</v>
      </c>
      <c r="H6219" t="b">
        <f t="shared" si="872"/>
        <v>1</v>
      </c>
      <c r="I6219" t="b">
        <f t="shared" si="873"/>
        <v>1</v>
      </c>
      <c r="J6219" t="b">
        <f t="shared" si="874"/>
        <v>0</v>
      </c>
    </row>
    <row r="6220" spans="1:10">
      <c r="A6220" s="1" t="s">
        <v>420</v>
      </c>
      <c r="B6220" t="str">
        <f t="shared" si="875"/>
        <v xml:space="preserve"> słupecki </v>
      </c>
      <c r="C6220" s="4" t="s">
        <v>16</v>
      </c>
      <c r="D6220" s="6">
        <v>3695</v>
      </c>
      <c r="E6220" s="6">
        <v>1887</v>
      </c>
      <c r="F6220" s="6">
        <v>1808</v>
      </c>
      <c r="G6220" t="b">
        <f t="shared" si="871"/>
        <v>0</v>
      </c>
      <c r="H6220" t="b">
        <f t="shared" si="872"/>
        <v>1</v>
      </c>
      <c r="I6220" t="b">
        <f t="shared" si="873"/>
        <v>1</v>
      </c>
      <c r="J6220" t="b">
        <f t="shared" si="874"/>
        <v>0</v>
      </c>
    </row>
    <row r="6221" spans="1:10">
      <c r="A6221" s="1" t="s">
        <v>420</v>
      </c>
      <c r="B6221" t="str">
        <f t="shared" si="875"/>
        <v xml:space="preserve"> słupecki </v>
      </c>
      <c r="C6221" s="4" t="s">
        <v>17</v>
      </c>
      <c r="D6221" s="6">
        <v>4238</v>
      </c>
      <c r="E6221" s="6">
        <v>2118</v>
      </c>
      <c r="F6221" s="6">
        <v>2120</v>
      </c>
      <c r="G6221" t="b">
        <f t="shared" si="871"/>
        <v>0</v>
      </c>
      <c r="H6221" t="b">
        <f t="shared" si="872"/>
        <v>1</v>
      </c>
      <c r="I6221" t="b">
        <f t="shared" si="873"/>
        <v>1</v>
      </c>
      <c r="J6221" t="b">
        <f t="shared" si="874"/>
        <v>0</v>
      </c>
    </row>
    <row r="6222" spans="1:10">
      <c r="A6222" s="1" t="s">
        <v>420</v>
      </c>
      <c r="B6222" t="str">
        <f t="shared" si="875"/>
        <v xml:space="preserve"> słupecki </v>
      </c>
      <c r="C6222" s="4" t="s">
        <v>18</v>
      </c>
      <c r="D6222" s="6">
        <v>3972</v>
      </c>
      <c r="E6222" s="6">
        <v>1927</v>
      </c>
      <c r="F6222" s="6">
        <v>2045</v>
      </c>
      <c r="G6222" t="b">
        <f t="shared" si="871"/>
        <v>0</v>
      </c>
      <c r="H6222" t="b">
        <f t="shared" si="872"/>
        <v>1</v>
      </c>
      <c r="I6222" t="b">
        <f t="shared" si="873"/>
        <v>1</v>
      </c>
      <c r="J6222" t="b">
        <f t="shared" si="874"/>
        <v>0</v>
      </c>
    </row>
    <row r="6223" spans="1:10">
      <c r="A6223" s="1" t="s">
        <v>420</v>
      </c>
      <c r="B6223" t="str">
        <f t="shared" si="875"/>
        <v xml:space="preserve"> słupecki </v>
      </c>
      <c r="C6223" s="4" t="s">
        <v>19</v>
      </c>
      <c r="D6223" s="6">
        <v>3500</v>
      </c>
      <c r="E6223" s="6">
        <v>1609</v>
      </c>
      <c r="F6223" s="6">
        <v>1891</v>
      </c>
      <c r="G6223" t="b">
        <f t="shared" si="871"/>
        <v>0</v>
      </c>
      <c r="H6223" t="b">
        <f t="shared" si="872"/>
        <v>1</v>
      </c>
      <c r="I6223" t="b">
        <f t="shared" si="873"/>
        <v>1</v>
      </c>
      <c r="J6223" t="b">
        <f t="shared" si="874"/>
        <v>0</v>
      </c>
    </row>
    <row r="6224" spans="1:10">
      <c r="A6224" s="1" t="s">
        <v>420</v>
      </c>
      <c r="B6224" t="str">
        <f t="shared" si="875"/>
        <v xml:space="preserve"> słupecki </v>
      </c>
      <c r="C6224" s="4" t="s">
        <v>5</v>
      </c>
      <c r="D6224" s="6">
        <v>5378</v>
      </c>
      <c r="E6224" s="6">
        <v>1994</v>
      </c>
      <c r="F6224" s="6">
        <v>3384</v>
      </c>
      <c r="G6224" t="b">
        <f t="shared" si="871"/>
        <v>1</v>
      </c>
      <c r="H6224" t="b">
        <f t="shared" si="872"/>
        <v>1</v>
      </c>
      <c r="I6224" t="b">
        <f t="shared" si="873"/>
        <v>0</v>
      </c>
      <c r="J6224" t="b">
        <f t="shared" si="874"/>
        <v>0</v>
      </c>
    </row>
    <row r="6225" spans="1:10">
      <c r="A6225" s="1" t="s">
        <v>420</v>
      </c>
      <c r="B6225" t="str">
        <f t="shared" si="875"/>
        <v xml:space="preserve"> słupecki </v>
      </c>
      <c r="C6225" s="4" t="s">
        <v>4</v>
      </c>
      <c r="D6225" s="6">
        <f>SUM(D6223:D6224)</f>
        <v>8878</v>
      </c>
      <c r="E6225" s="6">
        <f>SUM(E6223:E6224)</f>
        <v>3603</v>
      </c>
      <c r="F6225" s="6">
        <f t="shared" ref="F6225" si="877">SUM(F6223:F6224)</f>
        <v>5275</v>
      </c>
      <c r="G6225" t="b">
        <f t="shared" si="871"/>
        <v>1</v>
      </c>
      <c r="H6225" t="b">
        <f t="shared" si="872"/>
        <v>0</v>
      </c>
      <c r="I6225" t="b">
        <f t="shared" si="873"/>
        <v>1</v>
      </c>
      <c r="J6225" t="b">
        <f t="shared" si="874"/>
        <v>0</v>
      </c>
    </row>
    <row r="6226" spans="1:10">
      <c r="A6226" s="1" t="s">
        <v>420</v>
      </c>
      <c r="B6226" t="str">
        <f t="shared" si="875"/>
        <v xml:space="preserve"> szamotulski </v>
      </c>
      <c r="C6226" s="4" t="s">
        <v>381</v>
      </c>
      <c r="D6226" s="6">
        <v>90254</v>
      </c>
      <c r="E6226" s="6">
        <v>44284</v>
      </c>
      <c r="F6226" s="6">
        <v>45970</v>
      </c>
      <c r="G6226" t="b">
        <f t="shared" si="871"/>
        <v>1</v>
      </c>
      <c r="H6226" t="b">
        <f t="shared" si="872"/>
        <v>1</v>
      </c>
      <c r="I6226" t="b">
        <f t="shared" si="873"/>
        <v>1</v>
      </c>
      <c r="J6226" t="b">
        <f t="shared" si="874"/>
        <v>1</v>
      </c>
    </row>
    <row r="6227" spans="1:10">
      <c r="A6227" s="1" t="s">
        <v>420</v>
      </c>
      <c r="B6227" t="str">
        <f t="shared" si="875"/>
        <v xml:space="preserve"> szamotulski </v>
      </c>
      <c r="C6227" s="4" t="s">
        <v>6</v>
      </c>
      <c r="D6227" s="6">
        <v>4976</v>
      </c>
      <c r="E6227" s="6">
        <v>2544</v>
      </c>
      <c r="F6227" s="6">
        <v>2432</v>
      </c>
      <c r="G6227" t="b">
        <f t="shared" si="871"/>
        <v>0</v>
      </c>
      <c r="H6227" t="b">
        <f t="shared" si="872"/>
        <v>1</v>
      </c>
      <c r="I6227" t="b">
        <f t="shared" si="873"/>
        <v>1</v>
      </c>
      <c r="J6227" t="b">
        <f t="shared" si="874"/>
        <v>0</v>
      </c>
    </row>
    <row r="6228" spans="1:10">
      <c r="A6228" s="1" t="s">
        <v>420</v>
      </c>
      <c r="B6228" t="str">
        <f t="shared" si="875"/>
        <v xml:space="preserve"> szamotulski </v>
      </c>
      <c r="C6228" s="4" t="s">
        <v>7</v>
      </c>
      <c r="D6228" s="6">
        <v>5558</v>
      </c>
      <c r="E6228" s="6">
        <v>2851</v>
      </c>
      <c r="F6228" s="6">
        <v>2707</v>
      </c>
      <c r="G6228" t="b">
        <f t="shared" si="871"/>
        <v>0</v>
      </c>
      <c r="H6228" t="b">
        <f t="shared" si="872"/>
        <v>1</v>
      </c>
      <c r="I6228" t="b">
        <f t="shared" si="873"/>
        <v>1</v>
      </c>
      <c r="J6228" t="b">
        <f t="shared" si="874"/>
        <v>0</v>
      </c>
    </row>
    <row r="6229" spans="1:10">
      <c r="A6229" s="1" t="s">
        <v>420</v>
      </c>
      <c r="B6229" t="str">
        <f t="shared" si="875"/>
        <v xml:space="preserve"> szamotulski </v>
      </c>
      <c r="C6229" s="4" t="s">
        <v>8</v>
      </c>
      <c r="D6229" s="6">
        <v>4680</v>
      </c>
      <c r="E6229" s="6">
        <v>2401</v>
      </c>
      <c r="F6229" s="6">
        <v>2279</v>
      </c>
      <c r="G6229" t="b">
        <f t="shared" si="871"/>
        <v>0</v>
      </c>
      <c r="H6229" t="b">
        <f t="shared" si="872"/>
        <v>1</v>
      </c>
      <c r="I6229" t="b">
        <f t="shared" si="873"/>
        <v>1</v>
      </c>
      <c r="J6229" t="b">
        <f t="shared" si="874"/>
        <v>0</v>
      </c>
    </row>
    <row r="6230" spans="1:10">
      <c r="A6230" s="1" t="s">
        <v>420</v>
      </c>
      <c r="B6230" t="str">
        <f t="shared" si="875"/>
        <v xml:space="preserve"> szamotulski </v>
      </c>
      <c r="C6230" s="4" t="s">
        <v>9</v>
      </c>
      <c r="D6230" s="6">
        <v>4785</v>
      </c>
      <c r="E6230" s="6">
        <v>2497</v>
      </c>
      <c r="F6230" s="6">
        <v>2288</v>
      </c>
      <c r="G6230" t="b">
        <f t="shared" si="871"/>
        <v>0</v>
      </c>
      <c r="H6230" t="b">
        <f t="shared" si="872"/>
        <v>1</v>
      </c>
      <c r="I6230" t="b">
        <f t="shared" si="873"/>
        <v>1</v>
      </c>
      <c r="J6230" t="b">
        <f t="shared" si="874"/>
        <v>0</v>
      </c>
    </row>
    <row r="6231" spans="1:10">
      <c r="A6231" s="1" t="s">
        <v>420</v>
      </c>
      <c r="B6231" t="str">
        <f t="shared" si="875"/>
        <v xml:space="preserve"> szamotulski </v>
      </c>
      <c r="C6231" s="4" t="s">
        <v>10</v>
      </c>
      <c r="D6231" s="6">
        <v>5616</v>
      </c>
      <c r="E6231" s="6">
        <v>2926</v>
      </c>
      <c r="F6231" s="6">
        <v>2690</v>
      </c>
      <c r="G6231" t="b">
        <f t="shared" si="871"/>
        <v>0</v>
      </c>
      <c r="H6231" t="b">
        <f t="shared" si="872"/>
        <v>1</v>
      </c>
      <c r="I6231" t="b">
        <f t="shared" si="873"/>
        <v>1</v>
      </c>
      <c r="J6231" t="b">
        <f t="shared" si="874"/>
        <v>0</v>
      </c>
    </row>
    <row r="6232" spans="1:10">
      <c r="A6232" s="1" t="s">
        <v>420</v>
      </c>
      <c r="B6232" t="str">
        <f t="shared" si="875"/>
        <v xml:space="preserve"> szamotulski </v>
      </c>
      <c r="C6232" s="4" t="s">
        <v>11</v>
      </c>
      <c r="D6232" s="6">
        <v>6701</v>
      </c>
      <c r="E6232" s="6">
        <v>3367</v>
      </c>
      <c r="F6232" s="6">
        <v>3334</v>
      </c>
      <c r="G6232" t="b">
        <f t="shared" si="871"/>
        <v>0</v>
      </c>
      <c r="H6232" t="b">
        <f t="shared" si="872"/>
        <v>1</v>
      </c>
      <c r="I6232" t="b">
        <f t="shared" si="873"/>
        <v>1</v>
      </c>
      <c r="J6232" t="b">
        <f t="shared" si="874"/>
        <v>0</v>
      </c>
    </row>
    <row r="6233" spans="1:10">
      <c r="A6233" s="1" t="s">
        <v>420</v>
      </c>
      <c r="B6233" t="str">
        <f t="shared" si="875"/>
        <v xml:space="preserve"> szamotulski </v>
      </c>
      <c r="C6233" s="4" t="s">
        <v>12</v>
      </c>
      <c r="D6233" s="6">
        <v>7947</v>
      </c>
      <c r="E6233" s="6">
        <v>4064</v>
      </c>
      <c r="F6233" s="6">
        <v>3883</v>
      </c>
      <c r="G6233" t="b">
        <f t="shared" si="871"/>
        <v>0</v>
      </c>
      <c r="H6233" t="b">
        <f t="shared" si="872"/>
        <v>1</v>
      </c>
      <c r="I6233" t="b">
        <f t="shared" si="873"/>
        <v>1</v>
      </c>
      <c r="J6233" t="b">
        <f t="shared" si="874"/>
        <v>0</v>
      </c>
    </row>
    <row r="6234" spans="1:10">
      <c r="A6234" s="1" t="s">
        <v>420</v>
      </c>
      <c r="B6234" t="str">
        <f t="shared" si="875"/>
        <v xml:space="preserve"> szamotulski </v>
      </c>
      <c r="C6234" s="4" t="s">
        <v>13</v>
      </c>
      <c r="D6234" s="6">
        <v>7689</v>
      </c>
      <c r="E6234" s="6">
        <v>3966</v>
      </c>
      <c r="F6234" s="6">
        <v>3723</v>
      </c>
      <c r="G6234" t="b">
        <f t="shared" si="871"/>
        <v>0</v>
      </c>
      <c r="H6234" t="b">
        <f t="shared" si="872"/>
        <v>1</v>
      </c>
      <c r="I6234" t="b">
        <f t="shared" si="873"/>
        <v>1</v>
      </c>
      <c r="J6234" t="b">
        <f t="shared" si="874"/>
        <v>0</v>
      </c>
    </row>
    <row r="6235" spans="1:10">
      <c r="A6235" s="1" t="s">
        <v>420</v>
      </c>
      <c r="B6235" t="str">
        <f t="shared" si="875"/>
        <v xml:space="preserve"> szamotulski </v>
      </c>
      <c r="C6235" s="4" t="s">
        <v>14</v>
      </c>
      <c r="D6235" s="6">
        <v>6606</v>
      </c>
      <c r="E6235" s="6">
        <v>3308</v>
      </c>
      <c r="F6235" s="6">
        <v>3298</v>
      </c>
      <c r="G6235" t="b">
        <f t="shared" si="871"/>
        <v>0</v>
      </c>
      <c r="H6235" t="b">
        <f t="shared" si="872"/>
        <v>1</v>
      </c>
      <c r="I6235" t="b">
        <f t="shared" si="873"/>
        <v>1</v>
      </c>
      <c r="J6235" t="b">
        <f t="shared" si="874"/>
        <v>0</v>
      </c>
    </row>
    <row r="6236" spans="1:10">
      <c r="A6236" s="1" t="s">
        <v>420</v>
      </c>
      <c r="B6236" t="str">
        <f t="shared" si="875"/>
        <v xml:space="preserve"> szamotulski </v>
      </c>
      <c r="C6236" s="4" t="s">
        <v>15</v>
      </c>
      <c r="D6236" s="6">
        <v>5400</v>
      </c>
      <c r="E6236" s="6">
        <v>2728</v>
      </c>
      <c r="F6236" s="6">
        <v>2672</v>
      </c>
      <c r="G6236" t="b">
        <f t="shared" si="871"/>
        <v>0</v>
      </c>
      <c r="H6236" t="b">
        <f t="shared" si="872"/>
        <v>1</v>
      </c>
      <c r="I6236" t="b">
        <f t="shared" si="873"/>
        <v>1</v>
      </c>
      <c r="J6236" t="b">
        <f t="shared" si="874"/>
        <v>0</v>
      </c>
    </row>
    <row r="6237" spans="1:10">
      <c r="A6237" s="1" t="s">
        <v>420</v>
      </c>
      <c r="B6237" t="str">
        <f t="shared" si="875"/>
        <v xml:space="preserve"> szamotulski </v>
      </c>
      <c r="C6237" s="4" t="s">
        <v>16</v>
      </c>
      <c r="D6237" s="6">
        <v>5316</v>
      </c>
      <c r="E6237" s="6">
        <v>2605</v>
      </c>
      <c r="F6237" s="6">
        <v>2711</v>
      </c>
      <c r="G6237" t="b">
        <f t="shared" si="871"/>
        <v>0</v>
      </c>
      <c r="H6237" t="b">
        <f t="shared" si="872"/>
        <v>1</v>
      </c>
      <c r="I6237" t="b">
        <f t="shared" si="873"/>
        <v>1</v>
      </c>
      <c r="J6237" t="b">
        <f t="shared" si="874"/>
        <v>0</v>
      </c>
    </row>
    <row r="6238" spans="1:10">
      <c r="A6238" s="1" t="s">
        <v>420</v>
      </c>
      <c r="B6238" t="str">
        <f t="shared" si="875"/>
        <v xml:space="preserve"> szamotulski </v>
      </c>
      <c r="C6238" s="4" t="s">
        <v>17</v>
      </c>
      <c r="D6238" s="6">
        <v>6478</v>
      </c>
      <c r="E6238" s="6">
        <v>3110</v>
      </c>
      <c r="F6238" s="6">
        <v>3368</v>
      </c>
      <c r="G6238" t="b">
        <f t="shared" si="871"/>
        <v>0</v>
      </c>
      <c r="H6238" t="b">
        <f t="shared" si="872"/>
        <v>1</v>
      </c>
      <c r="I6238" t="b">
        <f t="shared" si="873"/>
        <v>1</v>
      </c>
      <c r="J6238" t="b">
        <f t="shared" si="874"/>
        <v>0</v>
      </c>
    </row>
    <row r="6239" spans="1:10">
      <c r="A6239" s="1" t="s">
        <v>420</v>
      </c>
      <c r="B6239" t="str">
        <f t="shared" si="875"/>
        <v xml:space="preserve"> szamotulski </v>
      </c>
      <c r="C6239" s="4" t="s">
        <v>18</v>
      </c>
      <c r="D6239" s="6">
        <v>6008</v>
      </c>
      <c r="E6239" s="6">
        <v>2913</v>
      </c>
      <c r="F6239" s="6">
        <v>3095</v>
      </c>
      <c r="G6239" t="b">
        <f t="shared" si="871"/>
        <v>0</v>
      </c>
      <c r="H6239" t="b">
        <f t="shared" si="872"/>
        <v>1</v>
      </c>
      <c r="I6239" t="b">
        <f t="shared" si="873"/>
        <v>1</v>
      </c>
      <c r="J6239" t="b">
        <f t="shared" si="874"/>
        <v>0</v>
      </c>
    </row>
    <row r="6240" spans="1:10">
      <c r="A6240" s="1" t="s">
        <v>420</v>
      </c>
      <c r="B6240" t="str">
        <f t="shared" si="875"/>
        <v xml:space="preserve"> szamotulski </v>
      </c>
      <c r="C6240" s="4" t="s">
        <v>19</v>
      </c>
      <c r="D6240" s="6">
        <v>5130</v>
      </c>
      <c r="E6240" s="6">
        <v>2338</v>
      </c>
      <c r="F6240" s="6">
        <v>2792</v>
      </c>
      <c r="G6240" t="b">
        <f t="shared" si="871"/>
        <v>0</v>
      </c>
      <c r="H6240" t="b">
        <f t="shared" si="872"/>
        <v>1</v>
      </c>
      <c r="I6240" t="b">
        <f t="shared" si="873"/>
        <v>1</v>
      </c>
      <c r="J6240" t="b">
        <f t="shared" si="874"/>
        <v>0</v>
      </c>
    </row>
    <row r="6241" spans="1:10">
      <c r="A6241" s="1" t="s">
        <v>420</v>
      </c>
      <c r="B6241" t="str">
        <f t="shared" si="875"/>
        <v xml:space="preserve"> szamotulski </v>
      </c>
      <c r="C6241" s="4" t="s">
        <v>5</v>
      </c>
      <c r="D6241" s="6">
        <v>7364</v>
      </c>
      <c r="E6241" s="6">
        <v>2666</v>
      </c>
      <c r="F6241" s="6">
        <v>4698</v>
      </c>
      <c r="G6241" t="b">
        <f t="shared" si="871"/>
        <v>1</v>
      </c>
      <c r="H6241" t="b">
        <f t="shared" si="872"/>
        <v>1</v>
      </c>
      <c r="I6241" t="b">
        <f t="shared" si="873"/>
        <v>0</v>
      </c>
      <c r="J6241" t="b">
        <f t="shared" si="874"/>
        <v>0</v>
      </c>
    </row>
    <row r="6242" spans="1:10">
      <c r="A6242" s="1" t="s">
        <v>420</v>
      </c>
      <c r="B6242" t="str">
        <f t="shared" si="875"/>
        <v xml:space="preserve"> szamotulski </v>
      </c>
      <c r="C6242" s="4" t="s">
        <v>4</v>
      </c>
      <c r="D6242" s="6">
        <f>SUM(D6240:D6241)</f>
        <v>12494</v>
      </c>
      <c r="E6242" s="6">
        <f>SUM(E6240:E6241)</f>
        <v>5004</v>
      </c>
      <c r="F6242" s="6">
        <f t="shared" ref="F6242" si="878">SUM(F6240:F6241)</f>
        <v>7490</v>
      </c>
      <c r="G6242" t="b">
        <f t="shared" si="871"/>
        <v>1</v>
      </c>
      <c r="H6242" t="b">
        <f t="shared" si="872"/>
        <v>0</v>
      </c>
      <c r="I6242" t="b">
        <f t="shared" si="873"/>
        <v>1</v>
      </c>
      <c r="J6242" t="b">
        <f t="shared" si="874"/>
        <v>0</v>
      </c>
    </row>
    <row r="6243" spans="1:10">
      <c r="A6243" s="1" t="s">
        <v>420</v>
      </c>
      <c r="B6243" t="str">
        <f t="shared" si="875"/>
        <v xml:space="preserve"> średzki </v>
      </c>
      <c r="C6243" s="4" t="s">
        <v>113</v>
      </c>
      <c r="D6243" s="6">
        <v>57560</v>
      </c>
      <c r="E6243" s="6">
        <v>28318</v>
      </c>
      <c r="F6243" s="6">
        <v>29242</v>
      </c>
      <c r="G6243" t="b">
        <f t="shared" si="871"/>
        <v>1</v>
      </c>
      <c r="H6243" t="b">
        <f t="shared" si="872"/>
        <v>1</v>
      </c>
      <c r="I6243" t="b">
        <f t="shared" si="873"/>
        <v>1</v>
      </c>
      <c r="J6243" t="b">
        <f t="shared" si="874"/>
        <v>1</v>
      </c>
    </row>
    <row r="6244" spans="1:10">
      <c r="A6244" s="1" t="s">
        <v>420</v>
      </c>
      <c r="B6244" t="str">
        <f t="shared" si="875"/>
        <v xml:space="preserve"> średzki </v>
      </c>
      <c r="C6244" s="4" t="s">
        <v>6</v>
      </c>
      <c r="D6244" s="6">
        <v>3396</v>
      </c>
      <c r="E6244" s="6">
        <v>1781</v>
      </c>
      <c r="F6244" s="6">
        <v>1615</v>
      </c>
      <c r="G6244" t="b">
        <f t="shared" si="871"/>
        <v>0</v>
      </c>
      <c r="H6244" t="b">
        <f t="shared" si="872"/>
        <v>1</v>
      </c>
      <c r="I6244" t="b">
        <f t="shared" si="873"/>
        <v>1</v>
      </c>
      <c r="J6244" t="b">
        <f t="shared" si="874"/>
        <v>0</v>
      </c>
    </row>
    <row r="6245" spans="1:10">
      <c r="A6245" s="1" t="s">
        <v>420</v>
      </c>
      <c r="B6245" t="str">
        <f t="shared" si="875"/>
        <v xml:space="preserve"> średzki </v>
      </c>
      <c r="C6245" s="4" t="s">
        <v>7</v>
      </c>
      <c r="D6245" s="6">
        <v>3520</v>
      </c>
      <c r="E6245" s="6">
        <v>1818</v>
      </c>
      <c r="F6245" s="6">
        <v>1702</v>
      </c>
      <c r="G6245" t="b">
        <f t="shared" si="871"/>
        <v>0</v>
      </c>
      <c r="H6245" t="b">
        <f t="shared" si="872"/>
        <v>1</v>
      </c>
      <c r="I6245" t="b">
        <f t="shared" si="873"/>
        <v>1</v>
      </c>
      <c r="J6245" t="b">
        <f t="shared" si="874"/>
        <v>0</v>
      </c>
    </row>
    <row r="6246" spans="1:10">
      <c r="A6246" s="1" t="s">
        <v>420</v>
      </c>
      <c r="B6246" t="str">
        <f t="shared" si="875"/>
        <v xml:space="preserve"> średzki </v>
      </c>
      <c r="C6246" s="4" t="s">
        <v>8</v>
      </c>
      <c r="D6246" s="6">
        <v>2857</v>
      </c>
      <c r="E6246" s="6">
        <v>1469</v>
      </c>
      <c r="F6246" s="6">
        <v>1388</v>
      </c>
      <c r="G6246" t="b">
        <f t="shared" si="871"/>
        <v>0</v>
      </c>
      <c r="H6246" t="b">
        <f t="shared" si="872"/>
        <v>1</v>
      </c>
      <c r="I6246" t="b">
        <f t="shared" si="873"/>
        <v>1</v>
      </c>
      <c r="J6246" t="b">
        <f t="shared" si="874"/>
        <v>0</v>
      </c>
    </row>
    <row r="6247" spans="1:10">
      <c r="A6247" s="1" t="s">
        <v>420</v>
      </c>
      <c r="B6247" t="str">
        <f t="shared" si="875"/>
        <v xml:space="preserve"> średzki </v>
      </c>
      <c r="C6247" s="4" t="s">
        <v>9</v>
      </c>
      <c r="D6247" s="6">
        <v>3081</v>
      </c>
      <c r="E6247" s="6">
        <v>1579</v>
      </c>
      <c r="F6247" s="6">
        <v>1502</v>
      </c>
      <c r="G6247" t="b">
        <f t="shared" si="871"/>
        <v>0</v>
      </c>
      <c r="H6247" t="b">
        <f t="shared" si="872"/>
        <v>1</v>
      </c>
      <c r="I6247" t="b">
        <f t="shared" si="873"/>
        <v>1</v>
      </c>
      <c r="J6247" t="b">
        <f t="shared" si="874"/>
        <v>0</v>
      </c>
    </row>
    <row r="6248" spans="1:10">
      <c r="A6248" s="1" t="s">
        <v>420</v>
      </c>
      <c r="B6248" t="str">
        <f t="shared" si="875"/>
        <v xml:space="preserve"> średzki </v>
      </c>
      <c r="C6248" s="4" t="s">
        <v>10</v>
      </c>
      <c r="D6248" s="6">
        <v>3800</v>
      </c>
      <c r="E6248" s="6">
        <v>1962</v>
      </c>
      <c r="F6248" s="6">
        <v>1838</v>
      </c>
      <c r="G6248" t="b">
        <f t="shared" si="871"/>
        <v>0</v>
      </c>
      <c r="H6248" t="b">
        <f t="shared" si="872"/>
        <v>1</v>
      </c>
      <c r="I6248" t="b">
        <f t="shared" si="873"/>
        <v>1</v>
      </c>
      <c r="J6248" t="b">
        <f t="shared" si="874"/>
        <v>0</v>
      </c>
    </row>
    <row r="6249" spans="1:10">
      <c r="A6249" s="1" t="s">
        <v>420</v>
      </c>
      <c r="B6249" t="str">
        <f t="shared" si="875"/>
        <v xml:space="preserve"> średzki </v>
      </c>
      <c r="C6249" s="4" t="s">
        <v>11</v>
      </c>
      <c r="D6249" s="6">
        <v>4442</v>
      </c>
      <c r="E6249" s="6">
        <v>2269</v>
      </c>
      <c r="F6249" s="6">
        <v>2173</v>
      </c>
      <c r="G6249" t="b">
        <f t="shared" si="871"/>
        <v>0</v>
      </c>
      <c r="H6249" t="b">
        <f t="shared" si="872"/>
        <v>1</v>
      </c>
      <c r="I6249" t="b">
        <f t="shared" si="873"/>
        <v>1</v>
      </c>
      <c r="J6249" t="b">
        <f t="shared" si="874"/>
        <v>0</v>
      </c>
    </row>
    <row r="6250" spans="1:10">
      <c r="A6250" s="1" t="s">
        <v>420</v>
      </c>
      <c r="B6250" t="str">
        <f t="shared" si="875"/>
        <v xml:space="preserve"> średzki </v>
      </c>
      <c r="C6250" s="4" t="s">
        <v>12</v>
      </c>
      <c r="D6250" s="6">
        <v>5024</v>
      </c>
      <c r="E6250" s="6">
        <v>2565</v>
      </c>
      <c r="F6250" s="6">
        <v>2459</v>
      </c>
      <c r="G6250" t="b">
        <f t="shared" si="871"/>
        <v>0</v>
      </c>
      <c r="H6250" t="b">
        <f t="shared" si="872"/>
        <v>1</v>
      </c>
      <c r="I6250" t="b">
        <f t="shared" si="873"/>
        <v>1</v>
      </c>
      <c r="J6250" t="b">
        <f t="shared" si="874"/>
        <v>0</v>
      </c>
    </row>
    <row r="6251" spans="1:10">
      <c r="A6251" s="1" t="s">
        <v>420</v>
      </c>
      <c r="B6251" t="str">
        <f t="shared" si="875"/>
        <v xml:space="preserve"> średzki </v>
      </c>
      <c r="C6251" s="4" t="s">
        <v>13</v>
      </c>
      <c r="D6251" s="6">
        <v>4710</v>
      </c>
      <c r="E6251" s="6">
        <v>2423</v>
      </c>
      <c r="F6251" s="6">
        <v>2287</v>
      </c>
      <c r="G6251" t="b">
        <f t="shared" si="871"/>
        <v>0</v>
      </c>
      <c r="H6251" t="b">
        <f t="shared" si="872"/>
        <v>1</v>
      </c>
      <c r="I6251" t="b">
        <f t="shared" si="873"/>
        <v>1</v>
      </c>
      <c r="J6251" t="b">
        <f t="shared" si="874"/>
        <v>0</v>
      </c>
    </row>
    <row r="6252" spans="1:10">
      <c r="A6252" s="1" t="s">
        <v>420</v>
      </c>
      <c r="B6252" t="str">
        <f t="shared" si="875"/>
        <v xml:space="preserve"> średzki </v>
      </c>
      <c r="C6252" s="4" t="s">
        <v>14</v>
      </c>
      <c r="D6252" s="6">
        <v>4133</v>
      </c>
      <c r="E6252" s="6">
        <v>2100</v>
      </c>
      <c r="F6252" s="6">
        <v>2033</v>
      </c>
      <c r="G6252" t="b">
        <f t="shared" si="871"/>
        <v>0</v>
      </c>
      <c r="H6252" t="b">
        <f t="shared" si="872"/>
        <v>1</v>
      </c>
      <c r="I6252" t="b">
        <f t="shared" si="873"/>
        <v>1</v>
      </c>
      <c r="J6252" t="b">
        <f t="shared" si="874"/>
        <v>0</v>
      </c>
    </row>
    <row r="6253" spans="1:10">
      <c r="A6253" s="1" t="s">
        <v>420</v>
      </c>
      <c r="B6253" t="str">
        <f t="shared" si="875"/>
        <v xml:space="preserve"> średzki </v>
      </c>
      <c r="C6253" s="4" t="s">
        <v>15</v>
      </c>
      <c r="D6253" s="6">
        <v>3391</v>
      </c>
      <c r="E6253" s="6">
        <v>1742</v>
      </c>
      <c r="F6253" s="6">
        <v>1649</v>
      </c>
      <c r="G6253" t="b">
        <f t="shared" si="871"/>
        <v>0</v>
      </c>
      <c r="H6253" t="b">
        <f t="shared" si="872"/>
        <v>1</v>
      </c>
      <c r="I6253" t="b">
        <f t="shared" si="873"/>
        <v>1</v>
      </c>
      <c r="J6253" t="b">
        <f t="shared" si="874"/>
        <v>0</v>
      </c>
    </row>
    <row r="6254" spans="1:10">
      <c r="A6254" s="1" t="s">
        <v>420</v>
      </c>
      <c r="B6254" t="str">
        <f t="shared" si="875"/>
        <v xml:space="preserve"> średzki </v>
      </c>
      <c r="C6254" s="4" t="s">
        <v>16</v>
      </c>
      <c r="D6254" s="6">
        <v>3571</v>
      </c>
      <c r="E6254" s="6">
        <v>1751</v>
      </c>
      <c r="F6254" s="6">
        <v>1820</v>
      </c>
      <c r="G6254" t="b">
        <f t="shared" si="871"/>
        <v>0</v>
      </c>
      <c r="H6254" t="b">
        <f t="shared" si="872"/>
        <v>1</v>
      </c>
      <c r="I6254" t="b">
        <f t="shared" si="873"/>
        <v>1</v>
      </c>
      <c r="J6254" t="b">
        <f t="shared" si="874"/>
        <v>0</v>
      </c>
    </row>
    <row r="6255" spans="1:10">
      <c r="A6255" s="1" t="s">
        <v>420</v>
      </c>
      <c r="B6255" t="str">
        <f t="shared" si="875"/>
        <v xml:space="preserve"> średzki </v>
      </c>
      <c r="C6255" s="4" t="s">
        <v>17</v>
      </c>
      <c r="D6255" s="6">
        <v>4138</v>
      </c>
      <c r="E6255" s="6">
        <v>2007</v>
      </c>
      <c r="F6255" s="6">
        <v>2131</v>
      </c>
      <c r="G6255" t="b">
        <f t="shared" si="871"/>
        <v>0</v>
      </c>
      <c r="H6255" t="b">
        <f t="shared" si="872"/>
        <v>1</v>
      </c>
      <c r="I6255" t="b">
        <f t="shared" si="873"/>
        <v>1</v>
      </c>
      <c r="J6255" t="b">
        <f t="shared" si="874"/>
        <v>0</v>
      </c>
    </row>
    <row r="6256" spans="1:10">
      <c r="A6256" s="1" t="s">
        <v>420</v>
      </c>
      <c r="B6256" t="str">
        <f t="shared" si="875"/>
        <v xml:space="preserve"> średzki </v>
      </c>
      <c r="C6256" s="4" t="s">
        <v>18</v>
      </c>
      <c r="D6256" s="6">
        <v>3768</v>
      </c>
      <c r="E6256" s="6">
        <v>1797</v>
      </c>
      <c r="F6256" s="6">
        <v>1971</v>
      </c>
      <c r="G6256" t="b">
        <f t="shared" si="871"/>
        <v>0</v>
      </c>
      <c r="H6256" t="b">
        <f t="shared" si="872"/>
        <v>1</v>
      </c>
      <c r="I6256" t="b">
        <f t="shared" si="873"/>
        <v>1</v>
      </c>
      <c r="J6256" t="b">
        <f t="shared" si="874"/>
        <v>0</v>
      </c>
    </row>
    <row r="6257" spans="1:10">
      <c r="A6257" s="1" t="s">
        <v>420</v>
      </c>
      <c r="B6257" t="str">
        <f t="shared" si="875"/>
        <v xml:space="preserve"> średzki </v>
      </c>
      <c r="C6257" s="4" t="s">
        <v>19</v>
      </c>
      <c r="D6257" s="6">
        <v>3106</v>
      </c>
      <c r="E6257" s="6">
        <v>1410</v>
      </c>
      <c r="F6257" s="6">
        <v>1696</v>
      </c>
      <c r="G6257" t="b">
        <f t="shared" si="871"/>
        <v>0</v>
      </c>
      <c r="H6257" t="b">
        <f t="shared" si="872"/>
        <v>1</v>
      </c>
      <c r="I6257" t="b">
        <f t="shared" si="873"/>
        <v>1</v>
      </c>
      <c r="J6257" t="b">
        <f t="shared" si="874"/>
        <v>0</v>
      </c>
    </row>
    <row r="6258" spans="1:10">
      <c r="A6258" s="1" t="s">
        <v>420</v>
      </c>
      <c r="B6258" t="str">
        <f t="shared" si="875"/>
        <v xml:space="preserve"> średzki </v>
      </c>
      <c r="C6258" s="4" t="s">
        <v>5</v>
      </c>
      <c r="D6258" s="6">
        <v>4623</v>
      </c>
      <c r="E6258" s="6">
        <v>1645</v>
      </c>
      <c r="F6258" s="6">
        <v>2978</v>
      </c>
      <c r="G6258" t="b">
        <f t="shared" si="871"/>
        <v>1</v>
      </c>
      <c r="H6258" t="b">
        <f t="shared" si="872"/>
        <v>1</v>
      </c>
      <c r="I6258" t="b">
        <f t="shared" si="873"/>
        <v>0</v>
      </c>
      <c r="J6258" t="b">
        <f t="shared" si="874"/>
        <v>0</v>
      </c>
    </row>
    <row r="6259" spans="1:10">
      <c r="A6259" s="1" t="s">
        <v>420</v>
      </c>
      <c r="B6259" t="str">
        <f t="shared" si="875"/>
        <v xml:space="preserve"> średzki </v>
      </c>
      <c r="C6259" s="4" t="s">
        <v>4</v>
      </c>
      <c r="D6259" s="6">
        <f>SUM(D6257:D6258)</f>
        <v>7729</v>
      </c>
      <c r="E6259" s="6">
        <f>SUM(E6257:E6258)</f>
        <v>3055</v>
      </c>
      <c r="F6259" s="6">
        <f t="shared" ref="F6259" si="879">SUM(F6257:F6258)</f>
        <v>4674</v>
      </c>
      <c r="G6259" t="b">
        <f t="shared" si="871"/>
        <v>1</v>
      </c>
      <c r="H6259" t="b">
        <f t="shared" si="872"/>
        <v>0</v>
      </c>
      <c r="I6259" t="b">
        <f t="shared" si="873"/>
        <v>1</v>
      </c>
      <c r="J6259" t="b">
        <f t="shared" si="874"/>
        <v>0</v>
      </c>
    </row>
    <row r="6260" spans="1:10">
      <c r="A6260" s="1" t="s">
        <v>420</v>
      </c>
      <c r="B6260" t="str">
        <f t="shared" si="875"/>
        <v xml:space="preserve"> śremski </v>
      </c>
      <c r="C6260" s="4" t="s">
        <v>382</v>
      </c>
      <c r="D6260" s="6">
        <v>60974</v>
      </c>
      <c r="E6260" s="6">
        <v>29973</v>
      </c>
      <c r="F6260" s="6">
        <v>31001</v>
      </c>
      <c r="G6260" t="b">
        <f t="shared" si="871"/>
        <v>1</v>
      </c>
      <c r="H6260" t="b">
        <f t="shared" si="872"/>
        <v>1</v>
      </c>
      <c r="I6260" t="b">
        <f t="shared" si="873"/>
        <v>1</v>
      </c>
      <c r="J6260" t="b">
        <f t="shared" si="874"/>
        <v>1</v>
      </c>
    </row>
    <row r="6261" spans="1:10">
      <c r="A6261" s="1" t="s">
        <v>420</v>
      </c>
      <c r="B6261" t="str">
        <f t="shared" si="875"/>
        <v xml:space="preserve"> śremski </v>
      </c>
      <c r="C6261" s="4" t="s">
        <v>6</v>
      </c>
      <c r="D6261" s="6">
        <v>3448</v>
      </c>
      <c r="E6261" s="6">
        <v>1771</v>
      </c>
      <c r="F6261" s="6">
        <v>1677</v>
      </c>
      <c r="G6261" t="b">
        <f t="shared" si="871"/>
        <v>0</v>
      </c>
      <c r="H6261" t="b">
        <f t="shared" si="872"/>
        <v>1</v>
      </c>
      <c r="I6261" t="b">
        <f t="shared" si="873"/>
        <v>1</v>
      </c>
      <c r="J6261" t="b">
        <f t="shared" si="874"/>
        <v>0</v>
      </c>
    </row>
    <row r="6262" spans="1:10">
      <c r="A6262" s="1" t="s">
        <v>420</v>
      </c>
      <c r="B6262" t="str">
        <f t="shared" si="875"/>
        <v xml:space="preserve"> śremski </v>
      </c>
      <c r="C6262" s="4" t="s">
        <v>7</v>
      </c>
      <c r="D6262" s="6">
        <v>3696</v>
      </c>
      <c r="E6262" s="6">
        <v>1961</v>
      </c>
      <c r="F6262" s="6">
        <v>1735</v>
      </c>
      <c r="G6262" t="b">
        <f t="shared" si="871"/>
        <v>0</v>
      </c>
      <c r="H6262" t="b">
        <f t="shared" si="872"/>
        <v>1</v>
      </c>
      <c r="I6262" t="b">
        <f t="shared" si="873"/>
        <v>1</v>
      </c>
      <c r="J6262" t="b">
        <f t="shared" si="874"/>
        <v>0</v>
      </c>
    </row>
    <row r="6263" spans="1:10">
      <c r="A6263" s="1" t="s">
        <v>420</v>
      </c>
      <c r="B6263" t="str">
        <f t="shared" si="875"/>
        <v xml:space="preserve"> śremski </v>
      </c>
      <c r="C6263" s="4" t="s">
        <v>8</v>
      </c>
      <c r="D6263" s="6">
        <v>3194</v>
      </c>
      <c r="E6263" s="6">
        <v>1599</v>
      </c>
      <c r="F6263" s="6">
        <v>1595</v>
      </c>
      <c r="G6263" t="b">
        <f t="shared" ref="G6263:G6326" si="880">IFERROR(IF(SEARCH(" - ",C6263)&gt;0,FALSE,TRUE),TRUE)</f>
        <v>0</v>
      </c>
      <c r="H6263" t="b">
        <f t="shared" ref="H6263:H6326" si="881">IFERROR(IF(SEARCH("65+",C6263)&gt;0,FALSE,TRUE),TRUE)</f>
        <v>1</v>
      </c>
      <c r="I6263" t="b">
        <f t="shared" ref="I6263:I6326" si="882">IFERROR(IF(SEARCH("70",C6263)&gt;0,FALSE,TRUE),TRUE)</f>
        <v>1</v>
      </c>
      <c r="J6263" t="b">
        <f t="shared" ref="J6263:J6326" si="883">AND(G6263:I6263)</f>
        <v>0</v>
      </c>
    </row>
    <row r="6264" spans="1:10">
      <c r="A6264" s="1" t="s">
        <v>420</v>
      </c>
      <c r="B6264" t="str">
        <f t="shared" ref="B6264:B6327" si="884">IF(C6263="65+",C6264,B6263)</f>
        <v xml:space="preserve"> śremski </v>
      </c>
      <c r="C6264" s="4" t="s">
        <v>9</v>
      </c>
      <c r="D6264" s="6">
        <v>3349</v>
      </c>
      <c r="E6264" s="6">
        <v>1708</v>
      </c>
      <c r="F6264" s="6">
        <v>1641</v>
      </c>
      <c r="G6264" t="b">
        <f t="shared" si="880"/>
        <v>0</v>
      </c>
      <c r="H6264" t="b">
        <f t="shared" si="881"/>
        <v>1</v>
      </c>
      <c r="I6264" t="b">
        <f t="shared" si="882"/>
        <v>1</v>
      </c>
      <c r="J6264" t="b">
        <f t="shared" si="883"/>
        <v>0</v>
      </c>
    </row>
    <row r="6265" spans="1:10">
      <c r="A6265" s="1" t="s">
        <v>420</v>
      </c>
      <c r="B6265" t="str">
        <f t="shared" si="884"/>
        <v xml:space="preserve"> śremski </v>
      </c>
      <c r="C6265" s="4" t="s">
        <v>10</v>
      </c>
      <c r="D6265" s="6">
        <v>4041</v>
      </c>
      <c r="E6265" s="6">
        <v>2073</v>
      </c>
      <c r="F6265" s="6">
        <v>1968</v>
      </c>
      <c r="G6265" t="b">
        <f t="shared" si="880"/>
        <v>0</v>
      </c>
      <c r="H6265" t="b">
        <f t="shared" si="881"/>
        <v>1</v>
      </c>
      <c r="I6265" t="b">
        <f t="shared" si="882"/>
        <v>1</v>
      </c>
      <c r="J6265" t="b">
        <f t="shared" si="883"/>
        <v>0</v>
      </c>
    </row>
    <row r="6266" spans="1:10">
      <c r="A6266" s="1" t="s">
        <v>420</v>
      </c>
      <c r="B6266" t="str">
        <f t="shared" si="884"/>
        <v xml:space="preserve"> śremski </v>
      </c>
      <c r="C6266" s="4" t="s">
        <v>11</v>
      </c>
      <c r="D6266" s="6">
        <v>4761</v>
      </c>
      <c r="E6266" s="6">
        <v>2431</v>
      </c>
      <c r="F6266" s="6">
        <v>2330</v>
      </c>
      <c r="G6266" t="b">
        <f t="shared" si="880"/>
        <v>0</v>
      </c>
      <c r="H6266" t="b">
        <f t="shared" si="881"/>
        <v>1</v>
      </c>
      <c r="I6266" t="b">
        <f t="shared" si="882"/>
        <v>1</v>
      </c>
      <c r="J6266" t="b">
        <f t="shared" si="883"/>
        <v>0</v>
      </c>
    </row>
    <row r="6267" spans="1:10">
      <c r="A6267" s="1" t="s">
        <v>420</v>
      </c>
      <c r="B6267" t="str">
        <f t="shared" si="884"/>
        <v xml:space="preserve"> śremski </v>
      </c>
      <c r="C6267" s="4" t="s">
        <v>12</v>
      </c>
      <c r="D6267" s="6">
        <v>5043</v>
      </c>
      <c r="E6267" s="6">
        <v>2576</v>
      </c>
      <c r="F6267" s="6">
        <v>2467</v>
      </c>
      <c r="G6267" t="b">
        <f t="shared" si="880"/>
        <v>0</v>
      </c>
      <c r="H6267" t="b">
        <f t="shared" si="881"/>
        <v>1</v>
      </c>
      <c r="I6267" t="b">
        <f t="shared" si="882"/>
        <v>1</v>
      </c>
      <c r="J6267" t="b">
        <f t="shared" si="883"/>
        <v>0</v>
      </c>
    </row>
    <row r="6268" spans="1:10">
      <c r="A6268" s="1" t="s">
        <v>420</v>
      </c>
      <c r="B6268" t="str">
        <f t="shared" si="884"/>
        <v xml:space="preserve"> śremski </v>
      </c>
      <c r="C6268" s="4" t="s">
        <v>13</v>
      </c>
      <c r="D6268" s="6">
        <v>4915</v>
      </c>
      <c r="E6268" s="6">
        <v>2519</v>
      </c>
      <c r="F6268" s="6">
        <v>2396</v>
      </c>
      <c r="G6268" t="b">
        <f t="shared" si="880"/>
        <v>0</v>
      </c>
      <c r="H6268" t="b">
        <f t="shared" si="881"/>
        <v>1</v>
      </c>
      <c r="I6268" t="b">
        <f t="shared" si="882"/>
        <v>1</v>
      </c>
      <c r="J6268" t="b">
        <f t="shared" si="883"/>
        <v>0</v>
      </c>
    </row>
    <row r="6269" spans="1:10">
      <c r="A6269" s="1" t="s">
        <v>420</v>
      </c>
      <c r="B6269" t="str">
        <f t="shared" si="884"/>
        <v xml:space="preserve"> śremski </v>
      </c>
      <c r="C6269" s="4" t="s">
        <v>14</v>
      </c>
      <c r="D6269" s="6">
        <v>4390</v>
      </c>
      <c r="E6269" s="6">
        <v>2240</v>
      </c>
      <c r="F6269" s="6">
        <v>2150</v>
      </c>
      <c r="G6269" t="b">
        <f t="shared" si="880"/>
        <v>0</v>
      </c>
      <c r="H6269" t="b">
        <f t="shared" si="881"/>
        <v>1</v>
      </c>
      <c r="I6269" t="b">
        <f t="shared" si="882"/>
        <v>1</v>
      </c>
      <c r="J6269" t="b">
        <f t="shared" si="883"/>
        <v>0</v>
      </c>
    </row>
    <row r="6270" spans="1:10">
      <c r="A6270" s="1" t="s">
        <v>420</v>
      </c>
      <c r="B6270" t="str">
        <f t="shared" si="884"/>
        <v xml:space="preserve"> śremski </v>
      </c>
      <c r="C6270" s="4" t="s">
        <v>15</v>
      </c>
      <c r="D6270" s="6">
        <v>3751</v>
      </c>
      <c r="E6270" s="6">
        <v>1879</v>
      </c>
      <c r="F6270" s="6">
        <v>1872</v>
      </c>
      <c r="G6270" t="b">
        <f t="shared" si="880"/>
        <v>0</v>
      </c>
      <c r="H6270" t="b">
        <f t="shared" si="881"/>
        <v>1</v>
      </c>
      <c r="I6270" t="b">
        <f t="shared" si="882"/>
        <v>1</v>
      </c>
      <c r="J6270" t="b">
        <f t="shared" si="883"/>
        <v>0</v>
      </c>
    </row>
    <row r="6271" spans="1:10">
      <c r="A6271" s="1" t="s">
        <v>420</v>
      </c>
      <c r="B6271" t="str">
        <f t="shared" si="884"/>
        <v xml:space="preserve"> śremski </v>
      </c>
      <c r="C6271" s="4" t="s">
        <v>16</v>
      </c>
      <c r="D6271" s="6">
        <v>3821</v>
      </c>
      <c r="E6271" s="6">
        <v>1876</v>
      </c>
      <c r="F6271" s="6">
        <v>1945</v>
      </c>
      <c r="G6271" t="b">
        <f t="shared" si="880"/>
        <v>0</v>
      </c>
      <c r="H6271" t="b">
        <f t="shared" si="881"/>
        <v>1</v>
      </c>
      <c r="I6271" t="b">
        <f t="shared" si="882"/>
        <v>1</v>
      </c>
      <c r="J6271" t="b">
        <f t="shared" si="883"/>
        <v>0</v>
      </c>
    </row>
    <row r="6272" spans="1:10">
      <c r="A6272" s="1" t="s">
        <v>420</v>
      </c>
      <c r="B6272" t="str">
        <f t="shared" si="884"/>
        <v xml:space="preserve"> śremski </v>
      </c>
      <c r="C6272" s="4" t="s">
        <v>17</v>
      </c>
      <c r="D6272" s="6">
        <v>4240</v>
      </c>
      <c r="E6272" s="6">
        <v>2028</v>
      </c>
      <c r="F6272" s="6">
        <v>2212</v>
      </c>
      <c r="G6272" t="b">
        <f t="shared" si="880"/>
        <v>0</v>
      </c>
      <c r="H6272" t="b">
        <f t="shared" si="881"/>
        <v>1</v>
      </c>
      <c r="I6272" t="b">
        <f t="shared" si="882"/>
        <v>1</v>
      </c>
      <c r="J6272" t="b">
        <f t="shared" si="883"/>
        <v>0</v>
      </c>
    </row>
    <row r="6273" spans="1:10">
      <c r="A6273" s="1" t="s">
        <v>420</v>
      </c>
      <c r="B6273" t="str">
        <f t="shared" si="884"/>
        <v xml:space="preserve"> śremski </v>
      </c>
      <c r="C6273" s="4" t="s">
        <v>18</v>
      </c>
      <c r="D6273" s="6">
        <v>4051</v>
      </c>
      <c r="E6273" s="6">
        <v>1910</v>
      </c>
      <c r="F6273" s="6">
        <v>2141</v>
      </c>
      <c r="G6273" t="b">
        <f t="shared" si="880"/>
        <v>0</v>
      </c>
      <c r="H6273" t="b">
        <f t="shared" si="881"/>
        <v>1</v>
      </c>
      <c r="I6273" t="b">
        <f t="shared" si="882"/>
        <v>1</v>
      </c>
      <c r="J6273" t="b">
        <f t="shared" si="883"/>
        <v>0</v>
      </c>
    </row>
    <row r="6274" spans="1:10">
      <c r="A6274" s="1" t="s">
        <v>420</v>
      </c>
      <c r="B6274" t="str">
        <f t="shared" si="884"/>
        <v xml:space="preserve"> śremski </v>
      </c>
      <c r="C6274" s="4" t="s">
        <v>19</v>
      </c>
      <c r="D6274" s="6">
        <v>3515</v>
      </c>
      <c r="E6274" s="6">
        <v>1602</v>
      </c>
      <c r="F6274" s="6">
        <v>1913</v>
      </c>
      <c r="G6274" t="b">
        <f t="shared" si="880"/>
        <v>0</v>
      </c>
      <c r="H6274" t="b">
        <f t="shared" si="881"/>
        <v>1</v>
      </c>
      <c r="I6274" t="b">
        <f t="shared" si="882"/>
        <v>1</v>
      </c>
      <c r="J6274" t="b">
        <f t="shared" si="883"/>
        <v>0</v>
      </c>
    </row>
    <row r="6275" spans="1:10">
      <c r="A6275" s="1" t="s">
        <v>420</v>
      </c>
      <c r="B6275" t="str">
        <f t="shared" si="884"/>
        <v xml:space="preserve"> śremski </v>
      </c>
      <c r="C6275" s="4" t="s">
        <v>5</v>
      </c>
      <c r="D6275" s="6">
        <v>4759</v>
      </c>
      <c r="E6275" s="6">
        <v>1800</v>
      </c>
      <c r="F6275" s="6">
        <v>2959</v>
      </c>
      <c r="G6275" t="b">
        <f t="shared" si="880"/>
        <v>1</v>
      </c>
      <c r="H6275" t="b">
        <f t="shared" si="881"/>
        <v>1</v>
      </c>
      <c r="I6275" t="b">
        <f t="shared" si="882"/>
        <v>0</v>
      </c>
      <c r="J6275" t="b">
        <f t="shared" si="883"/>
        <v>0</v>
      </c>
    </row>
    <row r="6276" spans="1:10">
      <c r="A6276" s="1" t="s">
        <v>420</v>
      </c>
      <c r="B6276" t="str">
        <f t="shared" si="884"/>
        <v xml:space="preserve"> śremski </v>
      </c>
      <c r="C6276" s="4" t="s">
        <v>4</v>
      </c>
      <c r="D6276" s="6">
        <f>SUM(D6274:D6275)</f>
        <v>8274</v>
      </c>
      <c r="E6276" s="6">
        <f>SUM(E6274:E6275)</f>
        <v>3402</v>
      </c>
      <c r="F6276" s="6">
        <f t="shared" ref="F6276" si="885">SUM(F6274:F6275)</f>
        <v>4872</v>
      </c>
      <c r="G6276" t="b">
        <f t="shared" si="880"/>
        <v>1</v>
      </c>
      <c r="H6276" t="b">
        <f t="shared" si="881"/>
        <v>0</v>
      </c>
      <c r="I6276" t="b">
        <f t="shared" si="882"/>
        <v>1</v>
      </c>
      <c r="J6276" t="b">
        <f t="shared" si="883"/>
        <v>0</v>
      </c>
    </row>
    <row r="6277" spans="1:10">
      <c r="A6277" s="1" t="s">
        <v>420</v>
      </c>
      <c r="B6277" t="str">
        <f t="shared" si="884"/>
        <v xml:space="preserve"> turecki </v>
      </c>
      <c r="C6277" s="4" t="s">
        <v>383</v>
      </c>
      <c r="D6277" s="6">
        <v>84263</v>
      </c>
      <c r="E6277" s="6">
        <v>41215</v>
      </c>
      <c r="F6277" s="6">
        <v>43048</v>
      </c>
      <c r="G6277" t="b">
        <f t="shared" si="880"/>
        <v>1</v>
      </c>
      <c r="H6277" t="b">
        <f t="shared" si="881"/>
        <v>1</v>
      </c>
      <c r="I6277" t="b">
        <f t="shared" si="882"/>
        <v>1</v>
      </c>
      <c r="J6277" t="b">
        <f t="shared" si="883"/>
        <v>1</v>
      </c>
    </row>
    <row r="6278" spans="1:10">
      <c r="A6278" s="1" t="s">
        <v>420</v>
      </c>
      <c r="B6278" t="str">
        <f t="shared" si="884"/>
        <v xml:space="preserve"> turecki </v>
      </c>
      <c r="C6278" s="4" t="s">
        <v>6</v>
      </c>
      <c r="D6278" s="6">
        <v>4347</v>
      </c>
      <c r="E6278" s="6">
        <v>2173</v>
      </c>
      <c r="F6278" s="6">
        <v>2174</v>
      </c>
      <c r="G6278" t="b">
        <f t="shared" si="880"/>
        <v>0</v>
      </c>
      <c r="H6278" t="b">
        <f t="shared" si="881"/>
        <v>1</v>
      </c>
      <c r="I6278" t="b">
        <f t="shared" si="882"/>
        <v>1</v>
      </c>
      <c r="J6278" t="b">
        <f t="shared" si="883"/>
        <v>0</v>
      </c>
    </row>
    <row r="6279" spans="1:10">
      <c r="A6279" s="1" t="s">
        <v>420</v>
      </c>
      <c r="B6279" t="str">
        <f t="shared" si="884"/>
        <v xml:space="preserve"> turecki </v>
      </c>
      <c r="C6279" s="4" t="s">
        <v>7</v>
      </c>
      <c r="D6279" s="6">
        <v>4855</v>
      </c>
      <c r="E6279" s="6">
        <v>2503</v>
      </c>
      <c r="F6279" s="6">
        <v>2352</v>
      </c>
      <c r="G6279" t="b">
        <f t="shared" si="880"/>
        <v>0</v>
      </c>
      <c r="H6279" t="b">
        <f t="shared" si="881"/>
        <v>1</v>
      </c>
      <c r="I6279" t="b">
        <f t="shared" si="882"/>
        <v>1</v>
      </c>
      <c r="J6279" t="b">
        <f t="shared" si="883"/>
        <v>0</v>
      </c>
    </row>
    <row r="6280" spans="1:10">
      <c r="A6280" s="1" t="s">
        <v>420</v>
      </c>
      <c r="B6280" t="str">
        <f t="shared" si="884"/>
        <v xml:space="preserve"> turecki </v>
      </c>
      <c r="C6280" s="4" t="s">
        <v>8</v>
      </c>
      <c r="D6280" s="6">
        <v>4277</v>
      </c>
      <c r="E6280" s="6">
        <v>2246</v>
      </c>
      <c r="F6280" s="6">
        <v>2031</v>
      </c>
      <c r="G6280" t="b">
        <f t="shared" si="880"/>
        <v>0</v>
      </c>
      <c r="H6280" t="b">
        <f t="shared" si="881"/>
        <v>1</v>
      </c>
      <c r="I6280" t="b">
        <f t="shared" si="882"/>
        <v>1</v>
      </c>
      <c r="J6280" t="b">
        <f t="shared" si="883"/>
        <v>0</v>
      </c>
    </row>
    <row r="6281" spans="1:10">
      <c r="A6281" s="1" t="s">
        <v>420</v>
      </c>
      <c r="B6281" t="str">
        <f t="shared" si="884"/>
        <v xml:space="preserve"> turecki </v>
      </c>
      <c r="C6281" s="4" t="s">
        <v>9</v>
      </c>
      <c r="D6281" s="6">
        <v>4760</v>
      </c>
      <c r="E6281" s="6">
        <v>2403</v>
      </c>
      <c r="F6281" s="6">
        <v>2357</v>
      </c>
      <c r="G6281" t="b">
        <f t="shared" si="880"/>
        <v>0</v>
      </c>
      <c r="H6281" t="b">
        <f t="shared" si="881"/>
        <v>1</v>
      </c>
      <c r="I6281" t="b">
        <f t="shared" si="882"/>
        <v>1</v>
      </c>
      <c r="J6281" t="b">
        <f t="shared" si="883"/>
        <v>0</v>
      </c>
    </row>
    <row r="6282" spans="1:10">
      <c r="A6282" s="1" t="s">
        <v>420</v>
      </c>
      <c r="B6282" t="str">
        <f t="shared" si="884"/>
        <v xml:space="preserve"> turecki </v>
      </c>
      <c r="C6282" s="4" t="s">
        <v>10</v>
      </c>
      <c r="D6282" s="6">
        <v>5851</v>
      </c>
      <c r="E6282" s="6">
        <v>3011</v>
      </c>
      <c r="F6282" s="6">
        <v>2840</v>
      </c>
      <c r="G6282" t="b">
        <f t="shared" si="880"/>
        <v>0</v>
      </c>
      <c r="H6282" t="b">
        <f t="shared" si="881"/>
        <v>1</v>
      </c>
      <c r="I6282" t="b">
        <f t="shared" si="882"/>
        <v>1</v>
      </c>
      <c r="J6282" t="b">
        <f t="shared" si="883"/>
        <v>0</v>
      </c>
    </row>
    <row r="6283" spans="1:10">
      <c r="A6283" s="1" t="s">
        <v>420</v>
      </c>
      <c r="B6283" t="str">
        <f t="shared" si="884"/>
        <v xml:space="preserve"> turecki </v>
      </c>
      <c r="C6283" s="4" t="s">
        <v>11</v>
      </c>
      <c r="D6283" s="6">
        <v>6371</v>
      </c>
      <c r="E6283" s="6">
        <v>3287</v>
      </c>
      <c r="F6283" s="6">
        <v>3084</v>
      </c>
      <c r="G6283" t="b">
        <f t="shared" si="880"/>
        <v>0</v>
      </c>
      <c r="H6283" t="b">
        <f t="shared" si="881"/>
        <v>1</v>
      </c>
      <c r="I6283" t="b">
        <f t="shared" si="882"/>
        <v>1</v>
      </c>
      <c r="J6283" t="b">
        <f t="shared" si="883"/>
        <v>0</v>
      </c>
    </row>
    <row r="6284" spans="1:10">
      <c r="A6284" s="1" t="s">
        <v>420</v>
      </c>
      <c r="B6284" t="str">
        <f t="shared" si="884"/>
        <v xml:space="preserve"> turecki </v>
      </c>
      <c r="C6284" s="4" t="s">
        <v>12</v>
      </c>
      <c r="D6284" s="6">
        <v>6760</v>
      </c>
      <c r="E6284" s="6">
        <v>3525</v>
      </c>
      <c r="F6284" s="6">
        <v>3235</v>
      </c>
      <c r="G6284" t="b">
        <f t="shared" si="880"/>
        <v>0</v>
      </c>
      <c r="H6284" t="b">
        <f t="shared" si="881"/>
        <v>1</v>
      </c>
      <c r="I6284" t="b">
        <f t="shared" si="882"/>
        <v>1</v>
      </c>
      <c r="J6284" t="b">
        <f t="shared" si="883"/>
        <v>0</v>
      </c>
    </row>
    <row r="6285" spans="1:10">
      <c r="A6285" s="1" t="s">
        <v>420</v>
      </c>
      <c r="B6285" t="str">
        <f t="shared" si="884"/>
        <v xml:space="preserve"> turecki </v>
      </c>
      <c r="C6285" s="4" t="s">
        <v>13</v>
      </c>
      <c r="D6285" s="6">
        <v>6348</v>
      </c>
      <c r="E6285" s="6">
        <v>3260</v>
      </c>
      <c r="F6285" s="6">
        <v>3088</v>
      </c>
      <c r="G6285" t="b">
        <f t="shared" si="880"/>
        <v>0</v>
      </c>
      <c r="H6285" t="b">
        <f t="shared" si="881"/>
        <v>1</v>
      </c>
      <c r="I6285" t="b">
        <f t="shared" si="882"/>
        <v>1</v>
      </c>
      <c r="J6285" t="b">
        <f t="shared" si="883"/>
        <v>0</v>
      </c>
    </row>
    <row r="6286" spans="1:10">
      <c r="A6286" s="1" t="s">
        <v>420</v>
      </c>
      <c r="B6286" t="str">
        <f t="shared" si="884"/>
        <v xml:space="preserve"> turecki </v>
      </c>
      <c r="C6286" s="4" t="s">
        <v>14</v>
      </c>
      <c r="D6286" s="6">
        <v>6057</v>
      </c>
      <c r="E6286" s="6">
        <v>3075</v>
      </c>
      <c r="F6286" s="6">
        <v>2982</v>
      </c>
      <c r="G6286" t="b">
        <f t="shared" si="880"/>
        <v>0</v>
      </c>
      <c r="H6286" t="b">
        <f t="shared" si="881"/>
        <v>1</v>
      </c>
      <c r="I6286" t="b">
        <f t="shared" si="882"/>
        <v>1</v>
      </c>
      <c r="J6286" t="b">
        <f t="shared" si="883"/>
        <v>0</v>
      </c>
    </row>
    <row r="6287" spans="1:10">
      <c r="A6287" s="1" t="s">
        <v>420</v>
      </c>
      <c r="B6287" t="str">
        <f t="shared" si="884"/>
        <v xml:space="preserve"> turecki </v>
      </c>
      <c r="C6287" s="4" t="s">
        <v>15</v>
      </c>
      <c r="D6287" s="6">
        <v>5453</v>
      </c>
      <c r="E6287" s="6">
        <v>2754</v>
      </c>
      <c r="F6287" s="6">
        <v>2699</v>
      </c>
      <c r="G6287" t="b">
        <f t="shared" si="880"/>
        <v>0</v>
      </c>
      <c r="H6287" t="b">
        <f t="shared" si="881"/>
        <v>1</v>
      </c>
      <c r="I6287" t="b">
        <f t="shared" si="882"/>
        <v>1</v>
      </c>
      <c r="J6287" t="b">
        <f t="shared" si="883"/>
        <v>0</v>
      </c>
    </row>
    <row r="6288" spans="1:10">
      <c r="A6288" s="1" t="s">
        <v>420</v>
      </c>
      <c r="B6288" t="str">
        <f t="shared" si="884"/>
        <v xml:space="preserve"> turecki </v>
      </c>
      <c r="C6288" s="4" t="s">
        <v>16</v>
      </c>
      <c r="D6288" s="6">
        <v>5390</v>
      </c>
      <c r="E6288" s="6">
        <v>2659</v>
      </c>
      <c r="F6288" s="6">
        <v>2731</v>
      </c>
      <c r="G6288" t="b">
        <f t="shared" si="880"/>
        <v>0</v>
      </c>
      <c r="H6288" t="b">
        <f t="shared" si="881"/>
        <v>1</v>
      </c>
      <c r="I6288" t="b">
        <f t="shared" si="882"/>
        <v>1</v>
      </c>
      <c r="J6288" t="b">
        <f t="shared" si="883"/>
        <v>0</v>
      </c>
    </row>
    <row r="6289" spans="1:10">
      <c r="A6289" s="1" t="s">
        <v>420</v>
      </c>
      <c r="B6289" t="str">
        <f t="shared" si="884"/>
        <v xml:space="preserve"> turecki </v>
      </c>
      <c r="C6289" s="4" t="s">
        <v>17</v>
      </c>
      <c r="D6289" s="6">
        <v>5990</v>
      </c>
      <c r="E6289" s="6">
        <v>2956</v>
      </c>
      <c r="F6289" s="6">
        <v>3034</v>
      </c>
      <c r="G6289" t="b">
        <f t="shared" si="880"/>
        <v>0</v>
      </c>
      <c r="H6289" t="b">
        <f t="shared" si="881"/>
        <v>1</v>
      </c>
      <c r="I6289" t="b">
        <f t="shared" si="882"/>
        <v>1</v>
      </c>
      <c r="J6289" t="b">
        <f t="shared" si="883"/>
        <v>0</v>
      </c>
    </row>
    <row r="6290" spans="1:10">
      <c r="A6290" s="1" t="s">
        <v>420</v>
      </c>
      <c r="B6290" t="str">
        <f t="shared" si="884"/>
        <v xml:space="preserve"> turecki </v>
      </c>
      <c r="C6290" s="4" t="s">
        <v>18</v>
      </c>
      <c r="D6290" s="6">
        <v>5369</v>
      </c>
      <c r="E6290" s="6">
        <v>2607</v>
      </c>
      <c r="F6290" s="6">
        <v>2762</v>
      </c>
      <c r="G6290" t="b">
        <f t="shared" si="880"/>
        <v>0</v>
      </c>
      <c r="H6290" t="b">
        <f t="shared" si="881"/>
        <v>1</v>
      </c>
      <c r="I6290" t="b">
        <f t="shared" si="882"/>
        <v>1</v>
      </c>
      <c r="J6290" t="b">
        <f t="shared" si="883"/>
        <v>0</v>
      </c>
    </row>
    <row r="6291" spans="1:10">
      <c r="A6291" s="1" t="s">
        <v>420</v>
      </c>
      <c r="B6291" t="str">
        <f t="shared" si="884"/>
        <v xml:space="preserve"> turecki </v>
      </c>
      <c r="C6291" s="4" t="s">
        <v>19</v>
      </c>
      <c r="D6291" s="6">
        <v>4396</v>
      </c>
      <c r="E6291" s="6">
        <v>1898</v>
      </c>
      <c r="F6291" s="6">
        <v>2498</v>
      </c>
      <c r="G6291" t="b">
        <f t="shared" si="880"/>
        <v>0</v>
      </c>
      <c r="H6291" t="b">
        <f t="shared" si="881"/>
        <v>1</v>
      </c>
      <c r="I6291" t="b">
        <f t="shared" si="882"/>
        <v>1</v>
      </c>
      <c r="J6291" t="b">
        <f t="shared" si="883"/>
        <v>0</v>
      </c>
    </row>
    <row r="6292" spans="1:10">
      <c r="A6292" s="1" t="s">
        <v>420</v>
      </c>
      <c r="B6292" t="str">
        <f t="shared" si="884"/>
        <v xml:space="preserve"> turecki </v>
      </c>
      <c r="C6292" s="4" t="s">
        <v>5</v>
      </c>
      <c r="D6292" s="6">
        <v>8039</v>
      </c>
      <c r="E6292" s="6">
        <v>2858</v>
      </c>
      <c r="F6292" s="6">
        <v>5181</v>
      </c>
      <c r="G6292" t="b">
        <f t="shared" si="880"/>
        <v>1</v>
      </c>
      <c r="H6292" t="b">
        <f t="shared" si="881"/>
        <v>1</v>
      </c>
      <c r="I6292" t="b">
        <f t="shared" si="882"/>
        <v>0</v>
      </c>
      <c r="J6292" t="b">
        <f t="shared" si="883"/>
        <v>0</v>
      </c>
    </row>
    <row r="6293" spans="1:10">
      <c r="A6293" s="1" t="s">
        <v>420</v>
      </c>
      <c r="B6293" t="str">
        <f t="shared" si="884"/>
        <v xml:space="preserve"> turecki </v>
      </c>
      <c r="C6293" s="4" t="s">
        <v>4</v>
      </c>
      <c r="D6293" s="6">
        <f>SUM(D6291:D6292)</f>
        <v>12435</v>
      </c>
      <c r="E6293" s="6">
        <f>SUM(E6291:E6292)</f>
        <v>4756</v>
      </c>
      <c r="F6293" s="6">
        <f t="shared" ref="F6293" si="886">SUM(F6291:F6292)</f>
        <v>7679</v>
      </c>
      <c r="G6293" t="b">
        <f t="shared" si="880"/>
        <v>1</v>
      </c>
      <c r="H6293" t="b">
        <f t="shared" si="881"/>
        <v>0</v>
      </c>
      <c r="I6293" t="b">
        <f t="shared" si="882"/>
        <v>1</v>
      </c>
      <c r="J6293" t="b">
        <f t="shared" si="883"/>
        <v>0</v>
      </c>
    </row>
    <row r="6294" spans="1:10">
      <c r="A6294" s="1" t="s">
        <v>420</v>
      </c>
      <c r="B6294" t="str">
        <f t="shared" si="884"/>
        <v xml:space="preserve"> wągrowiecki </v>
      </c>
      <c r="C6294" s="4" t="s">
        <v>384</v>
      </c>
      <c r="D6294" s="6">
        <v>69900</v>
      </c>
      <c r="E6294" s="6">
        <v>34760</v>
      </c>
      <c r="F6294" s="6">
        <v>35140</v>
      </c>
      <c r="G6294" t="b">
        <f t="shared" si="880"/>
        <v>1</v>
      </c>
      <c r="H6294" t="b">
        <f t="shared" si="881"/>
        <v>1</v>
      </c>
      <c r="I6294" t="b">
        <f t="shared" si="882"/>
        <v>1</v>
      </c>
      <c r="J6294" t="b">
        <f t="shared" si="883"/>
        <v>1</v>
      </c>
    </row>
    <row r="6295" spans="1:10">
      <c r="A6295" s="1" t="s">
        <v>420</v>
      </c>
      <c r="B6295" t="str">
        <f t="shared" si="884"/>
        <v xml:space="preserve"> wągrowiecki </v>
      </c>
      <c r="C6295" s="4" t="s">
        <v>6</v>
      </c>
      <c r="D6295" s="6">
        <v>3801</v>
      </c>
      <c r="E6295" s="6">
        <v>1982</v>
      </c>
      <c r="F6295" s="6">
        <v>1819</v>
      </c>
      <c r="G6295" t="b">
        <f t="shared" si="880"/>
        <v>0</v>
      </c>
      <c r="H6295" t="b">
        <f t="shared" si="881"/>
        <v>1</v>
      </c>
      <c r="I6295" t="b">
        <f t="shared" si="882"/>
        <v>1</v>
      </c>
      <c r="J6295" t="b">
        <f t="shared" si="883"/>
        <v>0</v>
      </c>
    </row>
    <row r="6296" spans="1:10">
      <c r="A6296" s="1" t="s">
        <v>420</v>
      </c>
      <c r="B6296" t="str">
        <f t="shared" si="884"/>
        <v xml:space="preserve"> wągrowiecki </v>
      </c>
      <c r="C6296" s="4" t="s">
        <v>7</v>
      </c>
      <c r="D6296" s="6">
        <v>4364</v>
      </c>
      <c r="E6296" s="6">
        <v>2230</v>
      </c>
      <c r="F6296" s="6">
        <v>2134</v>
      </c>
      <c r="G6296" t="b">
        <f t="shared" si="880"/>
        <v>0</v>
      </c>
      <c r="H6296" t="b">
        <f t="shared" si="881"/>
        <v>1</v>
      </c>
      <c r="I6296" t="b">
        <f t="shared" si="882"/>
        <v>1</v>
      </c>
      <c r="J6296" t="b">
        <f t="shared" si="883"/>
        <v>0</v>
      </c>
    </row>
    <row r="6297" spans="1:10">
      <c r="A6297" s="1" t="s">
        <v>420</v>
      </c>
      <c r="B6297" t="str">
        <f t="shared" si="884"/>
        <v xml:space="preserve"> wągrowiecki </v>
      </c>
      <c r="C6297" s="4" t="s">
        <v>8</v>
      </c>
      <c r="D6297" s="6">
        <v>3763</v>
      </c>
      <c r="E6297" s="6">
        <v>1928</v>
      </c>
      <c r="F6297" s="6">
        <v>1835</v>
      </c>
      <c r="G6297" t="b">
        <f t="shared" si="880"/>
        <v>0</v>
      </c>
      <c r="H6297" t="b">
        <f t="shared" si="881"/>
        <v>1</v>
      </c>
      <c r="I6297" t="b">
        <f t="shared" si="882"/>
        <v>1</v>
      </c>
      <c r="J6297" t="b">
        <f t="shared" si="883"/>
        <v>0</v>
      </c>
    </row>
    <row r="6298" spans="1:10">
      <c r="A6298" s="1" t="s">
        <v>420</v>
      </c>
      <c r="B6298" t="str">
        <f t="shared" si="884"/>
        <v xml:space="preserve"> wągrowiecki </v>
      </c>
      <c r="C6298" s="4" t="s">
        <v>9</v>
      </c>
      <c r="D6298" s="6">
        <v>3994</v>
      </c>
      <c r="E6298" s="6">
        <v>2078</v>
      </c>
      <c r="F6298" s="6">
        <v>1916</v>
      </c>
      <c r="G6298" t="b">
        <f t="shared" si="880"/>
        <v>0</v>
      </c>
      <c r="H6298" t="b">
        <f t="shared" si="881"/>
        <v>1</v>
      </c>
      <c r="I6298" t="b">
        <f t="shared" si="882"/>
        <v>1</v>
      </c>
      <c r="J6298" t="b">
        <f t="shared" si="883"/>
        <v>0</v>
      </c>
    </row>
    <row r="6299" spans="1:10">
      <c r="A6299" s="1" t="s">
        <v>420</v>
      </c>
      <c r="B6299" t="str">
        <f t="shared" si="884"/>
        <v xml:space="preserve"> wągrowiecki </v>
      </c>
      <c r="C6299" s="4" t="s">
        <v>10</v>
      </c>
      <c r="D6299" s="6">
        <v>4829</v>
      </c>
      <c r="E6299" s="6">
        <v>2522</v>
      </c>
      <c r="F6299" s="6">
        <v>2307</v>
      </c>
      <c r="G6299" t="b">
        <f t="shared" si="880"/>
        <v>0</v>
      </c>
      <c r="H6299" t="b">
        <f t="shared" si="881"/>
        <v>1</v>
      </c>
      <c r="I6299" t="b">
        <f t="shared" si="882"/>
        <v>1</v>
      </c>
      <c r="J6299" t="b">
        <f t="shared" si="883"/>
        <v>0</v>
      </c>
    </row>
    <row r="6300" spans="1:10">
      <c r="A6300" s="1" t="s">
        <v>420</v>
      </c>
      <c r="B6300" t="str">
        <f t="shared" si="884"/>
        <v xml:space="preserve"> wągrowiecki </v>
      </c>
      <c r="C6300" s="4" t="s">
        <v>11</v>
      </c>
      <c r="D6300" s="6">
        <v>5561</v>
      </c>
      <c r="E6300" s="6">
        <v>2859</v>
      </c>
      <c r="F6300" s="6">
        <v>2702</v>
      </c>
      <c r="G6300" t="b">
        <f t="shared" si="880"/>
        <v>0</v>
      </c>
      <c r="H6300" t="b">
        <f t="shared" si="881"/>
        <v>1</v>
      </c>
      <c r="I6300" t="b">
        <f t="shared" si="882"/>
        <v>1</v>
      </c>
      <c r="J6300" t="b">
        <f t="shared" si="883"/>
        <v>0</v>
      </c>
    </row>
    <row r="6301" spans="1:10">
      <c r="A6301" s="1" t="s">
        <v>420</v>
      </c>
      <c r="B6301" t="str">
        <f t="shared" si="884"/>
        <v xml:space="preserve"> wągrowiecki </v>
      </c>
      <c r="C6301" s="4" t="s">
        <v>12</v>
      </c>
      <c r="D6301" s="6">
        <v>5991</v>
      </c>
      <c r="E6301" s="6">
        <v>3084</v>
      </c>
      <c r="F6301" s="6">
        <v>2907</v>
      </c>
      <c r="G6301" t="b">
        <f t="shared" si="880"/>
        <v>0</v>
      </c>
      <c r="H6301" t="b">
        <f t="shared" si="881"/>
        <v>1</v>
      </c>
      <c r="I6301" t="b">
        <f t="shared" si="882"/>
        <v>1</v>
      </c>
      <c r="J6301" t="b">
        <f t="shared" si="883"/>
        <v>0</v>
      </c>
    </row>
    <row r="6302" spans="1:10">
      <c r="A6302" s="1" t="s">
        <v>420</v>
      </c>
      <c r="B6302" t="str">
        <f t="shared" si="884"/>
        <v xml:space="preserve"> wągrowiecki </v>
      </c>
      <c r="C6302" s="4" t="s">
        <v>13</v>
      </c>
      <c r="D6302" s="6">
        <v>5399</v>
      </c>
      <c r="E6302" s="6">
        <v>2797</v>
      </c>
      <c r="F6302" s="6">
        <v>2602</v>
      </c>
      <c r="G6302" t="b">
        <f t="shared" si="880"/>
        <v>0</v>
      </c>
      <c r="H6302" t="b">
        <f t="shared" si="881"/>
        <v>1</v>
      </c>
      <c r="I6302" t="b">
        <f t="shared" si="882"/>
        <v>1</v>
      </c>
      <c r="J6302" t="b">
        <f t="shared" si="883"/>
        <v>0</v>
      </c>
    </row>
    <row r="6303" spans="1:10">
      <c r="A6303" s="1" t="s">
        <v>420</v>
      </c>
      <c r="B6303" t="str">
        <f t="shared" si="884"/>
        <v xml:space="preserve"> wągrowiecki </v>
      </c>
      <c r="C6303" s="4" t="s">
        <v>14</v>
      </c>
      <c r="D6303" s="6">
        <v>4749</v>
      </c>
      <c r="E6303" s="6">
        <v>2457</v>
      </c>
      <c r="F6303" s="6">
        <v>2292</v>
      </c>
      <c r="G6303" t="b">
        <f t="shared" si="880"/>
        <v>0</v>
      </c>
      <c r="H6303" t="b">
        <f t="shared" si="881"/>
        <v>1</v>
      </c>
      <c r="I6303" t="b">
        <f t="shared" si="882"/>
        <v>1</v>
      </c>
      <c r="J6303" t="b">
        <f t="shared" si="883"/>
        <v>0</v>
      </c>
    </row>
    <row r="6304" spans="1:10">
      <c r="A6304" s="1" t="s">
        <v>420</v>
      </c>
      <c r="B6304" t="str">
        <f t="shared" si="884"/>
        <v xml:space="preserve"> wągrowiecki </v>
      </c>
      <c r="C6304" s="4" t="s">
        <v>15</v>
      </c>
      <c r="D6304" s="6">
        <v>4152</v>
      </c>
      <c r="E6304" s="6">
        <v>2116</v>
      </c>
      <c r="F6304" s="6">
        <v>2036</v>
      </c>
      <c r="G6304" t="b">
        <f t="shared" si="880"/>
        <v>0</v>
      </c>
      <c r="H6304" t="b">
        <f t="shared" si="881"/>
        <v>1</v>
      </c>
      <c r="I6304" t="b">
        <f t="shared" si="882"/>
        <v>1</v>
      </c>
      <c r="J6304" t="b">
        <f t="shared" si="883"/>
        <v>0</v>
      </c>
    </row>
    <row r="6305" spans="1:10">
      <c r="A6305" s="1" t="s">
        <v>420</v>
      </c>
      <c r="B6305" t="str">
        <f t="shared" si="884"/>
        <v xml:space="preserve"> wągrowiecki </v>
      </c>
      <c r="C6305" s="4" t="s">
        <v>16</v>
      </c>
      <c r="D6305" s="6">
        <v>4279</v>
      </c>
      <c r="E6305" s="6">
        <v>2110</v>
      </c>
      <c r="F6305" s="6">
        <v>2169</v>
      </c>
      <c r="G6305" t="b">
        <f t="shared" si="880"/>
        <v>0</v>
      </c>
      <c r="H6305" t="b">
        <f t="shared" si="881"/>
        <v>1</v>
      </c>
      <c r="I6305" t="b">
        <f t="shared" si="882"/>
        <v>1</v>
      </c>
      <c r="J6305" t="b">
        <f t="shared" si="883"/>
        <v>0</v>
      </c>
    </row>
    <row r="6306" spans="1:10">
      <c r="A6306" s="1" t="s">
        <v>420</v>
      </c>
      <c r="B6306" t="str">
        <f t="shared" si="884"/>
        <v xml:space="preserve"> wągrowiecki </v>
      </c>
      <c r="C6306" s="4" t="s">
        <v>17</v>
      </c>
      <c r="D6306" s="6">
        <v>5136</v>
      </c>
      <c r="E6306" s="6">
        <v>2568</v>
      </c>
      <c r="F6306" s="6">
        <v>2568</v>
      </c>
      <c r="G6306" t="b">
        <f t="shared" si="880"/>
        <v>0</v>
      </c>
      <c r="H6306" t="b">
        <f t="shared" si="881"/>
        <v>1</v>
      </c>
      <c r="I6306" t="b">
        <f t="shared" si="882"/>
        <v>1</v>
      </c>
      <c r="J6306" t="b">
        <f t="shared" si="883"/>
        <v>0</v>
      </c>
    </row>
    <row r="6307" spans="1:10">
      <c r="A6307" s="1" t="s">
        <v>420</v>
      </c>
      <c r="B6307" t="str">
        <f t="shared" si="884"/>
        <v xml:space="preserve"> wągrowiecki </v>
      </c>
      <c r="C6307" s="4" t="s">
        <v>18</v>
      </c>
      <c r="D6307" s="6">
        <v>4542</v>
      </c>
      <c r="E6307" s="6">
        <v>2221</v>
      </c>
      <c r="F6307" s="6">
        <v>2321</v>
      </c>
      <c r="G6307" t="b">
        <f t="shared" si="880"/>
        <v>0</v>
      </c>
      <c r="H6307" t="b">
        <f t="shared" si="881"/>
        <v>1</v>
      </c>
      <c r="I6307" t="b">
        <f t="shared" si="882"/>
        <v>1</v>
      </c>
      <c r="J6307" t="b">
        <f t="shared" si="883"/>
        <v>0</v>
      </c>
    </row>
    <row r="6308" spans="1:10">
      <c r="A6308" s="1" t="s">
        <v>420</v>
      </c>
      <c r="B6308" t="str">
        <f t="shared" si="884"/>
        <v xml:space="preserve"> wągrowiecki </v>
      </c>
      <c r="C6308" s="4" t="s">
        <v>19</v>
      </c>
      <c r="D6308" s="6">
        <v>3740</v>
      </c>
      <c r="E6308" s="6">
        <v>1760</v>
      </c>
      <c r="F6308" s="6">
        <v>1980</v>
      </c>
      <c r="G6308" t="b">
        <f t="shared" si="880"/>
        <v>0</v>
      </c>
      <c r="H6308" t="b">
        <f t="shared" si="881"/>
        <v>1</v>
      </c>
      <c r="I6308" t="b">
        <f t="shared" si="882"/>
        <v>1</v>
      </c>
      <c r="J6308" t="b">
        <f t="shared" si="883"/>
        <v>0</v>
      </c>
    </row>
    <row r="6309" spans="1:10">
      <c r="A6309" s="1" t="s">
        <v>420</v>
      </c>
      <c r="B6309" t="str">
        <f t="shared" si="884"/>
        <v xml:space="preserve"> wągrowiecki </v>
      </c>
      <c r="C6309" s="4" t="s">
        <v>5</v>
      </c>
      <c r="D6309" s="6">
        <v>5600</v>
      </c>
      <c r="E6309" s="6">
        <v>2048</v>
      </c>
      <c r="F6309" s="6">
        <v>3552</v>
      </c>
      <c r="G6309" t="b">
        <f t="shared" si="880"/>
        <v>1</v>
      </c>
      <c r="H6309" t="b">
        <f t="shared" si="881"/>
        <v>1</v>
      </c>
      <c r="I6309" t="b">
        <f t="shared" si="882"/>
        <v>0</v>
      </c>
      <c r="J6309" t="b">
        <f t="shared" si="883"/>
        <v>0</v>
      </c>
    </row>
    <row r="6310" spans="1:10">
      <c r="A6310" s="1" t="s">
        <v>420</v>
      </c>
      <c r="B6310" t="str">
        <f t="shared" si="884"/>
        <v xml:space="preserve"> wągrowiecki </v>
      </c>
      <c r="C6310" s="4" t="s">
        <v>4</v>
      </c>
      <c r="D6310" s="6">
        <f>SUM(D6308:D6309)</f>
        <v>9340</v>
      </c>
      <c r="E6310" s="6">
        <f>SUM(E6308:E6309)</f>
        <v>3808</v>
      </c>
      <c r="F6310" s="6">
        <f t="shared" ref="F6310" si="887">SUM(F6308:F6309)</f>
        <v>5532</v>
      </c>
      <c r="G6310" t="b">
        <f t="shared" si="880"/>
        <v>1</v>
      </c>
      <c r="H6310" t="b">
        <f t="shared" si="881"/>
        <v>0</v>
      </c>
      <c r="I6310" t="b">
        <f t="shared" si="882"/>
        <v>1</v>
      </c>
      <c r="J6310" t="b">
        <f t="shared" si="883"/>
        <v>0</v>
      </c>
    </row>
    <row r="6311" spans="1:10">
      <c r="A6311" s="1" t="s">
        <v>420</v>
      </c>
      <c r="B6311" t="str">
        <f t="shared" si="884"/>
        <v xml:space="preserve"> wolsztyński </v>
      </c>
      <c r="C6311" s="4" t="s">
        <v>385</v>
      </c>
      <c r="D6311" s="6">
        <v>57105</v>
      </c>
      <c r="E6311" s="6">
        <v>28212</v>
      </c>
      <c r="F6311" s="6">
        <v>28893</v>
      </c>
      <c r="G6311" t="b">
        <f t="shared" si="880"/>
        <v>1</v>
      </c>
      <c r="H6311" t="b">
        <f t="shared" si="881"/>
        <v>1</v>
      </c>
      <c r="I6311" t="b">
        <f t="shared" si="882"/>
        <v>1</v>
      </c>
      <c r="J6311" t="b">
        <f t="shared" si="883"/>
        <v>1</v>
      </c>
    </row>
    <row r="6312" spans="1:10">
      <c r="A6312" s="1" t="s">
        <v>420</v>
      </c>
      <c r="B6312" t="str">
        <f t="shared" si="884"/>
        <v xml:space="preserve"> wolsztyński </v>
      </c>
      <c r="C6312" s="4" t="s">
        <v>6</v>
      </c>
      <c r="D6312" s="6">
        <v>3333</v>
      </c>
      <c r="E6312" s="6">
        <v>1700</v>
      </c>
      <c r="F6312" s="6">
        <v>1633</v>
      </c>
      <c r="G6312" t="b">
        <f t="shared" si="880"/>
        <v>0</v>
      </c>
      <c r="H6312" t="b">
        <f t="shared" si="881"/>
        <v>1</v>
      </c>
      <c r="I6312" t="b">
        <f t="shared" si="882"/>
        <v>1</v>
      </c>
      <c r="J6312" t="b">
        <f t="shared" si="883"/>
        <v>0</v>
      </c>
    </row>
    <row r="6313" spans="1:10">
      <c r="A6313" s="1" t="s">
        <v>420</v>
      </c>
      <c r="B6313" t="str">
        <f t="shared" si="884"/>
        <v xml:space="preserve"> wolsztyński </v>
      </c>
      <c r="C6313" s="4" t="s">
        <v>7</v>
      </c>
      <c r="D6313" s="6">
        <v>3500</v>
      </c>
      <c r="E6313" s="6">
        <v>1795</v>
      </c>
      <c r="F6313" s="6">
        <v>1705</v>
      </c>
      <c r="G6313" t="b">
        <f t="shared" si="880"/>
        <v>0</v>
      </c>
      <c r="H6313" t="b">
        <f t="shared" si="881"/>
        <v>1</v>
      </c>
      <c r="I6313" t="b">
        <f t="shared" si="882"/>
        <v>1</v>
      </c>
      <c r="J6313" t="b">
        <f t="shared" si="883"/>
        <v>0</v>
      </c>
    </row>
    <row r="6314" spans="1:10">
      <c r="A6314" s="1" t="s">
        <v>420</v>
      </c>
      <c r="B6314" t="str">
        <f t="shared" si="884"/>
        <v xml:space="preserve"> wolsztyński </v>
      </c>
      <c r="C6314" s="4" t="s">
        <v>8</v>
      </c>
      <c r="D6314" s="6">
        <v>3151</v>
      </c>
      <c r="E6314" s="6">
        <v>1622</v>
      </c>
      <c r="F6314" s="6">
        <v>1529</v>
      </c>
      <c r="G6314" t="b">
        <f t="shared" si="880"/>
        <v>0</v>
      </c>
      <c r="H6314" t="b">
        <f t="shared" si="881"/>
        <v>1</v>
      </c>
      <c r="I6314" t="b">
        <f t="shared" si="882"/>
        <v>1</v>
      </c>
      <c r="J6314" t="b">
        <f t="shared" si="883"/>
        <v>0</v>
      </c>
    </row>
    <row r="6315" spans="1:10">
      <c r="A6315" s="1" t="s">
        <v>420</v>
      </c>
      <c r="B6315" t="str">
        <f t="shared" si="884"/>
        <v xml:space="preserve"> wolsztyński </v>
      </c>
      <c r="C6315" s="4" t="s">
        <v>9</v>
      </c>
      <c r="D6315" s="6">
        <v>3358</v>
      </c>
      <c r="E6315" s="6">
        <v>1772</v>
      </c>
      <c r="F6315" s="6">
        <v>1586</v>
      </c>
      <c r="G6315" t="b">
        <f t="shared" si="880"/>
        <v>0</v>
      </c>
      <c r="H6315" t="b">
        <f t="shared" si="881"/>
        <v>1</v>
      </c>
      <c r="I6315" t="b">
        <f t="shared" si="882"/>
        <v>1</v>
      </c>
      <c r="J6315" t="b">
        <f t="shared" si="883"/>
        <v>0</v>
      </c>
    </row>
    <row r="6316" spans="1:10">
      <c r="A6316" s="1" t="s">
        <v>420</v>
      </c>
      <c r="B6316" t="str">
        <f t="shared" si="884"/>
        <v xml:space="preserve"> wolsztyński </v>
      </c>
      <c r="C6316" s="4" t="s">
        <v>10</v>
      </c>
      <c r="D6316" s="6">
        <v>3985</v>
      </c>
      <c r="E6316" s="6">
        <v>2060</v>
      </c>
      <c r="F6316" s="6">
        <v>1925</v>
      </c>
      <c r="G6316" t="b">
        <f t="shared" si="880"/>
        <v>0</v>
      </c>
      <c r="H6316" t="b">
        <f t="shared" si="881"/>
        <v>1</v>
      </c>
      <c r="I6316" t="b">
        <f t="shared" si="882"/>
        <v>1</v>
      </c>
      <c r="J6316" t="b">
        <f t="shared" si="883"/>
        <v>0</v>
      </c>
    </row>
    <row r="6317" spans="1:10">
      <c r="A6317" s="1" t="s">
        <v>420</v>
      </c>
      <c r="B6317" t="str">
        <f t="shared" si="884"/>
        <v xml:space="preserve"> wolsztyński </v>
      </c>
      <c r="C6317" s="4" t="s">
        <v>11</v>
      </c>
      <c r="D6317" s="6">
        <v>4327</v>
      </c>
      <c r="E6317" s="6">
        <v>2173</v>
      </c>
      <c r="F6317" s="6">
        <v>2154</v>
      </c>
      <c r="G6317" t="b">
        <f t="shared" si="880"/>
        <v>0</v>
      </c>
      <c r="H6317" t="b">
        <f t="shared" si="881"/>
        <v>1</v>
      </c>
      <c r="I6317" t="b">
        <f t="shared" si="882"/>
        <v>1</v>
      </c>
      <c r="J6317" t="b">
        <f t="shared" si="883"/>
        <v>0</v>
      </c>
    </row>
    <row r="6318" spans="1:10">
      <c r="A6318" s="1" t="s">
        <v>420</v>
      </c>
      <c r="B6318" t="str">
        <f t="shared" si="884"/>
        <v xml:space="preserve"> wolsztyński </v>
      </c>
      <c r="C6318" s="4" t="s">
        <v>12</v>
      </c>
      <c r="D6318" s="6">
        <v>4777</v>
      </c>
      <c r="E6318" s="6">
        <v>2472</v>
      </c>
      <c r="F6318" s="6">
        <v>2305</v>
      </c>
      <c r="G6318" t="b">
        <f t="shared" si="880"/>
        <v>0</v>
      </c>
      <c r="H6318" t="b">
        <f t="shared" si="881"/>
        <v>1</v>
      </c>
      <c r="I6318" t="b">
        <f t="shared" si="882"/>
        <v>1</v>
      </c>
      <c r="J6318" t="b">
        <f t="shared" si="883"/>
        <v>0</v>
      </c>
    </row>
    <row r="6319" spans="1:10">
      <c r="A6319" s="1" t="s">
        <v>420</v>
      </c>
      <c r="B6319" t="str">
        <f t="shared" si="884"/>
        <v xml:space="preserve"> wolsztyński </v>
      </c>
      <c r="C6319" s="4" t="s">
        <v>13</v>
      </c>
      <c r="D6319" s="6">
        <v>4504</v>
      </c>
      <c r="E6319" s="6">
        <v>2326</v>
      </c>
      <c r="F6319" s="6">
        <v>2178</v>
      </c>
      <c r="G6319" t="b">
        <f t="shared" si="880"/>
        <v>0</v>
      </c>
      <c r="H6319" t="b">
        <f t="shared" si="881"/>
        <v>1</v>
      </c>
      <c r="I6319" t="b">
        <f t="shared" si="882"/>
        <v>1</v>
      </c>
      <c r="J6319" t="b">
        <f t="shared" si="883"/>
        <v>0</v>
      </c>
    </row>
    <row r="6320" spans="1:10">
      <c r="A6320" s="1" t="s">
        <v>420</v>
      </c>
      <c r="B6320" t="str">
        <f t="shared" si="884"/>
        <v xml:space="preserve"> wolsztyński </v>
      </c>
      <c r="C6320" s="4" t="s">
        <v>14</v>
      </c>
      <c r="D6320" s="6">
        <v>4044</v>
      </c>
      <c r="E6320" s="6">
        <v>2041</v>
      </c>
      <c r="F6320" s="6">
        <v>2003</v>
      </c>
      <c r="G6320" t="b">
        <f t="shared" si="880"/>
        <v>0</v>
      </c>
      <c r="H6320" t="b">
        <f t="shared" si="881"/>
        <v>1</v>
      </c>
      <c r="I6320" t="b">
        <f t="shared" si="882"/>
        <v>1</v>
      </c>
      <c r="J6320" t="b">
        <f t="shared" si="883"/>
        <v>0</v>
      </c>
    </row>
    <row r="6321" spans="1:10">
      <c r="A6321" s="1" t="s">
        <v>420</v>
      </c>
      <c r="B6321" t="str">
        <f t="shared" si="884"/>
        <v xml:space="preserve"> wolsztyński </v>
      </c>
      <c r="C6321" s="4" t="s">
        <v>15</v>
      </c>
      <c r="D6321" s="6">
        <v>3525</v>
      </c>
      <c r="E6321" s="6">
        <v>1784</v>
      </c>
      <c r="F6321" s="6">
        <v>1741</v>
      </c>
      <c r="G6321" t="b">
        <f t="shared" si="880"/>
        <v>0</v>
      </c>
      <c r="H6321" t="b">
        <f t="shared" si="881"/>
        <v>1</v>
      </c>
      <c r="I6321" t="b">
        <f t="shared" si="882"/>
        <v>1</v>
      </c>
      <c r="J6321" t="b">
        <f t="shared" si="883"/>
        <v>0</v>
      </c>
    </row>
    <row r="6322" spans="1:10">
      <c r="A6322" s="1" t="s">
        <v>420</v>
      </c>
      <c r="B6322" t="str">
        <f t="shared" si="884"/>
        <v xml:space="preserve"> wolsztyński </v>
      </c>
      <c r="C6322" s="4" t="s">
        <v>16</v>
      </c>
      <c r="D6322" s="6">
        <v>3439</v>
      </c>
      <c r="E6322" s="6">
        <v>1720</v>
      </c>
      <c r="F6322" s="6">
        <v>1719</v>
      </c>
      <c r="G6322" t="b">
        <f t="shared" si="880"/>
        <v>0</v>
      </c>
      <c r="H6322" t="b">
        <f t="shared" si="881"/>
        <v>1</v>
      </c>
      <c r="I6322" t="b">
        <f t="shared" si="882"/>
        <v>1</v>
      </c>
      <c r="J6322" t="b">
        <f t="shared" si="883"/>
        <v>0</v>
      </c>
    </row>
    <row r="6323" spans="1:10">
      <c r="A6323" s="1" t="s">
        <v>420</v>
      </c>
      <c r="B6323" t="str">
        <f t="shared" si="884"/>
        <v xml:space="preserve"> wolsztyński </v>
      </c>
      <c r="C6323" s="4" t="s">
        <v>17</v>
      </c>
      <c r="D6323" s="6">
        <v>3780</v>
      </c>
      <c r="E6323" s="6">
        <v>1868</v>
      </c>
      <c r="F6323" s="6">
        <v>1912</v>
      </c>
      <c r="G6323" t="b">
        <f t="shared" si="880"/>
        <v>0</v>
      </c>
      <c r="H6323" t="b">
        <f t="shared" si="881"/>
        <v>1</v>
      </c>
      <c r="I6323" t="b">
        <f t="shared" si="882"/>
        <v>1</v>
      </c>
      <c r="J6323" t="b">
        <f t="shared" si="883"/>
        <v>0</v>
      </c>
    </row>
    <row r="6324" spans="1:10">
      <c r="A6324" s="1" t="s">
        <v>420</v>
      </c>
      <c r="B6324" t="str">
        <f t="shared" si="884"/>
        <v xml:space="preserve"> wolsztyński </v>
      </c>
      <c r="C6324" s="4" t="s">
        <v>18</v>
      </c>
      <c r="D6324" s="6">
        <v>3629</v>
      </c>
      <c r="E6324" s="6">
        <v>1728</v>
      </c>
      <c r="F6324" s="6">
        <v>1901</v>
      </c>
      <c r="G6324" t="b">
        <f t="shared" si="880"/>
        <v>0</v>
      </c>
      <c r="H6324" t="b">
        <f t="shared" si="881"/>
        <v>1</v>
      </c>
      <c r="I6324" t="b">
        <f t="shared" si="882"/>
        <v>1</v>
      </c>
      <c r="J6324" t="b">
        <f t="shared" si="883"/>
        <v>0</v>
      </c>
    </row>
    <row r="6325" spans="1:10">
      <c r="A6325" s="1" t="s">
        <v>420</v>
      </c>
      <c r="B6325" t="str">
        <f t="shared" si="884"/>
        <v xml:space="preserve"> wolsztyński </v>
      </c>
      <c r="C6325" s="4" t="s">
        <v>19</v>
      </c>
      <c r="D6325" s="6">
        <v>3178</v>
      </c>
      <c r="E6325" s="6">
        <v>1433</v>
      </c>
      <c r="F6325" s="6">
        <v>1745</v>
      </c>
      <c r="G6325" t="b">
        <f t="shared" si="880"/>
        <v>0</v>
      </c>
      <c r="H6325" t="b">
        <f t="shared" si="881"/>
        <v>1</v>
      </c>
      <c r="I6325" t="b">
        <f t="shared" si="882"/>
        <v>1</v>
      </c>
      <c r="J6325" t="b">
        <f t="shared" si="883"/>
        <v>0</v>
      </c>
    </row>
    <row r="6326" spans="1:10">
      <c r="A6326" s="1" t="s">
        <v>420</v>
      </c>
      <c r="B6326" t="str">
        <f t="shared" si="884"/>
        <v xml:space="preserve"> wolsztyński </v>
      </c>
      <c r="C6326" s="4" t="s">
        <v>5</v>
      </c>
      <c r="D6326" s="6">
        <v>4575</v>
      </c>
      <c r="E6326" s="6">
        <v>1718</v>
      </c>
      <c r="F6326" s="6">
        <v>2857</v>
      </c>
      <c r="G6326" t="b">
        <f t="shared" si="880"/>
        <v>1</v>
      </c>
      <c r="H6326" t="b">
        <f t="shared" si="881"/>
        <v>1</v>
      </c>
      <c r="I6326" t="b">
        <f t="shared" si="882"/>
        <v>0</v>
      </c>
      <c r="J6326" t="b">
        <f t="shared" si="883"/>
        <v>0</v>
      </c>
    </row>
    <row r="6327" spans="1:10">
      <c r="A6327" s="1" t="s">
        <v>420</v>
      </c>
      <c r="B6327" t="str">
        <f t="shared" si="884"/>
        <v xml:space="preserve"> wolsztyński </v>
      </c>
      <c r="C6327" s="4" t="s">
        <v>4</v>
      </c>
      <c r="D6327" s="6">
        <f>SUM(D6325:D6326)</f>
        <v>7753</v>
      </c>
      <c r="E6327" s="6">
        <f>SUM(E6325:E6326)</f>
        <v>3151</v>
      </c>
      <c r="F6327" s="6">
        <f t="shared" ref="F6327" si="888">SUM(F6325:F6326)</f>
        <v>4602</v>
      </c>
      <c r="G6327" t="b">
        <f t="shared" ref="G6327:G6361" si="889">IFERROR(IF(SEARCH(" - ",C6327)&gt;0,FALSE,TRUE),TRUE)</f>
        <v>1</v>
      </c>
      <c r="H6327" t="b">
        <f t="shared" ref="H6327:H6361" si="890">IFERROR(IF(SEARCH("65+",C6327)&gt;0,FALSE,TRUE),TRUE)</f>
        <v>0</v>
      </c>
      <c r="I6327" t="b">
        <f t="shared" ref="I6327:I6361" si="891">IFERROR(IF(SEARCH("70",C6327)&gt;0,FALSE,TRUE),TRUE)</f>
        <v>1</v>
      </c>
      <c r="J6327" t="b">
        <f t="shared" ref="J6327:J6361" si="892">AND(G6327:I6327)</f>
        <v>0</v>
      </c>
    </row>
    <row r="6328" spans="1:10">
      <c r="A6328" s="1" t="s">
        <v>420</v>
      </c>
      <c r="B6328" t="str">
        <f t="shared" ref="B6328:B6391" si="893">IF(C6327="65+",C6328,B6327)</f>
        <v xml:space="preserve"> wrzesiński </v>
      </c>
      <c r="C6328" s="4" t="s">
        <v>386</v>
      </c>
      <c r="D6328" s="6">
        <v>76965</v>
      </c>
      <c r="E6328" s="6">
        <v>37651</v>
      </c>
      <c r="F6328" s="6">
        <v>39314</v>
      </c>
      <c r="G6328" t="b">
        <f t="shared" si="889"/>
        <v>1</v>
      </c>
      <c r="H6328" t="b">
        <f t="shared" si="890"/>
        <v>1</v>
      </c>
      <c r="I6328" t="b">
        <f t="shared" si="891"/>
        <v>1</v>
      </c>
      <c r="J6328" t="b">
        <f t="shared" si="892"/>
        <v>1</v>
      </c>
    </row>
    <row r="6329" spans="1:10">
      <c r="A6329" s="1" t="s">
        <v>420</v>
      </c>
      <c r="B6329" t="str">
        <f t="shared" si="893"/>
        <v xml:space="preserve"> wrzesiński </v>
      </c>
      <c r="C6329" s="4" t="s">
        <v>6</v>
      </c>
      <c r="D6329" s="6">
        <v>4086</v>
      </c>
      <c r="E6329" s="6">
        <v>2093</v>
      </c>
      <c r="F6329" s="6">
        <v>1993</v>
      </c>
      <c r="G6329" t="b">
        <f t="shared" si="889"/>
        <v>0</v>
      </c>
      <c r="H6329" t="b">
        <f t="shared" si="890"/>
        <v>1</v>
      </c>
      <c r="I6329" t="b">
        <f t="shared" si="891"/>
        <v>1</v>
      </c>
      <c r="J6329" t="b">
        <f t="shared" si="892"/>
        <v>0</v>
      </c>
    </row>
    <row r="6330" spans="1:10">
      <c r="A6330" s="1" t="s">
        <v>420</v>
      </c>
      <c r="B6330" t="str">
        <f t="shared" si="893"/>
        <v xml:space="preserve"> wrzesiński </v>
      </c>
      <c r="C6330" s="4" t="s">
        <v>7</v>
      </c>
      <c r="D6330" s="6">
        <v>4705</v>
      </c>
      <c r="E6330" s="6">
        <v>2419</v>
      </c>
      <c r="F6330" s="6">
        <v>2286</v>
      </c>
      <c r="G6330" t="b">
        <f t="shared" si="889"/>
        <v>0</v>
      </c>
      <c r="H6330" t="b">
        <f t="shared" si="890"/>
        <v>1</v>
      </c>
      <c r="I6330" t="b">
        <f t="shared" si="891"/>
        <v>1</v>
      </c>
      <c r="J6330" t="b">
        <f t="shared" si="892"/>
        <v>0</v>
      </c>
    </row>
    <row r="6331" spans="1:10">
      <c r="A6331" s="1" t="s">
        <v>420</v>
      </c>
      <c r="B6331" t="str">
        <f t="shared" si="893"/>
        <v xml:space="preserve"> wrzesiński </v>
      </c>
      <c r="C6331" s="4" t="s">
        <v>8</v>
      </c>
      <c r="D6331" s="6">
        <v>3869</v>
      </c>
      <c r="E6331" s="6">
        <v>1993</v>
      </c>
      <c r="F6331" s="6">
        <v>1876</v>
      </c>
      <c r="G6331" t="b">
        <f t="shared" si="889"/>
        <v>0</v>
      </c>
      <c r="H6331" t="b">
        <f t="shared" si="890"/>
        <v>1</v>
      </c>
      <c r="I6331" t="b">
        <f t="shared" si="891"/>
        <v>1</v>
      </c>
      <c r="J6331" t="b">
        <f t="shared" si="892"/>
        <v>0</v>
      </c>
    </row>
    <row r="6332" spans="1:10">
      <c r="A6332" s="1" t="s">
        <v>420</v>
      </c>
      <c r="B6332" t="str">
        <f t="shared" si="893"/>
        <v xml:space="preserve"> wrzesiński </v>
      </c>
      <c r="C6332" s="4" t="s">
        <v>9</v>
      </c>
      <c r="D6332" s="6">
        <v>4242</v>
      </c>
      <c r="E6332" s="6">
        <v>2142</v>
      </c>
      <c r="F6332" s="6">
        <v>2100</v>
      </c>
      <c r="G6332" t="b">
        <f t="shared" si="889"/>
        <v>0</v>
      </c>
      <c r="H6332" t="b">
        <f t="shared" si="890"/>
        <v>1</v>
      </c>
      <c r="I6332" t="b">
        <f t="shared" si="891"/>
        <v>1</v>
      </c>
      <c r="J6332" t="b">
        <f t="shared" si="892"/>
        <v>0</v>
      </c>
    </row>
    <row r="6333" spans="1:10">
      <c r="A6333" s="1" t="s">
        <v>420</v>
      </c>
      <c r="B6333" t="str">
        <f t="shared" si="893"/>
        <v xml:space="preserve"> wrzesiński </v>
      </c>
      <c r="C6333" s="4" t="s">
        <v>10</v>
      </c>
      <c r="D6333" s="6">
        <v>4788</v>
      </c>
      <c r="E6333" s="6">
        <v>2421</v>
      </c>
      <c r="F6333" s="6">
        <v>2367</v>
      </c>
      <c r="G6333" t="b">
        <f t="shared" si="889"/>
        <v>0</v>
      </c>
      <c r="H6333" t="b">
        <f t="shared" si="890"/>
        <v>1</v>
      </c>
      <c r="I6333" t="b">
        <f t="shared" si="891"/>
        <v>1</v>
      </c>
      <c r="J6333" t="b">
        <f t="shared" si="892"/>
        <v>0</v>
      </c>
    </row>
    <row r="6334" spans="1:10">
      <c r="A6334" s="1" t="s">
        <v>420</v>
      </c>
      <c r="B6334" t="str">
        <f t="shared" si="893"/>
        <v xml:space="preserve"> wrzesiński </v>
      </c>
      <c r="C6334" s="4" t="s">
        <v>11</v>
      </c>
      <c r="D6334" s="6">
        <v>5884</v>
      </c>
      <c r="E6334" s="6">
        <v>3009</v>
      </c>
      <c r="F6334" s="6">
        <v>2875</v>
      </c>
      <c r="G6334" t="b">
        <f t="shared" si="889"/>
        <v>0</v>
      </c>
      <c r="H6334" t="b">
        <f t="shared" si="890"/>
        <v>1</v>
      </c>
      <c r="I6334" t="b">
        <f t="shared" si="891"/>
        <v>1</v>
      </c>
      <c r="J6334" t="b">
        <f t="shared" si="892"/>
        <v>0</v>
      </c>
    </row>
    <row r="6335" spans="1:10">
      <c r="A6335" s="1" t="s">
        <v>420</v>
      </c>
      <c r="B6335" t="str">
        <f t="shared" si="893"/>
        <v xml:space="preserve"> wrzesiński </v>
      </c>
      <c r="C6335" s="4" t="s">
        <v>12</v>
      </c>
      <c r="D6335" s="6">
        <v>6612</v>
      </c>
      <c r="E6335" s="6">
        <v>3348</v>
      </c>
      <c r="F6335" s="6">
        <v>3264</v>
      </c>
      <c r="G6335" t="b">
        <f t="shared" si="889"/>
        <v>0</v>
      </c>
      <c r="H6335" t="b">
        <f t="shared" si="890"/>
        <v>1</v>
      </c>
      <c r="I6335" t="b">
        <f t="shared" si="891"/>
        <v>1</v>
      </c>
      <c r="J6335" t="b">
        <f t="shared" si="892"/>
        <v>0</v>
      </c>
    </row>
    <row r="6336" spans="1:10">
      <c r="A6336" s="1" t="s">
        <v>420</v>
      </c>
      <c r="B6336" t="str">
        <f t="shared" si="893"/>
        <v xml:space="preserve"> wrzesiński </v>
      </c>
      <c r="C6336" s="4" t="s">
        <v>13</v>
      </c>
      <c r="D6336" s="6">
        <v>6248</v>
      </c>
      <c r="E6336" s="6">
        <v>3293</v>
      </c>
      <c r="F6336" s="6">
        <v>2955</v>
      </c>
      <c r="G6336" t="b">
        <f t="shared" si="889"/>
        <v>0</v>
      </c>
      <c r="H6336" t="b">
        <f t="shared" si="890"/>
        <v>1</v>
      </c>
      <c r="I6336" t="b">
        <f t="shared" si="891"/>
        <v>1</v>
      </c>
      <c r="J6336" t="b">
        <f t="shared" si="892"/>
        <v>0</v>
      </c>
    </row>
    <row r="6337" spans="1:10">
      <c r="A6337" s="1" t="s">
        <v>420</v>
      </c>
      <c r="B6337" t="str">
        <f t="shared" si="893"/>
        <v xml:space="preserve"> wrzesiński </v>
      </c>
      <c r="C6337" s="4" t="s">
        <v>14</v>
      </c>
      <c r="D6337" s="6">
        <v>5601</v>
      </c>
      <c r="E6337" s="6">
        <v>2824</v>
      </c>
      <c r="F6337" s="6">
        <v>2777</v>
      </c>
      <c r="G6337" t="b">
        <f t="shared" si="889"/>
        <v>0</v>
      </c>
      <c r="H6337" t="b">
        <f t="shared" si="890"/>
        <v>1</v>
      </c>
      <c r="I6337" t="b">
        <f t="shared" si="891"/>
        <v>1</v>
      </c>
      <c r="J6337" t="b">
        <f t="shared" si="892"/>
        <v>0</v>
      </c>
    </row>
    <row r="6338" spans="1:10">
      <c r="A6338" s="1" t="s">
        <v>420</v>
      </c>
      <c r="B6338" t="str">
        <f t="shared" si="893"/>
        <v xml:space="preserve"> wrzesiński </v>
      </c>
      <c r="C6338" s="4" t="s">
        <v>15</v>
      </c>
      <c r="D6338" s="6">
        <v>4682</v>
      </c>
      <c r="E6338" s="6">
        <v>2368</v>
      </c>
      <c r="F6338" s="6">
        <v>2314</v>
      </c>
      <c r="G6338" t="b">
        <f t="shared" si="889"/>
        <v>0</v>
      </c>
      <c r="H6338" t="b">
        <f t="shared" si="890"/>
        <v>1</v>
      </c>
      <c r="I6338" t="b">
        <f t="shared" si="891"/>
        <v>1</v>
      </c>
      <c r="J6338" t="b">
        <f t="shared" si="892"/>
        <v>0</v>
      </c>
    </row>
    <row r="6339" spans="1:10">
      <c r="A6339" s="1" t="s">
        <v>420</v>
      </c>
      <c r="B6339" t="str">
        <f t="shared" si="893"/>
        <v xml:space="preserve"> wrzesiński </v>
      </c>
      <c r="C6339" s="4" t="s">
        <v>16</v>
      </c>
      <c r="D6339" s="6">
        <v>4707</v>
      </c>
      <c r="E6339" s="6">
        <v>2360</v>
      </c>
      <c r="F6339" s="6">
        <v>2347</v>
      </c>
      <c r="G6339" t="b">
        <f t="shared" si="889"/>
        <v>0</v>
      </c>
      <c r="H6339" t="b">
        <f t="shared" si="890"/>
        <v>1</v>
      </c>
      <c r="I6339" t="b">
        <f t="shared" si="891"/>
        <v>1</v>
      </c>
      <c r="J6339" t="b">
        <f t="shared" si="892"/>
        <v>0</v>
      </c>
    </row>
    <row r="6340" spans="1:10">
      <c r="A6340" s="1" t="s">
        <v>420</v>
      </c>
      <c r="B6340" t="str">
        <f t="shared" si="893"/>
        <v xml:space="preserve"> wrzesiński </v>
      </c>
      <c r="C6340" s="4" t="s">
        <v>17</v>
      </c>
      <c r="D6340" s="6">
        <v>5467</v>
      </c>
      <c r="E6340" s="6">
        <v>2658</v>
      </c>
      <c r="F6340" s="6">
        <v>2809</v>
      </c>
      <c r="G6340" t="b">
        <f t="shared" si="889"/>
        <v>0</v>
      </c>
      <c r="H6340" t="b">
        <f t="shared" si="890"/>
        <v>1</v>
      </c>
      <c r="I6340" t="b">
        <f t="shared" si="891"/>
        <v>1</v>
      </c>
      <c r="J6340" t="b">
        <f t="shared" si="892"/>
        <v>0</v>
      </c>
    </row>
    <row r="6341" spans="1:10">
      <c r="A6341" s="1" t="s">
        <v>420</v>
      </c>
      <c r="B6341" t="str">
        <f t="shared" si="893"/>
        <v xml:space="preserve"> wrzesiński </v>
      </c>
      <c r="C6341" s="4" t="s">
        <v>18</v>
      </c>
      <c r="D6341" s="6">
        <v>5115</v>
      </c>
      <c r="E6341" s="6">
        <v>2424</v>
      </c>
      <c r="F6341" s="6">
        <v>2691</v>
      </c>
      <c r="G6341" t="b">
        <f t="shared" si="889"/>
        <v>0</v>
      </c>
      <c r="H6341" t="b">
        <f t="shared" si="890"/>
        <v>1</v>
      </c>
      <c r="I6341" t="b">
        <f t="shared" si="891"/>
        <v>1</v>
      </c>
      <c r="J6341" t="b">
        <f t="shared" si="892"/>
        <v>0</v>
      </c>
    </row>
    <row r="6342" spans="1:10">
      <c r="A6342" s="1" t="s">
        <v>420</v>
      </c>
      <c r="B6342" t="str">
        <f t="shared" si="893"/>
        <v xml:space="preserve"> wrzesiński </v>
      </c>
      <c r="C6342" s="4" t="s">
        <v>19</v>
      </c>
      <c r="D6342" s="6">
        <v>4415</v>
      </c>
      <c r="E6342" s="6">
        <v>1949</v>
      </c>
      <c r="F6342" s="6">
        <v>2466</v>
      </c>
      <c r="G6342" t="b">
        <f t="shared" si="889"/>
        <v>0</v>
      </c>
      <c r="H6342" t="b">
        <f t="shared" si="890"/>
        <v>1</v>
      </c>
      <c r="I6342" t="b">
        <f t="shared" si="891"/>
        <v>1</v>
      </c>
      <c r="J6342" t="b">
        <f t="shared" si="892"/>
        <v>0</v>
      </c>
    </row>
    <row r="6343" spans="1:10">
      <c r="A6343" s="1" t="s">
        <v>420</v>
      </c>
      <c r="B6343" t="str">
        <f t="shared" si="893"/>
        <v xml:space="preserve"> wrzesiński </v>
      </c>
      <c r="C6343" s="4" t="s">
        <v>5</v>
      </c>
      <c r="D6343" s="6">
        <v>6544</v>
      </c>
      <c r="E6343" s="6">
        <v>2350</v>
      </c>
      <c r="F6343" s="6">
        <v>4194</v>
      </c>
      <c r="G6343" t="b">
        <f t="shared" si="889"/>
        <v>1</v>
      </c>
      <c r="H6343" t="b">
        <f t="shared" si="890"/>
        <v>1</v>
      </c>
      <c r="I6343" t="b">
        <f t="shared" si="891"/>
        <v>0</v>
      </c>
      <c r="J6343" t="b">
        <f t="shared" si="892"/>
        <v>0</v>
      </c>
    </row>
    <row r="6344" spans="1:10">
      <c r="A6344" s="1" t="s">
        <v>420</v>
      </c>
      <c r="B6344" t="str">
        <f t="shared" si="893"/>
        <v xml:space="preserve"> wrzesiński </v>
      </c>
      <c r="C6344" s="4" t="s">
        <v>4</v>
      </c>
      <c r="D6344" s="6">
        <f>SUM(D6342:D6343)</f>
        <v>10959</v>
      </c>
      <c r="E6344" s="6">
        <f>SUM(E6342:E6343)</f>
        <v>4299</v>
      </c>
      <c r="F6344" s="6">
        <f t="shared" ref="F6344" si="894">SUM(F6342:F6343)</f>
        <v>6660</v>
      </c>
      <c r="G6344" t="b">
        <f t="shared" si="889"/>
        <v>1</v>
      </c>
      <c r="H6344" t="b">
        <f t="shared" si="890"/>
        <v>0</v>
      </c>
      <c r="I6344" t="b">
        <f t="shared" si="891"/>
        <v>1</v>
      </c>
      <c r="J6344" t="b">
        <f t="shared" si="892"/>
        <v>0</v>
      </c>
    </row>
    <row r="6345" spans="1:10">
      <c r="A6345" s="1" t="s">
        <v>420</v>
      </c>
      <c r="B6345" t="str">
        <f t="shared" si="893"/>
        <v xml:space="preserve"> złotowski </v>
      </c>
      <c r="C6345" s="4" t="s">
        <v>387</v>
      </c>
      <c r="D6345" s="6">
        <v>69801</v>
      </c>
      <c r="E6345" s="6">
        <v>34655</v>
      </c>
      <c r="F6345" s="6">
        <v>35146</v>
      </c>
      <c r="G6345" t="b">
        <f t="shared" si="889"/>
        <v>1</v>
      </c>
      <c r="H6345" t="b">
        <f t="shared" si="890"/>
        <v>1</v>
      </c>
      <c r="I6345" t="b">
        <f t="shared" si="891"/>
        <v>1</v>
      </c>
      <c r="J6345" t="b">
        <f t="shared" si="892"/>
        <v>1</v>
      </c>
    </row>
    <row r="6346" spans="1:10">
      <c r="A6346" s="1" t="s">
        <v>420</v>
      </c>
      <c r="B6346" t="str">
        <f t="shared" si="893"/>
        <v xml:space="preserve"> złotowski </v>
      </c>
      <c r="C6346" s="4" t="s">
        <v>6</v>
      </c>
      <c r="D6346" s="6">
        <v>3512</v>
      </c>
      <c r="E6346" s="6">
        <v>1829</v>
      </c>
      <c r="F6346" s="6">
        <v>1683</v>
      </c>
      <c r="G6346" t="b">
        <f t="shared" si="889"/>
        <v>0</v>
      </c>
      <c r="H6346" t="b">
        <f t="shared" si="890"/>
        <v>1</v>
      </c>
      <c r="I6346" t="b">
        <f t="shared" si="891"/>
        <v>1</v>
      </c>
      <c r="J6346" t="b">
        <f t="shared" si="892"/>
        <v>0</v>
      </c>
    </row>
    <row r="6347" spans="1:10">
      <c r="A6347" s="1" t="s">
        <v>420</v>
      </c>
      <c r="B6347" t="str">
        <f t="shared" si="893"/>
        <v xml:space="preserve"> złotowski </v>
      </c>
      <c r="C6347" s="4" t="s">
        <v>7</v>
      </c>
      <c r="D6347" s="6">
        <v>4118</v>
      </c>
      <c r="E6347" s="6">
        <v>2091</v>
      </c>
      <c r="F6347" s="6">
        <v>2027</v>
      </c>
      <c r="G6347" t="b">
        <f t="shared" si="889"/>
        <v>0</v>
      </c>
      <c r="H6347" t="b">
        <f t="shared" si="890"/>
        <v>1</v>
      </c>
      <c r="I6347" t="b">
        <f t="shared" si="891"/>
        <v>1</v>
      </c>
      <c r="J6347" t="b">
        <f t="shared" si="892"/>
        <v>0</v>
      </c>
    </row>
    <row r="6348" spans="1:10">
      <c r="A6348" s="1" t="s">
        <v>420</v>
      </c>
      <c r="B6348" t="str">
        <f t="shared" si="893"/>
        <v xml:space="preserve"> złotowski </v>
      </c>
      <c r="C6348" s="4" t="s">
        <v>8</v>
      </c>
      <c r="D6348" s="6">
        <v>3754</v>
      </c>
      <c r="E6348" s="6">
        <v>1925</v>
      </c>
      <c r="F6348" s="6">
        <v>1829</v>
      </c>
      <c r="G6348" t="b">
        <f t="shared" si="889"/>
        <v>0</v>
      </c>
      <c r="H6348" t="b">
        <f t="shared" si="890"/>
        <v>1</v>
      </c>
      <c r="I6348" t="b">
        <f t="shared" si="891"/>
        <v>1</v>
      </c>
      <c r="J6348" t="b">
        <f t="shared" si="892"/>
        <v>0</v>
      </c>
    </row>
    <row r="6349" spans="1:10">
      <c r="A6349" s="1" t="s">
        <v>420</v>
      </c>
      <c r="B6349" t="str">
        <f t="shared" si="893"/>
        <v xml:space="preserve"> złotowski </v>
      </c>
      <c r="C6349" s="4" t="s">
        <v>9</v>
      </c>
      <c r="D6349" s="6">
        <v>3960</v>
      </c>
      <c r="E6349" s="6">
        <v>2071</v>
      </c>
      <c r="F6349" s="6">
        <v>1889</v>
      </c>
      <c r="G6349" t="b">
        <f t="shared" si="889"/>
        <v>0</v>
      </c>
      <c r="H6349" t="b">
        <f t="shared" si="890"/>
        <v>1</v>
      </c>
      <c r="I6349" t="b">
        <f t="shared" si="891"/>
        <v>1</v>
      </c>
      <c r="J6349" t="b">
        <f t="shared" si="892"/>
        <v>0</v>
      </c>
    </row>
    <row r="6350" spans="1:10">
      <c r="A6350" s="1" t="s">
        <v>420</v>
      </c>
      <c r="B6350" t="str">
        <f t="shared" si="893"/>
        <v xml:space="preserve"> złotowski </v>
      </c>
      <c r="C6350" s="4" t="s">
        <v>10</v>
      </c>
      <c r="D6350" s="6">
        <v>5011</v>
      </c>
      <c r="E6350" s="6">
        <v>2597</v>
      </c>
      <c r="F6350" s="6">
        <v>2414</v>
      </c>
      <c r="G6350" t="b">
        <f t="shared" si="889"/>
        <v>0</v>
      </c>
      <c r="H6350" t="b">
        <f t="shared" si="890"/>
        <v>1</v>
      </c>
      <c r="I6350" t="b">
        <f t="shared" si="891"/>
        <v>1</v>
      </c>
      <c r="J6350" t="b">
        <f t="shared" si="892"/>
        <v>0</v>
      </c>
    </row>
    <row r="6351" spans="1:10">
      <c r="A6351" s="1" t="s">
        <v>420</v>
      </c>
      <c r="B6351" t="str">
        <f t="shared" si="893"/>
        <v xml:space="preserve"> złotowski </v>
      </c>
      <c r="C6351" s="4" t="s">
        <v>11</v>
      </c>
      <c r="D6351" s="6">
        <v>5510</v>
      </c>
      <c r="E6351" s="6">
        <v>2825</v>
      </c>
      <c r="F6351" s="6">
        <v>2685</v>
      </c>
      <c r="G6351" t="b">
        <f t="shared" si="889"/>
        <v>0</v>
      </c>
      <c r="H6351" t="b">
        <f t="shared" si="890"/>
        <v>1</v>
      </c>
      <c r="I6351" t="b">
        <f t="shared" si="891"/>
        <v>1</v>
      </c>
      <c r="J6351" t="b">
        <f t="shared" si="892"/>
        <v>0</v>
      </c>
    </row>
    <row r="6352" spans="1:10">
      <c r="A6352" s="1" t="s">
        <v>420</v>
      </c>
      <c r="B6352" t="str">
        <f t="shared" si="893"/>
        <v xml:space="preserve"> złotowski </v>
      </c>
      <c r="C6352" s="4" t="s">
        <v>12</v>
      </c>
      <c r="D6352" s="6">
        <v>5853</v>
      </c>
      <c r="E6352" s="6">
        <v>3046</v>
      </c>
      <c r="F6352" s="6">
        <v>2807</v>
      </c>
      <c r="G6352" t="b">
        <f t="shared" si="889"/>
        <v>0</v>
      </c>
      <c r="H6352" t="b">
        <f t="shared" si="890"/>
        <v>1</v>
      </c>
      <c r="I6352" t="b">
        <f t="shared" si="891"/>
        <v>1</v>
      </c>
      <c r="J6352" t="b">
        <f t="shared" si="892"/>
        <v>0</v>
      </c>
    </row>
    <row r="6353" spans="1:10">
      <c r="A6353" s="1" t="s">
        <v>420</v>
      </c>
      <c r="B6353" t="str">
        <f t="shared" si="893"/>
        <v xml:space="preserve"> złotowski </v>
      </c>
      <c r="C6353" s="4" t="s">
        <v>13</v>
      </c>
      <c r="D6353" s="6">
        <v>5461</v>
      </c>
      <c r="E6353" s="6">
        <v>2846</v>
      </c>
      <c r="F6353" s="6">
        <v>2615</v>
      </c>
      <c r="G6353" t="b">
        <f t="shared" si="889"/>
        <v>0</v>
      </c>
      <c r="H6353" t="b">
        <f t="shared" si="890"/>
        <v>1</v>
      </c>
      <c r="I6353" t="b">
        <f t="shared" si="891"/>
        <v>1</v>
      </c>
      <c r="J6353" t="b">
        <f t="shared" si="892"/>
        <v>0</v>
      </c>
    </row>
    <row r="6354" spans="1:10">
      <c r="A6354" s="1" t="s">
        <v>420</v>
      </c>
      <c r="B6354" t="str">
        <f t="shared" si="893"/>
        <v xml:space="preserve"> złotowski </v>
      </c>
      <c r="C6354" s="4" t="s">
        <v>14</v>
      </c>
      <c r="D6354" s="6">
        <v>4784</v>
      </c>
      <c r="E6354" s="6">
        <v>2436</v>
      </c>
      <c r="F6354" s="6">
        <v>2348</v>
      </c>
      <c r="G6354" t="b">
        <f t="shared" si="889"/>
        <v>0</v>
      </c>
      <c r="H6354" t="b">
        <f t="shared" si="890"/>
        <v>1</v>
      </c>
      <c r="I6354" t="b">
        <f t="shared" si="891"/>
        <v>1</v>
      </c>
      <c r="J6354" t="b">
        <f t="shared" si="892"/>
        <v>0</v>
      </c>
    </row>
    <row r="6355" spans="1:10">
      <c r="A6355" s="1" t="s">
        <v>420</v>
      </c>
      <c r="B6355" t="str">
        <f t="shared" si="893"/>
        <v xml:space="preserve"> złotowski </v>
      </c>
      <c r="C6355" s="4" t="s">
        <v>15</v>
      </c>
      <c r="D6355" s="6">
        <v>4103</v>
      </c>
      <c r="E6355" s="6">
        <v>2049</v>
      </c>
      <c r="F6355" s="6">
        <v>2054</v>
      </c>
      <c r="G6355" t="b">
        <f t="shared" si="889"/>
        <v>0</v>
      </c>
      <c r="H6355" t="b">
        <f t="shared" si="890"/>
        <v>1</v>
      </c>
      <c r="I6355" t="b">
        <f t="shared" si="891"/>
        <v>1</v>
      </c>
      <c r="J6355" t="b">
        <f t="shared" si="892"/>
        <v>0</v>
      </c>
    </row>
    <row r="6356" spans="1:10">
      <c r="A6356" s="1" t="s">
        <v>420</v>
      </c>
      <c r="B6356" t="str">
        <f t="shared" si="893"/>
        <v xml:space="preserve"> złotowski </v>
      </c>
      <c r="C6356" s="4" t="s">
        <v>16</v>
      </c>
      <c r="D6356" s="6">
        <v>4509</v>
      </c>
      <c r="E6356" s="6">
        <v>2286</v>
      </c>
      <c r="F6356" s="6">
        <v>2223</v>
      </c>
      <c r="G6356" t="b">
        <f t="shared" si="889"/>
        <v>0</v>
      </c>
      <c r="H6356" t="b">
        <f t="shared" si="890"/>
        <v>1</v>
      </c>
      <c r="I6356" t="b">
        <f t="shared" si="891"/>
        <v>1</v>
      </c>
      <c r="J6356" t="b">
        <f t="shared" si="892"/>
        <v>0</v>
      </c>
    </row>
    <row r="6357" spans="1:10">
      <c r="A6357" s="1" t="s">
        <v>420</v>
      </c>
      <c r="B6357" t="str">
        <f t="shared" si="893"/>
        <v xml:space="preserve"> złotowski </v>
      </c>
      <c r="C6357" s="4" t="s">
        <v>17</v>
      </c>
      <c r="D6357" s="6">
        <v>5166</v>
      </c>
      <c r="E6357" s="6">
        <v>2564</v>
      </c>
      <c r="F6357" s="6">
        <v>2602</v>
      </c>
      <c r="G6357" t="b">
        <f t="shared" si="889"/>
        <v>0</v>
      </c>
      <c r="H6357" t="b">
        <f t="shared" si="890"/>
        <v>1</v>
      </c>
      <c r="I6357" t="b">
        <f t="shared" si="891"/>
        <v>1</v>
      </c>
      <c r="J6357" t="b">
        <f t="shared" si="892"/>
        <v>0</v>
      </c>
    </row>
    <row r="6358" spans="1:10">
      <c r="A6358" s="1" t="s">
        <v>420</v>
      </c>
      <c r="B6358" t="str">
        <f t="shared" si="893"/>
        <v xml:space="preserve"> złotowski </v>
      </c>
      <c r="C6358" s="4" t="s">
        <v>18</v>
      </c>
      <c r="D6358" s="6">
        <v>4696</v>
      </c>
      <c r="E6358" s="6">
        <v>2311</v>
      </c>
      <c r="F6358" s="6">
        <v>2385</v>
      </c>
      <c r="G6358" t="b">
        <f t="shared" si="889"/>
        <v>0</v>
      </c>
      <c r="H6358" t="b">
        <f t="shared" si="890"/>
        <v>1</v>
      </c>
      <c r="I6358" t="b">
        <f t="shared" si="891"/>
        <v>1</v>
      </c>
      <c r="J6358" t="b">
        <f t="shared" si="892"/>
        <v>0</v>
      </c>
    </row>
    <row r="6359" spans="1:10">
      <c r="A6359" s="1" t="s">
        <v>420</v>
      </c>
      <c r="B6359" t="str">
        <f t="shared" si="893"/>
        <v xml:space="preserve"> złotowski </v>
      </c>
      <c r="C6359" s="4" t="s">
        <v>19</v>
      </c>
      <c r="D6359" s="6">
        <v>3754</v>
      </c>
      <c r="E6359" s="6">
        <v>1782</v>
      </c>
      <c r="F6359" s="6">
        <v>1972</v>
      </c>
      <c r="G6359" t="b">
        <f t="shared" si="889"/>
        <v>0</v>
      </c>
      <c r="H6359" t="b">
        <f t="shared" si="890"/>
        <v>1</v>
      </c>
      <c r="I6359" t="b">
        <f t="shared" si="891"/>
        <v>1</v>
      </c>
      <c r="J6359" t="b">
        <f t="shared" si="892"/>
        <v>0</v>
      </c>
    </row>
    <row r="6360" spans="1:10">
      <c r="A6360" s="1" t="s">
        <v>420</v>
      </c>
      <c r="B6360" t="str">
        <f t="shared" si="893"/>
        <v xml:space="preserve"> złotowski </v>
      </c>
      <c r="C6360" s="4" t="s">
        <v>5</v>
      </c>
      <c r="D6360" s="6">
        <v>5610</v>
      </c>
      <c r="E6360" s="6">
        <v>1997</v>
      </c>
      <c r="F6360" s="6">
        <v>3613</v>
      </c>
      <c r="G6360" t="b">
        <f t="shared" si="889"/>
        <v>1</v>
      </c>
      <c r="H6360" t="b">
        <f t="shared" si="890"/>
        <v>1</v>
      </c>
      <c r="I6360" t="b">
        <f t="shared" si="891"/>
        <v>0</v>
      </c>
      <c r="J6360" t="b">
        <f t="shared" si="892"/>
        <v>0</v>
      </c>
    </row>
    <row r="6361" spans="1:10">
      <c r="A6361" s="1" t="s">
        <v>420</v>
      </c>
      <c r="B6361" t="str">
        <f t="shared" si="893"/>
        <v xml:space="preserve"> złotowski </v>
      </c>
      <c r="C6361" s="4" t="s">
        <v>4</v>
      </c>
      <c r="D6361" s="6">
        <f>SUM(D6359:D6360)</f>
        <v>9364</v>
      </c>
      <c r="E6361" s="6">
        <f>SUM(E6359:E6360)</f>
        <v>3779</v>
      </c>
      <c r="F6361" s="6">
        <f t="shared" ref="F6361" si="895">SUM(F6359:F6360)</f>
        <v>5585</v>
      </c>
      <c r="G6361" t="b">
        <f t="shared" si="889"/>
        <v>1</v>
      </c>
      <c r="H6361" t="b">
        <f t="shared" si="890"/>
        <v>0</v>
      </c>
      <c r="I6361" t="b">
        <f t="shared" si="891"/>
        <v>1</v>
      </c>
      <c r="J6361" t="b">
        <f t="shared" si="892"/>
        <v>0</v>
      </c>
    </row>
    <row r="6362" spans="1:10">
      <c r="A6362" s="1" t="s">
        <v>421</v>
      </c>
      <c r="B6362" t="s">
        <v>666</v>
      </c>
      <c r="C6362" s="1" t="s">
        <v>28</v>
      </c>
      <c r="D6362" s="2">
        <v>1708889</v>
      </c>
      <c r="E6362" s="3">
        <v>831261</v>
      </c>
      <c r="F6362" s="3">
        <v>877628</v>
      </c>
      <c r="G6362" t="b">
        <f>IFERROR(IF(SEARCH(" - ",C6362)&gt;0,FALSE,TRUE),TRUE)</f>
        <v>1</v>
      </c>
      <c r="H6362" t="b">
        <f>IFERROR(IF(SEARCH("65+",C6362)&gt;0,FALSE,TRUE),TRUE)</f>
        <v>1</v>
      </c>
      <c r="I6362" t="b">
        <f>IFERROR(IF(SEARCH("70",C6362)&gt;0,FALSE,TRUE),TRUE)</f>
        <v>1</v>
      </c>
      <c r="J6362" t="b">
        <f>AND(G6362:I6362)</f>
        <v>1</v>
      </c>
    </row>
    <row r="6363" spans="1:10">
      <c r="A6363" s="1" t="s">
        <v>421</v>
      </c>
      <c r="B6363" t="str">
        <f t="shared" si="893"/>
        <v>Wszystkie</v>
      </c>
      <c r="C6363" s="4" t="s">
        <v>6</v>
      </c>
      <c r="D6363" s="5">
        <v>77900</v>
      </c>
      <c r="E6363" s="5">
        <v>39824</v>
      </c>
      <c r="F6363" s="5">
        <v>38076</v>
      </c>
      <c r="G6363" t="b">
        <f t="shared" ref="G6363:G6426" si="896">IFERROR(IF(SEARCH(" - ",C6363)&gt;0,FALSE,TRUE),TRUE)</f>
        <v>0</v>
      </c>
      <c r="H6363" t="b">
        <f t="shared" ref="H6363:H6426" si="897">IFERROR(IF(SEARCH("65+",C6363)&gt;0,FALSE,TRUE),TRUE)</f>
        <v>1</v>
      </c>
      <c r="I6363" t="b">
        <f t="shared" ref="I6363:I6426" si="898">IFERROR(IF(SEARCH("70",C6363)&gt;0,FALSE,TRUE),TRUE)</f>
        <v>1</v>
      </c>
      <c r="J6363" t="b">
        <f t="shared" ref="J6363:J6426" si="899">AND(G6363:I6363)</f>
        <v>0</v>
      </c>
    </row>
    <row r="6364" spans="1:10">
      <c r="A6364" s="1" t="s">
        <v>421</v>
      </c>
      <c r="B6364" t="str">
        <f t="shared" si="893"/>
        <v>Wszystkie</v>
      </c>
      <c r="C6364" s="4" t="s">
        <v>7</v>
      </c>
      <c r="D6364" s="6">
        <v>89484</v>
      </c>
      <c r="E6364" s="6">
        <v>45639</v>
      </c>
      <c r="F6364" s="6">
        <v>43845</v>
      </c>
      <c r="G6364" t="b">
        <f t="shared" si="896"/>
        <v>0</v>
      </c>
      <c r="H6364" t="b">
        <f t="shared" si="897"/>
        <v>1</v>
      </c>
      <c r="I6364" t="b">
        <f t="shared" si="898"/>
        <v>1</v>
      </c>
      <c r="J6364" t="b">
        <f t="shared" si="899"/>
        <v>0</v>
      </c>
    </row>
    <row r="6365" spans="1:10">
      <c r="A6365" s="1" t="s">
        <v>421</v>
      </c>
      <c r="B6365" t="str">
        <f t="shared" si="893"/>
        <v>Wszystkie</v>
      </c>
      <c r="C6365" s="4" t="s">
        <v>8</v>
      </c>
      <c r="D6365" s="6">
        <v>78864</v>
      </c>
      <c r="E6365" s="6">
        <v>40708</v>
      </c>
      <c r="F6365" s="6">
        <v>38156</v>
      </c>
      <c r="G6365" t="b">
        <f t="shared" si="896"/>
        <v>0</v>
      </c>
      <c r="H6365" t="b">
        <f t="shared" si="897"/>
        <v>1</v>
      </c>
      <c r="I6365" t="b">
        <f t="shared" si="898"/>
        <v>1</v>
      </c>
      <c r="J6365" t="b">
        <f t="shared" si="899"/>
        <v>0</v>
      </c>
    </row>
    <row r="6366" spans="1:10">
      <c r="A6366" s="1" t="s">
        <v>421</v>
      </c>
      <c r="B6366" t="str">
        <f t="shared" si="893"/>
        <v>Wszystkie</v>
      </c>
      <c r="C6366" s="4" t="s">
        <v>9</v>
      </c>
      <c r="D6366" s="6">
        <v>85262</v>
      </c>
      <c r="E6366" s="6">
        <v>43613</v>
      </c>
      <c r="F6366" s="6">
        <v>41649</v>
      </c>
      <c r="G6366" t="b">
        <f t="shared" si="896"/>
        <v>0</v>
      </c>
      <c r="H6366" t="b">
        <f t="shared" si="897"/>
        <v>1</v>
      </c>
      <c r="I6366" t="b">
        <f t="shared" si="898"/>
        <v>1</v>
      </c>
      <c r="J6366" t="b">
        <f t="shared" si="899"/>
        <v>0</v>
      </c>
    </row>
    <row r="6367" spans="1:10">
      <c r="A6367" s="1" t="s">
        <v>421</v>
      </c>
      <c r="B6367" t="str">
        <f t="shared" si="893"/>
        <v>Wszystkie</v>
      </c>
      <c r="C6367" s="4" t="s">
        <v>10</v>
      </c>
      <c r="D6367" s="6">
        <v>105627</v>
      </c>
      <c r="E6367" s="6">
        <v>53837</v>
      </c>
      <c r="F6367" s="6">
        <v>51790</v>
      </c>
      <c r="G6367" t="b">
        <f t="shared" si="896"/>
        <v>0</v>
      </c>
      <c r="H6367" t="b">
        <f t="shared" si="897"/>
        <v>1</v>
      </c>
      <c r="I6367" t="b">
        <f t="shared" si="898"/>
        <v>1</v>
      </c>
      <c r="J6367" t="b">
        <f t="shared" si="899"/>
        <v>0</v>
      </c>
    </row>
    <row r="6368" spans="1:10">
      <c r="A6368" s="1" t="s">
        <v>421</v>
      </c>
      <c r="B6368" t="str">
        <f t="shared" si="893"/>
        <v>Wszystkie</v>
      </c>
      <c r="C6368" s="4" t="s">
        <v>11</v>
      </c>
      <c r="D6368" s="6">
        <v>119618</v>
      </c>
      <c r="E6368" s="6">
        <v>61345</v>
      </c>
      <c r="F6368" s="6">
        <v>58273</v>
      </c>
      <c r="G6368" t="b">
        <f t="shared" si="896"/>
        <v>0</v>
      </c>
      <c r="H6368" t="b">
        <f t="shared" si="897"/>
        <v>1</v>
      </c>
      <c r="I6368" t="b">
        <f t="shared" si="898"/>
        <v>1</v>
      </c>
      <c r="J6368" t="b">
        <f t="shared" si="899"/>
        <v>0</v>
      </c>
    </row>
    <row r="6369" spans="1:10">
      <c r="A6369" s="1" t="s">
        <v>421</v>
      </c>
      <c r="B6369" t="str">
        <f t="shared" si="893"/>
        <v>Wszystkie</v>
      </c>
      <c r="C6369" s="4" t="s">
        <v>12</v>
      </c>
      <c r="D6369" s="6">
        <v>142872</v>
      </c>
      <c r="E6369" s="6">
        <v>72962</v>
      </c>
      <c r="F6369" s="6">
        <v>69910</v>
      </c>
      <c r="G6369" t="b">
        <f t="shared" si="896"/>
        <v>0</v>
      </c>
      <c r="H6369" t="b">
        <f t="shared" si="897"/>
        <v>1</v>
      </c>
      <c r="I6369" t="b">
        <f t="shared" si="898"/>
        <v>1</v>
      </c>
      <c r="J6369" t="b">
        <f t="shared" si="899"/>
        <v>0</v>
      </c>
    </row>
    <row r="6370" spans="1:10">
      <c r="A6370" s="1" t="s">
        <v>421</v>
      </c>
      <c r="B6370" t="str">
        <f t="shared" si="893"/>
        <v>Wszystkie</v>
      </c>
      <c r="C6370" s="4" t="s">
        <v>13</v>
      </c>
      <c r="D6370" s="6">
        <v>139677</v>
      </c>
      <c r="E6370" s="6">
        <v>71062</v>
      </c>
      <c r="F6370" s="6">
        <v>68615</v>
      </c>
      <c r="G6370" t="b">
        <f t="shared" si="896"/>
        <v>0</v>
      </c>
      <c r="H6370" t="b">
        <f t="shared" si="897"/>
        <v>1</v>
      </c>
      <c r="I6370" t="b">
        <f t="shared" si="898"/>
        <v>1</v>
      </c>
      <c r="J6370" t="b">
        <f t="shared" si="899"/>
        <v>0</v>
      </c>
    </row>
    <row r="6371" spans="1:10">
      <c r="A6371" s="1" t="s">
        <v>421</v>
      </c>
      <c r="B6371" t="str">
        <f t="shared" si="893"/>
        <v>Wszystkie</v>
      </c>
      <c r="C6371" s="4" t="s">
        <v>14</v>
      </c>
      <c r="D6371" s="6">
        <v>124970</v>
      </c>
      <c r="E6371" s="6">
        <v>63520</v>
      </c>
      <c r="F6371" s="6">
        <v>61450</v>
      </c>
      <c r="G6371" t="b">
        <f t="shared" si="896"/>
        <v>0</v>
      </c>
      <c r="H6371" t="b">
        <f t="shared" si="897"/>
        <v>1</v>
      </c>
      <c r="I6371" t="b">
        <f t="shared" si="898"/>
        <v>1</v>
      </c>
      <c r="J6371" t="b">
        <f t="shared" si="899"/>
        <v>0</v>
      </c>
    </row>
    <row r="6372" spans="1:10">
      <c r="A6372" s="1" t="s">
        <v>421</v>
      </c>
      <c r="B6372" t="str">
        <f t="shared" si="893"/>
        <v>Wszystkie</v>
      </c>
      <c r="C6372" s="4" t="s">
        <v>15</v>
      </c>
      <c r="D6372" s="6">
        <v>102015</v>
      </c>
      <c r="E6372" s="6">
        <v>51450</v>
      </c>
      <c r="F6372" s="6">
        <v>50565</v>
      </c>
      <c r="G6372" t="b">
        <f t="shared" si="896"/>
        <v>0</v>
      </c>
      <c r="H6372" t="b">
        <f t="shared" si="897"/>
        <v>1</v>
      </c>
      <c r="I6372" t="b">
        <f t="shared" si="898"/>
        <v>1</v>
      </c>
      <c r="J6372" t="b">
        <f t="shared" si="899"/>
        <v>0</v>
      </c>
    </row>
    <row r="6373" spans="1:10">
      <c r="A6373" s="1" t="s">
        <v>421</v>
      </c>
      <c r="B6373" t="str">
        <f t="shared" si="893"/>
        <v>Wszystkie</v>
      </c>
      <c r="C6373" s="4" t="s">
        <v>16</v>
      </c>
      <c r="D6373" s="6">
        <v>104906</v>
      </c>
      <c r="E6373" s="6">
        <v>52279</v>
      </c>
      <c r="F6373" s="6">
        <v>52627</v>
      </c>
      <c r="G6373" t="b">
        <f t="shared" si="896"/>
        <v>0</v>
      </c>
      <c r="H6373" t="b">
        <f t="shared" si="897"/>
        <v>1</v>
      </c>
      <c r="I6373" t="b">
        <f t="shared" si="898"/>
        <v>1</v>
      </c>
      <c r="J6373" t="b">
        <f t="shared" si="899"/>
        <v>0</v>
      </c>
    </row>
    <row r="6374" spans="1:10">
      <c r="A6374" s="1" t="s">
        <v>421</v>
      </c>
      <c r="B6374" t="str">
        <f t="shared" si="893"/>
        <v>Wszystkie</v>
      </c>
      <c r="C6374" s="4" t="s">
        <v>17</v>
      </c>
      <c r="D6374" s="6">
        <v>133271</v>
      </c>
      <c r="E6374" s="6">
        <v>64345</v>
      </c>
      <c r="F6374" s="6">
        <v>68926</v>
      </c>
      <c r="G6374" t="b">
        <f t="shared" si="896"/>
        <v>0</v>
      </c>
      <c r="H6374" t="b">
        <f t="shared" si="897"/>
        <v>1</v>
      </c>
      <c r="I6374" t="b">
        <f t="shared" si="898"/>
        <v>1</v>
      </c>
      <c r="J6374" t="b">
        <f t="shared" si="899"/>
        <v>0</v>
      </c>
    </row>
    <row r="6375" spans="1:10">
      <c r="A6375" s="1" t="s">
        <v>421</v>
      </c>
      <c r="B6375" t="str">
        <f t="shared" si="893"/>
        <v>Wszystkie</v>
      </c>
      <c r="C6375" s="4" t="s">
        <v>18</v>
      </c>
      <c r="D6375" s="6">
        <v>134488</v>
      </c>
      <c r="E6375" s="6">
        <v>63355</v>
      </c>
      <c r="F6375" s="6">
        <v>71133</v>
      </c>
      <c r="G6375" t="b">
        <f t="shared" si="896"/>
        <v>0</v>
      </c>
      <c r="H6375" t="b">
        <f t="shared" si="897"/>
        <v>1</v>
      </c>
      <c r="I6375" t="b">
        <f t="shared" si="898"/>
        <v>1</v>
      </c>
      <c r="J6375" t="b">
        <f t="shared" si="899"/>
        <v>0</v>
      </c>
    </row>
    <row r="6376" spans="1:10">
      <c r="A6376" s="1" t="s">
        <v>421</v>
      </c>
      <c r="B6376" t="str">
        <f t="shared" si="893"/>
        <v>Wszystkie</v>
      </c>
      <c r="C6376" s="4" t="s">
        <v>19</v>
      </c>
      <c r="D6376" s="6">
        <v>107949</v>
      </c>
      <c r="E6376" s="6">
        <v>49451</v>
      </c>
      <c r="F6376" s="6">
        <v>58498</v>
      </c>
      <c r="G6376" t="b">
        <f t="shared" si="896"/>
        <v>0</v>
      </c>
      <c r="H6376" t="b">
        <f t="shared" si="897"/>
        <v>1</v>
      </c>
      <c r="I6376" t="b">
        <f t="shared" si="898"/>
        <v>1</v>
      </c>
      <c r="J6376" t="b">
        <f t="shared" si="899"/>
        <v>0</v>
      </c>
    </row>
    <row r="6377" spans="1:10">
      <c r="A6377" s="1" t="s">
        <v>421</v>
      </c>
      <c r="B6377" t="str">
        <f t="shared" si="893"/>
        <v>Wszystkie</v>
      </c>
      <c r="C6377" s="4" t="s">
        <v>5</v>
      </c>
      <c r="D6377" s="6">
        <v>161986</v>
      </c>
      <c r="E6377" s="6">
        <v>57871</v>
      </c>
      <c r="F6377" s="6">
        <v>104115</v>
      </c>
      <c r="G6377" t="b">
        <f t="shared" si="896"/>
        <v>1</v>
      </c>
      <c r="H6377" t="b">
        <f t="shared" si="897"/>
        <v>1</v>
      </c>
      <c r="I6377" t="b">
        <f t="shared" si="898"/>
        <v>0</v>
      </c>
      <c r="J6377" t="b">
        <f t="shared" si="899"/>
        <v>0</v>
      </c>
    </row>
    <row r="6378" spans="1:10">
      <c r="A6378" s="1" t="s">
        <v>421</v>
      </c>
      <c r="B6378" t="str">
        <f t="shared" si="893"/>
        <v>Wszystkie</v>
      </c>
      <c r="C6378" s="4" t="s">
        <v>4</v>
      </c>
      <c r="D6378" s="6">
        <f>SUM(D6376:D6377)</f>
        <v>269935</v>
      </c>
      <c r="E6378" s="6">
        <f>SUM(E6376:E6377)</f>
        <v>107322</v>
      </c>
      <c r="F6378" s="6">
        <f t="shared" ref="F6378" si="900">SUM(F6376:F6377)</f>
        <v>162613</v>
      </c>
      <c r="G6378" t="b">
        <f t="shared" si="896"/>
        <v>1</v>
      </c>
      <c r="H6378" t="b">
        <f t="shared" si="897"/>
        <v>0</v>
      </c>
      <c r="I6378" t="b">
        <f t="shared" si="898"/>
        <v>1</v>
      </c>
      <c r="J6378" t="b">
        <f t="shared" si="899"/>
        <v>0</v>
      </c>
    </row>
    <row r="6379" spans="1:10">
      <c r="A6379" s="1" t="s">
        <v>421</v>
      </c>
      <c r="B6379" t="str">
        <f t="shared" si="893"/>
        <v xml:space="preserve"> Koszalin </v>
      </c>
      <c r="C6379" s="4" t="s">
        <v>388</v>
      </c>
      <c r="D6379" s="6">
        <v>107981</v>
      </c>
      <c r="E6379" s="6">
        <v>50932</v>
      </c>
      <c r="F6379" s="6">
        <v>57049</v>
      </c>
      <c r="G6379" t="b">
        <f t="shared" si="896"/>
        <v>1</v>
      </c>
      <c r="H6379" t="b">
        <f t="shared" si="897"/>
        <v>1</v>
      </c>
      <c r="I6379" t="b">
        <f t="shared" si="898"/>
        <v>1</v>
      </c>
      <c r="J6379" t="b">
        <f t="shared" si="899"/>
        <v>1</v>
      </c>
    </row>
    <row r="6380" spans="1:10">
      <c r="A6380" s="1" t="s">
        <v>421</v>
      </c>
      <c r="B6380" t="str">
        <f t="shared" si="893"/>
        <v xml:space="preserve"> Koszalin </v>
      </c>
      <c r="C6380" s="4" t="s">
        <v>6</v>
      </c>
      <c r="D6380" s="6">
        <v>4909</v>
      </c>
      <c r="E6380" s="6">
        <v>2549</v>
      </c>
      <c r="F6380" s="6">
        <v>2360</v>
      </c>
      <c r="G6380" t="b">
        <f t="shared" si="896"/>
        <v>0</v>
      </c>
      <c r="H6380" t="b">
        <f t="shared" si="897"/>
        <v>1</v>
      </c>
      <c r="I6380" t="b">
        <f t="shared" si="898"/>
        <v>1</v>
      </c>
      <c r="J6380" t="b">
        <f t="shared" si="899"/>
        <v>0</v>
      </c>
    </row>
    <row r="6381" spans="1:10">
      <c r="A6381" s="1" t="s">
        <v>421</v>
      </c>
      <c r="B6381" t="str">
        <f t="shared" si="893"/>
        <v xml:space="preserve"> Koszalin </v>
      </c>
      <c r="C6381" s="4" t="s">
        <v>7</v>
      </c>
      <c r="D6381" s="6">
        <v>5236</v>
      </c>
      <c r="E6381" s="6">
        <v>2754</v>
      </c>
      <c r="F6381" s="6">
        <v>2482</v>
      </c>
      <c r="G6381" t="b">
        <f t="shared" si="896"/>
        <v>0</v>
      </c>
      <c r="H6381" t="b">
        <f t="shared" si="897"/>
        <v>1</v>
      </c>
      <c r="I6381" t="b">
        <f t="shared" si="898"/>
        <v>1</v>
      </c>
      <c r="J6381" t="b">
        <f t="shared" si="899"/>
        <v>0</v>
      </c>
    </row>
    <row r="6382" spans="1:10">
      <c r="A6382" s="1" t="s">
        <v>421</v>
      </c>
      <c r="B6382" t="str">
        <f t="shared" si="893"/>
        <v xml:space="preserve"> Koszalin </v>
      </c>
      <c r="C6382" s="4" t="s">
        <v>8</v>
      </c>
      <c r="D6382" s="6">
        <v>4254</v>
      </c>
      <c r="E6382" s="6">
        <v>2205</v>
      </c>
      <c r="F6382" s="6">
        <v>2049</v>
      </c>
      <c r="G6382" t="b">
        <f t="shared" si="896"/>
        <v>0</v>
      </c>
      <c r="H6382" t="b">
        <f t="shared" si="897"/>
        <v>1</v>
      </c>
      <c r="I6382" t="b">
        <f t="shared" si="898"/>
        <v>1</v>
      </c>
      <c r="J6382" t="b">
        <f t="shared" si="899"/>
        <v>0</v>
      </c>
    </row>
    <row r="6383" spans="1:10">
      <c r="A6383" s="1" t="s">
        <v>421</v>
      </c>
      <c r="B6383" t="str">
        <f t="shared" si="893"/>
        <v xml:space="preserve"> Koszalin </v>
      </c>
      <c r="C6383" s="4" t="s">
        <v>9</v>
      </c>
      <c r="D6383" s="6">
        <v>4489</v>
      </c>
      <c r="E6383" s="6">
        <v>2294</v>
      </c>
      <c r="F6383" s="6">
        <v>2195</v>
      </c>
      <c r="G6383" t="b">
        <f t="shared" si="896"/>
        <v>0</v>
      </c>
      <c r="H6383" t="b">
        <f t="shared" si="897"/>
        <v>1</v>
      </c>
      <c r="I6383" t="b">
        <f t="shared" si="898"/>
        <v>1</v>
      </c>
      <c r="J6383" t="b">
        <f t="shared" si="899"/>
        <v>0</v>
      </c>
    </row>
    <row r="6384" spans="1:10">
      <c r="A6384" s="1" t="s">
        <v>421</v>
      </c>
      <c r="B6384" t="str">
        <f t="shared" si="893"/>
        <v xml:space="preserve"> Koszalin </v>
      </c>
      <c r="C6384" s="4" t="s">
        <v>10</v>
      </c>
      <c r="D6384" s="6">
        <v>5674</v>
      </c>
      <c r="E6384" s="6">
        <v>2796</v>
      </c>
      <c r="F6384" s="6">
        <v>2878</v>
      </c>
      <c r="G6384" t="b">
        <f t="shared" si="896"/>
        <v>0</v>
      </c>
      <c r="H6384" t="b">
        <f t="shared" si="897"/>
        <v>1</v>
      </c>
      <c r="I6384" t="b">
        <f t="shared" si="898"/>
        <v>1</v>
      </c>
      <c r="J6384" t="b">
        <f t="shared" si="899"/>
        <v>0</v>
      </c>
    </row>
    <row r="6385" spans="1:10">
      <c r="A6385" s="1" t="s">
        <v>421</v>
      </c>
      <c r="B6385" t="str">
        <f t="shared" si="893"/>
        <v xml:space="preserve"> Koszalin </v>
      </c>
      <c r="C6385" s="4" t="s">
        <v>11</v>
      </c>
      <c r="D6385" s="6">
        <v>7103</v>
      </c>
      <c r="E6385" s="6">
        <v>3502</v>
      </c>
      <c r="F6385" s="6">
        <v>3601</v>
      </c>
      <c r="G6385" t="b">
        <f t="shared" si="896"/>
        <v>0</v>
      </c>
      <c r="H6385" t="b">
        <f t="shared" si="897"/>
        <v>1</v>
      </c>
      <c r="I6385" t="b">
        <f t="shared" si="898"/>
        <v>1</v>
      </c>
      <c r="J6385" t="b">
        <f t="shared" si="899"/>
        <v>0</v>
      </c>
    </row>
    <row r="6386" spans="1:10">
      <c r="A6386" s="1" t="s">
        <v>421</v>
      </c>
      <c r="B6386" t="str">
        <f t="shared" si="893"/>
        <v xml:space="preserve"> Koszalin </v>
      </c>
      <c r="C6386" s="4" t="s">
        <v>12</v>
      </c>
      <c r="D6386" s="6">
        <v>9519</v>
      </c>
      <c r="E6386" s="6">
        <v>4751</v>
      </c>
      <c r="F6386" s="6">
        <v>4768</v>
      </c>
      <c r="G6386" t="b">
        <f t="shared" si="896"/>
        <v>0</v>
      </c>
      <c r="H6386" t="b">
        <f t="shared" si="897"/>
        <v>1</v>
      </c>
      <c r="I6386" t="b">
        <f t="shared" si="898"/>
        <v>1</v>
      </c>
      <c r="J6386" t="b">
        <f t="shared" si="899"/>
        <v>0</v>
      </c>
    </row>
    <row r="6387" spans="1:10">
      <c r="A6387" s="1" t="s">
        <v>421</v>
      </c>
      <c r="B6387" t="str">
        <f t="shared" si="893"/>
        <v xml:space="preserve"> Koszalin </v>
      </c>
      <c r="C6387" s="4" t="s">
        <v>13</v>
      </c>
      <c r="D6387" s="6">
        <v>9207</v>
      </c>
      <c r="E6387" s="6">
        <v>4625</v>
      </c>
      <c r="F6387" s="6">
        <v>4582</v>
      </c>
      <c r="G6387" t="b">
        <f t="shared" si="896"/>
        <v>0</v>
      </c>
      <c r="H6387" t="b">
        <f t="shared" si="897"/>
        <v>1</v>
      </c>
      <c r="I6387" t="b">
        <f t="shared" si="898"/>
        <v>1</v>
      </c>
      <c r="J6387" t="b">
        <f t="shared" si="899"/>
        <v>0</v>
      </c>
    </row>
    <row r="6388" spans="1:10">
      <c r="A6388" s="1" t="s">
        <v>421</v>
      </c>
      <c r="B6388" t="str">
        <f t="shared" si="893"/>
        <v xml:space="preserve"> Koszalin </v>
      </c>
      <c r="C6388" s="4" t="s">
        <v>14</v>
      </c>
      <c r="D6388" s="6">
        <v>7699</v>
      </c>
      <c r="E6388" s="6">
        <v>3890</v>
      </c>
      <c r="F6388" s="6">
        <v>3809</v>
      </c>
      <c r="G6388" t="b">
        <f t="shared" si="896"/>
        <v>0</v>
      </c>
      <c r="H6388" t="b">
        <f t="shared" si="897"/>
        <v>1</v>
      </c>
      <c r="I6388" t="b">
        <f t="shared" si="898"/>
        <v>1</v>
      </c>
      <c r="J6388" t="b">
        <f t="shared" si="899"/>
        <v>0</v>
      </c>
    </row>
    <row r="6389" spans="1:10">
      <c r="A6389" s="1" t="s">
        <v>421</v>
      </c>
      <c r="B6389" t="str">
        <f t="shared" si="893"/>
        <v xml:space="preserve"> Koszalin </v>
      </c>
      <c r="C6389" s="4" t="s">
        <v>15</v>
      </c>
      <c r="D6389" s="6">
        <v>6069</v>
      </c>
      <c r="E6389" s="6">
        <v>3021</v>
      </c>
      <c r="F6389" s="6">
        <v>3048</v>
      </c>
      <c r="G6389" t="b">
        <f t="shared" si="896"/>
        <v>0</v>
      </c>
      <c r="H6389" t="b">
        <f t="shared" si="897"/>
        <v>1</v>
      </c>
      <c r="I6389" t="b">
        <f t="shared" si="898"/>
        <v>1</v>
      </c>
      <c r="J6389" t="b">
        <f t="shared" si="899"/>
        <v>0</v>
      </c>
    </row>
    <row r="6390" spans="1:10">
      <c r="A6390" s="1" t="s">
        <v>421</v>
      </c>
      <c r="B6390" t="str">
        <f t="shared" si="893"/>
        <v xml:space="preserve"> Koszalin </v>
      </c>
      <c r="C6390" s="4" t="s">
        <v>16</v>
      </c>
      <c r="D6390" s="6">
        <v>6064</v>
      </c>
      <c r="E6390" s="6">
        <v>2888</v>
      </c>
      <c r="F6390" s="6">
        <v>3176</v>
      </c>
      <c r="G6390" t="b">
        <f t="shared" si="896"/>
        <v>0</v>
      </c>
      <c r="H6390" t="b">
        <f t="shared" si="897"/>
        <v>1</v>
      </c>
      <c r="I6390" t="b">
        <f t="shared" si="898"/>
        <v>1</v>
      </c>
      <c r="J6390" t="b">
        <f t="shared" si="899"/>
        <v>0</v>
      </c>
    </row>
    <row r="6391" spans="1:10">
      <c r="A6391" s="1" t="s">
        <v>421</v>
      </c>
      <c r="B6391" t="str">
        <f t="shared" si="893"/>
        <v xml:space="preserve"> Koszalin </v>
      </c>
      <c r="C6391" s="4" t="s">
        <v>17</v>
      </c>
      <c r="D6391" s="6">
        <v>8064</v>
      </c>
      <c r="E6391" s="6">
        <v>3626</v>
      </c>
      <c r="F6391" s="6">
        <v>4438</v>
      </c>
      <c r="G6391" t="b">
        <f t="shared" si="896"/>
        <v>0</v>
      </c>
      <c r="H6391" t="b">
        <f t="shared" si="897"/>
        <v>1</v>
      </c>
      <c r="I6391" t="b">
        <f t="shared" si="898"/>
        <v>1</v>
      </c>
      <c r="J6391" t="b">
        <f t="shared" si="899"/>
        <v>0</v>
      </c>
    </row>
    <row r="6392" spans="1:10">
      <c r="A6392" s="1" t="s">
        <v>421</v>
      </c>
      <c r="B6392" t="str">
        <f t="shared" ref="B6392:B6455" si="901">IF(C6391="65+",C6392,B6391)</f>
        <v xml:space="preserve"> Koszalin </v>
      </c>
      <c r="C6392" s="4" t="s">
        <v>18</v>
      </c>
      <c r="D6392" s="6">
        <v>9099</v>
      </c>
      <c r="E6392" s="6">
        <v>4012</v>
      </c>
      <c r="F6392" s="6">
        <v>5087</v>
      </c>
      <c r="G6392" t="b">
        <f t="shared" si="896"/>
        <v>0</v>
      </c>
      <c r="H6392" t="b">
        <f t="shared" si="897"/>
        <v>1</v>
      </c>
      <c r="I6392" t="b">
        <f t="shared" si="898"/>
        <v>1</v>
      </c>
      <c r="J6392" t="b">
        <f t="shared" si="899"/>
        <v>0</v>
      </c>
    </row>
    <row r="6393" spans="1:10">
      <c r="A6393" s="1" t="s">
        <v>421</v>
      </c>
      <c r="B6393" t="str">
        <f t="shared" si="901"/>
        <v xml:space="preserve"> Koszalin </v>
      </c>
      <c r="C6393" s="4" t="s">
        <v>19</v>
      </c>
      <c r="D6393" s="6">
        <v>7998</v>
      </c>
      <c r="E6393" s="6">
        <v>3415</v>
      </c>
      <c r="F6393" s="6">
        <v>4583</v>
      </c>
      <c r="G6393" t="b">
        <f t="shared" si="896"/>
        <v>0</v>
      </c>
      <c r="H6393" t="b">
        <f t="shared" si="897"/>
        <v>1</v>
      </c>
      <c r="I6393" t="b">
        <f t="shared" si="898"/>
        <v>1</v>
      </c>
      <c r="J6393" t="b">
        <f t="shared" si="899"/>
        <v>0</v>
      </c>
    </row>
    <row r="6394" spans="1:10">
      <c r="A6394" s="1" t="s">
        <v>421</v>
      </c>
      <c r="B6394" t="str">
        <f t="shared" si="901"/>
        <v xml:space="preserve"> Koszalin </v>
      </c>
      <c r="C6394" s="4" t="s">
        <v>5</v>
      </c>
      <c r="D6394" s="6">
        <v>12597</v>
      </c>
      <c r="E6394" s="6">
        <v>4604</v>
      </c>
      <c r="F6394" s="6">
        <v>7993</v>
      </c>
      <c r="G6394" t="b">
        <f t="shared" si="896"/>
        <v>1</v>
      </c>
      <c r="H6394" t="b">
        <f t="shared" si="897"/>
        <v>1</v>
      </c>
      <c r="I6394" t="b">
        <f t="shared" si="898"/>
        <v>0</v>
      </c>
      <c r="J6394" t="b">
        <f t="shared" si="899"/>
        <v>0</v>
      </c>
    </row>
    <row r="6395" spans="1:10">
      <c r="A6395" s="1" t="s">
        <v>421</v>
      </c>
      <c r="B6395" t="str">
        <f t="shared" si="901"/>
        <v xml:space="preserve"> Koszalin </v>
      </c>
      <c r="C6395" s="4" t="s">
        <v>4</v>
      </c>
      <c r="D6395" s="6">
        <f>SUM(D6393:D6394)</f>
        <v>20595</v>
      </c>
      <c r="E6395" s="6">
        <f>SUM(E6393:E6394)</f>
        <v>8019</v>
      </c>
      <c r="F6395" s="6">
        <f t="shared" ref="F6395" si="902">SUM(F6393:F6394)</f>
        <v>12576</v>
      </c>
      <c r="G6395" t="b">
        <f t="shared" si="896"/>
        <v>1</v>
      </c>
      <c r="H6395" t="b">
        <f t="shared" si="897"/>
        <v>0</v>
      </c>
      <c r="I6395" t="b">
        <f t="shared" si="898"/>
        <v>1</v>
      </c>
      <c r="J6395" t="b">
        <f t="shared" si="899"/>
        <v>0</v>
      </c>
    </row>
    <row r="6396" spans="1:10">
      <c r="A6396" s="1" t="s">
        <v>421</v>
      </c>
      <c r="B6396" t="str">
        <f t="shared" si="901"/>
        <v xml:space="preserve"> Szczecin </v>
      </c>
      <c r="C6396" s="4" t="s">
        <v>389</v>
      </c>
      <c r="D6396" s="6">
        <v>405413</v>
      </c>
      <c r="E6396" s="6">
        <v>192632</v>
      </c>
      <c r="F6396" s="6">
        <v>212781</v>
      </c>
      <c r="G6396" t="b">
        <f t="shared" si="896"/>
        <v>1</v>
      </c>
      <c r="H6396" t="b">
        <f t="shared" si="897"/>
        <v>1</v>
      </c>
      <c r="I6396" t="b">
        <f t="shared" si="898"/>
        <v>1</v>
      </c>
      <c r="J6396" t="b">
        <f t="shared" si="899"/>
        <v>1</v>
      </c>
    </row>
    <row r="6397" spans="1:10">
      <c r="A6397" s="1" t="s">
        <v>421</v>
      </c>
      <c r="B6397" t="str">
        <f t="shared" si="901"/>
        <v xml:space="preserve"> Szczecin </v>
      </c>
      <c r="C6397" s="4" t="s">
        <v>6</v>
      </c>
      <c r="D6397" s="6">
        <v>17713</v>
      </c>
      <c r="E6397" s="6">
        <v>9069</v>
      </c>
      <c r="F6397" s="6">
        <v>8644</v>
      </c>
      <c r="G6397" t="b">
        <f t="shared" si="896"/>
        <v>0</v>
      </c>
      <c r="H6397" t="b">
        <f t="shared" si="897"/>
        <v>1</v>
      </c>
      <c r="I6397" t="b">
        <f t="shared" si="898"/>
        <v>1</v>
      </c>
      <c r="J6397" t="b">
        <f t="shared" si="899"/>
        <v>0</v>
      </c>
    </row>
    <row r="6398" spans="1:10">
      <c r="A6398" s="1" t="s">
        <v>421</v>
      </c>
      <c r="B6398" t="str">
        <f t="shared" si="901"/>
        <v xml:space="preserve"> Szczecin </v>
      </c>
      <c r="C6398" s="4" t="s">
        <v>7</v>
      </c>
      <c r="D6398" s="6">
        <v>19330</v>
      </c>
      <c r="E6398" s="6">
        <v>9911</v>
      </c>
      <c r="F6398" s="6">
        <v>9419</v>
      </c>
      <c r="G6398" t="b">
        <f t="shared" si="896"/>
        <v>0</v>
      </c>
      <c r="H6398" t="b">
        <f t="shared" si="897"/>
        <v>1</v>
      </c>
      <c r="I6398" t="b">
        <f t="shared" si="898"/>
        <v>1</v>
      </c>
      <c r="J6398" t="b">
        <f t="shared" si="899"/>
        <v>0</v>
      </c>
    </row>
    <row r="6399" spans="1:10">
      <c r="A6399" s="1" t="s">
        <v>421</v>
      </c>
      <c r="B6399" t="str">
        <f t="shared" si="901"/>
        <v xml:space="preserve"> Szczecin </v>
      </c>
      <c r="C6399" s="4" t="s">
        <v>8</v>
      </c>
      <c r="D6399" s="6">
        <v>16124</v>
      </c>
      <c r="E6399" s="6">
        <v>8254</v>
      </c>
      <c r="F6399" s="6">
        <v>7870</v>
      </c>
      <c r="G6399" t="b">
        <f t="shared" si="896"/>
        <v>0</v>
      </c>
      <c r="H6399" t="b">
        <f t="shared" si="897"/>
        <v>1</v>
      </c>
      <c r="I6399" t="b">
        <f t="shared" si="898"/>
        <v>1</v>
      </c>
      <c r="J6399" t="b">
        <f t="shared" si="899"/>
        <v>0</v>
      </c>
    </row>
    <row r="6400" spans="1:10">
      <c r="A6400" s="1" t="s">
        <v>421</v>
      </c>
      <c r="B6400" t="str">
        <f t="shared" si="901"/>
        <v xml:space="preserve"> Szczecin </v>
      </c>
      <c r="C6400" s="4" t="s">
        <v>9</v>
      </c>
      <c r="D6400" s="6">
        <v>17453</v>
      </c>
      <c r="E6400" s="6">
        <v>8970</v>
      </c>
      <c r="F6400" s="6">
        <v>8483</v>
      </c>
      <c r="G6400" t="b">
        <f t="shared" si="896"/>
        <v>0</v>
      </c>
      <c r="H6400" t="b">
        <f t="shared" si="897"/>
        <v>1</v>
      </c>
      <c r="I6400" t="b">
        <f t="shared" si="898"/>
        <v>1</v>
      </c>
      <c r="J6400" t="b">
        <f t="shared" si="899"/>
        <v>0</v>
      </c>
    </row>
    <row r="6401" spans="1:10">
      <c r="A6401" s="1" t="s">
        <v>421</v>
      </c>
      <c r="B6401" t="str">
        <f t="shared" si="901"/>
        <v xml:space="preserve"> Szczecin </v>
      </c>
      <c r="C6401" s="4" t="s">
        <v>10</v>
      </c>
      <c r="D6401" s="6">
        <v>21641</v>
      </c>
      <c r="E6401" s="6">
        <v>10985</v>
      </c>
      <c r="F6401" s="6">
        <v>10656</v>
      </c>
      <c r="G6401" t="b">
        <f t="shared" si="896"/>
        <v>0</v>
      </c>
      <c r="H6401" t="b">
        <f t="shared" si="897"/>
        <v>1</v>
      </c>
      <c r="I6401" t="b">
        <f t="shared" si="898"/>
        <v>1</v>
      </c>
      <c r="J6401" t="b">
        <f t="shared" si="899"/>
        <v>0</v>
      </c>
    </row>
    <row r="6402" spans="1:10">
      <c r="A6402" s="1" t="s">
        <v>421</v>
      </c>
      <c r="B6402" t="str">
        <f t="shared" si="901"/>
        <v xml:space="preserve"> Szczecin </v>
      </c>
      <c r="C6402" s="4" t="s">
        <v>11</v>
      </c>
      <c r="D6402" s="6">
        <v>26075</v>
      </c>
      <c r="E6402" s="6">
        <v>13073</v>
      </c>
      <c r="F6402" s="6">
        <v>13002</v>
      </c>
      <c r="G6402" t="b">
        <f t="shared" si="896"/>
        <v>0</v>
      </c>
      <c r="H6402" t="b">
        <f t="shared" si="897"/>
        <v>1</v>
      </c>
      <c r="I6402" t="b">
        <f t="shared" si="898"/>
        <v>1</v>
      </c>
      <c r="J6402" t="b">
        <f t="shared" si="899"/>
        <v>0</v>
      </c>
    </row>
    <row r="6403" spans="1:10">
      <c r="A6403" s="1" t="s">
        <v>421</v>
      </c>
      <c r="B6403" t="str">
        <f t="shared" si="901"/>
        <v xml:space="preserve"> Szczecin </v>
      </c>
      <c r="C6403" s="4" t="s">
        <v>12</v>
      </c>
      <c r="D6403" s="6">
        <v>35983</v>
      </c>
      <c r="E6403" s="6">
        <v>17857</v>
      </c>
      <c r="F6403" s="6">
        <v>18126</v>
      </c>
      <c r="G6403" t="b">
        <f t="shared" si="896"/>
        <v>0</v>
      </c>
      <c r="H6403" t="b">
        <f t="shared" si="897"/>
        <v>1</v>
      </c>
      <c r="I6403" t="b">
        <f t="shared" si="898"/>
        <v>1</v>
      </c>
      <c r="J6403" t="b">
        <f t="shared" si="899"/>
        <v>0</v>
      </c>
    </row>
    <row r="6404" spans="1:10">
      <c r="A6404" s="1" t="s">
        <v>421</v>
      </c>
      <c r="B6404" t="str">
        <f t="shared" si="901"/>
        <v xml:space="preserve"> Szczecin </v>
      </c>
      <c r="C6404" s="4" t="s">
        <v>13</v>
      </c>
      <c r="D6404" s="6">
        <v>34923</v>
      </c>
      <c r="E6404" s="6">
        <v>17442</v>
      </c>
      <c r="F6404" s="6">
        <v>17481</v>
      </c>
      <c r="G6404" t="b">
        <f t="shared" si="896"/>
        <v>0</v>
      </c>
      <c r="H6404" t="b">
        <f t="shared" si="897"/>
        <v>1</v>
      </c>
      <c r="I6404" t="b">
        <f t="shared" si="898"/>
        <v>1</v>
      </c>
      <c r="J6404" t="b">
        <f t="shared" si="899"/>
        <v>0</v>
      </c>
    </row>
    <row r="6405" spans="1:10">
      <c r="A6405" s="1" t="s">
        <v>421</v>
      </c>
      <c r="B6405" t="str">
        <f t="shared" si="901"/>
        <v xml:space="preserve"> Szczecin </v>
      </c>
      <c r="C6405" s="4" t="s">
        <v>14</v>
      </c>
      <c r="D6405" s="6">
        <v>30885</v>
      </c>
      <c r="E6405" s="6">
        <v>15276</v>
      </c>
      <c r="F6405" s="6">
        <v>15609</v>
      </c>
      <c r="G6405" t="b">
        <f t="shared" si="896"/>
        <v>0</v>
      </c>
      <c r="H6405" t="b">
        <f t="shared" si="897"/>
        <v>1</v>
      </c>
      <c r="I6405" t="b">
        <f t="shared" si="898"/>
        <v>1</v>
      </c>
      <c r="J6405" t="b">
        <f t="shared" si="899"/>
        <v>0</v>
      </c>
    </row>
    <row r="6406" spans="1:10">
      <c r="A6406" s="1" t="s">
        <v>421</v>
      </c>
      <c r="B6406" t="str">
        <f t="shared" si="901"/>
        <v xml:space="preserve"> Szczecin </v>
      </c>
      <c r="C6406" s="4" t="s">
        <v>15</v>
      </c>
      <c r="D6406" s="6">
        <v>23392</v>
      </c>
      <c r="E6406" s="6">
        <v>11710</v>
      </c>
      <c r="F6406" s="6">
        <v>11682</v>
      </c>
      <c r="G6406" t="b">
        <f t="shared" si="896"/>
        <v>0</v>
      </c>
      <c r="H6406" t="b">
        <f t="shared" si="897"/>
        <v>1</v>
      </c>
      <c r="I6406" t="b">
        <f t="shared" si="898"/>
        <v>1</v>
      </c>
      <c r="J6406" t="b">
        <f t="shared" si="899"/>
        <v>0</v>
      </c>
    </row>
    <row r="6407" spans="1:10">
      <c r="A6407" s="1" t="s">
        <v>421</v>
      </c>
      <c r="B6407" t="str">
        <f t="shared" si="901"/>
        <v xml:space="preserve"> Szczecin </v>
      </c>
      <c r="C6407" s="4" t="s">
        <v>16</v>
      </c>
      <c r="D6407" s="6">
        <v>22734</v>
      </c>
      <c r="E6407" s="6">
        <v>11116</v>
      </c>
      <c r="F6407" s="6">
        <v>11618</v>
      </c>
      <c r="G6407" t="b">
        <f t="shared" si="896"/>
        <v>0</v>
      </c>
      <c r="H6407" t="b">
        <f t="shared" si="897"/>
        <v>1</v>
      </c>
      <c r="I6407" t="b">
        <f t="shared" si="898"/>
        <v>1</v>
      </c>
      <c r="J6407" t="b">
        <f t="shared" si="899"/>
        <v>0</v>
      </c>
    </row>
    <row r="6408" spans="1:10">
      <c r="A6408" s="1" t="s">
        <v>421</v>
      </c>
      <c r="B6408" t="str">
        <f t="shared" si="901"/>
        <v xml:space="preserve"> Szczecin </v>
      </c>
      <c r="C6408" s="4" t="s">
        <v>17</v>
      </c>
      <c r="D6408" s="6">
        <v>30375</v>
      </c>
      <c r="E6408" s="6">
        <v>14260</v>
      </c>
      <c r="F6408" s="6">
        <v>16115</v>
      </c>
      <c r="G6408" t="b">
        <f t="shared" si="896"/>
        <v>0</v>
      </c>
      <c r="H6408" t="b">
        <f t="shared" si="897"/>
        <v>1</v>
      </c>
      <c r="I6408" t="b">
        <f t="shared" si="898"/>
        <v>1</v>
      </c>
      <c r="J6408" t="b">
        <f t="shared" si="899"/>
        <v>0</v>
      </c>
    </row>
    <row r="6409" spans="1:10">
      <c r="A6409" s="1" t="s">
        <v>421</v>
      </c>
      <c r="B6409" t="str">
        <f t="shared" si="901"/>
        <v xml:space="preserve"> Szczecin </v>
      </c>
      <c r="C6409" s="4" t="s">
        <v>18</v>
      </c>
      <c r="D6409" s="6">
        <v>33182</v>
      </c>
      <c r="E6409" s="6">
        <v>15001</v>
      </c>
      <c r="F6409" s="6">
        <v>18181</v>
      </c>
      <c r="G6409" t="b">
        <f t="shared" si="896"/>
        <v>0</v>
      </c>
      <c r="H6409" t="b">
        <f t="shared" si="897"/>
        <v>1</v>
      </c>
      <c r="I6409" t="b">
        <f t="shared" si="898"/>
        <v>1</v>
      </c>
      <c r="J6409" t="b">
        <f t="shared" si="899"/>
        <v>0</v>
      </c>
    </row>
    <row r="6410" spans="1:10">
      <c r="A6410" s="1" t="s">
        <v>421</v>
      </c>
      <c r="B6410" t="str">
        <f t="shared" si="901"/>
        <v xml:space="preserve"> Szczecin </v>
      </c>
      <c r="C6410" s="4" t="s">
        <v>19</v>
      </c>
      <c r="D6410" s="6">
        <v>27963</v>
      </c>
      <c r="E6410" s="6">
        <v>12332</v>
      </c>
      <c r="F6410" s="6">
        <v>15631</v>
      </c>
      <c r="G6410" t="b">
        <f t="shared" si="896"/>
        <v>0</v>
      </c>
      <c r="H6410" t="b">
        <f t="shared" si="897"/>
        <v>1</v>
      </c>
      <c r="I6410" t="b">
        <f t="shared" si="898"/>
        <v>1</v>
      </c>
      <c r="J6410" t="b">
        <f t="shared" si="899"/>
        <v>0</v>
      </c>
    </row>
    <row r="6411" spans="1:10">
      <c r="A6411" s="1" t="s">
        <v>421</v>
      </c>
      <c r="B6411" t="str">
        <f t="shared" si="901"/>
        <v xml:space="preserve"> Szczecin </v>
      </c>
      <c r="C6411" s="4" t="s">
        <v>5</v>
      </c>
      <c r="D6411" s="6">
        <v>47640</v>
      </c>
      <c r="E6411" s="6">
        <v>17376</v>
      </c>
      <c r="F6411" s="6">
        <v>30264</v>
      </c>
      <c r="G6411" t="b">
        <f t="shared" si="896"/>
        <v>1</v>
      </c>
      <c r="H6411" t="b">
        <f t="shared" si="897"/>
        <v>1</v>
      </c>
      <c r="I6411" t="b">
        <f t="shared" si="898"/>
        <v>0</v>
      </c>
      <c r="J6411" t="b">
        <f t="shared" si="899"/>
        <v>0</v>
      </c>
    </row>
    <row r="6412" spans="1:10">
      <c r="A6412" s="1" t="s">
        <v>421</v>
      </c>
      <c r="B6412" t="str">
        <f t="shared" si="901"/>
        <v xml:space="preserve"> Szczecin </v>
      </c>
      <c r="C6412" s="4" t="s">
        <v>4</v>
      </c>
      <c r="D6412" s="6">
        <f>SUM(D6410:D6411)</f>
        <v>75603</v>
      </c>
      <c r="E6412" s="6">
        <f>SUM(E6410:E6411)</f>
        <v>29708</v>
      </c>
      <c r="F6412" s="6">
        <f t="shared" ref="F6412" si="903">SUM(F6410:F6411)</f>
        <v>45895</v>
      </c>
      <c r="G6412" t="b">
        <f t="shared" si="896"/>
        <v>1</v>
      </c>
      <c r="H6412" t="b">
        <f t="shared" si="897"/>
        <v>0</v>
      </c>
      <c r="I6412" t="b">
        <f t="shared" si="898"/>
        <v>1</v>
      </c>
      <c r="J6412" t="b">
        <f t="shared" si="899"/>
        <v>0</v>
      </c>
    </row>
    <row r="6413" spans="1:10">
      <c r="A6413" s="1" t="s">
        <v>421</v>
      </c>
      <c r="B6413" t="str">
        <f t="shared" si="901"/>
        <v xml:space="preserve"> Świnoujście </v>
      </c>
      <c r="C6413" s="4" t="s">
        <v>390</v>
      </c>
      <c r="D6413" s="6">
        <v>41134</v>
      </c>
      <c r="E6413" s="6">
        <v>19860</v>
      </c>
      <c r="F6413" s="6">
        <v>21274</v>
      </c>
      <c r="G6413" t="b">
        <f t="shared" si="896"/>
        <v>1</v>
      </c>
      <c r="H6413" t="b">
        <f t="shared" si="897"/>
        <v>1</v>
      </c>
      <c r="I6413" t="b">
        <f t="shared" si="898"/>
        <v>1</v>
      </c>
      <c r="J6413" t="b">
        <f t="shared" si="899"/>
        <v>1</v>
      </c>
    </row>
    <row r="6414" spans="1:10">
      <c r="A6414" s="1" t="s">
        <v>421</v>
      </c>
      <c r="B6414" t="str">
        <f t="shared" si="901"/>
        <v xml:space="preserve"> Świnoujście </v>
      </c>
      <c r="C6414" s="4" t="s">
        <v>6</v>
      </c>
      <c r="D6414" s="6">
        <v>1463</v>
      </c>
      <c r="E6414" s="6">
        <v>759</v>
      </c>
      <c r="F6414" s="6">
        <v>704</v>
      </c>
      <c r="G6414" t="b">
        <f t="shared" si="896"/>
        <v>0</v>
      </c>
      <c r="H6414" t="b">
        <f t="shared" si="897"/>
        <v>1</v>
      </c>
      <c r="I6414" t="b">
        <f t="shared" si="898"/>
        <v>1</v>
      </c>
      <c r="J6414" t="b">
        <f t="shared" si="899"/>
        <v>0</v>
      </c>
    </row>
    <row r="6415" spans="1:10">
      <c r="A6415" s="1" t="s">
        <v>421</v>
      </c>
      <c r="B6415" t="str">
        <f t="shared" si="901"/>
        <v xml:space="preserve"> Świnoujście </v>
      </c>
      <c r="C6415" s="4" t="s">
        <v>7</v>
      </c>
      <c r="D6415" s="6">
        <v>1849</v>
      </c>
      <c r="E6415" s="6">
        <v>924</v>
      </c>
      <c r="F6415" s="6">
        <v>925</v>
      </c>
      <c r="G6415" t="b">
        <f t="shared" si="896"/>
        <v>0</v>
      </c>
      <c r="H6415" t="b">
        <f t="shared" si="897"/>
        <v>1</v>
      </c>
      <c r="I6415" t="b">
        <f t="shared" si="898"/>
        <v>1</v>
      </c>
      <c r="J6415" t="b">
        <f t="shared" si="899"/>
        <v>0</v>
      </c>
    </row>
    <row r="6416" spans="1:10">
      <c r="A6416" s="1" t="s">
        <v>421</v>
      </c>
      <c r="B6416" t="str">
        <f t="shared" si="901"/>
        <v xml:space="preserve"> Świnoujście </v>
      </c>
      <c r="C6416" s="4" t="s">
        <v>8</v>
      </c>
      <c r="D6416" s="6">
        <v>1583</v>
      </c>
      <c r="E6416" s="6">
        <v>799</v>
      </c>
      <c r="F6416" s="6">
        <v>784</v>
      </c>
      <c r="G6416" t="b">
        <f t="shared" si="896"/>
        <v>0</v>
      </c>
      <c r="H6416" t="b">
        <f t="shared" si="897"/>
        <v>1</v>
      </c>
      <c r="I6416" t="b">
        <f t="shared" si="898"/>
        <v>1</v>
      </c>
      <c r="J6416" t="b">
        <f t="shared" si="899"/>
        <v>0</v>
      </c>
    </row>
    <row r="6417" spans="1:10">
      <c r="A6417" s="1" t="s">
        <v>421</v>
      </c>
      <c r="B6417" t="str">
        <f t="shared" si="901"/>
        <v xml:space="preserve"> Świnoujście </v>
      </c>
      <c r="C6417" s="4" t="s">
        <v>9</v>
      </c>
      <c r="D6417" s="6">
        <v>1695</v>
      </c>
      <c r="E6417" s="6">
        <v>884</v>
      </c>
      <c r="F6417" s="6">
        <v>811</v>
      </c>
      <c r="G6417" t="b">
        <f t="shared" si="896"/>
        <v>0</v>
      </c>
      <c r="H6417" t="b">
        <f t="shared" si="897"/>
        <v>1</v>
      </c>
      <c r="I6417" t="b">
        <f t="shared" si="898"/>
        <v>1</v>
      </c>
      <c r="J6417" t="b">
        <f t="shared" si="899"/>
        <v>0</v>
      </c>
    </row>
    <row r="6418" spans="1:10">
      <c r="A6418" s="1" t="s">
        <v>421</v>
      </c>
      <c r="B6418" t="str">
        <f t="shared" si="901"/>
        <v xml:space="preserve"> Świnoujście </v>
      </c>
      <c r="C6418" s="4" t="s">
        <v>10</v>
      </c>
      <c r="D6418" s="6">
        <v>2146</v>
      </c>
      <c r="E6418" s="6">
        <v>1088</v>
      </c>
      <c r="F6418" s="6">
        <v>1058</v>
      </c>
      <c r="G6418" t="b">
        <f t="shared" si="896"/>
        <v>0</v>
      </c>
      <c r="H6418" t="b">
        <f t="shared" si="897"/>
        <v>1</v>
      </c>
      <c r="I6418" t="b">
        <f t="shared" si="898"/>
        <v>1</v>
      </c>
      <c r="J6418" t="b">
        <f t="shared" si="899"/>
        <v>0</v>
      </c>
    </row>
    <row r="6419" spans="1:10">
      <c r="A6419" s="1" t="s">
        <v>421</v>
      </c>
      <c r="B6419" t="str">
        <f t="shared" si="901"/>
        <v xml:space="preserve"> Świnoujście </v>
      </c>
      <c r="C6419" s="4" t="s">
        <v>11</v>
      </c>
      <c r="D6419" s="6">
        <v>2641</v>
      </c>
      <c r="E6419" s="6">
        <v>1357</v>
      </c>
      <c r="F6419" s="6">
        <v>1284</v>
      </c>
      <c r="G6419" t="b">
        <f t="shared" si="896"/>
        <v>0</v>
      </c>
      <c r="H6419" t="b">
        <f t="shared" si="897"/>
        <v>1</v>
      </c>
      <c r="I6419" t="b">
        <f t="shared" si="898"/>
        <v>1</v>
      </c>
      <c r="J6419" t="b">
        <f t="shared" si="899"/>
        <v>0</v>
      </c>
    </row>
    <row r="6420" spans="1:10">
      <c r="A6420" s="1" t="s">
        <v>421</v>
      </c>
      <c r="B6420" t="str">
        <f t="shared" si="901"/>
        <v xml:space="preserve"> Świnoujście </v>
      </c>
      <c r="C6420" s="4" t="s">
        <v>12</v>
      </c>
      <c r="D6420" s="6">
        <v>3211</v>
      </c>
      <c r="E6420" s="6">
        <v>1672</v>
      </c>
      <c r="F6420" s="6">
        <v>1539</v>
      </c>
      <c r="G6420" t="b">
        <f t="shared" si="896"/>
        <v>0</v>
      </c>
      <c r="H6420" t="b">
        <f t="shared" si="897"/>
        <v>1</v>
      </c>
      <c r="I6420" t="b">
        <f t="shared" si="898"/>
        <v>1</v>
      </c>
      <c r="J6420" t="b">
        <f t="shared" si="899"/>
        <v>0</v>
      </c>
    </row>
    <row r="6421" spans="1:10">
      <c r="A6421" s="1" t="s">
        <v>421</v>
      </c>
      <c r="B6421" t="str">
        <f t="shared" si="901"/>
        <v xml:space="preserve"> Świnoujście </v>
      </c>
      <c r="C6421" s="4" t="s">
        <v>13</v>
      </c>
      <c r="D6421" s="6">
        <v>3399</v>
      </c>
      <c r="E6421" s="6">
        <v>1759</v>
      </c>
      <c r="F6421" s="6">
        <v>1640</v>
      </c>
      <c r="G6421" t="b">
        <f t="shared" si="896"/>
        <v>0</v>
      </c>
      <c r="H6421" t="b">
        <f t="shared" si="897"/>
        <v>1</v>
      </c>
      <c r="I6421" t="b">
        <f t="shared" si="898"/>
        <v>1</v>
      </c>
      <c r="J6421" t="b">
        <f t="shared" si="899"/>
        <v>0</v>
      </c>
    </row>
    <row r="6422" spans="1:10">
      <c r="A6422" s="1" t="s">
        <v>421</v>
      </c>
      <c r="B6422" t="str">
        <f t="shared" si="901"/>
        <v xml:space="preserve"> Świnoujście </v>
      </c>
      <c r="C6422" s="4" t="s">
        <v>14</v>
      </c>
      <c r="D6422" s="6">
        <v>3158</v>
      </c>
      <c r="E6422" s="6">
        <v>1640</v>
      </c>
      <c r="F6422" s="6">
        <v>1518</v>
      </c>
      <c r="G6422" t="b">
        <f t="shared" si="896"/>
        <v>0</v>
      </c>
      <c r="H6422" t="b">
        <f t="shared" si="897"/>
        <v>1</v>
      </c>
      <c r="I6422" t="b">
        <f t="shared" si="898"/>
        <v>1</v>
      </c>
      <c r="J6422" t="b">
        <f t="shared" si="899"/>
        <v>0</v>
      </c>
    </row>
    <row r="6423" spans="1:10">
      <c r="A6423" s="1" t="s">
        <v>421</v>
      </c>
      <c r="B6423" t="str">
        <f t="shared" si="901"/>
        <v xml:space="preserve"> Świnoujście </v>
      </c>
      <c r="C6423" s="4" t="s">
        <v>15</v>
      </c>
      <c r="D6423" s="6">
        <v>2530</v>
      </c>
      <c r="E6423" s="6">
        <v>1247</v>
      </c>
      <c r="F6423" s="6">
        <v>1283</v>
      </c>
      <c r="G6423" t="b">
        <f t="shared" si="896"/>
        <v>0</v>
      </c>
      <c r="H6423" t="b">
        <f t="shared" si="897"/>
        <v>1</v>
      </c>
      <c r="I6423" t="b">
        <f t="shared" si="898"/>
        <v>1</v>
      </c>
      <c r="J6423" t="b">
        <f t="shared" si="899"/>
        <v>0</v>
      </c>
    </row>
    <row r="6424" spans="1:10">
      <c r="A6424" s="1" t="s">
        <v>421</v>
      </c>
      <c r="B6424" t="str">
        <f t="shared" si="901"/>
        <v xml:space="preserve"> Świnoujście </v>
      </c>
      <c r="C6424" s="4" t="s">
        <v>16</v>
      </c>
      <c r="D6424" s="6">
        <v>2682</v>
      </c>
      <c r="E6424" s="6">
        <v>1335</v>
      </c>
      <c r="F6424" s="6">
        <v>1347</v>
      </c>
      <c r="G6424" t="b">
        <f t="shared" si="896"/>
        <v>0</v>
      </c>
      <c r="H6424" t="b">
        <f t="shared" si="897"/>
        <v>1</v>
      </c>
      <c r="I6424" t="b">
        <f t="shared" si="898"/>
        <v>1</v>
      </c>
      <c r="J6424" t="b">
        <f t="shared" si="899"/>
        <v>0</v>
      </c>
    </row>
    <row r="6425" spans="1:10">
      <c r="A6425" s="1" t="s">
        <v>421</v>
      </c>
      <c r="B6425" t="str">
        <f t="shared" si="901"/>
        <v xml:space="preserve"> Świnoujście </v>
      </c>
      <c r="C6425" s="4" t="s">
        <v>17</v>
      </c>
      <c r="D6425" s="6">
        <v>3446</v>
      </c>
      <c r="E6425" s="6">
        <v>1601</v>
      </c>
      <c r="F6425" s="6">
        <v>1845</v>
      </c>
      <c r="G6425" t="b">
        <f t="shared" si="896"/>
        <v>0</v>
      </c>
      <c r="H6425" t="b">
        <f t="shared" si="897"/>
        <v>1</v>
      </c>
      <c r="I6425" t="b">
        <f t="shared" si="898"/>
        <v>1</v>
      </c>
      <c r="J6425" t="b">
        <f t="shared" si="899"/>
        <v>0</v>
      </c>
    </row>
    <row r="6426" spans="1:10">
      <c r="A6426" s="1" t="s">
        <v>421</v>
      </c>
      <c r="B6426" t="str">
        <f t="shared" si="901"/>
        <v xml:space="preserve"> Świnoujście </v>
      </c>
      <c r="C6426" s="4" t="s">
        <v>18</v>
      </c>
      <c r="D6426" s="6">
        <v>3599</v>
      </c>
      <c r="E6426" s="6">
        <v>1631</v>
      </c>
      <c r="F6426" s="6">
        <v>1968</v>
      </c>
      <c r="G6426" t="b">
        <f t="shared" si="896"/>
        <v>0</v>
      </c>
      <c r="H6426" t="b">
        <f t="shared" si="897"/>
        <v>1</v>
      </c>
      <c r="I6426" t="b">
        <f t="shared" si="898"/>
        <v>1</v>
      </c>
      <c r="J6426" t="b">
        <f t="shared" si="899"/>
        <v>0</v>
      </c>
    </row>
    <row r="6427" spans="1:10">
      <c r="A6427" s="1" t="s">
        <v>421</v>
      </c>
      <c r="B6427" t="str">
        <f t="shared" si="901"/>
        <v xml:space="preserve"> Świnoujście </v>
      </c>
      <c r="C6427" s="4" t="s">
        <v>19</v>
      </c>
      <c r="D6427" s="6">
        <v>3038</v>
      </c>
      <c r="E6427" s="6">
        <v>1372</v>
      </c>
      <c r="F6427" s="6">
        <v>1666</v>
      </c>
      <c r="G6427" t="b">
        <f t="shared" ref="G6427:G6490" si="904">IFERROR(IF(SEARCH(" - ",C6427)&gt;0,FALSE,TRUE),TRUE)</f>
        <v>0</v>
      </c>
      <c r="H6427" t="b">
        <f t="shared" ref="H6427:H6490" si="905">IFERROR(IF(SEARCH("65+",C6427)&gt;0,FALSE,TRUE),TRUE)</f>
        <v>1</v>
      </c>
      <c r="I6427" t="b">
        <f t="shared" ref="I6427:I6490" si="906">IFERROR(IF(SEARCH("70",C6427)&gt;0,FALSE,TRUE),TRUE)</f>
        <v>1</v>
      </c>
      <c r="J6427" t="b">
        <f t="shared" ref="J6427:J6490" si="907">AND(G6427:I6427)</f>
        <v>0</v>
      </c>
    </row>
    <row r="6428" spans="1:10">
      <c r="A6428" s="1" t="s">
        <v>421</v>
      </c>
      <c r="B6428" t="str">
        <f t="shared" si="901"/>
        <v xml:space="preserve"> Świnoujście </v>
      </c>
      <c r="C6428" s="4" t="s">
        <v>5</v>
      </c>
      <c r="D6428" s="6">
        <v>4694</v>
      </c>
      <c r="E6428" s="6">
        <v>1792</v>
      </c>
      <c r="F6428" s="6">
        <v>2902</v>
      </c>
      <c r="G6428" t="b">
        <f t="shared" si="904"/>
        <v>1</v>
      </c>
      <c r="H6428" t="b">
        <f t="shared" si="905"/>
        <v>1</v>
      </c>
      <c r="I6428" t="b">
        <f t="shared" si="906"/>
        <v>0</v>
      </c>
      <c r="J6428" t="b">
        <f t="shared" si="907"/>
        <v>0</v>
      </c>
    </row>
    <row r="6429" spans="1:10">
      <c r="A6429" s="1" t="s">
        <v>421</v>
      </c>
      <c r="B6429" t="str">
        <f t="shared" si="901"/>
        <v xml:space="preserve"> Świnoujście </v>
      </c>
      <c r="C6429" s="4" t="s">
        <v>4</v>
      </c>
      <c r="D6429" s="6">
        <f>SUM(D6427:D6428)</f>
        <v>7732</v>
      </c>
      <c r="E6429" s="6">
        <f>SUM(E6427:E6428)</f>
        <v>3164</v>
      </c>
      <c r="F6429" s="6">
        <f t="shared" ref="F6429" si="908">SUM(F6427:F6428)</f>
        <v>4568</v>
      </c>
      <c r="G6429" t="b">
        <f t="shared" si="904"/>
        <v>1</v>
      </c>
      <c r="H6429" t="b">
        <f t="shared" si="905"/>
        <v>0</v>
      </c>
      <c r="I6429" t="b">
        <f t="shared" si="906"/>
        <v>1</v>
      </c>
      <c r="J6429" t="b">
        <f t="shared" si="907"/>
        <v>0</v>
      </c>
    </row>
    <row r="6430" spans="1:10">
      <c r="A6430" s="1" t="s">
        <v>421</v>
      </c>
      <c r="B6430" t="str">
        <f t="shared" si="901"/>
        <v xml:space="preserve"> białogardzki </v>
      </c>
      <c r="C6430" s="4" t="s">
        <v>94</v>
      </c>
      <c r="D6430" s="6">
        <v>48338</v>
      </c>
      <c r="E6430" s="6">
        <v>23718</v>
      </c>
      <c r="F6430" s="6">
        <v>24620</v>
      </c>
      <c r="G6430" t="b">
        <f t="shared" si="904"/>
        <v>1</v>
      </c>
      <c r="H6430" t="b">
        <f t="shared" si="905"/>
        <v>1</v>
      </c>
      <c r="I6430" t="b">
        <f t="shared" si="906"/>
        <v>1</v>
      </c>
      <c r="J6430" t="b">
        <f t="shared" si="907"/>
        <v>1</v>
      </c>
    </row>
    <row r="6431" spans="1:10">
      <c r="A6431" s="1" t="s">
        <v>421</v>
      </c>
      <c r="B6431" t="str">
        <f t="shared" si="901"/>
        <v xml:space="preserve"> białogardzki </v>
      </c>
      <c r="C6431" s="4" t="s">
        <v>6</v>
      </c>
      <c r="D6431" s="6">
        <v>2205</v>
      </c>
      <c r="E6431" s="6">
        <v>1133</v>
      </c>
      <c r="F6431" s="6">
        <v>1072</v>
      </c>
      <c r="G6431" t="b">
        <f t="shared" si="904"/>
        <v>0</v>
      </c>
      <c r="H6431" t="b">
        <f t="shared" si="905"/>
        <v>1</v>
      </c>
      <c r="I6431" t="b">
        <f t="shared" si="906"/>
        <v>1</v>
      </c>
      <c r="J6431" t="b">
        <f t="shared" si="907"/>
        <v>0</v>
      </c>
    </row>
    <row r="6432" spans="1:10">
      <c r="A6432" s="1" t="s">
        <v>421</v>
      </c>
      <c r="B6432" t="str">
        <f t="shared" si="901"/>
        <v xml:space="preserve"> białogardzki </v>
      </c>
      <c r="C6432" s="4" t="s">
        <v>7</v>
      </c>
      <c r="D6432" s="6">
        <v>2717</v>
      </c>
      <c r="E6432" s="6">
        <v>1397</v>
      </c>
      <c r="F6432" s="6">
        <v>1320</v>
      </c>
      <c r="G6432" t="b">
        <f t="shared" si="904"/>
        <v>0</v>
      </c>
      <c r="H6432" t="b">
        <f t="shared" si="905"/>
        <v>1</v>
      </c>
      <c r="I6432" t="b">
        <f t="shared" si="906"/>
        <v>1</v>
      </c>
      <c r="J6432" t="b">
        <f t="shared" si="907"/>
        <v>0</v>
      </c>
    </row>
    <row r="6433" spans="1:10">
      <c r="A6433" s="1" t="s">
        <v>421</v>
      </c>
      <c r="B6433" t="str">
        <f t="shared" si="901"/>
        <v xml:space="preserve"> białogardzki </v>
      </c>
      <c r="C6433" s="4" t="s">
        <v>8</v>
      </c>
      <c r="D6433" s="6">
        <v>2382</v>
      </c>
      <c r="E6433" s="6">
        <v>1233</v>
      </c>
      <c r="F6433" s="6">
        <v>1149</v>
      </c>
      <c r="G6433" t="b">
        <f t="shared" si="904"/>
        <v>0</v>
      </c>
      <c r="H6433" t="b">
        <f t="shared" si="905"/>
        <v>1</v>
      </c>
      <c r="I6433" t="b">
        <f t="shared" si="906"/>
        <v>1</v>
      </c>
      <c r="J6433" t="b">
        <f t="shared" si="907"/>
        <v>0</v>
      </c>
    </row>
    <row r="6434" spans="1:10">
      <c r="A6434" s="1" t="s">
        <v>421</v>
      </c>
      <c r="B6434" t="str">
        <f t="shared" si="901"/>
        <v xml:space="preserve"> białogardzki </v>
      </c>
      <c r="C6434" s="4" t="s">
        <v>9</v>
      </c>
      <c r="D6434" s="6">
        <v>2684</v>
      </c>
      <c r="E6434" s="6">
        <v>1393</v>
      </c>
      <c r="F6434" s="6">
        <v>1291</v>
      </c>
      <c r="G6434" t="b">
        <f t="shared" si="904"/>
        <v>0</v>
      </c>
      <c r="H6434" t="b">
        <f t="shared" si="905"/>
        <v>1</v>
      </c>
      <c r="I6434" t="b">
        <f t="shared" si="906"/>
        <v>1</v>
      </c>
      <c r="J6434" t="b">
        <f t="shared" si="907"/>
        <v>0</v>
      </c>
    </row>
    <row r="6435" spans="1:10">
      <c r="A6435" s="1" t="s">
        <v>421</v>
      </c>
      <c r="B6435" t="str">
        <f t="shared" si="901"/>
        <v xml:space="preserve"> białogardzki </v>
      </c>
      <c r="C6435" s="4" t="s">
        <v>10</v>
      </c>
      <c r="D6435" s="6">
        <v>3341</v>
      </c>
      <c r="E6435" s="6">
        <v>1674</v>
      </c>
      <c r="F6435" s="6">
        <v>1667</v>
      </c>
      <c r="G6435" t="b">
        <f t="shared" si="904"/>
        <v>0</v>
      </c>
      <c r="H6435" t="b">
        <f t="shared" si="905"/>
        <v>1</v>
      </c>
      <c r="I6435" t="b">
        <f t="shared" si="906"/>
        <v>1</v>
      </c>
      <c r="J6435" t="b">
        <f t="shared" si="907"/>
        <v>0</v>
      </c>
    </row>
    <row r="6436" spans="1:10">
      <c r="A6436" s="1" t="s">
        <v>421</v>
      </c>
      <c r="B6436" t="str">
        <f t="shared" si="901"/>
        <v xml:space="preserve"> białogardzki </v>
      </c>
      <c r="C6436" s="4" t="s">
        <v>11</v>
      </c>
      <c r="D6436" s="6">
        <v>3578</v>
      </c>
      <c r="E6436" s="6">
        <v>1870</v>
      </c>
      <c r="F6436" s="6">
        <v>1708</v>
      </c>
      <c r="G6436" t="b">
        <f t="shared" si="904"/>
        <v>0</v>
      </c>
      <c r="H6436" t="b">
        <f t="shared" si="905"/>
        <v>1</v>
      </c>
      <c r="I6436" t="b">
        <f t="shared" si="906"/>
        <v>1</v>
      </c>
      <c r="J6436" t="b">
        <f t="shared" si="907"/>
        <v>0</v>
      </c>
    </row>
    <row r="6437" spans="1:10">
      <c r="A6437" s="1" t="s">
        <v>421</v>
      </c>
      <c r="B6437" t="str">
        <f t="shared" si="901"/>
        <v xml:space="preserve"> białogardzki </v>
      </c>
      <c r="C6437" s="4" t="s">
        <v>12</v>
      </c>
      <c r="D6437" s="6">
        <v>3980</v>
      </c>
      <c r="E6437" s="6">
        <v>2072</v>
      </c>
      <c r="F6437" s="6">
        <v>1908</v>
      </c>
      <c r="G6437" t="b">
        <f t="shared" si="904"/>
        <v>0</v>
      </c>
      <c r="H6437" t="b">
        <f t="shared" si="905"/>
        <v>1</v>
      </c>
      <c r="I6437" t="b">
        <f t="shared" si="906"/>
        <v>1</v>
      </c>
      <c r="J6437" t="b">
        <f t="shared" si="907"/>
        <v>0</v>
      </c>
    </row>
    <row r="6438" spans="1:10">
      <c r="A6438" s="1" t="s">
        <v>421</v>
      </c>
      <c r="B6438" t="str">
        <f t="shared" si="901"/>
        <v xml:space="preserve"> białogardzki </v>
      </c>
      <c r="C6438" s="4" t="s">
        <v>13</v>
      </c>
      <c r="D6438" s="6">
        <v>3742</v>
      </c>
      <c r="E6438" s="6">
        <v>1905</v>
      </c>
      <c r="F6438" s="6">
        <v>1837</v>
      </c>
      <c r="G6438" t="b">
        <f t="shared" si="904"/>
        <v>0</v>
      </c>
      <c r="H6438" t="b">
        <f t="shared" si="905"/>
        <v>1</v>
      </c>
      <c r="I6438" t="b">
        <f t="shared" si="906"/>
        <v>1</v>
      </c>
      <c r="J6438" t="b">
        <f t="shared" si="907"/>
        <v>0</v>
      </c>
    </row>
    <row r="6439" spans="1:10">
      <c r="A6439" s="1" t="s">
        <v>421</v>
      </c>
      <c r="B6439" t="str">
        <f t="shared" si="901"/>
        <v xml:space="preserve"> białogardzki </v>
      </c>
      <c r="C6439" s="4" t="s">
        <v>14</v>
      </c>
      <c r="D6439" s="6">
        <v>3473</v>
      </c>
      <c r="E6439" s="6">
        <v>1811</v>
      </c>
      <c r="F6439" s="6">
        <v>1662</v>
      </c>
      <c r="G6439" t="b">
        <f t="shared" si="904"/>
        <v>0</v>
      </c>
      <c r="H6439" t="b">
        <f t="shared" si="905"/>
        <v>1</v>
      </c>
      <c r="I6439" t="b">
        <f t="shared" si="906"/>
        <v>1</v>
      </c>
      <c r="J6439" t="b">
        <f t="shared" si="907"/>
        <v>0</v>
      </c>
    </row>
    <row r="6440" spans="1:10">
      <c r="A6440" s="1" t="s">
        <v>421</v>
      </c>
      <c r="B6440" t="str">
        <f t="shared" si="901"/>
        <v xml:space="preserve"> białogardzki </v>
      </c>
      <c r="C6440" s="4" t="s">
        <v>15</v>
      </c>
      <c r="D6440" s="6">
        <v>3028</v>
      </c>
      <c r="E6440" s="6">
        <v>1520</v>
      </c>
      <c r="F6440" s="6">
        <v>1508</v>
      </c>
      <c r="G6440" t="b">
        <f t="shared" si="904"/>
        <v>0</v>
      </c>
      <c r="H6440" t="b">
        <f t="shared" si="905"/>
        <v>1</v>
      </c>
      <c r="I6440" t="b">
        <f t="shared" si="906"/>
        <v>1</v>
      </c>
      <c r="J6440" t="b">
        <f t="shared" si="907"/>
        <v>0</v>
      </c>
    </row>
    <row r="6441" spans="1:10">
      <c r="A6441" s="1" t="s">
        <v>421</v>
      </c>
      <c r="B6441" t="str">
        <f t="shared" si="901"/>
        <v xml:space="preserve"> białogardzki </v>
      </c>
      <c r="C6441" s="4" t="s">
        <v>16</v>
      </c>
      <c r="D6441" s="6">
        <v>2927</v>
      </c>
      <c r="E6441" s="6">
        <v>1471</v>
      </c>
      <c r="F6441" s="6">
        <v>1456</v>
      </c>
      <c r="G6441" t="b">
        <f t="shared" si="904"/>
        <v>0</v>
      </c>
      <c r="H6441" t="b">
        <f t="shared" si="905"/>
        <v>1</v>
      </c>
      <c r="I6441" t="b">
        <f t="shared" si="906"/>
        <v>1</v>
      </c>
      <c r="J6441" t="b">
        <f t="shared" si="907"/>
        <v>0</v>
      </c>
    </row>
    <row r="6442" spans="1:10">
      <c r="A6442" s="1" t="s">
        <v>421</v>
      </c>
      <c r="B6442" t="str">
        <f t="shared" si="901"/>
        <v xml:space="preserve"> białogardzki </v>
      </c>
      <c r="C6442" s="4" t="s">
        <v>17</v>
      </c>
      <c r="D6442" s="6">
        <v>3721</v>
      </c>
      <c r="E6442" s="6">
        <v>1856</v>
      </c>
      <c r="F6442" s="6">
        <v>1865</v>
      </c>
      <c r="G6442" t="b">
        <f t="shared" si="904"/>
        <v>0</v>
      </c>
      <c r="H6442" t="b">
        <f t="shared" si="905"/>
        <v>1</v>
      </c>
      <c r="I6442" t="b">
        <f t="shared" si="906"/>
        <v>1</v>
      </c>
      <c r="J6442" t="b">
        <f t="shared" si="907"/>
        <v>0</v>
      </c>
    </row>
    <row r="6443" spans="1:10">
      <c r="A6443" s="1" t="s">
        <v>421</v>
      </c>
      <c r="B6443" t="str">
        <f t="shared" si="901"/>
        <v xml:space="preserve"> białogardzki </v>
      </c>
      <c r="C6443" s="4" t="s">
        <v>18</v>
      </c>
      <c r="D6443" s="6">
        <v>3572</v>
      </c>
      <c r="E6443" s="6">
        <v>1707</v>
      </c>
      <c r="F6443" s="6">
        <v>1865</v>
      </c>
      <c r="G6443" t="b">
        <f t="shared" si="904"/>
        <v>0</v>
      </c>
      <c r="H6443" t="b">
        <f t="shared" si="905"/>
        <v>1</v>
      </c>
      <c r="I6443" t="b">
        <f t="shared" si="906"/>
        <v>1</v>
      </c>
      <c r="J6443" t="b">
        <f t="shared" si="907"/>
        <v>0</v>
      </c>
    </row>
    <row r="6444" spans="1:10">
      <c r="A6444" s="1" t="s">
        <v>421</v>
      </c>
      <c r="B6444" t="str">
        <f t="shared" si="901"/>
        <v xml:space="preserve"> białogardzki </v>
      </c>
      <c r="C6444" s="4" t="s">
        <v>19</v>
      </c>
      <c r="D6444" s="6">
        <v>2836</v>
      </c>
      <c r="E6444" s="6">
        <v>1312</v>
      </c>
      <c r="F6444" s="6">
        <v>1524</v>
      </c>
      <c r="G6444" t="b">
        <f t="shared" si="904"/>
        <v>0</v>
      </c>
      <c r="H6444" t="b">
        <f t="shared" si="905"/>
        <v>1</v>
      </c>
      <c r="I6444" t="b">
        <f t="shared" si="906"/>
        <v>1</v>
      </c>
      <c r="J6444" t="b">
        <f t="shared" si="907"/>
        <v>0</v>
      </c>
    </row>
    <row r="6445" spans="1:10">
      <c r="A6445" s="1" t="s">
        <v>421</v>
      </c>
      <c r="B6445" t="str">
        <f t="shared" si="901"/>
        <v xml:space="preserve"> białogardzki </v>
      </c>
      <c r="C6445" s="4" t="s">
        <v>5</v>
      </c>
      <c r="D6445" s="6">
        <v>4152</v>
      </c>
      <c r="E6445" s="6">
        <v>1364</v>
      </c>
      <c r="F6445" s="6">
        <v>2788</v>
      </c>
      <c r="G6445" t="b">
        <f t="shared" si="904"/>
        <v>1</v>
      </c>
      <c r="H6445" t="b">
        <f t="shared" si="905"/>
        <v>1</v>
      </c>
      <c r="I6445" t="b">
        <f t="shared" si="906"/>
        <v>0</v>
      </c>
      <c r="J6445" t="b">
        <f t="shared" si="907"/>
        <v>0</v>
      </c>
    </row>
    <row r="6446" spans="1:10">
      <c r="A6446" s="1" t="s">
        <v>421</v>
      </c>
      <c r="B6446" t="str">
        <f t="shared" si="901"/>
        <v xml:space="preserve"> białogardzki </v>
      </c>
      <c r="C6446" s="4" t="s">
        <v>4</v>
      </c>
      <c r="D6446" s="6">
        <f>SUM(D6444:D6445)</f>
        <v>6988</v>
      </c>
      <c r="E6446" s="6">
        <f>SUM(E6444:E6445)</f>
        <v>2676</v>
      </c>
      <c r="F6446" s="6">
        <f t="shared" ref="F6446" si="909">SUM(F6444:F6445)</f>
        <v>4312</v>
      </c>
      <c r="G6446" t="b">
        <f t="shared" si="904"/>
        <v>1</v>
      </c>
      <c r="H6446" t="b">
        <f t="shared" si="905"/>
        <v>0</v>
      </c>
      <c r="I6446" t="b">
        <f t="shared" si="906"/>
        <v>1</v>
      </c>
      <c r="J6446" t="b">
        <f t="shared" si="907"/>
        <v>0</v>
      </c>
    </row>
    <row r="6447" spans="1:10">
      <c r="A6447" s="1" t="s">
        <v>421</v>
      </c>
      <c r="B6447" t="str">
        <f t="shared" si="901"/>
        <v xml:space="preserve"> choszczeński </v>
      </c>
      <c r="C6447" s="4" t="s">
        <v>95</v>
      </c>
      <c r="D6447" s="6">
        <v>49315</v>
      </c>
      <c r="E6447" s="6">
        <v>24650</v>
      </c>
      <c r="F6447" s="6">
        <v>24665</v>
      </c>
      <c r="G6447" t="b">
        <f t="shared" si="904"/>
        <v>1</v>
      </c>
      <c r="H6447" t="b">
        <f t="shared" si="905"/>
        <v>1</v>
      </c>
      <c r="I6447" t="b">
        <f t="shared" si="906"/>
        <v>1</v>
      </c>
      <c r="J6447" t="b">
        <f t="shared" si="907"/>
        <v>1</v>
      </c>
    </row>
    <row r="6448" spans="1:10">
      <c r="A6448" s="1" t="s">
        <v>421</v>
      </c>
      <c r="B6448" t="str">
        <f t="shared" si="901"/>
        <v xml:space="preserve"> choszczeński </v>
      </c>
      <c r="C6448" s="4" t="s">
        <v>6</v>
      </c>
      <c r="D6448" s="6">
        <v>2284</v>
      </c>
      <c r="E6448" s="6">
        <v>1186</v>
      </c>
      <c r="F6448" s="6">
        <v>1098</v>
      </c>
      <c r="G6448" t="b">
        <f t="shared" si="904"/>
        <v>0</v>
      </c>
      <c r="H6448" t="b">
        <f t="shared" si="905"/>
        <v>1</v>
      </c>
      <c r="I6448" t="b">
        <f t="shared" si="906"/>
        <v>1</v>
      </c>
      <c r="J6448" t="b">
        <f t="shared" si="907"/>
        <v>0</v>
      </c>
    </row>
    <row r="6449" spans="1:10">
      <c r="A6449" s="1" t="s">
        <v>421</v>
      </c>
      <c r="B6449" t="str">
        <f t="shared" si="901"/>
        <v xml:space="preserve"> choszczeński </v>
      </c>
      <c r="C6449" s="4" t="s">
        <v>7</v>
      </c>
      <c r="D6449" s="6">
        <v>2687</v>
      </c>
      <c r="E6449" s="6">
        <v>1389</v>
      </c>
      <c r="F6449" s="6">
        <v>1298</v>
      </c>
      <c r="G6449" t="b">
        <f t="shared" si="904"/>
        <v>0</v>
      </c>
      <c r="H6449" t="b">
        <f t="shared" si="905"/>
        <v>1</v>
      </c>
      <c r="I6449" t="b">
        <f t="shared" si="906"/>
        <v>1</v>
      </c>
      <c r="J6449" t="b">
        <f t="shared" si="907"/>
        <v>0</v>
      </c>
    </row>
    <row r="6450" spans="1:10">
      <c r="A6450" s="1" t="s">
        <v>421</v>
      </c>
      <c r="B6450" t="str">
        <f t="shared" si="901"/>
        <v xml:space="preserve"> choszczeński </v>
      </c>
      <c r="C6450" s="4" t="s">
        <v>8</v>
      </c>
      <c r="D6450" s="6">
        <v>2462</v>
      </c>
      <c r="E6450" s="6">
        <v>1288</v>
      </c>
      <c r="F6450" s="6">
        <v>1174</v>
      </c>
      <c r="G6450" t="b">
        <f t="shared" si="904"/>
        <v>0</v>
      </c>
      <c r="H6450" t="b">
        <f t="shared" si="905"/>
        <v>1</v>
      </c>
      <c r="I6450" t="b">
        <f t="shared" si="906"/>
        <v>1</v>
      </c>
      <c r="J6450" t="b">
        <f t="shared" si="907"/>
        <v>0</v>
      </c>
    </row>
    <row r="6451" spans="1:10">
      <c r="A6451" s="1" t="s">
        <v>421</v>
      </c>
      <c r="B6451" t="str">
        <f t="shared" si="901"/>
        <v xml:space="preserve"> choszczeński </v>
      </c>
      <c r="C6451" s="4" t="s">
        <v>9</v>
      </c>
      <c r="D6451" s="6">
        <v>2477</v>
      </c>
      <c r="E6451" s="6">
        <v>1302</v>
      </c>
      <c r="F6451" s="6">
        <v>1175</v>
      </c>
      <c r="G6451" t="b">
        <f t="shared" si="904"/>
        <v>0</v>
      </c>
      <c r="H6451" t="b">
        <f t="shared" si="905"/>
        <v>1</v>
      </c>
      <c r="I6451" t="b">
        <f t="shared" si="906"/>
        <v>1</v>
      </c>
      <c r="J6451" t="b">
        <f t="shared" si="907"/>
        <v>0</v>
      </c>
    </row>
    <row r="6452" spans="1:10">
      <c r="A6452" s="1" t="s">
        <v>421</v>
      </c>
      <c r="B6452" t="str">
        <f t="shared" si="901"/>
        <v xml:space="preserve"> choszczeński </v>
      </c>
      <c r="C6452" s="4" t="s">
        <v>10</v>
      </c>
      <c r="D6452" s="6">
        <v>3555</v>
      </c>
      <c r="E6452" s="6">
        <v>1840</v>
      </c>
      <c r="F6452" s="6">
        <v>1715</v>
      </c>
      <c r="G6452" t="b">
        <f t="shared" si="904"/>
        <v>0</v>
      </c>
      <c r="H6452" t="b">
        <f t="shared" si="905"/>
        <v>1</v>
      </c>
      <c r="I6452" t="b">
        <f t="shared" si="906"/>
        <v>1</v>
      </c>
      <c r="J6452" t="b">
        <f t="shared" si="907"/>
        <v>0</v>
      </c>
    </row>
    <row r="6453" spans="1:10">
      <c r="A6453" s="1" t="s">
        <v>421</v>
      </c>
      <c r="B6453" t="str">
        <f t="shared" si="901"/>
        <v xml:space="preserve"> choszczeński </v>
      </c>
      <c r="C6453" s="4" t="s">
        <v>11</v>
      </c>
      <c r="D6453" s="6">
        <v>3801</v>
      </c>
      <c r="E6453" s="6">
        <v>2032</v>
      </c>
      <c r="F6453" s="6">
        <v>1769</v>
      </c>
      <c r="G6453" t="b">
        <f t="shared" si="904"/>
        <v>0</v>
      </c>
      <c r="H6453" t="b">
        <f t="shared" si="905"/>
        <v>1</v>
      </c>
      <c r="I6453" t="b">
        <f t="shared" si="906"/>
        <v>1</v>
      </c>
      <c r="J6453" t="b">
        <f t="shared" si="907"/>
        <v>0</v>
      </c>
    </row>
    <row r="6454" spans="1:10">
      <c r="A6454" s="1" t="s">
        <v>421</v>
      </c>
      <c r="B6454" t="str">
        <f t="shared" si="901"/>
        <v xml:space="preserve"> choszczeński </v>
      </c>
      <c r="C6454" s="4" t="s">
        <v>12</v>
      </c>
      <c r="D6454" s="6">
        <v>4030</v>
      </c>
      <c r="E6454" s="6">
        <v>2106</v>
      </c>
      <c r="F6454" s="6">
        <v>1924</v>
      </c>
      <c r="G6454" t="b">
        <f t="shared" si="904"/>
        <v>0</v>
      </c>
      <c r="H6454" t="b">
        <f t="shared" si="905"/>
        <v>1</v>
      </c>
      <c r="I6454" t="b">
        <f t="shared" si="906"/>
        <v>1</v>
      </c>
      <c r="J6454" t="b">
        <f t="shared" si="907"/>
        <v>0</v>
      </c>
    </row>
    <row r="6455" spans="1:10">
      <c r="A6455" s="1" t="s">
        <v>421</v>
      </c>
      <c r="B6455" t="str">
        <f t="shared" si="901"/>
        <v xml:space="preserve"> choszczeński </v>
      </c>
      <c r="C6455" s="4" t="s">
        <v>13</v>
      </c>
      <c r="D6455" s="6">
        <v>3697</v>
      </c>
      <c r="E6455" s="6">
        <v>1928</v>
      </c>
      <c r="F6455" s="6">
        <v>1769</v>
      </c>
      <c r="G6455" t="b">
        <f t="shared" si="904"/>
        <v>0</v>
      </c>
      <c r="H6455" t="b">
        <f t="shared" si="905"/>
        <v>1</v>
      </c>
      <c r="I6455" t="b">
        <f t="shared" si="906"/>
        <v>1</v>
      </c>
      <c r="J6455" t="b">
        <f t="shared" si="907"/>
        <v>0</v>
      </c>
    </row>
    <row r="6456" spans="1:10">
      <c r="A6456" s="1" t="s">
        <v>421</v>
      </c>
      <c r="B6456" t="str">
        <f t="shared" ref="B6456:B6519" si="910">IF(C6455="65+",C6456,B6455)</f>
        <v xml:space="preserve"> choszczeński </v>
      </c>
      <c r="C6456" s="4" t="s">
        <v>14</v>
      </c>
      <c r="D6456" s="6">
        <v>3394</v>
      </c>
      <c r="E6456" s="6">
        <v>1786</v>
      </c>
      <c r="F6456" s="6">
        <v>1608</v>
      </c>
      <c r="G6456" t="b">
        <f t="shared" si="904"/>
        <v>0</v>
      </c>
      <c r="H6456" t="b">
        <f t="shared" si="905"/>
        <v>1</v>
      </c>
      <c r="I6456" t="b">
        <f t="shared" si="906"/>
        <v>1</v>
      </c>
      <c r="J6456" t="b">
        <f t="shared" si="907"/>
        <v>0</v>
      </c>
    </row>
    <row r="6457" spans="1:10">
      <c r="A6457" s="1" t="s">
        <v>421</v>
      </c>
      <c r="B6457" t="str">
        <f t="shared" si="910"/>
        <v xml:space="preserve"> choszczeński </v>
      </c>
      <c r="C6457" s="4" t="s">
        <v>15</v>
      </c>
      <c r="D6457" s="6">
        <v>3022</v>
      </c>
      <c r="E6457" s="6">
        <v>1545</v>
      </c>
      <c r="F6457" s="6">
        <v>1477</v>
      </c>
      <c r="G6457" t="b">
        <f t="shared" si="904"/>
        <v>0</v>
      </c>
      <c r="H6457" t="b">
        <f t="shared" si="905"/>
        <v>1</v>
      </c>
      <c r="I6457" t="b">
        <f t="shared" si="906"/>
        <v>1</v>
      </c>
      <c r="J6457" t="b">
        <f t="shared" si="907"/>
        <v>0</v>
      </c>
    </row>
    <row r="6458" spans="1:10">
      <c r="A6458" s="1" t="s">
        <v>421</v>
      </c>
      <c r="B6458" t="str">
        <f t="shared" si="910"/>
        <v xml:space="preserve"> choszczeński </v>
      </c>
      <c r="C6458" s="4" t="s">
        <v>16</v>
      </c>
      <c r="D6458" s="6">
        <v>3179</v>
      </c>
      <c r="E6458" s="6">
        <v>1570</v>
      </c>
      <c r="F6458" s="6">
        <v>1609</v>
      </c>
      <c r="G6458" t="b">
        <f t="shared" si="904"/>
        <v>0</v>
      </c>
      <c r="H6458" t="b">
        <f t="shared" si="905"/>
        <v>1</v>
      </c>
      <c r="I6458" t="b">
        <f t="shared" si="906"/>
        <v>1</v>
      </c>
      <c r="J6458" t="b">
        <f t="shared" si="907"/>
        <v>0</v>
      </c>
    </row>
    <row r="6459" spans="1:10">
      <c r="A6459" s="1" t="s">
        <v>421</v>
      </c>
      <c r="B6459" t="str">
        <f t="shared" si="910"/>
        <v xml:space="preserve"> choszczeński </v>
      </c>
      <c r="C6459" s="4" t="s">
        <v>17</v>
      </c>
      <c r="D6459" s="6">
        <v>3863</v>
      </c>
      <c r="E6459" s="6">
        <v>1954</v>
      </c>
      <c r="F6459" s="6">
        <v>1909</v>
      </c>
      <c r="G6459" t="b">
        <f t="shared" si="904"/>
        <v>0</v>
      </c>
      <c r="H6459" t="b">
        <f t="shared" si="905"/>
        <v>1</v>
      </c>
      <c r="I6459" t="b">
        <f t="shared" si="906"/>
        <v>1</v>
      </c>
      <c r="J6459" t="b">
        <f t="shared" si="907"/>
        <v>0</v>
      </c>
    </row>
    <row r="6460" spans="1:10">
      <c r="A6460" s="1" t="s">
        <v>421</v>
      </c>
      <c r="B6460" t="str">
        <f t="shared" si="910"/>
        <v xml:space="preserve"> choszczeński </v>
      </c>
      <c r="C6460" s="4" t="s">
        <v>18</v>
      </c>
      <c r="D6460" s="6">
        <v>3677</v>
      </c>
      <c r="E6460" s="6">
        <v>1822</v>
      </c>
      <c r="F6460" s="6">
        <v>1855</v>
      </c>
      <c r="G6460" t="b">
        <f t="shared" si="904"/>
        <v>0</v>
      </c>
      <c r="H6460" t="b">
        <f t="shared" si="905"/>
        <v>1</v>
      </c>
      <c r="I6460" t="b">
        <f t="shared" si="906"/>
        <v>1</v>
      </c>
      <c r="J6460" t="b">
        <f t="shared" si="907"/>
        <v>0</v>
      </c>
    </row>
    <row r="6461" spans="1:10">
      <c r="A6461" s="1" t="s">
        <v>421</v>
      </c>
      <c r="B6461" t="str">
        <f t="shared" si="910"/>
        <v xml:space="preserve"> choszczeński </v>
      </c>
      <c r="C6461" s="4" t="s">
        <v>19</v>
      </c>
      <c r="D6461" s="6">
        <v>2961</v>
      </c>
      <c r="E6461" s="6">
        <v>1412</v>
      </c>
      <c r="F6461" s="6">
        <v>1549</v>
      </c>
      <c r="G6461" t="b">
        <f t="shared" si="904"/>
        <v>0</v>
      </c>
      <c r="H6461" t="b">
        <f t="shared" si="905"/>
        <v>1</v>
      </c>
      <c r="I6461" t="b">
        <f t="shared" si="906"/>
        <v>1</v>
      </c>
      <c r="J6461" t="b">
        <f t="shared" si="907"/>
        <v>0</v>
      </c>
    </row>
    <row r="6462" spans="1:10">
      <c r="A6462" s="1" t="s">
        <v>421</v>
      </c>
      <c r="B6462" t="str">
        <f t="shared" si="910"/>
        <v xml:space="preserve"> choszczeński </v>
      </c>
      <c r="C6462" s="4" t="s">
        <v>5</v>
      </c>
      <c r="D6462" s="6">
        <v>4226</v>
      </c>
      <c r="E6462" s="6">
        <v>1490</v>
      </c>
      <c r="F6462" s="6">
        <v>2736</v>
      </c>
      <c r="G6462" t="b">
        <f t="shared" si="904"/>
        <v>1</v>
      </c>
      <c r="H6462" t="b">
        <f t="shared" si="905"/>
        <v>1</v>
      </c>
      <c r="I6462" t="b">
        <f t="shared" si="906"/>
        <v>0</v>
      </c>
      <c r="J6462" t="b">
        <f t="shared" si="907"/>
        <v>0</v>
      </c>
    </row>
    <row r="6463" spans="1:10">
      <c r="A6463" s="1" t="s">
        <v>421</v>
      </c>
      <c r="B6463" t="str">
        <f t="shared" si="910"/>
        <v xml:space="preserve"> choszczeński </v>
      </c>
      <c r="C6463" s="4" t="s">
        <v>4</v>
      </c>
      <c r="D6463" s="6">
        <f>SUM(D6461:D6462)</f>
        <v>7187</v>
      </c>
      <c r="E6463" s="6">
        <f>SUM(E6461:E6462)</f>
        <v>2902</v>
      </c>
      <c r="F6463" s="6">
        <f t="shared" ref="F6463" si="911">SUM(F6461:F6462)</f>
        <v>4285</v>
      </c>
      <c r="G6463" t="b">
        <f t="shared" si="904"/>
        <v>1</v>
      </c>
      <c r="H6463" t="b">
        <f t="shared" si="905"/>
        <v>0</v>
      </c>
      <c r="I6463" t="b">
        <f t="shared" si="906"/>
        <v>1</v>
      </c>
      <c r="J6463" t="b">
        <f t="shared" si="907"/>
        <v>0</v>
      </c>
    </row>
    <row r="6464" spans="1:10">
      <c r="A6464" s="1" t="s">
        <v>421</v>
      </c>
      <c r="B6464" t="str">
        <f t="shared" si="910"/>
        <v xml:space="preserve"> drawski </v>
      </c>
      <c r="C6464" s="4" t="s">
        <v>391</v>
      </c>
      <c r="D6464" s="6">
        <v>57987</v>
      </c>
      <c r="E6464" s="6">
        <v>28412</v>
      </c>
      <c r="F6464" s="6">
        <v>29575</v>
      </c>
      <c r="G6464" t="b">
        <f t="shared" si="904"/>
        <v>1</v>
      </c>
      <c r="H6464" t="b">
        <f t="shared" si="905"/>
        <v>1</v>
      </c>
      <c r="I6464" t="b">
        <f t="shared" si="906"/>
        <v>1</v>
      </c>
      <c r="J6464" t="b">
        <f t="shared" si="907"/>
        <v>1</v>
      </c>
    </row>
    <row r="6465" spans="1:10">
      <c r="A6465" s="1" t="s">
        <v>421</v>
      </c>
      <c r="B6465" t="str">
        <f t="shared" si="910"/>
        <v xml:space="preserve"> drawski </v>
      </c>
      <c r="C6465" s="4" t="s">
        <v>6</v>
      </c>
      <c r="D6465" s="6">
        <v>2852</v>
      </c>
      <c r="E6465" s="6">
        <v>1428</v>
      </c>
      <c r="F6465" s="6">
        <v>1424</v>
      </c>
      <c r="G6465" t="b">
        <f t="shared" si="904"/>
        <v>0</v>
      </c>
      <c r="H6465" t="b">
        <f t="shared" si="905"/>
        <v>1</v>
      </c>
      <c r="I6465" t="b">
        <f t="shared" si="906"/>
        <v>1</v>
      </c>
      <c r="J6465" t="b">
        <f t="shared" si="907"/>
        <v>0</v>
      </c>
    </row>
    <row r="6466" spans="1:10">
      <c r="A6466" s="1" t="s">
        <v>421</v>
      </c>
      <c r="B6466" t="str">
        <f t="shared" si="910"/>
        <v xml:space="preserve"> drawski </v>
      </c>
      <c r="C6466" s="4" t="s">
        <v>7</v>
      </c>
      <c r="D6466" s="6">
        <v>3156</v>
      </c>
      <c r="E6466" s="6">
        <v>1603</v>
      </c>
      <c r="F6466" s="6">
        <v>1553</v>
      </c>
      <c r="G6466" t="b">
        <f t="shared" si="904"/>
        <v>0</v>
      </c>
      <c r="H6466" t="b">
        <f t="shared" si="905"/>
        <v>1</v>
      </c>
      <c r="I6466" t="b">
        <f t="shared" si="906"/>
        <v>1</v>
      </c>
      <c r="J6466" t="b">
        <f t="shared" si="907"/>
        <v>0</v>
      </c>
    </row>
    <row r="6467" spans="1:10">
      <c r="A6467" s="1" t="s">
        <v>421</v>
      </c>
      <c r="B6467" t="str">
        <f t="shared" si="910"/>
        <v xml:space="preserve"> drawski </v>
      </c>
      <c r="C6467" s="4" t="s">
        <v>8</v>
      </c>
      <c r="D6467" s="6">
        <v>2783</v>
      </c>
      <c r="E6467" s="6">
        <v>1436</v>
      </c>
      <c r="F6467" s="6">
        <v>1347</v>
      </c>
      <c r="G6467" t="b">
        <f t="shared" si="904"/>
        <v>0</v>
      </c>
      <c r="H6467" t="b">
        <f t="shared" si="905"/>
        <v>1</v>
      </c>
      <c r="I6467" t="b">
        <f t="shared" si="906"/>
        <v>1</v>
      </c>
      <c r="J6467" t="b">
        <f t="shared" si="907"/>
        <v>0</v>
      </c>
    </row>
    <row r="6468" spans="1:10">
      <c r="A6468" s="1" t="s">
        <v>421</v>
      </c>
      <c r="B6468" t="str">
        <f t="shared" si="910"/>
        <v xml:space="preserve"> drawski </v>
      </c>
      <c r="C6468" s="4" t="s">
        <v>9</v>
      </c>
      <c r="D6468" s="6">
        <v>3148</v>
      </c>
      <c r="E6468" s="6">
        <v>1546</v>
      </c>
      <c r="F6468" s="6">
        <v>1602</v>
      </c>
      <c r="G6468" t="b">
        <f t="shared" si="904"/>
        <v>0</v>
      </c>
      <c r="H6468" t="b">
        <f t="shared" si="905"/>
        <v>1</v>
      </c>
      <c r="I6468" t="b">
        <f t="shared" si="906"/>
        <v>1</v>
      </c>
      <c r="J6468" t="b">
        <f t="shared" si="907"/>
        <v>0</v>
      </c>
    </row>
    <row r="6469" spans="1:10">
      <c r="A6469" s="1" t="s">
        <v>421</v>
      </c>
      <c r="B6469" t="str">
        <f t="shared" si="910"/>
        <v xml:space="preserve"> drawski </v>
      </c>
      <c r="C6469" s="4" t="s">
        <v>10</v>
      </c>
      <c r="D6469" s="6">
        <v>3884</v>
      </c>
      <c r="E6469" s="6">
        <v>1961</v>
      </c>
      <c r="F6469" s="6">
        <v>1923</v>
      </c>
      <c r="G6469" t="b">
        <f t="shared" si="904"/>
        <v>0</v>
      </c>
      <c r="H6469" t="b">
        <f t="shared" si="905"/>
        <v>1</v>
      </c>
      <c r="I6469" t="b">
        <f t="shared" si="906"/>
        <v>1</v>
      </c>
      <c r="J6469" t="b">
        <f t="shared" si="907"/>
        <v>0</v>
      </c>
    </row>
    <row r="6470" spans="1:10">
      <c r="A6470" s="1" t="s">
        <v>421</v>
      </c>
      <c r="B6470" t="str">
        <f t="shared" si="910"/>
        <v xml:space="preserve"> drawski </v>
      </c>
      <c r="C6470" s="4" t="s">
        <v>11</v>
      </c>
      <c r="D6470" s="6">
        <v>4266</v>
      </c>
      <c r="E6470" s="6">
        <v>2195</v>
      </c>
      <c r="F6470" s="6">
        <v>2071</v>
      </c>
      <c r="G6470" t="b">
        <f t="shared" si="904"/>
        <v>0</v>
      </c>
      <c r="H6470" t="b">
        <f t="shared" si="905"/>
        <v>1</v>
      </c>
      <c r="I6470" t="b">
        <f t="shared" si="906"/>
        <v>1</v>
      </c>
      <c r="J6470" t="b">
        <f t="shared" si="907"/>
        <v>0</v>
      </c>
    </row>
    <row r="6471" spans="1:10">
      <c r="A6471" s="1" t="s">
        <v>421</v>
      </c>
      <c r="B6471" t="str">
        <f t="shared" si="910"/>
        <v xml:space="preserve"> drawski </v>
      </c>
      <c r="C6471" s="4" t="s">
        <v>12</v>
      </c>
      <c r="D6471" s="6">
        <v>4684</v>
      </c>
      <c r="E6471" s="6">
        <v>2461</v>
      </c>
      <c r="F6471" s="6">
        <v>2223</v>
      </c>
      <c r="G6471" t="b">
        <f t="shared" si="904"/>
        <v>0</v>
      </c>
      <c r="H6471" t="b">
        <f t="shared" si="905"/>
        <v>1</v>
      </c>
      <c r="I6471" t="b">
        <f t="shared" si="906"/>
        <v>1</v>
      </c>
      <c r="J6471" t="b">
        <f t="shared" si="907"/>
        <v>0</v>
      </c>
    </row>
    <row r="6472" spans="1:10">
      <c r="A6472" s="1" t="s">
        <v>421</v>
      </c>
      <c r="B6472" t="str">
        <f t="shared" si="910"/>
        <v xml:space="preserve"> drawski </v>
      </c>
      <c r="C6472" s="4" t="s">
        <v>13</v>
      </c>
      <c r="D6472" s="6">
        <v>4563</v>
      </c>
      <c r="E6472" s="6">
        <v>2349</v>
      </c>
      <c r="F6472" s="6">
        <v>2214</v>
      </c>
      <c r="G6472" t="b">
        <f t="shared" si="904"/>
        <v>0</v>
      </c>
      <c r="H6472" t="b">
        <f t="shared" si="905"/>
        <v>1</v>
      </c>
      <c r="I6472" t="b">
        <f t="shared" si="906"/>
        <v>1</v>
      </c>
      <c r="J6472" t="b">
        <f t="shared" si="907"/>
        <v>0</v>
      </c>
    </row>
    <row r="6473" spans="1:10">
      <c r="A6473" s="1" t="s">
        <v>421</v>
      </c>
      <c r="B6473" t="str">
        <f t="shared" si="910"/>
        <v xml:space="preserve"> drawski </v>
      </c>
      <c r="C6473" s="4" t="s">
        <v>14</v>
      </c>
      <c r="D6473" s="6">
        <v>3973</v>
      </c>
      <c r="E6473" s="6">
        <v>2002</v>
      </c>
      <c r="F6473" s="6">
        <v>1971</v>
      </c>
      <c r="G6473" t="b">
        <f t="shared" si="904"/>
        <v>0</v>
      </c>
      <c r="H6473" t="b">
        <f t="shared" si="905"/>
        <v>1</v>
      </c>
      <c r="I6473" t="b">
        <f t="shared" si="906"/>
        <v>1</v>
      </c>
      <c r="J6473" t="b">
        <f t="shared" si="907"/>
        <v>0</v>
      </c>
    </row>
    <row r="6474" spans="1:10">
      <c r="A6474" s="1" t="s">
        <v>421</v>
      </c>
      <c r="B6474" t="str">
        <f t="shared" si="910"/>
        <v xml:space="preserve"> drawski </v>
      </c>
      <c r="C6474" s="4" t="s">
        <v>15</v>
      </c>
      <c r="D6474" s="6">
        <v>3269</v>
      </c>
      <c r="E6474" s="6">
        <v>1631</v>
      </c>
      <c r="F6474" s="6">
        <v>1638</v>
      </c>
      <c r="G6474" t="b">
        <f t="shared" si="904"/>
        <v>0</v>
      </c>
      <c r="H6474" t="b">
        <f t="shared" si="905"/>
        <v>1</v>
      </c>
      <c r="I6474" t="b">
        <f t="shared" si="906"/>
        <v>1</v>
      </c>
      <c r="J6474" t="b">
        <f t="shared" si="907"/>
        <v>0</v>
      </c>
    </row>
    <row r="6475" spans="1:10">
      <c r="A6475" s="1" t="s">
        <v>421</v>
      </c>
      <c r="B6475" t="str">
        <f t="shared" si="910"/>
        <v xml:space="preserve"> drawski </v>
      </c>
      <c r="C6475" s="4" t="s">
        <v>16</v>
      </c>
      <c r="D6475" s="6">
        <v>3723</v>
      </c>
      <c r="E6475" s="6">
        <v>1877</v>
      </c>
      <c r="F6475" s="6">
        <v>1846</v>
      </c>
      <c r="G6475" t="b">
        <f t="shared" si="904"/>
        <v>0</v>
      </c>
      <c r="H6475" t="b">
        <f t="shared" si="905"/>
        <v>1</v>
      </c>
      <c r="I6475" t="b">
        <f t="shared" si="906"/>
        <v>1</v>
      </c>
      <c r="J6475" t="b">
        <f t="shared" si="907"/>
        <v>0</v>
      </c>
    </row>
    <row r="6476" spans="1:10">
      <c r="A6476" s="1" t="s">
        <v>421</v>
      </c>
      <c r="B6476" t="str">
        <f t="shared" si="910"/>
        <v xml:space="preserve"> drawski </v>
      </c>
      <c r="C6476" s="4" t="s">
        <v>17</v>
      </c>
      <c r="D6476" s="6">
        <v>4725</v>
      </c>
      <c r="E6476" s="6">
        <v>2354</v>
      </c>
      <c r="F6476" s="6">
        <v>2371</v>
      </c>
      <c r="G6476" t="b">
        <f t="shared" si="904"/>
        <v>0</v>
      </c>
      <c r="H6476" t="b">
        <f t="shared" si="905"/>
        <v>1</v>
      </c>
      <c r="I6476" t="b">
        <f t="shared" si="906"/>
        <v>1</v>
      </c>
      <c r="J6476" t="b">
        <f t="shared" si="907"/>
        <v>0</v>
      </c>
    </row>
    <row r="6477" spans="1:10">
      <c r="A6477" s="1" t="s">
        <v>421</v>
      </c>
      <c r="B6477" t="str">
        <f t="shared" si="910"/>
        <v xml:space="preserve"> drawski </v>
      </c>
      <c r="C6477" s="4" t="s">
        <v>18</v>
      </c>
      <c r="D6477" s="6">
        <v>4415</v>
      </c>
      <c r="E6477" s="6">
        <v>2132</v>
      </c>
      <c r="F6477" s="6">
        <v>2283</v>
      </c>
      <c r="G6477" t="b">
        <f t="shared" si="904"/>
        <v>0</v>
      </c>
      <c r="H6477" t="b">
        <f t="shared" si="905"/>
        <v>1</v>
      </c>
      <c r="I6477" t="b">
        <f t="shared" si="906"/>
        <v>1</v>
      </c>
      <c r="J6477" t="b">
        <f t="shared" si="907"/>
        <v>0</v>
      </c>
    </row>
    <row r="6478" spans="1:10">
      <c r="A6478" s="1" t="s">
        <v>421</v>
      </c>
      <c r="B6478" t="str">
        <f t="shared" si="910"/>
        <v xml:space="preserve"> drawski </v>
      </c>
      <c r="C6478" s="4" t="s">
        <v>19</v>
      </c>
      <c r="D6478" s="6">
        <v>3568</v>
      </c>
      <c r="E6478" s="6">
        <v>1665</v>
      </c>
      <c r="F6478" s="6">
        <v>1903</v>
      </c>
      <c r="G6478" t="b">
        <f t="shared" si="904"/>
        <v>0</v>
      </c>
      <c r="H6478" t="b">
        <f t="shared" si="905"/>
        <v>1</v>
      </c>
      <c r="I6478" t="b">
        <f t="shared" si="906"/>
        <v>1</v>
      </c>
      <c r="J6478" t="b">
        <f t="shared" si="907"/>
        <v>0</v>
      </c>
    </row>
    <row r="6479" spans="1:10">
      <c r="A6479" s="1" t="s">
        <v>421</v>
      </c>
      <c r="B6479" t="str">
        <f t="shared" si="910"/>
        <v xml:space="preserve"> drawski </v>
      </c>
      <c r="C6479" s="4" t="s">
        <v>5</v>
      </c>
      <c r="D6479" s="6">
        <v>4978</v>
      </c>
      <c r="E6479" s="6">
        <v>1772</v>
      </c>
      <c r="F6479" s="6">
        <v>3206</v>
      </c>
      <c r="G6479" t="b">
        <f t="shared" si="904"/>
        <v>1</v>
      </c>
      <c r="H6479" t="b">
        <f t="shared" si="905"/>
        <v>1</v>
      </c>
      <c r="I6479" t="b">
        <f t="shared" si="906"/>
        <v>0</v>
      </c>
      <c r="J6479" t="b">
        <f t="shared" si="907"/>
        <v>0</v>
      </c>
    </row>
    <row r="6480" spans="1:10">
      <c r="A6480" s="1" t="s">
        <v>421</v>
      </c>
      <c r="B6480" t="str">
        <f t="shared" si="910"/>
        <v xml:space="preserve"> drawski </v>
      </c>
      <c r="C6480" s="4" t="s">
        <v>4</v>
      </c>
      <c r="D6480" s="6">
        <f>SUM(D6478:D6479)</f>
        <v>8546</v>
      </c>
      <c r="E6480" s="6">
        <f>SUM(E6478:E6479)</f>
        <v>3437</v>
      </c>
      <c r="F6480" s="6">
        <f t="shared" ref="F6480" si="912">SUM(F6478:F6479)</f>
        <v>5109</v>
      </c>
      <c r="G6480" t="b">
        <f t="shared" si="904"/>
        <v>1</v>
      </c>
      <c r="H6480" t="b">
        <f t="shared" si="905"/>
        <v>0</v>
      </c>
      <c r="I6480" t="b">
        <f t="shared" si="906"/>
        <v>1</v>
      </c>
      <c r="J6480" t="b">
        <f t="shared" si="907"/>
        <v>0</v>
      </c>
    </row>
    <row r="6481" spans="1:10">
      <c r="A6481" s="1" t="s">
        <v>421</v>
      </c>
      <c r="B6481" t="str">
        <f t="shared" si="910"/>
        <v xml:space="preserve"> goleniowski </v>
      </c>
      <c r="C6481" s="4" t="s">
        <v>392</v>
      </c>
      <c r="D6481" s="6">
        <v>82360</v>
      </c>
      <c r="E6481" s="6">
        <v>40655</v>
      </c>
      <c r="F6481" s="6">
        <v>41705</v>
      </c>
      <c r="G6481" t="b">
        <f t="shared" si="904"/>
        <v>1</v>
      </c>
      <c r="H6481" t="b">
        <f t="shared" si="905"/>
        <v>1</v>
      </c>
      <c r="I6481" t="b">
        <f t="shared" si="906"/>
        <v>1</v>
      </c>
      <c r="J6481" t="b">
        <f t="shared" si="907"/>
        <v>1</v>
      </c>
    </row>
    <row r="6482" spans="1:10">
      <c r="A6482" s="1" t="s">
        <v>421</v>
      </c>
      <c r="B6482" t="str">
        <f t="shared" si="910"/>
        <v xml:space="preserve"> goleniowski </v>
      </c>
      <c r="C6482" s="4" t="s">
        <v>6</v>
      </c>
      <c r="D6482" s="6">
        <v>4056</v>
      </c>
      <c r="E6482" s="6">
        <v>2050</v>
      </c>
      <c r="F6482" s="6">
        <v>2006</v>
      </c>
      <c r="G6482" t="b">
        <f t="shared" si="904"/>
        <v>0</v>
      </c>
      <c r="H6482" t="b">
        <f t="shared" si="905"/>
        <v>1</v>
      </c>
      <c r="I6482" t="b">
        <f t="shared" si="906"/>
        <v>1</v>
      </c>
      <c r="J6482" t="b">
        <f t="shared" si="907"/>
        <v>0</v>
      </c>
    </row>
    <row r="6483" spans="1:10">
      <c r="A6483" s="1" t="s">
        <v>421</v>
      </c>
      <c r="B6483" t="str">
        <f t="shared" si="910"/>
        <v xml:space="preserve"> goleniowski </v>
      </c>
      <c r="C6483" s="4" t="s">
        <v>7</v>
      </c>
      <c r="D6483" s="6">
        <v>4718</v>
      </c>
      <c r="E6483" s="6">
        <v>2419</v>
      </c>
      <c r="F6483" s="6">
        <v>2299</v>
      </c>
      <c r="G6483" t="b">
        <f t="shared" si="904"/>
        <v>0</v>
      </c>
      <c r="H6483" t="b">
        <f t="shared" si="905"/>
        <v>1</v>
      </c>
      <c r="I6483" t="b">
        <f t="shared" si="906"/>
        <v>1</v>
      </c>
      <c r="J6483" t="b">
        <f t="shared" si="907"/>
        <v>0</v>
      </c>
    </row>
    <row r="6484" spans="1:10">
      <c r="A6484" s="1" t="s">
        <v>421</v>
      </c>
      <c r="B6484" t="str">
        <f t="shared" si="910"/>
        <v xml:space="preserve"> goleniowski </v>
      </c>
      <c r="C6484" s="4" t="s">
        <v>8</v>
      </c>
      <c r="D6484" s="6">
        <v>4265</v>
      </c>
      <c r="E6484" s="6">
        <v>2200</v>
      </c>
      <c r="F6484" s="6">
        <v>2065</v>
      </c>
      <c r="G6484" t="b">
        <f t="shared" si="904"/>
        <v>0</v>
      </c>
      <c r="H6484" t="b">
        <f t="shared" si="905"/>
        <v>1</v>
      </c>
      <c r="I6484" t="b">
        <f t="shared" si="906"/>
        <v>1</v>
      </c>
      <c r="J6484" t="b">
        <f t="shared" si="907"/>
        <v>0</v>
      </c>
    </row>
    <row r="6485" spans="1:10">
      <c r="A6485" s="1" t="s">
        <v>421</v>
      </c>
      <c r="B6485" t="str">
        <f t="shared" si="910"/>
        <v xml:space="preserve"> goleniowski </v>
      </c>
      <c r="C6485" s="4" t="s">
        <v>9</v>
      </c>
      <c r="D6485" s="6">
        <v>4442</v>
      </c>
      <c r="E6485" s="6">
        <v>2227</v>
      </c>
      <c r="F6485" s="6">
        <v>2215</v>
      </c>
      <c r="G6485" t="b">
        <f t="shared" si="904"/>
        <v>0</v>
      </c>
      <c r="H6485" t="b">
        <f t="shared" si="905"/>
        <v>1</v>
      </c>
      <c r="I6485" t="b">
        <f t="shared" si="906"/>
        <v>1</v>
      </c>
      <c r="J6485" t="b">
        <f t="shared" si="907"/>
        <v>0</v>
      </c>
    </row>
    <row r="6486" spans="1:10">
      <c r="A6486" s="1" t="s">
        <v>421</v>
      </c>
      <c r="B6486" t="str">
        <f t="shared" si="910"/>
        <v xml:space="preserve"> goleniowski </v>
      </c>
      <c r="C6486" s="4" t="s">
        <v>10</v>
      </c>
      <c r="D6486" s="6">
        <v>5430</v>
      </c>
      <c r="E6486" s="6">
        <v>2783</v>
      </c>
      <c r="F6486" s="6">
        <v>2647</v>
      </c>
      <c r="G6486" t="b">
        <f t="shared" si="904"/>
        <v>0</v>
      </c>
      <c r="H6486" t="b">
        <f t="shared" si="905"/>
        <v>1</v>
      </c>
      <c r="I6486" t="b">
        <f t="shared" si="906"/>
        <v>1</v>
      </c>
      <c r="J6486" t="b">
        <f t="shared" si="907"/>
        <v>0</v>
      </c>
    </row>
    <row r="6487" spans="1:10">
      <c r="A6487" s="1" t="s">
        <v>421</v>
      </c>
      <c r="B6487" t="str">
        <f t="shared" si="910"/>
        <v xml:space="preserve"> goleniowski </v>
      </c>
      <c r="C6487" s="4" t="s">
        <v>11</v>
      </c>
      <c r="D6487" s="6">
        <v>5980</v>
      </c>
      <c r="E6487" s="6">
        <v>3098</v>
      </c>
      <c r="F6487" s="6">
        <v>2882</v>
      </c>
      <c r="G6487" t="b">
        <f t="shared" si="904"/>
        <v>0</v>
      </c>
      <c r="H6487" t="b">
        <f t="shared" si="905"/>
        <v>1</v>
      </c>
      <c r="I6487" t="b">
        <f t="shared" si="906"/>
        <v>1</v>
      </c>
      <c r="J6487" t="b">
        <f t="shared" si="907"/>
        <v>0</v>
      </c>
    </row>
    <row r="6488" spans="1:10">
      <c r="A6488" s="1" t="s">
        <v>421</v>
      </c>
      <c r="B6488" t="str">
        <f t="shared" si="910"/>
        <v xml:space="preserve"> goleniowski </v>
      </c>
      <c r="C6488" s="4" t="s">
        <v>12</v>
      </c>
      <c r="D6488" s="6">
        <v>6674</v>
      </c>
      <c r="E6488" s="6">
        <v>3426</v>
      </c>
      <c r="F6488" s="6">
        <v>3248</v>
      </c>
      <c r="G6488" t="b">
        <f t="shared" si="904"/>
        <v>0</v>
      </c>
      <c r="H6488" t="b">
        <f t="shared" si="905"/>
        <v>1</v>
      </c>
      <c r="I6488" t="b">
        <f t="shared" si="906"/>
        <v>1</v>
      </c>
      <c r="J6488" t="b">
        <f t="shared" si="907"/>
        <v>0</v>
      </c>
    </row>
    <row r="6489" spans="1:10">
      <c r="A6489" s="1" t="s">
        <v>421</v>
      </c>
      <c r="B6489" t="str">
        <f t="shared" si="910"/>
        <v xml:space="preserve"> goleniowski </v>
      </c>
      <c r="C6489" s="4" t="s">
        <v>13</v>
      </c>
      <c r="D6489" s="6">
        <v>6865</v>
      </c>
      <c r="E6489" s="6">
        <v>3542</v>
      </c>
      <c r="F6489" s="6">
        <v>3323</v>
      </c>
      <c r="G6489" t="b">
        <f t="shared" si="904"/>
        <v>0</v>
      </c>
      <c r="H6489" t="b">
        <f t="shared" si="905"/>
        <v>1</v>
      </c>
      <c r="I6489" t="b">
        <f t="shared" si="906"/>
        <v>1</v>
      </c>
      <c r="J6489" t="b">
        <f t="shared" si="907"/>
        <v>0</v>
      </c>
    </row>
    <row r="6490" spans="1:10">
      <c r="A6490" s="1" t="s">
        <v>421</v>
      </c>
      <c r="B6490" t="str">
        <f t="shared" si="910"/>
        <v xml:space="preserve"> goleniowski </v>
      </c>
      <c r="C6490" s="4" t="s">
        <v>14</v>
      </c>
      <c r="D6490" s="6">
        <v>6196</v>
      </c>
      <c r="E6490" s="6">
        <v>3186</v>
      </c>
      <c r="F6490" s="6">
        <v>3010</v>
      </c>
      <c r="G6490" t="b">
        <f t="shared" si="904"/>
        <v>0</v>
      </c>
      <c r="H6490" t="b">
        <f t="shared" si="905"/>
        <v>1</v>
      </c>
      <c r="I6490" t="b">
        <f t="shared" si="906"/>
        <v>1</v>
      </c>
      <c r="J6490" t="b">
        <f t="shared" si="907"/>
        <v>0</v>
      </c>
    </row>
    <row r="6491" spans="1:10">
      <c r="A6491" s="1" t="s">
        <v>421</v>
      </c>
      <c r="B6491" t="str">
        <f t="shared" si="910"/>
        <v xml:space="preserve"> goleniowski </v>
      </c>
      <c r="C6491" s="4" t="s">
        <v>15</v>
      </c>
      <c r="D6491" s="6">
        <v>4999</v>
      </c>
      <c r="E6491" s="6">
        <v>2587</v>
      </c>
      <c r="F6491" s="6">
        <v>2412</v>
      </c>
      <c r="G6491" t="b">
        <f t="shared" ref="G6491:G6554" si="913">IFERROR(IF(SEARCH(" - ",C6491)&gt;0,FALSE,TRUE),TRUE)</f>
        <v>0</v>
      </c>
      <c r="H6491" t="b">
        <f t="shared" ref="H6491:H6554" si="914">IFERROR(IF(SEARCH("65+",C6491)&gt;0,FALSE,TRUE),TRUE)</f>
        <v>1</v>
      </c>
      <c r="I6491" t="b">
        <f t="shared" ref="I6491:I6554" si="915">IFERROR(IF(SEARCH("70",C6491)&gt;0,FALSE,TRUE),TRUE)</f>
        <v>1</v>
      </c>
      <c r="J6491" t="b">
        <f t="shared" ref="J6491:J6554" si="916">AND(G6491:I6491)</f>
        <v>0</v>
      </c>
    </row>
    <row r="6492" spans="1:10">
      <c r="A6492" s="1" t="s">
        <v>421</v>
      </c>
      <c r="B6492" t="str">
        <f t="shared" si="910"/>
        <v xml:space="preserve"> goleniowski </v>
      </c>
      <c r="C6492" s="4" t="s">
        <v>16</v>
      </c>
      <c r="D6492" s="6">
        <v>5036</v>
      </c>
      <c r="E6492" s="6">
        <v>2581</v>
      </c>
      <c r="F6492" s="6">
        <v>2455</v>
      </c>
      <c r="G6492" t="b">
        <f t="shared" si="913"/>
        <v>0</v>
      </c>
      <c r="H6492" t="b">
        <f t="shared" si="914"/>
        <v>1</v>
      </c>
      <c r="I6492" t="b">
        <f t="shared" si="915"/>
        <v>1</v>
      </c>
      <c r="J6492" t="b">
        <f t="shared" si="916"/>
        <v>0</v>
      </c>
    </row>
    <row r="6493" spans="1:10">
      <c r="A6493" s="1" t="s">
        <v>421</v>
      </c>
      <c r="B6493" t="str">
        <f t="shared" si="910"/>
        <v xml:space="preserve"> goleniowski </v>
      </c>
      <c r="C6493" s="4" t="s">
        <v>17</v>
      </c>
      <c r="D6493" s="6">
        <v>6299</v>
      </c>
      <c r="E6493" s="6">
        <v>3084</v>
      </c>
      <c r="F6493" s="6">
        <v>3215</v>
      </c>
      <c r="G6493" t="b">
        <f t="shared" si="913"/>
        <v>0</v>
      </c>
      <c r="H6493" t="b">
        <f t="shared" si="914"/>
        <v>1</v>
      </c>
      <c r="I6493" t="b">
        <f t="shared" si="915"/>
        <v>1</v>
      </c>
      <c r="J6493" t="b">
        <f t="shared" si="916"/>
        <v>0</v>
      </c>
    </row>
    <row r="6494" spans="1:10">
      <c r="A6494" s="1" t="s">
        <v>421</v>
      </c>
      <c r="B6494" t="str">
        <f t="shared" si="910"/>
        <v xml:space="preserve"> goleniowski </v>
      </c>
      <c r="C6494" s="4" t="s">
        <v>18</v>
      </c>
      <c r="D6494" s="6">
        <v>6100</v>
      </c>
      <c r="E6494" s="6">
        <v>2934</v>
      </c>
      <c r="F6494" s="6">
        <v>3166</v>
      </c>
      <c r="G6494" t="b">
        <f t="shared" si="913"/>
        <v>0</v>
      </c>
      <c r="H6494" t="b">
        <f t="shared" si="914"/>
        <v>1</v>
      </c>
      <c r="I6494" t="b">
        <f t="shared" si="915"/>
        <v>1</v>
      </c>
      <c r="J6494" t="b">
        <f t="shared" si="916"/>
        <v>0</v>
      </c>
    </row>
    <row r="6495" spans="1:10">
      <c r="A6495" s="1" t="s">
        <v>421</v>
      </c>
      <c r="B6495" t="str">
        <f t="shared" si="910"/>
        <v xml:space="preserve"> goleniowski </v>
      </c>
      <c r="C6495" s="4" t="s">
        <v>19</v>
      </c>
      <c r="D6495" s="6">
        <v>4767</v>
      </c>
      <c r="E6495" s="6">
        <v>2191</v>
      </c>
      <c r="F6495" s="6">
        <v>2576</v>
      </c>
      <c r="G6495" t="b">
        <f t="shared" si="913"/>
        <v>0</v>
      </c>
      <c r="H6495" t="b">
        <f t="shared" si="914"/>
        <v>1</v>
      </c>
      <c r="I6495" t="b">
        <f t="shared" si="915"/>
        <v>1</v>
      </c>
      <c r="J6495" t="b">
        <f t="shared" si="916"/>
        <v>0</v>
      </c>
    </row>
    <row r="6496" spans="1:10">
      <c r="A6496" s="1" t="s">
        <v>421</v>
      </c>
      <c r="B6496" t="str">
        <f t="shared" si="910"/>
        <v xml:space="preserve"> goleniowski </v>
      </c>
      <c r="C6496" s="4" t="s">
        <v>5</v>
      </c>
      <c r="D6496" s="6">
        <v>6533</v>
      </c>
      <c r="E6496" s="6">
        <v>2347</v>
      </c>
      <c r="F6496" s="6">
        <v>4186</v>
      </c>
      <c r="G6496" t="b">
        <f t="shared" si="913"/>
        <v>1</v>
      </c>
      <c r="H6496" t="b">
        <f t="shared" si="914"/>
        <v>1</v>
      </c>
      <c r="I6496" t="b">
        <f t="shared" si="915"/>
        <v>0</v>
      </c>
      <c r="J6496" t="b">
        <f t="shared" si="916"/>
        <v>0</v>
      </c>
    </row>
    <row r="6497" spans="1:10">
      <c r="A6497" s="1" t="s">
        <v>421</v>
      </c>
      <c r="B6497" t="str">
        <f t="shared" si="910"/>
        <v xml:space="preserve"> goleniowski </v>
      </c>
      <c r="C6497" s="4" t="s">
        <v>4</v>
      </c>
      <c r="D6497" s="6">
        <f>SUM(D6495:D6496)</f>
        <v>11300</v>
      </c>
      <c r="E6497" s="6">
        <f>SUM(E6495:E6496)</f>
        <v>4538</v>
      </c>
      <c r="F6497" s="6">
        <f t="shared" ref="F6497" si="917">SUM(F6495:F6496)</f>
        <v>6762</v>
      </c>
      <c r="G6497" t="b">
        <f t="shared" si="913"/>
        <v>1</v>
      </c>
      <c r="H6497" t="b">
        <f t="shared" si="914"/>
        <v>0</v>
      </c>
      <c r="I6497" t="b">
        <f t="shared" si="915"/>
        <v>1</v>
      </c>
      <c r="J6497" t="b">
        <f t="shared" si="916"/>
        <v>0</v>
      </c>
    </row>
    <row r="6498" spans="1:10">
      <c r="A6498" s="1" t="s">
        <v>421</v>
      </c>
      <c r="B6498" t="str">
        <f t="shared" si="910"/>
        <v xml:space="preserve"> gryficki </v>
      </c>
      <c r="C6498" s="4" t="s">
        <v>393</v>
      </c>
      <c r="D6498" s="6">
        <v>61187</v>
      </c>
      <c r="E6498" s="6">
        <v>30263</v>
      </c>
      <c r="F6498" s="6">
        <v>30924</v>
      </c>
      <c r="G6498" t="b">
        <f t="shared" si="913"/>
        <v>1</v>
      </c>
      <c r="H6498" t="b">
        <f t="shared" si="914"/>
        <v>1</v>
      </c>
      <c r="I6498" t="b">
        <f t="shared" si="915"/>
        <v>1</v>
      </c>
      <c r="J6498" t="b">
        <f t="shared" si="916"/>
        <v>1</v>
      </c>
    </row>
    <row r="6499" spans="1:10">
      <c r="A6499" s="1" t="s">
        <v>421</v>
      </c>
      <c r="B6499" t="str">
        <f t="shared" si="910"/>
        <v xml:space="preserve"> gryficki </v>
      </c>
      <c r="C6499" s="4" t="s">
        <v>6</v>
      </c>
      <c r="D6499" s="6">
        <v>2845</v>
      </c>
      <c r="E6499" s="6">
        <v>1459</v>
      </c>
      <c r="F6499" s="6">
        <v>1386</v>
      </c>
      <c r="G6499" t="b">
        <f t="shared" si="913"/>
        <v>0</v>
      </c>
      <c r="H6499" t="b">
        <f t="shared" si="914"/>
        <v>1</v>
      </c>
      <c r="I6499" t="b">
        <f t="shared" si="915"/>
        <v>1</v>
      </c>
      <c r="J6499" t="b">
        <f t="shared" si="916"/>
        <v>0</v>
      </c>
    </row>
    <row r="6500" spans="1:10">
      <c r="A6500" s="1" t="s">
        <v>421</v>
      </c>
      <c r="B6500" t="str">
        <f t="shared" si="910"/>
        <v xml:space="preserve"> gryficki </v>
      </c>
      <c r="C6500" s="4" t="s">
        <v>7</v>
      </c>
      <c r="D6500" s="6">
        <v>3384</v>
      </c>
      <c r="E6500" s="6">
        <v>1706</v>
      </c>
      <c r="F6500" s="6">
        <v>1678</v>
      </c>
      <c r="G6500" t="b">
        <f t="shared" si="913"/>
        <v>0</v>
      </c>
      <c r="H6500" t="b">
        <f t="shared" si="914"/>
        <v>1</v>
      </c>
      <c r="I6500" t="b">
        <f t="shared" si="915"/>
        <v>1</v>
      </c>
      <c r="J6500" t="b">
        <f t="shared" si="916"/>
        <v>0</v>
      </c>
    </row>
    <row r="6501" spans="1:10">
      <c r="A6501" s="1" t="s">
        <v>421</v>
      </c>
      <c r="B6501" t="str">
        <f t="shared" si="910"/>
        <v xml:space="preserve"> gryficki </v>
      </c>
      <c r="C6501" s="4" t="s">
        <v>8</v>
      </c>
      <c r="D6501" s="6">
        <v>3019</v>
      </c>
      <c r="E6501" s="6">
        <v>1535</v>
      </c>
      <c r="F6501" s="6">
        <v>1484</v>
      </c>
      <c r="G6501" t="b">
        <f t="shared" si="913"/>
        <v>0</v>
      </c>
      <c r="H6501" t="b">
        <f t="shared" si="914"/>
        <v>1</v>
      </c>
      <c r="I6501" t="b">
        <f t="shared" si="915"/>
        <v>1</v>
      </c>
      <c r="J6501" t="b">
        <f t="shared" si="916"/>
        <v>0</v>
      </c>
    </row>
    <row r="6502" spans="1:10">
      <c r="A6502" s="1" t="s">
        <v>421</v>
      </c>
      <c r="B6502" t="str">
        <f t="shared" si="910"/>
        <v xml:space="preserve"> gryficki </v>
      </c>
      <c r="C6502" s="4" t="s">
        <v>9</v>
      </c>
      <c r="D6502" s="6">
        <v>3242</v>
      </c>
      <c r="E6502" s="6">
        <v>1651</v>
      </c>
      <c r="F6502" s="6">
        <v>1591</v>
      </c>
      <c r="G6502" t="b">
        <f t="shared" si="913"/>
        <v>0</v>
      </c>
      <c r="H6502" t="b">
        <f t="shared" si="914"/>
        <v>1</v>
      </c>
      <c r="I6502" t="b">
        <f t="shared" si="915"/>
        <v>1</v>
      </c>
      <c r="J6502" t="b">
        <f t="shared" si="916"/>
        <v>0</v>
      </c>
    </row>
    <row r="6503" spans="1:10">
      <c r="A6503" s="1" t="s">
        <v>421</v>
      </c>
      <c r="B6503" t="str">
        <f t="shared" si="910"/>
        <v xml:space="preserve"> gryficki </v>
      </c>
      <c r="C6503" s="4" t="s">
        <v>10</v>
      </c>
      <c r="D6503" s="6">
        <v>4144</v>
      </c>
      <c r="E6503" s="6">
        <v>2101</v>
      </c>
      <c r="F6503" s="6">
        <v>2043</v>
      </c>
      <c r="G6503" t="b">
        <f t="shared" si="913"/>
        <v>0</v>
      </c>
      <c r="H6503" t="b">
        <f t="shared" si="914"/>
        <v>1</v>
      </c>
      <c r="I6503" t="b">
        <f t="shared" si="915"/>
        <v>1</v>
      </c>
      <c r="J6503" t="b">
        <f t="shared" si="916"/>
        <v>0</v>
      </c>
    </row>
    <row r="6504" spans="1:10">
      <c r="A6504" s="1" t="s">
        <v>421</v>
      </c>
      <c r="B6504" t="str">
        <f t="shared" si="910"/>
        <v xml:space="preserve"> gryficki </v>
      </c>
      <c r="C6504" s="4" t="s">
        <v>11</v>
      </c>
      <c r="D6504" s="6">
        <v>4589</v>
      </c>
      <c r="E6504" s="6">
        <v>2425</v>
      </c>
      <c r="F6504" s="6">
        <v>2164</v>
      </c>
      <c r="G6504" t="b">
        <f t="shared" si="913"/>
        <v>0</v>
      </c>
      <c r="H6504" t="b">
        <f t="shared" si="914"/>
        <v>1</v>
      </c>
      <c r="I6504" t="b">
        <f t="shared" si="915"/>
        <v>1</v>
      </c>
      <c r="J6504" t="b">
        <f t="shared" si="916"/>
        <v>0</v>
      </c>
    </row>
    <row r="6505" spans="1:10">
      <c r="A6505" s="1" t="s">
        <v>421</v>
      </c>
      <c r="B6505" t="str">
        <f t="shared" si="910"/>
        <v xml:space="preserve"> gryficki </v>
      </c>
      <c r="C6505" s="4" t="s">
        <v>12</v>
      </c>
      <c r="D6505" s="6">
        <v>5035</v>
      </c>
      <c r="E6505" s="6">
        <v>2690</v>
      </c>
      <c r="F6505" s="6">
        <v>2345</v>
      </c>
      <c r="G6505" t="b">
        <f t="shared" si="913"/>
        <v>0</v>
      </c>
      <c r="H6505" t="b">
        <f t="shared" si="914"/>
        <v>1</v>
      </c>
      <c r="I6505" t="b">
        <f t="shared" si="915"/>
        <v>1</v>
      </c>
      <c r="J6505" t="b">
        <f t="shared" si="916"/>
        <v>0</v>
      </c>
    </row>
    <row r="6506" spans="1:10">
      <c r="A6506" s="1" t="s">
        <v>421</v>
      </c>
      <c r="B6506" t="str">
        <f t="shared" si="910"/>
        <v xml:space="preserve"> gryficki </v>
      </c>
      <c r="C6506" s="4" t="s">
        <v>13</v>
      </c>
      <c r="D6506" s="6">
        <v>4852</v>
      </c>
      <c r="E6506" s="6">
        <v>2460</v>
      </c>
      <c r="F6506" s="6">
        <v>2392</v>
      </c>
      <c r="G6506" t="b">
        <f t="shared" si="913"/>
        <v>0</v>
      </c>
      <c r="H6506" t="b">
        <f t="shared" si="914"/>
        <v>1</v>
      </c>
      <c r="I6506" t="b">
        <f t="shared" si="915"/>
        <v>1</v>
      </c>
      <c r="J6506" t="b">
        <f t="shared" si="916"/>
        <v>0</v>
      </c>
    </row>
    <row r="6507" spans="1:10">
      <c r="A6507" s="1" t="s">
        <v>421</v>
      </c>
      <c r="B6507" t="str">
        <f t="shared" si="910"/>
        <v xml:space="preserve"> gryficki </v>
      </c>
      <c r="C6507" s="4" t="s">
        <v>14</v>
      </c>
      <c r="D6507" s="6">
        <v>4235</v>
      </c>
      <c r="E6507" s="6">
        <v>2188</v>
      </c>
      <c r="F6507" s="6">
        <v>2047</v>
      </c>
      <c r="G6507" t="b">
        <f t="shared" si="913"/>
        <v>0</v>
      </c>
      <c r="H6507" t="b">
        <f t="shared" si="914"/>
        <v>1</v>
      </c>
      <c r="I6507" t="b">
        <f t="shared" si="915"/>
        <v>1</v>
      </c>
      <c r="J6507" t="b">
        <f t="shared" si="916"/>
        <v>0</v>
      </c>
    </row>
    <row r="6508" spans="1:10">
      <c r="A6508" s="1" t="s">
        <v>421</v>
      </c>
      <c r="B6508" t="str">
        <f t="shared" si="910"/>
        <v xml:space="preserve"> gryficki </v>
      </c>
      <c r="C6508" s="4" t="s">
        <v>15</v>
      </c>
      <c r="D6508" s="6">
        <v>3608</v>
      </c>
      <c r="E6508" s="6">
        <v>1843</v>
      </c>
      <c r="F6508" s="6">
        <v>1765</v>
      </c>
      <c r="G6508" t="b">
        <f t="shared" si="913"/>
        <v>0</v>
      </c>
      <c r="H6508" t="b">
        <f t="shared" si="914"/>
        <v>1</v>
      </c>
      <c r="I6508" t="b">
        <f t="shared" si="915"/>
        <v>1</v>
      </c>
      <c r="J6508" t="b">
        <f t="shared" si="916"/>
        <v>0</v>
      </c>
    </row>
    <row r="6509" spans="1:10">
      <c r="A6509" s="1" t="s">
        <v>421</v>
      </c>
      <c r="B6509" t="str">
        <f t="shared" si="910"/>
        <v xml:space="preserve"> gryficki </v>
      </c>
      <c r="C6509" s="4" t="s">
        <v>16</v>
      </c>
      <c r="D6509" s="6">
        <v>3972</v>
      </c>
      <c r="E6509" s="6">
        <v>2001</v>
      </c>
      <c r="F6509" s="6">
        <v>1971</v>
      </c>
      <c r="G6509" t="b">
        <f t="shared" si="913"/>
        <v>0</v>
      </c>
      <c r="H6509" t="b">
        <f t="shared" si="914"/>
        <v>1</v>
      </c>
      <c r="I6509" t="b">
        <f t="shared" si="915"/>
        <v>1</v>
      </c>
      <c r="J6509" t="b">
        <f t="shared" si="916"/>
        <v>0</v>
      </c>
    </row>
    <row r="6510" spans="1:10">
      <c r="A6510" s="1" t="s">
        <v>421</v>
      </c>
      <c r="B6510" t="str">
        <f t="shared" si="910"/>
        <v xml:space="preserve"> gryficki </v>
      </c>
      <c r="C6510" s="4" t="s">
        <v>17</v>
      </c>
      <c r="D6510" s="6">
        <v>4928</v>
      </c>
      <c r="E6510" s="6">
        <v>2475</v>
      </c>
      <c r="F6510" s="6">
        <v>2453</v>
      </c>
      <c r="G6510" t="b">
        <f t="shared" si="913"/>
        <v>0</v>
      </c>
      <c r="H6510" t="b">
        <f t="shared" si="914"/>
        <v>1</v>
      </c>
      <c r="I6510" t="b">
        <f t="shared" si="915"/>
        <v>1</v>
      </c>
      <c r="J6510" t="b">
        <f t="shared" si="916"/>
        <v>0</v>
      </c>
    </row>
    <row r="6511" spans="1:10">
      <c r="A6511" s="1" t="s">
        <v>421</v>
      </c>
      <c r="B6511" t="str">
        <f t="shared" si="910"/>
        <v xml:space="preserve"> gryficki </v>
      </c>
      <c r="C6511" s="4" t="s">
        <v>18</v>
      </c>
      <c r="D6511" s="6">
        <v>4780</v>
      </c>
      <c r="E6511" s="6">
        <v>2362</v>
      </c>
      <c r="F6511" s="6">
        <v>2418</v>
      </c>
      <c r="G6511" t="b">
        <f t="shared" si="913"/>
        <v>0</v>
      </c>
      <c r="H6511" t="b">
        <f t="shared" si="914"/>
        <v>1</v>
      </c>
      <c r="I6511" t="b">
        <f t="shared" si="915"/>
        <v>1</v>
      </c>
      <c r="J6511" t="b">
        <f t="shared" si="916"/>
        <v>0</v>
      </c>
    </row>
    <row r="6512" spans="1:10">
      <c r="A6512" s="1" t="s">
        <v>421</v>
      </c>
      <c r="B6512" t="str">
        <f t="shared" si="910"/>
        <v xml:space="preserve"> gryficki </v>
      </c>
      <c r="C6512" s="4" t="s">
        <v>19</v>
      </c>
      <c r="D6512" s="6">
        <v>3513</v>
      </c>
      <c r="E6512" s="6">
        <v>1673</v>
      </c>
      <c r="F6512" s="6">
        <v>1840</v>
      </c>
      <c r="G6512" t="b">
        <f t="shared" si="913"/>
        <v>0</v>
      </c>
      <c r="H6512" t="b">
        <f t="shared" si="914"/>
        <v>1</v>
      </c>
      <c r="I6512" t="b">
        <f t="shared" si="915"/>
        <v>1</v>
      </c>
      <c r="J6512" t="b">
        <f t="shared" si="916"/>
        <v>0</v>
      </c>
    </row>
    <row r="6513" spans="1:10">
      <c r="A6513" s="1" t="s">
        <v>421</v>
      </c>
      <c r="B6513" t="str">
        <f t="shared" si="910"/>
        <v xml:space="preserve"> gryficki </v>
      </c>
      <c r="C6513" s="4" t="s">
        <v>5</v>
      </c>
      <c r="D6513" s="6">
        <v>5041</v>
      </c>
      <c r="E6513" s="6">
        <v>1694</v>
      </c>
      <c r="F6513" s="6">
        <v>3347</v>
      </c>
      <c r="G6513" t="b">
        <f t="shared" si="913"/>
        <v>1</v>
      </c>
      <c r="H6513" t="b">
        <f t="shared" si="914"/>
        <v>1</v>
      </c>
      <c r="I6513" t="b">
        <f t="shared" si="915"/>
        <v>0</v>
      </c>
      <c r="J6513" t="b">
        <f t="shared" si="916"/>
        <v>0</v>
      </c>
    </row>
    <row r="6514" spans="1:10">
      <c r="A6514" s="1" t="s">
        <v>421</v>
      </c>
      <c r="B6514" t="str">
        <f t="shared" si="910"/>
        <v xml:space="preserve"> gryficki </v>
      </c>
      <c r="C6514" s="4" t="s">
        <v>4</v>
      </c>
      <c r="D6514" s="6">
        <f>SUM(D6512:D6513)</f>
        <v>8554</v>
      </c>
      <c r="E6514" s="6">
        <f>SUM(E6512:E6513)</f>
        <v>3367</v>
      </c>
      <c r="F6514" s="6">
        <f t="shared" ref="F6514" si="918">SUM(F6512:F6513)</f>
        <v>5187</v>
      </c>
      <c r="G6514" t="b">
        <f t="shared" si="913"/>
        <v>1</v>
      </c>
      <c r="H6514" t="b">
        <f t="shared" si="914"/>
        <v>0</v>
      </c>
      <c r="I6514" t="b">
        <f t="shared" si="915"/>
        <v>1</v>
      </c>
      <c r="J6514" t="b">
        <f t="shared" si="916"/>
        <v>0</v>
      </c>
    </row>
    <row r="6515" spans="1:10">
      <c r="A6515" s="1" t="s">
        <v>421</v>
      </c>
      <c r="B6515" t="str">
        <f t="shared" si="910"/>
        <v xml:space="preserve"> gryfiński </v>
      </c>
      <c r="C6515" s="4" t="s">
        <v>394</v>
      </c>
      <c r="D6515" s="6">
        <v>83303</v>
      </c>
      <c r="E6515" s="6">
        <v>41264</v>
      </c>
      <c r="F6515" s="6">
        <v>42039</v>
      </c>
      <c r="G6515" t="b">
        <f t="shared" si="913"/>
        <v>1</v>
      </c>
      <c r="H6515" t="b">
        <f t="shared" si="914"/>
        <v>1</v>
      </c>
      <c r="I6515" t="b">
        <f t="shared" si="915"/>
        <v>1</v>
      </c>
      <c r="J6515" t="b">
        <f t="shared" si="916"/>
        <v>1</v>
      </c>
    </row>
    <row r="6516" spans="1:10">
      <c r="A6516" s="1" t="s">
        <v>421</v>
      </c>
      <c r="B6516" t="str">
        <f t="shared" si="910"/>
        <v xml:space="preserve"> gryfiński </v>
      </c>
      <c r="C6516" s="4" t="s">
        <v>6</v>
      </c>
      <c r="D6516" s="6">
        <v>3954</v>
      </c>
      <c r="E6516" s="6">
        <v>1972</v>
      </c>
      <c r="F6516" s="6">
        <v>1982</v>
      </c>
      <c r="G6516" t="b">
        <f t="shared" si="913"/>
        <v>0</v>
      </c>
      <c r="H6516" t="b">
        <f t="shared" si="914"/>
        <v>1</v>
      </c>
      <c r="I6516" t="b">
        <f t="shared" si="915"/>
        <v>1</v>
      </c>
      <c r="J6516" t="b">
        <f t="shared" si="916"/>
        <v>0</v>
      </c>
    </row>
    <row r="6517" spans="1:10">
      <c r="A6517" s="1" t="s">
        <v>421</v>
      </c>
      <c r="B6517" t="str">
        <f t="shared" si="910"/>
        <v xml:space="preserve"> gryfiński </v>
      </c>
      <c r="C6517" s="4" t="s">
        <v>7</v>
      </c>
      <c r="D6517" s="6">
        <v>4595</v>
      </c>
      <c r="E6517" s="6">
        <v>2377</v>
      </c>
      <c r="F6517" s="6">
        <v>2218</v>
      </c>
      <c r="G6517" t="b">
        <f t="shared" si="913"/>
        <v>0</v>
      </c>
      <c r="H6517" t="b">
        <f t="shared" si="914"/>
        <v>1</v>
      </c>
      <c r="I6517" t="b">
        <f t="shared" si="915"/>
        <v>1</v>
      </c>
      <c r="J6517" t="b">
        <f t="shared" si="916"/>
        <v>0</v>
      </c>
    </row>
    <row r="6518" spans="1:10">
      <c r="A6518" s="1" t="s">
        <v>421</v>
      </c>
      <c r="B6518" t="str">
        <f t="shared" si="910"/>
        <v xml:space="preserve"> gryfiński </v>
      </c>
      <c r="C6518" s="4" t="s">
        <v>8</v>
      </c>
      <c r="D6518" s="6">
        <v>4173</v>
      </c>
      <c r="E6518" s="6">
        <v>2149</v>
      </c>
      <c r="F6518" s="6">
        <v>2024</v>
      </c>
      <c r="G6518" t="b">
        <f t="shared" si="913"/>
        <v>0</v>
      </c>
      <c r="H6518" t="b">
        <f t="shared" si="914"/>
        <v>1</v>
      </c>
      <c r="I6518" t="b">
        <f t="shared" si="915"/>
        <v>1</v>
      </c>
      <c r="J6518" t="b">
        <f t="shared" si="916"/>
        <v>0</v>
      </c>
    </row>
    <row r="6519" spans="1:10">
      <c r="A6519" s="1" t="s">
        <v>421</v>
      </c>
      <c r="B6519" t="str">
        <f t="shared" si="910"/>
        <v xml:space="preserve"> gryfiński </v>
      </c>
      <c r="C6519" s="4" t="s">
        <v>9</v>
      </c>
      <c r="D6519" s="6">
        <v>4313</v>
      </c>
      <c r="E6519" s="6">
        <v>2210</v>
      </c>
      <c r="F6519" s="6">
        <v>2103</v>
      </c>
      <c r="G6519" t="b">
        <f t="shared" si="913"/>
        <v>0</v>
      </c>
      <c r="H6519" t="b">
        <f t="shared" si="914"/>
        <v>1</v>
      </c>
      <c r="I6519" t="b">
        <f t="shared" si="915"/>
        <v>1</v>
      </c>
      <c r="J6519" t="b">
        <f t="shared" si="916"/>
        <v>0</v>
      </c>
    </row>
    <row r="6520" spans="1:10">
      <c r="A6520" s="1" t="s">
        <v>421</v>
      </c>
      <c r="B6520" t="str">
        <f t="shared" ref="B6520:B6583" si="919">IF(C6519="65+",C6520,B6519)</f>
        <v xml:space="preserve"> gryfiński </v>
      </c>
      <c r="C6520" s="4" t="s">
        <v>10</v>
      </c>
      <c r="D6520" s="6">
        <v>5629</v>
      </c>
      <c r="E6520" s="6">
        <v>2891</v>
      </c>
      <c r="F6520" s="6">
        <v>2738</v>
      </c>
      <c r="G6520" t="b">
        <f t="shared" si="913"/>
        <v>0</v>
      </c>
      <c r="H6520" t="b">
        <f t="shared" si="914"/>
        <v>1</v>
      </c>
      <c r="I6520" t="b">
        <f t="shared" si="915"/>
        <v>1</v>
      </c>
      <c r="J6520" t="b">
        <f t="shared" si="916"/>
        <v>0</v>
      </c>
    </row>
    <row r="6521" spans="1:10">
      <c r="A6521" s="1" t="s">
        <v>421</v>
      </c>
      <c r="B6521" t="str">
        <f t="shared" si="919"/>
        <v xml:space="preserve"> gryfiński </v>
      </c>
      <c r="C6521" s="4" t="s">
        <v>11</v>
      </c>
      <c r="D6521" s="6">
        <v>6093</v>
      </c>
      <c r="E6521" s="6">
        <v>3151</v>
      </c>
      <c r="F6521" s="6">
        <v>2942</v>
      </c>
      <c r="G6521" t="b">
        <f t="shared" si="913"/>
        <v>0</v>
      </c>
      <c r="H6521" t="b">
        <f t="shared" si="914"/>
        <v>1</v>
      </c>
      <c r="I6521" t="b">
        <f t="shared" si="915"/>
        <v>1</v>
      </c>
      <c r="J6521" t="b">
        <f t="shared" si="916"/>
        <v>0</v>
      </c>
    </row>
    <row r="6522" spans="1:10">
      <c r="A6522" s="1" t="s">
        <v>421</v>
      </c>
      <c r="B6522" t="str">
        <f t="shared" si="919"/>
        <v xml:space="preserve"> gryfiński </v>
      </c>
      <c r="C6522" s="4" t="s">
        <v>12</v>
      </c>
      <c r="D6522" s="6">
        <v>6796</v>
      </c>
      <c r="E6522" s="6">
        <v>3552</v>
      </c>
      <c r="F6522" s="6">
        <v>3244</v>
      </c>
      <c r="G6522" t="b">
        <f t="shared" si="913"/>
        <v>0</v>
      </c>
      <c r="H6522" t="b">
        <f t="shared" si="914"/>
        <v>1</v>
      </c>
      <c r="I6522" t="b">
        <f t="shared" si="915"/>
        <v>1</v>
      </c>
      <c r="J6522" t="b">
        <f t="shared" si="916"/>
        <v>0</v>
      </c>
    </row>
    <row r="6523" spans="1:10">
      <c r="A6523" s="1" t="s">
        <v>421</v>
      </c>
      <c r="B6523" t="str">
        <f t="shared" si="919"/>
        <v xml:space="preserve"> gryfiński </v>
      </c>
      <c r="C6523" s="4" t="s">
        <v>13</v>
      </c>
      <c r="D6523" s="6">
        <v>6788</v>
      </c>
      <c r="E6523" s="6">
        <v>3466</v>
      </c>
      <c r="F6523" s="6">
        <v>3322</v>
      </c>
      <c r="G6523" t="b">
        <f t="shared" si="913"/>
        <v>0</v>
      </c>
      <c r="H6523" t="b">
        <f t="shared" si="914"/>
        <v>1</v>
      </c>
      <c r="I6523" t="b">
        <f t="shared" si="915"/>
        <v>1</v>
      </c>
      <c r="J6523" t="b">
        <f t="shared" si="916"/>
        <v>0</v>
      </c>
    </row>
    <row r="6524" spans="1:10">
      <c r="A6524" s="1" t="s">
        <v>421</v>
      </c>
      <c r="B6524" t="str">
        <f t="shared" si="919"/>
        <v xml:space="preserve"> gryfiński </v>
      </c>
      <c r="C6524" s="4" t="s">
        <v>14</v>
      </c>
      <c r="D6524" s="6">
        <v>6093</v>
      </c>
      <c r="E6524" s="6">
        <v>3151</v>
      </c>
      <c r="F6524" s="6">
        <v>2942</v>
      </c>
      <c r="G6524" t="b">
        <f t="shared" si="913"/>
        <v>0</v>
      </c>
      <c r="H6524" t="b">
        <f t="shared" si="914"/>
        <v>1</v>
      </c>
      <c r="I6524" t="b">
        <f t="shared" si="915"/>
        <v>1</v>
      </c>
      <c r="J6524" t="b">
        <f t="shared" si="916"/>
        <v>0</v>
      </c>
    </row>
    <row r="6525" spans="1:10">
      <c r="A6525" s="1" t="s">
        <v>421</v>
      </c>
      <c r="B6525" t="str">
        <f t="shared" si="919"/>
        <v xml:space="preserve"> gryfiński </v>
      </c>
      <c r="C6525" s="4" t="s">
        <v>15</v>
      </c>
      <c r="D6525" s="6">
        <v>4992</v>
      </c>
      <c r="E6525" s="6">
        <v>2582</v>
      </c>
      <c r="F6525" s="6">
        <v>2410</v>
      </c>
      <c r="G6525" t="b">
        <f t="shared" si="913"/>
        <v>0</v>
      </c>
      <c r="H6525" t="b">
        <f t="shared" si="914"/>
        <v>1</v>
      </c>
      <c r="I6525" t="b">
        <f t="shared" si="915"/>
        <v>1</v>
      </c>
      <c r="J6525" t="b">
        <f t="shared" si="916"/>
        <v>0</v>
      </c>
    </row>
    <row r="6526" spans="1:10">
      <c r="A6526" s="1" t="s">
        <v>421</v>
      </c>
      <c r="B6526" t="str">
        <f t="shared" si="919"/>
        <v xml:space="preserve"> gryfiński </v>
      </c>
      <c r="C6526" s="4" t="s">
        <v>16</v>
      </c>
      <c r="D6526" s="6">
        <v>5320</v>
      </c>
      <c r="E6526" s="6">
        <v>2716</v>
      </c>
      <c r="F6526" s="6">
        <v>2604</v>
      </c>
      <c r="G6526" t="b">
        <f t="shared" si="913"/>
        <v>0</v>
      </c>
      <c r="H6526" t="b">
        <f t="shared" si="914"/>
        <v>1</v>
      </c>
      <c r="I6526" t="b">
        <f t="shared" si="915"/>
        <v>1</v>
      </c>
      <c r="J6526" t="b">
        <f t="shared" si="916"/>
        <v>0</v>
      </c>
    </row>
    <row r="6527" spans="1:10">
      <c r="A6527" s="1" t="s">
        <v>421</v>
      </c>
      <c r="B6527" t="str">
        <f t="shared" si="919"/>
        <v xml:space="preserve"> gryfiński </v>
      </c>
      <c r="C6527" s="4" t="s">
        <v>17</v>
      </c>
      <c r="D6527" s="6">
        <v>6517</v>
      </c>
      <c r="E6527" s="6">
        <v>3160</v>
      </c>
      <c r="F6527" s="6">
        <v>3357</v>
      </c>
      <c r="G6527" t="b">
        <f t="shared" si="913"/>
        <v>0</v>
      </c>
      <c r="H6527" t="b">
        <f t="shared" si="914"/>
        <v>1</v>
      </c>
      <c r="I6527" t="b">
        <f t="shared" si="915"/>
        <v>1</v>
      </c>
      <c r="J6527" t="b">
        <f t="shared" si="916"/>
        <v>0</v>
      </c>
    </row>
    <row r="6528" spans="1:10">
      <c r="A6528" s="1" t="s">
        <v>421</v>
      </c>
      <c r="B6528" t="str">
        <f t="shared" si="919"/>
        <v xml:space="preserve"> gryfiński </v>
      </c>
      <c r="C6528" s="4" t="s">
        <v>18</v>
      </c>
      <c r="D6528" s="6">
        <v>6428</v>
      </c>
      <c r="E6528" s="6">
        <v>3166</v>
      </c>
      <c r="F6528" s="6">
        <v>3262</v>
      </c>
      <c r="G6528" t="b">
        <f t="shared" si="913"/>
        <v>0</v>
      </c>
      <c r="H6528" t="b">
        <f t="shared" si="914"/>
        <v>1</v>
      </c>
      <c r="I6528" t="b">
        <f t="shared" si="915"/>
        <v>1</v>
      </c>
      <c r="J6528" t="b">
        <f t="shared" si="916"/>
        <v>0</v>
      </c>
    </row>
    <row r="6529" spans="1:10">
      <c r="A6529" s="1" t="s">
        <v>421</v>
      </c>
      <c r="B6529" t="str">
        <f t="shared" si="919"/>
        <v xml:space="preserve"> gryfiński </v>
      </c>
      <c r="C6529" s="4" t="s">
        <v>19</v>
      </c>
      <c r="D6529" s="6">
        <v>4903</v>
      </c>
      <c r="E6529" s="6">
        <v>2360</v>
      </c>
      <c r="F6529" s="6">
        <v>2543</v>
      </c>
      <c r="G6529" t="b">
        <f t="shared" si="913"/>
        <v>0</v>
      </c>
      <c r="H6529" t="b">
        <f t="shared" si="914"/>
        <v>1</v>
      </c>
      <c r="I6529" t="b">
        <f t="shared" si="915"/>
        <v>1</v>
      </c>
      <c r="J6529" t="b">
        <f t="shared" si="916"/>
        <v>0</v>
      </c>
    </row>
    <row r="6530" spans="1:10">
      <c r="A6530" s="1" t="s">
        <v>421</v>
      </c>
      <c r="B6530" t="str">
        <f t="shared" si="919"/>
        <v xml:space="preserve"> gryfiński </v>
      </c>
      <c r="C6530" s="4" t="s">
        <v>5</v>
      </c>
      <c r="D6530" s="6">
        <v>6709</v>
      </c>
      <c r="E6530" s="6">
        <v>2361</v>
      </c>
      <c r="F6530" s="6">
        <v>4348</v>
      </c>
      <c r="G6530" t="b">
        <f t="shared" si="913"/>
        <v>1</v>
      </c>
      <c r="H6530" t="b">
        <f t="shared" si="914"/>
        <v>1</v>
      </c>
      <c r="I6530" t="b">
        <f t="shared" si="915"/>
        <v>0</v>
      </c>
      <c r="J6530" t="b">
        <f t="shared" si="916"/>
        <v>0</v>
      </c>
    </row>
    <row r="6531" spans="1:10">
      <c r="A6531" s="1" t="s">
        <v>421</v>
      </c>
      <c r="B6531" t="str">
        <f t="shared" si="919"/>
        <v xml:space="preserve"> gryfiński </v>
      </c>
      <c r="C6531" s="4" t="s">
        <v>4</v>
      </c>
      <c r="D6531" s="6">
        <f>SUM(D6529:D6530)</f>
        <v>11612</v>
      </c>
      <c r="E6531" s="6">
        <f>SUM(E6529:E6530)</f>
        <v>4721</v>
      </c>
      <c r="F6531" s="6">
        <f t="shared" ref="F6531" si="920">SUM(F6529:F6530)</f>
        <v>6891</v>
      </c>
      <c r="G6531" t="b">
        <f t="shared" si="913"/>
        <v>1</v>
      </c>
      <c r="H6531" t="b">
        <f t="shared" si="914"/>
        <v>0</v>
      </c>
      <c r="I6531" t="b">
        <f t="shared" si="915"/>
        <v>1</v>
      </c>
      <c r="J6531" t="b">
        <f t="shared" si="916"/>
        <v>0</v>
      </c>
    </row>
    <row r="6532" spans="1:10">
      <c r="A6532" s="1" t="s">
        <v>421</v>
      </c>
      <c r="B6532" t="str">
        <f t="shared" si="919"/>
        <v xml:space="preserve"> kamieński </v>
      </c>
      <c r="C6532" s="4" t="s">
        <v>395</v>
      </c>
      <c r="D6532" s="6">
        <v>47367</v>
      </c>
      <c r="E6532" s="6">
        <v>23271</v>
      </c>
      <c r="F6532" s="6">
        <v>24096</v>
      </c>
      <c r="G6532" t="b">
        <f t="shared" si="913"/>
        <v>1</v>
      </c>
      <c r="H6532" t="b">
        <f t="shared" si="914"/>
        <v>1</v>
      </c>
      <c r="I6532" t="b">
        <f t="shared" si="915"/>
        <v>1</v>
      </c>
      <c r="J6532" t="b">
        <f t="shared" si="916"/>
        <v>1</v>
      </c>
    </row>
    <row r="6533" spans="1:10">
      <c r="A6533" s="1" t="s">
        <v>421</v>
      </c>
      <c r="B6533" t="str">
        <f t="shared" si="919"/>
        <v xml:space="preserve"> kamieński </v>
      </c>
      <c r="C6533" s="4" t="s">
        <v>6</v>
      </c>
      <c r="D6533" s="6">
        <v>1935</v>
      </c>
      <c r="E6533" s="6">
        <v>1005</v>
      </c>
      <c r="F6533" s="6">
        <v>930</v>
      </c>
      <c r="G6533" t="b">
        <f t="shared" si="913"/>
        <v>0</v>
      </c>
      <c r="H6533" t="b">
        <f t="shared" si="914"/>
        <v>1</v>
      </c>
      <c r="I6533" t="b">
        <f t="shared" si="915"/>
        <v>1</v>
      </c>
      <c r="J6533" t="b">
        <f t="shared" si="916"/>
        <v>0</v>
      </c>
    </row>
    <row r="6534" spans="1:10">
      <c r="A6534" s="1" t="s">
        <v>421</v>
      </c>
      <c r="B6534" t="str">
        <f t="shared" si="919"/>
        <v xml:space="preserve"> kamieński </v>
      </c>
      <c r="C6534" s="4" t="s">
        <v>7</v>
      </c>
      <c r="D6534" s="6">
        <v>2340</v>
      </c>
      <c r="E6534" s="6">
        <v>1185</v>
      </c>
      <c r="F6534" s="6">
        <v>1155</v>
      </c>
      <c r="G6534" t="b">
        <f t="shared" si="913"/>
        <v>0</v>
      </c>
      <c r="H6534" t="b">
        <f t="shared" si="914"/>
        <v>1</v>
      </c>
      <c r="I6534" t="b">
        <f t="shared" si="915"/>
        <v>1</v>
      </c>
      <c r="J6534" t="b">
        <f t="shared" si="916"/>
        <v>0</v>
      </c>
    </row>
    <row r="6535" spans="1:10">
      <c r="A6535" s="1" t="s">
        <v>421</v>
      </c>
      <c r="B6535" t="str">
        <f t="shared" si="919"/>
        <v xml:space="preserve"> kamieński </v>
      </c>
      <c r="C6535" s="4" t="s">
        <v>8</v>
      </c>
      <c r="D6535" s="6">
        <v>2197</v>
      </c>
      <c r="E6535" s="6">
        <v>1121</v>
      </c>
      <c r="F6535" s="6">
        <v>1076</v>
      </c>
      <c r="G6535" t="b">
        <f t="shared" si="913"/>
        <v>0</v>
      </c>
      <c r="H6535" t="b">
        <f t="shared" si="914"/>
        <v>1</v>
      </c>
      <c r="I6535" t="b">
        <f t="shared" si="915"/>
        <v>1</v>
      </c>
      <c r="J6535" t="b">
        <f t="shared" si="916"/>
        <v>0</v>
      </c>
    </row>
    <row r="6536" spans="1:10">
      <c r="A6536" s="1" t="s">
        <v>421</v>
      </c>
      <c r="B6536" t="str">
        <f t="shared" si="919"/>
        <v xml:space="preserve"> kamieński </v>
      </c>
      <c r="C6536" s="4" t="s">
        <v>9</v>
      </c>
      <c r="D6536" s="6">
        <v>2157</v>
      </c>
      <c r="E6536" s="6">
        <v>1075</v>
      </c>
      <c r="F6536" s="6">
        <v>1082</v>
      </c>
      <c r="G6536" t="b">
        <f t="shared" si="913"/>
        <v>0</v>
      </c>
      <c r="H6536" t="b">
        <f t="shared" si="914"/>
        <v>1</v>
      </c>
      <c r="I6536" t="b">
        <f t="shared" si="915"/>
        <v>1</v>
      </c>
      <c r="J6536" t="b">
        <f t="shared" si="916"/>
        <v>0</v>
      </c>
    </row>
    <row r="6537" spans="1:10">
      <c r="A6537" s="1" t="s">
        <v>421</v>
      </c>
      <c r="B6537" t="str">
        <f t="shared" si="919"/>
        <v xml:space="preserve"> kamieński </v>
      </c>
      <c r="C6537" s="4" t="s">
        <v>10</v>
      </c>
      <c r="D6537" s="6">
        <v>2998</v>
      </c>
      <c r="E6537" s="6">
        <v>1544</v>
      </c>
      <c r="F6537" s="6">
        <v>1454</v>
      </c>
      <c r="G6537" t="b">
        <f t="shared" si="913"/>
        <v>0</v>
      </c>
      <c r="H6537" t="b">
        <f t="shared" si="914"/>
        <v>1</v>
      </c>
      <c r="I6537" t="b">
        <f t="shared" si="915"/>
        <v>1</v>
      </c>
      <c r="J6537" t="b">
        <f t="shared" si="916"/>
        <v>0</v>
      </c>
    </row>
    <row r="6538" spans="1:10">
      <c r="A6538" s="1" t="s">
        <v>421</v>
      </c>
      <c r="B6538" t="str">
        <f t="shared" si="919"/>
        <v xml:space="preserve"> kamieński </v>
      </c>
      <c r="C6538" s="4" t="s">
        <v>11</v>
      </c>
      <c r="D6538" s="6">
        <v>3483</v>
      </c>
      <c r="E6538" s="6">
        <v>1858</v>
      </c>
      <c r="F6538" s="6">
        <v>1625</v>
      </c>
      <c r="G6538" t="b">
        <f t="shared" si="913"/>
        <v>0</v>
      </c>
      <c r="H6538" t="b">
        <f t="shared" si="914"/>
        <v>1</v>
      </c>
      <c r="I6538" t="b">
        <f t="shared" si="915"/>
        <v>1</v>
      </c>
      <c r="J6538" t="b">
        <f t="shared" si="916"/>
        <v>0</v>
      </c>
    </row>
    <row r="6539" spans="1:10">
      <c r="A6539" s="1" t="s">
        <v>421</v>
      </c>
      <c r="B6539" t="str">
        <f t="shared" si="919"/>
        <v xml:space="preserve"> kamieński </v>
      </c>
      <c r="C6539" s="4" t="s">
        <v>12</v>
      </c>
      <c r="D6539" s="6">
        <v>3900</v>
      </c>
      <c r="E6539" s="6">
        <v>2012</v>
      </c>
      <c r="F6539" s="6">
        <v>1888</v>
      </c>
      <c r="G6539" t="b">
        <f t="shared" si="913"/>
        <v>0</v>
      </c>
      <c r="H6539" t="b">
        <f t="shared" si="914"/>
        <v>1</v>
      </c>
      <c r="I6539" t="b">
        <f t="shared" si="915"/>
        <v>1</v>
      </c>
      <c r="J6539" t="b">
        <f t="shared" si="916"/>
        <v>0</v>
      </c>
    </row>
    <row r="6540" spans="1:10">
      <c r="A6540" s="1" t="s">
        <v>421</v>
      </c>
      <c r="B6540" t="str">
        <f t="shared" si="919"/>
        <v xml:space="preserve"> kamieński </v>
      </c>
      <c r="C6540" s="4" t="s">
        <v>13</v>
      </c>
      <c r="D6540" s="6">
        <v>3716</v>
      </c>
      <c r="E6540" s="6">
        <v>1934</v>
      </c>
      <c r="F6540" s="6">
        <v>1782</v>
      </c>
      <c r="G6540" t="b">
        <f t="shared" si="913"/>
        <v>0</v>
      </c>
      <c r="H6540" t="b">
        <f t="shared" si="914"/>
        <v>1</v>
      </c>
      <c r="I6540" t="b">
        <f t="shared" si="915"/>
        <v>1</v>
      </c>
      <c r="J6540" t="b">
        <f t="shared" si="916"/>
        <v>0</v>
      </c>
    </row>
    <row r="6541" spans="1:10">
      <c r="A6541" s="1" t="s">
        <v>421</v>
      </c>
      <c r="B6541" t="str">
        <f t="shared" si="919"/>
        <v xml:space="preserve"> kamieński </v>
      </c>
      <c r="C6541" s="4" t="s">
        <v>14</v>
      </c>
      <c r="D6541" s="6">
        <v>3277</v>
      </c>
      <c r="E6541" s="6">
        <v>1697</v>
      </c>
      <c r="F6541" s="6">
        <v>1580</v>
      </c>
      <c r="G6541" t="b">
        <f t="shared" si="913"/>
        <v>0</v>
      </c>
      <c r="H6541" t="b">
        <f t="shared" si="914"/>
        <v>1</v>
      </c>
      <c r="I6541" t="b">
        <f t="shared" si="915"/>
        <v>1</v>
      </c>
      <c r="J6541" t="b">
        <f t="shared" si="916"/>
        <v>0</v>
      </c>
    </row>
    <row r="6542" spans="1:10">
      <c r="A6542" s="1" t="s">
        <v>421</v>
      </c>
      <c r="B6542" t="str">
        <f t="shared" si="919"/>
        <v xml:space="preserve"> kamieński </v>
      </c>
      <c r="C6542" s="4" t="s">
        <v>15</v>
      </c>
      <c r="D6542" s="6">
        <v>2748</v>
      </c>
      <c r="E6542" s="6">
        <v>1372</v>
      </c>
      <c r="F6542" s="6">
        <v>1376</v>
      </c>
      <c r="G6542" t="b">
        <f t="shared" si="913"/>
        <v>0</v>
      </c>
      <c r="H6542" t="b">
        <f t="shared" si="914"/>
        <v>1</v>
      </c>
      <c r="I6542" t="b">
        <f t="shared" si="915"/>
        <v>1</v>
      </c>
      <c r="J6542" t="b">
        <f t="shared" si="916"/>
        <v>0</v>
      </c>
    </row>
    <row r="6543" spans="1:10">
      <c r="A6543" s="1" t="s">
        <v>421</v>
      </c>
      <c r="B6543" t="str">
        <f t="shared" si="919"/>
        <v xml:space="preserve"> kamieński </v>
      </c>
      <c r="C6543" s="4" t="s">
        <v>16</v>
      </c>
      <c r="D6543" s="6">
        <v>3055</v>
      </c>
      <c r="E6543" s="6">
        <v>1558</v>
      </c>
      <c r="F6543" s="6">
        <v>1497</v>
      </c>
      <c r="G6543" t="b">
        <f t="shared" si="913"/>
        <v>0</v>
      </c>
      <c r="H6543" t="b">
        <f t="shared" si="914"/>
        <v>1</v>
      </c>
      <c r="I6543" t="b">
        <f t="shared" si="915"/>
        <v>1</v>
      </c>
      <c r="J6543" t="b">
        <f t="shared" si="916"/>
        <v>0</v>
      </c>
    </row>
    <row r="6544" spans="1:10">
      <c r="A6544" s="1" t="s">
        <v>421</v>
      </c>
      <c r="B6544" t="str">
        <f t="shared" si="919"/>
        <v xml:space="preserve"> kamieński </v>
      </c>
      <c r="C6544" s="4" t="s">
        <v>17</v>
      </c>
      <c r="D6544" s="6">
        <v>4130</v>
      </c>
      <c r="E6544" s="6">
        <v>1992</v>
      </c>
      <c r="F6544" s="6">
        <v>2138</v>
      </c>
      <c r="G6544" t="b">
        <f t="shared" si="913"/>
        <v>0</v>
      </c>
      <c r="H6544" t="b">
        <f t="shared" si="914"/>
        <v>1</v>
      </c>
      <c r="I6544" t="b">
        <f t="shared" si="915"/>
        <v>1</v>
      </c>
      <c r="J6544" t="b">
        <f t="shared" si="916"/>
        <v>0</v>
      </c>
    </row>
    <row r="6545" spans="1:10">
      <c r="A6545" s="1" t="s">
        <v>421</v>
      </c>
      <c r="B6545" t="str">
        <f t="shared" si="919"/>
        <v xml:space="preserve"> kamieński </v>
      </c>
      <c r="C6545" s="4" t="s">
        <v>18</v>
      </c>
      <c r="D6545" s="6">
        <v>4187</v>
      </c>
      <c r="E6545" s="6">
        <v>2025</v>
      </c>
      <c r="F6545" s="6">
        <v>2162</v>
      </c>
      <c r="G6545" t="b">
        <f t="shared" si="913"/>
        <v>0</v>
      </c>
      <c r="H6545" t="b">
        <f t="shared" si="914"/>
        <v>1</v>
      </c>
      <c r="I6545" t="b">
        <f t="shared" si="915"/>
        <v>1</v>
      </c>
      <c r="J6545" t="b">
        <f t="shared" si="916"/>
        <v>0</v>
      </c>
    </row>
    <row r="6546" spans="1:10">
      <c r="A6546" s="1" t="s">
        <v>421</v>
      </c>
      <c r="B6546" t="str">
        <f t="shared" si="919"/>
        <v xml:space="preserve"> kamieński </v>
      </c>
      <c r="C6546" s="4" t="s">
        <v>19</v>
      </c>
      <c r="D6546" s="6">
        <v>3121</v>
      </c>
      <c r="E6546" s="6">
        <v>1464</v>
      </c>
      <c r="F6546" s="6">
        <v>1657</v>
      </c>
      <c r="G6546" t="b">
        <f t="shared" si="913"/>
        <v>0</v>
      </c>
      <c r="H6546" t="b">
        <f t="shared" si="914"/>
        <v>1</v>
      </c>
      <c r="I6546" t="b">
        <f t="shared" si="915"/>
        <v>1</v>
      </c>
      <c r="J6546" t="b">
        <f t="shared" si="916"/>
        <v>0</v>
      </c>
    </row>
    <row r="6547" spans="1:10">
      <c r="A6547" s="1" t="s">
        <v>421</v>
      </c>
      <c r="B6547" t="str">
        <f t="shared" si="919"/>
        <v xml:space="preserve"> kamieński </v>
      </c>
      <c r="C6547" s="4" t="s">
        <v>5</v>
      </c>
      <c r="D6547" s="6">
        <v>4123</v>
      </c>
      <c r="E6547" s="6">
        <v>1429</v>
      </c>
      <c r="F6547" s="6">
        <v>2694</v>
      </c>
      <c r="G6547" t="b">
        <f t="shared" si="913"/>
        <v>1</v>
      </c>
      <c r="H6547" t="b">
        <f t="shared" si="914"/>
        <v>1</v>
      </c>
      <c r="I6547" t="b">
        <f t="shared" si="915"/>
        <v>0</v>
      </c>
      <c r="J6547" t="b">
        <f t="shared" si="916"/>
        <v>0</v>
      </c>
    </row>
    <row r="6548" spans="1:10">
      <c r="A6548" s="1" t="s">
        <v>421</v>
      </c>
      <c r="B6548" t="str">
        <f t="shared" si="919"/>
        <v xml:space="preserve"> kamieński </v>
      </c>
      <c r="C6548" s="4" t="s">
        <v>4</v>
      </c>
      <c r="D6548" s="6">
        <f>SUM(D6546:D6547)</f>
        <v>7244</v>
      </c>
      <c r="E6548" s="6">
        <f>SUM(E6546:E6547)</f>
        <v>2893</v>
      </c>
      <c r="F6548" s="6">
        <f t="shared" ref="F6548" si="921">SUM(F6546:F6547)</f>
        <v>4351</v>
      </c>
      <c r="G6548" t="b">
        <f t="shared" si="913"/>
        <v>1</v>
      </c>
      <c r="H6548" t="b">
        <f t="shared" si="914"/>
        <v>0</v>
      </c>
      <c r="I6548" t="b">
        <f t="shared" si="915"/>
        <v>1</v>
      </c>
      <c r="J6548" t="b">
        <f t="shared" si="916"/>
        <v>0</v>
      </c>
    </row>
    <row r="6549" spans="1:10">
      <c r="A6549" s="1" t="s">
        <v>421</v>
      </c>
      <c r="B6549" t="str">
        <f t="shared" si="919"/>
        <v xml:space="preserve"> kołobrzeski </v>
      </c>
      <c r="C6549" s="4" t="s">
        <v>396</v>
      </c>
      <c r="D6549" s="6">
        <v>79519</v>
      </c>
      <c r="E6549" s="6">
        <v>38189</v>
      </c>
      <c r="F6549" s="6">
        <v>41330</v>
      </c>
      <c r="G6549" t="b">
        <f t="shared" si="913"/>
        <v>1</v>
      </c>
      <c r="H6549" t="b">
        <f t="shared" si="914"/>
        <v>1</v>
      </c>
      <c r="I6549" t="b">
        <f t="shared" si="915"/>
        <v>1</v>
      </c>
      <c r="J6549" t="b">
        <f t="shared" si="916"/>
        <v>1</v>
      </c>
    </row>
    <row r="6550" spans="1:10">
      <c r="A6550" s="1" t="s">
        <v>421</v>
      </c>
      <c r="B6550" t="str">
        <f t="shared" si="919"/>
        <v xml:space="preserve"> kołobrzeski </v>
      </c>
      <c r="C6550" s="4" t="s">
        <v>6</v>
      </c>
      <c r="D6550" s="6">
        <v>3404</v>
      </c>
      <c r="E6550" s="6">
        <v>1733</v>
      </c>
      <c r="F6550" s="6">
        <v>1671</v>
      </c>
      <c r="G6550" t="b">
        <f t="shared" si="913"/>
        <v>0</v>
      </c>
      <c r="H6550" t="b">
        <f t="shared" si="914"/>
        <v>1</v>
      </c>
      <c r="I6550" t="b">
        <f t="shared" si="915"/>
        <v>1</v>
      </c>
      <c r="J6550" t="b">
        <f t="shared" si="916"/>
        <v>0</v>
      </c>
    </row>
    <row r="6551" spans="1:10">
      <c r="A6551" s="1" t="s">
        <v>421</v>
      </c>
      <c r="B6551" t="str">
        <f t="shared" si="919"/>
        <v xml:space="preserve"> kołobrzeski </v>
      </c>
      <c r="C6551" s="4" t="s">
        <v>7</v>
      </c>
      <c r="D6551" s="6">
        <v>3992</v>
      </c>
      <c r="E6551" s="6">
        <v>2027</v>
      </c>
      <c r="F6551" s="6">
        <v>1965</v>
      </c>
      <c r="G6551" t="b">
        <f t="shared" si="913"/>
        <v>0</v>
      </c>
      <c r="H6551" t="b">
        <f t="shared" si="914"/>
        <v>1</v>
      </c>
      <c r="I6551" t="b">
        <f t="shared" si="915"/>
        <v>1</v>
      </c>
      <c r="J6551" t="b">
        <f t="shared" si="916"/>
        <v>0</v>
      </c>
    </row>
    <row r="6552" spans="1:10">
      <c r="A6552" s="1" t="s">
        <v>421</v>
      </c>
      <c r="B6552" t="str">
        <f t="shared" si="919"/>
        <v xml:space="preserve"> kołobrzeski </v>
      </c>
      <c r="C6552" s="4" t="s">
        <v>8</v>
      </c>
      <c r="D6552" s="6">
        <v>3571</v>
      </c>
      <c r="E6552" s="6">
        <v>1829</v>
      </c>
      <c r="F6552" s="6">
        <v>1742</v>
      </c>
      <c r="G6552" t="b">
        <f t="shared" si="913"/>
        <v>0</v>
      </c>
      <c r="H6552" t="b">
        <f t="shared" si="914"/>
        <v>1</v>
      </c>
      <c r="I6552" t="b">
        <f t="shared" si="915"/>
        <v>1</v>
      </c>
      <c r="J6552" t="b">
        <f t="shared" si="916"/>
        <v>0</v>
      </c>
    </row>
    <row r="6553" spans="1:10">
      <c r="A6553" s="1" t="s">
        <v>421</v>
      </c>
      <c r="B6553" t="str">
        <f t="shared" si="919"/>
        <v xml:space="preserve"> kołobrzeski </v>
      </c>
      <c r="C6553" s="4" t="s">
        <v>9</v>
      </c>
      <c r="D6553" s="6">
        <v>4346</v>
      </c>
      <c r="E6553" s="6">
        <v>2196</v>
      </c>
      <c r="F6553" s="6">
        <v>2150</v>
      </c>
      <c r="G6553" t="b">
        <f t="shared" si="913"/>
        <v>0</v>
      </c>
      <c r="H6553" t="b">
        <f t="shared" si="914"/>
        <v>1</v>
      </c>
      <c r="I6553" t="b">
        <f t="shared" si="915"/>
        <v>1</v>
      </c>
      <c r="J6553" t="b">
        <f t="shared" si="916"/>
        <v>0</v>
      </c>
    </row>
    <row r="6554" spans="1:10">
      <c r="A6554" s="1" t="s">
        <v>421</v>
      </c>
      <c r="B6554" t="str">
        <f t="shared" si="919"/>
        <v xml:space="preserve"> kołobrzeski </v>
      </c>
      <c r="C6554" s="4" t="s">
        <v>10</v>
      </c>
      <c r="D6554" s="6">
        <v>4492</v>
      </c>
      <c r="E6554" s="6">
        <v>2302</v>
      </c>
      <c r="F6554" s="6">
        <v>2190</v>
      </c>
      <c r="G6554" t="b">
        <f t="shared" si="913"/>
        <v>0</v>
      </c>
      <c r="H6554" t="b">
        <f t="shared" si="914"/>
        <v>1</v>
      </c>
      <c r="I6554" t="b">
        <f t="shared" si="915"/>
        <v>1</v>
      </c>
      <c r="J6554" t="b">
        <f t="shared" si="916"/>
        <v>0</v>
      </c>
    </row>
    <row r="6555" spans="1:10">
      <c r="A6555" s="1" t="s">
        <v>421</v>
      </c>
      <c r="B6555" t="str">
        <f t="shared" si="919"/>
        <v xml:space="preserve"> kołobrzeski </v>
      </c>
      <c r="C6555" s="4" t="s">
        <v>11</v>
      </c>
      <c r="D6555" s="6">
        <v>5337</v>
      </c>
      <c r="E6555" s="6">
        <v>2704</v>
      </c>
      <c r="F6555" s="6">
        <v>2633</v>
      </c>
      <c r="G6555" t="b">
        <f t="shared" ref="G6555:G6618" si="922">IFERROR(IF(SEARCH(" - ",C6555)&gt;0,FALSE,TRUE),TRUE)</f>
        <v>0</v>
      </c>
      <c r="H6555" t="b">
        <f t="shared" ref="H6555:H6618" si="923">IFERROR(IF(SEARCH("65+",C6555)&gt;0,FALSE,TRUE),TRUE)</f>
        <v>1</v>
      </c>
      <c r="I6555" t="b">
        <f t="shared" ref="I6555:I6618" si="924">IFERROR(IF(SEARCH("70",C6555)&gt;0,FALSE,TRUE),TRUE)</f>
        <v>1</v>
      </c>
      <c r="J6555" t="b">
        <f t="shared" ref="J6555:J6618" si="925">AND(G6555:I6555)</f>
        <v>0</v>
      </c>
    </row>
    <row r="6556" spans="1:10">
      <c r="A6556" s="1" t="s">
        <v>421</v>
      </c>
      <c r="B6556" t="str">
        <f t="shared" si="919"/>
        <v xml:space="preserve"> kołobrzeski </v>
      </c>
      <c r="C6556" s="4" t="s">
        <v>12</v>
      </c>
      <c r="D6556" s="6">
        <v>6261</v>
      </c>
      <c r="E6556" s="6">
        <v>3141</v>
      </c>
      <c r="F6556" s="6">
        <v>3120</v>
      </c>
      <c r="G6556" t="b">
        <f t="shared" si="922"/>
        <v>0</v>
      </c>
      <c r="H6556" t="b">
        <f t="shared" si="923"/>
        <v>1</v>
      </c>
      <c r="I6556" t="b">
        <f t="shared" si="924"/>
        <v>1</v>
      </c>
      <c r="J6556" t="b">
        <f t="shared" si="925"/>
        <v>0</v>
      </c>
    </row>
    <row r="6557" spans="1:10">
      <c r="A6557" s="1" t="s">
        <v>421</v>
      </c>
      <c r="B6557" t="str">
        <f t="shared" si="919"/>
        <v xml:space="preserve"> kołobrzeski </v>
      </c>
      <c r="C6557" s="4" t="s">
        <v>13</v>
      </c>
      <c r="D6557" s="6">
        <v>6431</v>
      </c>
      <c r="E6557" s="6">
        <v>3221</v>
      </c>
      <c r="F6557" s="6">
        <v>3210</v>
      </c>
      <c r="G6557" t="b">
        <f t="shared" si="922"/>
        <v>0</v>
      </c>
      <c r="H6557" t="b">
        <f t="shared" si="923"/>
        <v>1</v>
      </c>
      <c r="I6557" t="b">
        <f t="shared" si="924"/>
        <v>1</v>
      </c>
      <c r="J6557" t="b">
        <f t="shared" si="925"/>
        <v>0</v>
      </c>
    </row>
    <row r="6558" spans="1:10">
      <c r="A6558" s="1" t="s">
        <v>421</v>
      </c>
      <c r="B6558" t="str">
        <f t="shared" si="919"/>
        <v xml:space="preserve"> kołobrzeski </v>
      </c>
      <c r="C6558" s="4" t="s">
        <v>14</v>
      </c>
      <c r="D6558" s="6">
        <v>5854</v>
      </c>
      <c r="E6558" s="6">
        <v>2976</v>
      </c>
      <c r="F6558" s="6">
        <v>2878</v>
      </c>
      <c r="G6558" t="b">
        <f t="shared" si="922"/>
        <v>0</v>
      </c>
      <c r="H6558" t="b">
        <f t="shared" si="923"/>
        <v>1</v>
      </c>
      <c r="I6558" t="b">
        <f t="shared" si="924"/>
        <v>1</v>
      </c>
      <c r="J6558" t="b">
        <f t="shared" si="925"/>
        <v>0</v>
      </c>
    </row>
    <row r="6559" spans="1:10">
      <c r="A6559" s="1" t="s">
        <v>421</v>
      </c>
      <c r="B6559" t="str">
        <f t="shared" si="919"/>
        <v xml:space="preserve"> kołobrzeski </v>
      </c>
      <c r="C6559" s="4" t="s">
        <v>15</v>
      </c>
      <c r="D6559" s="6">
        <v>4935</v>
      </c>
      <c r="E6559" s="6">
        <v>2419</v>
      </c>
      <c r="F6559" s="6">
        <v>2516</v>
      </c>
      <c r="G6559" t="b">
        <f t="shared" si="922"/>
        <v>0</v>
      </c>
      <c r="H6559" t="b">
        <f t="shared" si="923"/>
        <v>1</v>
      </c>
      <c r="I6559" t="b">
        <f t="shared" si="924"/>
        <v>1</v>
      </c>
      <c r="J6559" t="b">
        <f t="shared" si="925"/>
        <v>0</v>
      </c>
    </row>
    <row r="6560" spans="1:10">
      <c r="A6560" s="1" t="s">
        <v>421</v>
      </c>
      <c r="B6560" t="str">
        <f t="shared" si="919"/>
        <v xml:space="preserve"> kołobrzeski </v>
      </c>
      <c r="C6560" s="4" t="s">
        <v>16</v>
      </c>
      <c r="D6560" s="6">
        <v>5222</v>
      </c>
      <c r="E6560" s="6">
        <v>2541</v>
      </c>
      <c r="F6560" s="6">
        <v>2681</v>
      </c>
      <c r="G6560" t="b">
        <f t="shared" si="922"/>
        <v>0</v>
      </c>
      <c r="H6560" t="b">
        <f t="shared" si="923"/>
        <v>1</v>
      </c>
      <c r="I6560" t="b">
        <f t="shared" si="924"/>
        <v>1</v>
      </c>
      <c r="J6560" t="b">
        <f t="shared" si="925"/>
        <v>0</v>
      </c>
    </row>
    <row r="6561" spans="1:10">
      <c r="A6561" s="1" t="s">
        <v>421</v>
      </c>
      <c r="B6561" t="str">
        <f t="shared" si="919"/>
        <v xml:space="preserve"> kołobrzeski </v>
      </c>
      <c r="C6561" s="4" t="s">
        <v>17</v>
      </c>
      <c r="D6561" s="6">
        <v>6377</v>
      </c>
      <c r="E6561" s="6">
        <v>3029</v>
      </c>
      <c r="F6561" s="6">
        <v>3348</v>
      </c>
      <c r="G6561" t="b">
        <f t="shared" si="922"/>
        <v>0</v>
      </c>
      <c r="H6561" t="b">
        <f t="shared" si="923"/>
        <v>1</v>
      </c>
      <c r="I6561" t="b">
        <f t="shared" si="924"/>
        <v>1</v>
      </c>
      <c r="J6561" t="b">
        <f t="shared" si="925"/>
        <v>0</v>
      </c>
    </row>
    <row r="6562" spans="1:10">
      <c r="A6562" s="1" t="s">
        <v>421</v>
      </c>
      <c r="B6562" t="str">
        <f t="shared" si="919"/>
        <v xml:space="preserve"> kołobrzeski </v>
      </c>
      <c r="C6562" s="4" t="s">
        <v>18</v>
      </c>
      <c r="D6562" s="6">
        <v>6315</v>
      </c>
      <c r="E6562" s="6">
        <v>2914</v>
      </c>
      <c r="F6562" s="6">
        <v>3401</v>
      </c>
      <c r="G6562" t="b">
        <f t="shared" si="922"/>
        <v>0</v>
      </c>
      <c r="H6562" t="b">
        <f t="shared" si="923"/>
        <v>1</v>
      </c>
      <c r="I6562" t="b">
        <f t="shared" si="924"/>
        <v>1</v>
      </c>
      <c r="J6562" t="b">
        <f t="shared" si="925"/>
        <v>0</v>
      </c>
    </row>
    <row r="6563" spans="1:10">
      <c r="A6563" s="1" t="s">
        <v>421</v>
      </c>
      <c r="B6563" t="str">
        <f t="shared" si="919"/>
        <v xml:space="preserve"> kołobrzeski </v>
      </c>
      <c r="C6563" s="4" t="s">
        <v>19</v>
      </c>
      <c r="D6563" s="6">
        <v>5258</v>
      </c>
      <c r="E6563" s="6">
        <v>2377</v>
      </c>
      <c r="F6563" s="6">
        <v>2881</v>
      </c>
      <c r="G6563" t="b">
        <f t="shared" si="922"/>
        <v>0</v>
      </c>
      <c r="H6563" t="b">
        <f t="shared" si="923"/>
        <v>1</v>
      </c>
      <c r="I6563" t="b">
        <f t="shared" si="924"/>
        <v>1</v>
      </c>
      <c r="J6563" t="b">
        <f t="shared" si="925"/>
        <v>0</v>
      </c>
    </row>
    <row r="6564" spans="1:10">
      <c r="A6564" s="1" t="s">
        <v>421</v>
      </c>
      <c r="B6564" t="str">
        <f t="shared" si="919"/>
        <v xml:space="preserve"> kołobrzeski </v>
      </c>
      <c r="C6564" s="4" t="s">
        <v>5</v>
      </c>
      <c r="D6564" s="6">
        <v>7724</v>
      </c>
      <c r="E6564" s="6">
        <v>2780</v>
      </c>
      <c r="F6564" s="6">
        <v>4944</v>
      </c>
      <c r="G6564" t="b">
        <f t="shared" si="922"/>
        <v>1</v>
      </c>
      <c r="H6564" t="b">
        <f t="shared" si="923"/>
        <v>1</v>
      </c>
      <c r="I6564" t="b">
        <f t="shared" si="924"/>
        <v>0</v>
      </c>
      <c r="J6564" t="b">
        <f t="shared" si="925"/>
        <v>0</v>
      </c>
    </row>
    <row r="6565" spans="1:10">
      <c r="A6565" s="1" t="s">
        <v>421</v>
      </c>
      <c r="B6565" t="str">
        <f t="shared" si="919"/>
        <v xml:space="preserve"> kołobrzeski </v>
      </c>
      <c r="C6565" s="4" t="s">
        <v>4</v>
      </c>
      <c r="D6565" s="6">
        <f>SUM(D6563:D6564)</f>
        <v>12982</v>
      </c>
      <c r="E6565" s="6">
        <f>SUM(E6563:E6564)</f>
        <v>5157</v>
      </c>
      <c r="F6565" s="6">
        <f t="shared" ref="F6565" si="926">SUM(F6563:F6564)</f>
        <v>7825</v>
      </c>
      <c r="G6565" t="b">
        <f t="shared" si="922"/>
        <v>1</v>
      </c>
      <c r="H6565" t="b">
        <f t="shared" si="923"/>
        <v>0</v>
      </c>
      <c r="I6565" t="b">
        <f t="shared" si="924"/>
        <v>1</v>
      </c>
      <c r="J6565" t="b">
        <f t="shared" si="925"/>
        <v>0</v>
      </c>
    </row>
    <row r="6566" spans="1:10">
      <c r="A6566" s="1" t="s">
        <v>421</v>
      </c>
      <c r="B6566" t="str">
        <f t="shared" si="919"/>
        <v xml:space="preserve"> koszaliński </v>
      </c>
      <c r="C6566" s="4" t="s">
        <v>397</v>
      </c>
      <c r="D6566" s="6">
        <v>65809</v>
      </c>
      <c r="E6566" s="6">
        <v>32826</v>
      </c>
      <c r="F6566" s="6">
        <v>32983</v>
      </c>
      <c r="G6566" t="b">
        <f t="shared" si="922"/>
        <v>1</v>
      </c>
      <c r="H6566" t="b">
        <f t="shared" si="923"/>
        <v>1</v>
      </c>
      <c r="I6566" t="b">
        <f t="shared" si="924"/>
        <v>1</v>
      </c>
      <c r="J6566" t="b">
        <f t="shared" si="925"/>
        <v>1</v>
      </c>
    </row>
    <row r="6567" spans="1:10">
      <c r="A6567" s="1" t="s">
        <v>421</v>
      </c>
      <c r="B6567" t="str">
        <f t="shared" si="919"/>
        <v xml:space="preserve"> koszaliński </v>
      </c>
      <c r="C6567" s="4" t="s">
        <v>6</v>
      </c>
      <c r="D6567" s="6">
        <v>3024</v>
      </c>
      <c r="E6567" s="6">
        <v>1566</v>
      </c>
      <c r="F6567" s="6">
        <v>1458</v>
      </c>
      <c r="G6567" t="b">
        <f t="shared" si="922"/>
        <v>0</v>
      </c>
      <c r="H6567" t="b">
        <f t="shared" si="923"/>
        <v>1</v>
      </c>
      <c r="I6567" t="b">
        <f t="shared" si="924"/>
        <v>1</v>
      </c>
      <c r="J6567" t="b">
        <f t="shared" si="925"/>
        <v>0</v>
      </c>
    </row>
    <row r="6568" spans="1:10">
      <c r="A6568" s="1" t="s">
        <v>421</v>
      </c>
      <c r="B6568" t="str">
        <f t="shared" si="919"/>
        <v xml:space="preserve"> koszaliński </v>
      </c>
      <c r="C6568" s="4" t="s">
        <v>7</v>
      </c>
      <c r="D6568" s="6">
        <v>3571</v>
      </c>
      <c r="E6568" s="6">
        <v>1777</v>
      </c>
      <c r="F6568" s="6">
        <v>1794</v>
      </c>
      <c r="G6568" t="b">
        <f t="shared" si="922"/>
        <v>0</v>
      </c>
      <c r="H6568" t="b">
        <f t="shared" si="923"/>
        <v>1</v>
      </c>
      <c r="I6568" t="b">
        <f t="shared" si="924"/>
        <v>1</v>
      </c>
      <c r="J6568" t="b">
        <f t="shared" si="925"/>
        <v>0</v>
      </c>
    </row>
    <row r="6569" spans="1:10">
      <c r="A6569" s="1" t="s">
        <v>421</v>
      </c>
      <c r="B6569" t="str">
        <f t="shared" si="919"/>
        <v xml:space="preserve"> koszaliński </v>
      </c>
      <c r="C6569" s="4" t="s">
        <v>8</v>
      </c>
      <c r="D6569" s="6">
        <v>3334</v>
      </c>
      <c r="E6569" s="6">
        <v>1696</v>
      </c>
      <c r="F6569" s="6">
        <v>1638</v>
      </c>
      <c r="G6569" t="b">
        <f t="shared" si="922"/>
        <v>0</v>
      </c>
      <c r="H6569" t="b">
        <f t="shared" si="923"/>
        <v>1</v>
      </c>
      <c r="I6569" t="b">
        <f t="shared" si="924"/>
        <v>1</v>
      </c>
      <c r="J6569" t="b">
        <f t="shared" si="925"/>
        <v>0</v>
      </c>
    </row>
    <row r="6570" spans="1:10">
      <c r="A6570" s="1" t="s">
        <v>421</v>
      </c>
      <c r="B6570" t="str">
        <f t="shared" si="919"/>
        <v xml:space="preserve"> koszaliński </v>
      </c>
      <c r="C6570" s="4" t="s">
        <v>9</v>
      </c>
      <c r="D6570" s="6">
        <v>3783</v>
      </c>
      <c r="E6570" s="6">
        <v>1946</v>
      </c>
      <c r="F6570" s="6">
        <v>1837</v>
      </c>
      <c r="G6570" t="b">
        <f t="shared" si="922"/>
        <v>0</v>
      </c>
      <c r="H6570" t="b">
        <f t="shared" si="923"/>
        <v>1</v>
      </c>
      <c r="I6570" t="b">
        <f t="shared" si="924"/>
        <v>1</v>
      </c>
      <c r="J6570" t="b">
        <f t="shared" si="925"/>
        <v>0</v>
      </c>
    </row>
    <row r="6571" spans="1:10">
      <c r="A6571" s="1" t="s">
        <v>421</v>
      </c>
      <c r="B6571" t="str">
        <f t="shared" si="919"/>
        <v xml:space="preserve"> koszaliński </v>
      </c>
      <c r="C6571" s="4" t="s">
        <v>10</v>
      </c>
      <c r="D6571" s="6">
        <v>4694</v>
      </c>
      <c r="E6571" s="6">
        <v>2412</v>
      </c>
      <c r="F6571" s="6">
        <v>2282</v>
      </c>
      <c r="G6571" t="b">
        <f t="shared" si="922"/>
        <v>0</v>
      </c>
      <c r="H6571" t="b">
        <f t="shared" si="923"/>
        <v>1</v>
      </c>
      <c r="I6571" t="b">
        <f t="shared" si="924"/>
        <v>1</v>
      </c>
      <c r="J6571" t="b">
        <f t="shared" si="925"/>
        <v>0</v>
      </c>
    </row>
    <row r="6572" spans="1:10">
      <c r="A6572" s="1" t="s">
        <v>421</v>
      </c>
      <c r="B6572" t="str">
        <f t="shared" si="919"/>
        <v xml:space="preserve"> koszaliński </v>
      </c>
      <c r="C6572" s="4" t="s">
        <v>11</v>
      </c>
      <c r="D6572" s="6">
        <v>4894</v>
      </c>
      <c r="E6572" s="6">
        <v>2559</v>
      </c>
      <c r="F6572" s="6">
        <v>2335</v>
      </c>
      <c r="G6572" t="b">
        <f t="shared" si="922"/>
        <v>0</v>
      </c>
      <c r="H6572" t="b">
        <f t="shared" si="923"/>
        <v>1</v>
      </c>
      <c r="I6572" t="b">
        <f t="shared" si="924"/>
        <v>1</v>
      </c>
      <c r="J6572" t="b">
        <f t="shared" si="925"/>
        <v>0</v>
      </c>
    </row>
    <row r="6573" spans="1:10">
      <c r="A6573" s="1" t="s">
        <v>421</v>
      </c>
      <c r="B6573" t="str">
        <f t="shared" si="919"/>
        <v xml:space="preserve"> koszaliński </v>
      </c>
      <c r="C6573" s="4" t="s">
        <v>12</v>
      </c>
      <c r="D6573" s="6">
        <v>5383</v>
      </c>
      <c r="E6573" s="6">
        <v>2815</v>
      </c>
      <c r="F6573" s="6">
        <v>2568</v>
      </c>
      <c r="G6573" t="b">
        <f t="shared" si="922"/>
        <v>0</v>
      </c>
      <c r="H6573" t="b">
        <f t="shared" si="923"/>
        <v>1</v>
      </c>
      <c r="I6573" t="b">
        <f t="shared" si="924"/>
        <v>1</v>
      </c>
      <c r="J6573" t="b">
        <f t="shared" si="925"/>
        <v>0</v>
      </c>
    </row>
    <row r="6574" spans="1:10">
      <c r="A6574" s="1" t="s">
        <v>421</v>
      </c>
      <c r="B6574" t="str">
        <f t="shared" si="919"/>
        <v xml:space="preserve"> koszaliński </v>
      </c>
      <c r="C6574" s="4" t="s">
        <v>13</v>
      </c>
      <c r="D6574" s="6">
        <v>5265</v>
      </c>
      <c r="E6574" s="6">
        <v>2694</v>
      </c>
      <c r="F6574" s="6">
        <v>2571</v>
      </c>
      <c r="G6574" t="b">
        <f t="shared" si="922"/>
        <v>0</v>
      </c>
      <c r="H6574" t="b">
        <f t="shared" si="923"/>
        <v>1</v>
      </c>
      <c r="I6574" t="b">
        <f t="shared" si="924"/>
        <v>1</v>
      </c>
      <c r="J6574" t="b">
        <f t="shared" si="925"/>
        <v>0</v>
      </c>
    </row>
    <row r="6575" spans="1:10">
      <c r="A6575" s="1" t="s">
        <v>421</v>
      </c>
      <c r="B6575" t="str">
        <f t="shared" si="919"/>
        <v xml:space="preserve"> koszaliński </v>
      </c>
      <c r="C6575" s="4" t="s">
        <v>14</v>
      </c>
      <c r="D6575" s="6">
        <v>4764</v>
      </c>
      <c r="E6575" s="6">
        <v>2488</v>
      </c>
      <c r="F6575" s="6">
        <v>2276</v>
      </c>
      <c r="G6575" t="b">
        <f t="shared" si="922"/>
        <v>0</v>
      </c>
      <c r="H6575" t="b">
        <f t="shared" si="923"/>
        <v>1</v>
      </c>
      <c r="I6575" t="b">
        <f t="shared" si="924"/>
        <v>1</v>
      </c>
      <c r="J6575" t="b">
        <f t="shared" si="925"/>
        <v>0</v>
      </c>
    </row>
    <row r="6576" spans="1:10">
      <c r="A6576" s="1" t="s">
        <v>421</v>
      </c>
      <c r="B6576" t="str">
        <f t="shared" si="919"/>
        <v xml:space="preserve"> koszaliński </v>
      </c>
      <c r="C6576" s="4" t="s">
        <v>15</v>
      </c>
      <c r="D6576" s="6">
        <v>4162</v>
      </c>
      <c r="E6576" s="6">
        <v>2111</v>
      </c>
      <c r="F6576" s="6">
        <v>2051</v>
      </c>
      <c r="G6576" t="b">
        <f t="shared" si="922"/>
        <v>0</v>
      </c>
      <c r="H6576" t="b">
        <f t="shared" si="923"/>
        <v>1</v>
      </c>
      <c r="I6576" t="b">
        <f t="shared" si="924"/>
        <v>1</v>
      </c>
      <c r="J6576" t="b">
        <f t="shared" si="925"/>
        <v>0</v>
      </c>
    </row>
    <row r="6577" spans="1:10">
      <c r="A6577" s="1" t="s">
        <v>421</v>
      </c>
      <c r="B6577" t="str">
        <f t="shared" si="919"/>
        <v xml:space="preserve"> koszaliński </v>
      </c>
      <c r="C6577" s="4" t="s">
        <v>16</v>
      </c>
      <c r="D6577" s="6">
        <v>4352</v>
      </c>
      <c r="E6577" s="6">
        <v>2245</v>
      </c>
      <c r="F6577" s="6">
        <v>2107</v>
      </c>
      <c r="G6577" t="b">
        <f t="shared" si="922"/>
        <v>0</v>
      </c>
      <c r="H6577" t="b">
        <f t="shared" si="923"/>
        <v>1</v>
      </c>
      <c r="I6577" t="b">
        <f t="shared" si="924"/>
        <v>1</v>
      </c>
      <c r="J6577" t="b">
        <f t="shared" si="925"/>
        <v>0</v>
      </c>
    </row>
    <row r="6578" spans="1:10">
      <c r="A6578" s="1" t="s">
        <v>421</v>
      </c>
      <c r="B6578" t="str">
        <f t="shared" si="919"/>
        <v xml:space="preserve"> koszaliński </v>
      </c>
      <c r="C6578" s="4" t="s">
        <v>17</v>
      </c>
      <c r="D6578" s="6">
        <v>5368</v>
      </c>
      <c r="E6578" s="6">
        <v>2633</v>
      </c>
      <c r="F6578" s="6">
        <v>2735</v>
      </c>
      <c r="G6578" t="b">
        <f t="shared" si="922"/>
        <v>0</v>
      </c>
      <c r="H6578" t="b">
        <f t="shared" si="923"/>
        <v>1</v>
      </c>
      <c r="I6578" t="b">
        <f t="shared" si="924"/>
        <v>1</v>
      </c>
      <c r="J6578" t="b">
        <f t="shared" si="925"/>
        <v>0</v>
      </c>
    </row>
    <row r="6579" spans="1:10">
      <c r="A6579" s="1" t="s">
        <v>421</v>
      </c>
      <c r="B6579" t="str">
        <f t="shared" si="919"/>
        <v xml:space="preserve"> koszaliński </v>
      </c>
      <c r="C6579" s="4" t="s">
        <v>18</v>
      </c>
      <c r="D6579" s="6">
        <v>4854</v>
      </c>
      <c r="E6579" s="6">
        <v>2424</v>
      </c>
      <c r="F6579" s="6">
        <v>2430</v>
      </c>
      <c r="G6579" t="b">
        <f t="shared" si="922"/>
        <v>0</v>
      </c>
      <c r="H6579" t="b">
        <f t="shared" si="923"/>
        <v>1</v>
      </c>
      <c r="I6579" t="b">
        <f t="shared" si="924"/>
        <v>1</v>
      </c>
      <c r="J6579" t="b">
        <f t="shared" si="925"/>
        <v>0</v>
      </c>
    </row>
    <row r="6580" spans="1:10">
      <c r="A6580" s="1" t="s">
        <v>421</v>
      </c>
      <c r="B6580" t="str">
        <f t="shared" si="919"/>
        <v xml:space="preserve"> koszaliński </v>
      </c>
      <c r="C6580" s="4" t="s">
        <v>19</v>
      </c>
      <c r="D6580" s="6">
        <v>3477</v>
      </c>
      <c r="E6580" s="6">
        <v>1720</v>
      </c>
      <c r="F6580" s="6">
        <v>1757</v>
      </c>
      <c r="G6580" t="b">
        <f t="shared" si="922"/>
        <v>0</v>
      </c>
      <c r="H6580" t="b">
        <f t="shared" si="923"/>
        <v>1</v>
      </c>
      <c r="I6580" t="b">
        <f t="shared" si="924"/>
        <v>1</v>
      </c>
      <c r="J6580" t="b">
        <f t="shared" si="925"/>
        <v>0</v>
      </c>
    </row>
    <row r="6581" spans="1:10">
      <c r="A6581" s="1" t="s">
        <v>421</v>
      </c>
      <c r="B6581" t="str">
        <f t="shared" si="919"/>
        <v xml:space="preserve"> koszaliński </v>
      </c>
      <c r="C6581" s="4" t="s">
        <v>5</v>
      </c>
      <c r="D6581" s="6">
        <v>4884</v>
      </c>
      <c r="E6581" s="6">
        <v>1740</v>
      </c>
      <c r="F6581" s="6">
        <v>3144</v>
      </c>
      <c r="G6581" t="b">
        <f t="shared" si="922"/>
        <v>1</v>
      </c>
      <c r="H6581" t="b">
        <f t="shared" si="923"/>
        <v>1</v>
      </c>
      <c r="I6581" t="b">
        <f t="shared" si="924"/>
        <v>0</v>
      </c>
      <c r="J6581" t="b">
        <f t="shared" si="925"/>
        <v>0</v>
      </c>
    </row>
    <row r="6582" spans="1:10">
      <c r="A6582" s="1" t="s">
        <v>421</v>
      </c>
      <c r="B6582" t="str">
        <f t="shared" si="919"/>
        <v xml:space="preserve"> koszaliński </v>
      </c>
      <c r="C6582" s="4" t="s">
        <v>4</v>
      </c>
      <c r="D6582" s="6">
        <f>SUM(D6580:D6581)</f>
        <v>8361</v>
      </c>
      <c r="E6582" s="6">
        <f>SUM(E6580:E6581)</f>
        <v>3460</v>
      </c>
      <c r="F6582" s="6">
        <f t="shared" ref="F6582" si="927">SUM(F6580:F6581)</f>
        <v>4901</v>
      </c>
      <c r="G6582" t="b">
        <f t="shared" si="922"/>
        <v>1</v>
      </c>
      <c r="H6582" t="b">
        <f t="shared" si="923"/>
        <v>0</v>
      </c>
      <c r="I6582" t="b">
        <f t="shared" si="924"/>
        <v>1</v>
      </c>
      <c r="J6582" t="b">
        <f t="shared" si="925"/>
        <v>0</v>
      </c>
    </row>
    <row r="6583" spans="1:10">
      <c r="A6583" s="1" t="s">
        <v>421</v>
      </c>
      <c r="B6583" t="str">
        <f t="shared" si="919"/>
        <v xml:space="preserve"> myśliborski </v>
      </c>
      <c r="C6583" s="4" t="s">
        <v>398</v>
      </c>
      <c r="D6583" s="6">
        <v>67077</v>
      </c>
      <c r="E6583" s="6">
        <v>32966</v>
      </c>
      <c r="F6583" s="6">
        <v>34111</v>
      </c>
      <c r="G6583" t="b">
        <f t="shared" si="922"/>
        <v>1</v>
      </c>
      <c r="H6583" t="b">
        <f t="shared" si="923"/>
        <v>1</v>
      </c>
      <c r="I6583" t="b">
        <f t="shared" si="924"/>
        <v>1</v>
      </c>
      <c r="J6583" t="b">
        <f t="shared" si="925"/>
        <v>1</v>
      </c>
    </row>
    <row r="6584" spans="1:10">
      <c r="A6584" s="1" t="s">
        <v>421</v>
      </c>
      <c r="B6584" t="str">
        <f t="shared" ref="B6584:B6647" si="928">IF(C6583="65+",C6584,B6583)</f>
        <v xml:space="preserve"> myśliborski </v>
      </c>
      <c r="C6584" s="4" t="s">
        <v>6</v>
      </c>
      <c r="D6584" s="6">
        <v>3111</v>
      </c>
      <c r="E6584" s="6">
        <v>1554</v>
      </c>
      <c r="F6584" s="6">
        <v>1557</v>
      </c>
      <c r="G6584" t="b">
        <f t="shared" si="922"/>
        <v>0</v>
      </c>
      <c r="H6584" t="b">
        <f t="shared" si="923"/>
        <v>1</v>
      </c>
      <c r="I6584" t="b">
        <f t="shared" si="924"/>
        <v>1</v>
      </c>
      <c r="J6584" t="b">
        <f t="shared" si="925"/>
        <v>0</v>
      </c>
    </row>
    <row r="6585" spans="1:10">
      <c r="A6585" s="1" t="s">
        <v>421</v>
      </c>
      <c r="B6585" t="str">
        <f t="shared" si="928"/>
        <v xml:space="preserve"> myśliborski </v>
      </c>
      <c r="C6585" s="4" t="s">
        <v>7</v>
      </c>
      <c r="D6585" s="6">
        <v>3654</v>
      </c>
      <c r="E6585" s="6">
        <v>1871</v>
      </c>
      <c r="F6585" s="6">
        <v>1783</v>
      </c>
      <c r="G6585" t="b">
        <f t="shared" si="922"/>
        <v>0</v>
      </c>
      <c r="H6585" t="b">
        <f t="shared" si="923"/>
        <v>1</v>
      </c>
      <c r="I6585" t="b">
        <f t="shared" si="924"/>
        <v>1</v>
      </c>
      <c r="J6585" t="b">
        <f t="shared" si="925"/>
        <v>0</v>
      </c>
    </row>
    <row r="6586" spans="1:10">
      <c r="A6586" s="1" t="s">
        <v>421</v>
      </c>
      <c r="B6586" t="str">
        <f t="shared" si="928"/>
        <v xml:space="preserve"> myśliborski </v>
      </c>
      <c r="C6586" s="4" t="s">
        <v>8</v>
      </c>
      <c r="D6586" s="6">
        <v>3359</v>
      </c>
      <c r="E6586" s="6">
        <v>1779</v>
      </c>
      <c r="F6586" s="6">
        <v>1580</v>
      </c>
      <c r="G6586" t="b">
        <f t="shared" si="922"/>
        <v>0</v>
      </c>
      <c r="H6586" t="b">
        <f t="shared" si="923"/>
        <v>1</v>
      </c>
      <c r="I6586" t="b">
        <f t="shared" si="924"/>
        <v>1</v>
      </c>
      <c r="J6586" t="b">
        <f t="shared" si="925"/>
        <v>0</v>
      </c>
    </row>
    <row r="6587" spans="1:10">
      <c r="A6587" s="1" t="s">
        <v>421</v>
      </c>
      <c r="B6587" t="str">
        <f t="shared" si="928"/>
        <v xml:space="preserve"> myśliborski </v>
      </c>
      <c r="C6587" s="4" t="s">
        <v>9</v>
      </c>
      <c r="D6587" s="6">
        <v>3360</v>
      </c>
      <c r="E6587" s="6">
        <v>1749</v>
      </c>
      <c r="F6587" s="6">
        <v>1611</v>
      </c>
      <c r="G6587" t="b">
        <f t="shared" si="922"/>
        <v>0</v>
      </c>
      <c r="H6587" t="b">
        <f t="shared" si="923"/>
        <v>1</v>
      </c>
      <c r="I6587" t="b">
        <f t="shared" si="924"/>
        <v>1</v>
      </c>
      <c r="J6587" t="b">
        <f t="shared" si="925"/>
        <v>0</v>
      </c>
    </row>
    <row r="6588" spans="1:10">
      <c r="A6588" s="1" t="s">
        <v>421</v>
      </c>
      <c r="B6588" t="str">
        <f t="shared" si="928"/>
        <v xml:space="preserve"> myśliborski </v>
      </c>
      <c r="C6588" s="4" t="s">
        <v>10</v>
      </c>
      <c r="D6588" s="6">
        <v>4329</v>
      </c>
      <c r="E6588" s="6">
        <v>2223</v>
      </c>
      <c r="F6588" s="6">
        <v>2106</v>
      </c>
      <c r="G6588" t="b">
        <f t="shared" si="922"/>
        <v>0</v>
      </c>
      <c r="H6588" t="b">
        <f t="shared" si="923"/>
        <v>1</v>
      </c>
      <c r="I6588" t="b">
        <f t="shared" si="924"/>
        <v>1</v>
      </c>
      <c r="J6588" t="b">
        <f t="shared" si="925"/>
        <v>0</v>
      </c>
    </row>
    <row r="6589" spans="1:10">
      <c r="A6589" s="1" t="s">
        <v>421</v>
      </c>
      <c r="B6589" t="str">
        <f t="shared" si="928"/>
        <v xml:space="preserve"> myśliborski </v>
      </c>
      <c r="C6589" s="4" t="s">
        <v>11</v>
      </c>
      <c r="D6589" s="6">
        <v>4922</v>
      </c>
      <c r="E6589" s="6">
        <v>2512</v>
      </c>
      <c r="F6589" s="6">
        <v>2410</v>
      </c>
      <c r="G6589" t="b">
        <f t="shared" si="922"/>
        <v>0</v>
      </c>
      <c r="H6589" t="b">
        <f t="shared" si="923"/>
        <v>1</v>
      </c>
      <c r="I6589" t="b">
        <f t="shared" si="924"/>
        <v>1</v>
      </c>
      <c r="J6589" t="b">
        <f t="shared" si="925"/>
        <v>0</v>
      </c>
    </row>
    <row r="6590" spans="1:10">
      <c r="A6590" s="1" t="s">
        <v>421</v>
      </c>
      <c r="B6590" t="str">
        <f t="shared" si="928"/>
        <v xml:space="preserve"> myśliborski </v>
      </c>
      <c r="C6590" s="4" t="s">
        <v>12</v>
      </c>
      <c r="D6590" s="6">
        <v>5621</v>
      </c>
      <c r="E6590" s="6">
        <v>2943</v>
      </c>
      <c r="F6590" s="6">
        <v>2678</v>
      </c>
      <c r="G6590" t="b">
        <f t="shared" si="922"/>
        <v>0</v>
      </c>
      <c r="H6590" t="b">
        <f t="shared" si="923"/>
        <v>1</v>
      </c>
      <c r="I6590" t="b">
        <f t="shared" si="924"/>
        <v>1</v>
      </c>
      <c r="J6590" t="b">
        <f t="shared" si="925"/>
        <v>0</v>
      </c>
    </row>
    <row r="6591" spans="1:10">
      <c r="A6591" s="1" t="s">
        <v>421</v>
      </c>
      <c r="B6591" t="str">
        <f t="shared" si="928"/>
        <v xml:space="preserve"> myśliborski </v>
      </c>
      <c r="C6591" s="4" t="s">
        <v>13</v>
      </c>
      <c r="D6591" s="6">
        <v>5405</v>
      </c>
      <c r="E6591" s="6">
        <v>2775</v>
      </c>
      <c r="F6591" s="6">
        <v>2630</v>
      </c>
      <c r="G6591" t="b">
        <f t="shared" si="922"/>
        <v>0</v>
      </c>
      <c r="H6591" t="b">
        <f t="shared" si="923"/>
        <v>1</v>
      </c>
      <c r="I6591" t="b">
        <f t="shared" si="924"/>
        <v>1</v>
      </c>
      <c r="J6591" t="b">
        <f t="shared" si="925"/>
        <v>0</v>
      </c>
    </row>
    <row r="6592" spans="1:10">
      <c r="A6592" s="1" t="s">
        <v>421</v>
      </c>
      <c r="B6592" t="str">
        <f t="shared" si="928"/>
        <v xml:space="preserve"> myśliborski </v>
      </c>
      <c r="C6592" s="4" t="s">
        <v>14</v>
      </c>
      <c r="D6592" s="6">
        <v>4613</v>
      </c>
      <c r="E6592" s="6">
        <v>2340</v>
      </c>
      <c r="F6592" s="6">
        <v>2273</v>
      </c>
      <c r="G6592" t="b">
        <f t="shared" si="922"/>
        <v>0</v>
      </c>
      <c r="H6592" t="b">
        <f t="shared" si="923"/>
        <v>1</v>
      </c>
      <c r="I6592" t="b">
        <f t="shared" si="924"/>
        <v>1</v>
      </c>
      <c r="J6592" t="b">
        <f t="shared" si="925"/>
        <v>0</v>
      </c>
    </row>
    <row r="6593" spans="1:10">
      <c r="A6593" s="1" t="s">
        <v>421</v>
      </c>
      <c r="B6593" t="str">
        <f t="shared" si="928"/>
        <v xml:space="preserve"> myśliborski </v>
      </c>
      <c r="C6593" s="4" t="s">
        <v>15</v>
      </c>
      <c r="D6593" s="6">
        <v>4009</v>
      </c>
      <c r="E6593" s="6">
        <v>2018</v>
      </c>
      <c r="F6593" s="6">
        <v>1991</v>
      </c>
      <c r="G6593" t="b">
        <f t="shared" si="922"/>
        <v>0</v>
      </c>
      <c r="H6593" t="b">
        <f t="shared" si="923"/>
        <v>1</v>
      </c>
      <c r="I6593" t="b">
        <f t="shared" si="924"/>
        <v>1</v>
      </c>
      <c r="J6593" t="b">
        <f t="shared" si="925"/>
        <v>0</v>
      </c>
    </row>
    <row r="6594" spans="1:10">
      <c r="A6594" s="1" t="s">
        <v>421</v>
      </c>
      <c r="B6594" t="str">
        <f t="shared" si="928"/>
        <v xml:space="preserve"> myśliborski </v>
      </c>
      <c r="C6594" s="4" t="s">
        <v>16</v>
      </c>
      <c r="D6594" s="6">
        <v>4206</v>
      </c>
      <c r="E6594" s="6">
        <v>2173</v>
      </c>
      <c r="F6594" s="6">
        <v>2033</v>
      </c>
      <c r="G6594" t="b">
        <f t="shared" si="922"/>
        <v>0</v>
      </c>
      <c r="H6594" t="b">
        <f t="shared" si="923"/>
        <v>1</v>
      </c>
      <c r="I6594" t="b">
        <f t="shared" si="924"/>
        <v>1</v>
      </c>
      <c r="J6594" t="b">
        <f t="shared" si="925"/>
        <v>0</v>
      </c>
    </row>
    <row r="6595" spans="1:10">
      <c r="A6595" s="1" t="s">
        <v>421</v>
      </c>
      <c r="B6595" t="str">
        <f t="shared" si="928"/>
        <v xml:space="preserve"> myśliborski </v>
      </c>
      <c r="C6595" s="4" t="s">
        <v>17</v>
      </c>
      <c r="D6595" s="6">
        <v>5362</v>
      </c>
      <c r="E6595" s="6">
        <v>2587</v>
      </c>
      <c r="F6595" s="6">
        <v>2775</v>
      </c>
      <c r="G6595" t="b">
        <f t="shared" si="922"/>
        <v>0</v>
      </c>
      <c r="H6595" t="b">
        <f t="shared" si="923"/>
        <v>1</v>
      </c>
      <c r="I6595" t="b">
        <f t="shared" si="924"/>
        <v>1</v>
      </c>
      <c r="J6595" t="b">
        <f t="shared" si="925"/>
        <v>0</v>
      </c>
    </row>
    <row r="6596" spans="1:10">
      <c r="A6596" s="1" t="s">
        <v>421</v>
      </c>
      <c r="B6596" t="str">
        <f t="shared" si="928"/>
        <v xml:space="preserve"> myśliborski </v>
      </c>
      <c r="C6596" s="4" t="s">
        <v>18</v>
      </c>
      <c r="D6596" s="6">
        <v>5234</v>
      </c>
      <c r="E6596" s="6">
        <v>2569</v>
      </c>
      <c r="F6596" s="6">
        <v>2665</v>
      </c>
      <c r="G6596" t="b">
        <f t="shared" si="922"/>
        <v>0</v>
      </c>
      <c r="H6596" t="b">
        <f t="shared" si="923"/>
        <v>1</v>
      </c>
      <c r="I6596" t="b">
        <f t="shared" si="924"/>
        <v>1</v>
      </c>
      <c r="J6596" t="b">
        <f t="shared" si="925"/>
        <v>0</v>
      </c>
    </row>
    <row r="6597" spans="1:10">
      <c r="A6597" s="1" t="s">
        <v>421</v>
      </c>
      <c r="B6597" t="str">
        <f t="shared" si="928"/>
        <v xml:space="preserve"> myśliborski </v>
      </c>
      <c r="C6597" s="4" t="s">
        <v>19</v>
      </c>
      <c r="D6597" s="6">
        <v>4048</v>
      </c>
      <c r="E6597" s="6">
        <v>1852</v>
      </c>
      <c r="F6597" s="6">
        <v>2196</v>
      </c>
      <c r="G6597" t="b">
        <f t="shared" si="922"/>
        <v>0</v>
      </c>
      <c r="H6597" t="b">
        <f t="shared" si="923"/>
        <v>1</v>
      </c>
      <c r="I6597" t="b">
        <f t="shared" si="924"/>
        <v>1</v>
      </c>
      <c r="J6597" t="b">
        <f t="shared" si="925"/>
        <v>0</v>
      </c>
    </row>
    <row r="6598" spans="1:10">
      <c r="A6598" s="1" t="s">
        <v>421</v>
      </c>
      <c r="B6598" t="str">
        <f t="shared" si="928"/>
        <v xml:space="preserve"> myśliborski </v>
      </c>
      <c r="C6598" s="4" t="s">
        <v>5</v>
      </c>
      <c r="D6598" s="6">
        <v>5844</v>
      </c>
      <c r="E6598" s="6">
        <v>2021</v>
      </c>
      <c r="F6598" s="6">
        <v>3823</v>
      </c>
      <c r="G6598" t="b">
        <f t="shared" si="922"/>
        <v>1</v>
      </c>
      <c r="H6598" t="b">
        <f t="shared" si="923"/>
        <v>1</v>
      </c>
      <c r="I6598" t="b">
        <f t="shared" si="924"/>
        <v>0</v>
      </c>
      <c r="J6598" t="b">
        <f t="shared" si="925"/>
        <v>0</v>
      </c>
    </row>
    <row r="6599" spans="1:10">
      <c r="A6599" s="1" t="s">
        <v>421</v>
      </c>
      <c r="B6599" t="str">
        <f t="shared" si="928"/>
        <v xml:space="preserve"> myśliborski </v>
      </c>
      <c r="C6599" s="4" t="s">
        <v>4</v>
      </c>
      <c r="D6599" s="6">
        <f>SUM(D6597:D6598)</f>
        <v>9892</v>
      </c>
      <c r="E6599" s="6">
        <f>SUM(E6597:E6598)</f>
        <v>3873</v>
      </c>
      <c r="F6599" s="6">
        <f t="shared" ref="F6599" si="929">SUM(F6597:F6598)</f>
        <v>6019</v>
      </c>
      <c r="G6599" t="b">
        <f t="shared" si="922"/>
        <v>1</v>
      </c>
      <c r="H6599" t="b">
        <f t="shared" si="923"/>
        <v>0</v>
      </c>
      <c r="I6599" t="b">
        <f t="shared" si="924"/>
        <v>1</v>
      </c>
      <c r="J6599" t="b">
        <f t="shared" si="925"/>
        <v>0</v>
      </c>
    </row>
    <row r="6600" spans="1:10">
      <c r="A6600" s="1" t="s">
        <v>421</v>
      </c>
      <c r="B6600" t="str">
        <f t="shared" si="928"/>
        <v xml:space="preserve"> policki </v>
      </c>
      <c r="C6600" s="4" t="s">
        <v>399</v>
      </c>
      <c r="D6600" s="6">
        <v>76731</v>
      </c>
      <c r="E6600" s="6">
        <v>37646</v>
      </c>
      <c r="F6600" s="6">
        <v>39085</v>
      </c>
      <c r="G6600" t="b">
        <f t="shared" si="922"/>
        <v>1</v>
      </c>
      <c r="H6600" t="b">
        <f t="shared" si="923"/>
        <v>1</v>
      </c>
      <c r="I6600" t="b">
        <f t="shared" si="924"/>
        <v>1</v>
      </c>
      <c r="J6600" t="b">
        <f t="shared" si="925"/>
        <v>1</v>
      </c>
    </row>
    <row r="6601" spans="1:10">
      <c r="A6601" s="1" t="s">
        <v>421</v>
      </c>
      <c r="B6601" t="str">
        <f t="shared" si="928"/>
        <v xml:space="preserve"> policki </v>
      </c>
      <c r="C6601" s="4" t="s">
        <v>6</v>
      </c>
      <c r="D6601" s="6">
        <v>3930</v>
      </c>
      <c r="E6601" s="6">
        <v>2022</v>
      </c>
      <c r="F6601" s="6">
        <v>1908</v>
      </c>
      <c r="G6601" t="b">
        <f t="shared" si="922"/>
        <v>0</v>
      </c>
      <c r="H6601" t="b">
        <f t="shared" si="923"/>
        <v>1</v>
      </c>
      <c r="I6601" t="b">
        <f t="shared" si="924"/>
        <v>1</v>
      </c>
      <c r="J6601" t="b">
        <f t="shared" si="925"/>
        <v>0</v>
      </c>
    </row>
    <row r="6602" spans="1:10">
      <c r="A6602" s="1" t="s">
        <v>421</v>
      </c>
      <c r="B6602" t="str">
        <f t="shared" si="928"/>
        <v xml:space="preserve"> policki </v>
      </c>
      <c r="C6602" s="4" t="s">
        <v>7</v>
      </c>
      <c r="D6602" s="6">
        <v>4914</v>
      </c>
      <c r="E6602" s="6">
        <v>2440</v>
      </c>
      <c r="F6602" s="6">
        <v>2474</v>
      </c>
      <c r="G6602" t="b">
        <f t="shared" si="922"/>
        <v>0</v>
      </c>
      <c r="H6602" t="b">
        <f t="shared" si="923"/>
        <v>1</v>
      </c>
      <c r="I6602" t="b">
        <f t="shared" si="924"/>
        <v>1</v>
      </c>
      <c r="J6602" t="b">
        <f t="shared" si="925"/>
        <v>0</v>
      </c>
    </row>
    <row r="6603" spans="1:10">
      <c r="A6603" s="1" t="s">
        <v>421</v>
      </c>
      <c r="B6603" t="str">
        <f t="shared" si="928"/>
        <v xml:space="preserve"> policki </v>
      </c>
      <c r="C6603" s="4" t="s">
        <v>8</v>
      </c>
      <c r="D6603" s="6">
        <v>4170</v>
      </c>
      <c r="E6603" s="6">
        <v>2164</v>
      </c>
      <c r="F6603" s="6">
        <v>2006</v>
      </c>
      <c r="G6603" t="b">
        <f t="shared" si="922"/>
        <v>0</v>
      </c>
      <c r="H6603" t="b">
        <f t="shared" si="923"/>
        <v>1</v>
      </c>
      <c r="I6603" t="b">
        <f t="shared" si="924"/>
        <v>1</v>
      </c>
      <c r="J6603" t="b">
        <f t="shared" si="925"/>
        <v>0</v>
      </c>
    </row>
    <row r="6604" spans="1:10">
      <c r="A6604" s="1" t="s">
        <v>421</v>
      </c>
      <c r="B6604" t="str">
        <f t="shared" si="928"/>
        <v xml:space="preserve"> policki </v>
      </c>
      <c r="C6604" s="4" t="s">
        <v>9</v>
      </c>
      <c r="D6604" s="6">
        <v>4278</v>
      </c>
      <c r="E6604" s="6">
        <v>2189</v>
      </c>
      <c r="F6604" s="6">
        <v>2089</v>
      </c>
      <c r="G6604" t="b">
        <f t="shared" si="922"/>
        <v>0</v>
      </c>
      <c r="H6604" t="b">
        <f t="shared" si="923"/>
        <v>1</v>
      </c>
      <c r="I6604" t="b">
        <f t="shared" si="924"/>
        <v>1</v>
      </c>
      <c r="J6604" t="b">
        <f t="shared" si="925"/>
        <v>0</v>
      </c>
    </row>
    <row r="6605" spans="1:10">
      <c r="A6605" s="1" t="s">
        <v>421</v>
      </c>
      <c r="B6605" t="str">
        <f t="shared" si="928"/>
        <v xml:space="preserve"> policki </v>
      </c>
      <c r="C6605" s="4" t="s">
        <v>10</v>
      </c>
      <c r="D6605" s="6">
        <v>4423</v>
      </c>
      <c r="E6605" s="6">
        <v>2298</v>
      </c>
      <c r="F6605" s="6">
        <v>2125</v>
      </c>
      <c r="G6605" t="b">
        <f t="shared" si="922"/>
        <v>0</v>
      </c>
      <c r="H6605" t="b">
        <f t="shared" si="923"/>
        <v>1</v>
      </c>
      <c r="I6605" t="b">
        <f t="shared" si="924"/>
        <v>1</v>
      </c>
      <c r="J6605" t="b">
        <f t="shared" si="925"/>
        <v>0</v>
      </c>
    </row>
    <row r="6606" spans="1:10">
      <c r="A6606" s="1" t="s">
        <v>421</v>
      </c>
      <c r="B6606" t="str">
        <f t="shared" si="928"/>
        <v xml:space="preserve"> policki </v>
      </c>
      <c r="C6606" s="4" t="s">
        <v>11</v>
      </c>
      <c r="D6606" s="6">
        <v>5028</v>
      </c>
      <c r="E6606" s="6">
        <v>2531</v>
      </c>
      <c r="F6606" s="6">
        <v>2497</v>
      </c>
      <c r="G6606" t="b">
        <f t="shared" si="922"/>
        <v>0</v>
      </c>
      <c r="H6606" t="b">
        <f t="shared" si="923"/>
        <v>1</v>
      </c>
      <c r="I6606" t="b">
        <f t="shared" si="924"/>
        <v>1</v>
      </c>
      <c r="J6606" t="b">
        <f t="shared" si="925"/>
        <v>0</v>
      </c>
    </row>
    <row r="6607" spans="1:10">
      <c r="A6607" s="1" t="s">
        <v>421</v>
      </c>
      <c r="B6607" t="str">
        <f t="shared" si="928"/>
        <v xml:space="preserve"> policki </v>
      </c>
      <c r="C6607" s="4" t="s">
        <v>12</v>
      </c>
      <c r="D6607" s="6">
        <v>6728</v>
      </c>
      <c r="E6607" s="6">
        <v>3301</v>
      </c>
      <c r="F6607" s="6">
        <v>3427</v>
      </c>
      <c r="G6607" t="b">
        <f t="shared" si="922"/>
        <v>0</v>
      </c>
      <c r="H6607" t="b">
        <f t="shared" si="923"/>
        <v>1</v>
      </c>
      <c r="I6607" t="b">
        <f t="shared" si="924"/>
        <v>1</v>
      </c>
      <c r="J6607" t="b">
        <f t="shared" si="925"/>
        <v>0</v>
      </c>
    </row>
    <row r="6608" spans="1:10">
      <c r="A6608" s="1" t="s">
        <v>421</v>
      </c>
      <c r="B6608" t="str">
        <f t="shared" si="928"/>
        <v xml:space="preserve"> policki </v>
      </c>
      <c r="C6608" s="4" t="s">
        <v>13</v>
      </c>
      <c r="D6608" s="6">
        <v>7046</v>
      </c>
      <c r="E6608" s="6">
        <v>3471</v>
      </c>
      <c r="F6608" s="6">
        <v>3575</v>
      </c>
      <c r="G6608" t="b">
        <f t="shared" si="922"/>
        <v>0</v>
      </c>
      <c r="H6608" t="b">
        <f t="shared" si="923"/>
        <v>1</v>
      </c>
      <c r="I6608" t="b">
        <f t="shared" si="924"/>
        <v>1</v>
      </c>
      <c r="J6608" t="b">
        <f t="shared" si="925"/>
        <v>0</v>
      </c>
    </row>
    <row r="6609" spans="1:10">
      <c r="A6609" s="1" t="s">
        <v>421</v>
      </c>
      <c r="B6609" t="str">
        <f t="shared" si="928"/>
        <v xml:space="preserve"> policki </v>
      </c>
      <c r="C6609" s="4" t="s">
        <v>14</v>
      </c>
      <c r="D6609" s="6">
        <v>6695</v>
      </c>
      <c r="E6609" s="6">
        <v>3315</v>
      </c>
      <c r="F6609" s="6">
        <v>3380</v>
      </c>
      <c r="G6609" t="b">
        <f t="shared" si="922"/>
        <v>0</v>
      </c>
      <c r="H6609" t="b">
        <f t="shared" si="923"/>
        <v>1</v>
      </c>
      <c r="I6609" t="b">
        <f t="shared" si="924"/>
        <v>1</v>
      </c>
      <c r="J6609" t="b">
        <f t="shared" si="925"/>
        <v>0</v>
      </c>
    </row>
    <row r="6610" spans="1:10">
      <c r="A6610" s="1" t="s">
        <v>421</v>
      </c>
      <c r="B6610" t="str">
        <f t="shared" si="928"/>
        <v xml:space="preserve"> policki </v>
      </c>
      <c r="C6610" s="4" t="s">
        <v>15</v>
      </c>
      <c r="D6610" s="6">
        <v>5068</v>
      </c>
      <c r="E6610" s="6">
        <v>2511</v>
      </c>
      <c r="F6610" s="6">
        <v>2557</v>
      </c>
      <c r="G6610" t="b">
        <f t="shared" si="922"/>
        <v>0</v>
      </c>
      <c r="H6610" t="b">
        <f t="shared" si="923"/>
        <v>1</v>
      </c>
      <c r="I6610" t="b">
        <f t="shared" si="924"/>
        <v>1</v>
      </c>
      <c r="J6610" t="b">
        <f t="shared" si="925"/>
        <v>0</v>
      </c>
    </row>
    <row r="6611" spans="1:10">
      <c r="A6611" s="1" t="s">
        <v>421</v>
      </c>
      <c r="B6611" t="str">
        <f t="shared" si="928"/>
        <v xml:space="preserve"> policki </v>
      </c>
      <c r="C6611" s="4" t="s">
        <v>16</v>
      </c>
      <c r="D6611" s="6">
        <v>4800</v>
      </c>
      <c r="E6611" s="6">
        <v>2303</v>
      </c>
      <c r="F6611" s="6">
        <v>2497</v>
      </c>
      <c r="G6611" t="b">
        <f t="shared" si="922"/>
        <v>0</v>
      </c>
      <c r="H6611" t="b">
        <f t="shared" si="923"/>
        <v>1</v>
      </c>
      <c r="I6611" t="b">
        <f t="shared" si="924"/>
        <v>1</v>
      </c>
      <c r="J6611" t="b">
        <f t="shared" si="925"/>
        <v>0</v>
      </c>
    </row>
    <row r="6612" spans="1:10">
      <c r="A6612" s="1" t="s">
        <v>421</v>
      </c>
      <c r="B6612" t="str">
        <f t="shared" si="928"/>
        <v xml:space="preserve"> policki </v>
      </c>
      <c r="C6612" s="4" t="s">
        <v>17</v>
      </c>
      <c r="D6612" s="6">
        <v>5834</v>
      </c>
      <c r="E6612" s="6">
        <v>2880</v>
      </c>
      <c r="F6612" s="6">
        <v>2954</v>
      </c>
      <c r="G6612" t="b">
        <f t="shared" si="922"/>
        <v>0</v>
      </c>
      <c r="H6612" t="b">
        <f t="shared" si="923"/>
        <v>1</v>
      </c>
      <c r="I6612" t="b">
        <f t="shared" si="924"/>
        <v>1</v>
      </c>
      <c r="J6612" t="b">
        <f t="shared" si="925"/>
        <v>0</v>
      </c>
    </row>
    <row r="6613" spans="1:10">
      <c r="A6613" s="1" t="s">
        <v>421</v>
      </c>
      <c r="B6613" t="str">
        <f t="shared" si="928"/>
        <v xml:space="preserve"> policki </v>
      </c>
      <c r="C6613" s="4" t="s">
        <v>18</v>
      </c>
      <c r="D6613" s="6">
        <v>5519</v>
      </c>
      <c r="E6613" s="6">
        <v>2613</v>
      </c>
      <c r="F6613" s="6">
        <v>2906</v>
      </c>
      <c r="G6613" t="b">
        <f t="shared" si="922"/>
        <v>0</v>
      </c>
      <c r="H6613" t="b">
        <f t="shared" si="923"/>
        <v>1</v>
      </c>
      <c r="I6613" t="b">
        <f t="shared" si="924"/>
        <v>1</v>
      </c>
      <c r="J6613" t="b">
        <f t="shared" si="925"/>
        <v>0</v>
      </c>
    </row>
    <row r="6614" spans="1:10">
      <c r="A6614" s="1" t="s">
        <v>421</v>
      </c>
      <c r="B6614" t="str">
        <f t="shared" si="928"/>
        <v xml:space="preserve"> policki </v>
      </c>
      <c r="C6614" s="4" t="s">
        <v>19</v>
      </c>
      <c r="D6614" s="6">
        <v>4031</v>
      </c>
      <c r="E6614" s="6">
        <v>1960</v>
      </c>
      <c r="F6614" s="6">
        <v>2071</v>
      </c>
      <c r="G6614" t="b">
        <f t="shared" si="922"/>
        <v>0</v>
      </c>
      <c r="H6614" t="b">
        <f t="shared" si="923"/>
        <v>1</v>
      </c>
      <c r="I6614" t="b">
        <f t="shared" si="924"/>
        <v>1</v>
      </c>
      <c r="J6614" t="b">
        <f t="shared" si="925"/>
        <v>0</v>
      </c>
    </row>
    <row r="6615" spans="1:10">
      <c r="A6615" s="1" t="s">
        <v>421</v>
      </c>
      <c r="B6615" t="str">
        <f t="shared" si="928"/>
        <v xml:space="preserve"> policki </v>
      </c>
      <c r="C6615" s="4" t="s">
        <v>5</v>
      </c>
      <c r="D6615" s="6">
        <v>4267</v>
      </c>
      <c r="E6615" s="6">
        <v>1648</v>
      </c>
      <c r="F6615" s="6">
        <v>2619</v>
      </c>
      <c r="G6615" t="b">
        <f t="shared" si="922"/>
        <v>1</v>
      </c>
      <c r="H6615" t="b">
        <f t="shared" si="923"/>
        <v>1</v>
      </c>
      <c r="I6615" t="b">
        <f t="shared" si="924"/>
        <v>0</v>
      </c>
      <c r="J6615" t="b">
        <f t="shared" si="925"/>
        <v>0</v>
      </c>
    </row>
    <row r="6616" spans="1:10">
      <c r="A6616" s="1" t="s">
        <v>421</v>
      </c>
      <c r="B6616" t="str">
        <f t="shared" si="928"/>
        <v xml:space="preserve"> policki </v>
      </c>
      <c r="C6616" s="4" t="s">
        <v>4</v>
      </c>
      <c r="D6616" s="6">
        <f>SUM(D6614:D6615)</f>
        <v>8298</v>
      </c>
      <c r="E6616" s="6">
        <f>SUM(E6614:E6615)</f>
        <v>3608</v>
      </c>
      <c r="F6616" s="6">
        <f t="shared" ref="F6616" si="930">SUM(F6614:F6615)</f>
        <v>4690</v>
      </c>
      <c r="G6616" t="b">
        <f t="shared" si="922"/>
        <v>1</v>
      </c>
      <c r="H6616" t="b">
        <f t="shared" si="923"/>
        <v>0</v>
      </c>
      <c r="I6616" t="b">
        <f t="shared" si="924"/>
        <v>1</v>
      </c>
      <c r="J6616" t="b">
        <f t="shared" si="925"/>
        <v>0</v>
      </c>
    </row>
    <row r="6617" spans="1:10">
      <c r="A6617" s="1" t="s">
        <v>421</v>
      </c>
      <c r="B6617" t="str">
        <f t="shared" si="928"/>
        <v xml:space="preserve"> pyrzycki </v>
      </c>
      <c r="C6617" s="4" t="s">
        <v>400</v>
      </c>
      <c r="D6617" s="6">
        <v>40129</v>
      </c>
      <c r="E6617" s="6">
        <v>20081</v>
      </c>
      <c r="F6617" s="6">
        <v>20048</v>
      </c>
      <c r="G6617" t="b">
        <f t="shared" si="922"/>
        <v>1</v>
      </c>
      <c r="H6617" t="b">
        <f t="shared" si="923"/>
        <v>1</v>
      </c>
      <c r="I6617" t="b">
        <f t="shared" si="924"/>
        <v>1</v>
      </c>
      <c r="J6617" t="b">
        <f t="shared" si="925"/>
        <v>1</v>
      </c>
    </row>
    <row r="6618" spans="1:10">
      <c r="A6618" s="1" t="s">
        <v>421</v>
      </c>
      <c r="B6618" t="str">
        <f t="shared" si="928"/>
        <v xml:space="preserve"> pyrzycki </v>
      </c>
      <c r="C6618" s="4" t="s">
        <v>6</v>
      </c>
      <c r="D6618" s="6">
        <v>1872</v>
      </c>
      <c r="E6618" s="6">
        <v>970</v>
      </c>
      <c r="F6618" s="6">
        <v>902</v>
      </c>
      <c r="G6618" t="b">
        <f t="shared" si="922"/>
        <v>0</v>
      </c>
      <c r="H6618" t="b">
        <f t="shared" si="923"/>
        <v>1</v>
      </c>
      <c r="I6618" t="b">
        <f t="shared" si="924"/>
        <v>1</v>
      </c>
      <c r="J6618" t="b">
        <f t="shared" si="925"/>
        <v>0</v>
      </c>
    </row>
    <row r="6619" spans="1:10">
      <c r="A6619" s="1" t="s">
        <v>421</v>
      </c>
      <c r="B6619" t="str">
        <f t="shared" si="928"/>
        <v xml:space="preserve"> pyrzycki </v>
      </c>
      <c r="C6619" s="4" t="s">
        <v>7</v>
      </c>
      <c r="D6619" s="6">
        <v>2225</v>
      </c>
      <c r="E6619" s="6">
        <v>1136</v>
      </c>
      <c r="F6619" s="6">
        <v>1089</v>
      </c>
      <c r="G6619" t="b">
        <f t="shared" ref="G6619:G6682" si="931">IFERROR(IF(SEARCH(" - ",C6619)&gt;0,FALSE,TRUE),TRUE)</f>
        <v>0</v>
      </c>
      <c r="H6619" t="b">
        <f t="shared" ref="H6619:H6682" si="932">IFERROR(IF(SEARCH("65+",C6619)&gt;0,FALSE,TRUE),TRUE)</f>
        <v>1</v>
      </c>
      <c r="I6619" t="b">
        <f t="shared" ref="I6619:I6682" si="933">IFERROR(IF(SEARCH("70",C6619)&gt;0,FALSE,TRUE),TRUE)</f>
        <v>1</v>
      </c>
      <c r="J6619" t="b">
        <f t="shared" ref="J6619:J6682" si="934">AND(G6619:I6619)</f>
        <v>0</v>
      </c>
    </row>
    <row r="6620" spans="1:10">
      <c r="A6620" s="1" t="s">
        <v>421</v>
      </c>
      <c r="B6620" t="str">
        <f t="shared" si="928"/>
        <v xml:space="preserve"> pyrzycki </v>
      </c>
      <c r="C6620" s="4" t="s">
        <v>8</v>
      </c>
      <c r="D6620" s="6">
        <v>1931</v>
      </c>
      <c r="E6620" s="6">
        <v>1045</v>
      </c>
      <c r="F6620" s="6">
        <v>886</v>
      </c>
      <c r="G6620" t="b">
        <f t="shared" si="931"/>
        <v>0</v>
      </c>
      <c r="H6620" t="b">
        <f t="shared" si="932"/>
        <v>1</v>
      </c>
      <c r="I6620" t="b">
        <f t="shared" si="933"/>
        <v>1</v>
      </c>
      <c r="J6620" t="b">
        <f t="shared" si="934"/>
        <v>0</v>
      </c>
    </row>
    <row r="6621" spans="1:10">
      <c r="A6621" s="1" t="s">
        <v>421</v>
      </c>
      <c r="B6621" t="str">
        <f t="shared" si="928"/>
        <v xml:space="preserve"> pyrzycki </v>
      </c>
      <c r="C6621" s="4" t="s">
        <v>9</v>
      </c>
      <c r="D6621" s="6">
        <v>2099</v>
      </c>
      <c r="E6621" s="6">
        <v>1055</v>
      </c>
      <c r="F6621" s="6">
        <v>1044</v>
      </c>
      <c r="G6621" t="b">
        <f t="shared" si="931"/>
        <v>0</v>
      </c>
      <c r="H6621" t="b">
        <f t="shared" si="932"/>
        <v>1</v>
      </c>
      <c r="I6621" t="b">
        <f t="shared" si="933"/>
        <v>1</v>
      </c>
      <c r="J6621" t="b">
        <f t="shared" si="934"/>
        <v>0</v>
      </c>
    </row>
    <row r="6622" spans="1:10">
      <c r="A6622" s="1" t="s">
        <v>421</v>
      </c>
      <c r="B6622" t="str">
        <f t="shared" si="928"/>
        <v xml:space="preserve"> pyrzycki </v>
      </c>
      <c r="C6622" s="4" t="s">
        <v>10</v>
      </c>
      <c r="D6622" s="6">
        <v>2757</v>
      </c>
      <c r="E6622" s="6">
        <v>1438</v>
      </c>
      <c r="F6622" s="6">
        <v>1319</v>
      </c>
      <c r="G6622" t="b">
        <f t="shared" si="931"/>
        <v>0</v>
      </c>
      <c r="H6622" t="b">
        <f t="shared" si="932"/>
        <v>1</v>
      </c>
      <c r="I6622" t="b">
        <f t="shared" si="933"/>
        <v>1</v>
      </c>
      <c r="J6622" t="b">
        <f t="shared" si="934"/>
        <v>0</v>
      </c>
    </row>
    <row r="6623" spans="1:10">
      <c r="A6623" s="1" t="s">
        <v>421</v>
      </c>
      <c r="B6623" t="str">
        <f t="shared" si="928"/>
        <v xml:space="preserve"> pyrzycki </v>
      </c>
      <c r="C6623" s="4" t="s">
        <v>11</v>
      </c>
      <c r="D6623" s="6">
        <v>2994</v>
      </c>
      <c r="E6623" s="6">
        <v>1554</v>
      </c>
      <c r="F6623" s="6">
        <v>1440</v>
      </c>
      <c r="G6623" t="b">
        <f t="shared" si="931"/>
        <v>0</v>
      </c>
      <c r="H6623" t="b">
        <f t="shared" si="932"/>
        <v>1</v>
      </c>
      <c r="I6623" t="b">
        <f t="shared" si="933"/>
        <v>1</v>
      </c>
      <c r="J6623" t="b">
        <f t="shared" si="934"/>
        <v>0</v>
      </c>
    </row>
    <row r="6624" spans="1:10">
      <c r="A6624" s="1" t="s">
        <v>421</v>
      </c>
      <c r="B6624" t="str">
        <f t="shared" si="928"/>
        <v xml:space="preserve"> pyrzycki </v>
      </c>
      <c r="C6624" s="4" t="s">
        <v>12</v>
      </c>
      <c r="D6624" s="6">
        <v>3178</v>
      </c>
      <c r="E6624" s="6">
        <v>1670</v>
      </c>
      <c r="F6624" s="6">
        <v>1508</v>
      </c>
      <c r="G6624" t="b">
        <f t="shared" si="931"/>
        <v>0</v>
      </c>
      <c r="H6624" t="b">
        <f t="shared" si="932"/>
        <v>1</v>
      </c>
      <c r="I6624" t="b">
        <f t="shared" si="933"/>
        <v>1</v>
      </c>
      <c r="J6624" t="b">
        <f t="shared" si="934"/>
        <v>0</v>
      </c>
    </row>
    <row r="6625" spans="1:10">
      <c r="A6625" s="1" t="s">
        <v>421</v>
      </c>
      <c r="B6625" t="str">
        <f t="shared" si="928"/>
        <v xml:space="preserve"> pyrzycki </v>
      </c>
      <c r="C6625" s="4" t="s">
        <v>13</v>
      </c>
      <c r="D6625" s="6">
        <v>3096</v>
      </c>
      <c r="E6625" s="6">
        <v>1712</v>
      </c>
      <c r="F6625" s="6">
        <v>1384</v>
      </c>
      <c r="G6625" t="b">
        <f t="shared" si="931"/>
        <v>0</v>
      </c>
      <c r="H6625" t="b">
        <f t="shared" si="932"/>
        <v>1</v>
      </c>
      <c r="I6625" t="b">
        <f t="shared" si="933"/>
        <v>1</v>
      </c>
      <c r="J6625" t="b">
        <f t="shared" si="934"/>
        <v>0</v>
      </c>
    </row>
    <row r="6626" spans="1:10">
      <c r="A6626" s="1" t="s">
        <v>421</v>
      </c>
      <c r="B6626" t="str">
        <f t="shared" si="928"/>
        <v xml:space="preserve"> pyrzycki </v>
      </c>
      <c r="C6626" s="4" t="s">
        <v>14</v>
      </c>
      <c r="D6626" s="6">
        <v>2855</v>
      </c>
      <c r="E6626" s="6">
        <v>1484</v>
      </c>
      <c r="F6626" s="6">
        <v>1371</v>
      </c>
      <c r="G6626" t="b">
        <f t="shared" si="931"/>
        <v>0</v>
      </c>
      <c r="H6626" t="b">
        <f t="shared" si="932"/>
        <v>1</v>
      </c>
      <c r="I6626" t="b">
        <f t="shared" si="933"/>
        <v>1</v>
      </c>
      <c r="J6626" t="b">
        <f t="shared" si="934"/>
        <v>0</v>
      </c>
    </row>
    <row r="6627" spans="1:10">
      <c r="A6627" s="1" t="s">
        <v>421</v>
      </c>
      <c r="B6627" t="str">
        <f t="shared" si="928"/>
        <v xml:space="preserve"> pyrzycki </v>
      </c>
      <c r="C6627" s="4" t="s">
        <v>15</v>
      </c>
      <c r="D6627" s="6">
        <v>2502</v>
      </c>
      <c r="E6627" s="6">
        <v>1309</v>
      </c>
      <c r="F6627" s="6">
        <v>1193</v>
      </c>
      <c r="G6627" t="b">
        <f t="shared" si="931"/>
        <v>0</v>
      </c>
      <c r="H6627" t="b">
        <f t="shared" si="932"/>
        <v>1</v>
      </c>
      <c r="I6627" t="b">
        <f t="shared" si="933"/>
        <v>1</v>
      </c>
      <c r="J6627" t="b">
        <f t="shared" si="934"/>
        <v>0</v>
      </c>
    </row>
    <row r="6628" spans="1:10">
      <c r="A6628" s="1" t="s">
        <v>421</v>
      </c>
      <c r="B6628" t="str">
        <f t="shared" si="928"/>
        <v xml:space="preserve"> pyrzycki </v>
      </c>
      <c r="C6628" s="4" t="s">
        <v>16</v>
      </c>
      <c r="D6628" s="6">
        <v>2488</v>
      </c>
      <c r="E6628" s="6">
        <v>1286</v>
      </c>
      <c r="F6628" s="6">
        <v>1202</v>
      </c>
      <c r="G6628" t="b">
        <f t="shared" si="931"/>
        <v>0</v>
      </c>
      <c r="H6628" t="b">
        <f t="shared" si="932"/>
        <v>1</v>
      </c>
      <c r="I6628" t="b">
        <f t="shared" si="933"/>
        <v>1</v>
      </c>
      <c r="J6628" t="b">
        <f t="shared" si="934"/>
        <v>0</v>
      </c>
    </row>
    <row r="6629" spans="1:10">
      <c r="A6629" s="1" t="s">
        <v>421</v>
      </c>
      <c r="B6629" t="str">
        <f t="shared" si="928"/>
        <v xml:space="preserve"> pyrzycki </v>
      </c>
      <c r="C6629" s="4" t="s">
        <v>17</v>
      </c>
      <c r="D6629" s="6">
        <v>3093</v>
      </c>
      <c r="E6629" s="6">
        <v>1546</v>
      </c>
      <c r="F6629" s="6">
        <v>1547</v>
      </c>
      <c r="G6629" t="b">
        <f t="shared" si="931"/>
        <v>0</v>
      </c>
      <c r="H6629" t="b">
        <f t="shared" si="932"/>
        <v>1</v>
      </c>
      <c r="I6629" t="b">
        <f t="shared" si="933"/>
        <v>1</v>
      </c>
      <c r="J6629" t="b">
        <f t="shared" si="934"/>
        <v>0</v>
      </c>
    </row>
    <row r="6630" spans="1:10">
      <c r="A6630" s="1" t="s">
        <v>421</v>
      </c>
      <c r="B6630" t="str">
        <f t="shared" si="928"/>
        <v xml:space="preserve"> pyrzycki </v>
      </c>
      <c r="C6630" s="4" t="s">
        <v>18</v>
      </c>
      <c r="D6630" s="6">
        <v>3022</v>
      </c>
      <c r="E6630" s="6">
        <v>1490</v>
      </c>
      <c r="F6630" s="6">
        <v>1532</v>
      </c>
      <c r="G6630" t="b">
        <f t="shared" si="931"/>
        <v>0</v>
      </c>
      <c r="H6630" t="b">
        <f t="shared" si="932"/>
        <v>1</v>
      </c>
      <c r="I6630" t="b">
        <f t="shared" si="933"/>
        <v>1</v>
      </c>
      <c r="J6630" t="b">
        <f t="shared" si="934"/>
        <v>0</v>
      </c>
    </row>
    <row r="6631" spans="1:10">
      <c r="A6631" s="1" t="s">
        <v>421</v>
      </c>
      <c r="B6631" t="str">
        <f t="shared" si="928"/>
        <v xml:space="preserve"> pyrzycki </v>
      </c>
      <c r="C6631" s="4" t="s">
        <v>19</v>
      </c>
      <c r="D6631" s="6">
        <v>2425</v>
      </c>
      <c r="E6631" s="6">
        <v>1130</v>
      </c>
      <c r="F6631" s="6">
        <v>1295</v>
      </c>
      <c r="G6631" t="b">
        <f t="shared" si="931"/>
        <v>0</v>
      </c>
      <c r="H6631" t="b">
        <f t="shared" si="932"/>
        <v>1</v>
      </c>
      <c r="I6631" t="b">
        <f t="shared" si="933"/>
        <v>1</v>
      </c>
      <c r="J6631" t="b">
        <f t="shared" si="934"/>
        <v>0</v>
      </c>
    </row>
    <row r="6632" spans="1:10">
      <c r="A6632" s="1" t="s">
        <v>421</v>
      </c>
      <c r="B6632" t="str">
        <f t="shared" si="928"/>
        <v xml:space="preserve"> pyrzycki </v>
      </c>
      <c r="C6632" s="4" t="s">
        <v>5</v>
      </c>
      <c r="D6632" s="6">
        <v>3592</v>
      </c>
      <c r="E6632" s="6">
        <v>1256</v>
      </c>
      <c r="F6632" s="6">
        <v>2336</v>
      </c>
      <c r="G6632" t="b">
        <f t="shared" si="931"/>
        <v>1</v>
      </c>
      <c r="H6632" t="b">
        <f t="shared" si="932"/>
        <v>1</v>
      </c>
      <c r="I6632" t="b">
        <f t="shared" si="933"/>
        <v>0</v>
      </c>
      <c r="J6632" t="b">
        <f t="shared" si="934"/>
        <v>0</v>
      </c>
    </row>
    <row r="6633" spans="1:10">
      <c r="A6633" s="1" t="s">
        <v>421</v>
      </c>
      <c r="B6633" t="str">
        <f t="shared" si="928"/>
        <v xml:space="preserve"> pyrzycki </v>
      </c>
      <c r="C6633" s="4" t="s">
        <v>4</v>
      </c>
      <c r="D6633" s="6">
        <f>SUM(D6631:D6632)</f>
        <v>6017</v>
      </c>
      <c r="E6633" s="6">
        <f>SUM(E6631:E6632)</f>
        <v>2386</v>
      </c>
      <c r="F6633" s="6">
        <f t="shared" ref="F6633" si="935">SUM(F6631:F6632)</f>
        <v>3631</v>
      </c>
      <c r="G6633" t="b">
        <f t="shared" si="931"/>
        <v>1</v>
      </c>
      <c r="H6633" t="b">
        <f t="shared" si="932"/>
        <v>0</v>
      </c>
      <c r="I6633" t="b">
        <f t="shared" si="933"/>
        <v>1</v>
      </c>
      <c r="J6633" t="b">
        <f t="shared" si="934"/>
        <v>0</v>
      </c>
    </row>
    <row r="6634" spans="1:10">
      <c r="A6634" s="1" t="s">
        <v>421</v>
      </c>
      <c r="B6634" t="str">
        <f t="shared" si="928"/>
        <v xml:space="preserve"> sławieński </v>
      </c>
      <c r="C6634" s="4" t="s">
        <v>401</v>
      </c>
      <c r="D6634" s="6">
        <v>57011</v>
      </c>
      <c r="E6634" s="6">
        <v>28053</v>
      </c>
      <c r="F6634" s="6">
        <v>28958</v>
      </c>
      <c r="G6634" t="b">
        <f t="shared" si="931"/>
        <v>1</v>
      </c>
      <c r="H6634" t="b">
        <f t="shared" si="932"/>
        <v>1</v>
      </c>
      <c r="I6634" t="b">
        <f t="shared" si="933"/>
        <v>1</v>
      </c>
      <c r="J6634" t="b">
        <f t="shared" si="934"/>
        <v>1</v>
      </c>
    </row>
    <row r="6635" spans="1:10">
      <c r="A6635" s="1" t="s">
        <v>421</v>
      </c>
      <c r="B6635" t="str">
        <f t="shared" si="928"/>
        <v xml:space="preserve"> sławieński </v>
      </c>
      <c r="C6635" s="4" t="s">
        <v>6</v>
      </c>
      <c r="D6635" s="6">
        <v>2771</v>
      </c>
      <c r="E6635" s="6">
        <v>1441</v>
      </c>
      <c r="F6635" s="6">
        <v>1330</v>
      </c>
      <c r="G6635" t="b">
        <f t="shared" si="931"/>
        <v>0</v>
      </c>
      <c r="H6635" t="b">
        <f t="shared" si="932"/>
        <v>1</v>
      </c>
      <c r="I6635" t="b">
        <f t="shared" si="933"/>
        <v>1</v>
      </c>
      <c r="J6635" t="b">
        <f t="shared" si="934"/>
        <v>0</v>
      </c>
    </row>
    <row r="6636" spans="1:10">
      <c r="A6636" s="1" t="s">
        <v>421</v>
      </c>
      <c r="B6636" t="str">
        <f t="shared" si="928"/>
        <v xml:space="preserve"> sławieński </v>
      </c>
      <c r="C6636" s="4" t="s">
        <v>7</v>
      </c>
      <c r="D6636" s="6">
        <v>3071</v>
      </c>
      <c r="E6636" s="6">
        <v>1570</v>
      </c>
      <c r="F6636" s="6">
        <v>1501</v>
      </c>
      <c r="G6636" t="b">
        <f t="shared" si="931"/>
        <v>0</v>
      </c>
      <c r="H6636" t="b">
        <f t="shared" si="932"/>
        <v>1</v>
      </c>
      <c r="I6636" t="b">
        <f t="shared" si="933"/>
        <v>1</v>
      </c>
      <c r="J6636" t="b">
        <f t="shared" si="934"/>
        <v>0</v>
      </c>
    </row>
    <row r="6637" spans="1:10">
      <c r="A6637" s="1" t="s">
        <v>421</v>
      </c>
      <c r="B6637" t="str">
        <f t="shared" si="928"/>
        <v xml:space="preserve"> sławieński </v>
      </c>
      <c r="C6637" s="4" t="s">
        <v>8</v>
      </c>
      <c r="D6637" s="6">
        <v>2845</v>
      </c>
      <c r="E6637" s="6">
        <v>1444</v>
      </c>
      <c r="F6637" s="6">
        <v>1401</v>
      </c>
      <c r="G6637" t="b">
        <f t="shared" si="931"/>
        <v>0</v>
      </c>
      <c r="H6637" t="b">
        <f t="shared" si="932"/>
        <v>1</v>
      </c>
      <c r="I6637" t="b">
        <f t="shared" si="933"/>
        <v>1</v>
      </c>
      <c r="J6637" t="b">
        <f t="shared" si="934"/>
        <v>0</v>
      </c>
    </row>
    <row r="6638" spans="1:10">
      <c r="A6638" s="1" t="s">
        <v>421</v>
      </c>
      <c r="B6638" t="str">
        <f t="shared" si="928"/>
        <v xml:space="preserve"> sławieński </v>
      </c>
      <c r="C6638" s="4" t="s">
        <v>9</v>
      </c>
      <c r="D6638" s="6">
        <v>3309</v>
      </c>
      <c r="E6638" s="6">
        <v>1708</v>
      </c>
      <c r="F6638" s="6">
        <v>1601</v>
      </c>
      <c r="G6638" t="b">
        <f t="shared" si="931"/>
        <v>0</v>
      </c>
      <c r="H6638" t="b">
        <f t="shared" si="932"/>
        <v>1</v>
      </c>
      <c r="I6638" t="b">
        <f t="shared" si="933"/>
        <v>1</v>
      </c>
      <c r="J6638" t="b">
        <f t="shared" si="934"/>
        <v>0</v>
      </c>
    </row>
    <row r="6639" spans="1:10">
      <c r="A6639" s="1" t="s">
        <v>421</v>
      </c>
      <c r="B6639" t="str">
        <f t="shared" si="928"/>
        <v xml:space="preserve"> sławieński </v>
      </c>
      <c r="C6639" s="4" t="s">
        <v>10</v>
      </c>
      <c r="D6639" s="6">
        <v>3973</v>
      </c>
      <c r="E6639" s="6">
        <v>2066</v>
      </c>
      <c r="F6639" s="6">
        <v>1907</v>
      </c>
      <c r="G6639" t="b">
        <f t="shared" si="931"/>
        <v>0</v>
      </c>
      <c r="H6639" t="b">
        <f t="shared" si="932"/>
        <v>1</v>
      </c>
      <c r="I6639" t="b">
        <f t="shared" si="933"/>
        <v>1</v>
      </c>
      <c r="J6639" t="b">
        <f t="shared" si="934"/>
        <v>0</v>
      </c>
    </row>
    <row r="6640" spans="1:10">
      <c r="A6640" s="1" t="s">
        <v>421</v>
      </c>
      <c r="B6640" t="str">
        <f t="shared" si="928"/>
        <v xml:space="preserve"> sławieński </v>
      </c>
      <c r="C6640" s="4" t="s">
        <v>11</v>
      </c>
      <c r="D6640" s="6">
        <v>4180</v>
      </c>
      <c r="E6640" s="6">
        <v>2152</v>
      </c>
      <c r="F6640" s="6">
        <v>2028</v>
      </c>
      <c r="G6640" t="b">
        <f t="shared" si="931"/>
        <v>0</v>
      </c>
      <c r="H6640" t="b">
        <f t="shared" si="932"/>
        <v>1</v>
      </c>
      <c r="I6640" t="b">
        <f t="shared" si="933"/>
        <v>1</v>
      </c>
      <c r="J6640" t="b">
        <f t="shared" si="934"/>
        <v>0</v>
      </c>
    </row>
    <row r="6641" spans="1:10">
      <c r="A6641" s="1" t="s">
        <v>421</v>
      </c>
      <c r="B6641" t="str">
        <f t="shared" si="928"/>
        <v xml:space="preserve"> sławieński </v>
      </c>
      <c r="C6641" s="4" t="s">
        <v>12</v>
      </c>
      <c r="D6641" s="6">
        <v>4467</v>
      </c>
      <c r="E6641" s="6">
        <v>2335</v>
      </c>
      <c r="F6641" s="6">
        <v>2132</v>
      </c>
      <c r="G6641" t="b">
        <f t="shared" si="931"/>
        <v>0</v>
      </c>
      <c r="H6641" t="b">
        <f t="shared" si="932"/>
        <v>1</v>
      </c>
      <c r="I6641" t="b">
        <f t="shared" si="933"/>
        <v>1</v>
      </c>
      <c r="J6641" t="b">
        <f t="shared" si="934"/>
        <v>0</v>
      </c>
    </row>
    <row r="6642" spans="1:10">
      <c r="A6642" s="1" t="s">
        <v>421</v>
      </c>
      <c r="B6642" t="str">
        <f t="shared" si="928"/>
        <v xml:space="preserve"> sławieński </v>
      </c>
      <c r="C6642" s="4" t="s">
        <v>13</v>
      </c>
      <c r="D6642" s="6">
        <v>4342</v>
      </c>
      <c r="E6642" s="6">
        <v>2167</v>
      </c>
      <c r="F6642" s="6">
        <v>2175</v>
      </c>
      <c r="G6642" t="b">
        <f t="shared" si="931"/>
        <v>0</v>
      </c>
      <c r="H6642" t="b">
        <f t="shared" si="932"/>
        <v>1</v>
      </c>
      <c r="I6642" t="b">
        <f t="shared" si="933"/>
        <v>1</v>
      </c>
      <c r="J6642" t="b">
        <f t="shared" si="934"/>
        <v>0</v>
      </c>
    </row>
    <row r="6643" spans="1:10">
      <c r="A6643" s="1" t="s">
        <v>421</v>
      </c>
      <c r="B6643" t="str">
        <f t="shared" si="928"/>
        <v xml:space="preserve"> sławieński </v>
      </c>
      <c r="C6643" s="4" t="s">
        <v>14</v>
      </c>
      <c r="D6643" s="6">
        <v>3903</v>
      </c>
      <c r="E6643" s="6">
        <v>2015</v>
      </c>
      <c r="F6643" s="6">
        <v>1888</v>
      </c>
      <c r="G6643" t="b">
        <f t="shared" si="931"/>
        <v>0</v>
      </c>
      <c r="H6643" t="b">
        <f t="shared" si="932"/>
        <v>1</v>
      </c>
      <c r="I6643" t="b">
        <f t="shared" si="933"/>
        <v>1</v>
      </c>
      <c r="J6643" t="b">
        <f t="shared" si="934"/>
        <v>0</v>
      </c>
    </row>
    <row r="6644" spans="1:10">
      <c r="A6644" s="1" t="s">
        <v>421</v>
      </c>
      <c r="B6644" t="str">
        <f t="shared" si="928"/>
        <v xml:space="preserve"> sławieński </v>
      </c>
      <c r="C6644" s="4" t="s">
        <v>15</v>
      </c>
      <c r="D6644" s="6">
        <v>3500</v>
      </c>
      <c r="E6644" s="6">
        <v>1785</v>
      </c>
      <c r="F6644" s="6">
        <v>1715</v>
      </c>
      <c r="G6644" t="b">
        <f t="shared" si="931"/>
        <v>0</v>
      </c>
      <c r="H6644" t="b">
        <f t="shared" si="932"/>
        <v>1</v>
      </c>
      <c r="I6644" t="b">
        <f t="shared" si="933"/>
        <v>1</v>
      </c>
      <c r="J6644" t="b">
        <f t="shared" si="934"/>
        <v>0</v>
      </c>
    </row>
    <row r="6645" spans="1:10">
      <c r="A6645" s="1" t="s">
        <v>421</v>
      </c>
      <c r="B6645" t="str">
        <f t="shared" si="928"/>
        <v xml:space="preserve"> sławieński </v>
      </c>
      <c r="C6645" s="4" t="s">
        <v>16</v>
      </c>
      <c r="D6645" s="6">
        <v>3657</v>
      </c>
      <c r="E6645" s="6">
        <v>1855</v>
      </c>
      <c r="F6645" s="6">
        <v>1802</v>
      </c>
      <c r="G6645" t="b">
        <f t="shared" si="931"/>
        <v>0</v>
      </c>
      <c r="H6645" t="b">
        <f t="shared" si="932"/>
        <v>1</v>
      </c>
      <c r="I6645" t="b">
        <f t="shared" si="933"/>
        <v>1</v>
      </c>
      <c r="J6645" t="b">
        <f t="shared" si="934"/>
        <v>0</v>
      </c>
    </row>
    <row r="6646" spans="1:10">
      <c r="A6646" s="1" t="s">
        <v>421</v>
      </c>
      <c r="B6646" t="str">
        <f t="shared" si="928"/>
        <v xml:space="preserve"> sławieński </v>
      </c>
      <c r="C6646" s="4" t="s">
        <v>17</v>
      </c>
      <c r="D6646" s="6">
        <v>4498</v>
      </c>
      <c r="E6646" s="6">
        <v>2204</v>
      </c>
      <c r="F6646" s="6">
        <v>2294</v>
      </c>
      <c r="G6646" t="b">
        <f t="shared" si="931"/>
        <v>0</v>
      </c>
      <c r="H6646" t="b">
        <f t="shared" si="932"/>
        <v>1</v>
      </c>
      <c r="I6646" t="b">
        <f t="shared" si="933"/>
        <v>1</v>
      </c>
      <c r="J6646" t="b">
        <f t="shared" si="934"/>
        <v>0</v>
      </c>
    </row>
    <row r="6647" spans="1:10">
      <c r="A6647" s="1" t="s">
        <v>421</v>
      </c>
      <c r="B6647" t="str">
        <f t="shared" si="928"/>
        <v xml:space="preserve"> sławieński </v>
      </c>
      <c r="C6647" s="4" t="s">
        <v>18</v>
      </c>
      <c r="D6647" s="6">
        <v>4194</v>
      </c>
      <c r="E6647" s="6">
        <v>2065</v>
      </c>
      <c r="F6647" s="6">
        <v>2129</v>
      </c>
      <c r="G6647" t="b">
        <f t="shared" si="931"/>
        <v>0</v>
      </c>
      <c r="H6647" t="b">
        <f t="shared" si="932"/>
        <v>1</v>
      </c>
      <c r="I6647" t="b">
        <f t="shared" si="933"/>
        <v>1</v>
      </c>
      <c r="J6647" t="b">
        <f t="shared" si="934"/>
        <v>0</v>
      </c>
    </row>
    <row r="6648" spans="1:10">
      <c r="A6648" s="1" t="s">
        <v>421</v>
      </c>
      <c r="B6648" t="str">
        <f t="shared" ref="B6648:B6711" si="936">IF(C6647="65+",C6648,B6647)</f>
        <v xml:space="preserve"> sławieński </v>
      </c>
      <c r="C6648" s="4" t="s">
        <v>19</v>
      </c>
      <c r="D6648" s="6">
        <v>3357</v>
      </c>
      <c r="E6648" s="6">
        <v>1545</v>
      </c>
      <c r="F6648" s="6">
        <v>1812</v>
      </c>
      <c r="G6648" t="b">
        <f t="shared" si="931"/>
        <v>0</v>
      </c>
      <c r="H6648" t="b">
        <f t="shared" si="932"/>
        <v>1</v>
      </c>
      <c r="I6648" t="b">
        <f t="shared" si="933"/>
        <v>1</v>
      </c>
      <c r="J6648" t="b">
        <f t="shared" si="934"/>
        <v>0</v>
      </c>
    </row>
    <row r="6649" spans="1:10">
      <c r="A6649" s="1" t="s">
        <v>421</v>
      </c>
      <c r="B6649" t="str">
        <f t="shared" si="936"/>
        <v xml:space="preserve"> sławieński </v>
      </c>
      <c r="C6649" s="4" t="s">
        <v>5</v>
      </c>
      <c r="D6649" s="6">
        <v>4944</v>
      </c>
      <c r="E6649" s="6">
        <v>1701</v>
      </c>
      <c r="F6649" s="6">
        <v>3243</v>
      </c>
      <c r="G6649" t="b">
        <f t="shared" si="931"/>
        <v>1</v>
      </c>
      <c r="H6649" t="b">
        <f t="shared" si="932"/>
        <v>1</v>
      </c>
      <c r="I6649" t="b">
        <f t="shared" si="933"/>
        <v>0</v>
      </c>
      <c r="J6649" t="b">
        <f t="shared" si="934"/>
        <v>0</v>
      </c>
    </row>
    <row r="6650" spans="1:10">
      <c r="A6650" s="1" t="s">
        <v>421</v>
      </c>
      <c r="B6650" t="str">
        <f t="shared" si="936"/>
        <v xml:space="preserve"> sławieński </v>
      </c>
      <c r="C6650" s="4" t="s">
        <v>4</v>
      </c>
      <c r="D6650" s="6">
        <f>SUM(D6648:D6649)</f>
        <v>8301</v>
      </c>
      <c r="E6650" s="6">
        <f>SUM(E6648:E6649)</f>
        <v>3246</v>
      </c>
      <c r="F6650" s="6">
        <f t="shared" ref="F6650" si="937">SUM(F6648:F6649)</f>
        <v>5055</v>
      </c>
      <c r="G6650" t="b">
        <f t="shared" si="931"/>
        <v>1</v>
      </c>
      <c r="H6650" t="b">
        <f t="shared" si="932"/>
        <v>0</v>
      </c>
      <c r="I6650" t="b">
        <f t="shared" si="933"/>
        <v>1</v>
      </c>
      <c r="J6650" t="b">
        <f t="shared" si="934"/>
        <v>0</v>
      </c>
    </row>
    <row r="6651" spans="1:10">
      <c r="A6651" s="1" t="s">
        <v>421</v>
      </c>
      <c r="B6651" t="str">
        <f t="shared" si="936"/>
        <v xml:space="preserve"> stargardzki </v>
      </c>
      <c r="C6651" s="4" t="s">
        <v>402</v>
      </c>
      <c r="D6651" s="6">
        <v>120280</v>
      </c>
      <c r="E6651" s="6">
        <v>58982</v>
      </c>
      <c r="F6651" s="6">
        <v>61298</v>
      </c>
      <c r="G6651" t="b">
        <f t="shared" si="931"/>
        <v>1</v>
      </c>
      <c r="H6651" t="b">
        <f t="shared" si="932"/>
        <v>1</v>
      </c>
      <c r="I6651" t="b">
        <f t="shared" si="933"/>
        <v>1</v>
      </c>
      <c r="J6651" t="b">
        <f t="shared" si="934"/>
        <v>1</v>
      </c>
    </row>
    <row r="6652" spans="1:10">
      <c r="A6652" s="1" t="s">
        <v>421</v>
      </c>
      <c r="B6652" t="str">
        <f t="shared" si="936"/>
        <v xml:space="preserve"> stargardzki </v>
      </c>
      <c r="C6652" s="4" t="s">
        <v>6</v>
      </c>
      <c r="D6652" s="6">
        <v>5752</v>
      </c>
      <c r="E6652" s="6">
        <v>2913</v>
      </c>
      <c r="F6652" s="6">
        <v>2839</v>
      </c>
      <c r="G6652" t="b">
        <f t="shared" si="931"/>
        <v>0</v>
      </c>
      <c r="H6652" t="b">
        <f t="shared" si="932"/>
        <v>1</v>
      </c>
      <c r="I6652" t="b">
        <f t="shared" si="933"/>
        <v>1</v>
      </c>
      <c r="J6652" t="b">
        <f t="shared" si="934"/>
        <v>0</v>
      </c>
    </row>
    <row r="6653" spans="1:10">
      <c r="A6653" s="1" t="s">
        <v>421</v>
      </c>
      <c r="B6653" t="str">
        <f t="shared" si="936"/>
        <v xml:space="preserve"> stargardzki </v>
      </c>
      <c r="C6653" s="4" t="s">
        <v>7</v>
      </c>
      <c r="D6653" s="6">
        <v>6525</v>
      </c>
      <c r="E6653" s="6">
        <v>3320</v>
      </c>
      <c r="F6653" s="6">
        <v>3205</v>
      </c>
      <c r="G6653" t="b">
        <f t="shared" si="931"/>
        <v>0</v>
      </c>
      <c r="H6653" t="b">
        <f t="shared" si="932"/>
        <v>1</v>
      </c>
      <c r="I6653" t="b">
        <f t="shared" si="933"/>
        <v>1</v>
      </c>
      <c r="J6653" t="b">
        <f t="shared" si="934"/>
        <v>0</v>
      </c>
    </row>
    <row r="6654" spans="1:10">
      <c r="A6654" s="1" t="s">
        <v>421</v>
      </c>
      <c r="B6654" t="str">
        <f t="shared" si="936"/>
        <v xml:space="preserve"> stargardzki </v>
      </c>
      <c r="C6654" s="4" t="s">
        <v>8</v>
      </c>
      <c r="D6654" s="6">
        <v>5607</v>
      </c>
      <c r="E6654" s="6">
        <v>2913</v>
      </c>
      <c r="F6654" s="6">
        <v>2694</v>
      </c>
      <c r="G6654" t="b">
        <f t="shared" si="931"/>
        <v>0</v>
      </c>
      <c r="H6654" t="b">
        <f t="shared" si="932"/>
        <v>1</v>
      </c>
      <c r="I6654" t="b">
        <f t="shared" si="933"/>
        <v>1</v>
      </c>
      <c r="J6654" t="b">
        <f t="shared" si="934"/>
        <v>0</v>
      </c>
    </row>
    <row r="6655" spans="1:10">
      <c r="A6655" s="1" t="s">
        <v>421</v>
      </c>
      <c r="B6655" t="str">
        <f t="shared" si="936"/>
        <v xml:space="preserve"> stargardzki </v>
      </c>
      <c r="C6655" s="4" t="s">
        <v>9</v>
      </c>
      <c r="D6655" s="6">
        <v>6103</v>
      </c>
      <c r="E6655" s="6">
        <v>3115</v>
      </c>
      <c r="F6655" s="6">
        <v>2988</v>
      </c>
      <c r="G6655" t="b">
        <f t="shared" si="931"/>
        <v>0</v>
      </c>
      <c r="H6655" t="b">
        <f t="shared" si="932"/>
        <v>1</v>
      </c>
      <c r="I6655" t="b">
        <f t="shared" si="933"/>
        <v>1</v>
      </c>
      <c r="J6655" t="b">
        <f t="shared" si="934"/>
        <v>0</v>
      </c>
    </row>
    <row r="6656" spans="1:10">
      <c r="A6656" s="1" t="s">
        <v>421</v>
      </c>
      <c r="B6656" t="str">
        <f t="shared" si="936"/>
        <v xml:space="preserve"> stargardzki </v>
      </c>
      <c r="C6656" s="4" t="s">
        <v>10</v>
      </c>
      <c r="D6656" s="6">
        <v>7642</v>
      </c>
      <c r="E6656" s="6">
        <v>3863</v>
      </c>
      <c r="F6656" s="6">
        <v>3779</v>
      </c>
      <c r="G6656" t="b">
        <f t="shared" si="931"/>
        <v>0</v>
      </c>
      <c r="H6656" t="b">
        <f t="shared" si="932"/>
        <v>1</v>
      </c>
      <c r="I6656" t="b">
        <f t="shared" si="933"/>
        <v>1</v>
      </c>
      <c r="J6656" t="b">
        <f t="shared" si="934"/>
        <v>0</v>
      </c>
    </row>
    <row r="6657" spans="1:10">
      <c r="A6657" s="1" t="s">
        <v>421</v>
      </c>
      <c r="B6657" t="str">
        <f t="shared" si="936"/>
        <v xml:space="preserve"> stargardzki </v>
      </c>
      <c r="C6657" s="4" t="s">
        <v>11</v>
      </c>
      <c r="D6657" s="6">
        <v>8827</v>
      </c>
      <c r="E6657" s="6">
        <v>4592</v>
      </c>
      <c r="F6657" s="6">
        <v>4235</v>
      </c>
      <c r="G6657" t="b">
        <f t="shared" si="931"/>
        <v>0</v>
      </c>
      <c r="H6657" t="b">
        <f t="shared" si="932"/>
        <v>1</v>
      </c>
      <c r="I6657" t="b">
        <f t="shared" si="933"/>
        <v>1</v>
      </c>
      <c r="J6657" t="b">
        <f t="shared" si="934"/>
        <v>0</v>
      </c>
    </row>
    <row r="6658" spans="1:10">
      <c r="A6658" s="1" t="s">
        <v>421</v>
      </c>
      <c r="B6658" t="str">
        <f t="shared" si="936"/>
        <v xml:space="preserve"> stargardzki </v>
      </c>
      <c r="C6658" s="4" t="s">
        <v>12</v>
      </c>
      <c r="D6658" s="6">
        <v>10076</v>
      </c>
      <c r="E6658" s="6">
        <v>5196</v>
      </c>
      <c r="F6658" s="6">
        <v>4880</v>
      </c>
      <c r="G6658" t="b">
        <f t="shared" si="931"/>
        <v>0</v>
      </c>
      <c r="H6658" t="b">
        <f t="shared" si="932"/>
        <v>1</v>
      </c>
      <c r="I6658" t="b">
        <f t="shared" si="933"/>
        <v>1</v>
      </c>
      <c r="J6658" t="b">
        <f t="shared" si="934"/>
        <v>0</v>
      </c>
    </row>
    <row r="6659" spans="1:10">
      <c r="A6659" s="1" t="s">
        <v>421</v>
      </c>
      <c r="B6659" t="str">
        <f t="shared" si="936"/>
        <v xml:space="preserve"> stargardzki </v>
      </c>
      <c r="C6659" s="4" t="s">
        <v>13</v>
      </c>
      <c r="D6659" s="6">
        <v>9786</v>
      </c>
      <c r="E6659" s="6">
        <v>5114</v>
      </c>
      <c r="F6659" s="6">
        <v>4672</v>
      </c>
      <c r="G6659" t="b">
        <f t="shared" si="931"/>
        <v>0</v>
      </c>
      <c r="H6659" t="b">
        <f t="shared" si="932"/>
        <v>1</v>
      </c>
      <c r="I6659" t="b">
        <f t="shared" si="933"/>
        <v>1</v>
      </c>
      <c r="J6659" t="b">
        <f t="shared" si="934"/>
        <v>0</v>
      </c>
    </row>
    <row r="6660" spans="1:10">
      <c r="A6660" s="1" t="s">
        <v>421</v>
      </c>
      <c r="B6660" t="str">
        <f t="shared" si="936"/>
        <v xml:space="preserve"> stargardzki </v>
      </c>
      <c r="C6660" s="4" t="s">
        <v>14</v>
      </c>
      <c r="D6660" s="6">
        <v>8710</v>
      </c>
      <c r="E6660" s="6">
        <v>4479</v>
      </c>
      <c r="F6660" s="6">
        <v>4231</v>
      </c>
      <c r="G6660" t="b">
        <f t="shared" si="931"/>
        <v>0</v>
      </c>
      <c r="H6660" t="b">
        <f t="shared" si="932"/>
        <v>1</v>
      </c>
      <c r="I6660" t="b">
        <f t="shared" si="933"/>
        <v>1</v>
      </c>
      <c r="J6660" t="b">
        <f t="shared" si="934"/>
        <v>0</v>
      </c>
    </row>
    <row r="6661" spans="1:10">
      <c r="A6661" s="1" t="s">
        <v>421</v>
      </c>
      <c r="B6661" t="str">
        <f t="shared" si="936"/>
        <v xml:space="preserve"> stargardzki </v>
      </c>
      <c r="C6661" s="4" t="s">
        <v>15</v>
      </c>
      <c r="D6661" s="6">
        <v>7116</v>
      </c>
      <c r="E6661" s="6">
        <v>3587</v>
      </c>
      <c r="F6661" s="6">
        <v>3529</v>
      </c>
      <c r="G6661" t="b">
        <f t="shared" si="931"/>
        <v>0</v>
      </c>
      <c r="H6661" t="b">
        <f t="shared" si="932"/>
        <v>1</v>
      </c>
      <c r="I6661" t="b">
        <f t="shared" si="933"/>
        <v>1</v>
      </c>
      <c r="J6661" t="b">
        <f t="shared" si="934"/>
        <v>0</v>
      </c>
    </row>
    <row r="6662" spans="1:10">
      <c r="A6662" s="1" t="s">
        <v>421</v>
      </c>
      <c r="B6662" t="str">
        <f t="shared" si="936"/>
        <v xml:space="preserve"> stargardzki </v>
      </c>
      <c r="C6662" s="4" t="s">
        <v>16</v>
      </c>
      <c r="D6662" s="6">
        <v>7577</v>
      </c>
      <c r="E6662" s="6">
        <v>3721</v>
      </c>
      <c r="F6662" s="6">
        <v>3856</v>
      </c>
      <c r="G6662" t="b">
        <f t="shared" si="931"/>
        <v>0</v>
      </c>
      <c r="H6662" t="b">
        <f t="shared" si="932"/>
        <v>1</v>
      </c>
      <c r="I6662" t="b">
        <f t="shared" si="933"/>
        <v>1</v>
      </c>
      <c r="J6662" t="b">
        <f t="shared" si="934"/>
        <v>0</v>
      </c>
    </row>
    <row r="6663" spans="1:10">
      <c r="A6663" s="1" t="s">
        <v>421</v>
      </c>
      <c r="B6663" t="str">
        <f t="shared" si="936"/>
        <v xml:space="preserve"> stargardzki </v>
      </c>
      <c r="C6663" s="4" t="s">
        <v>17</v>
      </c>
      <c r="D6663" s="6">
        <v>9326</v>
      </c>
      <c r="E6663" s="6">
        <v>4552</v>
      </c>
      <c r="F6663" s="6">
        <v>4774</v>
      </c>
      <c r="G6663" t="b">
        <f t="shared" si="931"/>
        <v>0</v>
      </c>
      <c r="H6663" t="b">
        <f t="shared" si="932"/>
        <v>1</v>
      </c>
      <c r="I6663" t="b">
        <f t="shared" si="933"/>
        <v>1</v>
      </c>
      <c r="J6663" t="b">
        <f t="shared" si="934"/>
        <v>0</v>
      </c>
    </row>
    <row r="6664" spans="1:10">
      <c r="A6664" s="1" t="s">
        <v>421</v>
      </c>
      <c r="B6664" t="str">
        <f t="shared" si="936"/>
        <v xml:space="preserve"> stargardzki </v>
      </c>
      <c r="C6664" s="4" t="s">
        <v>18</v>
      </c>
      <c r="D6664" s="6">
        <v>9458</v>
      </c>
      <c r="E6664" s="6">
        <v>4453</v>
      </c>
      <c r="F6664" s="6">
        <v>5005</v>
      </c>
      <c r="G6664" t="b">
        <f t="shared" si="931"/>
        <v>0</v>
      </c>
      <c r="H6664" t="b">
        <f t="shared" si="932"/>
        <v>1</v>
      </c>
      <c r="I6664" t="b">
        <f t="shared" si="933"/>
        <v>1</v>
      </c>
      <c r="J6664" t="b">
        <f t="shared" si="934"/>
        <v>0</v>
      </c>
    </row>
    <row r="6665" spans="1:10">
      <c r="A6665" s="1" t="s">
        <v>421</v>
      </c>
      <c r="B6665" t="str">
        <f t="shared" si="936"/>
        <v xml:space="preserve"> stargardzki </v>
      </c>
      <c r="C6665" s="4" t="s">
        <v>19</v>
      </c>
      <c r="D6665" s="6">
        <v>7363</v>
      </c>
      <c r="E6665" s="6">
        <v>3384</v>
      </c>
      <c r="F6665" s="6">
        <v>3979</v>
      </c>
      <c r="G6665" t="b">
        <f t="shared" si="931"/>
        <v>0</v>
      </c>
      <c r="H6665" t="b">
        <f t="shared" si="932"/>
        <v>1</v>
      </c>
      <c r="I6665" t="b">
        <f t="shared" si="933"/>
        <v>1</v>
      </c>
      <c r="J6665" t="b">
        <f t="shared" si="934"/>
        <v>0</v>
      </c>
    </row>
    <row r="6666" spans="1:10">
      <c r="A6666" s="1" t="s">
        <v>421</v>
      </c>
      <c r="B6666" t="str">
        <f t="shared" si="936"/>
        <v xml:space="preserve"> stargardzki </v>
      </c>
      <c r="C6666" s="4" t="s">
        <v>5</v>
      </c>
      <c r="D6666" s="6">
        <v>10412</v>
      </c>
      <c r="E6666" s="6">
        <v>3780</v>
      </c>
      <c r="F6666" s="6">
        <v>6632</v>
      </c>
      <c r="G6666" t="b">
        <f t="shared" si="931"/>
        <v>1</v>
      </c>
      <c r="H6666" t="b">
        <f t="shared" si="932"/>
        <v>1</v>
      </c>
      <c r="I6666" t="b">
        <f t="shared" si="933"/>
        <v>0</v>
      </c>
      <c r="J6666" t="b">
        <f t="shared" si="934"/>
        <v>0</v>
      </c>
    </row>
    <row r="6667" spans="1:10">
      <c r="A6667" s="1" t="s">
        <v>421</v>
      </c>
      <c r="B6667" t="str">
        <f t="shared" si="936"/>
        <v xml:space="preserve"> stargardzki </v>
      </c>
      <c r="C6667" s="4" t="s">
        <v>4</v>
      </c>
      <c r="D6667" s="6">
        <f>SUM(D6665:D6666)</f>
        <v>17775</v>
      </c>
      <c r="E6667" s="6">
        <f>SUM(E6665:E6666)</f>
        <v>7164</v>
      </c>
      <c r="F6667" s="6">
        <f t="shared" ref="F6667" si="938">SUM(F6665:F6666)</f>
        <v>10611</v>
      </c>
      <c r="G6667" t="b">
        <f t="shared" si="931"/>
        <v>1</v>
      </c>
      <c r="H6667" t="b">
        <f t="shared" si="932"/>
        <v>0</v>
      </c>
      <c r="I6667" t="b">
        <f t="shared" si="933"/>
        <v>1</v>
      </c>
      <c r="J6667" t="b">
        <f t="shared" si="934"/>
        <v>0</v>
      </c>
    </row>
    <row r="6668" spans="1:10">
      <c r="A6668" s="1" t="s">
        <v>421</v>
      </c>
      <c r="B6668" t="str">
        <f t="shared" si="936"/>
        <v xml:space="preserve"> szczecinecki </v>
      </c>
      <c r="C6668" s="4" t="s">
        <v>96</v>
      </c>
      <c r="D6668" s="6">
        <v>78416</v>
      </c>
      <c r="E6668" s="6">
        <v>38194</v>
      </c>
      <c r="F6668" s="6">
        <v>40222</v>
      </c>
      <c r="G6668" t="b">
        <f t="shared" si="931"/>
        <v>1</v>
      </c>
      <c r="H6668" t="b">
        <f t="shared" si="932"/>
        <v>1</v>
      </c>
      <c r="I6668" t="b">
        <f t="shared" si="933"/>
        <v>1</v>
      </c>
      <c r="J6668" t="b">
        <f t="shared" si="934"/>
        <v>1</v>
      </c>
    </row>
    <row r="6669" spans="1:10">
      <c r="A6669" s="1" t="s">
        <v>421</v>
      </c>
      <c r="B6669" t="str">
        <f t="shared" si="936"/>
        <v xml:space="preserve"> szczecinecki </v>
      </c>
      <c r="C6669" s="4" t="s">
        <v>6</v>
      </c>
      <c r="D6669" s="6">
        <v>3431</v>
      </c>
      <c r="E6669" s="6">
        <v>1772</v>
      </c>
      <c r="F6669" s="6">
        <v>1659</v>
      </c>
      <c r="G6669" t="b">
        <f t="shared" si="931"/>
        <v>0</v>
      </c>
      <c r="H6669" t="b">
        <f t="shared" si="932"/>
        <v>1</v>
      </c>
      <c r="I6669" t="b">
        <f t="shared" si="933"/>
        <v>1</v>
      </c>
      <c r="J6669" t="b">
        <f t="shared" si="934"/>
        <v>0</v>
      </c>
    </row>
    <row r="6670" spans="1:10">
      <c r="A6670" s="1" t="s">
        <v>421</v>
      </c>
      <c r="B6670" t="str">
        <f t="shared" si="936"/>
        <v xml:space="preserve"> szczecinecki </v>
      </c>
      <c r="C6670" s="4" t="s">
        <v>7</v>
      </c>
      <c r="D6670" s="6">
        <v>4080</v>
      </c>
      <c r="E6670" s="6">
        <v>2063</v>
      </c>
      <c r="F6670" s="6">
        <v>2017</v>
      </c>
      <c r="G6670" t="b">
        <f t="shared" si="931"/>
        <v>0</v>
      </c>
      <c r="H6670" t="b">
        <f t="shared" si="932"/>
        <v>1</v>
      </c>
      <c r="I6670" t="b">
        <f t="shared" si="933"/>
        <v>1</v>
      </c>
      <c r="J6670" t="b">
        <f t="shared" si="934"/>
        <v>0</v>
      </c>
    </row>
    <row r="6671" spans="1:10">
      <c r="A6671" s="1" t="s">
        <v>421</v>
      </c>
      <c r="B6671" t="str">
        <f t="shared" si="936"/>
        <v xml:space="preserve"> szczecinecki </v>
      </c>
      <c r="C6671" s="4" t="s">
        <v>8</v>
      </c>
      <c r="D6671" s="6">
        <v>3837</v>
      </c>
      <c r="E6671" s="6">
        <v>2009</v>
      </c>
      <c r="F6671" s="6">
        <v>1828</v>
      </c>
      <c r="G6671" t="b">
        <f t="shared" si="931"/>
        <v>0</v>
      </c>
      <c r="H6671" t="b">
        <f t="shared" si="932"/>
        <v>1</v>
      </c>
      <c r="I6671" t="b">
        <f t="shared" si="933"/>
        <v>1</v>
      </c>
      <c r="J6671" t="b">
        <f t="shared" si="934"/>
        <v>0</v>
      </c>
    </row>
    <row r="6672" spans="1:10">
      <c r="A6672" s="1" t="s">
        <v>421</v>
      </c>
      <c r="B6672" t="str">
        <f t="shared" si="936"/>
        <v xml:space="preserve"> szczecinecki </v>
      </c>
      <c r="C6672" s="4" t="s">
        <v>9</v>
      </c>
      <c r="D6672" s="6">
        <v>4434</v>
      </c>
      <c r="E6672" s="6">
        <v>2259</v>
      </c>
      <c r="F6672" s="6">
        <v>2175</v>
      </c>
      <c r="G6672" t="b">
        <f t="shared" si="931"/>
        <v>0</v>
      </c>
      <c r="H6672" t="b">
        <f t="shared" si="932"/>
        <v>1</v>
      </c>
      <c r="I6672" t="b">
        <f t="shared" si="933"/>
        <v>1</v>
      </c>
      <c r="J6672" t="b">
        <f t="shared" si="934"/>
        <v>0</v>
      </c>
    </row>
    <row r="6673" spans="1:10">
      <c r="A6673" s="1" t="s">
        <v>421</v>
      </c>
      <c r="B6673" t="str">
        <f t="shared" si="936"/>
        <v xml:space="preserve"> szczecinecki </v>
      </c>
      <c r="C6673" s="4" t="s">
        <v>10</v>
      </c>
      <c r="D6673" s="6">
        <v>5349</v>
      </c>
      <c r="E6673" s="6">
        <v>2722</v>
      </c>
      <c r="F6673" s="6">
        <v>2627</v>
      </c>
      <c r="G6673" t="b">
        <f t="shared" si="931"/>
        <v>0</v>
      </c>
      <c r="H6673" t="b">
        <f t="shared" si="932"/>
        <v>1</v>
      </c>
      <c r="I6673" t="b">
        <f t="shared" si="933"/>
        <v>1</v>
      </c>
      <c r="J6673" t="b">
        <f t="shared" si="934"/>
        <v>0</v>
      </c>
    </row>
    <row r="6674" spans="1:10">
      <c r="A6674" s="1" t="s">
        <v>421</v>
      </c>
      <c r="B6674" t="str">
        <f t="shared" si="936"/>
        <v xml:space="preserve"> szczecinecki </v>
      </c>
      <c r="C6674" s="4" t="s">
        <v>11</v>
      </c>
      <c r="D6674" s="6">
        <v>5719</v>
      </c>
      <c r="E6674" s="6">
        <v>2926</v>
      </c>
      <c r="F6674" s="6">
        <v>2793</v>
      </c>
      <c r="G6674" t="b">
        <f t="shared" si="931"/>
        <v>0</v>
      </c>
      <c r="H6674" t="b">
        <f t="shared" si="932"/>
        <v>1</v>
      </c>
      <c r="I6674" t="b">
        <f t="shared" si="933"/>
        <v>1</v>
      </c>
      <c r="J6674" t="b">
        <f t="shared" si="934"/>
        <v>0</v>
      </c>
    </row>
    <row r="6675" spans="1:10">
      <c r="A6675" s="1" t="s">
        <v>421</v>
      </c>
      <c r="B6675" t="str">
        <f t="shared" si="936"/>
        <v xml:space="preserve"> szczecinecki </v>
      </c>
      <c r="C6675" s="4" t="s">
        <v>12</v>
      </c>
      <c r="D6675" s="6">
        <v>6136</v>
      </c>
      <c r="E6675" s="6">
        <v>3124</v>
      </c>
      <c r="F6675" s="6">
        <v>3012</v>
      </c>
      <c r="G6675" t="b">
        <f t="shared" si="931"/>
        <v>0</v>
      </c>
      <c r="H6675" t="b">
        <f t="shared" si="932"/>
        <v>1</v>
      </c>
      <c r="I6675" t="b">
        <f t="shared" si="933"/>
        <v>1</v>
      </c>
      <c r="J6675" t="b">
        <f t="shared" si="934"/>
        <v>0</v>
      </c>
    </row>
    <row r="6676" spans="1:10">
      <c r="A6676" s="1" t="s">
        <v>421</v>
      </c>
      <c r="B6676" t="str">
        <f t="shared" si="936"/>
        <v xml:space="preserve"> szczecinecki </v>
      </c>
      <c r="C6676" s="4" t="s">
        <v>13</v>
      </c>
      <c r="D6676" s="6">
        <v>5825</v>
      </c>
      <c r="E6676" s="6">
        <v>2950</v>
      </c>
      <c r="F6676" s="6">
        <v>2875</v>
      </c>
      <c r="G6676" t="b">
        <f t="shared" si="931"/>
        <v>0</v>
      </c>
      <c r="H6676" t="b">
        <f t="shared" si="932"/>
        <v>1</v>
      </c>
      <c r="I6676" t="b">
        <f t="shared" si="933"/>
        <v>1</v>
      </c>
      <c r="J6676" t="b">
        <f t="shared" si="934"/>
        <v>0</v>
      </c>
    </row>
    <row r="6677" spans="1:10">
      <c r="A6677" s="1" t="s">
        <v>421</v>
      </c>
      <c r="B6677" t="str">
        <f t="shared" si="936"/>
        <v xml:space="preserve"> szczecinecki </v>
      </c>
      <c r="C6677" s="4" t="s">
        <v>14</v>
      </c>
      <c r="D6677" s="6">
        <v>5407</v>
      </c>
      <c r="E6677" s="6">
        <v>2727</v>
      </c>
      <c r="F6677" s="6">
        <v>2680</v>
      </c>
      <c r="G6677" t="b">
        <f t="shared" si="931"/>
        <v>0</v>
      </c>
      <c r="H6677" t="b">
        <f t="shared" si="932"/>
        <v>1</v>
      </c>
      <c r="I6677" t="b">
        <f t="shared" si="933"/>
        <v>1</v>
      </c>
      <c r="J6677" t="b">
        <f t="shared" si="934"/>
        <v>0</v>
      </c>
    </row>
    <row r="6678" spans="1:10">
      <c r="A6678" s="1" t="s">
        <v>421</v>
      </c>
      <c r="B6678" t="str">
        <f t="shared" si="936"/>
        <v xml:space="preserve"> szczecinecki </v>
      </c>
      <c r="C6678" s="4" t="s">
        <v>15</v>
      </c>
      <c r="D6678" s="6">
        <v>4841</v>
      </c>
      <c r="E6678" s="6">
        <v>2419</v>
      </c>
      <c r="F6678" s="6">
        <v>2422</v>
      </c>
      <c r="G6678" t="b">
        <f t="shared" si="931"/>
        <v>0</v>
      </c>
      <c r="H6678" t="b">
        <f t="shared" si="932"/>
        <v>1</v>
      </c>
      <c r="I6678" t="b">
        <f t="shared" si="933"/>
        <v>1</v>
      </c>
      <c r="J6678" t="b">
        <f t="shared" si="934"/>
        <v>0</v>
      </c>
    </row>
    <row r="6679" spans="1:10">
      <c r="A6679" s="1" t="s">
        <v>421</v>
      </c>
      <c r="B6679" t="str">
        <f t="shared" si="936"/>
        <v xml:space="preserve"> szczecinecki </v>
      </c>
      <c r="C6679" s="4" t="s">
        <v>16</v>
      </c>
      <c r="D6679" s="6">
        <v>5028</v>
      </c>
      <c r="E6679" s="6">
        <v>2568</v>
      </c>
      <c r="F6679" s="6">
        <v>2460</v>
      </c>
      <c r="G6679" t="b">
        <f t="shared" si="931"/>
        <v>0</v>
      </c>
      <c r="H6679" t="b">
        <f t="shared" si="932"/>
        <v>1</v>
      </c>
      <c r="I6679" t="b">
        <f t="shared" si="933"/>
        <v>1</v>
      </c>
      <c r="J6679" t="b">
        <f t="shared" si="934"/>
        <v>0</v>
      </c>
    </row>
    <row r="6680" spans="1:10">
      <c r="A6680" s="1" t="s">
        <v>421</v>
      </c>
      <c r="B6680" t="str">
        <f t="shared" si="936"/>
        <v xml:space="preserve"> szczecinecki </v>
      </c>
      <c r="C6680" s="4" t="s">
        <v>17</v>
      </c>
      <c r="D6680" s="6">
        <v>6124</v>
      </c>
      <c r="E6680" s="6">
        <v>3000</v>
      </c>
      <c r="F6680" s="6">
        <v>3124</v>
      </c>
      <c r="G6680" t="b">
        <f t="shared" si="931"/>
        <v>0</v>
      </c>
      <c r="H6680" t="b">
        <f t="shared" si="932"/>
        <v>1</v>
      </c>
      <c r="I6680" t="b">
        <f t="shared" si="933"/>
        <v>1</v>
      </c>
      <c r="J6680" t="b">
        <f t="shared" si="934"/>
        <v>0</v>
      </c>
    </row>
    <row r="6681" spans="1:10">
      <c r="A6681" s="1" t="s">
        <v>421</v>
      </c>
      <c r="B6681" t="str">
        <f t="shared" si="936"/>
        <v xml:space="preserve"> szczecinecki </v>
      </c>
      <c r="C6681" s="4" t="s">
        <v>18</v>
      </c>
      <c r="D6681" s="6">
        <v>5973</v>
      </c>
      <c r="E6681" s="6">
        <v>2801</v>
      </c>
      <c r="F6681" s="6">
        <v>3172</v>
      </c>
      <c r="G6681" t="b">
        <f t="shared" si="931"/>
        <v>0</v>
      </c>
      <c r="H6681" t="b">
        <f t="shared" si="932"/>
        <v>1</v>
      </c>
      <c r="I6681" t="b">
        <f t="shared" si="933"/>
        <v>1</v>
      </c>
      <c r="J6681" t="b">
        <f t="shared" si="934"/>
        <v>0</v>
      </c>
    </row>
    <row r="6682" spans="1:10">
      <c r="A6682" s="1" t="s">
        <v>421</v>
      </c>
      <c r="B6682" t="str">
        <f t="shared" si="936"/>
        <v xml:space="preserve"> szczecinecki </v>
      </c>
      <c r="C6682" s="4" t="s">
        <v>19</v>
      </c>
      <c r="D6682" s="6">
        <v>4916</v>
      </c>
      <c r="E6682" s="6">
        <v>2282</v>
      </c>
      <c r="F6682" s="6">
        <v>2634</v>
      </c>
      <c r="G6682" t="b">
        <f t="shared" si="931"/>
        <v>0</v>
      </c>
      <c r="H6682" t="b">
        <f t="shared" si="932"/>
        <v>1</v>
      </c>
      <c r="I6682" t="b">
        <f t="shared" si="933"/>
        <v>1</v>
      </c>
      <c r="J6682" t="b">
        <f t="shared" si="934"/>
        <v>0</v>
      </c>
    </row>
    <row r="6683" spans="1:10">
      <c r="A6683" s="1" t="s">
        <v>421</v>
      </c>
      <c r="B6683" t="str">
        <f t="shared" si="936"/>
        <v xml:space="preserve"> szczecinecki </v>
      </c>
      <c r="C6683" s="4" t="s">
        <v>5</v>
      </c>
      <c r="D6683" s="6">
        <v>7316</v>
      </c>
      <c r="E6683" s="6">
        <v>2572</v>
      </c>
      <c r="F6683" s="6">
        <v>4744</v>
      </c>
      <c r="G6683" t="b">
        <f t="shared" ref="G6683:G6735" si="939">IFERROR(IF(SEARCH(" - ",C6683)&gt;0,FALSE,TRUE),TRUE)</f>
        <v>1</v>
      </c>
      <c r="H6683" t="b">
        <f t="shared" ref="H6683:H6735" si="940">IFERROR(IF(SEARCH("65+",C6683)&gt;0,FALSE,TRUE),TRUE)</f>
        <v>1</v>
      </c>
      <c r="I6683" t="b">
        <f t="shared" ref="I6683:I6735" si="941">IFERROR(IF(SEARCH("70",C6683)&gt;0,FALSE,TRUE),TRUE)</f>
        <v>0</v>
      </c>
      <c r="J6683" t="b">
        <f t="shared" ref="J6683:J6735" si="942">AND(G6683:I6683)</f>
        <v>0</v>
      </c>
    </row>
    <row r="6684" spans="1:10">
      <c r="A6684" s="1" t="s">
        <v>421</v>
      </c>
      <c r="B6684" t="str">
        <f t="shared" si="936"/>
        <v xml:space="preserve"> szczecinecki </v>
      </c>
      <c r="C6684" s="4" t="s">
        <v>4</v>
      </c>
      <c r="D6684" s="6">
        <f>SUM(D6682:D6683)</f>
        <v>12232</v>
      </c>
      <c r="E6684" s="6">
        <f>SUM(E6682:E6683)</f>
        <v>4854</v>
      </c>
      <c r="F6684" s="6">
        <f t="shared" ref="F6684" si="943">SUM(F6682:F6683)</f>
        <v>7378</v>
      </c>
      <c r="G6684" t="b">
        <f t="shared" si="939"/>
        <v>1</v>
      </c>
      <c r="H6684" t="b">
        <f t="shared" si="940"/>
        <v>0</v>
      </c>
      <c r="I6684" t="b">
        <f t="shared" si="941"/>
        <v>1</v>
      </c>
      <c r="J6684" t="b">
        <f t="shared" si="942"/>
        <v>0</v>
      </c>
    </row>
    <row r="6685" spans="1:10">
      <c r="A6685" s="1" t="s">
        <v>421</v>
      </c>
      <c r="B6685" t="str">
        <f t="shared" si="936"/>
        <v xml:space="preserve"> świdwiński </v>
      </c>
      <c r="C6685" s="4" t="s">
        <v>403</v>
      </c>
      <c r="D6685" s="6">
        <v>47860</v>
      </c>
      <c r="E6685" s="6">
        <v>23600</v>
      </c>
      <c r="F6685" s="6">
        <v>24260</v>
      </c>
      <c r="G6685" t="b">
        <f t="shared" si="939"/>
        <v>1</v>
      </c>
      <c r="H6685" t="b">
        <f t="shared" si="940"/>
        <v>1</v>
      </c>
      <c r="I6685" t="b">
        <f t="shared" si="941"/>
        <v>1</v>
      </c>
      <c r="J6685" t="b">
        <f t="shared" si="942"/>
        <v>1</v>
      </c>
    </row>
    <row r="6686" spans="1:10">
      <c r="A6686" s="1" t="s">
        <v>421</v>
      </c>
      <c r="B6686" t="str">
        <f t="shared" si="936"/>
        <v xml:space="preserve"> świdwiński </v>
      </c>
      <c r="C6686" s="4" t="s">
        <v>6</v>
      </c>
      <c r="D6686" s="6">
        <v>2115</v>
      </c>
      <c r="E6686" s="6">
        <v>1053</v>
      </c>
      <c r="F6686" s="6">
        <v>1062</v>
      </c>
      <c r="G6686" t="b">
        <f t="shared" si="939"/>
        <v>0</v>
      </c>
      <c r="H6686" t="b">
        <f t="shared" si="940"/>
        <v>1</v>
      </c>
      <c r="I6686" t="b">
        <f t="shared" si="941"/>
        <v>1</v>
      </c>
      <c r="J6686" t="b">
        <f t="shared" si="942"/>
        <v>0</v>
      </c>
    </row>
    <row r="6687" spans="1:10">
      <c r="A6687" s="1" t="s">
        <v>421</v>
      </c>
      <c r="B6687" t="str">
        <f t="shared" si="936"/>
        <v xml:space="preserve"> świdwiński </v>
      </c>
      <c r="C6687" s="4" t="s">
        <v>7</v>
      </c>
      <c r="D6687" s="6">
        <v>2530</v>
      </c>
      <c r="E6687" s="6">
        <v>1295</v>
      </c>
      <c r="F6687" s="6">
        <v>1235</v>
      </c>
      <c r="G6687" t="b">
        <f t="shared" si="939"/>
        <v>0</v>
      </c>
      <c r="H6687" t="b">
        <f t="shared" si="940"/>
        <v>1</v>
      </c>
      <c r="I6687" t="b">
        <f t="shared" si="941"/>
        <v>1</v>
      </c>
      <c r="J6687" t="b">
        <f t="shared" si="942"/>
        <v>0</v>
      </c>
    </row>
    <row r="6688" spans="1:10">
      <c r="A6688" s="1" t="s">
        <v>421</v>
      </c>
      <c r="B6688" t="str">
        <f t="shared" si="936"/>
        <v xml:space="preserve"> świdwiński </v>
      </c>
      <c r="C6688" s="4" t="s">
        <v>8</v>
      </c>
      <c r="D6688" s="6">
        <v>2327</v>
      </c>
      <c r="E6688" s="6">
        <v>1211</v>
      </c>
      <c r="F6688" s="6">
        <v>1116</v>
      </c>
      <c r="G6688" t="b">
        <f t="shared" si="939"/>
        <v>0</v>
      </c>
      <c r="H6688" t="b">
        <f t="shared" si="940"/>
        <v>1</v>
      </c>
      <c r="I6688" t="b">
        <f t="shared" si="941"/>
        <v>1</v>
      </c>
      <c r="J6688" t="b">
        <f t="shared" si="942"/>
        <v>0</v>
      </c>
    </row>
    <row r="6689" spans="1:10">
      <c r="A6689" s="1" t="s">
        <v>421</v>
      </c>
      <c r="B6689" t="str">
        <f t="shared" si="936"/>
        <v xml:space="preserve"> świdwiński </v>
      </c>
      <c r="C6689" s="4" t="s">
        <v>9</v>
      </c>
      <c r="D6689" s="6">
        <v>2502</v>
      </c>
      <c r="E6689" s="6">
        <v>1305</v>
      </c>
      <c r="F6689" s="6">
        <v>1197</v>
      </c>
      <c r="G6689" t="b">
        <f t="shared" si="939"/>
        <v>0</v>
      </c>
      <c r="H6689" t="b">
        <f t="shared" si="940"/>
        <v>1</v>
      </c>
      <c r="I6689" t="b">
        <f t="shared" si="941"/>
        <v>1</v>
      </c>
      <c r="J6689" t="b">
        <f t="shared" si="942"/>
        <v>0</v>
      </c>
    </row>
    <row r="6690" spans="1:10">
      <c r="A6690" s="1" t="s">
        <v>421</v>
      </c>
      <c r="B6690" t="str">
        <f t="shared" si="936"/>
        <v xml:space="preserve"> świdwiński </v>
      </c>
      <c r="C6690" s="4" t="s">
        <v>10</v>
      </c>
      <c r="D6690" s="6">
        <v>3274</v>
      </c>
      <c r="E6690" s="6">
        <v>1710</v>
      </c>
      <c r="F6690" s="6">
        <v>1564</v>
      </c>
      <c r="G6690" t="b">
        <f t="shared" si="939"/>
        <v>0</v>
      </c>
      <c r="H6690" t="b">
        <f t="shared" si="940"/>
        <v>1</v>
      </c>
      <c r="I6690" t="b">
        <f t="shared" si="941"/>
        <v>1</v>
      </c>
      <c r="J6690" t="b">
        <f t="shared" si="942"/>
        <v>0</v>
      </c>
    </row>
    <row r="6691" spans="1:10">
      <c r="A6691" s="1" t="s">
        <v>421</v>
      </c>
      <c r="B6691" t="str">
        <f t="shared" si="936"/>
        <v xml:space="preserve"> świdwiński </v>
      </c>
      <c r="C6691" s="4" t="s">
        <v>11</v>
      </c>
      <c r="D6691" s="6">
        <v>3595</v>
      </c>
      <c r="E6691" s="6">
        <v>1850</v>
      </c>
      <c r="F6691" s="6">
        <v>1745</v>
      </c>
      <c r="G6691" t="b">
        <f t="shared" si="939"/>
        <v>0</v>
      </c>
      <c r="H6691" t="b">
        <f t="shared" si="940"/>
        <v>1</v>
      </c>
      <c r="I6691" t="b">
        <f t="shared" si="941"/>
        <v>1</v>
      </c>
      <c r="J6691" t="b">
        <f t="shared" si="942"/>
        <v>0</v>
      </c>
    </row>
    <row r="6692" spans="1:10">
      <c r="A6692" s="1" t="s">
        <v>421</v>
      </c>
      <c r="B6692" t="str">
        <f t="shared" si="936"/>
        <v xml:space="preserve"> świdwiński </v>
      </c>
      <c r="C6692" s="4" t="s">
        <v>12</v>
      </c>
      <c r="D6692" s="6">
        <v>3795</v>
      </c>
      <c r="E6692" s="6">
        <v>1966</v>
      </c>
      <c r="F6692" s="6">
        <v>1829</v>
      </c>
      <c r="G6692" t="b">
        <f t="shared" si="939"/>
        <v>0</v>
      </c>
      <c r="H6692" t="b">
        <f t="shared" si="940"/>
        <v>1</v>
      </c>
      <c r="I6692" t="b">
        <f t="shared" si="941"/>
        <v>1</v>
      </c>
      <c r="J6692" t="b">
        <f t="shared" si="942"/>
        <v>0</v>
      </c>
    </row>
    <row r="6693" spans="1:10">
      <c r="A6693" s="1" t="s">
        <v>421</v>
      </c>
      <c r="B6693" t="str">
        <f t="shared" si="936"/>
        <v xml:space="preserve"> świdwiński </v>
      </c>
      <c r="C6693" s="4" t="s">
        <v>13</v>
      </c>
      <c r="D6693" s="6">
        <v>3618</v>
      </c>
      <c r="E6693" s="6">
        <v>1856</v>
      </c>
      <c r="F6693" s="6">
        <v>1762</v>
      </c>
      <c r="G6693" t="b">
        <f t="shared" si="939"/>
        <v>0</v>
      </c>
      <c r="H6693" t="b">
        <f t="shared" si="940"/>
        <v>1</v>
      </c>
      <c r="I6693" t="b">
        <f t="shared" si="941"/>
        <v>1</v>
      </c>
      <c r="J6693" t="b">
        <f t="shared" si="942"/>
        <v>0</v>
      </c>
    </row>
    <row r="6694" spans="1:10">
      <c r="A6694" s="1" t="s">
        <v>421</v>
      </c>
      <c r="B6694" t="str">
        <f t="shared" si="936"/>
        <v xml:space="preserve"> świdwiński </v>
      </c>
      <c r="C6694" s="4" t="s">
        <v>14</v>
      </c>
      <c r="D6694" s="6">
        <v>3305</v>
      </c>
      <c r="E6694" s="6">
        <v>1715</v>
      </c>
      <c r="F6694" s="6">
        <v>1590</v>
      </c>
      <c r="G6694" t="b">
        <f t="shared" si="939"/>
        <v>0</v>
      </c>
      <c r="H6694" t="b">
        <f t="shared" si="940"/>
        <v>1</v>
      </c>
      <c r="I6694" t="b">
        <f t="shared" si="941"/>
        <v>1</v>
      </c>
      <c r="J6694" t="b">
        <f t="shared" si="942"/>
        <v>0</v>
      </c>
    </row>
    <row r="6695" spans="1:10">
      <c r="A6695" s="1" t="s">
        <v>421</v>
      </c>
      <c r="B6695" t="str">
        <f t="shared" si="936"/>
        <v xml:space="preserve"> świdwiński </v>
      </c>
      <c r="C6695" s="4" t="s">
        <v>15</v>
      </c>
      <c r="D6695" s="6">
        <v>2817</v>
      </c>
      <c r="E6695" s="6">
        <v>1428</v>
      </c>
      <c r="F6695" s="6">
        <v>1389</v>
      </c>
      <c r="G6695" t="b">
        <f t="shared" si="939"/>
        <v>0</v>
      </c>
      <c r="H6695" t="b">
        <f t="shared" si="940"/>
        <v>1</v>
      </c>
      <c r="I6695" t="b">
        <f t="shared" si="941"/>
        <v>1</v>
      </c>
      <c r="J6695" t="b">
        <f t="shared" si="942"/>
        <v>0</v>
      </c>
    </row>
    <row r="6696" spans="1:10">
      <c r="A6696" s="1" t="s">
        <v>421</v>
      </c>
      <c r="B6696" t="str">
        <f t="shared" si="936"/>
        <v xml:space="preserve"> świdwiński </v>
      </c>
      <c r="C6696" s="4" t="s">
        <v>16</v>
      </c>
      <c r="D6696" s="6">
        <v>3067</v>
      </c>
      <c r="E6696" s="6">
        <v>1563</v>
      </c>
      <c r="F6696" s="6">
        <v>1504</v>
      </c>
      <c r="G6696" t="b">
        <f t="shared" si="939"/>
        <v>0</v>
      </c>
      <c r="H6696" t="b">
        <f t="shared" si="940"/>
        <v>1</v>
      </c>
      <c r="I6696" t="b">
        <f t="shared" si="941"/>
        <v>1</v>
      </c>
      <c r="J6696" t="b">
        <f t="shared" si="942"/>
        <v>0</v>
      </c>
    </row>
    <row r="6697" spans="1:10">
      <c r="A6697" s="1" t="s">
        <v>421</v>
      </c>
      <c r="B6697" t="str">
        <f t="shared" si="936"/>
        <v xml:space="preserve"> świdwiński </v>
      </c>
      <c r="C6697" s="4" t="s">
        <v>17</v>
      </c>
      <c r="D6697" s="6">
        <v>3937</v>
      </c>
      <c r="E6697" s="6">
        <v>1954</v>
      </c>
      <c r="F6697" s="6">
        <v>1983</v>
      </c>
      <c r="G6697" t="b">
        <f t="shared" si="939"/>
        <v>0</v>
      </c>
      <c r="H6697" t="b">
        <f t="shared" si="940"/>
        <v>1</v>
      </c>
      <c r="I6697" t="b">
        <f t="shared" si="941"/>
        <v>1</v>
      </c>
      <c r="J6697" t="b">
        <f t="shared" si="942"/>
        <v>0</v>
      </c>
    </row>
    <row r="6698" spans="1:10">
      <c r="A6698" s="1" t="s">
        <v>421</v>
      </c>
      <c r="B6698" t="str">
        <f t="shared" si="936"/>
        <v xml:space="preserve"> świdwiński </v>
      </c>
      <c r="C6698" s="4" t="s">
        <v>18</v>
      </c>
      <c r="D6698" s="6">
        <v>3805</v>
      </c>
      <c r="E6698" s="6">
        <v>1870</v>
      </c>
      <c r="F6698" s="6">
        <v>1935</v>
      </c>
      <c r="G6698" t="b">
        <f t="shared" si="939"/>
        <v>0</v>
      </c>
      <c r="H6698" t="b">
        <f t="shared" si="940"/>
        <v>1</v>
      </c>
      <c r="I6698" t="b">
        <f t="shared" si="941"/>
        <v>1</v>
      </c>
      <c r="J6698" t="b">
        <f t="shared" si="942"/>
        <v>0</v>
      </c>
    </row>
    <row r="6699" spans="1:10">
      <c r="A6699" s="1" t="s">
        <v>421</v>
      </c>
      <c r="B6699" t="str">
        <f t="shared" si="936"/>
        <v xml:space="preserve"> świdwiński </v>
      </c>
      <c r="C6699" s="4" t="s">
        <v>19</v>
      </c>
      <c r="D6699" s="6">
        <v>2902</v>
      </c>
      <c r="E6699" s="6">
        <v>1383</v>
      </c>
      <c r="F6699" s="6">
        <v>1519</v>
      </c>
      <c r="G6699" t="b">
        <f t="shared" si="939"/>
        <v>0</v>
      </c>
      <c r="H6699" t="b">
        <f t="shared" si="940"/>
        <v>1</v>
      </c>
      <c r="I6699" t="b">
        <f t="shared" si="941"/>
        <v>1</v>
      </c>
      <c r="J6699" t="b">
        <f t="shared" si="942"/>
        <v>0</v>
      </c>
    </row>
    <row r="6700" spans="1:10">
      <c r="A6700" s="1" t="s">
        <v>421</v>
      </c>
      <c r="B6700" t="str">
        <f t="shared" si="936"/>
        <v xml:space="preserve"> świdwiński </v>
      </c>
      <c r="C6700" s="4" t="s">
        <v>5</v>
      </c>
      <c r="D6700" s="6">
        <v>4271</v>
      </c>
      <c r="E6700" s="6">
        <v>1441</v>
      </c>
      <c r="F6700" s="6">
        <v>2830</v>
      </c>
      <c r="G6700" t="b">
        <f t="shared" si="939"/>
        <v>1</v>
      </c>
      <c r="H6700" t="b">
        <f t="shared" si="940"/>
        <v>1</v>
      </c>
      <c r="I6700" t="b">
        <f t="shared" si="941"/>
        <v>0</v>
      </c>
      <c r="J6700" t="b">
        <f t="shared" si="942"/>
        <v>0</v>
      </c>
    </row>
    <row r="6701" spans="1:10">
      <c r="A6701" s="1" t="s">
        <v>421</v>
      </c>
      <c r="B6701" t="str">
        <f t="shared" si="936"/>
        <v xml:space="preserve"> świdwiński </v>
      </c>
      <c r="C6701" s="4" t="s">
        <v>4</v>
      </c>
      <c r="D6701" s="6">
        <f>SUM(D6699:D6700)</f>
        <v>7173</v>
      </c>
      <c r="E6701" s="6">
        <f>SUM(E6699:E6700)</f>
        <v>2824</v>
      </c>
      <c r="F6701" s="6">
        <f t="shared" ref="F6701" si="944">SUM(F6699:F6700)</f>
        <v>4349</v>
      </c>
      <c r="G6701" t="b">
        <f t="shared" si="939"/>
        <v>1</v>
      </c>
      <c r="H6701" t="b">
        <f t="shared" si="940"/>
        <v>0</v>
      </c>
      <c r="I6701" t="b">
        <f t="shared" si="941"/>
        <v>1</v>
      </c>
      <c r="J6701" t="b">
        <f t="shared" si="942"/>
        <v>0</v>
      </c>
    </row>
    <row r="6702" spans="1:10">
      <c r="A6702" s="1" t="s">
        <v>421</v>
      </c>
      <c r="B6702" t="str">
        <f t="shared" si="936"/>
        <v xml:space="preserve"> wałecki </v>
      </c>
      <c r="C6702" s="4" t="s">
        <v>404</v>
      </c>
      <c r="D6702" s="6">
        <v>54059</v>
      </c>
      <c r="E6702" s="6">
        <v>26329</v>
      </c>
      <c r="F6702" s="6">
        <v>27730</v>
      </c>
      <c r="G6702" t="b">
        <f t="shared" si="939"/>
        <v>1</v>
      </c>
      <c r="H6702" t="b">
        <f t="shared" si="940"/>
        <v>1</v>
      </c>
      <c r="I6702" t="b">
        <f t="shared" si="941"/>
        <v>1</v>
      </c>
      <c r="J6702" t="b">
        <f t="shared" si="942"/>
        <v>1</v>
      </c>
    </row>
    <row r="6703" spans="1:10">
      <c r="A6703" s="1" t="s">
        <v>421</v>
      </c>
      <c r="B6703" t="str">
        <f t="shared" si="936"/>
        <v xml:space="preserve"> wałecki </v>
      </c>
      <c r="C6703" s="4" t="s">
        <v>6</v>
      </c>
      <c r="D6703" s="6">
        <v>2493</v>
      </c>
      <c r="E6703" s="6">
        <v>1282</v>
      </c>
      <c r="F6703" s="6">
        <v>1211</v>
      </c>
      <c r="G6703" t="b">
        <f t="shared" si="939"/>
        <v>0</v>
      </c>
      <c r="H6703" t="b">
        <f t="shared" si="940"/>
        <v>1</v>
      </c>
      <c r="I6703" t="b">
        <f t="shared" si="941"/>
        <v>1</v>
      </c>
      <c r="J6703" t="b">
        <f t="shared" si="942"/>
        <v>0</v>
      </c>
    </row>
    <row r="6704" spans="1:10">
      <c r="A6704" s="1" t="s">
        <v>421</v>
      </c>
      <c r="B6704" t="str">
        <f t="shared" si="936"/>
        <v xml:space="preserve"> wałecki </v>
      </c>
      <c r="C6704" s="4" t="s">
        <v>7</v>
      </c>
      <c r="D6704" s="6">
        <v>2852</v>
      </c>
      <c r="E6704" s="6">
        <v>1406</v>
      </c>
      <c r="F6704" s="6">
        <v>1446</v>
      </c>
      <c r="G6704" t="b">
        <f t="shared" si="939"/>
        <v>0</v>
      </c>
      <c r="H6704" t="b">
        <f t="shared" si="940"/>
        <v>1</v>
      </c>
      <c r="I6704" t="b">
        <f t="shared" si="941"/>
        <v>1</v>
      </c>
      <c r="J6704" t="b">
        <f t="shared" si="942"/>
        <v>0</v>
      </c>
    </row>
    <row r="6705" spans="1:10">
      <c r="A6705" s="1" t="s">
        <v>421</v>
      </c>
      <c r="B6705" t="str">
        <f t="shared" si="936"/>
        <v xml:space="preserve"> wałecki </v>
      </c>
      <c r="C6705" s="4" t="s">
        <v>8</v>
      </c>
      <c r="D6705" s="6">
        <v>2814</v>
      </c>
      <c r="E6705" s="6">
        <v>1433</v>
      </c>
      <c r="F6705" s="6">
        <v>1381</v>
      </c>
      <c r="G6705" t="b">
        <f t="shared" si="939"/>
        <v>0</v>
      </c>
      <c r="H6705" t="b">
        <f t="shared" si="940"/>
        <v>1</v>
      </c>
      <c r="I6705" t="b">
        <f t="shared" si="941"/>
        <v>1</v>
      </c>
      <c r="J6705" t="b">
        <f t="shared" si="942"/>
        <v>0</v>
      </c>
    </row>
    <row r="6706" spans="1:10">
      <c r="A6706" s="1" t="s">
        <v>421</v>
      </c>
      <c r="B6706" t="str">
        <f t="shared" si="936"/>
        <v xml:space="preserve"> wałecki </v>
      </c>
      <c r="C6706" s="4" t="s">
        <v>9</v>
      </c>
      <c r="D6706" s="6">
        <v>2908</v>
      </c>
      <c r="E6706" s="6">
        <v>1487</v>
      </c>
      <c r="F6706" s="6">
        <v>1421</v>
      </c>
      <c r="G6706" t="b">
        <f t="shared" si="939"/>
        <v>0</v>
      </c>
      <c r="H6706" t="b">
        <f t="shared" si="940"/>
        <v>1</v>
      </c>
      <c r="I6706" t="b">
        <f t="shared" si="941"/>
        <v>1</v>
      </c>
      <c r="J6706" t="b">
        <f t="shared" si="942"/>
        <v>0</v>
      </c>
    </row>
    <row r="6707" spans="1:10">
      <c r="A6707" s="1" t="s">
        <v>421</v>
      </c>
      <c r="B6707" t="str">
        <f t="shared" si="936"/>
        <v xml:space="preserve"> wałecki </v>
      </c>
      <c r="C6707" s="4" t="s">
        <v>10</v>
      </c>
      <c r="D6707" s="6">
        <v>3655</v>
      </c>
      <c r="E6707" s="6">
        <v>1823</v>
      </c>
      <c r="F6707" s="6">
        <v>1832</v>
      </c>
      <c r="G6707" t="b">
        <f t="shared" si="939"/>
        <v>0</v>
      </c>
      <c r="H6707" t="b">
        <f t="shared" si="940"/>
        <v>1</v>
      </c>
      <c r="I6707" t="b">
        <f t="shared" si="941"/>
        <v>1</v>
      </c>
      <c r="J6707" t="b">
        <f t="shared" si="942"/>
        <v>0</v>
      </c>
    </row>
    <row r="6708" spans="1:10">
      <c r="A6708" s="1" t="s">
        <v>421</v>
      </c>
      <c r="B6708" t="str">
        <f t="shared" si="936"/>
        <v xml:space="preserve"> wałecki </v>
      </c>
      <c r="C6708" s="4" t="s">
        <v>11</v>
      </c>
      <c r="D6708" s="6">
        <v>3813</v>
      </c>
      <c r="E6708" s="6">
        <v>1976</v>
      </c>
      <c r="F6708" s="6">
        <v>1837</v>
      </c>
      <c r="G6708" t="b">
        <f t="shared" si="939"/>
        <v>0</v>
      </c>
      <c r="H6708" t="b">
        <f t="shared" si="940"/>
        <v>1</v>
      </c>
      <c r="I6708" t="b">
        <f t="shared" si="941"/>
        <v>1</v>
      </c>
      <c r="J6708" t="b">
        <f t="shared" si="942"/>
        <v>0</v>
      </c>
    </row>
    <row r="6709" spans="1:10">
      <c r="A6709" s="1" t="s">
        <v>421</v>
      </c>
      <c r="B6709" t="str">
        <f t="shared" si="936"/>
        <v xml:space="preserve"> wałecki </v>
      </c>
      <c r="C6709" s="4" t="s">
        <v>12</v>
      </c>
      <c r="D6709" s="6">
        <v>4427</v>
      </c>
      <c r="E6709" s="6">
        <v>2304</v>
      </c>
      <c r="F6709" s="6">
        <v>2123</v>
      </c>
      <c r="G6709" t="b">
        <f t="shared" si="939"/>
        <v>0</v>
      </c>
      <c r="H6709" t="b">
        <f t="shared" si="940"/>
        <v>1</v>
      </c>
      <c r="I6709" t="b">
        <f t="shared" si="941"/>
        <v>1</v>
      </c>
      <c r="J6709" t="b">
        <f t="shared" si="942"/>
        <v>0</v>
      </c>
    </row>
    <row r="6710" spans="1:10">
      <c r="A6710" s="1" t="s">
        <v>421</v>
      </c>
      <c r="B6710" t="str">
        <f t="shared" si="936"/>
        <v xml:space="preserve"> wałecki </v>
      </c>
      <c r="C6710" s="4" t="s">
        <v>13</v>
      </c>
      <c r="D6710" s="6">
        <v>4245</v>
      </c>
      <c r="E6710" s="6">
        <v>2177</v>
      </c>
      <c r="F6710" s="6">
        <v>2068</v>
      </c>
      <c r="G6710" t="b">
        <f t="shared" si="939"/>
        <v>0</v>
      </c>
      <c r="H6710" t="b">
        <f t="shared" si="940"/>
        <v>1</v>
      </c>
      <c r="I6710" t="b">
        <f t="shared" si="941"/>
        <v>1</v>
      </c>
      <c r="J6710" t="b">
        <f t="shared" si="942"/>
        <v>0</v>
      </c>
    </row>
    <row r="6711" spans="1:10">
      <c r="A6711" s="1" t="s">
        <v>421</v>
      </c>
      <c r="B6711" t="str">
        <f t="shared" si="936"/>
        <v xml:space="preserve"> wałecki </v>
      </c>
      <c r="C6711" s="4" t="s">
        <v>14</v>
      </c>
      <c r="D6711" s="6">
        <v>3973</v>
      </c>
      <c r="E6711" s="6">
        <v>2018</v>
      </c>
      <c r="F6711" s="6">
        <v>1955</v>
      </c>
      <c r="G6711" t="b">
        <f t="shared" si="939"/>
        <v>0</v>
      </c>
      <c r="H6711" t="b">
        <f t="shared" si="940"/>
        <v>1</v>
      </c>
      <c r="I6711" t="b">
        <f t="shared" si="941"/>
        <v>1</v>
      </c>
      <c r="J6711" t="b">
        <f t="shared" si="942"/>
        <v>0</v>
      </c>
    </row>
    <row r="6712" spans="1:10">
      <c r="A6712" s="1" t="s">
        <v>421</v>
      </c>
      <c r="B6712" t="str">
        <f t="shared" ref="B6712:B6735" si="945">IF(C6711="65+",C6712,B6711)</f>
        <v xml:space="preserve"> wałecki </v>
      </c>
      <c r="C6712" s="4" t="s">
        <v>15</v>
      </c>
      <c r="D6712" s="6">
        <v>3229</v>
      </c>
      <c r="E6712" s="6">
        <v>1648</v>
      </c>
      <c r="F6712" s="6">
        <v>1581</v>
      </c>
      <c r="G6712" t="b">
        <f t="shared" si="939"/>
        <v>0</v>
      </c>
      <c r="H6712" t="b">
        <f t="shared" si="940"/>
        <v>1</v>
      </c>
      <c r="I6712" t="b">
        <f t="shared" si="941"/>
        <v>1</v>
      </c>
      <c r="J6712" t="b">
        <f t="shared" si="942"/>
        <v>0</v>
      </c>
    </row>
    <row r="6713" spans="1:10">
      <c r="A6713" s="1" t="s">
        <v>421</v>
      </c>
      <c r="B6713" t="str">
        <f t="shared" si="945"/>
        <v xml:space="preserve"> wałecki </v>
      </c>
      <c r="C6713" s="4" t="s">
        <v>16</v>
      </c>
      <c r="D6713" s="6">
        <v>3409</v>
      </c>
      <c r="E6713" s="6">
        <v>1687</v>
      </c>
      <c r="F6713" s="6">
        <v>1722</v>
      </c>
      <c r="G6713" t="b">
        <f t="shared" si="939"/>
        <v>0</v>
      </c>
      <c r="H6713" t="b">
        <f t="shared" si="940"/>
        <v>1</v>
      </c>
      <c r="I6713" t="b">
        <f t="shared" si="941"/>
        <v>1</v>
      </c>
      <c r="J6713" t="b">
        <f t="shared" si="942"/>
        <v>0</v>
      </c>
    </row>
    <row r="6714" spans="1:10">
      <c r="A6714" s="1" t="s">
        <v>421</v>
      </c>
      <c r="B6714" t="str">
        <f t="shared" si="945"/>
        <v xml:space="preserve"> wałecki </v>
      </c>
      <c r="C6714" s="4" t="s">
        <v>17</v>
      </c>
      <c r="D6714" s="6">
        <v>4243</v>
      </c>
      <c r="E6714" s="6">
        <v>2059</v>
      </c>
      <c r="F6714" s="6">
        <v>2184</v>
      </c>
      <c r="G6714" t="b">
        <f t="shared" si="939"/>
        <v>0</v>
      </c>
      <c r="H6714" t="b">
        <f t="shared" si="940"/>
        <v>1</v>
      </c>
      <c r="I6714" t="b">
        <f t="shared" si="941"/>
        <v>1</v>
      </c>
      <c r="J6714" t="b">
        <f t="shared" si="942"/>
        <v>0</v>
      </c>
    </row>
    <row r="6715" spans="1:10">
      <c r="A6715" s="1" t="s">
        <v>421</v>
      </c>
      <c r="B6715" t="str">
        <f t="shared" si="945"/>
        <v xml:space="preserve"> wałecki </v>
      </c>
      <c r="C6715" s="4" t="s">
        <v>18</v>
      </c>
      <c r="D6715" s="6">
        <v>4140</v>
      </c>
      <c r="E6715" s="6">
        <v>1930</v>
      </c>
      <c r="F6715" s="6">
        <v>2210</v>
      </c>
      <c r="G6715" t="b">
        <f t="shared" si="939"/>
        <v>0</v>
      </c>
      <c r="H6715" t="b">
        <f t="shared" si="940"/>
        <v>1</v>
      </c>
      <c r="I6715" t="b">
        <f t="shared" si="941"/>
        <v>1</v>
      </c>
      <c r="J6715" t="b">
        <f t="shared" si="942"/>
        <v>0</v>
      </c>
    </row>
    <row r="6716" spans="1:10">
      <c r="A6716" s="1" t="s">
        <v>421</v>
      </c>
      <c r="B6716" t="str">
        <f t="shared" si="945"/>
        <v xml:space="preserve"> wałecki </v>
      </c>
      <c r="C6716" s="4" t="s">
        <v>19</v>
      </c>
      <c r="D6716" s="6">
        <v>3316</v>
      </c>
      <c r="E6716" s="6">
        <v>1543</v>
      </c>
      <c r="F6716" s="6">
        <v>1773</v>
      </c>
      <c r="G6716" t="b">
        <f t="shared" si="939"/>
        <v>0</v>
      </c>
      <c r="H6716" t="b">
        <f t="shared" si="940"/>
        <v>1</v>
      </c>
      <c r="I6716" t="b">
        <f t="shared" si="941"/>
        <v>1</v>
      </c>
      <c r="J6716" t="b">
        <f t="shared" si="942"/>
        <v>0</v>
      </c>
    </row>
    <row r="6717" spans="1:10">
      <c r="A6717" s="1" t="s">
        <v>421</v>
      </c>
      <c r="B6717" t="str">
        <f t="shared" si="945"/>
        <v xml:space="preserve"> wałecki </v>
      </c>
      <c r="C6717" s="4" t="s">
        <v>5</v>
      </c>
      <c r="D6717" s="6">
        <v>4542</v>
      </c>
      <c r="E6717" s="6">
        <v>1556</v>
      </c>
      <c r="F6717" s="6">
        <v>2986</v>
      </c>
      <c r="G6717" t="b">
        <f t="shared" si="939"/>
        <v>1</v>
      </c>
      <c r="H6717" t="b">
        <f t="shared" si="940"/>
        <v>1</v>
      </c>
      <c r="I6717" t="b">
        <f t="shared" si="941"/>
        <v>0</v>
      </c>
      <c r="J6717" t="b">
        <f t="shared" si="942"/>
        <v>0</v>
      </c>
    </row>
    <row r="6718" spans="1:10">
      <c r="A6718" s="1" t="s">
        <v>421</v>
      </c>
      <c r="B6718" t="str">
        <f t="shared" si="945"/>
        <v xml:space="preserve"> wałecki </v>
      </c>
      <c r="C6718" s="4" t="s">
        <v>4</v>
      </c>
      <c r="D6718" s="6">
        <f>SUM(D6716:D6717)</f>
        <v>7858</v>
      </c>
      <c r="E6718" s="6">
        <f>SUM(E6716:E6717)</f>
        <v>3099</v>
      </c>
      <c r="F6718" s="6">
        <f t="shared" ref="F6718" si="946">SUM(F6716:F6717)</f>
        <v>4759</v>
      </c>
      <c r="G6718" t="b">
        <f t="shared" si="939"/>
        <v>1</v>
      </c>
      <c r="H6718" t="b">
        <f t="shared" si="940"/>
        <v>0</v>
      </c>
      <c r="I6718" t="b">
        <f t="shared" si="941"/>
        <v>1</v>
      </c>
      <c r="J6718" t="b">
        <f t="shared" si="942"/>
        <v>0</v>
      </c>
    </row>
    <row r="6719" spans="1:10">
      <c r="A6719" s="1" t="s">
        <v>421</v>
      </c>
      <c r="B6719" t="str">
        <f t="shared" si="945"/>
        <v xml:space="preserve"> łobeski </v>
      </c>
      <c r="C6719" s="4" t="s">
        <v>405</v>
      </c>
      <c r="D6719" s="6">
        <v>37613</v>
      </c>
      <c r="E6719" s="6">
        <v>18738</v>
      </c>
      <c r="F6719" s="6">
        <v>18875</v>
      </c>
      <c r="G6719" t="b">
        <f t="shared" si="939"/>
        <v>1</v>
      </c>
      <c r="H6719" t="b">
        <f t="shared" si="940"/>
        <v>1</v>
      </c>
      <c r="I6719" t="b">
        <f t="shared" si="941"/>
        <v>1</v>
      </c>
      <c r="J6719" t="b">
        <f t="shared" si="942"/>
        <v>1</v>
      </c>
    </row>
    <row r="6720" spans="1:10">
      <c r="A6720" s="1" t="s">
        <v>421</v>
      </c>
      <c r="B6720" t="str">
        <f t="shared" si="945"/>
        <v xml:space="preserve"> łobeski </v>
      </c>
      <c r="C6720" s="4" t="s">
        <v>6</v>
      </c>
      <c r="D6720" s="6">
        <v>1781</v>
      </c>
      <c r="E6720" s="6">
        <v>908</v>
      </c>
      <c r="F6720" s="6">
        <v>873</v>
      </c>
      <c r="G6720" t="b">
        <f t="shared" si="939"/>
        <v>0</v>
      </c>
      <c r="H6720" t="b">
        <f t="shared" si="940"/>
        <v>1</v>
      </c>
      <c r="I6720" t="b">
        <f t="shared" si="941"/>
        <v>1</v>
      </c>
      <c r="J6720" t="b">
        <f t="shared" si="942"/>
        <v>0</v>
      </c>
    </row>
    <row r="6721" spans="1:10">
      <c r="A6721" s="1" t="s">
        <v>421</v>
      </c>
      <c r="B6721" t="str">
        <f t="shared" si="945"/>
        <v xml:space="preserve"> łobeski </v>
      </c>
      <c r="C6721" s="4" t="s">
        <v>7</v>
      </c>
      <c r="D6721" s="6">
        <v>2058</v>
      </c>
      <c r="E6721" s="6">
        <v>1069</v>
      </c>
      <c r="F6721" s="6">
        <v>989</v>
      </c>
      <c r="G6721" t="b">
        <f t="shared" si="939"/>
        <v>0</v>
      </c>
      <c r="H6721" t="b">
        <f t="shared" si="940"/>
        <v>1</v>
      </c>
      <c r="I6721" t="b">
        <f t="shared" si="941"/>
        <v>1</v>
      </c>
      <c r="J6721" t="b">
        <f t="shared" si="942"/>
        <v>0</v>
      </c>
    </row>
    <row r="6722" spans="1:10">
      <c r="A6722" s="1" t="s">
        <v>421</v>
      </c>
      <c r="B6722" t="str">
        <f t="shared" si="945"/>
        <v xml:space="preserve"> łobeski </v>
      </c>
      <c r="C6722" s="4" t="s">
        <v>8</v>
      </c>
      <c r="D6722" s="6">
        <v>1827</v>
      </c>
      <c r="E6722" s="6">
        <v>965</v>
      </c>
      <c r="F6722" s="6">
        <v>862</v>
      </c>
      <c r="G6722" t="b">
        <f t="shared" si="939"/>
        <v>0</v>
      </c>
      <c r="H6722" t="b">
        <f t="shared" si="940"/>
        <v>1</v>
      </c>
      <c r="I6722" t="b">
        <f t="shared" si="941"/>
        <v>1</v>
      </c>
      <c r="J6722" t="b">
        <f t="shared" si="942"/>
        <v>0</v>
      </c>
    </row>
    <row r="6723" spans="1:10">
      <c r="A6723" s="1" t="s">
        <v>421</v>
      </c>
      <c r="B6723" t="str">
        <f t="shared" si="945"/>
        <v xml:space="preserve"> łobeski </v>
      </c>
      <c r="C6723" s="4" t="s">
        <v>9</v>
      </c>
      <c r="D6723" s="6">
        <v>2040</v>
      </c>
      <c r="E6723" s="6">
        <v>1052</v>
      </c>
      <c r="F6723" s="6">
        <v>988</v>
      </c>
      <c r="G6723" t="b">
        <f t="shared" si="939"/>
        <v>0</v>
      </c>
      <c r="H6723" t="b">
        <f t="shared" si="940"/>
        <v>1</v>
      </c>
      <c r="I6723" t="b">
        <f t="shared" si="941"/>
        <v>1</v>
      </c>
      <c r="J6723" t="b">
        <f t="shared" si="942"/>
        <v>0</v>
      </c>
    </row>
    <row r="6724" spans="1:10">
      <c r="A6724" s="1" t="s">
        <v>421</v>
      </c>
      <c r="B6724" t="str">
        <f t="shared" si="945"/>
        <v xml:space="preserve"> łobeski </v>
      </c>
      <c r="C6724" s="4" t="s">
        <v>10</v>
      </c>
      <c r="D6724" s="6">
        <v>2597</v>
      </c>
      <c r="E6724" s="6">
        <v>1317</v>
      </c>
      <c r="F6724" s="6">
        <v>1280</v>
      </c>
      <c r="G6724" t="b">
        <f t="shared" si="939"/>
        <v>0</v>
      </c>
      <c r="H6724" t="b">
        <f t="shared" si="940"/>
        <v>1</v>
      </c>
      <c r="I6724" t="b">
        <f t="shared" si="941"/>
        <v>1</v>
      </c>
      <c r="J6724" t="b">
        <f t="shared" si="942"/>
        <v>0</v>
      </c>
    </row>
    <row r="6725" spans="1:10">
      <c r="A6725" s="1" t="s">
        <v>421</v>
      </c>
      <c r="B6725" t="str">
        <f t="shared" si="945"/>
        <v xml:space="preserve"> łobeski </v>
      </c>
      <c r="C6725" s="4" t="s">
        <v>11</v>
      </c>
      <c r="D6725" s="6">
        <v>2700</v>
      </c>
      <c r="E6725" s="6">
        <v>1428</v>
      </c>
      <c r="F6725" s="6">
        <v>1272</v>
      </c>
      <c r="G6725" t="b">
        <f t="shared" si="939"/>
        <v>0</v>
      </c>
      <c r="H6725" t="b">
        <f t="shared" si="940"/>
        <v>1</v>
      </c>
      <c r="I6725" t="b">
        <f t="shared" si="941"/>
        <v>1</v>
      </c>
      <c r="J6725" t="b">
        <f t="shared" si="942"/>
        <v>0</v>
      </c>
    </row>
    <row r="6726" spans="1:10">
      <c r="A6726" s="1" t="s">
        <v>421</v>
      </c>
      <c r="B6726" t="str">
        <f t="shared" si="945"/>
        <v xml:space="preserve"> łobeski </v>
      </c>
      <c r="C6726" s="4" t="s">
        <v>12</v>
      </c>
      <c r="D6726" s="6">
        <v>2988</v>
      </c>
      <c r="E6726" s="6">
        <v>1568</v>
      </c>
      <c r="F6726" s="6">
        <v>1420</v>
      </c>
      <c r="G6726" t="b">
        <f t="shared" si="939"/>
        <v>0</v>
      </c>
      <c r="H6726" t="b">
        <f t="shared" si="940"/>
        <v>1</v>
      </c>
      <c r="I6726" t="b">
        <f t="shared" si="941"/>
        <v>1</v>
      </c>
      <c r="J6726" t="b">
        <f t="shared" si="942"/>
        <v>0</v>
      </c>
    </row>
    <row r="6727" spans="1:10">
      <c r="A6727" s="1" t="s">
        <v>421</v>
      </c>
      <c r="B6727" t="str">
        <f t="shared" si="945"/>
        <v xml:space="preserve"> łobeski </v>
      </c>
      <c r="C6727" s="4" t="s">
        <v>13</v>
      </c>
      <c r="D6727" s="6">
        <v>2866</v>
      </c>
      <c r="E6727" s="6">
        <v>1515</v>
      </c>
      <c r="F6727" s="6">
        <v>1351</v>
      </c>
      <c r="G6727" t="b">
        <f t="shared" si="939"/>
        <v>0</v>
      </c>
      <c r="H6727" t="b">
        <f t="shared" si="940"/>
        <v>1</v>
      </c>
      <c r="I6727" t="b">
        <f t="shared" si="941"/>
        <v>1</v>
      </c>
      <c r="J6727" t="b">
        <f t="shared" si="942"/>
        <v>0</v>
      </c>
    </row>
    <row r="6728" spans="1:10">
      <c r="A6728" s="1" t="s">
        <v>421</v>
      </c>
      <c r="B6728" t="str">
        <f t="shared" si="945"/>
        <v xml:space="preserve"> łobeski </v>
      </c>
      <c r="C6728" s="4" t="s">
        <v>14</v>
      </c>
      <c r="D6728" s="6">
        <v>2508</v>
      </c>
      <c r="E6728" s="6">
        <v>1336</v>
      </c>
      <c r="F6728" s="6">
        <v>1172</v>
      </c>
      <c r="G6728" t="b">
        <f t="shared" si="939"/>
        <v>0</v>
      </c>
      <c r="H6728" t="b">
        <f t="shared" si="940"/>
        <v>1</v>
      </c>
      <c r="I6728" t="b">
        <f t="shared" si="941"/>
        <v>1</v>
      </c>
      <c r="J6728" t="b">
        <f t="shared" si="942"/>
        <v>0</v>
      </c>
    </row>
    <row r="6729" spans="1:10">
      <c r="A6729" s="1" t="s">
        <v>421</v>
      </c>
      <c r="B6729" t="str">
        <f t="shared" si="945"/>
        <v xml:space="preserve"> łobeski </v>
      </c>
      <c r="C6729" s="4" t="s">
        <v>15</v>
      </c>
      <c r="D6729" s="6">
        <v>2179</v>
      </c>
      <c r="E6729" s="6">
        <v>1157</v>
      </c>
      <c r="F6729" s="6">
        <v>1022</v>
      </c>
      <c r="G6729" t="b">
        <f t="shared" si="939"/>
        <v>0</v>
      </c>
      <c r="H6729" t="b">
        <f t="shared" si="940"/>
        <v>1</v>
      </c>
      <c r="I6729" t="b">
        <f t="shared" si="941"/>
        <v>1</v>
      </c>
      <c r="J6729" t="b">
        <f t="shared" si="942"/>
        <v>0</v>
      </c>
    </row>
    <row r="6730" spans="1:10">
      <c r="A6730" s="1" t="s">
        <v>421</v>
      </c>
      <c r="B6730" t="str">
        <f t="shared" si="945"/>
        <v xml:space="preserve"> łobeski </v>
      </c>
      <c r="C6730" s="4" t="s">
        <v>16</v>
      </c>
      <c r="D6730" s="6">
        <v>2408</v>
      </c>
      <c r="E6730" s="6">
        <v>1224</v>
      </c>
      <c r="F6730" s="6">
        <v>1184</v>
      </c>
      <c r="G6730" t="b">
        <f t="shared" si="939"/>
        <v>0</v>
      </c>
      <c r="H6730" t="b">
        <f t="shared" si="940"/>
        <v>1</v>
      </c>
      <c r="I6730" t="b">
        <f t="shared" si="941"/>
        <v>1</v>
      </c>
      <c r="J6730" t="b">
        <f t="shared" si="942"/>
        <v>0</v>
      </c>
    </row>
    <row r="6731" spans="1:10">
      <c r="A6731" s="1" t="s">
        <v>421</v>
      </c>
      <c r="B6731" t="str">
        <f t="shared" si="945"/>
        <v xml:space="preserve"> łobeski </v>
      </c>
      <c r="C6731" s="4" t="s">
        <v>17</v>
      </c>
      <c r="D6731" s="6">
        <v>3041</v>
      </c>
      <c r="E6731" s="6">
        <v>1539</v>
      </c>
      <c r="F6731" s="6">
        <v>1502</v>
      </c>
      <c r="G6731" t="b">
        <f t="shared" si="939"/>
        <v>0</v>
      </c>
      <c r="H6731" t="b">
        <f t="shared" si="940"/>
        <v>1</v>
      </c>
      <c r="I6731" t="b">
        <f t="shared" si="941"/>
        <v>1</v>
      </c>
      <c r="J6731" t="b">
        <f t="shared" si="942"/>
        <v>0</v>
      </c>
    </row>
    <row r="6732" spans="1:10">
      <c r="A6732" s="1" t="s">
        <v>421</v>
      </c>
      <c r="B6732" t="str">
        <f t="shared" si="945"/>
        <v xml:space="preserve"> łobeski </v>
      </c>
      <c r="C6732" s="4" t="s">
        <v>18</v>
      </c>
      <c r="D6732" s="6">
        <v>2935</v>
      </c>
      <c r="E6732" s="6">
        <v>1434</v>
      </c>
      <c r="F6732" s="6">
        <v>1501</v>
      </c>
      <c r="G6732" t="b">
        <f t="shared" si="939"/>
        <v>0</v>
      </c>
      <c r="H6732" t="b">
        <f t="shared" si="940"/>
        <v>1</v>
      </c>
      <c r="I6732" t="b">
        <f t="shared" si="941"/>
        <v>1</v>
      </c>
      <c r="J6732" t="b">
        <f t="shared" si="942"/>
        <v>0</v>
      </c>
    </row>
    <row r="6733" spans="1:10">
      <c r="A6733" s="1" t="s">
        <v>421</v>
      </c>
      <c r="B6733" t="str">
        <f t="shared" si="945"/>
        <v xml:space="preserve"> łobeski </v>
      </c>
      <c r="C6733" s="4" t="s">
        <v>19</v>
      </c>
      <c r="D6733" s="6">
        <v>2188</v>
      </c>
      <c r="E6733" s="6">
        <v>1079</v>
      </c>
      <c r="F6733" s="6">
        <v>1109</v>
      </c>
      <c r="G6733" t="b">
        <f t="shared" si="939"/>
        <v>0</v>
      </c>
      <c r="H6733" t="b">
        <f t="shared" si="940"/>
        <v>1</v>
      </c>
      <c r="I6733" t="b">
        <f t="shared" si="941"/>
        <v>1</v>
      </c>
      <c r="J6733" t="b">
        <f t="shared" si="942"/>
        <v>0</v>
      </c>
    </row>
    <row r="6734" spans="1:10">
      <c r="A6734" s="1" t="s">
        <v>421</v>
      </c>
      <c r="B6734" t="str">
        <f t="shared" si="945"/>
        <v xml:space="preserve"> łobeski </v>
      </c>
      <c r="C6734" s="4" t="s">
        <v>5</v>
      </c>
      <c r="D6734" s="6">
        <v>3497</v>
      </c>
      <c r="E6734" s="6">
        <v>1147</v>
      </c>
      <c r="F6734" s="6">
        <v>2350</v>
      </c>
      <c r="G6734" t="b">
        <f t="shared" si="939"/>
        <v>1</v>
      </c>
      <c r="H6734" t="b">
        <f t="shared" si="940"/>
        <v>1</v>
      </c>
      <c r="I6734" t="b">
        <f t="shared" si="941"/>
        <v>0</v>
      </c>
      <c r="J6734" t="b">
        <f t="shared" si="942"/>
        <v>0</v>
      </c>
    </row>
    <row r="6735" spans="1:10">
      <c r="A6735" s="1" t="s">
        <v>28</v>
      </c>
      <c r="B6735" t="str">
        <f t="shared" si="945"/>
        <v xml:space="preserve"> łobeski </v>
      </c>
      <c r="C6735" s="4" t="s">
        <v>4</v>
      </c>
      <c r="D6735" s="6">
        <f>SUM(D6733:D6734)</f>
        <v>5685</v>
      </c>
      <c r="E6735" s="6">
        <f>SUM(E6733:E6734)</f>
        <v>2226</v>
      </c>
      <c r="F6735" s="6">
        <f t="shared" ref="F6735" si="947">SUM(F6733:F6734)</f>
        <v>3459</v>
      </c>
      <c r="G6735" t="b">
        <f t="shared" si="939"/>
        <v>1</v>
      </c>
      <c r="H6735" t="b">
        <f t="shared" si="940"/>
        <v>0</v>
      </c>
      <c r="I6735" t="b">
        <f t="shared" si="941"/>
        <v>1</v>
      </c>
      <c r="J6735" t="b">
        <f t="shared" si="942"/>
        <v>0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usz6"/>
  <dimension ref="A1:H530"/>
  <sheetViews>
    <sheetView workbookViewId="0">
      <selection activeCell="K34" sqref="K34"/>
    </sheetView>
  </sheetViews>
  <sheetFormatPr defaultRowHeight="12.75"/>
  <cols>
    <col min="1" max="1" width="16.7109375" bestFit="1" customWidth="1"/>
    <col min="2" max="2" width="12.7109375" bestFit="1" customWidth="1"/>
    <col min="3" max="3" width="15" bestFit="1" customWidth="1"/>
    <col min="4" max="4" width="12.42578125" bestFit="1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29</v>
      </c>
      <c r="B4" s="2">
        <v>2903812</v>
      </c>
      <c r="C4" s="3">
        <v>1396008</v>
      </c>
      <c r="D4" s="3">
        <v>1507804</v>
      </c>
      <c r="E4" t="b">
        <f>IFERROR(IF(SEARCH(" - ",A4)&gt;0,FALSE,TRUE),TRUE)</f>
        <v>1</v>
      </c>
      <c r="F4" t="b">
        <f>IFERROR(IF(SEARCH("70",A4)&gt;0,FALSE,TRUE),TRUE)</f>
        <v>1</v>
      </c>
      <c r="G4" t="b">
        <f>IFERROR(IF(SEARCH("65+",A4)&gt;0,FALSE,TRUE),TRUE)</f>
        <v>1</v>
      </c>
      <c r="H4" t="b">
        <f>AND(E4:G4)</f>
        <v>1</v>
      </c>
    </row>
    <row r="5" spans="1:8">
      <c r="A5" s="4" t="s">
        <v>6</v>
      </c>
      <c r="B5" s="5">
        <v>134844</v>
      </c>
      <c r="C5" s="5">
        <v>69399</v>
      </c>
      <c r="D5" s="5">
        <v>65445</v>
      </c>
      <c r="E5" t="b">
        <f t="shared" ref="E5:E68" si="0">IFERROR(IF(SEARCH(" - ",A5)&gt;0,FALSE,TRUE),TRUE)</f>
        <v>0</v>
      </c>
      <c r="F5" t="b">
        <f t="shared" ref="F5:F68" si="1">IFERROR(IF(SEARCH("70",A5)&gt;0,FALSE,TRUE),TRUE)</f>
        <v>1</v>
      </c>
      <c r="G5" t="b">
        <f t="shared" ref="G5:G68" si="2">IFERROR(IF(SEARCH("65+",A5)&gt;0,FALSE,TRUE),TRUE)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149467</v>
      </c>
      <c r="C6" s="6">
        <v>76437</v>
      </c>
      <c r="D6" s="6">
        <v>73030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125044</v>
      </c>
      <c r="C7" s="6">
        <v>64220</v>
      </c>
      <c r="D7" s="6">
        <v>60824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134228</v>
      </c>
      <c r="C8" s="6">
        <v>68615</v>
      </c>
      <c r="D8" s="6">
        <v>65613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165968</v>
      </c>
      <c r="C9" s="6">
        <v>84367</v>
      </c>
      <c r="D9" s="6">
        <v>81601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206978</v>
      </c>
      <c r="C10" s="6">
        <v>104098</v>
      </c>
      <c r="D10" s="6">
        <v>102880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255384</v>
      </c>
      <c r="C11" s="6">
        <v>128986</v>
      </c>
      <c r="D11" s="6">
        <v>126398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244691</v>
      </c>
      <c r="C12" s="6">
        <v>124016</v>
      </c>
      <c r="D12" s="6">
        <v>120675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212062</v>
      </c>
      <c r="C13" s="6">
        <v>107643</v>
      </c>
      <c r="D13" s="6">
        <v>104419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168041</v>
      </c>
      <c r="C14" s="6">
        <v>84678</v>
      </c>
      <c r="D14" s="6">
        <v>83363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173873</v>
      </c>
      <c r="C15" s="6">
        <v>85461</v>
      </c>
      <c r="D15" s="6">
        <v>88412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221686</v>
      </c>
      <c r="C16" s="6">
        <v>106311</v>
      </c>
      <c r="D16" s="6">
        <v>115375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229985</v>
      </c>
      <c r="C17" s="6">
        <v>106679</v>
      </c>
      <c r="D17" s="6">
        <v>123306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185548</v>
      </c>
      <c r="C18" s="6">
        <v>82887</v>
      </c>
      <c r="D18" s="6">
        <v>102661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296013</v>
      </c>
      <c r="C19" s="6">
        <v>102211</v>
      </c>
      <c r="D19" s="6">
        <v>193802</v>
      </c>
      <c r="E19" t="b">
        <f t="shared" si="0"/>
        <v>1</v>
      </c>
      <c r="F19" t="b">
        <f t="shared" si="1"/>
        <v>0</v>
      </c>
      <c r="G19" t="b">
        <f t="shared" si="2"/>
        <v>1</v>
      </c>
      <c r="H19" t="b">
        <f t="shared" si="3"/>
        <v>0</v>
      </c>
    </row>
    <row r="20" spans="1:8">
      <c r="A20" s="4" t="s">
        <v>4</v>
      </c>
      <c r="B20" s="6">
        <f>SUM(B18:B19)</f>
        <v>481561</v>
      </c>
      <c r="C20" s="6">
        <f>SUM(C18:C19)</f>
        <v>185098</v>
      </c>
      <c r="D20" s="6">
        <f t="shared" ref="D20" si="4">SUM(D18:D19)</f>
        <v>296463</v>
      </c>
      <c r="E20" t="b">
        <f t="shared" si="0"/>
        <v>1</v>
      </c>
      <c r="F20" t="b">
        <f t="shared" si="1"/>
        <v>1</v>
      </c>
      <c r="G20" t="b">
        <f t="shared" si="2"/>
        <v>0</v>
      </c>
      <c r="H20" t="b">
        <f t="shared" si="3"/>
        <v>0</v>
      </c>
    </row>
    <row r="21" spans="1:8">
      <c r="A21" s="4" t="s">
        <v>30</v>
      </c>
      <c r="B21" s="6">
        <v>80889</v>
      </c>
      <c r="C21" s="6">
        <v>37678</v>
      </c>
      <c r="D21" s="6">
        <v>43211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3183</v>
      </c>
      <c r="C22" s="6">
        <v>1618</v>
      </c>
      <c r="D22" s="6">
        <v>1565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3523</v>
      </c>
      <c r="C23" s="6">
        <v>1806</v>
      </c>
      <c r="D23" s="6">
        <v>1717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3023</v>
      </c>
      <c r="C24" s="6">
        <v>1562</v>
      </c>
      <c r="D24" s="6">
        <v>1461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3241</v>
      </c>
      <c r="C25" s="6">
        <v>1581</v>
      </c>
      <c r="D25" s="6">
        <v>1660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3983</v>
      </c>
      <c r="C26" s="6">
        <v>2014</v>
      </c>
      <c r="D26" s="6">
        <v>1969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4920</v>
      </c>
      <c r="C27" s="6">
        <v>2453</v>
      </c>
      <c r="D27" s="6">
        <v>2467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6508</v>
      </c>
      <c r="C28" s="6">
        <v>3347</v>
      </c>
      <c r="D28" s="6">
        <v>3161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6547</v>
      </c>
      <c r="C29" s="6">
        <v>3285</v>
      </c>
      <c r="D29" s="6">
        <v>3262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5591</v>
      </c>
      <c r="C30" s="6">
        <v>2767</v>
      </c>
      <c r="D30" s="6">
        <v>2824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4561</v>
      </c>
      <c r="C31" s="6">
        <v>2289</v>
      </c>
      <c r="D31" s="6">
        <v>2272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4840</v>
      </c>
      <c r="C32" s="6">
        <v>2282</v>
      </c>
      <c r="D32" s="6">
        <v>2558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6747</v>
      </c>
      <c r="C33" s="6">
        <v>3064</v>
      </c>
      <c r="D33" s="6">
        <v>3683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7669</v>
      </c>
      <c r="C34" s="6">
        <v>3408</v>
      </c>
      <c r="D34" s="6">
        <v>4261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6113</v>
      </c>
      <c r="C35" s="6">
        <v>2551</v>
      </c>
      <c r="D35" s="6">
        <v>3562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10440</v>
      </c>
      <c r="C36" s="6">
        <v>3651</v>
      </c>
      <c r="D36" s="6">
        <v>6789</v>
      </c>
      <c r="E36" t="b">
        <f t="shared" si="0"/>
        <v>1</v>
      </c>
      <c r="F36" t="b">
        <f t="shared" si="1"/>
        <v>0</v>
      </c>
      <c r="G36" t="b">
        <f t="shared" si="2"/>
        <v>1</v>
      </c>
      <c r="H36" t="b">
        <f t="shared" si="3"/>
        <v>0</v>
      </c>
    </row>
    <row r="37" spans="1:8">
      <c r="A37" s="4" t="s">
        <v>4</v>
      </c>
      <c r="B37" s="6">
        <f>SUM(B35:B36)</f>
        <v>16553</v>
      </c>
      <c r="C37" s="6">
        <f>SUM(C35:C36)</f>
        <v>6202</v>
      </c>
      <c r="D37" s="6">
        <f t="shared" ref="D37" si="5">SUM(D35:D36)</f>
        <v>10351</v>
      </c>
      <c r="E37" t="b">
        <f t="shared" si="0"/>
        <v>1</v>
      </c>
      <c r="F37" t="b">
        <f t="shared" si="1"/>
        <v>1</v>
      </c>
      <c r="G37" t="b">
        <f t="shared" si="2"/>
        <v>0</v>
      </c>
      <c r="H37" t="b">
        <f t="shared" si="3"/>
        <v>0</v>
      </c>
    </row>
    <row r="38" spans="1:8">
      <c r="A38" s="4" t="s">
        <v>97</v>
      </c>
      <c r="B38" s="6">
        <v>100769</v>
      </c>
      <c r="C38" s="6">
        <v>47653</v>
      </c>
      <c r="D38" s="6">
        <v>53116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4552</v>
      </c>
      <c r="C39" s="6">
        <v>2329</v>
      </c>
      <c r="D39" s="6">
        <v>2223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4981</v>
      </c>
      <c r="C40" s="6">
        <v>2589</v>
      </c>
      <c r="D40" s="6">
        <v>2392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4158</v>
      </c>
      <c r="C41" s="6">
        <v>2147</v>
      </c>
      <c r="D41" s="6">
        <v>2011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4640</v>
      </c>
      <c r="C42" s="6">
        <v>2401</v>
      </c>
      <c r="D42" s="6">
        <v>2239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5708</v>
      </c>
      <c r="C43" s="6">
        <v>2954</v>
      </c>
      <c r="D43" s="6">
        <v>2754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6988</v>
      </c>
      <c r="C44" s="6">
        <v>3511</v>
      </c>
      <c r="D44" s="6">
        <v>3477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8503</v>
      </c>
      <c r="C45" s="6">
        <v>4301</v>
      </c>
      <c r="D45" s="6">
        <v>4202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8228</v>
      </c>
      <c r="C46" s="6">
        <v>4102</v>
      </c>
      <c r="D46" s="6">
        <v>4126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7239</v>
      </c>
      <c r="C47" s="6">
        <v>3585</v>
      </c>
      <c r="D47" s="6">
        <v>3654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5993</v>
      </c>
      <c r="C48" s="6">
        <v>2928</v>
      </c>
      <c r="D48" s="6">
        <v>3065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6103</v>
      </c>
      <c r="C49" s="6">
        <v>2924</v>
      </c>
      <c r="D49" s="6">
        <v>3179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7907</v>
      </c>
      <c r="C50" s="6">
        <v>3599</v>
      </c>
      <c r="D50" s="6">
        <v>4308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8566</v>
      </c>
      <c r="C51" s="6">
        <v>3786</v>
      </c>
      <c r="D51" s="6">
        <v>4780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6936</v>
      </c>
      <c r="C52" s="6">
        <v>2981</v>
      </c>
      <c r="D52" s="6">
        <v>3955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10267</v>
      </c>
      <c r="C53" s="6">
        <v>3516</v>
      </c>
      <c r="D53" s="6">
        <v>6751</v>
      </c>
      <c r="E53" t="b">
        <f t="shared" si="0"/>
        <v>1</v>
      </c>
      <c r="F53" t="b">
        <f t="shared" si="1"/>
        <v>0</v>
      </c>
      <c r="G53" t="b">
        <f t="shared" si="2"/>
        <v>1</v>
      </c>
      <c r="H53" t="b">
        <f t="shared" si="3"/>
        <v>0</v>
      </c>
    </row>
    <row r="54" spans="1:8">
      <c r="A54" s="4" t="s">
        <v>4</v>
      </c>
      <c r="B54" s="6">
        <f>SUM(B52:B53)</f>
        <v>17203</v>
      </c>
      <c r="C54" s="6">
        <f>SUM(C52:C53)</f>
        <v>6497</v>
      </c>
      <c r="D54" s="6">
        <f t="shared" ref="D54" si="6">SUM(D52:D53)</f>
        <v>10706</v>
      </c>
      <c r="E54" t="b">
        <f t="shared" si="0"/>
        <v>1</v>
      </c>
      <c r="F54" t="b">
        <f t="shared" si="1"/>
        <v>1</v>
      </c>
      <c r="G54" t="b">
        <f t="shared" si="2"/>
        <v>0</v>
      </c>
      <c r="H54" t="b">
        <f t="shared" si="3"/>
        <v>0</v>
      </c>
    </row>
    <row r="55" spans="1:8">
      <c r="A55" s="4" t="s">
        <v>98</v>
      </c>
      <c r="B55" s="6">
        <v>637075</v>
      </c>
      <c r="C55" s="6">
        <v>297249</v>
      </c>
      <c r="D55" s="6">
        <v>339826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33184</v>
      </c>
      <c r="C56" s="6">
        <v>17229</v>
      </c>
      <c r="D56" s="6">
        <v>15955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30861</v>
      </c>
      <c r="C57" s="6">
        <v>15760</v>
      </c>
      <c r="D57" s="6">
        <v>15101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22113</v>
      </c>
      <c r="C58" s="6">
        <v>11256</v>
      </c>
      <c r="D58" s="6">
        <v>10857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23032</v>
      </c>
      <c r="C59" s="6">
        <v>11688</v>
      </c>
      <c r="D59" s="6">
        <v>11344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29838</v>
      </c>
      <c r="C60" s="6">
        <v>14972</v>
      </c>
      <c r="D60" s="6">
        <v>14866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49126</v>
      </c>
      <c r="C61" s="6">
        <v>23333</v>
      </c>
      <c r="D61" s="6">
        <v>25793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67222</v>
      </c>
      <c r="C62" s="6">
        <v>32808</v>
      </c>
      <c r="D62" s="6">
        <v>34414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57696</v>
      </c>
      <c r="C63" s="6">
        <v>28691</v>
      </c>
      <c r="D63" s="6">
        <v>29005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45928</v>
      </c>
      <c r="C64" s="6">
        <v>22714</v>
      </c>
      <c r="D64" s="6">
        <v>23214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33605</v>
      </c>
      <c r="C65" s="6">
        <v>16581</v>
      </c>
      <c r="D65" s="6">
        <v>17024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33188</v>
      </c>
      <c r="C66" s="6">
        <v>15757</v>
      </c>
      <c r="D66" s="6">
        <v>17431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43122</v>
      </c>
      <c r="C67" s="6">
        <v>19795</v>
      </c>
      <c r="D67" s="6">
        <v>23327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49355</v>
      </c>
      <c r="C68" s="6">
        <v>21666</v>
      </c>
      <c r="D68" s="6">
        <v>27689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41922</v>
      </c>
      <c r="C69" s="6">
        <v>17842</v>
      </c>
      <c r="D69" s="6">
        <v>24080</v>
      </c>
      <c r="E69" t="b">
        <f t="shared" ref="E69:E132" si="7">IFERROR(IF(SEARCH(" - ",A69)&gt;0,FALSE,TRUE),TRUE)</f>
        <v>0</v>
      </c>
      <c r="F69" t="b">
        <f t="shared" ref="F69:F132" si="8">IFERROR(IF(SEARCH("70",A69)&gt;0,FALSE,TRUE),TRUE)</f>
        <v>1</v>
      </c>
      <c r="G69" t="b">
        <f t="shared" ref="G69:G132" si="9">IFERROR(IF(SEARCH("65+",A69)&gt;0,FALSE,TRUE),TRUE)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76883</v>
      </c>
      <c r="C70" s="6">
        <v>27157</v>
      </c>
      <c r="D70" s="6">
        <v>49726</v>
      </c>
      <c r="E70" t="b">
        <f t="shared" si="7"/>
        <v>1</v>
      </c>
      <c r="F70" t="b">
        <f t="shared" si="8"/>
        <v>0</v>
      </c>
      <c r="G70" t="b">
        <f t="shared" si="9"/>
        <v>1</v>
      </c>
      <c r="H70" t="b">
        <f t="shared" si="10"/>
        <v>0</v>
      </c>
    </row>
    <row r="71" spans="1:8">
      <c r="A71" s="4" t="s">
        <v>4</v>
      </c>
      <c r="B71" s="6">
        <f>SUM(B69:B70)</f>
        <v>118805</v>
      </c>
      <c r="C71" s="6">
        <f>SUM(C69:C70)</f>
        <v>44999</v>
      </c>
      <c r="D71" s="6">
        <f t="shared" ref="D71" si="11">SUM(D69:D70)</f>
        <v>73806</v>
      </c>
      <c r="E71" t="b">
        <f t="shared" si="7"/>
        <v>1</v>
      </c>
      <c r="F71" t="b">
        <f t="shared" si="8"/>
        <v>1</v>
      </c>
      <c r="G71" t="b">
        <f t="shared" si="9"/>
        <v>0</v>
      </c>
      <c r="H71" t="b">
        <f t="shared" si="10"/>
        <v>0</v>
      </c>
    </row>
    <row r="72" spans="1:8">
      <c r="A72" s="4" t="s">
        <v>99</v>
      </c>
      <c r="B72" s="6">
        <v>114930</v>
      </c>
      <c r="C72" s="6">
        <v>54112</v>
      </c>
      <c r="D72" s="6">
        <v>60818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4390</v>
      </c>
      <c r="C73" s="6">
        <v>2255</v>
      </c>
      <c r="D73" s="6">
        <v>2135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5064</v>
      </c>
      <c r="C74" s="6">
        <v>2551</v>
      </c>
      <c r="D74" s="6">
        <v>2513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4536</v>
      </c>
      <c r="C75" s="6">
        <v>2344</v>
      </c>
      <c r="D75" s="6">
        <v>2192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4809</v>
      </c>
      <c r="C76" s="6">
        <v>2422</v>
      </c>
      <c r="D76" s="6">
        <v>2387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6043</v>
      </c>
      <c r="C77" s="6">
        <v>3058</v>
      </c>
      <c r="D77" s="6">
        <v>2985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7392</v>
      </c>
      <c r="C78" s="6">
        <v>3820</v>
      </c>
      <c r="D78" s="6">
        <v>3572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9377</v>
      </c>
      <c r="C79" s="6">
        <v>4730</v>
      </c>
      <c r="D79" s="6">
        <v>4647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9169</v>
      </c>
      <c r="C80" s="6">
        <v>4750</v>
      </c>
      <c r="D80" s="6">
        <v>4419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7514</v>
      </c>
      <c r="C81" s="6">
        <v>3774</v>
      </c>
      <c r="D81" s="6">
        <v>3740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6322</v>
      </c>
      <c r="C82" s="6">
        <v>3148</v>
      </c>
      <c r="D82" s="6">
        <v>3174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7339</v>
      </c>
      <c r="C83" s="6">
        <v>3523</v>
      </c>
      <c r="D83" s="6">
        <v>3816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10596</v>
      </c>
      <c r="C84" s="6">
        <v>5005</v>
      </c>
      <c r="D84" s="6">
        <v>5591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10467</v>
      </c>
      <c r="C85" s="6">
        <v>4689</v>
      </c>
      <c r="D85" s="6">
        <v>5778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7825</v>
      </c>
      <c r="C86" s="6">
        <v>3310</v>
      </c>
      <c r="D86" s="6">
        <v>4515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14087</v>
      </c>
      <c r="C87" s="6">
        <v>4733</v>
      </c>
      <c r="D87" s="6">
        <v>9354</v>
      </c>
      <c r="E87" t="b">
        <f t="shared" si="7"/>
        <v>1</v>
      </c>
      <c r="F87" t="b">
        <f t="shared" si="8"/>
        <v>0</v>
      </c>
      <c r="G87" t="b">
        <f t="shared" si="9"/>
        <v>1</v>
      </c>
      <c r="H87" t="b">
        <f t="shared" si="10"/>
        <v>0</v>
      </c>
    </row>
    <row r="88" spans="1:8">
      <c r="A88" s="4" t="s">
        <v>4</v>
      </c>
      <c r="B88" s="6">
        <f>SUM(B86:B87)</f>
        <v>21912</v>
      </c>
      <c r="C88" s="6">
        <f>SUM(C86:C87)</f>
        <v>8043</v>
      </c>
      <c r="D88" s="6">
        <f t="shared" ref="D88" si="12">SUM(D86:D87)</f>
        <v>13869</v>
      </c>
      <c r="E88" t="b">
        <f t="shared" si="7"/>
        <v>1</v>
      </c>
      <c r="F88" t="b">
        <f t="shared" si="8"/>
        <v>1</v>
      </c>
      <c r="G88" t="b">
        <f t="shared" si="9"/>
        <v>0</v>
      </c>
      <c r="H88" t="b">
        <f t="shared" si="10"/>
        <v>0</v>
      </c>
    </row>
    <row r="89" spans="1:8">
      <c r="A89" s="4" t="s">
        <v>31</v>
      </c>
      <c r="B89" s="6">
        <v>90195</v>
      </c>
      <c r="C89" s="6">
        <v>43801</v>
      </c>
      <c r="D89" s="6">
        <v>46394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4148</v>
      </c>
      <c r="C90" s="6">
        <v>2089</v>
      </c>
      <c r="D90" s="6">
        <v>2059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4876</v>
      </c>
      <c r="C91" s="6">
        <v>2507</v>
      </c>
      <c r="D91" s="6">
        <v>2369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4292</v>
      </c>
      <c r="C92" s="6">
        <v>2179</v>
      </c>
      <c r="D92" s="6">
        <v>2113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4686</v>
      </c>
      <c r="C93" s="6">
        <v>2480</v>
      </c>
      <c r="D93" s="6">
        <v>2206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5522</v>
      </c>
      <c r="C94" s="6">
        <v>2776</v>
      </c>
      <c r="D94" s="6">
        <v>2746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6716</v>
      </c>
      <c r="C95" s="6">
        <v>3415</v>
      </c>
      <c r="D95" s="6">
        <v>3301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7369</v>
      </c>
      <c r="C96" s="6">
        <v>3828</v>
      </c>
      <c r="D96" s="6">
        <v>3541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7319</v>
      </c>
      <c r="C97" s="6">
        <v>3711</v>
      </c>
      <c r="D97" s="6">
        <v>3608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6737</v>
      </c>
      <c r="C98" s="6">
        <v>3433</v>
      </c>
      <c r="D98" s="6">
        <v>3304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5317</v>
      </c>
      <c r="C99" s="6">
        <v>2701</v>
      </c>
      <c r="D99" s="6">
        <v>2616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5640</v>
      </c>
      <c r="C100" s="6">
        <v>2820</v>
      </c>
      <c r="D100" s="6">
        <v>2820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7048</v>
      </c>
      <c r="C101" s="6">
        <v>3446</v>
      </c>
      <c r="D101" s="6">
        <v>3602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6749</v>
      </c>
      <c r="C102" s="6">
        <v>3145</v>
      </c>
      <c r="D102" s="6">
        <v>3604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5285</v>
      </c>
      <c r="C103" s="6">
        <v>2330</v>
      </c>
      <c r="D103" s="6">
        <v>2955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8491</v>
      </c>
      <c r="C104" s="6">
        <v>2941</v>
      </c>
      <c r="D104" s="6">
        <v>5550</v>
      </c>
      <c r="E104" t="b">
        <f t="shared" si="7"/>
        <v>1</v>
      </c>
      <c r="F104" t="b">
        <f t="shared" si="8"/>
        <v>0</v>
      </c>
      <c r="G104" t="b">
        <f t="shared" si="9"/>
        <v>1</v>
      </c>
      <c r="H104" t="b">
        <f t="shared" si="10"/>
        <v>0</v>
      </c>
    </row>
    <row r="105" spans="1:8">
      <c r="A105" s="4" t="s">
        <v>4</v>
      </c>
      <c r="B105" s="6">
        <f>SUM(B103:B104)</f>
        <v>13776</v>
      </c>
      <c r="C105" s="6">
        <f>SUM(C103:C104)</f>
        <v>5271</v>
      </c>
      <c r="D105" s="6">
        <f t="shared" ref="D105" si="13">SUM(D103:D104)</f>
        <v>8505</v>
      </c>
      <c r="E105" t="b">
        <f t="shared" si="7"/>
        <v>1</v>
      </c>
      <c r="F105" t="b">
        <f t="shared" si="8"/>
        <v>1</v>
      </c>
      <c r="G105" t="b">
        <f t="shared" si="9"/>
        <v>0</v>
      </c>
      <c r="H105" t="b">
        <f t="shared" si="10"/>
        <v>0</v>
      </c>
    </row>
    <row r="106" spans="1:8">
      <c r="A106" s="4" t="s">
        <v>32</v>
      </c>
      <c r="B106" s="6">
        <v>102977</v>
      </c>
      <c r="C106" s="6">
        <v>49060</v>
      </c>
      <c r="D106" s="6">
        <v>53917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4230</v>
      </c>
      <c r="C107" s="6">
        <v>2181</v>
      </c>
      <c r="D107" s="6">
        <v>2049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4813</v>
      </c>
      <c r="C108" s="6">
        <v>2415</v>
      </c>
      <c r="D108" s="6">
        <v>2398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4242</v>
      </c>
      <c r="C109" s="6">
        <v>2178</v>
      </c>
      <c r="D109" s="6">
        <v>2064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4645</v>
      </c>
      <c r="C110" s="6">
        <v>2378</v>
      </c>
      <c r="D110" s="6">
        <v>2267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5806</v>
      </c>
      <c r="C111" s="6">
        <v>2974</v>
      </c>
      <c r="D111" s="6">
        <v>2832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6953</v>
      </c>
      <c r="C112" s="6">
        <v>3494</v>
      </c>
      <c r="D112" s="6">
        <v>3459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8331</v>
      </c>
      <c r="C113" s="6">
        <v>4268</v>
      </c>
      <c r="D113" s="6">
        <v>4063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8280</v>
      </c>
      <c r="C114" s="6">
        <v>4230</v>
      </c>
      <c r="D114" s="6">
        <v>4050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7230</v>
      </c>
      <c r="C115" s="6">
        <v>3683</v>
      </c>
      <c r="D115" s="6">
        <v>3547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6052</v>
      </c>
      <c r="C116" s="6">
        <v>3070</v>
      </c>
      <c r="D116" s="6">
        <v>2982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6615</v>
      </c>
      <c r="C117" s="6">
        <v>3266</v>
      </c>
      <c r="D117" s="6">
        <v>3349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8616</v>
      </c>
      <c r="C118" s="6">
        <v>4146</v>
      </c>
      <c r="D118" s="6">
        <v>4470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8652</v>
      </c>
      <c r="C119" s="6">
        <v>4005</v>
      </c>
      <c r="D119" s="6">
        <v>4647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6656</v>
      </c>
      <c r="C120" s="6">
        <v>2979</v>
      </c>
      <c r="D120" s="6">
        <v>3677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11856</v>
      </c>
      <c r="C121" s="6">
        <v>3793</v>
      </c>
      <c r="D121" s="6">
        <v>8063</v>
      </c>
      <c r="E121" t="b">
        <f t="shared" si="7"/>
        <v>1</v>
      </c>
      <c r="F121" t="b">
        <f t="shared" si="8"/>
        <v>0</v>
      </c>
      <c r="G121" t="b">
        <f t="shared" si="9"/>
        <v>1</v>
      </c>
      <c r="H121" t="b">
        <f t="shared" si="10"/>
        <v>0</v>
      </c>
    </row>
    <row r="122" spans="1:8">
      <c r="A122" s="4" t="s">
        <v>4</v>
      </c>
      <c r="B122" s="6">
        <f>SUM(B120:B121)</f>
        <v>18512</v>
      </c>
      <c r="C122" s="6">
        <f>SUM(C120:C121)</f>
        <v>6772</v>
      </c>
      <c r="D122" s="6">
        <f t="shared" ref="D122" si="14">SUM(D120:D121)</f>
        <v>11740</v>
      </c>
      <c r="E122" t="b">
        <f t="shared" si="7"/>
        <v>1</v>
      </c>
      <c r="F122" t="b">
        <f t="shared" si="8"/>
        <v>1</v>
      </c>
      <c r="G122" t="b">
        <f t="shared" si="9"/>
        <v>0</v>
      </c>
      <c r="H122" t="b">
        <f t="shared" si="10"/>
        <v>0</v>
      </c>
    </row>
    <row r="123" spans="1:8">
      <c r="A123" s="4" t="s">
        <v>100</v>
      </c>
      <c r="B123" s="6">
        <v>90060</v>
      </c>
      <c r="C123" s="6">
        <v>43769</v>
      </c>
      <c r="D123" s="6">
        <v>46291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4349</v>
      </c>
      <c r="C124" s="6">
        <v>2229</v>
      </c>
      <c r="D124" s="6">
        <v>2120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5179</v>
      </c>
      <c r="C125" s="6">
        <v>2565</v>
      </c>
      <c r="D125" s="6">
        <v>2614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4323</v>
      </c>
      <c r="C126" s="6">
        <v>2196</v>
      </c>
      <c r="D126" s="6">
        <v>2127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4530</v>
      </c>
      <c r="C127" s="6">
        <v>2289</v>
      </c>
      <c r="D127" s="6">
        <v>2241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5028</v>
      </c>
      <c r="C128" s="6">
        <v>2573</v>
      </c>
      <c r="D128" s="6">
        <v>2455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6255</v>
      </c>
      <c r="C129" s="6">
        <v>3183</v>
      </c>
      <c r="D129" s="6">
        <v>3072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7526</v>
      </c>
      <c r="C130" s="6">
        <v>3855</v>
      </c>
      <c r="D130" s="6">
        <v>3671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7979</v>
      </c>
      <c r="C131" s="6">
        <v>4060</v>
      </c>
      <c r="D131" s="6">
        <v>3919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6791</v>
      </c>
      <c r="C132" s="6">
        <v>3469</v>
      </c>
      <c r="D132" s="6">
        <v>3322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4995</v>
      </c>
      <c r="C133" s="6">
        <v>2507</v>
      </c>
      <c r="D133" s="6">
        <v>2488</v>
      </c>
      <c r="E133" t="b">
        <f t="shared" ref="E133:E196" si="15">IFERROR(IF(SEARCH(" - ",A133)&gt;0,FALSE,TRUE),TRUE)</f>
        <v>0</v>
      </c>
      <c r="F133" t="b">
        <f t="shared" ref="F133:F196" si="16">IFERROR(IF(SEARCH("70",A133)&gt;0,FALSE,TRUE),TRUE)</f>
        <v>1</v>
      </c>
      <c r="G133" t="b">
        <f t="shared" ref="G133:G196" si="17">IFERROR(IF(SEARCH("65+",A133)&gt;0,FALSE,TRUE),TRUE)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5063</v>
      </c>
      <c r="C134" s="6">
        <v>2370</v>
      </c>
      <c r="D134" s="6">
        <v>2693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6781</v>
      </c>
      <c r="C135" s="6">
        <v>3180</v>
      </c>
      <c r="D135" s="6">
        <v>3601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7697</v>
      </c>
      <c r="C136" s="6">
        <v>3611</v>
      </c>
      <c r="D136" s="6">
        <v>4086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6430</v>
      </c>
      <c r="C137" s="6">
        <v>2993</v>
      </c>
      <c r="D137" s="6">
        <v>3437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7134</v>
      </c>
      <c r="C138" s="6">
        <v>2689</v>
      </c>
      <c r="D138" s="6">
        <v>4445</v>
      </c>
      <c r="E138" t="b">
        <f t="shared" si="15"/>
        <v>1</v>
      </c>
      <c r="F138" t="b">
        <f t="shared" si="16"/>
        <v>0</v>
      </c>
      <c r="G138" t="b">
        <f t="shared" si="17"/>
        <v>1</v>
      </c>
      <c r="H138" t="b">
        <f t="shared" si="18"/>
        <v>0</v>
      </c>
    </row>
    <row r="139" spans="1:8">
      <c r="A139" s="4" t="s">
        <v>4</v>
      </c>
      <c r="B139" s="6">
        <f>SUM(B137:B138)</f>
        <v>13564</v>
      </c>
      <c r="C139" s="6">
        <f>SUM(C137:C138)</f>
        <v>5682</v>
      </c>
      <c r="D139" s="6">
        <f t="shared" ref="D139" si="19">SUM(D137:D138)</f>
        <v>7882</v>
      </c>
      <c r="E139" t="b">
        <f t="shared" si="15"/>
        <v>1</v>
      </c>
      <c r="F139" t="b">
        <f t="shared" si="16"/>
        <v>1</v>
      </c>
      <c r="G139" t="b">
        <f t="shared" si="17"/>
        <v>0</v>
      </c>
      <c r="H139" t="b">
        <f t="shared" si="18"/>
        <v>0</v>
      </c>
    </row>
    <row r="140" spans="1:8">
      <c r="A140" s="4" t="s">
        <v>101</v>
      </c>
      <c r="B140" s="6">
        <v>35847</v>
      </c>
      <c r="C140" s="6">
        <v>17735</v>
      </c>
      <c r="D140" s="6">
        <v>18112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1702</v>
      </c>
      <c r="C141" s="6">
        <v>868</v>
      </c>
      <c r="D141" s="6">
        <v>834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1970</v>
      </c>
      <c r="C142" s="6">
        <v>1025</v>
      </c>
      <c r="D142" s="6">
        <v>945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1930</v>
      </c>
      <c r="C143" s="6">
        <v>993</v>
      </c>
      <c r="D143" s="6">
        <v>937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2062</v>
      </c>
      <c r="C144" s="6">
        <v>1043</v>
      </c>
      <c r="D144" s="6">
        <v>1019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2641</v>
      </c>
      <c r="C145" s="6">
        <v>1311</v>
      </c>
      <c r="D145" s="6">
        <v>1330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2662</v>
      </c>
      <c r="C146" s="6">
        <v>1402</v>
      </c>
      <c r="D146" s="6">
        <v>1260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2823</v>
      </c>
      <c r="C147" s="6">
        <v>1484</v>
      </c>
      <c r="D147" s="6">
        <v>1339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2643</v>
      </c>
      <c r="C148" s="6">
        <v>1396</v>
      </c>
      <c r="D148" s="6">
        <v>1247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2455</v>
      </c>
      <c r="C149" s="6">
        <v>1236</v>
      </c>
      <c r="D149" s="6">
        <v>1219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2134</v>
      </c>
      <c r="C150" s="6">
        <v>1098</v>
      </c>
      <c r="D150" s="6">
        <v>1036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2211</v>
      </c>
      <c r="C151" s="6">
        <v>1101</v>
      </c>
      <c r="D151" s="6">
        <v>1110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2707</v>
      </c>
      <c r="C152" s="6">
        <v>1359</v>
      </c>
      <c r="D152" s="6">
        <v>1348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2595</v>
      </c>
      <c r="C153" s="6">
        <v>1296</v>
      </c>
      <c r="D153" s="6">
        <v>1299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2059</v>
      </c>
      <c r="C154" s="6">
        <v>999</v>
      </c>
      <c r="D154" s="6">
        <v>1060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3253</v>
      </c>
      <c r="C155" s="6">
        <v>1124</v>
      </c>
      <c r="D155" s="6">
        <v>2129</v>
      </c>
      <c r="E155" t="b">
        <f t="shared" si="15"/>
        <v>1</v>
      </c>
      <c r="F155" t="b">
        <f t="shared" si="16"/>
        <v>0</v>
      </c>
      <c r="G155" t="b">
        <f t="shared" si="17"/>
        <v>1</v>
      </c>
      <c r="H155" t="b">
        <f t="shared" si="18"/>
        <v>0</v>
      </c>
    </row>
    <row r="156" spans="1:8">
      <c r="A156" s="4" t="s">
        <v>4</v>
      </c>
      <c r="B156" s="6">
        <f>SUM(B154:B155)</f>
        <v>5312</v>
      </c>
      <c r="C156" s="6">
        <f>SUM(C154:C155)</f>
        <v>2123</v>
      </c>
      <c r="D156" s="6">
        <f t="shared" ref="D156" si="20">SUM(D154:D155)</f>
        <v>3189</v>
      </c>
      <c r="E156" t="b">
        <f t="shared" si="15"/>
        <v>1</v>
      </c>
      <c r="F156" t="b">
        <f t="shared" si="16"/>
        <v>1</v>
      </c>
      <c r="G156" t="b">
        <f t="shared" si="17"/>
        <v>0</v>
      </c>
      <c r="H156" t="b">
        <f t="shared" si="18"/>
        <v>0</v>
      </c>
    </row>
    <row r="157" spans="1:8">
      <c r="A157" s="4" t="s">
        <v>102</v>
      </c>
      <c r="B157" s="6">
        <v>51324</v>
      </c>
      <c r="C157" s="6">
        <v>25158</v>
      </c>
      <c r="D157" s="6">
        <v>26166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2190</v>
      </c>
      <c r="C158" s="6">
        <v>1125</v>
      </c>
      <c r="D158" s="6">
        <v>1065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2612</v>
      </c>
      <c r="C159" s="6">
        <v>1339</v>
      </c>
      <c r="D159" s="6">
        <v>1273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2298</v>
      </c>
      <c r="C160" s="6">
        <v>1202</v>
      </c>
      <c r="D160" s="6">
        <v>1096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2600</v>
      </c>
      <c r="C161" s="6">
        <v>1316</v>
      </c>
      <c r="D161" s="6">
        <v>1284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3155</v>
      </c>
      <c r="C162" s="6">
        <v>1613</v>
      </c>
      <c r="D162" s="6">
        <v>1542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3746</v>
      </c>
      <c r="C163" s="6">
        <v>1974</v>
      </c>
      <c r="D163" s="6">
        <v>1772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4286</v>
      </c>
      <c r="C164" s="6">
        <v>2129</v>
      </c>
      <c r="D164" s="6">
        <v>2157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4080</v>
      </c>
      <c r="C165" s="6">
        <v>2116</v>
      </c>
      <c r="D165" s="6">
        <v>1964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3511</v>
      </c>
      <c r="C166" s="6">
        <v>1830</v>
      </c>
      <c r="D166" s="6">
        <v>1681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2989</v>
      </c>
      <c r="C167" s="6">
        <v>1523</v>
      </c>
      <c r="D167" s="6">
        <v>1466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3320</v>
      </c>
      <c r="C168" s="6">
        <v>1652</v>
      </c>
      <c r="D168" s="6">
        <v>1668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4237</v>
      </c>
      <c r="C169" s="6">
        <v>2060</v>
      </c>
      <c r="D169" s="6">
        <v>2177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4210</v>
      </c>
      <c r="C170" s="6">
        <v>2093</v>
      </c>
      <c r="D170" s="6">
        <v>2117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3235</v>
      </c>
      <c r="C171" s="6">
        <v>1537</v>
      </c>
      <c r="D171" s="6">
        <v>1698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4855</v>
      </c>
      <c r="C172" s="6">
        <v>1649</v>
      </c>
      <c r="D172" s="6">
        <v>3206</v>
      </c>
      <c r="E172" t="b">
        <f t="shared" si="15"/>
        <v>1</v>
      </c>
      <c r="F172" t="b">
        <f t="shared" si="16"/>
        <v>0</v>
      </c>
      <c r="G172" t="b">
        <f t="shared" si="17"/>
        <v>1</v>
      </c>
      <c r="H172" t="b">
        <f t="shared" si="18"/>
        <v>0</v>
      </c>
    </row>
    <row r="173" spans="1:8">
      <c r="A173" s="4" t="s">
        <v>4</v>
      </c>
      <c r="B173" s="6">
        <f>SUM(B171:B172)</f>
        <v>8090</v>
      </c>
      <c r="C173" s="6">
        <f>SUM(C171:C172)</f>
        <v>3186</v>
      </c>
      <c r="D173" s="6">
        <f t="shared" ref="D173" si="21">SUM(D171:D172)</f>
        <v>4904</v>
      </c>
      <c r="E173" t="b">
        <f t="shared" si="15"/>
        <v>1</v>
      </c>
      <c r="F173" t="b">
        <f t="shared" si="16"/>
        <v>1</v>
      </c>
      <c r="G173" t="b">
        <f t="shared" si="17"/>
        <v>0</v>
      </c>
      <c r="H173" t="b">
        <f t="shared" si="18"/>
        <v>0</v>
      </c>
    </row>
    <row r="174" spans="1:8">
      <c r="A174" s="4" t="s">
        <v>33</v>
      </c>
      <c r="B174" s="6">
        <v>64430</v>
      </c>
      <c r="C174" s="6">
        <v>31104</v>
      </c>
      <c r="D174" s="6">
        <v>33326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2496</v>
      </c>
      <c r="C175" s="6">
        <v>1303</v>
      </c>
      <c r="D175" s="6">
        <v>1193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3024</v>
      </c>
      <c r="C176" s="6">
        <v>1540</v>
      </c>
      <c r="D176" s="6">
        <v>1484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2886</v>
      </c>
      <c r="C177" s="6">
        <v>1502</v>
      </c>
      <c r="D177" s="6">
        <v>1384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3146</v>
      </c>
      <c r="C178" s="6">
        <v>1613</v>
      </c>
      <c r="D178" s="6">
        <v>1533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3748</v>
      </c>
      <c r="C179" s="6">
        <v>1909</v>
      </c>
      <c r="D179" s="6">
        <v>1839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4221</v>
      </c>
      <c r="C180" s="6">
        <v>2137</v>
      </c>
      <c r="D180" s="6">
        <v>2084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5117</v>
      </c>
      <c r="C181" s="6">
        <v>2550</v>
      </c>
      <c r="D181" s="6">
        <v>2567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5287</v>
      </c>
      <c r="C182" s="6">
        <v>2720</v>
      </c>
      <c r="D182" s="6">
        <v>2567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4886</v>
      </c>
      <c r="C183" s="6">
        <v>2503</v>
      </c>
      <c r="D183" s="6">
        <v>2383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3908</v>
      </c>
      <c r="C184" s="6">
        <v>1933</v>
      </c>
      <c r="D184" s="6">
        <v>1975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4124</v>
      </c>
      <c r="C185" s="6">
        <v>2029</v>
      </c>
      <c r="D185" s="6">
        <v>2095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5499</v>
      </c>
      <c r="C186" s="6">
        <v>2645</v>
      </c>
      <c r="D186" s="6">
        <v>2854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5891</v>
      </c>
      <c r="C187" s="6">
        <v>2785</v>
      </c>
      <c r="D187" s="6">
        <v>3106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4263</v>
      </c>
      <c r="C188" s="6">
        <v>1967</v>
      </c>
      <c r="D188" s="6">
        <v>2296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5934</v>
      </c>
      <c r="C189" s="6">
        <v>1968</v>
      </c>
      <c r="D189" s="6">
        <v>3966</v>
      </c>
      <c r="E189" t="b">
        <f t="shared" si="15"/>
        <v>1</v>
      </c>
      <c r="F189" t="b">
        <f t="shared" si="16"/>
        <v>0</v>
      </c>
      <c r="G189" t="b">
        <f t="shared" si="17"/>
        <v>1</v>
      </c>
      <c r="H189" t="b">
        <f t="shared" si="18"/>
        <v>0</v>
      </c>
    </row>
    <row r="190" spans="1:8">
      <c r="A190" s="4" t="s">
        <v>4</v>
      </c>
      <c r="B190" s="6">
        <f>SUM(B188:B189)</f>
        <v>10197</v>
      </c>
      <c r="C190" s="6">
        <f>SUM(C188:C189)</f>
        <v>3935</v>
      </c>
      <c r="D190" s="6">
        <f t="shared" ref="D190" si="22">SUM(D188:D189)</f>
        <v>6262</v>
      </c>
      <c r="E190" t="b">
        <f t="shared" si="15"/>
        <v>1</v>
      </c>
      <c r="F190" t="b">
        <f t="shared" si="16"/>
        <v>1</v>
      </c>
      <c r="G190" t="b">
        <f t="shared" si="17"/>
        <v>0</v>
      </c>
      <c r="H190" t="b">
        <f t="shared" si="18"/>
        <v>0</v>
      </c>
    </row>
    <row r="191" spans="1:8">
      <c r="A191" s="4" t="s">
        <v>34</v>
      </c>
      <c r="B191" s="6">
        <v>44280</v>
      </c>
      <c r="C191" s="6">
        <v>21635</v>
      </c>
      <c r="D191" s="6">
        <v>22645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1725</v>
      </c>
      <c r="C192" s="6">
        <v>891</v>
      </c>
      <c r="D192" s="6">
        <v>834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2204</v>
      </c>
      <c r="C193" s="6">
        <v>1167</v>
      </c>
      <c r="D193" s="6">
        <v>1037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2141</v>
      </c>
      <c r="C194" s="6">
        <v>1121</v>
      </c>
      <c r="D194" s="6">
        <v>1020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2291</v>
      </c>
      <c r="C195" s="6">
        <v>1185</v>
      </c>
      <c r="D195" s="6">
        <v>1106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2790</v>
      </c>
      <c r="C196" s="6">
        <v>1462</v>
      </c>
      <c r="D196" s="6">
        <v>1328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3007</v>
      </c>
      <c r="C197" s="6">
        <v>1582</v>
      </c>
      <c r="D197" s="6">
        <v>1425</v>
      </c>
      <c r="E197" t="b">
        <f t="shared" ref="E197:E260" si="23">IFERROR(IF(SEARCH(" - ",A197)&gt;0,FALSE,TRUE),TRUE)</f>
        <v>0</v>
      </c>
      <c r="F197" t="b">
        <f t="shared" ref="F197:F260" si="24">IFERROR(IF(SEARCH("70",A197)&gt;0,FALSE,TRUE),TRUE)</f>
        <v>1</v>
      </c>
      <c r="G197" t="b">
        <f t="shared" ref="G197:G260" si="25">IFERROR(IF(SEARCH("65+",A197)&gt;0,FALSE,TRUE),TRUE)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3557</v>
      </c>
      <c r="C198" s="6">
        <v>1869</v>
      </c>
      <c r="D198" s="6">
        <v>1688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3510</v>
      </c>
      <c r="C199" s="6">
        <v>1839</v>
      </c>
      <c r="D199" s="6">
        <v>1671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3064</v>
      </c>
      <c r="C200" s="6">
        <v>1564</v>
      </c>
      <c r="D200" s="6">
        <v>1500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2582</v>
      </c>
      <c r="C201" s="6">
        <v>1347</v>
      </c>
      <c r="D201" s="6">
        <v>1235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2953</v>
      </c>
      <c r="C202" s="6">
        <v>1501</v>
      </c>
      <c r="D202" s="6">
        <v>1452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3597</v>
      </c>
      <c r="C203" s="6">
        <v>1724</v>
      </c>
      <c r="D203" s="6">
        <v>1873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3572</v>
      </c>
      <c r="C204" s="6">
        <v>1741</v>
      </c>
      <c r="D204" s="6">
        <v>1831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2806</v>
      </c>
      <c r="C205" s="6">
        <v>1266</v>
      </c>
      <c r="D205" s="6">
        <v>1540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4481</v>
      </c>
      <c r="C206" s="6">
        <v>1376</v>
      </c>
      <c r="D206" s="6">
        <v>3105</v>
      </c>
      <c r="E206" t="b">
        <f t="shared" si="23"/>
        <v>1</v>
      </c>
      <c r="F206" t="b">
        <f t="shared" si="24"/>
        <v>0</v>
      </c>
      <c r="G206" t="b">
        <f t="shared" si="25"/>
        <v>1</v>
      </c>
      <c r="H206" t="b">
        <f t="shared" si="26"/>
        <v>0</v>
      </c>
    </row>
    <row r="207" spans="1:8">
      <c r="A207" s="4" t="s">
        <v>4</v>
      </c>
      <c r="B207" s="6">
        <f>SUM(B205:B206)</f>
        <v>7287</v>
      </c>
      <c r="C207" s="6">
        <f>SUM(C205:C206)</f>
        <v>2642</v>
      </c>
      <c r="D207" s="6">
        <f t="shared" ref="D207" si="27">SUM(D205:D206)</f>
        <v>4645</v>
      </c>
      <c r="E207" t="b">
        <f t="shared" si="23"/>
        <v>1</v>
      </c>
      <c r="F207" t="b">
        <f t="shared" si="24"/>
        <v>1</v>
      </c>
      <c r="G207" t="b">
        <f t="shared" si="25"/>
        <v>0</v>
      </c>
      <c r="H207" t="b">
        <f t="shared" si="26"/>
        <v>0</v>
      </c>
    </row>
    <row r="208" spans="1:8">
      <c r="A208" s="4" t="s">
        <v>103</v>
      </c>
      <c r="B208" s="6">
        <v>161856</v>
      </c>
      <c r="C208" s="6">
        <v>78131</v>
      </c>
      <c r="D208" s="6">
        <v>83725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6318</v>
      </c>
      <c r="C209" s="6">
        <v>3344</v>
      </c>
      <c r="D209" s="6">
        <v>2974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7657</v>
      </c>
      <c r="C210" s="6">
        <v>3954</v>
      </c>
      <c r="D210" s="6">
        <v>3703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6722</v>
      </c>
      <c r="C211" s="6">
        <v>3438</v>
      </c>
      <c r="D211" s="6">
        <v>3284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7389</v>
      </c>
      <c r="C212" s="6">
        <v>3844</v>
      </c>
      <c r="D212" s="6">
        <v>3545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9573</v>
      </c>
      <c r="C213" s="6">
        <v>4904</v>
      </c>
      <c r="D213" s="6">
        <v>4669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10810</v>
      </c>
      <c r="C214" s="6">
        <v>5471</v>
      </c>
      <c r="D214" s="6">
        <v>5339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13085</v>
      </c>
      <c r="C215" s="6">
        <v>6767</v>
      </c>
      <c r="D215" s="6">
        <v>6318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13084</v>
      </c>
      <c r="C216" s="6">
        <v>6772</v>
      </c>
      <c r="D216" s="6">
        <v>6312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11192</v>
      </c>
      <c r="C217" s="6">
        <v>5732</v>
      </c>
      <c r="D217" s="6">
        <v>5460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9301</v>
      </c>
      <c r="C218" s="6">
        <v>4659</v>
      </c>
      <c r="D218" s="6">
        <v>4642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10427</v>
      </c>
      <c r="C219" s="6">
        <v>5177</v>
      </c>
      <c r="D219" s="6">
        <v>5250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13713</v>
      </c>
      <c r="C220" s="6">
        <v>6577</v>
      </c>
      <c r="D220" s="6">
        <v>7136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13558</v>
      </c>
      <c r="C221" s="6">
        <v>6397</v>
      </c>
      <c r="D221" s="6">
        <v>7161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11266</v>
      </c>
      <c r="C222" s="6">
        <v>5047</v>
      </c>
      <c r="D222" s="6">
        <v>6219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17761</v>
      </c>
      <c r="C223" s="6">
        <v>6048</v>
      </c>
      <c r="D223" s="6">
        <v>11713</v>
      </c>
      <c r="E223" t="b">
        <f t="shared" si="23"/>
        <v>1</v>
      </c>
      <c r="F223" t="b">
        <f t="shared" si="24"/>
        <v>0</v>
      </c>
      <c r="G223" t="b">
        <f t="shared" si="25"/>
        <v>1</v>
      </c>
      <c r="H223" t="b">
        <f t="shared" si="26"/>
        <v>0</v>
      </c>
    </row>
    <row r="224" spans="1:8">
      <c r="A224" s="4" t="s">
        <v>4</v>
      </c>
      <c r="B224" s="6">
        <f>SUM(B222:B223)</f>
        <v>29027</v>
      </c>
      <c r="C224" s="6">
        <f>SUM(C222:C223)</f>
        <v>11095</v>
      </c>
      <c r="D224" s="6">
        <f t="shared" ref="D224" si="28">SUM(D222:D223)</f>
        <v>17932</v>
      </c>
      <c r="E224" t="b">
        <f t="shared" si="23"/>
        <v>1</v>
      </c>
      <c r="F224" t="b">
        <f t="shared" si="24"/>
        <v>1</v>
      </c>
      <c r="G224" t="b">
        <f t="shared" si="25"/>
        <v>0</v>
      </c>
      <c r="H224" t="b">
        <f t="shared" si="26"/>
        <v>0</v>
      </c>
    </row>
    <row r="225" spans="1:8">
      <c r="A225" s="4" t="s">
        <v>104</v>
      </c>
      <c r="B225" s="6">
        <v>55115</v>
      </c>
      <c r="C225" s="6">
        <v>26975</v>
      </c>
      <c r="D225" s="6">
        <v>28140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2595</v>
      </c>
      <c r="C226" s="6">
        <v>1359</v>
      </c>
      <c r="D226" s="6">
        <v>1236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2983</v>
      </c>
      <c r="C227" s="6">
        <v>1504</v>
      </c>
      <c r="D227" s="6">
        <v>1479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2675</v>
      </c>
      <c r="C228" s="6">
        <v>1396</v>
      </c>
      <c r="D228" s="6">
        <v>1279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2828</v>
      </c>
      <c r="C229" s="6">
        <v>1463</v>
      </c>
      <c r="D229" s="6">
        <v>1365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3630</v>
      </c>
      <c r="C230" s="6">
        <v>1929</v>
      </c>
      <c r="D230" s="6">
        <v>1701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3940</v>
      </c>
      <c r="C231" s="6">
        <v>2025</v>
      </c>
      <c r="D231" s="6">
        <v>1915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4593</v>
      </c>
      <c r="C232" s="6">
        <v>2286</v>
      </c>
      <c r="D232" s="6">
        <v>2307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4408</v>
      </c>
      <c r="C233" s="6">
        <v>2231</v>
      </c>
      <c r="D233" s="6">
        <v>2177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4016</v>
      </c>
      <c r="C234" s="6">
        <v>2080</v>
      </c>
      <c r="D234" s="6">
        <v>1936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3324</v>
      </c>
      <c r="C235" s="6">
        <v>1688</v>
      </c>
      <c r="D235" s="6">
        <v>1636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3530</v>
      </c>
      <c r="C236" s="6">
        <v>1720</v>
      </c>
      <c r="D236" s="6">
        <v>1810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4438</v>
      </c>
      <c r="C237" s="6">
        <v>2182</v>
      </c>
      <c r="D237" s="6">
        <v>2256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4156</v>
      </c>
      <c r="C238" s="6">
        <v>2008</v>
      </c>
      <c r="D238" s="6">
        <v>2148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3169</v>
      </c>
      <c r="C239" s="6">
        <v>1499</v>
      </c>
      <c r="D239" s="6">
        <v>1670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4830</v>
      </c>
      <c r="C240" s="6">
        <v>1605</v>
      </c>
      <c r="D240" s="6">
        <v>3225</v>
      </c>
      <c r="E240" t="b">
        <f t="shared" si="23"/>
        <v>1</v>
      </c>
      <c r="F240" t="b">
        <f t="shared" si="24"/>
        <v>0</v>
      </c>
      <c r="G240" t="b">
        <f t="shared" si="25"/>
        <v>1</v>
      </c>
      <c r="H240" t="b">
        <f t="shared" si="26"/>
        <v>0</v>
      </c>
    </row>
    <row r="241" spans="1:8">
      <c r="A241" s="4" t="s">
        <v>4</v>
      </c>
      <c r="B241" s="6">
        <f>SUM(B239:B240)</f>
        <v>7999</v>
      </c>
      <c r="C241" s="6">
        <f>SUM(C239:C240)</f>
        <v>3104</v>
      </c>
      <c r="D241" s="6">
        <f t="shared" ref="D241" si="29">SUM(D239:D240)</f>
        <v>4895</v>
      </c>
      <c r="E241" t="b">
        <f t="shared" si="23"/>
        <v>1</v>
      </c>
      <c r="F241" t="b">
        <f t="shared" si="24"/>
        <v>1</v>
      </c>
      <c r="G241" t="b">
        <f t="shared" si="25"/>
        <v>0</v>
      </c>
      <c r="H241" t="b">
        <f t="shared" si="26"/>
        <v>0</v>
      </c>
    </row>
    <row r="242" spans="1:8">
      <c r="A242" s="4" t="s">
        <v>105</v>
      </c>
      <c r="B242" s="6">
        <v>55356</v>
      </c>
      <c r="C242" s="6">
        <v>26996</v>
      </c>
      <c r="D242" s="6">
        <v>28360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2224</v>
      </c>
      <c r="C243" s="6">
        <v>1152</v>
      </c>
      <c r="D243" s="6">
        <v>1072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2690</v>
      </c>
      <c r="C244" s="6">
        <v>1381</v>
      </c>
      <c r="D244" s="6">
        <v>1309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2538</v>
      </c>
      <c r="C245" s="6">
        <v>1338</v>
      </c>
      <c r="D245" s="6">
        <v>1200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2915</v>
      </c>
      <c r="C246" s="6">
        <v>1532</v>
      </c>
      <c r="D246" s="6">
        <v>1383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3527</v>
      </c>
      <c r="C247" s="6">
        <v>1802</v>
      </c>
      <c r="D247" s="6">
        <v>1725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3781</v>
      </c>
      <c r="C248" s="6">
        <v>1954</v>
      </c>
      <c r="D248" s="6">
        <v>1827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4451</v>
      </c>
      <c r="C249" s="6">
        <v>2315</v>
      </c>
      <c r="D249" s="6">
        <v>2136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4427</v>
      </c>
      <c r="C250" s="6">
        <v>2261</v>
      </c>
      <c r="D250" s="6">
        <v>2166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4232</v>
      </c>
      <c r="C251" s="6">
        <v>2238</v>
      </c>
      <c r="D251" s="6">
        <v>1994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3213</v>
      </c>
      <c r="C252" s="6">
        <v>1650</v>
      </c>
      <c r="D252" s="6">
        <v>1563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3365</v>
      </c>
      <c r="C253" s="6">
        <v>1682</v>
      </c>
      <c r="D253" s="6">
        <v>1683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4336</v>
      </c>
      <c r="C254" s="6">
        <v>2104</v>
      </c>
      <c r="D254" s="6">
        <v>2232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4663</v>
      </c>
      <c r="C255" s="6">
        <v>2186</v>
      </c>
      <c r="D255" s="6">
        <v>2477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3764</v>
      </c>
      <c r="C256" s="6">
        <v>1700</v>
      </c>
      <c r="D256" s="6">
        <v>2064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5230</v>
      </c>
      <c r="C257" s="6">
        <v>1701</v>
      </c>
      <c r="D257" s="6">
        <v>3529</v>
      </c>
      <c r="E257" t="b">
        <f t="shared" si="23"/>
        <v>1</v>
      </c>
      <c r="F257" t="b">
        <f t="shared" si="24"/>
        <v>0</v>
      </c>
      <c r="G257" t="b">
        <f t="shared" si="25"/>
        <v>1</v>
      </c>
      <c r="H257" t="b">
        <f t="shared" si="26"/>
        <v>0</v>
      </c>
    </row>
    <row r="258" spans="1:8">
      <c r="A258" s="4" t="s">
        <v>4</v>
      </c>
      <c r="B258" s="6">
        <f>SUM(B256:B257)</f>
        <v>8994</v>
      </c>
      <c r="C258" s="6">
        <f>SUM(C256:C257)</f>
        <v>3401</v>
      </c>
      <c r="D258" s="6">
        <f t="shared" ref="D258" si="30">SUM(D256:D257)</f>
        <v>5593</v>
      </c>
      <c r="E258" t="b">
        <f t="shared" si="23"/>
        <v>1</v>
      </c>
      <c r="F258" t="b">
        <f t="shared" si="24"/>
        <v>1</v>
      </c>
      <c r="G258" t="b">
        <f t="shared" si="25"/>
        <v>0</v>
      </c>
      <c r="H258" t="b">
        <f t="shared" si="26"/>
        <v>0</v>
      </c>
    </row>
    <row r="259" spans="1:8">
      <c r="A259" s="4" t="s">
        <v>106</v>
      </c>
      <c r="B259" s="6">
        <v>106267</v>
      </c>
      <c r="C259" s="6">
        <v>51472</v>
      </c>
      <c r="D259" s="6">
        <v>54795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5032</v>
      </c>
      <c r="C260" s="6">
        <v>2532</v>
      </c>
      <c r="D260" s="6">
        <v>2500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5569</v>
      </c>
      <c r="C261" s="6">
        <v>2872</v>
      </c>
      <c r="D261" s="6">
        <v>2697</v>
      </c>
      <c r="E261" t="b">
        <f t="shared" ref="E261:E324" si="31">IFERROR(IF(SEARCH(" - ",A261)&gt;0,FALSE,TRUE),TRUE)</f>
        <v>0</v>
      </c>
      <c r="F261" t="b">
        <f t="shared" ref="F261:F324" si="32">IFERROR(IF(SEARCH("70",A261)&gt;0,FALSE,TRUE),TRUE)</f>
        <v>1</v>
      </c>
      <c r="G261" t="b">
        <f t="shared" ref="G261:G324" si="33">IFERROR(IF(SEARCH("65+",A261)&gt;0,FALSE,TRUE),TRUE)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4825</v>
      </c>
      <c r="C262" s="6">
        <v>2493</v>
      </c>
      <c r="D262" s="6">
        <v>2332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4973</v>
      </c>
      <c r="C263" s="6">
        <v>2485</v>
      </c>
      <c r="D263" s="6">
        <v>2488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6042</v>
      </c>
      <c r="C264" s="6">
        <v>3060</v>
      </c>
      <c r="D264" s="6">
        <v>2982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7055</v>
      </c>
      <c r="C265" s="6">
        <v>3534</v>
      </c>
      <c r="D265" s="6">
        <v>3521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8426</v>
      </c>
      <c r="C266" s="6">
        <v>4311</v>
      </c>
      <c r="D266" s="6">
        <v>4115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9181</v>
      </c>
      <c r="C267" s="6">
        <v>4674</v>
      </c>
      <c r="D267" s="6">
        <v>4507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8311</v>
      </c>
      <c r="C268" s="6">
        <v>4240</v>
      </c>
      <c r="D268" s="6">
        <v>4071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6221</v>
      </c>
      <c r="C269" s="6">
        <v>3102</v>
      </c>
      <c r="D269" s="6">
        <v>3119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6192</v>
      </c>
      <c r="C270" s="6">
        <v>3013</v>
      </c>
      <c r="D270" s="6">
        <v>3179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8075</v>
      </c>
      <c r="C271" s="6">
        <v>3794</v>
      </c>
      <c r="D271" s="6">
        <v>4281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8737</v>
      </c>
      <c r="C272" s="6">
        <v>4017</v>
      </c>
      <c r="D272" s="6">
        <v>4720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7668</v>
      </c>
      <c r="C273" s="6">
        <v>3453</v>
      </c>
      <c r="D273" s="6">
        <v>4215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9960</v>
      </c>
      <c r="C274" s="6">
        <v>3892</v>
      </c>
      <c r="D274" s="6">
        <v>6068</v>
      </c>
      <c r="E274" t="b">
        <f t="shared" si="31"/>
        <v>1</v>
      </c>
      <c r="F274" t="b">
        <f t="shared" si="32"/>
        <v>0</v>
      </c>
      <c r="G274" t="b">
        <f t="shared" si="33"/>
        <v>1</v>
      </c>
      <c r="H274" t="b">
        <f t="shared" si="34"/>
        <v>0</v>
      </c>
    </row>
    <row r="275" spans="1:8">
      <c r="A275" s="4" t="s">
        <v>4</v>
      </c>
      <c r="B275" s="6">
        <f>SUM(B273:B274)</f>
        <v>17628</v>
      </c>
      <c r="C275" s="6">
        <f>SUM(C273:C274)</f>
        <v>7345</v>
      </c>
      <c r="D275" s="6">
        <f t="shared" ref="D275" si="35">SUM(D273:D274)</f>
        <v>10283</v>
      </c>
      <c r="E275" t="b">
        <f t="shared" si="31"/>
        <v>1</v>
      </c>
      <c r="F275" t="b">
        <f t="shared" si="32"/>
        <v>1</v>
      </c>
      <c r="G275" t="b">
        <f t="shared" si="33"/>
        <v>0</v>
      </c>
      <c r="H275" t="b">
        <f t="shared" si="34"/>
        <v>0</v>
      </c>
    </row>
    <row r="276" spans="1:8">
      <c r="A276" s="4" t="s">
        <v>107</v>
      </c>
      <c r="B276" s="6">
        <v>46536</v>
      </c>
      <c r="C276" s="6">
        <v>22719</v>
      </c>
      <c r="D276" s="6">
        <v>23817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1966</v>
      </c>
      <c r="C277" s="6">
        <v>1018</v>
      </c>
      <c r="D277" s="6">
        <v>948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2192</v>
      </c>
      <c r="C278" s="6">
        <v>1086</v>
      </c>
      <c r="D278" s="6">
        <v>1106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2100</v>
      </c>
      <c r="C279" s="6">
        <v>1063</v>
      </c>
      <c r="D279" s="6">
        <v>1037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2448</v>
      </c>
      <c r="C280" s="6">
        <v>1213</v>
      </c>
      <c r="D280" s="6">
        <v>1235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3154</v>
      </c>
      <c r="C281" s="6">
        <v>1627</v>
      </c>
      <c r="D281" s="6">
        <v>1527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3445</v>
      </c>
      <c r="C282" s="6">
        <v>1759</v>
      </c>
      <c r="D282" s="6">
        <v>1686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3809</v>
      </c>
      <c r="C283" s="6">
        <v>1992</v>
      </c>
      <c r="D283" s="6">
        <v>1817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3619</v>
      </c>
      <c r="C284" s="6">
        <v>1920</v>
      </c>
      <c r="D284" s="6">
        <v>1699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3140</v>
      </c>
      <c r="C285" s="6">
        <v>1587</v>
      </c>
      <c r="D285" s="6">
        <v>1553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2698</v>
      </c>
      <c r="C286" s="6">
        <v>1354</v>
      </c>
      <c r="D286" s="6">
        <v>1344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2967</v>
      </c>
      <c r="C287" s="6">
        <v>1522</v>
      </c>
      <c r="D287" s="6">
        <v>1445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3924</v>
      </c>
      <c r="C288" s="6">
        <v>1944</v>
      </c>
      <c r="D288" s="6">
        <v>1980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3898</v>
      </c>
      <c r="C289" s="6">
        <v>1878</v>
      </c>
      <c r="D289" s="6">
        <v>2020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2922</v>
      </c>
      <c r="C290" s="6">
        <v>1377</v>
      </c>
      <c r="D290" s="6">
        <v>1545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4254</v>
      </c>
      <c r="C291" s="6">
        <v>1379</v>
      </c>
      <c r="D291" s="6">
        <v>2875</v>
      </c>
      <c r="E291" t="b">
        <f t="shared" si="31"/>
        <v>1</v>
      </c>
      <c r="F291" t="b">
        <f t="shared" si="32"/>
        <v>0</v>
      </c>
      <c r="G291" t="b">
        <f t="shared" si="33"/>
        <v>1</v>
      </c>
      <c r="H291" t="b">
        <f t="shared" si="34"/>
        <v>0</v>
      </c>
    </row>
    <row r="292" spans="1:8">
      <c r="A292" s="4" t="s">
        <v>4</v>
      </c>
      <c r="B292" s="6">
        <f>SUM(B290:B291)</f>
        <v>7176</v>
      </c>
      <c r="C292" s="6">
        <f>SUM(C290:C291)</f>
        <v>2756</v>
      </c>
      <c r="D292" s="6">
        <f t="shared" ref="D292" si="36">SUM(D290:D291)</f>
        <v>4420</v>
      </c>
      <c r="E292" t="b">
        <f t="shared" si="31"/>
        <v>1</v>
      </c>
      <c r="F292" t="b">
        <f t="shared" si="32"/>
        <v>1</v>
      </c>
      <c r="G292" t="b">
        <f t="shared" si="33"/>
        <v>0</v>
      </c>
      <c r="H292" t="b">
        <f t="shared" si="34"/>
        <v>0</v>
      </c>
    </row>
    <row r="293" spans="1:8">
      <c r="A293" s="4" t="s">
        <v>108</v>
      </c>
      <c r="B293" s="6">
        <v>37170</v>
      </c>
      <c r="C293" s="6">
        <v>18404</v>
      </c>
      <c r="D293" s="6">
        <v>18766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1932</v>
      </c>
      <c r="C294" s="6">
        <v>962</v>
      </c>
      <c r="D294" s="6">
        <v>970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2203</v>
      </c>
      <c r="C295" s="6">
        <v>1137</v>
      </c>
      <c r="D295" s="6">
        <v>1066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1960</v>
      </c>
      <c r="C296" s="6">
        <v>1007</v>
      </c>
      <c r="D296" s="6">
        <v>953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2202</v>
      </c>
      <c r="C297" s="6">
        <v>1190</v>
      </c>
      <c r="D297" s="6">
        <v>1012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2275</v>
      </c>
      <c r="C298" s="6">
        <v>1125</v>
      </c>
      <c r="D298" s="6">
        <v>1150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2691</v>
      </c>
      <c r="C299" s="6">
        <v>1434</v>
      </c>
      <c r="D299" s="6">
        <v>1257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3135</v>
      </c>
      <c r="C300" s="6">
        <v>1643</v>
      </c>
      <c r="D300" s="6">
        <v>1492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2951</v>
      </c>
      <c r="C301" s="6">
        <v>1499</v>
      </c>
      <c r="D301" s="6">
        <v>1452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2591</v>
      </c>
      <c r="C302" s="6">
        <v>1370</v>
      </c>
      <c r="D302" s="6">
        <v>1221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2079</v>
      </c>
      <c r="C303" s="6">
        <v>1056</v>
      </c>
      <c r="D303" s="6">
        <v>1023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2144</v>
      </c>
      <c r="C304" s="6">
        <v>1110</v>
      </c>
      <c r="D304" s="6">
        <v>1034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2682</v>
      </c>
      <c r="C305" s="6">
        <v>1284</v>
      </c>
      <c r="D305" s="6">
        <v>1398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2788</v>
      </c>
      <c r="C306" s="6">
        <v>1379</v>
      </c>
      <c r="D306" s="6">
        <v>1409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2280</v>
      </c>
      <c r="C307" s="6">
        <v>1059</v>
      </c>
      <c r="D307" s="6">
        <v>1221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3257</v>
      </c>
      <c r="C308" s="6">
        <v>1149</v>
      </c>
      <c r="D308" s="6">
        <v>2108</v>
      </c>
      <c r="E308" t="b">
        <f t="shared" si="31"/>
        <v>1</v>
      </c>
      <c r="F308" t="b">
        <f t="shared" si="32"/>
        <v>0</v>
      </c>
      <c r="G308" t="b">
        <f t="shared" si="33"/>
        <v>1</v>
      </c>
      <c r="H308" t="b">
        <f t="shared" si="34"/>
        <v>0</v>
      </c>
    </row>
    <row r="309" spans="1:8">
      <c r="A309" s="4" t="s">
        <v>4</v>
      </c>
      <c r="B309" s="6">
        <f>SUM(B307:B308)</f>
        <v>5537</v>
      </c>
      <c r="C309" s="6">
        <f>SUM(C307:C308)</f>
        <v>2208</v>
      </c>
      <c r="D309" s="6">
        <f t="shared" ref="D309" si="37">SUM(D307:D308)</f>
        <v>3329</v>
      </c>
      <c r="E309" t="b">
        <f t="shared" si="31"/>
        <v>1</v>
      </c>
      <c r="F309" t="b">
        <f t="shared" si="32"/>
        <v>1</v>
      </c>
      <c r="G309" t="b">
        <f t="shared" si="33"/>
        <v>0</v>
      </c>
      <c r="H309" t="b">
        <f t="shared" si="34"/>
        <v>0</v>
      </c>
    </row>
    <row r="310" spans="1:8">
      <c r="A310" s="4" t="s">
        <v>109</v>
      </c>
      <c r="B310" s="6">
        <v>106602</v>
      </c>
      <c r="C310" s="6">
        <v>52105</v>
      </c>
      <c r="D310" s="6">
        <v>54497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5392</v>
      </c>
      <c r="C311" s="6">
        <v>2762</v>
      </c>
      <c r="D311" s="6">
        <v>2630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5972</v>
      </c>
      <c r="C312" s="6">
        <v>3088</v>
      </c>
      <c r="D312" s="6">
        <v>2884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5193</v>
      </c>
      <c r="C313" s="6">
        <v>2674</v>
      </c>
      <c r="D313" s="6">
        <v>2519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5492</v>
      </c>
      <c r="C314" s="6">
        <v>2769</v>
      </c>
      <c r="D314" s="6">
        <v>2723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6827</v>
      </c>
      <c r="C315" s="6">
        <v>3436</v>
      </c>
      <c r="D315" s="6">
        <v>3391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7895</v>
      </c>
      <c r="C316" s="6">
        <v>4039</v>
      </c>
      <c r="D316" s="6">
        <v>3856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9155</v>
      </c>
      <c r="C317" s="6">
        <v>4653</v>
      </c>
      <c r="D317" s="6">
        <v>4502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8866</v>
      </c>
      <c r="C318" s="6">
        <v>4563</v>
      </c>
      <c r="D318" s="6">
        <v>4303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7900</v>
      </c>
      <c r="C319" s="6">
        <v>4076</v>
      </c>
      <c r="D319" s="6">
        <v>3824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6536</v>
      </c>
      <c r="C320" s="6">
        <v>3305</v>
      </c>
      <c r="D320" s="6">
        <v>3231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6519</v>
      </c>
      <c r="C321" s="6">
        <v>3266</v>
      </c>
      <c r="D321" s="6">
        <v>3253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7446</v>
      </c>
      <c r="C322" s="6">
        <v>3683</v>
      </c>
      <c r="D322" s="6">
        <v>3763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7517</v>
      </c>
      <c r="C323" s="6">
        <v>3562</v>
      </c>
      <c r="D323" s="6">
        <v>3955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6306</v>
      </c>
      <c r="C324" s="6">
        <v>2835</v>
      </c>
      <c r="D324" s="6">
        <v>3471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9586</v>
      </c>
      <c r="C325" s="6">
        <v>3394</v>
      </c>
      <c r="D325" s="6">
        <v>6192</v>
      </c>
      <c r="E325" t="b">
        <f t="shared" ref="E325:E388" si="38">IFERROR(IF(SEARCH(" - ",A325)&gt;0,FALSE,TRUE),TRUE)</f>
        <v>1</v>
      </c>
      <c r="F325" t="b">
        <f t="shared" ref="F325:F388" si="39">IFERROR(IF(SEARCH("70",A325)&gt;0,FALSE,TRUE),TRUE)</f>
        <v>0</v>
      </c>
      <c r="G325" t="b">
        <f t="shared" ref="G325:G388" si="40">IFERROR(IF(SEARCH("65+",A325)&gt;0,FALSE,TRUE),TRUE)</f>
        <v>1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15892</v>
      </c>
      <c r="C326" s="6">
        <f>SUM(C324:C325)</f>
        <v>6229</v>
      </c>
      <c r="D326" s="6">
        <f t="shared" ref="D326" si="42">SUM(D324:D325)</f>
        <v>9663</v>
      </c>
      <c r="E326" t="b">
        <f t="shared" si="38"/>
        <v>1</v>
      </c>
      <c r="F326" t="b">
        <f t="shared" si="39"/>
        <v>1</v>
      </c>
      <c r="G326" t="b">
        <f t="shared" si="40"/>
        <v>0</v>
      </c>
      <c r="H326" t="b">
        <f t="shared" si="41"/>
        <v>0</v>
      </c>
    </row>
    <row r="327" spans="1:8">
      <c r="A327" s="4" t="s">
        <v>110</v>
      </c>
      <c r="B327" s="6">
        <v>76201</v>
      </c>
      <c r="C327" s="6">
        <v>37171</v>
      </c>
      <c r="D327" s="6">
        <v>39030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3747</v>
      </c>
      <c r="C328" s="6">
        <v>1897</v>
      </c>
      <c r="D328" s="6">
        <v>1850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4443</v>
      </c>
      <c r="C329" s="6">
        <v>2307</v>
      </c>
      <c r="D329" s="6">
        <v>2136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3556</v>
      </c>
      <c r="C330" s="6">
        <v>1807</v>
      </c>
      <c r="D330" s="6">
        <v>1749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3824</v>
      </c>
      <c r="C331" s="6">
        <v>1907</v>
      </c>
      <c r="D331" s="6">
        <v>1917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4375</v>
      </c>
      <c r="C332" s="6">
        <v>2240</v>
      </c>
      <c r="D332" s="6">
        <v>2135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5263</v>
      </c>
      <c r="C333" s="6">
        <v>2696</v>
      </c>
      <c r="D333" s="6">
        <v>2567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6552</v>
      </c>
      <c r="C334" s="6">
        <v>3297</v>
      </c>
      <c r="D334" s="6">
        <v>3255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6847</v>
      </c>
      <c r="C335" s="6">
        <v>3525</v>
      </c>
      <c r="D335" s="6">
        <v>3322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5878</v>
      </c>
      <c r="C336" s="6">
        <v>3043</v>
      </c>
      <c r="D336" s="6">
        <v>2835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4467</v>
      </c>
      <c r="C337" s="6">
        <v>2261</v>
      </c>
      <c r="D337" s="6">
        <v>2206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4451</v>
      </c>
      <c r="C338" s="6">
        <v>2220</v>
      </c>
      <c r="D338" s="6">
        <v>2231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5414</v>
      </c>
      <c r="C339" s="6">
        <v>2577</v>
      </c>
      <c r="D339" s="6">
        <v>2837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5759</v>
      </c>
      <c r="C340" s="6">
        <v>2652</v>
      </c>
      <c r="D340" s="6">
        <v>3107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4948</v>
      </c>
      <c r="C341" s="6">
        <v>2274</v>
      </c>
      <c r="D341" s="6">
        <v>2674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6677</v>
      </c>
      <c r="C342" s="6">
        <v>2468</v>
      </c>
      <c r="D342" s="6">
        <v>4209</v>
      </c>
      <c r="E342" t="b">
        <f t="shared" si="38"/>
        <v>1</v>
      </c>
      <c r="F342" t="b">
        <f t="shared" si="39"/>
        <v>0</v>
      </c>
      <c r="G342" t="b">
        <f t="shared" si="40"/>
        <v>1</v>
      </c>
      <c r="H342" t="b">
        <f t="shared" si="41"/>
        <v>0</v>
      </c>
    </row>
    <row r="343" spans="1:8">
      <c r="A343" s="4" t="s">
        <v>4</v>
      </c>
      <c r="B343" s="6">
        <f>SUM(B341:B342)</f>
        <v>11625</v>
      </c>
      <c r="C343" s="6">
        <f>SUM(C341:C342)</f>
        <v>4742</v>
      </c>
      <c r="D343" s="6">
        <f t="shared" ref="D343" si="43">SUM(D341:D342)</f>
        <v>6883</v>
      </c>
      <c r="E343" t="b">
        <f t="shared" si="38"/>
        <v>1</v>
      </c>
      <c r="F343" t="b">
        <f t="shared" si="39"/>
        <v>1</v>
      </c>
      <c r="G343" t="b">
        <f t="shared" si="40"/>
        <v>0</v>
      </c>
      <c r="H343" t="b">
        <f t="shared" si="41"/>
        <v>0</v>
      </c>
    </row>
    <row r="344" spans="1:8">
      <c r="A344" s="4" t="s">
        <v>111</v>
      </c>
      <c r="B344" s="6">
        <v>63081</v>
      </c>
      <c r="C344" s="6">
        <v>31207</v>
      </c>
      <c r="D344" s="6">
        <v>31874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3202</v>
      </c>
      <c r="C345" s="6">
        <v>1647</v>
      </c>
      <c r="D345" s="6">
        <v>1555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3691</v>
      </c>
      <c r="C346" s="6">
        <v>1903</v>
      </c>
      <c r="D346" s="6">
        <v>1788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3195</v>
      </c>
      <c r="C347" s="6">
        <v>1662</v>
      </c>
      <c r="D347" s="6">
        <v>1533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3546</v>
      </c>
      <c r="C348" s="6">
        <v>1787</v>
      </c>
      <c r="D348" s="6">
        <v>1759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4621</v>
      </c>
      <c r="C349" s="6">
        <v>2338</v>
      </c>
      <c r="D349" s="6">
        <v>2283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4681</v>
      </c>
      <c r="C350" s="6">
        <v>2406</v>
      </c>
      <c r="D350" s="6">
        <v>2275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5097</v>
      </c>
      <c r="C351" s="6">
        <v>2616</v>
      </c>
      <c r="D351" s="6">
        <v>2481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4947</v>
      </c>
      <c r="C352" s="6">
        <v>2496</v>
      </c>
      <c r="D352" s="6">
        <v>2451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4743</v>
      </c>
      <c r="C353" s="6">
        <v>2431</v>
      </c>
      <c r="D353" s="6">
        <v>2312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4164</v>
      </c>
      <c r="C354" s="6">
        <v>2148</v>
      </c>
      <c r="D354" s="6">
        <v>2016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4076</v>
      </c>
      <c r="C355" s="6">
        <v>2079</v>
      </c>
      <c r="D355" s="6">
        <v>1997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4499</v>
      </c>
      <c r="C356" s="6">
        <v>2302</v>
      </c>
      <c r="D356" s="6">
        <v>2197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4134</v>
      </c>
      <c r="C357" s="6">
        <v>2005</v>
      </c>
      <c r="D357" s="6">
        <v>2129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3523</v>
      </c>
      <c r="C358" s="6">
        <v>1597</v>
      </c>
      <c r="D358" s="6">
        <v>1926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4962</v>
      </c>
      <c r="C359" s="6">
        <v>1790</v>
      </c>
      <c r="D359" s="6">
        <v>3172</v>
      </c>
      <c r="E359" t="b">
        <f t="shared" si="38"/>
        <v>1</v>
      </c>
      <c r="F359" t="b">
        <f t="shared" si="39"/>
        <v>0</v>
      </c>
      <c r="G359" t="b">
        <f t="shared" si="40"/>
        <v>1</v>
      </c>
      <c r="H359" t="b">
        <f t="shared" si="41"/>
        <v>0</v>
      </c>
    </row>
    <row r="360" spans="1:8">
      <c r="A360" s="4" t="s">
        <v>4</v>
      </c>
      <c r="B360" s="6">
        <f>SUM(B358:B359)</f>
        <v>8485</v>
      </c>
      <c r="C360" s="6">
        <f>SUM(C358:C359)</f>
        <v>3387</v>
      </c>
      <c r="D360" s="6">
        <f t="shared" ref="D360" si="44">SUM(D358:D359)</f>
        <v>5098</v>
      </c>
      <c r="E360" t="b">
        <f t="shared" si="38"/>
        <v>1</v>
      </c>
      <c r="F360" t="b">
        <f t="shared" si="39"/>
        <v>1</v>
      </c>
      <c r="G360" t="b">
        <f t="shared" si="40"/>
        <v>0</v>
      </c>
      <c r="H360" t="b">
        <f t="shared" si="41"/>
        <v>0</v>
      </c>
    </row>
    <row r="361" spans="1:8">
      <c r="A361" s="4" t="s">
        <v>112</v>
      </c>
      <c r="B361" s="6">
        <v>44075</v>
      </c>
      <c r="C361" s="6">
        <v>21822</v>
      </c>
      <c r="D361" s="6">
        <v>22253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2088</v>
      </c>
      <c r="C362" s="6">
        <v>1076</v>
      </c>
      <c r="D362" s="6">
        <v>1012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2258</v>
      </c>
      <c r="C363" s="6">
        <v>1186</v>
      </c>
      <c r="D363" s="6">
        <v>1072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2010</v>
      </c>
      <c r="C364" s="6">
        <v>1044</v>
      </c>
      <c r="D364" s="6">
        <v>966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2295</v>
      </c>
      <c r="C365" s="6">
        <v>1219</v>
      </c>
      <c r="D365" s="6">
        <v>1076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2799</v>
      </c>
      <c r="C366" s="6">
        <v>1466</v>
      </c>
      <c r="D366" s="6">
        <v>1333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3148</v>
      </c>
      <c r="C367" s="6">
        <v>1636</v>
      </c>
      <c r="D367" s="6">
        <v>1512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3653</v>
      </c>
      <c r="C368" s="6">
        <v>1939</v>
      </c>
      <c r="D368" s="6">
        <v>1714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3494</v>
      </c>
      <c r="C369" s="6">
        <v>1792</v>
      </c>
      <c r="D369" s="6">
        <v>1702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3189</v>
      </c>
      <c r="C370" s="6">
        <v>1625</v>
      </c>
      <c r="D370" s="6">
        <v>1564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2691</v>
      </c>
      <c r="C371" s="6">
        <v>1391</v>
      </c>
      <c r="D371" s="6">
        <v>1300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2783</v>
      </c>
      <c r="C372" s="6">
        <v>1435</v>
      </c>
      <c r="D372" s="6">
        <v>1348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3452</v>
      </c>
      <c r="C373" s="6">
        <v>1751</v>
      </c>
      <c r="D373" s="6">
        <v>1701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3333</v>
      </c>
      <c r="C374" s="6">
        <v>1651</v>
      </c>
      <c r="D374" s="6">
        <v>1682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2639</v>
      </c>
      <c r="C375" s="6">
        <v>1218</v>
      </c>
      <c r="D375" s="6">
        <v>1421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4243</v>
      </c>
      <c r="C376" s="6">
        <v>1393</v>
      </c>
      <c r="D376" s="6">
        <v>2850</v>
      </c>
      <c r="E376" t="b">
        <f t="shared" si="38"/>
        <v>1</v>
      </c>
      <c r="F376" t="b">
        <f t="shared" si="39"/>
        <v>0</v>
      </c>
      <c r="G376" t="b">
        <f t="shared" si="40"/>
        <v>1</v>
      </c>
      <c r="H376" t="b">
        <f t="shared" si="41"/>
        <v>0</v>
      </c>
    </row>
    <row r="377" spans="1:8">
      <c r="A377" s="4" t="s">
        <v>4</v>
      </c>
      <c r="B377" s="6">
        <f>SUM(B375:B376)</f>
        <v>6882</v>
      </c>
      <c r="C377" s="6">
        <f>SUM(C375:C376)</f>
        <v>2611</v>
      </c>
      <c r="D377" s="6">
        <f t="shared" ref="D377" si="45">SUM(D375:D376)</f>
        <v>4271</v>
      </c>
      <c r="E377" t="b">
        <f t="shared" si="38"/>
        <v>1</v>
      </c>
      <c r="F377" t="b">
        <f t="shared" si="39"/>
        <v>1</v>
      </c>
      <c r="G377" t="b">
        <f t="shared" si="40"/>
        <v>0</v>
      </c>
      <c r="H377" t="b">
        <f t="shared" si="41"/>
        <v>0</v>
      </c>
    </row>
    <row r="378" spans="1:8">
      <c r="A378" s="4" t="s">
        <v>113</v>
      </c>
      <c r="B378" s="6">
        <v>52969</v>
      </c>
      <c r="C378" s="6">
        <v>26179</v>
      </c>
      <c r="D378" s="6">
        <v>26790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2537</v>
      </c>
      <c r="C379" s="6">
        <v>1324</v>
      </c>
      <c r="D379" s="6">
        <v>1213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3104</v>
      </c>
      <c r="C380" s="6">
        <v>1573</v>
      </c>
      <c r="D380" s="6">
        <v>1531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2553</v>
      </c>
      <c r="C381" s="6">
        <v>1338</v>
      </c>
      <c r="D381" s="6">
        <v>1215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2734</v>
      </c>
      <c r="C382" s="6">
        <v>1382</v>
      </c>
      <c r="D382" s="6">
        <v>1352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3428</v>
      </c>
      <c r="C383" s="6">
        <v>1742</v>
      </c>
      <c r="D383" s="6">
        <v>1686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3869</v>
      </c>
      <c r="C384" s="6">
        <v>2038</v>
      </c>
      <c r="D384" s="6">
        <v>1831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4458</v>
      </c>
      <c r="C385" s="6">
        <v>2336</v>
      </c>
      <c r="D385" s="6">
        <v>2122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4602</v>
      </c>
      <c r="C386" s="6">
        <v>2300</v>
      </c>
      <c r="D386" s="6">
        <v>2302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4228</v>
      </c>
      <c r="C387" s="6">
        <v>2208</v>
      </c>
      <c r="D387" s="6">
        <v>2020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3353</v>
      </c>
      <c r="C388" s="6">
        <v>1747</v>
      </c>
      <c r="D388" s="6">
        <v>1606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3312</v>
      </c>
      <c r="C389" s="6">
        <v>1668</v>
      </c>
      <c r="D389" s="6">
        <v>1644</v>
      </c>
      <c r="E389" t="b">
        <f t="shared" ref="E389:E452" si="46">IFERROR(IF(SEARCH(" - ",A389)&gt;0,FALSE,TRUE),TRUE)</f>
        <v>0</v>
      </c>
      <c r="F389" t="b">
        <f t="shared" ref="F389:F452" si="47">IFERROR(IF(SEARCH("70",A389)&gt;0,FALSE,TRUE),TRUE)</f>
        <v>1</v>
      </c>
      <c r="G389" t="b">
        <f t="shared" ref="G389:G452" si="48">IFERROR(IF(SEARCH("65+",A389)&gt;0,FALSE,TRUE),TRUE)</f>
        <v>1</v>
      </c>
      <c r="H389" t="b">
        <f t="shared" ref="H389:H452" si="49">AND(E389:G389)</f>
        <v>0</v>
      </c>
    </row>
    <row r="390" spans="1:8">
      <c r="A390" s="4" t="s">
        <v>17</v>
      </c>
      <c r="B390" s="6">
        <v>3982</v>
      </c>
      <c r="C390" s="6">
        <v>1991</v>
      </c>
      <c r="D390" s="6">
        <v>1991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3676</v>
      </c>
      <c r="C391" s="6">
        <v>1812</v>
      </c>
      <c r="D391" s="6">
        <v>1864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2781</v>
      </c>
      <c r="C392" s="6">
        <v>1302</v>
      </c>
      <c r="D392" s="6">
        <v>1479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4352</v>
      </c>
      <c r="C393" s="6">
        <v>1418</v>
      </c>
      <c r="D393" s="6">
        <v>2934</v>
      </c>
      <c r="E393" t="b">
        <f t="shared" si="46"/>
        <v>1</v>
      </c>
      <c r="F393" t="b">
        <f t="shared" si="47"/>
        <v>0</v>
      </c>
      <c r="G393" t="b">
        <f t="shared" si="48"/>
        <v>1</v>
      </c>
      <c r="H393" t="b">
        <f t="shared" si="49"/>
        <v>0</v>
      </c>
    </row>
    <row r="394" spans="1:8">
      <c r="A394" s="4" t="s">
        <v>4</v>
      </c>
      <c r="B394" s="6">
        <f>SUM(B392:B393)</f>
        <v>7133</v>
      </c>
      <c r="C394" s="6">
        <f>SUM(C392:C393)</f>
        <v>2720</v>
      </c>
      <c r="D394" s="6">
        <f t="shared" ref="D394" si="50">SUM(D392:D393)</f>
        <v>4413</v>
      </c>
      <c r="E394" t="b">
        <f t="shared" si="46"/>
        <v>1</v>
      </c>
      <c r="F394" t="b">
        <f t="shared" si="47"/>
        <v>1</v>
      </c>
      <c r="G394" t="b">
        <f t="shared" si="48"/>
        <v>0</v>
      </c>
      <c r="H394" t="b">
        <f t="shared" si="49"/>
        <v>0</v>
      </c>
    </row>
    <row r="395" spans="1:8">
      <c r="A395" s="4" t="s">
        <v>114</v>
      </c>
      <c r="B395" s="6">
        <v>159259</v>
      </c>
      <c r="C395" s="6">
        <v>76831</v>
      </c>
      <c r="D395" s="6">
        <v>82428</v>
      </c>
      <c r="E395" t="b">
        <f t="shared" si="46"/>
        <v>1</v>
      </c>
      <c r="F395" t="b">
        <f t="shared" si="47"/>
        <v>1</v>
      </c>
      <c r="G395" t="b">
        <f t="shared" si="48"/>
        <v>1</v>
      </c>
      <c r="H395" t="b">
        <f t="shared" si="49"/>
        <v>1</v>
      </c>
    </row>
    <row r="396" spans="1:8">
      <c r="A396" s="4" t="s">
        <v>6</v>
      </c>
      <c r="B396" s="6">
        <v>6924</v>
      </c>
      <c r="C396" s="6">
        <v>3612</v>
      </c>
      <c r="D396" s="6">
        <v>3312</v>
      </c>
      <c r="E396" t="b">
        <f t="shared" si="46"/>
        <v>0</v>
      </c>
      <c r="F396" t="b">
        <f t="shared" si="47"/>
        <v>1</v>
      </c>
      <c r="G396" t="b">
        <f t="shared" si="48"/>
        <v>1</v>
      </c>
      <c r="H396" t="b">
        <f t="shared" si="49"/>
        <v>0</v>
      </c>
    </row>
    <row r="397" spans="1:8">
      <c r="A397" s="4" t="s">
        <v>7</v>
      </c>
      <c r="B397" s="6">
        <v>8034</v>
      </c>
      <c r="C397" s="6">
        <v>4089</v>
      </c>
      <c r="D397" s="6">
        <v>3945</v>
      </c>
      <c r="E397" t="b">
        <f t="shared" si="46"/>
        <v>0</v>
      </c>
      <c r="F397" t="b">
        <f t="shared" si="47"/>
        <v>1</v>
      </c>
      <c r="G397" t="b">
        <f t="shared" si="48"/>
        <v>1</v>
      </c>
      <c r="H397" t="b">
        <f t="shared" si="49"/>
        <v>0</v>
      </c>
    </row>
    <row r="398" spans="1:8">
      <c r="A398" s="4" t="s">
        <v>8</v>
      </c>
      <c r="B398" s="6">
        <v>6894</v>
      </c>
      <c r="C398" s="6">
        <v>3570</v>
      </c>
      <c r="D398" s="6">
        <v>3324</v>
      </c>
      <c r="E398" t="b">
        <f t="shared" si="46"/>
        <v>0</v>
      </c>
      <c r="F398" t="b">
        <f t="shared" si="47"/>
        <v>1</v>
      </c>
      <c r="G398" t="b">
        <f t="shared" si="48"/>
        <v>1</v>
      </c>
      <c r="H398" t="b">
        <f t="shared" si="49"/>
        <v>0</v>
      </c>
    </row>
    <row r="399" spans="1:8">
      <c r="A399" s="4" t="s">
        <v>9</v>
      </c>
      <c r="B399" s="6">
        <v>7664</v>
      </c>
      <c r="C399" s="6">
        <v>3940</v>
      </c>
      <c r="D399" s="6">
        <v>3724</v>
      </c>
      <c r="E399" t="b">
        <f t="shared" si="46"/>
        <v>0</v>
      </c>
      <c r="F399" t="b">
        <f t="shared" si="47"/>
        <v>1</v>
      </c>
      <c r="G399" t="b">
        <f t="shared" si="48"/>
        <v>1</v>
      </c>
      <c r="H399" t="b">
        <f t="shared" si="49"/>
        <v>0</v>
      </c>
    </row>
    <row r="400" spans="1:8">
      <c r="A400" s="4" t="s">
        <v>10</v>
      </c>
      <c r="B400" s="6">
        <v>9266</v>
      </c>
      <c r="C400" s="6">
        <v>4695</v>
      </c>
      <c r="D400" s="6">
        <v>4571</v>
      </c>
      <c r="E400" t="b">
        <f t="shared" si="46"/>
        <v>0</v>
      </c>
      <c r="F400" t="b">
        <f t="shared" si="47"/>
        <v>1</v>
      </c>
      <c r="G400" t="b">
        <f t="shared" si="48"/>
        <v>1</v>
      </c>
      <c r="H400" t="b">
        <f t="shared" si="49"/>
        <v>0</v>
      </c>
    </row>
    <row r="401" spans="1:8">
      <c r="A401" s="4" t="s">
        <v>11</v>
      </c>
      <c r="B401" s="6">
        <v>11169</v>
      </c>
      <c r="C401" s="6">
        <v>5754</v>
      </c>
      <c r="D401" s="6">
        <v>5415</v>
      </c>
      <c r="E401" t="b">
        <f t="shared" si="46"/>
        <v>0</v>
      </c>
      <c r="F401" t="b">
        <f t="shared" si="47"/>
        <v>1</v>
      </c>
      <c r="G401" t="b">
        <f t="shared" si="48"/>
        <v>1</v>
      </c>
      <c r="H401" t="b">
        <f t="shared" si="49"/>
        <v>0</v>
      </c>
    </row>
    <row r="402" spans="1:8">
      <c r="A402" s="4" t="s">
        <v>12</v>
      </c>
      <c r="B402" s="6">
        <v>13361</v>
      </c>
      <c r="C402" s="6">
        <v>6817</v>
      </c>
      <c r="D402" s="6">
        <v>6544</v>
      </c>
      <c r="E402" t="b">
        <f t="shared" si="46"/>
        <v>0</v>
      </c>
      <c r="F402" t="b">
        <f t="shared" si="47"/>
        <v>1</v>
      </c>
      <c r="G402" t="b">
        <f t="shared" si="48"/>
        <v>1</v>
      </c>
      <c r="H402" t="b">
        <f t="shared" si="49"/>
        <v>0</v>
      </c>
    </row>
    <row r="403" spans="1:8">
      <c r="A403" s="4" t="s">
        <v>13</v>
      </c>
      <c r="B403" s="6">
        <v>12908</v>
      </c>
      <c r="C403" s="6">
        <v>6602</v>
      </c>
      <c r="D403" s="6">
        <v>6306</v>
      </c>
      <c r="E403" t="b">
        <f t="shared" si="46"/>
        <v>0</v>
      </c>
      <c r="F403" t="b">
        <f t="shared" si="47"/>
        <v>1</v>
      </c>
      <c r="G403" t="b">
        <f t="shared" si="48"/>
        <v>1</v>
      </c>
      <c r="H403" t="b">
        <f t="shared" si="49"/>
        <v>0</v>
      </c>
    </row>
    <row r="404" spans="1:8">
      <c r="A404" s="4" t="s">
        <v>14</v>
      </c>
      <c r="B404" s="6">
        <v>11489</v>
      </c>
      <c r="C404" s="6">
        <v>5870</v>
      </c>
      <c r="D404" s="6">
        <v>5619</v>
      </c>
      <c r="E404" t="b">
        <f t="shared" si="46"/>
        <v>0</v>
      </c>
      <c r="F404" t="b">
        <f t="shared" si="47"/>
        <v>1</v>
      </c>
      <c r="G404" t="b">
        <f t="shared" si="48"/>
        <v>1</v>
      </c>
      <c r="H404" t="b">
        <f t="shared" si="49"/>
        <v>0</v>
      </c>
    </row>
    <row r="405" spans="1:8">
      <c r="A405" s="4" t="s">
        <v>15</v>
      </c>
      <c r="B405" s="6">
        <v>9468</v>
      </c>
      <c r="C405" s="6">
        <v>4797</v>
      </c>
      <c r="D405" s="6">
        <v>4671</v>
      </c>
      <c r="E405" t="b">
        <f t="shared" si="46"/>
        <v>0</v>
      </c>
      <c r="F405" t="b">
        <f t="shared" si="47"/>
        <v>1</v>
      </c>
      <c r="G405" t="b">
        <f t="shared" si="48"/>
        <v>1</v>
      </c>
      <c r="H405" t="b">
        <f t="shared" si="49"/>
        <v>0</v>
      </c>
    </row>
    <row r="406" spans="1:8">
      <c r="A406" s="4" t="s">
        <v>16</v>
      </c>
      <c r="B406" s="6">
        <v>10061</v>
      </c>
      <c r="C406" s="6">
        <v>5050</v>
      </c>
      <c r="D406" s="6">
        <v>5011</v>
      </c>
      <c r="E406" t="b">
        <f t="shared" si="46"/>
        <v>0</v>
      </c>
      <c r="F406" t="b">
        <f t="shared" si="47"/>
        <v>1</v>
      </c>
      <c r="G406" t="b">
        <f t="shared" si="48"/>
        <v>1</v>
      </c>
      <c r="H406" t="b">
        <f t="shared" si="49"/>
        <v>0</v>
      </c>
    </row>
    <row r="407" spans="1:8">
      <c r="A407" s="4" t="s">
        <v>17</v>
      </c>
      <c r="B407" s="6">
        <v>12495</v>
      </c>
      <c r="C407" s="6">
        <v>6000</v>
      </c>
      <c r="D407" s="6">
        <v>6495</v>
      </c>
      <c r="E407" t="b">
        <f t="shared" si="46"/>
        <v>0</v>
      </c>
      <c r="F407" t="b">
        <f t="shared" si="47"/>
        <v>1</v>
      </c>
      <c r="G407" t="b">
        <f t="shared" si="48"/>
        <v>1</v>
      </c>
      <c r="H407" t="b">
        <f t="shared" si="49"/>
        <v>0</v>
      </c>
    </row>
    <row r="408" spans="1:8">
      <c r="A408" s="4" t="s">
        <v>18</v>
      </c>
      <c r="B408" s="6">
        <v>13137</v>
      </c>
      <c r="C408" s="6">
        <v>6123</v>
      </c>
      <c r="D408" s="6">
        <v>7014</v>
      </c>
      <c r="E408" t="b">
        <f t="shared" si="46"/>
        <v>0</v>
      </c>
      <c r="F408" t="b">
        <f t="shared" si="47"/>
        <v>1</v>
      </c>
      <c r="G408" t="b">
        <f t="shared" si="48"/>
        <v>1</v>
      </c>
      <c r="H408" t="b">
        <f t="shared" si="49"/>
        <v>0</v>
      </c>
    </row>
    <row r="409" spans="1:8">
      <c r="A409" s="4" t="s">
        <v>19</v>
      </c>
      <c r="B409" s="6">
        <v>10308</v>
      </c>
      <c r="C409" s="6">
        <v>4550</v>
      </c>
      <c r="D409" s="6">
        <v>5758</v>
      </c>
      <c r="E409" t="b">
        <f t="shared" si="46"/>
        <v>0</v>
      </c>
      <c r="F409" t="b">
        <f t="shared" si="47"/>
        <v>1</v>
      </c>
      <c r="G409" t="b">
        <f t="shared" si="48"/>
        <v>1</v>
      </c>
      <c r="H409" t="b">
        <f t="shared" si="49"/>
        <v>0</v>
      </c>
    </row>
    <row r="410" spans="1:8">
      <c r="A410" s="4" t="s">
        <v>5</v>
      </c>
      <c r="B410" s="6">
        <v>16081</v>
      </c>
      <c r="C410" s="6">
        <v>5362</v>
      </c>
      <c r="D410" s="6">
        <v>10719</v>
      </c>
      <c r="E410" t="b">
        <f t="shared" si="46"/>
        <v>1</v>
      </c>
      <c r="F410" t="b">
        <f t="shared" si="47"/>
        <v>0</v>
      </c>
      <c r="G410" t="b">
        <f t="shared" si="48"/>
        <v>1</v>
      </c>
      <c r="H410" t="b">
        <f t="shared" si="49"/>
        <v>0</v>
      </c>
    </row>
    <row r="411" spans="1:8">
      <c r="A411" s="4" t="s">
        <v>4</v>
      </c>
      <c r="B411" s="6">
        <f>SUM(B409:B410)</f>
        <v>26389</v>
      </c>
      <c r="C411" s="6">
        <f>SUM(C409:C410)</f>
        <v>9912</v>
      </c>
      <c r="D411" s="6">
        <f t="shared" ref="D411" si="51">SUM(D409:D410)</f>
        <v>16477</v>
      </c>
      <c r="E411" t="b">
        <f t="shared" si="46"/>
        <v>1</v>
      </c>
      <c r="F411" t="b">
        <f t="shared" si="47"/>
        <v>1</v>
      </c>
      <c r="G411" t="b">
        <f t="shared" si="48"/>
        <v>0</v>
      </c>
      <c r="H411" t="b">
        <f t="shared" si="49"/>
        <v>0</v>
      </c>
    </row>
    <row r="412" spans="1:8">
      <c r="A412" s="4" t="s">
        <v>115</v>
      </c>
      <c r="B412" s="6">
        <v>83959</v>
      </c>
      <c r="C412" s="6">
        <v>41183</v>
      </c>
      <c r="D412" s="6">
        <v>42776</v>
      </c>
      <c r="E412" t="b">
        <f t="shared" si="46"/>
        <v>1</v>
      </c>
      <c r="F412" t="b">
        <f t="shared" si="47"/>
        <v>1</v>
      </c>
      <c r="G412" t="b">
        <f t="shared" si="48"/>
        <v>1</v>
      </c>
      <c r="H412" t="b">
        <f t="shared" si="49"/>
        <v>1</v>
      </c>
    </row>
    <row r="413" spans="1:8">
      <c r="A413" s="4" t="s">
        <v>6</v>
      </c>
      <c r="B413" s="6">
        <v>4056</v>
      </c>
      <c r="C413" s="6">
        <v>2072</v>
      </c>
      <c r="D413" s="6">
        <v>1984</v>
      </c>
      <c r="E413" t="b">
        <f t="shared" si="46"/>
        <v>0</v>
      </c>
      <c r="F413" t="b">
        <f t="shared" si="47"/>
        <v>1</v>
      </c>
      <c r="G413" t="b">
        <f t="shared" si="48"/>
        <v>1</v>
      </c>
      <c r="H413" t="b">
        <f t="shared" si="49"/>
        <v>0</v>
      </c>
    </row>
    <row r="414" spans="1:8">
      <c r="A414" s="4" t="s">
        <v>7</v>
      </c>
      <c r="B414" s="6">
        <v>4920</v>
      </c>
      <c r="C414" s="6">
        <v>2480</v>
      </c>
      <c r="D414" s="6">
        <v>2440</v>
      </c>
      <c r="E414" t="b">
        <f t="shared" si="46"/>
        <v>0</v>
      </c>
      <c r="F414" t="b">
        <f t="shared" si="47"/>
        <v>1</v>
      </c>
      <c r="G414" t="b">
        <f t="shared" si="48"/>
        <v>1</v>
      </c>
      <c r="H414" t="b">
        <f t="shared" si="49"/>
        <v>0</v>
      </c>
    </row>
    <row r="415" spans="1:8">
      <c r="A415" s="4" t="s">
        <v>8</v>
      </c>
      <c r="B415" s="6">
        <v>4255</v>
      </c>
      <c r="C415" s="6">
        <v>2141</v>
      </c>
      <c r="D415" s="6">
        <v>2114</v>
      </c>
      <c r="E415" t="b">
        <f t="shared" si="46"/>
        <v>0</v>
      </c>
      <c r="F415" t="b">
        <f t="shared" si="47"/>
        <v>1</v>
      </c>
      <c r="G415" t="b">
        <f t="shared" si="48"/>
        <v>1</v>
      </c>
      <c r="H415" t="b">
        <f t="shared" si="49"/>
        <v>0</v>
      </c>
    </row>
    <row r="416" spans="1:8">
      <c r="A416" s="4" t="s">
        <v>9</v>
      </c>
      <c r="B416" s="6">
        <v>4378</v>
      </c>
      <c r="C416" s="6">
        <v>2247</v>
      </c>
      <c r="D416" s="6">
        <v>2131</v>
      </c>
      <c r="E416" t="b">
        <f t="shared" si="46"/>
        <v>0</v>
      </c>
      <c r="F416" t="b">
        <f t="shared" si="47"/>
        <v>1</v>
      </c>
      <c r="G416" t="b">
        <f t="shared" si="48"/>
        <v>1</v>
      </c>
      <c r="H416" t="b">
        <f t="shared" si="49"/>
        <v>0</v>
      </c>
    </row>
    <row r="417" spans="1:8">
      <c r="A417" s="4" t="s">
        <v>10</v>
      </c>
      <c r="B417" s="6">
        <v>5334</v>
      </c>
      <c r="C417" s="6">
        <v>2722</v>
      </c>
      <c r="D417" s="6">
        <v>2612</v>
      </c>
      <c r="E417" t="b">
        <f t="shared" si="46"/>
        <v>0</v>
      </c>
      <c r="F417" t="b">
        <f t="shared" si="47"/>
        <v>1</v>
      </c>
      <c r="G417" t="b">
        <f t="shared" si="48"/>
        <v>1</v>
      </c>
      <c r="H417" t="b">
        <f t="shared" si="49"/>
        <v>0</v>
      </c>
    </row>
    <row r="418" spans="1:8">
      <c r="A418" s="4" t="s">
        <v>11</v>
      </c>
      <c r="B418" s="6">
        <v>6055</v>
      </c>
      <c r="C418" s="6">
        <v>3076</v>
      </c>
      <c r="D418" s="6">
        <v>2979</v>
      </c>
      <c r="E418" t="b">
        <f t="shared" si="46"/>
        <v>0</v>
      </c>
      <c r="F418" t="b">
        <f t="shared" si="47"/>
        <v>1</v>
      </c>
      <c r="G418" t="b">
        <f t="shared" si="48"/>
        <v>1</v>
      </c>
      <c r="H418" t="b">
        <f t="shared" si="49"/>
        <v>0</v>
      </c>
    </row>
    <row r="419" spans="1:8">
      <c r="A419" s="4" t="s">
        <v>12</v>
      </c>
      <c r="B419" s="6">
        <v>7144</v>
      </c>
      <c r="C419" s="6">
        <v>3637</v>
      </c>
      <c r="D419" s="6">
        <v>3507</v>
      </c>
      <c r="E419" t="b">
        <f t="shared" si="46"/>
        <v>0</v>
      </c>
      <c r="F419" t="b">
        <f t="shared" si="47"/>
        <v>1</v>
      </c>
      <c r="G419" t="b">
        <f t="shared" si="48"/>
        <v>1</v>
      </c>
      <c r="H419" t="b">
        <f t="shared" si="49"/>
        <v>0</v>
      </c>
    </row>
    <row r="420" spans="1:8">
      <c r="A420" s="4" t="s">
        <v>13</v>
      </c>
      <c r="B420" s="6">
        <v>7086</v>
      </c>
      <c r="C420" s="6">
        <v>3564</v>
      </c>
      <c r="D420" s="6">
        <v>3522</v>
      </c>
      <c r="E420" t="b">
        <f t="shared" si="46"/>
        <v>0</v>
      </c>
      <c r="F420" t="b">
        <f t="shared" si="47"/>
        <v>1</v>
      </c>
      <c r="G420" t="b">
        <f t="shared" si="48"/>
        <v>1</v>
      </c>
      <c r="H420" t="b">
        <f t="shared" si="49"/>
        <v>0</v>
      </c>
    </row>
    <row r="421" spans="1:8">
      <c r="A421" s="4" t="s">
        <v>14</v>
      </c>
      <c r="B421" s="6">
        <v>6438</v>
      </c>
      <c r="C421" s="6">
        <v>3283</v>
      </c>
      <c r="D421" s="6">
        <v>3155</v>
      </c>
      <c r="E421" t="b">
        <f t="shared" si="46"/>
        <v>0</v>
      </c>
      <c r="F421" t="b">
        <f t="shared" si="47"/>
        <v>1</v>
      </c>
      <c r="G421" t="b">
        <f t="shared" si="48"/>
        <v>1</v>
      </c>
      <c r="H421" t="b">
        <f t="shared" si="49"/>
        <v>0</v>
      </c>
    </row>
    <row r="422" spans="1:8">
      <c r="A422" s="4" t="s">
        <v>15</v>
      </c>
      <c r="B422" s="6">
        <v>5091</v>
      </c>
      <c r="C422" s="6">
        <v>2608</v>
      </c>
      <c r="D422" s="6">
        <v>2483</v>
      </c>
      <c r="E422" t="b">
        <f t="shared" si="46"/>
        <v>0</v>
      </c>
      <c r="F422" t="b">
        <f t="shared" si="47"/>
        <v>1</v>
      </c>
      <c r="G422" t="b">
        <f t="shared" si="48"/>
        <v>1</v>
      </c>
      <c r="H422" t="b">
        <f t="shared" si="49"/>
        <v>0</v>
      </c>
    </row>
    <row r="423" spans="1:8">
      <c r="A423" s="4" t="s">
        <v>16</v>
      </c>
      <c r="B423" s="6">
        <v>5059</v>
      </c>
      <c r="C423" s="6">
        <v>2532</v>
      </c>
      <c r="D423" s="6">
        <v>2527</v>
      </c>
      <c r="E423" t="b">
        <f t="shared" si="46"/>
        <v>0</v>
      </c>
      <c r="F423" t="b">
        <f t="shared" si="47"/>
        <v>1</v>
      </c>
      <c r="G423" t="b">
        <f t="shared" si="48"/>
        <v>1</v>
      </c>
      <c r="H423" t="b">
        <f t="shared" si="49"/>
        <v>0</v>
      </c>
    </row>
    <row r="424" spans="1:8">
      <c r="A424" s="4" t="s">
        <v>17</v>
      </c>
      <c r="B424" s="6">
        <v>6233</v>
      </c>
      <c r="C424" s="6">
        <v>3142</v>
      </c>
      <c r="D424" s="6">
        <v>3091</v>
      </c>
      <c r="E424" t="b">
        <f t="shared" si="46"/>
        <v>0</v>
      </c>
      <c r="F424" t="b">
        <f t="shared" si="47"/>
        <v>1</v>
      </c>
      <c r="G424" t="b">
        <f t="shared" si="48"/>
        <v>1</v>
      </c>
      <c r="H424" t="b">
        <f t="shared" si="49"/>
        <v>0</v>
      </c>
    </row>
    <row r="425" spans="1:8">
      <c r="A425" s="4" t="s">
        <v>18</v>
      </c>
      <c r="B425" s="6">
        <v>6123</v>
      </c>
      <c r="C425" s="6">
        <v>2991</v>
      </c>
      <c r="D425" s="6">
        <v>3132</v>
      </c>
      <c r="E425" t="b">
        <f t="shared" si="46"/>
        <v>0</v>
      </c>
      <c r="F425" t="b">
        <f t="shared" si="47"/>
        <v>1</v>
      </c>
      <c r="G425" t="b">
        <f t="shared" si="48"/>
        <v>1</v>
      </c>
      <c r="H425" t="b">
        <f t="shared" si="49"/>
        <v>0</v>
      </c>
    </row>
    <row r="426" spans="1:8">
      <c r="A426" s="4" t="s">
        <v>19</v>
      </c>
      <c r="B426" s="6">
        <v>4932</v>
      </c>
      <c r="C426" s="6">
        <v>2310</v>
      </c>
      <c r="D426" s="6">
        <v>2622</v>
      </c>
      <c r="E426" t="b">
        <f t="shared" si="46"/>
        <v>0</v>
      </c>
      <c r="F426" t="b">
        <f t="shared" si="47"/>
        <v>1</v>
      </c>
      <c r="G426" t="b">
        <f t="shared" si="48"/>
        <v>1</v>
      </c>
      <c r="H426" t="b">
        <f t="shared" si="49"/>
        <v>0</v>
      </c>
    </row>
    <row r="427" spans="1:8">
      <c r="A427" s="4" t="s">
        <v>5</v>
      </c>
      <c r="B427" s="6">
        <v>6855</v>
      </c>
      <c r="C427" s="6">
        <v>2378</v>
      </c>
      <c r="D427" s="6">
        <v>4477</v>
      </c>
      <c r="E427" t="b">
        <f t="shared" si="46"/>
        <v>1</v>
      </c>
      <c r="F427" t="b">
        <f t="shared" si="47"/>
        <v>0</v>
      </c>
      <c r="G427" t="b">
        <f t="shared" si="48"/>
        <v>1</v>
      </c>
      <c r="H427" t="b">
        <f t="shared" si="49"/>
        <v>0</v>
      </c>
    </row>
    <row r="428" spans="1:8">
      <c r="A428" s="4" t="s">
        <v>4</v>
      </c>
      <c r="B428" s="6">
        <f>SUM(B426:B427)</f>
        <v>11787</v>
      </c>
      <c r="C428" s="6">
        <f>SUM(C426:C427)</f>
        <v>4688</v>
      </c>
      <c r="D428" s="6">
        <f t="shared" ref="D428" si="52">SUM(D426:D427)</f>
        <v>7099</v>
      </c>
      <c r="E428" t="b">
        <f t="shared" si="46"/>
        <v>1</v>
      </c>
      <c r="F428" t="b">
        <f t="shared" si="47"/>
        <v>1</v>
      </c>
      <c r="G428" t="b">
        <f t="shared" si="48"/>
        <v>0</v>
      </c>
      <c r="H428" t="b">
        <f t="shared" si="49"/>
        <v>0</v>
      </c>
    </row>
    <row r="429" spans="1:8">
      <c r="A429" s="4" t="s">
        <v>116</v>
      </c>
      <c r="B429" s="6">
        <v>56848</v>
      </c>
      <c r="C429" s="6">
        <v>27416</v>
      </c>
      <c r="D429" s="6">
        <v>29432</v>
      </c>
      <c r="E429" t="b">
        <f t="shared" si="46"/>
        <v>1</v>
      </c>
      <c r="F429" t="b">
        <f t="shared" si="47"/>
        <v>1</v>
      </c>
      <c r="G429" t="b">
        <f t="shared" si="48"/>
        <v>1</v>
      </c>
      <c r="H429" t="b">
        <f t="shared" si="49"/>
        <v>1</v>
      </c>
    </row>
    <row r="430" spans="1:8">
      <c r="A430" s="4" t="s">
        <v>6</v>
      </c>
      <c r="B430" s="6">
        <v>2220</v>
      </c>
      <c r="C430" s="6">
        <v>1128</v>
      </c>
      <c r="D430" s="6">
        <v>1092</v>
      </c>
      <c r="E430" t="b">
        <f t="shared" si="46"/>
        <v>0</v>
      </c>
      <c r="F430" t="b">
        <f t="shared" si="47"/>
        <v>1</v>
      </c>
      <c r="G430" t="b">
        <f t="shared" si="48"/>
        <v>1</v>
      </c>
      <c r="H430" t="b">
        <f t="shared" si="49"/>
        <v>0</v>
      </c>
    </row>
    <row r="431" spans="1:8">
      <c r="A431" s="4" t="s">
        <v>7</v>
      </c>
      <c r="B431" s="6">
        <v>2699</v>
      </c>
      <c r="C431" s="6">
        <v>1381</v>
      </c>
      <c r="D431" s="6">
        <v>1318</v>
      </c>
      <c r="E431" t="b">
        <f t="shared" si="46"/>
        <v>0</v>
      </c>
      <c r="F431" t="b">
        <f t="shared" si="47"/>
        <v>1</v>
      </c>
      <c r="G431" t="b">
        <f t="shared" si="48"/>
        <v>1</v>
      </c>
      <c r="H431" t="b">
        <f t="shared" si="49"/>
        <v>0</v>
      </c>
    </row>
    <row r="432" spans="1:8">
      <c r="A432" s="4" t="s">
        <v>8</v>
      </c>
      <c r="B432" s="6">
        <v>2497</v>
      </c>
      <c r="C432" s="6">
        <v>1257</v>
      </c>
      <c r="D432" s="6">
        <v>1240</v>
      </c>
      <c r="E432" t="b">
        <f t="shared" si="46"/>
        <v>0</v>
      </c>
      <c r="F432" t="b">
        <f t="shared" si="47"/>
        <v>1</v>
      </c>
      <c r="G432" t="b">
        <f t="shared" si="48"/>
        <v>1</v>
      </c>
      <c r="H432" t="b">
        <f t="shared" si="49"/>
        <v>0</v>
      </c>
    </row>
    <row r="433" spans="1:8">
      <c r="A433" s="4" t="s">
        <v>9</v>
      </c>
      <c r="B433" s="6">
        <v>2737</v>
      </c>
      <c r="C433" s="6">
        <v>1334</v>
      </c>
      <c r="D433" s="6">
        <v>1403</v>
      </c>
      <c r="E433" t="b">
        <f t="shared" si="46"/>
        <v>0</v>
      </c>
      <c r="F433" t="b">
        <f t="shared" si="47"/>
        <v>1</v>
      </c>
      <c r="G433" t="b">
        <f t="shared" si="48"/>
        <v>1</v>
      </c>
      <c r="H433" t="b">
        <f t="shared" si="49"/>
        <v>0</v>
      </c>
    </row>
    <row r="434" spans="1:8">
      <c r="A434" s="4" t="s">
        <v>10</v>
      </c>
      <c r="B434" s="6">
        <v>3451</v>
      </c>
      <c r="C434" s="6">
        <v>1782</v>
      </c>
      <c r="D434" s="6">
        <v>1669</v>
      </c>
      <c r="E434" t="b">
        <f t="shared" si="46"/>
        <v>0</v>
      </c>
      <c r="F434" t="b">
        <f t="shared" si="47"/>
        <v>1</v>
      </c>
      <c r="G434" t="b">
        <f t="shared" si="48"/>
        <v>1</v>
      </c>
      <c r="H434" t="b">
        <f t="shared" si="49"/>
        <v>0</v>
      </c>
    </row>
    <row r="435" spans="1:8">
      <c r="A435" s="4" t="s">
        <v>11</v>
      </c>
      <c r="B435" s="6">
        <v>3871</v>
      </c>
      <c r="C435" s="6">
        <v>2022</v>
      </c>
      <c r="D435" s="6">
        <v>1849</v>
      </c>
      <c r="E435" t="b">
        <f t="shared" si="46"/>
        <v>0</v>
      </c>
      <c r="F435" t="b">
        <f t="shared" si="47"/>
        <v>1</v>
      </c>
      <c r="G435" t="b">
        <f t="shared" si="48"/>
        <v>1</v>
      </c>
      <c r="H435" t="b">
        <f t="shared" si="49"/>
        <v>0</v>
      </c>
    </row>
    <row r="436" spans="1:8">
      <c r="A436" s="4" t="s">
        <v>12</v>
      </c>
      <c r="B436" s="6">
        <v>4633</v>
      </c>
      <c r="C436" s="6">
        <v>2396</v>
      </c>
      <c r="D436" s="6">
        <v>2237</v>
      </c>
      <c r="E436" t="b">
        <f t="shared" si="46"/>
        <v>0</v>
      </c>
      <c r="F436" t="b">
        <f t="shared" si="47"/>
        <v>1</v>
      </c>
      <c r="G436" t="b">
        <f t="shared" si="48"/>
        <v>1</v>
      </c>
      <c r="H436" t="b">
        <f t="shared" si="49"/>
        <v>0</v>
      </c>
    </row>
    <row r="437" spans="1:8">
      <c r="A437" s="4" t="s">
        <v>13</v>
      </c>
      <c r="B437" s="6">
        <v>4478</v>
      </c>
      <c r="C437" s="6">
        <v>2267</v>
      </c>
      <c r="D437" s="6">
        <v>2211</v>
      </c>
      <c r="E437" t="b">
        <f t="shared" si="46"/>
        <v>0</v>
      </c>
      <c r="F437" t="b">
        <f t="shared" si="47"/>
        <v>1</v>
      </c>
      <c r="G437" t="b">
        <f t="shared" si="48"/>
        <v>1</v>
      </c>
      <c r="H437" t="b">
        <f t="shared" si="49"/>
        <v>0</v>
      </c>
    </row>
    <row r="438" spans="1:8">
      <c r="A438" s="4" t="s">
        <v>14</v>
      </c>
      <c r="B438" s="6">
        <v>3934</v>
      </c>
      <c r="C438" s="6">
        <v>2020</v>
      </c>
      <c r="D438" s="6">
        <v>1914</v>
      </c>
      <c r="E438" t="b">
        <f t="shared" si="46"/>
        <v>0</v>
      </c>
      <c r="F438" t="b">
        <f t="shared" si="47"/>
        <v>1</v>
      </c>
      <c r="G438" t="b">
        <f t="shared" si="48"/>
        <v>1</v>
      </c>
      <c r="H438" t="b">
        <f t="shared" si="49"/>
        <v>0</v>
      </c>
    </row>
    <row r="439" spans="1:8">
      <c r="A439" s="4" t="s">
        <v>15</v>
      </c>
      <c r="B439" s="6">
        <v>3409</v>
      </c>
      <c r="C439" s="6">
        <v>1736</v>
      </c>
      <c r="D439" s="6">
        <v>1673</v>
      </c>
      <c r="E439" t="b">
        <f t="shared" si="46"/>
        <v>0</v>
      </c>
      <c r="F439" t="b">
        <f t="shared" si="47"/>
        <v>1</v>
      </c>
      <c r="G439" t="b">
        <f t="shared" si="48"/>
        <v>1</v>
      </c>
      <c r="H439" t="b">
        <f t="shared" si="49"/>
        <v>0</v>
      </c>
    </row>
    <row r="440" spans="1:8">
      <c r="A440" s="4" t="s">
        <v>16</v>
      </c>
      <c r="B440" s="6">
        <v>3659</v>
      </c>
      <c r="C440" s="6">
        <v>1820</v>
      </c>
      <c r="D440" s="6">
        <v>1839</v>
      </c>
      <c r="E440" t="b">
        <f t="shared" si="46"/>
        <v>0</v>
      </c>
      <c r="F440" t="b">
        <f t="shared" si="47"/>
        <v>1</v>
      </c>
      <c r="G440" t="b">
        <f t="shared" si="48"/>
        <v>1</v>
      </c>
      <c r="H440" t="b">
        <f t="shared" si="49"/>
        <v>0</v>
      </c>
    </row>
    <row r="441" spans="1:8">
      <c r="A441" s="4" t="s">
        <v>17</v>
      </c>
      <c r="B441" s="6">
        <v>4950</v>
      </c>
      <c r="C441" s="6">
        <v>2440</v>
      </c>
      <c r="D441" s="6">
        <v>2510</v>
      </c>
      <c r="E441" t="b">
        <f t="shared" si="46"/>
        <v>0</v>
      </c>
      <c r="F441" t="b">
        <f t="shared" si="47"/>
        <v>1</v>
      </c>
      <c r="G441" t="b">
        <f t="shared" si="48"/>
        <v>1</v>
      </c>
      <c r="H441" t="b">
        <f t="shared" si="49"/>
        <v>0</v>
      </c>
    </row>
    <row r="442" spans="1:8">
      <c r="A442" s="4" t="s">
        <v>18</v>
      </c>
      <c r="B442" s="6">
        <v>4605</v>
      </c>
      <c r="C442" s="6">
        <v>2186</v>
      </c>
      <c r="D442" s="6">
        <v>2419</v>
      </c>
      <c r="E442" t="b">
        <f t="shared" si="46"/>
        <v>0</v>
      </c>
      <c r="F442" t="b">
        <f t="shared" si="47"/>
        <v>1</v>
      </c>
      <c r="G442" t="b">
        <f t="shared" si="48"/>
        <v>1</v>
      </c>
      <c r="H442" t="b">
        <f t="shared" si="49"/>
        <v>0</v>
      </c>
    </row>
    <row r="443" spans="1:8">
      <c r="A443" s="4" t="s">
        <v>19</v>
      </c>
      <c r="B443" s="6">
        <v>3378</v>
      </c>
      <c r="C443" s="6">
        <v>1586</v>
      </c>
      <c r="D443" s="6">
        <v>1792</v>
      </c>
      <c r="E443" t="b">
        <f t="shared" si="46"/>
        <v>0</v>
      </c>
      <c r="F443" t="b">
        <f t="shared" si="47"/>
        <v>1</v>
      </c>
      <c r="G443" t="b">
        <f t="shared" si="48"/>
        <v>1</v>
      </c>
      <c r="H443" t="b">
        <f t="shared" si="49"/>
        <v>0</v>
      </c>
    </row>
    <row r="444" spans="1:8">
      <c r="A444" s="4" t="s">
        <v>5</v>
      </c>
      <c r="B444" s="6">
        <v>6327</v>
      </c>
      <c r="C444" s="6">
        <v>2061</v>
      </c>
      <c r="D444" s="6">
        <v>4266</v>
      </c>
      <c r="E444" t="b">
        <f t="shared" si="46"/>
        <v>1</v>
      </c>
      <c r="F444" t="b">
        <f t="shared" si="47"/>
        <v>0</v>
      </c>
      <c r="G444" t="b">
        <f t="shared" si="48"/>
        <v>1</v>
      </c>
      <c r="H444" t="b">
        <f t="shared" si="49"/>
        <v>0</v>
      </c>
    </row>
    <row r="445" spans="1:8">
      <c r="A445" s="4" t="s">
        <v>4</v>
      </c>
      <c r="B445" s="6">
        <f>SUM(B443:B444)</f>
        <v>9705</v>
      </c>
      <c r="C445" s="6">
        <f>SUM(C443:C444)</f>
        <v>3647</v>
      </c>
      <c r="D445" s="6">
        <f t="shared" ref="D445" si="53">SUM(D443:D444)</f>
        <v>6058</v>
      </c>
      <c r="E445" t="b">
        <f t="shared" si="46"/>
        <v>1</v>
      </c>
      <c r="F445" t="b">
        <f t="shared" si="47"/>
        <v>1</v>
      </c>
      <c r="G445" t="b">
        <f t="shared" si="48"/>
        <v>0</v>
      </c>
      <c r="H445" t="b">
        <f t="shared" si="49"/>
        <v>0</v>
      </c>
    </row>
    <row r="446" spans="1:8">
      <c r="A446" s="4" t="s">
        <v>117</v>
      </c>
      <c r="B446" s="6">
        <v>47128</v>
      </c>
      <c r="C446" s="6">
        <v>23055</v>
      </c>
      <c r="D446" s="6">
        <v>24073</v>
      </c>
      <c r="E446" t="b">
        <f t="shared" si="46"/>
        <v>1</v>
      </c>
      <c r="F446" t="b">
        <f t="shared" si="47"/>
        <v>1</v>
      </c>
      <c r="G446" t="b">
        <f t="shared" si="48"/>
        <v>1</v>
      </c>
      <c r="H446" t="b">
        <f t="shared" si="49"/>
        <v>1</v>
      </c>
    </row>
    <row r="447" spans="1:8">
      <c r="A447" s="4" t="s">
        <v>6</v>
      </c>
      <c r="B447" s="6">
        <v>2215</v>
      </c>
      <c r="C447" s="6">
        <v>1127</v>
      </c>
      <c r="D447" s="6">
        <v>1088</v>
      </c>
      <c r="E447" t="b">
        <f t="shared" si="46"/>
        <v>0</v>
      </c>
      <c r="F447" t="b">
        <f t="shared" si="47"/>
        <v>1</v>
      </c>
      <c r="G447" t="b">
        <f t="shared" si="48"/>
        <v>1</v>
      </c>
      <c r="H447" t="b">
        <f t="shared" si="49"/>
        <v>0</v>
      </c>
    </row>
    <row r="448" spans="1:8">
      <c r="A448" s="4" t="s">
        <v>7</v>
      </c>
      <c r="B448" s="6">
        <v>2354</v>
      </c>
      <c r="C448" s="6">
        <v>1186</v>
      </c>
      <c r="D448" s="6">
        <v>1168</v>
      </c>
      <c r="E448" t="b">
        <f t="shared" si="46"/>
        <v>0</v>
      </c>
      <c r="F448" t="b">
        <f t="shared" si="47"/>
        <v>1</v>
      </c>
      <c r="G448" t="b">
        <f t="shared" si="48"/>
        <v>1</v>
      </c>
      <c r="H448" t="b">
        <f t="shared" si="49"/>
        <v>0</v>
      </c>
    </row>
    <row r="449" spans="1:8">
      <c r="A449" s="4" t="s">
        <v>8</v>
      </c>
      <c r="B449" s="6">
        <v>2079</v>
      </c>
      <c r="C449" s="6">
        <v>1057</v>
      </c>
      <c r="D449" s="6">
        <v>1022</v>
      </c>
      <c r="E449" t="b">
        <f t="shared" si="46"/>
        <v>0</v>
      </c>
      <c r="F449" t="b">
        <f t="shared" si="47"/>
        <v>1</v>
      </c>
      <c r="G449" t="b">
        <f t="shared" si="48"/>
        <v>1</v>
      </c>
      <c r="H449" t="b">
        <f t="shared" si="49"/>
        <v>0</v>
      </c>
    </row>
    <row r="450" spans="1:8">
      <c r="A450" s="4" t="s">
        <v>9</v>
      </c>
      <c r="B450" s="6">
        <v>2213</v>
      </c>
      <c r="C450" s="6">
        <v>1146</v>
      </c>
      <c r="D450" s="6">
        <v>1067</v>
      </c>
      <c r="E450" t="b">
        <f t="shared" si="46"/>
        <v>0</v>
      </c>
      <c r="F450" t="b">
        <f t="shared" si="47"/>
        <v>1</v>
      </c>
      <c r="G450" t="b">
        <f t="shared" si="48"/>
        <v>1</v>
      </c>
      <c r="H450" t="b">
        <f t="shared" si="49"/>
        <v>0</v>
      </c>
    </row>
    <row r="451" spans="1:8">
      <c r="A451" s="4" t="s">
        <v>10</v>
      </c>
      <c r="B451" s="6">
        <v>2998</v>
      </c>
      <c r="C451" s="6">
        <v>1501</v>
      </c>
      <c r="D451" s="6">
        <v>1497</v>
      </c>
      <c r="E451" t="b">
        <f t="shared" si="46"/>
        <v>0</v>
      </c>
      <c r="F451" t="b">
        <f t="shared" si="47"/>
        <v>1</v>
      </c>
      <c r="G451" t="b">
        <f t="shared" si="48"/>
        <v>1</v>
      </c>
      <c r="H451" t="b">
        <f t="shared" si="49"/>
        <v>0</v>
      </c>
    </row>
    <row r="452" spans="1:8">
      <c r="A452" s="4" t="s">
        <v>11</v>
      </c>
      <c r="B452" s="6">
        <v>3555</v>
      </c>
      <c r="C452" s="6">
        <v>1840</v>
      </c>
      <c r="D452" s="6">
        <v>1715</v>
      </c>
      <c r="E452" t="b">
        <f t="shared" si="46"/>
        <v>0</v>
      </c>
      <c r="F452" t="b">
        <f t="shared" si="47"/>
        <v>1</v>
      </c>
      <c r="G452" t="b">
        <f t="shared" si="48"/>
        <v>1</v>
      </c>
      <c r="H452" t="b">
        <f t="shared" si="49"/>
        <v>0</v>
      </c>
    </row>
    <row r="453" spans="1:8">
      <c r="A453" s="4" t="s">
        <v>12</v>
      </c>
      <c r="B453" s="6">
        <v>3827</v>
      </c>
      <c r="C453" s="6">
        <v>1984</v>
      </c>
      <c r="D453" s="6">
        <v>1843</v>
      </c>
      <c r="E453" t="b">
        <f t="shared" ref="E453:E516" si="54">IFERROR(IF(SEARCH(" - ",A453)&gt;0,FALSE,TRUE),TRUE)</f>
        <v>0</v>
      </c>
      <c r="F453" t="b">
        <f t="shared" ref="F453:F516" si="55">IFERROR(IF(SEARCH("70",A453)&gt;0,FALSE,TRUE),TRUE)</f>
        <v>1</v>
      </c>
      <c r="G453" t="b">
        <f t="shared" ref="G453:G516" si="56">IFERROR(IF(SEARCH("65+",A453)&gt;0,FALSE,TRUE),TRUE)</f>
        <v>1</v>
      </c>
      <c r="H453" t="b">
        <f t="shared" ref="H453:H516" si="57">AND(E453:G453)</f>
        <v>0</v>
      </c>
    </row>
    <row r="454" spans="1:8">
      <c r="A454" s="4" t="s">
        <v>13</v>
      </c>
      <c r="B454" s="6">
        <v>3796</v>
      </c>
      <c r="C454" s="6">
        <v>1963</v>
      </c>
      <c r="D454" s="6">
        <v>1833</v>
      </c>
      <c r="E454" t="b">
        <f t="shared" si="54"/>
        <v>0</v>
      </c>
      <c r="F454" t="b">
        <f t="shared" si="55"/>
        <v>1</v>
      </c>
      <c r="G454" t="b">
        <f t="shared" si="56"/>
        <v>1</v>
      </c>
      <c r="H454" t="b">
        <f t="shared" si="57"/>
        <v>0</v>
      </c>
    </row>
    <row r="455" spans="1:8">
      <c r="A455" s="4" t="s">
        <v>14</v>
      </c>
      <c r="B455" s="6">
        <v>3453</v>
      </c>
      <c r="C455" s="6">
        <v>1778</v>
      </c>
      <c r="D455" s="6">
        <v>1675</v>
      </c>
      <c r="E455" t="b">
        <f t="shared" si="54"/>
        <v>0</v>
      </c>
      <c r="F455" t="b">
        <f t="shared" si="55"/>
        <v>1</v>
      </c>
      <c r="G455" t="b">
        <f t="shared" si="56"/>
        <v>1</v>
      </c>
      <c r="H455" t="b">
        <f t="shared" si="57"/>
        <v>0</v>
      </c>
    </row>
    <row r="456" spans="1:8">
      <c r="A456" s="4" t="s">
        <v>15</v>
      </c>
      <c r="B456" s="6">
        <v>2959</v>
      </c>
      <c r="C456" s="6">
        <v>1536</v>
      </c>
      <c r="D456" s="6">
        <v>1423</v>
      </c>
      <c r="E456" t="b">
        <f t="shared" si="54"/>
        <v>0</v>
      </c>
      <c r="F456" t="b">
        <f t="shared" si="55"/>
        <v>1</v>
      </c>
      <c r="G456" t="b">
        <f t="shared" si="56"/>
        <v>1</v>
      </c>
      <c r="H456" t="b">
        <f t="shared" si="57"/>
        <v>0</v>
      </c>
    </row>
    <row r="457" spans="1:8">
      <c r="A457" s="4" t="s">
        <v>16</v>
      </c>
      <c r="B457" s="6">
        <v>2998</v>
      </c>
      <c r="C457" s="6">
        <v>1515</v>
      </c>
      <c r="D457" s="6">
        <v>1483</v>
      </c>
      <c r="E457" t="b">
        <f t="shared" si="54"/>
        <v>0</v>
      </c>
      <c r="F457" t="b">
        <f t="shared" si="55"/>
        <v>1</v>
      </c>
      <c r="G457" t="b">
        <f t="shared" si="56"/>
        <v>1</v>
      </c>
      <c r="H457" t="b">
        <f t="shared" si="57"/>
        <v>0</v>
      </c>
    </row>
    <row r="458" spans="1:8">
      <c r="A458" s="4" t="s">
        <v>17</v>
      </c>
      <c r="B458" s="6">
        <v>3694</v>
      </c>
      <c r="C458" s="6">
        <v>1882</v>
      </c>
      <c r="D458" s="6">
        <v>1812</v>
      </c>
      <c r="E458" t="b">
        <f t="shared" si="54"/>
        <v>0</v>
      </c>
      <c r="F458" t="b">
        <f t="shared" si="55"/>
        <v>1</v>
      </c>
      <c r="G458" t="b">
        <f t="shared" si="56"/>
        <v>1</v>
      </c>
      <c r="H458" t="b">
        <f t="shared" si="57"/>
        <v>0</v>
      </c>
    </row>
    <row r="459" spans="1:8">
      <c r="A459" s="4" t="s">
        <v>18</v>
      </c>
      <c r="B459" s="6">
        <v>3543</v>
      </c>
      <c r="C459" s="6">
        <v>1704</v>
      </c>
      <c r="D459" s="6">
        <v>1839</v>
      </c>
      <c r="E459" t="b">
        <f t="shared" si="54"/>
        <v>0</v>
      </c>
      <c r="F459" t="b">
        <f t="shared" si="55"/>
        <v>1</v>
      </c>
      <c r="G459" t="b">
        <f t="shared" si="56"/>
        <v>1</v>
      </c>
      <c r="H459" t="b">
        <f t="shared" si="57"/>
        <v>0</v>
      </c>
    </row>
    <row r="460" spans="1:8">
      <c r="A460" s="4" t="s">
        <v>19</v>
      </c>
      <c r="B460" s="6">
        <v>2765</v>
      </c>
      <c r="C460" s="6">
        <v>1285</v>
      </c>
      <c r="D460" s="6">
        <v>1480</v>
      </c>
      <c r="E460" t="b">
        <f t="shared" si="54"/>
        <v>0</v>
      </c>
      <c r="F460" t="b">
        <f t="shared" si="55"/>
        <v>1</v>
      </c>
      <c r="G460" t="b">
        <f t="shared" si="56"/>
        <v>1</v>
      </c>
      <c r="H460" t="b">
        <f t="shared" si="57"/>
        <v>0</v>
      </c>
    </row>
    <row r="461" spans="1:8">
      <c r="A461" s="4" t="s">
        <v>5</v>
      </c>
      <c r="B461" s="6">
        <v>4679</v>
      </c>
      <c r="C461" s="6">
        <v>1551</v>
      </c>
      <c r="D461" s="6">
        <v>3128</v>
      </c>
      <c r="E461" t="b">
        <f t="shared" si="54"/>
        <v>1</v>
      </c>
      <c r="F461" t="b">
        <f t="shared" si="55"/>
        <v>0</v>
      </c>
      <c r="G461" t="b">
        <f t="shared" si="56"/>
        <v>1</v>
      </c>
      <c r="H461" t="b">
        <f t="shared" si="57"/>
        <v>0</v>
      </c>
    </row>
    <row r="462" spans="1:8">
      <c r="A462" s="4" t="s">
        <v>4</v>
      </c>
      <c r="B462" s="6">
        <f>SUM(B460:B461)</f>
        <v>7444</v>
      </c>
      <c r="C462" s="6">
        <f>SUM(C460:C461)</f>
        <v>2836</v>
      </c>
      <c r="D462" s="6">
        <f t="shared" ref="D462" si="58">SUM(D460:D461)</f>
        <v>4608</v>
      </c>
      <c r="E462" t="b">
        <f t="shared" si="54"/>
        <v>1</v>
      </c>
      <c r="F462" t="b">
        <f t="shared" si="55"/>
        <v>1</v>
      </c>
      <c r="G462" t="b">
        <f t="shared" si="56"/>
        <v>0</v>
      </c>
      <c r="H462" t="b">
        <f t="shared" si="57"/>
        <v>0</v>
      </c>
    </row>
    <row r="463" spans="1:8">
      <c r="A463" s="4" t="s">
        <v>118</v>
      </c>
      <c r="B463" s="6">
        <v>135837</v>
      </c>
      <c r="C463" s="6">
        <v>66531</v>
      </c>
      <c r="D463" s="6">
        <v>69306</v>
      </c>
      <c r="E463" t="b">
        <f t="shared" si="54"/>
        <v>1</v>
      </c>
      <c r="F463" t="b">
        <f t="shared" si="55"/>
        <v>1</v>
      </c>
      <c r="G463" t="b">
        <f t="shared" si="56"/>
        <v>1</v>
      </c>
      <c r="H463" t="b">
        <f t="shared" si="57"/>
        <v>1</v>
      </c>
    </row>
    <row r="464" spans="1:8">
      <c r="A464" s="4" t="s">
        <v>6</v>
      </c>
      <c r="B464" s="6">
        <v>7883</v>
      </c>
      <c r="C464" s="6">
        <v>3990</v>
      </c>
      <c r="D464" s="6">
        <v>3893</v>
      </c>
      <c r="E464" t="b">
        <f t="shared" si="54"/>
        <v>0</v>
      </c>
      <c r="F464" t="b">
        <f t="shared" si="55"/>
        <v>1</v>
      </c>
      <c r="G464" t="b">
        <f t="shared" si="56"/>
        <v>1</v>
      </c>
      <c r="H464" t="b">
        <f t="shared" si="57"/>
        <v>0</v>
      </c>
    </row>
    <row r="465" spans="1:8">
      <c r="A465" s="4" t="s">
        <v>7</v>
      </c>
      <c r="B465" s="6">
        <v>9520</v>
      </c>
      <c r="C465" s="6">
        <v>4902</v>
      </c>
      <c r="D465" s="6">
        <v>4618</v>
      </c>
      <c r="E465" t="b">
        <f t="shared" si="54"/>
        <v>0</v>
      </c>
      <c r="F465" t="b">
        <f t="shared" si="55"/>
        <v>1</v>
      </c>
      <c r="G465" t="b">
        <f t="shared" si="56"/>
        <v>1</v>
      </c>
      <c r="H465" t="b">
        <f t="shared" si="57"/>
        <v>0</v>
      </c>
    </row>
    <row r="466" spans="1:8">
      <c r="A466" s="4" t="s">
        <v>8</v>
      </c>
      <c r="B466" s="6">
        <v>7128</v>
      </c>
      <c r="C466" s="6">
        <v>3614</v>
      </c>
      <c r="D466" s="6">
        <v>3514</v>
      </c>
      <c r="E466" t="b">
        <f t="shared" si="54"/>
        <v>0</v>
      </c>
      <c r="F466" t="b">
        <f t="shared" si="55"/>
        <v>1</v>
      </c>
      <c r="G466" t="b">
        <f t="shared" si="56"/>
        <v>1</v>
      </c>
      <c r="H466" t="b">
        <f t="shared" si="57"/>
        <v>0</v>
      </c>
    </row>
    <row r="467" spans="1:8">
      <c r="A467" s="4" t="s">
        <v>9</v>
      </c>
      <c r="B467" s="6">
        <v>6942</v>
      </c>
      <c r="C467" s="6">
        <v>3591</v>
      </c>
      <c r="D467" s="6">
        <v>3351</v>
      </c>
      <c r="E467" t="b">
        <f t="shared" si="54"/>
        <v>0</v>
      </c>
      <c r="F467" t="b">
        <f t="shared" si="55"/>
        <v>1</v>
      </c>
      <c r="G467" t="b">
        <f t="shared" si="56"/>
        <v>1</v>
      </c>
      <c r="H467" t="b">
        <f t="shared" si="57"/>
        <v>0</v>
      </c>
    </row>
    <row r="468" spans="1:8">
      <c r="A468" s="4" t="s">
        <v>10</v>
      </c>
      <c r="B468" s="6">
        <v>7593</v>
      </c>
      <c r="C468" s="6">
        <v>3909</v>
      </c>
      <c r="D468" s="6">
        <v>3684</v>
      </c>
      <c r="E468" t="b">
        <f t="shared" si="54"/>
        <v>0</v>
      </c>
      <c r="F468" t="b">
        <f t="shared" si="55"/>
        <v>1</v>
      </c>
      <c r="G468" t="b">
        <f t="shared" si="56"/>
        <v>1</v>
      </c>
      <c r="H468" t="b">
        <f t="shared" si="57"/>
        <v>0</v>
      </c>
    </row>
    <row r="469" spans="1:8">
      <c r="A469" s="4" t="s">
        <v>11</v>
      </c>
      <c r="B469" s="6">
        <v>9336</v>
      </c>
      <c r="C469" s="6">
        <v>4602</v>
      </c>
      <c r="D469" s="6">
        <v>4734</v>
      </c>
      <c r="E469" t="b">
        <f t="shared" si="54"/>
        <v>0</v>
      </c>
      <c r="F469" t="b">
        <f t="shared" si="55"/>
        <v>1</v>
      </c>
      <c r="G469" t="b">
        <f t="shared" si="56"/>
        <v>1</v>
      </c>
      <c r="H469" t="b">
        <f t="shared" si="57"/>
        <v>0</v>
      </c>
    </row>
    <row r="470" spans="1:8">
      <c r="A470" s="4" t="s">
        <v>12</v>
      </c>
      <c r="B470" s="6">
        <v>12750</v>
      </c>
      <c r="C470" s="6">
        <v>6212</v>
      </c>
      <c r="D470" s="6">
        <v>6538</v>
      </c>
      <c r="E470" t="b">
        <f t="shared" si="54"/>
        <v>0</v>
      </c>
      <c r="F470" t="b">
        <f t="shared" si="55"/>
        <v>1</v>
      </c>
      <c r="G470" t="b">
        <f t="shared" si="56"/>
        <v>1</v>
      </c>
      <c r="H470" t="b">
        <f t="shared" si="57"/>
        <v>0</v>
      </c>
    </row>
    <row r="471" spans="1:8">
      <c r="A471" s="4" t="s">
        <v>13</v>
      </c>
      <c r="B471" s="6">
        <v>13195</v>
      </c>
      <c r="C471" s="6">
        <v>6518</v>
      </c>
      <c r="D471" s="6">
        <v>6677</v>
      </c>
      <c r="E471" t="b">
        <f t="shared" si="54"/>
        <v>0</v>
      </c>
      <c r="F471" t="b">
        <f t="shared" si="55"/>
        <v>1</v>
      </c>
      <c r="G471" t="b">
        <f t="shared" si="56"/>
        <v>1</v>
      </c>
      <c r="H471" t="b">
        <f t="shared" si="57"/>
        <v>0</v>
      </c>
    </row>
    <row r="472" spans="1:8">
      <c r="A472" s="4" t="s">
        <v>14</v>
      </c>
      <c r="B472" s="6">
        <v>11718</v>
      </c>
      <c r="C472" s="6">
        <v>5889</v>
      </c>
      <c r="D472" s="6">
        <v>5829</v>
      </c>
      <c r="E472" t="b">
        <f t="shared" si="54"/>
        <v>0</v>
      </c>
      <c r="F472" t="b">
        <f t="shared" si="55"/>
        <v>1</v>
      </c>
      <c r="G472" t="b">
        <f t="shared" si="56"/>
        <v>1</v>
      </c>
      <c r="H472" t="b">
        <f t="shared" si="57"/>
        <v>0</v>
      </c>
    </row>
    <row r="473" spans="1:8">
      <c r="A473" s="4" t="s">
        <v>15</v>
      </c>
      <c r="B473" s="6">
        <v>8589</v>
      </c>
      <c r="C473" s="6">
        <v>4384</v>
      </c>
      <c r="D473" s="6">
        <v>4205</v>
      </c>
      <c r="E473" t="b">
        <f t="shared" si="54"/>
        <v>0</v>
      </c>
      <c r="F473" t="b">
        <f t="shared" si="55"/>
        <v>1</v>
      </c>
      <c r="G473" t="b">
        <f t="shared" si="56"/>
        <v>1</v>
      </c>
      <c r="H473" t="b">
        <f t="shared" si="57"/>
        <v>0</v>
      </c>
    </row>
    <row r="474" spans="1:8">
      <c r="A474" s="4" t="s">
        <v>16</v>
      </c>
      <c r="B474" s="6">
        <v>7662</v>
      </c>
      <c r="C474" s="6">
        <v>3855</v>
      </c>
      <c r="D474" s="6">
        <v>3807</v>
      </c>
      <c r="E474" t="b">
        <f t="shared" si="54"/>
        <v>0</v>
      </c>
      <c r="F474" t="b">
        <f t="shared" si="55"/>
        <v>1</v>
      </c>
      <c r="G474" t="b">
        <f t="shared" si="56"/>
        <v>1</v>
      </c>
      <c r="H474" t="b">
        <f t="shared" si="57"/>
        <v>0</v>
      </c>
    </row>
    <row r="475" spans="1:8">
      <c r="A475" s="4" t="s">
        <v>17</v>
      </c>
      <c r="B475" s="6">
        <v>8963</v>
      </c>
      <c r="C475" s="6">
        <v>4515</v>
      </c>
      <c r="D475" s="6">
        <v>4448</v>
      </c>
      <c r="E475" t="b">
        <f t="shared" si="54"/>
        <v>0</v>
      </c>
      <c r="F475" t="b">
        <f t="shared" si="55"/>
        <v>1</v>
      </c>
      <c r="G475" t="b">
        <f t="shared" si="56"/>
        <v>1</v>
      </c>
      <c r="H475" t="b">
        <f t="shared" si="57"/>
        <v>0</v>
      </c>
    </row>
    <row r="476" spans="1:8">
      <c r="A476" s="4" t="s">
        <v>18</v>
      </c>
      <c r="B476" s="6">
        <v>8524</v>
      </c>
      <c r="C476" s="6">
        <v>4086</v>
      </c>
      <c r="D476" s="6">
        <v>4438</v>
      </c>
      <c r="E476" t="b">
        <f t="shared" si="54"/>
        <v>0</v>
      </c>
      <c r="F476" t="b">
        <f t="shared" si="55"/>
        <v>1</v>
      </c>
      <c r="G476" t="b">
        <f t="shared" si="56"/>
        <v>1</v>
      </c>
      <c r="H476" t="b">
        <f t="shared" si="57"/>
        <v>0</v>
      </c>
    </row>
    <row r="477" spans="1:8">
      <c r="A477" s="4" t="s">
        <v>19</v>
      </c>
      <c r="B477" s="6">
        <v>6476</v>
      </c>
      <c r="C477" s="6">
        <v>3075</v>
      </c>
      <c r="D477" s="6">
        <v>3401</v>
      </c>
      <c r="E477" t="b">
        <f t="shared" si="54"/>
        <v>0</v>
      </c>
      <c r="F477" t="b">
        <f t="shared" si="55"/>
        <v>1</v>
      </c>
      <c r="G477" t="b">
        <f t="shared" si="56"/>
        <v>1</v>
      </c>
      <c r="H477" t="b">
        <f t="shared" si="57"/>
        <v>0</v>
      </c>
    </row>
    <row r="478" spans="1:8">
      <c r="A478" s="4" t="s">
        <v>5</v>
      </c>
      <c r="B478" s="6">
        <v>9558</v>
      </c>
      <c r="C478" s="6">
        <v>3389</v>
      </c>
      <c r="D478" s="6">
        <v>6169</v>
      </c>
      <c r="E478" t="b">
        <f t="shared" si="54"/>
        <v>1</v>
      </c>
      <c r="F478" t="b">
        <f t="shared" si="55"/>
        <v>0</v>
      </c>
      <c r="G478" t="b">
        <f t="shared" si="56"/>
        <v>1</v>
      </c>
      <c r="H478" t="b">
        <f t="shared" si="57"/>
        <v>0</v>
      </c>
    </row>
    <row r="479" spans="1:8">
      <c r="A479" s="4" t="s">
        <v>4</v>
      </c>
      <c r="B479" s="6">
        <f>SUM(B477:B478)</f>
        <v>16034</v>
      </c>
      <c r="C479" s="6">
        <f>SUM(C477:C478)</f>
        <v>6464</v>
      </c>
      <c r="D479" s="6">
        <f t="shared" ref="D479" si="59">SUM(D477:D478)</f>
        <v>9570</v>
      </c>
      <c r="E479" t="b">
        <f t="shared" si="54"/>
        <v>1</v>
      </c>
      <c r="F479" t="b">
        <f t="shared" si="55"/>
        <v>1</v>
      </c>
      <c r="G479" t="b">
        <f t="shared" si="56"/>
        <v>0</v>
      </c>
      <c r="H479" t="b">
        <f t="shared" si="57"/>
        <v>0</v>
      </c>
    </row>
    <row r="480" spans="1:8">
      <c r="A480" s="4" t="s">
        <v>119</v>
      </c>
      <c r="B480" s="6">
        <v>66758</v>
      </c>
      <c r="C480" s="6">
        <v>32446</v>
      </c>
      <c r="D480" s="6">
        <v>34312</v>
      </c>
      <c r="E480" t="b">
        <f t="shared" si="54"/>
        <v>1</v>
      </c>
      <c r="F480" t="b">
        <f t="shared" si="55"/>
        <v>1</v>
      </c>
      <c r="G480" t="b">
        <f t="shared" si="56"/>
        <v>1</v>
      </c>
      <c r="H480" t="b">
        <f t="shared" si="57"/>
        <v>1</v>
      </c>
    </row>
    <row r="481" spans="1:8">
      <c r="A481" s="4" t="s">
        <v>6</v>
      </c>
      <c r="B481" s="6">
        <v>2725</v>
      </c>
      <c r="C481" s="6">
        <v>1410</v>
      </c>
      <c r="D481" s="6">
        <v>1315</v>
      </c>
      <c r="E481" t="b">
        <f t="shared" si="54"/>
        <v>0</v>
      </c>
      <c r="F481" t="b">
        <f t="shared" si="55"/>
        <v>1</v>
      </c>
      <c r="G481" t="b">
        <f t="shared" si="56"/>
        <v>1</v>
      </c>
      <c r="H481" t="b">
        <f t="shared" si="57"/>
        <v>0</v>
      </c>
    </row>
    <row r="482" spans="1:8">
      <c r="A482" s="4" t="s">
        <v>7</v>
      </c>
      <c r="B482" s="6">
        <v>3208</v>
      </c>
      <c r="C482" s="6">
        <v>1649</v>
      </c>
      <c r="D482" s="6">
        <v>1559</v>
      </c>
      <c r="E482" t="b">
        <f t="shared" si="54"/>
        <v>0</v>
      </c>
      <c r="F482" t="b">
        <f t="shared" si="55"/>
        <v>1</v>
      </c>
      <c r="G482" t="b">
        <f t="shared" si="56"/>
        <v>1</v>
      </c>
      <c r="H482" t="b">
        <f t="shared" si="57"/>
        <v>0</v>
      </c>
    </row>
    <row r="483" spans="1:8">
      <c r="A483" s="4" t="s">
        <v>8</v>
      </c>
      <c r="B483" s="6">
        <v>2887</v>
      </c>
      <c r="C483" s="6">
        <v>1483</v>
      </c>
      <c r="D483" s="6">
        <v>1404</v>
      </c>
      <c r="E483" t="b">
        <f t="shared" si="54"/>
        <v>0</v>
      </c>
      <c r="F483" t="b">
        <f t="shared" si="55"/>
        <v>1</v>
      </c>
      <c r="G483" t="b">
        <f t="shared" si="56"/>
        <v>1</v>
      </c>
      <c r="H483" t="b">
        <f t="shared" si="57"/>
        <v>0</v>
      </c>
    </row>
    <row r="484" spans="1:8">
      <c r="A484" s="4" t="s">
        <v>9</v>
      </c>
      <c r="B484" s="6">
        <v>3341</v>
      </c>
      <c r="C484" s="6">
        <v>1726</v>
      </c>
      <c r="D484" s="6">
        <v>1615</v>
      </c>
      <c r="E484" t="b">
        <f t="shared" si="54"/>
        <v>0</v>
      </c>
      <c r="F484" t="b">
        <f t="shared" si="55"/>
        <v>1</v>
      </c>
      <c r="G484" t="b">
        <f t="shared" si="56"/>
        <v>1</v>
      </c>
      <c r="H484" t="b">
        <f t="shared" si="57"/>
        <v>0</v>
      </c>
    </row>
    <row r="485" spans="1:8">
      <c r="A485" s="4" t="s">
        <v>10</v>
      </c>
      <c r="B485" s="6">
        <v>4238</v>
      </c>
      <c r="C485" s="6">
        <v>2146</v>
      </c>
      <c r="D485" s="6">
        <v>2092</v>
      </c>
      <c r="E485" t="b">
        <f t="shared" si="54"/>
        <v>0</v>
      </c>
      <c r="F485" t="b">
        <f t="shared" si="55"/>
        <v>1</v>
      </c>
      <c r="G485" t="b">
        <f t="shared" si="56"/>
        <v>1</v>
      </c>
      <c r="H485" t="b">
        <f t="shared" si="57"/>
        <v>0</v>
      </c>
    </row>
    <row r="486" spans="1:8">
      <c r="A486" s="4" t="s">
        <v>11</v>
      </c>
      <c r="B486" s="6">
        <v>4818</v>
      </c>
      <c r="C486" s="6">
        <v>2501</v>
      </c>
      <c r="D486" s="6">
        <v>2317</v>
      </c>
      <c r="E486" t="b">
        <f t="shared" si="54"/>
        <v>0</v>
      </c>
      <c r="F486" t="b">
        <f t="shared" si="55"/>
        <v>1</v>
      </c>
      <c r="G486" t="b">
        <f t="shared" si="56"/>
        <v>1</v>
      </c>
      <c r="H486" t="b">
        <f t="shared" si="57"/>
        <v>0</v>
      </c>
    </row>
    <row r="487" spans="1:8">
      <c r="A487" s="4" t="s">
        <v>12</v>
      </c>
      <c r="B487" s="6">
        <v>5341</v>
      </c>
      <c r="C487" s="6">
        <v>2750</v>
      </c>
      <c r="D487" s="6">
        <v>2591</v>
      </c>
      <c r="E487" t="b">
        <f t="shared" si="54"/>
        <v>0</v>
      </c>
      <c r="F487" t="b">
        <f t="shared" si="55"/>
        <v>1</v>
      </c>
      <c r="G487" t="b">
        <f t="shared" si="56"/>
        <v>1</v>
      </c>
      <c r="H487" t="b">
        <f t="shared" si="57"/>
        <v>0</v>
      </c>
    </row>
    <row r="488" spans="1:8">
      <c r="A488" s="4" t="s">
        <v>13</v>
      </c>
      <c r="B488" s="6">
        <v>5060</v>
      </c>
      <c r="C488" s="6">
        <v>2546</v>
      </c>
      <c r="D488" s="6">
        <v>2514</v>
      </c>
      <c r="E488" t="b">
        <f t="shared" si="54"/>
        <v>0</v>
      </c>
      <c r="F488" t="b">
        <f t="shared" si="55"/>
        <v>1</v>
      </c>
      <c r="G488" t="b">
        <f t="shared" si="56"/>
        <v>1</v>
      </c>
      <c r="H488" t="b">
        <f t="shared" si="57"/>
        <v>0</v>
      </c>
    </row>
    <row r="489" spans="1:8">
      <c r="A489" s="4" t="s">
        <v>14</v>
      </c>
      <c r="B489" s="6">
        <v>4844</v>
      </c>
      <c r="C489" s="6">
        <v>2511</v>
      </c>
      <c r="D489" s="6">
        <v>2333</v>
      </c>
      <c r="E489" t="b">
        <f t="shared" si="54"/>
        <v>0</v>
      </c>
      <c r="F489" t="b">
        <f t="shared" si="55"/>
        <v>1</v>
      </c>
      <c r="G489" t="b">
        <f t="shared" si="56"/>
        <v>1</v>
      </c>
      <c r="H489" t="b">
        <f t="shared" si="57"/>
        <v>0</v>
      </c>
    </row>
    <row r="490" spans="1:8">
      <c r="A490" s="4" t="s">
        <v>15</v>
      </c>
      <c r="B490" s="6">
        <v>4008</v>
      </c>
      <c r="C490" s="6">
        <v>2028</v>
      </c>
      <c r="D490" s="6">
        <v>1980</v>
      </c>
      <c r="E490" t="b">
        <f t="shared" si="54"/>
        <v>0</v>
      </c>
      <c r="F490" t="b">
        <f t="shared" si="55"/>
        <v>1</v>
      </c>
      <c r="G490" t="b">
        <f t="shared" si="56"/>
        <v>1</v>
      </c>
      <c r="H490" t="b">
        <f t="shared" si="57"/>
        <v>0</v>
      </c>
    </row>
    <row r="491" spans="1:8">
      <c r="A491" s="4" t="s">
        <v>16</v>
      </c>
      <c r="B491" s="6">
        <v>4286</v>
      </c>
      <c r="C491" s="6">
        <v>2136</v>
      </c>
      <c r="D491" s="6">
        <v>2150</v>
      </c>
      <c r="E491" t="b">
        <f t="shared" si="54"/>
        <v>0</v>
      </c>
      <c r="F491" t="b">
        <f t="shared" si="55"/>
        <v>1</v>
      </c>
      <c r="G491" t="b">
        <f t="shared" si="56"/>
        <v>1</v>
      </c>
      <c r="H491" t="b">
        <f t="shared" si="57"/>
        <v>0</v>
      </c>
    </row>
    <row r="492" spans="1:8">
      <c r="A492" s="4" t="s">
        <v>17</v>
      </c>
      <c r="B492" s="6">
        <v>5336</v>
      </c>
      <c r="C492" s="6">
        <v>2650</v>
      </c>
      <c r="D492" s="6">
        <v>2686</v>
      </c>
      <c r="E492" t="b">
        <f t="shared" si="54"/>
        <v>0</v>
      </c>
      <c r="F492" t="b">
        <f t="shared" si="55"/>
        <v>1</v>
      </c>
      <c r="G492" t="b">
        <f t="shared" si="56"/>
        <v>1</v>
      </c>
      <c r="H492" t="b">
        <f t="shared" si="57"/>
        <v>0</v>
      </c>
    </row>
    <row r="493" spans="1:8">
      <c r="A493" s="4" t="s">
        <v>18</v>
      </c>
      <c r="B493" s="6">
        <v>5402</v>
      </c>
      <c r="C493" s="6">
        <v>2578</v>
      </c>
      <c r="D493" s="6">
        <v>2824</v>
      </c>
      <c r="E493" t="b">
        <f t="shared" si="54"/>
        <v>0</v>
      </c>
      <c r="F493" t="b">
        <f t="shared" si="55"/>
        <v>1</v>
      </c>
      <c r="G493" t="b">
        <f t="shared" si="56"/>
        <v>1</v>
      </c>
      <c r="H493" t="b">
        <f t="shared" si="57"/>
        <v>0</v>
      </c>
    </row>
    <row r="494" spans="1:8">
      <c r="A494" s="4" t="s">
        <v>19</v>
      </c>
      <c r="B494" s="6">
        <v>4427</v>
      </c>
      <c r="C494" s="6">
        <v>2073</v>
      </c>
      <c r="D494" s="6">
        <v>2354</v>
      </c>
      <c r="E494" t="b">
        <f t="shared" si="54"/>
        <v>0</v>
      </c>
      <c r="F494" t="b">
        <f t="shared" si="55"/>
        <v>1</v>
      </c>
      <c r="G494" t="b">
        <f t="shared" si="56"/>
        <v>1</v>
      </c>
      <c r="H494" t="b">
        <f t="shared" si="57"/>
        <v>0</v>
      </c>
    </row>
    <row r="495" spans="1:8">
      <c r="A495" s="4" t="s">
        <v>5</v>
      </c>
      <c r="B495" s="6">
        <v>6837</v>
      </c>
      <c r="C495" s="6">
        <v>2259</v>
      </c>
      <c r="D495" s="6">
        <v>4578</v>
      </c>
      <c r="E495" t="b">
        <f t="shared" si="54"/>
        <v>1</v>
      </c>
      <c r="F495" t="b">
        <f t="shared" si="55"/>
        <v>0</v>
      </c>
      <c r="G495" t="b">
        <f t="shared" si="56"/>
        <v>1</v>
      </c>
      <c r="H495" t="b">
        <f t="shared" si="57"/>
        <v>0</v>
      </c>
    </row>
    <row r="496" spans="1:8">
      <c r="A496" s="4" t="s">
        <v>4</v>
      </c>
      <c r="B496" s="6">
        <f>SUM(B494:B495)</f>
        <v>11264</v>
      </c>
      <c r="C496" s="6">
        <f>SUM(C494:C495)</f>
        <v>4332</v>
      </c>
      <c r="D496" s="6">
        <f t="shared" ref="D496" si="60">SUM(D494:D495)</f>
        <v>6932</v>
      </c>
      <c r="E496" t="b">
        <f t="shared" si="54"/>
        <v>1</v>
      </c>
      <c r="F496" t="b">
        <f t="shared" si="55"/>
        <v>1</v>
      </c>
      <c r="G496" t="b">
        <f t="shared" si="56"/>
        <v>0</v>
      </c>
      <c r="H496" t="b">
        <f t="shared" si="57"/>
        <v>0</v>
      </c>
    </row>
    <row r="497" spans="1:8">
      <c r="A497" s="4" t="s">
        <v>120</v>
      </c>
      <c r="B497" s="6">
        <v>91579</v>
      </c>
      <c r="C497" s="6">
        <v>44635</v>
      </c>
      <c r="D497" s="6">
        <v>46944</v>
      </c>
      <c r="E497" t="b">
        <f t="shared" si="54"/>
        <v>1</v>
      </c>
      <c r="F497" t="b">
        <f t="shared" si="55"/>
        <v>1</v>
      </c>
      <c r="G497" t="b">
        <f t="shared" si="56"/>
        <v>1</v>
      </c>
      <c r="H497" t="b">
        <f t="shared" si="57"/>
        <v>1</v>
      </c>
    </row>
    <row r="498" spans="1:8">
      <c r="A498" s="4" t="s">
        <v>6</v>
      </c>
      <c r="B498" s="6">
        <v>3727</v>
      </c>
      <c r="C498" s="6">
        <v>1896</v>
      </c>
      <c r="D498" s="6">
        <v>1831</v>
      </c>
      <c r="E498" t="b">
        <f t="shared" si="54"/>
        <v>0</v>
      </c>
      <c r="F498" t="b">
        <f t="shared" si="55"/>
        <v>1</v>
      </c>
      <c r="G498" t="b">
        <f t="shared" si="56"/>
        <v>1</v>
      </c>
      <c r="H498" t="b">
        <f t="shared" si="57"/>
        <v>0</v>
      </c>
    </row>
    <row r="499" spans="1:8">
      <c r="A499" s="4" t="s">
        <v>7</v>
      </c>
      <c r="B499" s="6">
        <v>4486</v>
      </c>
      <c r="C499" s="6">
        <v>2289</v>
      </c>
      <c r="D499" s="6">
        <v>2197</v>
      </c>
      <c r="E499" t="b">
        <f t="shared" si="54"/>
        <v>0</v>
      </c>
      <c r="F499" t="b">
        <f t="shared" si="55"/>
        <v>1</v>
      </c>
      <c r="G499" t="b">
        <f t="shared" si="56"/>
        <v>1</v>
      </c>
      <c r="H499" t="b">
        <f t="shared" si="57"/>
        <v>0</v>
      </c>
    </row>
    <row r="500" spans="1:8">
      <c r="A500" s="4" t="s">
        <v>8</v>
      </c>
      <c r="B500" s="6">
        <v>4074</v>
      </c>
      <c r="C500" s="6">
        <v>2140</v>
      </c>
      <c r="D500" s="6">
        <v>1934</v>
      </c>
      <c r="E500" t="b">
        <f t="shared" si="54"/>
        <v>0</v>
      </c>
      <c r="F500" t="b">
        <f t="shared" si="55"/>
        <v>1</v>
      </c>
      <c r="G500" t="b">
        <f t="shared" si="56"/>
        <v>1</v>
      </c>
      <c r="H500" t="b">
        <f t="shared" si="57"/>
        <v>0</v>
      </c>
    </row>
    <row r="501" spans="1:8">
      <c r="A501" s="4" t="s">
        <v>9</v>
      </c>
      <c r="B501" s="6">
        <v>4414</v>
      </c>
      <c r="C501" s="6">
        <v>2326</v>
      </c>
      <c r="D501" s="6">
        <v>2088</v>
      </c>
      <c r="E501" t="b">
        <f t="shared" si="54"/>
        <v>0</v>
      </c>
      <c r="F501" t="b">
        <f t="shared" si="55"/>
        <v>1</v>
      </c>
      <c r="G501" t="b">
        <f t="shared" si="56"/>
        <v>1</v>
      </c>
      <c r="H501" t="b">
        <f t="shared" si="57"/>
        <v>0</v>
      </c>
    </row>
    <row r="502" spans="1:8">
      <c r="A502" s="4" t="s">
        <v>10</v>
      </c>
      <c r="B502" s="6">
        <v>5712</v>
      </c>
      <c r="C502" s="6">
        <v>2893</v>
      </c>
      <c r="D502" s="6">
        <v>2819</v>
      </c>
      <c r="E502" t="b">
        <f t="shared" si="54"/>
        <v>0</v>
      </c>
      <c r="F502" t="b">
        <f t="shared" si="55"/>
        <v>1</v>
      </c>
      <c r="G502" t="b">
        <f t="shared" si="56"/>
        <v>1</v>
      </c>
      <c r="H502" t="b">
        <f t="shared" si="57"/>
        <v>0</v>
      </c>
    </row>
    <row r="503" spans="1:8">
      <c r="A503" s="4" t="s">
        <v>11</v>
      </c>
      <c r="B503" s="6">
        <v>6271</v>
      </c>
      <c r="C503" s="6">
        <v>3280</v>
      </c>
      <c r="D503" s="6">
        <v>2991</v>
      </c>
      <c r="E503" t="b">
        <f t="shared" si="54"/>
        <v>0</v>
      </c>
      <c r="F503" t="b">
        <f t="shared" si="55"/>
        <v>1</v>
      </c>
      <c r="G503" t="b">
        <f t="shared" si="56"/>
        <v>1</v>
      </c>
      <c r="H503" t="b">
        <f t="shared" si="57"/>
        <v>0</v>
      </c>
    </row>
    <row r="504" spans="1:8">
      <c r="A504" s="4" t="s">
        <v>12</v>
      </c>
      <c r="B504" s="6">
        <v>7434</v>
      </c>
      <c r="C504" s="6">
        <v>3881</v>
      </c>
      <c r="D504" s="6">
        <v>3553</v>
      </c>
      <c r="E504" t="b">
        <f t="shared" si="54"/>
        <v>0</v>
      </c>
      <c r="F504" t="b">
        <f t="shared" si="55"/>
        <v>1</v>
      </c>
      <c r="G504" t="b">
        <f t="shared" si="56"/>
        <v>1</v>
      </c>
      <c r="H504" t="b">
        <f t="shared" si="57"/>
        <v>0</v>
      </c>
    </row>
    <row r="505" spans="1:8">
      <c r="A505" s="4" t="s">
        <v>13</v>
      </c>
      <c r="B505" s="6">
        <v>7372</v>
      </c>
      <c r="C505" s="6">
        <v>3758</v>
      </c>
      <c r="D505" s="6">
        <v>3614</v>
      </c>
      <c r="E505" t="b">
        <f t="shared" si="54"/>
        <v>0</v>
      </c>
      <c r="F505" t="b">
        <f t="shared" si="55"/>
        <v>1</v>
      </c>
      <c r="G505" t="b">
        <f t="shared" si="56"/>
        <v>1</v>
      </c>
      <c r="H505" t="b">
        <f t="shared" si="57"/>
        <v>0</v>
      </c>
    </row>
    <row r="506" spans="1:8">
      <c r="A506" s="4" t="s">
        <v>14</v>
      </c>
      <c r="B506" s="6">
        <v>6658</v>
      </c>
      <c r="C506" s="6">
        <v>3444</v>
      </c>
      <c r="D506" s="6">
        <v>3214</v>
      </c>
      <c r="E506" t="b">
        <f t="shared" si="54"/>
        <v>0</v>
      </c>
      <c r="F506" t="b">
        <f t="shared" si="55"/>
        <v>1</v>
      </c>
      <c r="G506" t="b">
        <f t="shared" si="56"/>
        <v>1</v>
      </c>
      <c r="H506" t="b">
        <f t="shared" si="57"/>
        <v>0</v>
      </c>
    </row>
    <row r="507" spans="1:8">
      <c r="A507" s="4" t="s">
        <v>15</v>
      </c>
      <c r="B507" s="6">
        <v>5533</v>
      </c>
      <c r="C507" s="6">
        <v>2842</v>
      </c>
      <c r="D507" s="6">
        <v>2691</v>
      </c>
      <c r="E507" t="b">
        <f t="shared" si="54"/>
        <v>0</v>
      </c>
      <c r="F507" t="b">
        <f t="shared" si="55"/>
        <v>1</v>
      </c>
      <c r="G507" t="b">
        <f t="shared" si="56"/>
        <v>1</v>
      </c>
      <c r="H507" t="b">
        <f t="shared" si="57"/>
        <v>0</v>
      </c>
    </row>
    <row r="508" spans="1:8">
      <c r="A508" s="4" t="s">
        <v>16</v>
      </c>
      <c r="B508" s="6">
        <v>6084</v>
      </c>
      <c r="C508" s="6">
        <v>3008</v>
      </c>
      <c r="D508" s="6">
        <v>3076</v>
      </c>
      <c r="E508" t="b">
        <f t="shared" si="54"/>
        <v>0</v>
      </c>
      <c r="F508" t="b">
        <f t="shared" si="55"/>
        <v>1</v>
      </c>
      <c r="G508" t="b">
        <f t="shared" si="56"/>
        <v>1</v>
      </c>
      <c r="H508" t="b">
        <f t="shared" si="57"/>
        <v>0</v>
      </c>
    </row>
    <row r="509" spans="1:8">
      <c r="A509" s="4" t="s">
        <v>17</v>
      </c>
      <c r="B509" s="6">
        <v>7536</v>
      </c>
      <c r="C509" s="6">
        <v>3704</v>
      </c>
      <c r="D509" s="6">
        <v>3832</v>
      </c>
      <c r="E509" t="b">
        <f t="shared" si="54"/>
        <v>0</v>
      </c>
      <c r="F509" t="b">
        <f t="shared" si="55"/>
        <v>1</v>
      </c>
      <c r="G509" t="b">
        <f t="shared" si="56"/>
        <v>1</v>
      </c>
      <c r="H509" t="b">
        <f t="shared" si="57"/>
        <v>0</v>
      </c>
    </row>
    <row r="510" spans="1:8">
      <c r="A510" s="4" t="s">
        <v>18</v>
      </c>
      <c r="B510" s="6">
        <v>7344</v>
      </c>
      <c r="C510" s="6">
        <v>3390</v>
      </c>
      <c r="D510" s="6">
        <v>3954</v>
      </c>
      <c r="E510" t="b">
        <f t="shared" si="54"/>
        <v>0</v>
      </c>
      <c r="F510" t="b">
        <f t="shared" si="55"/>
        <v>1</v>
      </c>
      <c r="G510" t="b">
        <f t="shared" si="56"/>
        <v>1</v>
      </c>
      <c r="H510" t="b">
        <f t="shared" si="57"/>
        <v>0</v>
      </c>
    </row>
    <row r="511" spans="1:8">
      <c r="A511" s="4" t="s">
        <v>19</v>
      </c>
      <c r="B511" s="6">
        <v>5760</v>
      </c>
      <c r="C511" s="6">
        <v>2623</v>
      </c>
      <c r="D511" s="6">
        <v>3137</v>
      </c>
      <c r="E511" t="b">
        <f t="shared" si="54"/>
        <v>0</v>
      </c>
      <c r="F511" t="b">
        <f t="shared" si="55"/>
        <v>1</v>
      </c>
      <c r="G511" t="b">
        <f t="shared" si="56"/>
        <v>1</v>
      </c>
      <c r="H511" t="b">
        <f t="shared" si="57"/>
        <v>0</v>
      </c>
    </row>
    <row r="512" spans="1:8">
      <c r="A512" s="4" t="s">
        <v>5</v>
      </c>
      <c r="B512" s="6">
        <v>9174</v>
      </c>
      <c r="C512" s="6">
        <v>3161</v>
      </c>
      <c r="D512" s="6">
        <v>6013</v>
      </c>
      <c r="E512" t="b">
        <f t="shared" si="54"/>
        <v>1</v>
      </c>
      <c r="F512" t="b">
        <f t="shared" si="55"/>
        <v>0</v>
      </c>
      <c r="G512" t="b">
        <f t="shared" si="56"/>
        <v>1</v>
      </c>
      <c r="H512" t="b">
        <f t="shared" si="57"/>
        <v>0</v>
      </c>
    </row>
    <row r="513" spans="1:8">
      <c r="A513" s="4" t="s">
        <v>4</v>
      </c>
      <c r="B513" s="6">
        <f>SUM(B511:B512)</f>
        <v>14934</v>
      </c>
      <c r="C513" s="6">
        <f>SUM(C511:C512)</f>
        <v>5784</v>
      </c>
      <c r="D513" s="6">
        <f t="shared" ref="D513" si="61">SUM(D511:D512)</f>
        <v>9150</v>
      </c>
      <c r="E513" t="b">
        <f t="shared" si="54"/>
        <v>1</v>
      </c>
      <c r="F513" t="b">
        <f t="shared" si="55"/>
        <v>1</v>
      </c>
      <c r="G513" t="b">
        <f t="shared" si="56"/>
        <v>0</v>
      </c>
      <c r="H513" t="b">
        <f t="shared" si="57"/>
        <v>0</v>
      </c>
    </row>
    <row r="514" spans="1:8">
      <c r="A514" s="4" t="s">
        <v>121</v>
      </c>
      <c r="B514" s="6">
        <v>44440</v>
      </c>
      <c r="C514" s="6">
        <v>21776</v>
      </c>
      <c r="D514" s="6">
        <v>22664</v>
      </c>
      <c r="E514" t="b">
        <f t="shared" si="54"/>
        <v>1</v>
      </c>
      <c r="F514" t="b">
        <f t="shared" si="55"/>
        <v>1</v>
      </c>
      <c r="G514" t="b">
        <f t="shared" si="56"/>
        <v>1</v>
      </c>
      <c r="H514" t="b">
        <f t="shared" si="57"/>
        <v>1</v>
      </c>
    </row>
    <row r="515" spans="1:8">
      <c r="A515" s="4" t="s">
        <v>6</v>
      </c>
      <c r="B515" s="6">
        <v>1912</v>
      </c>
      <c r="C515" s="6">
        <v>974</v>
      </c>
      <c r="D515" s="6">
        <v>938</v>
      </c>
      <c r="E515" t="b">
        <f t="shared" si="54"/>
        <v>0</v>
      </c>
      <c r="F515" t="b">
        <f t="shared" si="55"/>
        <v>1</v>
      </c>
      <c r="G515" t="b">
        <f t="shared" si="56"/>
        <v>1</v>
      </c>
      <c r="H515" t="b">
        <f t="shared" si="57"/>
        <v>0</v>
      </c>
    </row>
    <row r="516" spans="1:8">
      <c r="A516" s="4" t="s">
        <v>7</v>
      </c>
      <c r="B516" s="6">
        <v>2377</v>
      </c>
      <c r="C516" s="6">
        <v>1206</v>
      </c>
      <c r="D516" s="6">
        <v>1171</v>
      </c>
      <c r="E516" t="b">
        <f t="shared" si="54"/>
        <v>0</v>
      </c>
      <c r="F516" t="b">
        <f t="shared" si="55"/>
        <v>1</v>
      </c>
      <c r="G516" t="b">
        <f t="shared" si="56"/>
        <v>1</v>
      </c>
      <c r="H516" t="b">
        <f t="shared" si="57"/>
        <v>0</v>
      </c>
    </row>
    <row r="517" spans="1:8">
      <c r="A517" s="4" t="s">
        <v>8</v>
      </c>
      <c r="B517" s="6">
        <v>1961</v>
      </c>
      <c r="C517" s="6">
        <v>1018</v>
      </c>
      <c r="D517" s="6">
        <v>943</v>
      </c>
      <c r="E517" t="b">
        <f t="shared" ref="E517:E530" si="62">IFERROR(IF(SEARCH(" - ",A517)&gt;0,FALSE,TRUE),TRUE)</f>
        <v>0</v>
      </c>
      <c r="F517" t="b">
        <f t="shared" ref="F517:F530" si="63">IFERROR(IF(SEARCH("70",A517)&gt;0,FALSE,TRUE),TRUE)</f>
        <v>1</v>
      </c>
      <c r="G517" t="b">
        <f t="shared" ref="G517:G530" si="64">IFERROR(IF(SEARCH("65+",A517)&gt;0,FALSE,TRUE),TRUE)</f>
        <v>1</v>
      </c>
      <c r="H517" t="b">
        <f t="shared" ref="H517:H530" si="65">AND(E517:G517)</f>
        <v>0</v>
      </c>
    </row>
    <row r="518" spans="1:8">
      <c r="A518" s="4" t="s">
        <v>9</v>
      </c>
      <c r="B518" s="6">
        <v>2211</v>
      </c>
      <c r="C518" s="6">
        <v>1118</v>
      </c>
      <c r="D518" s="6">
        <v>1093</v>
      </c>
      <c r="E518" t="b">
        <f t="shared" si="62"/>
        <v>0</v>
      </c>
      <c r="F518" t="b">
        <f t="shared" si="63"/>
        <v>1</v>
      </c>
      <c r="G518" t="b">
        <f t="shared" si="64"/>
        <v>1</v>
      </c>
      <c r="H518" t="b">
        <f t="shared" si="65"/>
        <v>0</v>
      </c>
    </row>
    <row r="519" spans="1:8">
      <c r="A519" s="4" t="s">
        <v>10</v>
      </c>
      <c r="B519" s="6">
        <v>2863</v>
      </c>
      <c r="C519" s="6">
        <v>1434</v>
      </c>
      <c r="D519" s="6">
        <v>1429</v>
      </c>
      <c r="E519" t="b">
        <f t="shared" si="62"/>
        <v>0</v>
      </c>
      <c r="F519" t="b">
        <f t="shared" si="63"/>
        <v>1</v>
      </c>
      <c r="G519" t="b">
        <f t="shared" si="64"/>
        <v>1</v>
      </c>
      <c r="H519" t="b">
        <f t="shared" si="65"/>
        <v>0</v>
      </c>
    </row>
    <row r="520" spans="1:8">
      <c r="A520" s="4" t="s">
        <v>11</v>
      </c>
      <c r="B520" s="6">
        <v>3339</v>
      </c>
      <c r="C520" s="6">
        <v>1727</v>
      </c>
      <c r="D520" s="6">
        <v>1612</v>
      </c>
      <c r="E520" t="b">
        <f t="shared" si="62"/>
        <v>0</v>
      </c>
      <c r="F520" t="b">
        <f t="shared" si="63"/>
        <v>1</v>
      </c>
      <c r="G520" t="b">
        <f t="shared" si="64"/>
        <v>1</v>
      </c>
      <c r="H520" t="b">
        <f t="shared" si="65"/>
        <v>0</v>
      </c>
    </row>
    <row r="521" spans="1:8">
      <c r="A521" s="4" t="s">
        <v>12</v>
      </c>
      <c r="B521" s="6">
        <v>3861</v>
      </c>
      <c r="C521" s="6">
        <v>1985</v>
      </c>
      <c r="D521" s="6">
        <v>1876</v>
      </c>
      <c r="E521" t="b">
        <f t="shared" si="62"/>
        <v>0</v>
      </c>
      <c r="F521" t="b">
        <f t="shared" si="63"/>
        <v>1</v>
      </c>
      <c r="G521" t="b">
        <f t="shared" si="64"/>
        <v>1</v>
      </c>
      <c r="H521" t="b">
        <f t="shared" si="65"/>
        <v>0</v>
      </c>
    </row>
    <row r="522" spans="1:8">
      <c r="A522" s="4" t="s">
        <v>13</v>
      </c>
      <c r="B522" s="6">
        <v>3632</v>
      </c>
      <c r="C522" s="6">
        <v>1865</v>
      </c>
      <c r="D522" s="6">
        <v>1767</v>
      </c>
      <c r="E522" t="b">
        <f t="shared" si="62"/>
        <v>0</v>
      </c>
      <c r="F522" t="b">
        <f t="shared" si="63"/>
        <v>1</v>
      </c>
      <c r="G522" t="b">
        <f t="shared" si="64"/>
        <v>1</v>
      </c>
      <c r="H522" t="b">
        <f t="shared" si="65"/>
        <v>0</v>
      </c>
    </row>
    <row r="523" spans="1:8">
      <c r="A523" s="4" t="s">
        <v>14</v>
      </c>
      <c r="B523" s="6">
        <v>3162</v>
      </c>
      <c r="C523" s="6">
        <v>1660</v>
      </c>
      <c r="D523" s="6">
        <v>1502</v>
      </c>
      <c r="E523" t="b">
        <f t="shared" si="62"/>
        <v>0</v>
      </c>
      <c r="F523" t="b">
        <f t="shared" si="63"/>
        <v>1</v>
      </c>
      <c r="G523" t="b">
        <f t="shared" si="64"/>
        <v>1</v>
      </c>
      <c r="H523" t="b">
        <f t="shared" si="65"/>
        <v>0</v>
      </c>
    </row>
    <row r="524" spans="1:8">
      <c r="A524" s="4" t="s">
        <v>15</v>
      </c>
      <c r="B524" s="6">
        <v>2479</v>
      </c>
      <c r="C524" s="6">
        <v>1261</v>
      </c>
      <c r="D524" s="6">
        <v>1218</v>
      </c>
      <c r="E524" t="b">
        <f t="shared" si="62"/>
        <v>0</v>
      </c>
      <c r="F524" t="b">
        <f t="shared" si="63"/>
        <v>1</v>
      </c>
      <c r="G524" t="b">
        <f t="shared" si="64"/>
        <v>1</v>
      </c>
      <c r="H524" t="b">
        <f t="shared" si="65"/>
        <v>0</v>
      </c>
    </row>
    <row r="525" spans="1:8">
      <c r="A525" s="4" t="s">
        <v>16</v>
      </c>
      <c r="B525" s="6">
        <v>2902</v>
      </c>
      <c r="C525" s="6">
        <v>1428</v>
      </c>
      <c r="D525" s="6">
        <v>1474</v>
      </c>
      <c r="E525" t="b">
        <f t="shared" si="62"/>
        <v>0</v>
      </c>
      <c r="F525" t="b">
        <f t="shared" si="63"/>
        <v>1</v>
      </c>
      <c r="G525" t="b">
        <f t="shared" si="64"/>
        <v>1</v>
      </c>
      <c r="H525" t="b">
        <f t="shared" si="65"/>
        <v>0</v>
      </c>
    </row>
    <row r="526" spans="1:8">
      <c r="A526" s="4" t="s">
        <v>17</v>
      </c>
      <c r="B526" s="6">
        <v>3661</v>
      </c>
      <c r="C526" s="6">
        <v>1766</v>
      </c>
      <c r="D526" s="6">
        <v>1895</v>
      </c>
      <c r="E526" t="b">
        <f t="shared" si="62"/>
        <v>0</v>
      </c>
      <c r="F526" t="b">
        <f t="shared" si="63"/>
        <v>1</v>
      </c>
      <c r="G526" t="b">
        <f t="shared" si="64"/>
        <v>1</v>
      </c>
      <c r="H526" t="b">
        <f t="shared" si="65"/>
        <v>0</v>
      </c>
    </row>
    <row r="527" spans="1:8">
      <c r="A527" s="4" t="s">
        <v>18</v>
      </c>
      <c r="B527" s="6">
        <v>3665</v>
      </c>
      <c r="C527" s="6">
        <v>1849</v>
      </c>
      <c r="D527" s="6">
        <v>1816</v>
      </c>
      <c r="E527" t="b">
        <f t="shared" si="62"/>
        <v>0</v>
      </c>
      <c r="F527" t="b">
        <f t="shared" si="63"/>
        <v>1</v>
      </c>
      <c r="G527" t="b">
        <f t="shared" si="64"/>
        <v>1</v>
      </c>
      <c r="H527" t="b">
        <f t="shared" si="65"/>
        <v>0</v>
      </c>
    </row>
    <row r="528" spans="1:8">
      <c r="A528" s="4" t="s">
        <v>19</v>
      </c>
      <c r="B528" s="6">
        <v>2706</v>
      </c>
      <c r="C528" s="6">
        <v>1269</v>
      </c>
      <c r="D528" s="6">
        <v>1437</v>
      </c>
      <c r="E528" t="b">
        <f t="shared" si="62"/>
        <v>0</v>
      </c>
      <c r="F528" t="b">
        <f t="shared" si="63"/>
        <v>1</v>
      </c>
      <c r="G528" t="b">
        <f t="shared" si="64"/>
        <v>1</v>
      </c>
      <c r="H528" t="b">
        <f t="shared" si="65"/>
        <v>0</v>
      </c>
    </row>
    <row r="529" spans="1:8">
      <c r="A529" s="4" t="s">
        <v>5</v>
      </c>
      <c r="B529" s="6">
        <v>3709</v>
      </c>
      <c r="C529" s="6">
        <v>1216</v>
      </c>
      <c r="D529" s="6">
        <v>2493</v>
      </c>
      <c r="E529" t="b">
        <f t="shared" si="62"/>
        <v>1</v>
      </c>
      <c r="F529" t="b">
        <f t="shared" si="63"/>
        <v>0</v>
      </c>
      <c r="G529" t="b">
        <f t="shared" si="64"/>
        <v>1</v>
      </c>
      <c r="H529" t="b">
        <f t="shared" si="65"/>
        <v>0</v>
      </c>
    </row>
    <row r="530" spans="1:8">
      <c r="A530" s="4" t="s">
        <v>4</v>
      </c>
      <c r="B530" s="6">
        <f>SUM(B528:B529)</f>
        <v>6415</v>
      </c>
      <c r="C530" s="6">
        <f>SUM(C528:C529)</f>
        <v>2485</v>
      </c>
      <c r="D530" s="6">
        <f t="shared" ref="D530" si="66">SUM(D528:D529)</f>
        <v>3930</v>
      </c>
      <c r="E530" t="b">
        <f t="shared" si="62"/>
        <v>1</v>
      </c>
      <c r="F530" t="b">
        <f t="shared" si="63"/>
        <v>1</v>
      </c>
      <c r="G530" t="b">
        <f t="shared" si="64"/>
        <v>0</v>
      </c>
      <c r="H530" t="b">
        <f t="shared" si="65"/>
        <v>0</v>
      </c>
    </row>
  </sheetData>
  <autoFilter ref="A1:H530"/>
  <mergeCells count="4">
    <mergeCell ref="A1:A3"/>
    <mergeCell ref="B1:B3"/>
    <mergeCell ref="C1:C3"/>
    <mergeCell ref="D1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usz7"/>
  <dimension ref="A1:H411"/>
  <sheetViews>
    <sheetView topLeftCell="A4" zoomScaleNormal="100" workbookViewId="0">
      <selection activeCell="K34" sqref="K34"/>
    </sheetView>
  </sheetViews>
  <sheetFormatPr defaultRowHeight="12.75"/>
  <cols>
    <col min="1" max="1" width="15.28515625" customWidth="1"/>
    <col min="2" max="2" width="13.42578125" customWidth="1"/>
    <col min="3" max="4" width="12.28515625" customWidth="1"/>
  </cols>
  <sheetData>
    <row r="1" spans="1:8" ht="15" customHeight="1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 ht="25.5">
      <c r="A4" s="1" t="s">
        <v>20</v>
      </c>
      <c r="B4" s="2">
        <v>2084524</v>
      </c>
      <c r="C4" s="3">
        <v>1010102</v>
      </c>
      <c r="D4" s="3">
        <v>1074422</v>
      </c>
      <c r="E4" t="b">
        <f>IFERROR(IF(SEARCH(" - ",A4)&gt;0,FALSE,TRUE),TRUE)</f>
        <v>1</v>
      </c>
      <c r="F4" t="b">
        <f>IFERROR(IF(SEARCH("70",A4)&gt;0,FALSE,TRUE),TRUE)</f>
        <v>1</v>
      </c>
      <c r="G4" t="b">
        <f>IFERROR(IF(SEARCH("65+",A4)&gt;0,FALSE,TRUE),TRUE)</f>
        <v>1</v>
      </c>
      <c r="H4" t="b">
        <f>AND(E4:G4)</f>
        <v>1</v>
      </c>
    </row>
    <row r="5" spans="1:8">
      <c r="A5" s="4" t="s">
        <v>6</v>
      </c>
      <c r="B5" s="5">
        <v>99362</v>
      </c>
      <c r="C5" s="5">
        <v>51276</v>
      </c>
      <c r="D5" s="5">
        <v>48086</v>
      </c>
      <c r="E5" t="b">
        <f t="shared" ref="E5:E68" si="0">IFERROR(IF(SEARCH(" - ",A5)&gt;0,FALSE,TRUE),TRUE)</f>
        <v>0</v>
      </c>
      <c r="F5" t="b">
        <f t="shared" ref="F5:F68" si="1">IFERROR(IF(SEARCH("70",A5)&gt;0,FALSE,TRUE),TRUE)</f>
        <v>1</v>
      </c>
      <c r="G5" t="b">
        <f t="shared" ref="G5:G68" si="2">IFERROR(IF(SEARCH("65+",A5)&gt;0,FALSE,TRUE),TRUE)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113956</v>
      </c>
      <c r="C6" s="6">
        <v>58353</v>
      </c>
      <c r="D6" s="6">
        <v>55603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100283</v>
      </c>
      <c r="C7" s="6">
        <v>51457</v>
      </c>
      <c r="D7" s="6">
        <v>48826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110268</v>
      </c>
      <c r="C8" s="6">
        <v>56611</v>
      </c>
      <c r="D8" s="6">
        <v>53657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133515</v>
      </c>
      <c r="C9" s="6">
        <v>67711</v>
      </c>
      <c r="D9" s="6">
        <v>65804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151784</v>
      </c>
      <c r="C10" s="6">
        <v>77181</v>
      </c>
      <c r="D10" s="6">
        <v>74603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172960</v>
      </c>
      <c r="C11" s="6">
        <v>88242</v>
      </c>
      <c r="D11" s="6">
        <v>84718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164228</v>
      </c>
      <c r="C12" s="6">
        <v>83407</v>
      </c>
      <c r="D12" s="6">
        <v>80821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150711</v>
      </c>
      <c r="C13" s="6">
        <v>76016</v>
      </c>
      <c r="D13" s="6">
        <v>74695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128755</v>
      </c>
      <c r="C14" s="6">
        <v>64072</v>
      </c>
      <c r="D14" s="6">
        <v>64683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130323</v>
      </c>
      <c r="C15" s="6">
        <v>64229</v>
      </c>
      <c r="D15" s="6">
        <v>66094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154119</v>
      </c>
      <c r="C16" s="6">
        <v>74357</v>
      </c>
      <c r="D16" s="6">
        <v>79762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148542</v>
      </c>
      <c r="C17" s="6">
        <v>69574</v>
      </c>
      <c r="D17" s="6">
        <v>78968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123556</v>
      </c>
      <c r="C18" s="6">
        <v>54761</v>
      </c>
      <c r="D18" s="6">
        <v>68795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202162</v>
      </c>
      <c r="C19" s="6">
        <v>72855</v>
      </c>
      <c r="D19" s="6">
        <v>129307</v>
      </c>
      <c r="E19" t="b">
        <f t="shared" si="0"/>
        <v>1</v>
      </c>
      <c r="F19" t="b">
        <f t="shared" si="1"/>
        <v>0</v>
      </c>
      <c r="G19" t="b">
        <f t="shared" si="2"/>
        <v>1</v>
      </c>
      <c r="H19" t="b">
        <f t="shared" si="3"/>
        <v>0</v>
      </c>
    </row>
    <row r="20" spans="1:8">
      <c r="A20" s="4" t="s">
        <v>4</v>
      </c>
      <c r="B20" s="6">
        <f>SUM(B18:B19)</f>
        <v>325718</v>
      </c>
      <c r="C20" s="6">
        <f>SUM(C18:C19)</f>
        <v>127616</v>
      </c>
      <c r="D20" s="6">
        <f t="shared" ref="D20" si="4">SUM(D18:D19)</f>
        <v>198102</v>
      </c>
      <c r="E20" t="b">
        <f t="shared" si="0"/>
        <v>1</v>
      </c>
      <c r="F20" t="b">
        <f t="shared" si="1"/>
        <v>1</v>
      </c>
      <c r="G20" t="b">
        <f t="shared" si="2"/>
        <v>0</v>
      </c>
      <c r="H20" t="b">
        <f t="shared" si="3"/>
        <v>0</v>
      </c>
    </row>
    <row r="21" spans="1:8">
      <c r="A21" s="4" t="s">
        <v>122</v>
      </c>
      <c r="B21" s="6">
        <v>354990</v>
      </c>
      <c r="C21" s="6">
        <v>166985</v>
      </c>
      <c r="D21" s="6">
        <v>188005</v>
      </c>
      <c r="E21" t="b">
        <f t="shared" si="0"/>
        <v>1</v>
      </c>
      <c r="F21" t="b">
        <f t="shared" si="1"/>
        <v>1</v>
      </c>
      <c r="G21" t="b">
        <f t="shared" si="2"/>
        <v>1</v>
      </c>
      <c r="H21" t="b">
        <f t="shared" si="3"/>
        <v>1</v>
      </c>
    </row>
    <row r="22" spans="1:8">
      <c r="A22" s="4" t="s">
        <v>6</v>
      </c>
      <c r="B22" s="6">
        <v>15713</v>
      </c>
      <c r="C22" s="6">
        <v>8106</v>
      </c>
      <c r="D22" s="6">
        <v>7607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17067</v>
      </c>
      <c r="C23" s="6">
        <v>8780</v>
      </c>
      <c r="D23" s="6">
        <v>8287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13943</v>
      </c>
      <c r="C24" s="6">
        <v>7175</v>
      </c>
      <c r="D24" s="6">
        <v>6768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15430</v>
      </c>
      <c r="C25" s="6">
        <v>7888</v>
      </c>
      <c r="D25" s="6">
        <v>7542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19017</v>
      </c>
      <c r="C26" s="6">
        <v>9481</v>
      </c>
      <c r="D26" s="6">
        <v>9536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24790</v>
      </c>
      <c r="C27" s="6">
        <v>12190</v>
      </c>
      <c r="D27" s="6">
        <v>12600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31061</v>
      </c>
      <c r="C28" s="6">
        <v>15475</v>
      </c>
      <c r="D28" s="6">
        <v>15586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28940</v>
      </c>
      <c r="C29" s="6">
        <v>14486</v>
      </c>
      <c r="D29" s="6">
        <v>14454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25198</v>
      </c>
      <c r="C30" s="6">
        <v>12434</v>
      </c>
      <c r="D30" s="6">
        <v>12764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20827</v>
      </c>
      <c r="C31" s="6">
        <v>10058</v>
      </c>
      <c r="D31" s="6">
        <v>10769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20739</v>
      </c>
      <c r="C32" s="6">
        <v>9963</v>
      </c>
      <c r="D32" s="6">
        <v>10776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26125</v>
      </c>
      <c r="C33" s="6">
        <v>12124</v>
      </c>
      <c r="D33" s="6">
        <v>14001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28127</v>
      </c>
      <c r="C34" s="6">
        <v>12527</v>
      </c>
      <c r="D34" s="6">
        <v>15600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24681</v>
      </c>
      <c r="C35" s="6">
        <v>10427</v>
      </c>
      <c r="D35" s="6">
        <v>14254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43332</v>
      </c>
      <c r="C36" s="6">
        <v>15871</v>
      </c>
      <c r="D36" s="6">
        <v>27461</v>
      </c>
      <c r="E36" t="b">
        <f t="shared" si="0"/>
        <v>1</v>
      </c>
      <c r="F36" t="b">
        <f t="shared" si="1"/>
        <v>0</v>
      </c>
      <c r="G36" t="b">
        <f t="shared" si="2"/>
        <v>1</v>
      </c>
      <c r="H36" t="b">
        <f t="shared" si="3"/>
        <v>0</v>
      </c>
    </row>
    <row r="37" spans="1:8">
      <c r="A37" s="4" t="s">
        <v>4</v>
      </c>
      <c r="B37" s="6">
        <f>SUM(B35:B36)</f>
        <v>68013</v>
      </c>
      <c r="C37" s="6">
        <f>SUM(C35:C36)</f>
        <v>26298</v>
      </c>
      <c r="D37" s="6">
        <f t="shared" ref="D37" si="5">SUM(D35:D36)</f>
        <v>41715</v>
      </c>
      <c r="E37" t="b">
        <f t="shared" si="0"/>
        <v>1</v>
      </c>
      <c r="F37" t="b">
        <f t="shared" si="1"/>
        <v>1</v>
      </c>
      <c r="G37" t="b">
        <f t="shared" si="2"/>
        <v>0</v>
      </c>
      <c r="H37" t="b">
        <f t="shared" si="3"/>
        <v>0</v>
      </c>
    </row>
    <row r="38" spans="1:8">
      <c r="A38" s="4" t="s">
        <v>123</v>
      </c>
      <c r="B38" s="6">
        <v>96111</v>
      </c>
      <c r="C38" s="6">
        <v>45728</v>
      </c>
      <c r="D38" s="6">
        <v>50383</v>
      </c>
      <c r="E38" t="b">
        <f t="shared" si="0"/>
        <v>1</v>
      </c>
      <c r="F38" t="b">
        <f t="shared" si="1"/>
        <v>1</v>
      </c>
      <c r="G38" t="b">
        <f t="shared" si="2"/>
        <v>1</v>
      </c>
      <c r="H38" t="b">
        <f t="shared" si="3"/>
        <v>1</v>
      </c>
    </row>
    <row r="39" spans="1:8">
      <c r="A39" s="4" t="s">
        <v>6</v>
      </c>
      <c r="B39" s="6">
        <v>4388</v>
      </c>
      <c r="C39" s="6">
        <v>2239</v>
      </c>
      <c r="D39" s="6">
        <v>2149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5162</v>
      </c>
      <c r="C40" s="6">
        <v>2684</v>
      </c>
      <c r="D40" s="6">
        <v>2478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4287</v>
      </c>
      <c r="C41" s="6">
        <v>2213</v>
      </c>
      <c r="D41" s="6">
        <v>2074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4775</v>
      </c>
      <c r="C42" s="6">
        <v>2408</v>
      </c>
      <c r="D42" s="6">
        <v>2367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5168</v>
      </c>
      <c r="C43" s="6">
        <v>2580</v>
      </c>
      <c r="D43" s="6">
        <v>2588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6710</v>
      </c>
      <c r="C44" s="6">
        <v>3422</v>
      </c>
      <c r="D44" s="6">
        <v>3288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7864</v>
      </c>
      <c r="C45" s="6">
        <v>4018</v>
      </c>
      <c r="D45" s="6">
        <v>3846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7414</v>
      </c>
      <c r="C46" s="6">
        <v>3791</v>
      </c>
      <c r="D46" s="6">
        <v>3623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6511</v>
      </c>
      <c r="C47" s="6">
        <v>3323</v>
      </c>
      <c r="D47" s="6">
        <v>3188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5606</v>
      </c>
      <c r="C48" s="6">
        <v>2723</v>
      </c>
      <c r="D48" s="6">
        <v>2883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6315</v>
      </c>
      <c r="C49" s="6">
        <v>2990</v>
      </c>
      <c r="D49" s="6">
        <v>3325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7746</v>
      </c>
      <c r="C50" s="6">
        <v>3582</v>
      </c>
      <c r="D50" s="6">
        <v>4164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7621</v>
      </c>
      <c r="C51" s="6">
        <v>3488</v>
      </c>
      <c r="D51" s="6">
        <v>4133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6080</v>
      </c>
      <c r="C52" s="6">
        <v>2624</v>
      </c>
      <c r="D52" s="6">
        <v>3456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10464</v>
      </c>
      <c r="C53" s="6">
        <v>3643</v>
      </c>
      <c r="D53" s="6">
        <v>6821</v>
      </c>
      <c r="E53" t="b">
        <f t="shared" si="0"/>
        <v>1</v>
      </c>
      <c r="F53" t="b">
        <f t="shared" si="1"/>
        <v>0</v>
      </c>
      <c r="G53" t="b">
        <f t="shared" si="2"/>
        <v>1</v>
      </c>
      <c r="H53" t="b">
        <f t="shared" si="3"/>
        <v>0</v>
      </c>
    </row>
    <row r="54" spans="1:8">
      <c r="A54" s="4" t="s">
        <v>4</v>
      </c>
      <c r="B54" s="6">
        <f>SUM(B52:B53)</f>
        <v>16544</v>
      </c>
      <c r="C54" s="6">
        <f>SUM(C52:C53)</f>
        <v>6267</v>
      </c>
      <c r="D54" s="6">
        <f t="shared" ref="D54" si="6">SUM(D52:D53)</f>
        <v>10277</v>
      </c>
      <c r="E54" t="b">
        <f t="shared" si="0"/>
        <v>1</v>
      </c>
      <c r="F54" t="b">
        <f t="shared" si="1"/>
        <v>1</v>
      </c>
      <c r="G54" t="b">
        <f t="shared" si="2"/>
        <v>0</v>
      </c>
      <c r="H54" t="b">
        <f t="shared" si="3"/>
        <v>0</v>
      </c>
    </row>
    <row r="55" spans="1:8">
      <c r="A55" s="4" t="s">
        <v>124</v>
      </c>
      <c r="B55" s="6">
        <v>202591</v>
      </c>
      <c r="C55" s="6">
        <v>94223</v>
      </c>
      <c r="D55" s="6">
        <v>108368</v>
      </c>
      <c r="E55" t="b">
        <f t="shared" si="0"/>
        <v>1</v>
      </c>
      <c r="F55" t="b">
        <f t="shared" si="1"/>
        <v>1</v>
      </c>
      <c r="G55" t="b">
        <f t="shared" si="2"/>
        <v>1</v>
      </c>
      <c r="H55" t="b">
        <f t="shared" si="3"/>
        <v>1</v>
      </c>
    </row>
    <row r="56" spans="1:8">
      <c r="A56" s="4" t="s">
        <v>6</v>
      </c>
      <c r="B56" s="6">
        <v>9553</v>
      </c>
      <c r="C56" s="6">
        <v>4873</v>
      </c>
      <c r="D56" s="6">
        <v>4680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9978</v>
      </c>
      <c r="C57" s="6">
        <v>5048</v>
      </c>
      <c r="D57" s="6">
        <v>4930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8335</v>
      </c>
      <c r="C58" s="6">
        <v>4238</v>
      </c>
      <c r="D58" s="6">
        <v>4097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9521</v>
      </c>
      <c r="C59" s="6">
        <v>4805</v>
      </c>
      <c r="D59" s="6">
        <v>4716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11461</v>
      </c>
      <c r="C60" s="6">
        <v>5629</v>
      </c>
      <c r="D60" s="6">
        <v>5832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14720</v>
      </c>
      <c r="C61" s="6">
        <v>7186</v>
      </c>
      <c r="D61" s="6">
        <v>7534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18897</v>
      </c>
      <c r="C62" s="6">
        <v>9320</v>
      </c>
      <c r="D62" s="6">
        <v>9577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17129</v>
      </c>
      <c r="C63" s="6">
        <v>8485</v>
      </c>
      <c r="D63" s="6">
        <v>8644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14531</v>
      </c>
      <c r="C64" s="6">
        <v>7090</v>
      </c>
      <c r="D64" s="6">
        <v>7441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11551</v>
      </c>
      <c r="C65" s="6">
        <v>5486</v>
      </c>
      <c r="D65" s="6">
        <v>6065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11649</v>
      </c>
      <c r="C66" s="6">
        <v>5392</v>
      </c>
      <c r="D66" s="6">
        <v>6257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14878</v>
      </c>
      <c r="C67" s="6">
        <v>6627</v>
      </c>
      <c r="D67" s="6">
        <v>8251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15475</v>
      </c>
      <c r="C68" s="6">
        <v>6692</v>
      </c>
      <c r="D68" s="6">
        <v>8783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13538</v>
      </c>
      <c r="C69" s="6">
        <v>5733</v>
      </c>
      <c r="D69" s="6">
        <v>7805</v>
      </c>
      <c r="E69" t="b">
        <f t="shared" ref="E69:E132" si="7">IFERROR(IF(SEARCH(" - ",A69)&gt;0,FALSE,TRUE),TRUE)</f>
        <v>0</v>
      </c>
      <c r="F69" t="b">
        <f t="shared" ref="F69:F132" si="8">IFERROR(IF(SEARCH("70",A69)&gt;0,FALSE,TRUE),TRUE)</f>
        <v>1</v>
      </c>
      <c r="G69" t="b">
        <f t="shared" ref="G69:G132" si="9">IFERROR(IF(SEARCH("65+",A69)&gt;0,FALSE,TRUE),TRUE)</f>
        <v>1</v>
      </c>
      <c r="H69" t="b">
        <f t="shared" ref="H69:H132" si="10">AND(E69:G69)</f>
        <v>0</v>
      </c>
    </row>
    <row r="70" spans="1:8">
      <c r="A70" s="4" t="s">
        <v>5</v>
      </c>
      <c r="B70" s="6">
        <v>21375</v>
      </c>
      <c r="C70" s="6">
        <v>7619</v>
      </c>
      <c r="D70" s="6">
        <v>13756</v>
      </c>
      <c r="E70" t="b">
        <f t="shared" si="7"/>
        <v>1</v>
      </c>
      <c r="F70" t="b">
        <f t="shared" si="8"/>
        <v>0</v>
      </c>
      <c r="G70" t="b">
        <f t="shared" si="9"/>
        <v>1</v>
      </c>
      <c r="H70" t="b">
        <f t="shared" si="10"/>
        <v>0</v>
      </c>
    </row>
    <row r="71" spans="1:8">
      <c r="A71" s="4" t="s">
        <v>4</v>
      </c>
      <c r="B71" s="6">
        <f>SUM(B69:B70)</f>
        <v>34913</v>
      </c>
      <c r="C71" s="6">
        <f>SUM(C69:C70)</f>
        <v>13352</v>
      </c>
      <c r="D71" s="6">
        <f t="shared" ref="D71" si="11">SUM(D69:D70)</f>
        <v>21561</v>
      </c>
      <c r="E71" t="b">
        <f t="shared" si="7"/>
        <v>1</v>
      </c>
      <c r="F71" t="b">
        <f t="shared" si="8"/>
        <v>1</v>
      </c>
      <c r="G71" t="b">
        <f t="shared" si="9"/>
        <v>0</v>
      </c>
      <c r="H71" t="b">
        <f t="shared" si="10"/>
        <v>0</v>
      </c>
    </row>
    <row r="72" spans="1:8">
      <c r="A72" s="4" t="s">
        <v>125</v>
      </c>
      <c r="B72" s="6">
        <v>112635</v>
      </c>
      <c r="C72" s="6">
        <v>53071</v>
      </c>
      <c r="D72" s="6">
        <v>59564</v>
      </c>
      <c r="E72" t="b">
        <f t="shared" si="7"/>
        <v>1</v>
      </c>
      <c r="F72" t="b">
        <f t="shared" si="8"/>
        <v>1</v>
      </c>
      <c r="G72" t="b">
        <f t="shared" si="9"/>
        <v>1</v>
      </c>
      <c r="H72" t="b">
        <f t="shared" si="10"/>
        <v>1</v>
      </c>
    </row>
    <row r="73" spans="1:8">
      <c r="A73" s="4" t="s">
        <v>6</v>
      </c>
      <c r="B73" s="6">
        <v>4663</v>
      </c>
      <c r="C73" s="6">
        <v>2399</v>
      </c>
      <c r="D73" s="6">
        <v>2264</v>
      </c>
      <c r="E73" t="b">
        <f t="shared" si="7"/>
        <v>0</v>
      </c>
      <c r="F73" t="b">
        <f t="shared" si="8"/>
        <v>1</v>
      </c>
      <c r="G73" t="b">
        <f t="shared" si="9"/>
        <v>1</v>
      </c>
      <c r="H73" t="b">
        <f t="shared" si="10"/>
        <v>0</v>
      </c>
    </row>
    <row r="74" spans="1:8">
      <c r="A74" s="4" t="s">
        <v>7</v>
      </c>
      <c r="B74" s="6">
        <v>5345</v>
      </c>
      <c r="C74" s="6">
        <v>2730</v>
      </c>
      <c r="D74" s="6">
        <v>2615</v>
      </c>
      <c r="E74" t="b">
        <f t="shared" si="7"/>
        <v>0</v>
      </c>
      <c r="F74" t="b">
        <f t="shared" si="8"/>
        <v>1</v>
      </c>
      <c r="G74" t="b">
        <f t="shared" si="9"/>
        <v>1</v>
      </c>
      <c r="H74" t="b">
        <f t="shared" si="10"/>
        <v>0</v>
      </c>
    </row>
    <row r="75" spans="1:8">
      <c r="A75" s="4" t="s">
        <v>8</v>
      </c>
      <c r="B75" s="6">
        <v>4856</v>
      </c>
      <c r="C75" s="6">
        <v>2458</v>
      </c>
      <c r="D75" s="6">
        <v>2398</v>
      </c>
      <c r="E75" t="b">
        <f t="shared" si="7"/>
        <v>0</v>
      </c>
      <c r="F75" t="b">
        <f t="shared" si="8"/>
        <v>1</v>
      </c>
      <c r="G75" t="b">
        <f t="shared" si="9"/>
        <v>1</v>
      </c>
      <c r="H75" t="b">
        <f t="shared" si="10"/>
        <v>0</v>
      </c>
    </row>
    <row r="76" spans="1:8">
      <c r="A76" s="4" t="s">
        <v>9</v>
      </c>
      <c r="B76" s="6">
        <v>5475</v>
      </c>
      <c r="C76" s="6">
        <v>2862</v>
      </c>
      <c r="D76" s="6">
        <v>2613</v>
      </c>
      <c r="E76" t="b">
        <f t="shared" si="7"/>
        <v>0</v>
      </c>
      <c r="F76" t="b">
        <f t="shared" si="8"/>
        <v>1</v>
      </c>
      <c r="G76" t="b">
        <f t="shared" si="9"/>
        <v>1</v>
      </c>
      <c r="H76" t="b">
        <f t="shared" si="10"/>
        <v>0</v>
      </c>
    </row>
    <row r="77" spans="1:8">
      <c r="A77" s="4" t="s">
        <v>10</v>
      </c>
      <c r="B77" s="6">
        <v>6342</v>
      </c>
      <c r="C77" s="6">
        <v>3250</v>
      </c>
      <c r="D77" s="6">
        <v>3092</v>
      </c>
      <c r="E77" t="b">
        <f t="shared" si="7"/>
        <v>0</v>
      </c>
      <c r="F77" t="b">
        <f t="shared" si="8"/>
        <v>1</v>
      </c>
      <c r="G77" t="b">
        <f t="shared" si="9"/>
        <v>1</v>
      </c>
      <c r="H77" t="b">
        <f t="shared" si="10"/>
        <v>0</v>
      </c>
    </row>
    <row r="78" spans="1:8">
      <c r="A78" s="4" t="s">
        <v>11</v>
      </c>
      <c r="B78" s="6">
        <v>7228</v>
      </c>
      <c r="C78" s="6">
        <v>3671</v>
      </c>
      <c r="D78" s="6">
        <v>3557</v>
      </c>
      <c r="E78" t="b">
        <f t="shared" si="7"/>
        <v>0</v>
      </c>
      <c r="F78" t="b">
        <f t="shared" si="8"/>
        <v>1</v>
      </c>
      <c r="G78" t="b">
        <f t="shared" si="9"/>
        <v>1</v>
      </c>
      <c r="H78" t="b">
        <f t="shared" si="10"/>
        <v>0</v>
      </c>
    </row>
    <row r="79" spans="1:8">
      <c r="A79" s="4" t="s">
        <v>12</v>
      </c>
      <c r="B79" s="6">
        <v>8635</v>
      </c>
      <c r="C79" s="6">
        <v>4451</v>
      </c>
      <c r="D79" s="6">
        <v>4184</v>
      </c>
      <c r="E79" t="b">
        <f t="shared" si="7"/>
        <v>0</v>
      </c>
      <c r="F79" t="b">
        <f t="shared" si="8"/>
        <v>1</v>
      </c>
      <c r="G79" t="b">
        <f t="shared" si="9"/>
        <v>1</v>
      </c>
      <c r="H79" t="b">
        <f t="shared" si="10"/>
        <v>0</v>
      </c>
    </row>
    <row r="80" spans="1:8">
      <c r="A80" s="4" t="s">
        <v>13</v>
      </c>
      <c r="B80" s="6">
        <v>8952</v>
      </c>
      <c r="C80" s="6">
        <v>4491</v>
      </c>
      <c r="D80" s="6">
        <v>4461</v>
      </c>
      <c r="E80" t="b">
        <f t="shared" si="7"/>
        <v>0</v>
      </c>
      <c r="F80" t="b">
        <f t="shared" si="8"/>
        <v>1</v>
      </c>
      <c r="G80" t="b">
        <f t="shared" si="9"/>
        <v>1</v>
      </c>
      <c r="H80" t="b">
        <f t="shared" si="10"/>
        <v>0</v>
      </c>
    </row>
    <row r="81" spans="1:8">
      <c r="A81" s="4" t="s">
        <v>14</v>
      </c>
      <c r="B81" s="6">
        <v>8497</v>
      </c>
      <c r="C81" s="6">
        <v>4268</v>
      </c>
      <c r="D81" s="6">
        <v>4229</v>
      </c>
      <c r="E81" t="b">
        <f t="shared" si="7"/>
        <v>0</v>
      </c>
      <c r="F81" t="b">
        <f t="shared" si="8"/>
        <v>1</v>
      </c>
      <c r="G81" t="b">
        <f t="shared" si="9"/>
        <v>1</v>
      </c>
      <c r="H81" t="b">
        <f t="shared" si="10"/>
        <v>0</v>
      </c>
    </row>
    <row r="82" spans="1:8">
      <c r="A82" s="4" t="s">
        <v>15</v>
      </c>
      <c r="B82" s="6">
        <v>7210</v>
      </c>
      <c r="C82" s="6">
        <v>3511</v>
      </c>
      <c r="D82" s="6">
        <v>3699</v>
      </c>
      <c r="E82" t="b">
        <f t="shared" si="7"/>
        <v>0</v>
      </c>
      <c r="F82" t="b">
        <f t="shared" si="8"/>
        <v>1</v>
      </c>
      <c r="G82" t="b">
        <f t="shared" si="9"/>
        <v>1</v>
      </c>
      <c r="H82" t="b">
        <f t="shared" si="10"/>
        <v>0</v>
      </c>
    </row>
    <row r="83" spans="1:8">
      <c r="A83" s="4" t="s">
        <v>16</v>
      </c>
      <c r="B83" s="6">
        <v>6958</v>
      </c>
      <c r="C83" s="6">
        <v>3220</v>
      </c>
      <c r="D83" s="6">
        <v>3738</v>
      </c>
      <c r="E83" t="b">
        <f t="shared" si="7"/>
        <v>0</v>
      </c>
      <c r="F83" t="b">
        <f t="shared" si="8"/>
        <v>1</v>
      </c>
      <c r="G83" t="b">
        <f t="shared" si="9"/>
        <v>1</v>
      </c>
      <c r="H83" t="b">
        <f t="shared" si="10"/>
        <v>0</v>
      </c>
    </row>
    <row r="84" spans="1:8">
      <c r="A84" s="4" t="s">
        <v>17</v>
      </c>
      <c r="B84" s="6">
        <v>8865</v>
      </c>
      <c r="C84" s="6">
        <v>4019</v>
      </c>
      <c r="D84" s="6">
        <v>4846</v>
      </c>
      <c r="E84" t="b">
        <f t="shared" si="7"/>
        <v>0</v>
      </c>
      <c r="F84" t="b">
        <f t="shared" si="8"/>
        <v>1</v>
      </c>
      <c r="G84" t="b">
        <f t="shared" si="9"/>
        <v>1</v>
      </c>
      <c r="H84" t="b">
        <f t="shared" si="10"/>
        <v>0</v>
      </c>
    </row>
    <row r="85" spans="1:8">
      <c r="A85" s="4" t="s">
        <v>18</v>
      </c>
      <c r="B85" s="6">
        <v>9357</v>
      </c>
      <c r="C85" s="6">
        <v>4051</v>
      </c>
      <c r="D85" s="6">
        <v>5306</v>
      </c>
      <c r="E85" t="b">
        <f t="shared" si="7"/>
        <v>0</v>
      </c>
      <c r="F85" t="b">
        <f t="shared" si="8"/>
        <v>1</v>
      </c>
      <c r="G85" t="b">
        <f t="shared" si="9"/>
        <v>1</v>
      </c>
      <c r="H85" t="b">
        <f t="shared" si="10"/>
        <v>0</v>
      </c>
    </row>
    <row r="86" spans="1:8">
      <c r="A86" s="4" t="s">
        <v>19</v>
      </c>
      <c r="B86" s="6">
        <v>8189</v>
      </c>
      <c r="C86" s="6">
        <v>3446</v>
      </c>
      <c r="D86" s="6">
        <v>4743</v>
      </c>
      <c r="E86" t="b">
        <f t="shared" si="7"/>
        <v>0</v>
      </c>
      <c r="F86" t="b">
        <f t="shared" si="8"/>
        <v>1</v>
      </c>
      <c r="G86" t="b">
        <f t="shared" si="9"/>
        <v>1</v>
      </c>
      <c r="H86" t="b">
        <f t="shared" si="10"/>
        <v>0</v>
      </c>
    </row>
    <row r="87" spans="1:8">
      <c r="A87" s="4" t="s">
        <v>5</v>
      </c>
      <c r="B87" s="6">
        <v>12063</v>
      </c>
      <c r="C87" s="6">
        <v>4244</v>
      </c>
      <c r="D87" s="6">
        <v>7819</v>
      </c>
      <c r="E87" t="b">
        <f t="shared" si="7"/>
        <v>1</v>
      </c>
      <c r="F87" t="b">
        <f t="shared" si="8"/>
        <v>0</v>
      </c>
      <c r="G87" t="b">
        <f t="shared" si="9"/>
        <v>1</v>
      </c>
      <c r="H87" t="b">
        <f t="shared" si="10"/>
        <v>0</v>
      </c>
    </row>
    <row r="88" spans="1:8">
      <c r="A88" s="4" t="s">
        <v>4</v>
      </c>
      <c r="B88" s="6">
        <f>SUM(B86:B87)</f>
        <v>20252</v>
      </c>
      <c r="C88" s="6">
        <f>SUM(C86:C87)</f>
        <v>7690</v>
      </c>
      <c r="D88" s="6">
        <f t="shared" ref="D88" si="12">SUM(D86:D87)</f>
        <v>12562</v>
      </c>
      <c r="E88" t="b">
        <f t="shared" si="7"/>
        <v>1</v>
      </c>
      <c r="F88" t="b">
        <f t="shared" si="8"/>
        <v>1</v>
      </c>
      <c r="G88" t="b">
        <f t="shared" si="9"/>
        <v>0</v>
      </c>
      <c r="H88" t="b">
        <f t="shared" si="10"/>
        <v>0</v>
      </c>
    </row>
    <row r="89" spans="1:8">
      <c r="A89" s="4" t="s">
        <v>35</v>
      </c>
      <c r="B89" s="6">
        <v>55477</v>
      </c>
      <c r="C89" s="6">
        <v>26898</v>
      </c>
      <c r="D89" s="6">
        <v>28579</v>
      </c>
      <c r="E89" t="b">
        <f t="shared" si="7"/>
        <v>1</v>
      </c>
      <c r="F89" t="b">
        <f t="shared" si="8"/>
        <v>1</v>
      </c>
      <c r="G89" t="b">
        <f t="shared" si="9"/>
        <v>1</v>
      </c>
      <c r="H89" t="b">
        <f t="shared" si="10"/>
        <v>1</v>
      </c>
    </row>
    <row r="90" spans="1:8">
      <c r="A90" s="4" t="s">
        <v>6</v>
      </c>
      <c r="B90" s="6">
        <v>2455</v>
      </c>
      <c r="C90" s="6">
        <v>1261</v>
      </c>
      <c r="D90" s="6">
        <v>1194</v>
      </c>
      <c r="E90" t="b">
        <f t="shared" si="7"/>
        <v>0</v>
      </c>
      <c r="F90" t="b">
        <f t="shared" si="8"/>
        <v>1</v>
      </c>
      <c r="G90" t="b">
        <f t="shared" si="9"/>
        <v>1</v>
      </c>
      <c r="H90" t="b">
        <f t="shared" si="10"/>
        <v>0</v>
      </c>
    </row>
    <row r="91" spans="1:8">
      <c r="A91" s="4" t="s">
        <v>7</v>
      </c>
      <c r="B91" s="6">
        <v>2934</v>
      </c>
      <c r="C91" s="6">
        <v>1468</v>
      </c>
      <c r="D91" s="6">
        <v>1466</v>
      </c>
      <c r="E91" t="b">
        <f t="shared" si="7"/>
        <v>0</v>
      </c>
      <c r="F91" t="b">
        <f t="shared" si="8"/>
        <v>1</v>
      </c>
      <c r="G91" t="b">
        <f t="shared" si="9"/>
        <v>1</v>
      </c>
      <c r="H91" t="b">
        <f t="shared" si="10"/>
        <v>0</v>
      </c>
    </row>
    <row r="92" spans="1:8">
      <c r="A92" s="4" t="s">
        <v>8</v>
      </c>
      <c r="B92" s="6">
        <v>2682</v>
      </c>
      <c r="C92" s="6">
        <v>1396</v>
      </c>
      <c r="D92" s="6">
        <v>1286</v>
      </c>
      <c r="E92" t="b">
        <f t="shared" si="7"/>
        <v>0</v>
      </c>
      <c r="F92" t="b">
        <f t="shared" si="8"/>
        <v>1</v>
      </c>
      <c r="G92" t="b">
        <f t="shared" si="9"/>
        <v>1</v>
      </c>
      <c r="H92" t="b">
        <f t="shared" si="10"/>
        <v>0</v>
      </c>
    </row>
    <row r="93" spans="1:8">
      <c r="A93" s="4" t="s">
        <v>9</v>
      </c>
      <c r="B93" s="6">
        <v>2928</v>
      </c>
      <c r="C93" s="6">
        <v>1556</v>
      </c>
      <c r="D93" s="6">
        <v>1372</v>
      </c>
      <c r="E93" t="b">
        <f t="shared" si="7"/>
        <v>0</v>
      </c>
      <c r="F93" t="b">
        <f t="shared" si="8"/>
        <v>1</v>
      </c>
      <c r="G93" t="b">
        <f t="shared" si="9"/>
        <v>1</v>
      </c>
      <c r="H93" t="b">
        <f t="shared" si="10"/>
        <v>0</v>
      </c>
    </row>
    <row r="94" spans="1:8">
      <c r="A94" s="4" t="s">
        <v>10</v>
      </c>
      <c r="B94" s="6">
        <v>3513</v>
      </c>
      <c r="C94" s="6">
        <v>1777</v>
      </c>
      <c r="D94" s="6">
        <v>1736</v>
      </c>
      <c r="E94" t="b">
        <f t="shared" si="7"/>
        <v>0</v>
      </c>
      <c r="F94" t="b">
        <f t="shared" si="8"/>
        <v>1</v>
      </c>
      <c r="G94" t="b">
        <f t="shared" si="9"/>
        <v>1</v>
      </c>
      <c r="H94" t="b">
        <f t="shared" si="10"/>
        <v>0</v>
      </c>
    </row>
    <row r="95" spans="1:8">
      <c r="A95" s="4" t="s">
        <v>11</v>
      </c>
      <c r="B95" s="6">
        <v>4058</v>
      </c>
      <c r="C95" s="6">
        <v>2072</v>
      </c>
      <c r="D95" s="6">
        <v>1986</v>
      </c>
      <c r="E95" t="b">
        <f t="shared" si="7"/>
        <v>0</v>
      </c>
      <c r="F95" t="b">
        <f t="shared" si="8"/>
        <v>1</v>
      </c>
      <c r="G95" t="b">
        <f t="shared" si="9"/>
        <v>1</v>
      </c>
      <c r="H95" t="b">
        <f t="shared" si="10"/>
        <v>0</v>
      </c>
    </row>
    <row r="96" spans="1:8">
      <c r="A96" s="4" t="s">
        <v>12</v>
      </c>
      <c r="B96" s="6">
        <v>4492</v>
      </c>
      <c r="C96" s="6">
        <v>2345</v>
      </c>
      <c r="D96" s="6">
        <v>2147</v>
      </c>
      <c r="E96" t="b">
        <f t="shared" si="7"/>
        <v>0</v>
      </c>
      <c r="F96" t="b">
        <f t="shared" si="8"/>
        <v>1</v>
      </c>
      <c r="G96" t="b">
        <f t="shared" si="9"/>
        <v>1</v>
      </c>
      <c r="H96" t="b">
        <f t="shared" si="10"/>
        <v>0</v>
      </c>
    </row>
    <row r="97" spans="1:8">
      <c r="A97" s="4" t="s">
        <v>13</v>
      </c>
      <c r="B97" s="6">
        <v>4174</v>
      </c>
      <c r="C97" s="6">
        <v>2110</v>
      </c>
      <c r="D97" s="6">
        <v>2064</v>
      </c>
      <c r="E97" t="b">
        <f t="shared" si="7"/>
        <v>0</v>
      </c>
      <c r="F97" t="b">
        <f t="shared" si="8"/>
        <v>1</v>
      </c>
      <c r="G97" t="b">
        <f t="shared" si="9"/>
        <v>1</v>
      </c>
      <c r="H97" t="b">
        <f t="shared" si="10"/>
        <v>0</v>
      </c>
    </row>
    <row r="98" spans="1:8">
      <c r="A98" s="4" t="s">
        <v>14</v>
      </c>
      <c r="B98" s="6">
        <v>3992</v>
      </c>
      <c r="C98" s="6">
        <v>2074</v>
      </c>
      <c r="D98" s="6">
        <v>1918</v>
      </c>
      <c r="E98" t="b">
        <f t="shared" si="7"/>
        <v>0</v>
      </c>
      <c r="F98" t="b">
        <f t="shared" si="8"/>
        <v>1</v>
      </c>
      <c r="G98" t="b">
        <f t="shared" si="9"/>
        <v>1</v>
      </c>
      <c r="H98" t="b">
        <f t="shared" si="10"/>
        <v>0</v>
      </c>
    </row>
    <row r="99" spans="1:8">
      <c r="A99" s="4" t="s">
        <v>15</v>
      </c>
      <c r="B99" s="6">
        <v>3387</v>
      </c>
      <c r="C99" s="6">
        <v>1695</v>
      </c>
      <c r="D99" s="6">
        <v>1692</v>
      </c>
      <c r="E99" t="b">
        <f t="shared" si="7"/>
        <v>0</v>
      </c>
      <c r="F99" t="b">
        <f t="shared" si="8"/>
        <v>1</v>
      </c>
      <c r="G99" t="b">
        <f t="shared" si="9"/>
        <v>1</v>
      </c>
      <c r="H99" t="b">
        <f t="shared" si="10"/>
        <v>0</v>
      </c>
    </row>
    <row r="100" spans="1:8">
      <c r="A100" s="4" t="s">
        <v>16</v>
      </c>
      <c r="B100" s="6">
        <v>3483</v>
      </c>
      <c r="C100" s="6">
        <v>1682</v>
      </c>
      <c r="D100" s="6">
        <v>1801</v>
      </c>
      <c r="E100" t="b">
        <f t="shared" si="7"/>
        <v>0</v>
      </c>
      <c r="F100" t="b">
        <f t="shared" si="8"/>
        <v>1</v>
      </c>
      <c r="G100" t="b">
        <f t="shared" si="9"/>
        <v>1</v>
      </c>
      <c r="H100" t="b">
        <f t="shared" si="10"/>
        <v>0</v>
      </c>
    </row>
    <row r="101" spans="1:8">
      <c r="A101" s="4" t="s">
        <v>17</v>
      </c>
      <c r="B101" s="6">
        <v>4260</v>
      </c>
      <c r="C101" s="6">
        <v>2068</v>
      </c>
      <c r="D101" s="6">
        <v>2192</v>
      </c>
      <c r="E101" t="b">
        <f t="shared" si="7"/>
        <v>0</v>
      </c>
      <c r="F101" t="b">
        <f t="shared" si="8"/>
        <v>1</v>
      </c>
      <c r="G101" t="b">
        <f t="shared" si="9"/>
        <v>1</v>
      </c>
      <c r="H101" t="b">
        <f t="shared" si="10"/>
        <v>0</v>
      </c>
    </row>
    <row r="102" spans="1:8">
      <c r="A102" s="4" t="s">
        <v>18</v>
      </c>
      <c r="B102" s="6">
        <v>4008</v>
      </c>
      <c r="C102" s="6">
        <v>1913</v>
      </c>
      <c r="D102" s="6">
        <v>2095</v>
      </c>
      <c r="E102" t="b">
        <f t="shared" si="7"/>
        <v>0</v>
      </c>
      <c r="F102" t="b">
        <f t="shared" si="8"/>
        <v>1</v>
      </c>
      <c r="G102" t="b">
        <f t="shared" si="9"/>
        <v>1</v>
      </c>
      <c r="H102" t="b">
        <f t="shared" si="10"/>
        <v>0</v>
      </c>
    </row>
    <row r="103" spans="1:8">
      <c r="A103" s="4" t="s">
        <v>19</v>
      </c>
      <c r="B103" s="6">
        <v>3353</v>
      </c>
      <c r="C103" s="6">
        <v>1450</v>
      </c>
      <c r="D103" s="6">
        <v>1903</v>
      </c>
      <c r="E103" t="b">
        <f t="shared" si="7"/>
        <v>0</v>
      </c>
      <c r="F103" t="b">
        <f t="shared" si="8"/>
        <v>1</v>
      </c>
      <c r="G103" t="b">
        <f t="shared" si="9"/>
        <v>1</v>
      </c>
      <c r="H103" t="b">
        <f t="shared" si="10"/>
        <v>0</v>
      </c>
    </row>
    <row r="104" spans="1:8">
      <c r="A104" s="4" t="s">
        <v>5</v>
      </c>
      <c r="B104" s="6">
        <v>5758</v>
      </c>
      <c r="C104" s="6">
        <v>2031</v>
      </c>
      <c r="D104" s="6">
        <v>3727</v>
      </c>
      <c r="E104" t="b">
        <f t="shared" si="7"/>
        <v>1</v>
      </c>
      <c r="F104" t="b">
        <f t="shared" si="8"/>
        <v>0</v>
      </c>
      <c r="G104" t="b">
        <f t="shared" si="9"/>
        <v>1</v>
      </c>
      <c r="H104" t="b">
        <f t="shared" si="10"/>
        <v>0</v>
      </c>
    </row>
    <row r="105" spans="1:8">
      <c r="A105" s="4" t="s">
        <v>4</v>
      </c>
      <c r="B105" s="6">
        <f>SUM(B103:B104)</f>
        <v>9111</v>
      </c>
      <c r="C105" s="6">
        <f>SUM(C103:C104)</f>
        <v>3481</v>
      </c>
      <c r="D105" s="6">
        <f t="shared" ref="D105" si="13">SUM(D103:D104)</f>
        <v>5630</v>
      </c>
      <c r="E105" t="b">
        <f t="shared" si="7"/>
        <v>1</v>
      </c>
      <c r="F105" t="b">
        <f t="shared" si="8"/>
        <v>1</v>
      </c>
      <c r="G105" t="b">
        <f t="shared" si="9"/>
        <v>0</v>
      </c>
      <c r="H105" t="b">
        <f t="shared" si="10"/>
        <v>0</v>
      </c>
    </row>
    <row r="106" spans="1:8">
      <c r="A106" s="4" t="s">
        <v>126</v>
      </c>
      <c r="B106" s="6">
        <v>78411</v>
      </c>
      <c r="C106" s="6">
        <v>38886</v>
      </c>
      <c r="D106" s="6">
        <v>39525</v>
      </c>
      <c r="E106" t="b">
        <f t="shared" si="7"/>
        <v>1</v>
      </c>
      <c r="F106" t="b">
        <f t="shared" si="8"/>
        <v>1</v>
      </c>
      <c r="G106" t="b">
        <f t="shared" si="9"/>
        <v>1</v>
      </c>
      <c r="H106" t="b">
        <f t="shared" si="10"/>
        <v>1</v>
      </c>
    </row>
    <row r="107" spans="1:8">
      <c r="A107" s="4" t="s">
        <v>6</v>
      </c>
      <c r="B107" s="6">
        <v>4301</v>
      </c>
      <c r="C107" s="6">
        <v>2215</v>
      </c>
      <c r="D107" s="6">
        <v>2086</v>
      </c>
      <c r="E107" t="b">
        <f t="shared" si="7"/>
        <v>0</v>
      </c>
      <c r="F107" t="b">
        <f t="shared" si="8"/>
        <v>1</v>
      </c>
      <c r="G107" t="b">
        <f t="shared" si="9"/>
        <v>1</v>
      </c>
      <c r="H107" t="b">
        <f t="shared" si="10"/>
        <v>0</v>
      </c>
    </row>
    <row r="108" spans="1:8">
      <c r="A108" s="4" t="s">
        <v>7</v>
      </c>
      <c r="B108" s="6">
        <v>4858</v>
      </c>
      <c r="C108" s="6">
        <v>2536</v>
      </c>
      <c r="D108" s="6">
        <v>2322</v>
      </c>
      <c r="E108" t="b">
        <f t="shared" si="7"/>
        <v>0</v>
      </c>
      <c r="F108" t="b">
        <f t="shared" si="8"/>
        <v>1</v>
      </c>
      <c r="G108" t="b">
        <f t="shared" si="9"/>
        <v>1</v>
      </c>
      <c r="H108" t="b">
        <f t="shared" si="10"/>
        <v>0</v>
      </c>
    </row>
    <row r="109" spans="1:8">
      <c r="A109" s="4" t="s">
        <v>8</v>
      </c>
      <c r="B109" s="6">
        <v>4149</v>
      </c>
      <c r="C109" s="6">
        <v>2166</v>
      </c>
      <c r="D109" s="6">
        <v>1983</v>
      </c>
      <c r="E109" t="b">
        <f t="shared" si="7"/>
        <v>0</v>
      </c>
      <c r="F109" t="b">
        <f t="shared" si="8"/>
        <v>1</v>
      </c>
      <c r="G109" t="b">
        <f t="shared" si="9"/>
        <v>1</v>
      </c>
      <c r="H109" t="b">
        <f t="shared" si="10"/>
        <v>0</v>
      </c>
    </row>
    <row r="110" spans="1:8">
      <c r="A110" s="4" t="s">
        <v>9</v>
      </c>
      <c r="B110" s="6">
        <v>4587</v>
      </c>
      <c r="C110" s="6">
        <v>2408</v>
      </c>
      <c r="D110" s="6">
        <v>2179</v>
      </c>
      <c r="E110" t="b">
        <f t="shared" si="7"/>
        <v>0</v>
      </c>
      <c r="F110" t="b">
        <f t="shared" si="8"/>
        <v>1</v>
      </c>
      <c r="G110" t="b">
        <f t="shared" si="9"/>
        <v>1</v>
      </c>
      <c r="H110" t="b">
        <f t="shared" si="10"/>
        <v>0</v>
      </c>
    </row>
    <row r="111" spans="1:8">
      <c r="A111" s="4" t="s">
        <v>10</v>
      </c>
      <c r="B111" s="6">
        <v>5552</v>
      </c>
      <c r="C111" s="6">
        <v>2815</v>
      </c>
      <c r="D111" s="6">
        <v>2737</v>
      </c>
      <c r="E111" t="b">
        <f t="shared" si="7"/>
        <v>0</v>
      </c>
      <c r="F111" t="b">
        <f t="shared" si="8"/>
        <v>1</v>
      </c>
      <c r="G111" t="b">
        <f t="shared" si="9"/>
        <v>1</v>
      </c>
      <c r="H111" t="b">
        <f t="shared" si="10"/>
        <v>0</v>
      </c>
    </row>
    <row r="112" spans="1:8">
      <c r="A112" s="4" t="s">
        <v>11</v>
      </c>
      <c r="B112" s="6">
        <v>6218</v>
      </c>
      <c r="C112" s="6">
        <v>3210</v>
      </c>
      <c r="D112" s="6">
        <v>3008</v>
      </c>
      <c r="E112" t="b">
        <f t="shared" si="7"/>
        <v>0</v>
      </c>
      <c r="F112" t="b">
        <f t="shared" si="8"/>
        <v>1</v>
      </c>
      <c r="G112" t="b">
        <f t="shared" si="9"/>
        <v>1</v>
      </c>
      <c r="H112" t="b">
        <f t="shared" si="10"/>
        <v>0</v>
      </c>
    </row>
    <row r="113" spans="1:8">
      <c r="A113" s="4" t="s">
        <v>12</v>
      </c>
      <c r="B113" s="6">
        <v>6626</v>
      </c>
      <c r="C113" s="6">
        <v>3458</v>
      </c>
      <c r="D113" s="6">
        <v>3168</v>
      </c>
      <c r="E113" t="b">
        <f t="shared" si="7"/>
        <v>0</v>
      </c>
      <c r="F113" t="b">
        <f t="shared" si="8"/>
        <v>1</v>
      </c>
      <c r="G113" t="b">
        <f t="shared" si="9"/>
        <v>1</v>
      </c>
      <c r="H113" t="b">
        <f t="shared" si="10"/>
        <v>0</v>
      </c>
    </row>
    <row r="114" spans="1:8">
      <c r="A114" s="4" t="s">
        <v>13</v>
      </c>
      <c r="B114" s="6">
        <v>6054</v>
      </c>
      <c r="C114" s="6">
        <v>3160</v>
      </c>
      <c r="D114" s="6">
        <v>2894</v>
      </c>
      <c r="E114" t="b">
        <f t="shared" si="7"/>
        <v>0</v>
      </c>
      <c r="F114" t="b">
        <f t="shared" si="8"/>
        <v>1</v>
      </c>
      <c r="G114" t="b">
        <f t="shared" si="9"/>
        <v>1</v>
      </c>
      <c r="H114" t="b">
        <f t="shared" si="10"/>
        <v>0</v>
      </c>
    </row>
    <row r="115" spans="1:8">
      <c r="A115" s="4" t="s">
        <v>14</v>
      </c>
      <c r="B115" s="6">
        <v>5514</v>
      </c>
      <c r="C115" s="6">
        <v>2788</v>
      </c>
      <c r="D115" s="6">
        <v>2726</v>
      </c>
      <c r="E115" t="b">
        <f t="shared" si="7"/>
        <v>0</v>
      </c>
      <c r="F115" t="b">
        <f t="shared" si="8"/>
        <v>1</v>
      </c>
      <c r="G115" t="b">
        <f t="shared" si="9"/>
        <v>1</v>
      </c>
      <c r="H115" t="b">
        <f t="shared" si="10"/>
        <v>0</v>
      </c>
    </row>
    <row r="116" spans="1:8">
      <c r="A116" s="4" t="s">
        <v>15</v>
      </c>
      <c r="B116" s="6">
        <v>4695</v>
      </c>
      <c r="C116" s="6">
        <v>2385</v>
      </c>
      <c r="D116" s="6">
        <v>2310</v>
      </c>
      <c r="E116" t="b">
        <f t="shared" si="7"/>
        <v>0</v>
      </c>
      <c r="F116" t="b">
        <f t="shared" si="8"/>
        <v>1</v>
      </c>
      <c r="G116" t="b">
        <f t="shared" si="9"/>
        <v>1</v>
      </c>
      <c r="H116" t="b">
        <f t="shared" si="10"/>
        <v>0</v>
      </c>
    </row>
    <row r="117" spans="1:8">
      <c r="A117" s="4" t="s">
        <v>16</v>
      </c>
      <c r="B117" s="6">
        <v>4963</v>
      </c>
      <c r="C117" s="6">
        <v>2509</v>
      </c>
      <c r="D117" s="6">
        <v>2454</v>
      </c>
      <c r="E117" t="b">
        <f t="shared" si="7"/>
        <v>0</v>
      </c>
      <c r="F117" t="b">
        <f t="shared" si="8"/>
        <v>1</v>
      </c>
      <c r="G117" t="b">
        <f t="shared" si="9"/>
        <v>1</v>
      </c>
      <c r="H117" t="b">
        <f t="shared" si="10"/>
        <v>0</v>
      </c>
    </row>
    <row r="118" spans="1:8">
      <c r="A118" s="4" t="s">
        <v>17</v>
      </c>
      <c r="B118" s="6">
        <v>5448</v>
      </c>
      <c r="C118" s="6">
        <v>2746</v>
      </c>
      <c r="D118" s="6">
        <v>2702</v>
      </c>
      <c r="E118" t="b">
        <f t="shared" si="7"/>
        <v>0</v>
      </c>
      <c r="F118" t="b">
        <f t="shared" si="8"/>
        <v>1</v>
      </c>
      <c r="G118" t="b">
        <f t="shared" si="9"/>
        <v>1</v>
      </c>
      <c r="H118" t="b">
        <f t="shared" si="10"/>
        <v>0</v>
      </c>
    </row>
    <row r="119" spans="1:8">
      <c r="A119" s="4" t="s">
        <v>18</v>
      </c>
      <c r="B119" s="6">
        <v>4924</v>
      </c>
      <c r="C119" s="6">
        <v>2391</v>
      </c>
      <c r="D119" s="6">
        <v>2533</v>
      </c>
      <c r="E119" t="b">
        <f t="shared" si="7"/>
        <v>0</v>
      </c>
      <c r="F119" t="b">
        <f t="shared" si="8"/>
        <v>1</v>
      </c>
      <c r="G119" t="b">
        <f t="shared" si="9"/>
        <v>1</v>
      </c>
      <c r="H119" t="b">
        <f t="shared" si="10"/>
        <v>0</v>
      </c>
    </row>
    <row r="120" spans="1:8">
      <c r="A120" s="4" t="s">
        <v>19</v>
      </c>
      <c r="B120" s="6">
        <v>3928</v>
      </c>
      <c r="C120" s="6">
        <v>1774</v>
      </c>
      <c r="D120" s="6">
        <v>2154</v>
      </c>
      <c r="E120" t="b">
        <f t="shared" si="7"/>
        <v>0</v>
      </c>
      <c r="F120" t="b">
        <f t="shared" si="8"/>
        <v>1</v>
      </c>
      <c r="G120" t="b">
        <f t="shared" si="9"/>
        <v>1</v>
      </c>
      <c r="H120" t="b">
        <f t="shared" si="10"/>
        <v>0</v>
      </c>
    </row>
    <row r="121" spans="1:8">
      <c r="A121" s="4" t="s">
        <v>5</v>
      </c>
      <c r="B121" s="6">
        <v>6594</v>
      </c>
      <c r="C121" s="6">
        <v>2325</v>
      </c>
      <c r="D121" s="6">
        <v>4269</v>
      </c>
      <c r="E121" t="b">
        <f t="shared" si="7"/>
        <v>1</v>
      </c>
      <c r="F121" t="b">
        <f t="shared" si="8"/>
        <v>0</v>
      </c>
      <c r="G121" t="b">
        <f t="shared" si="9"/>
        <v>1</v>
      </c>
      <c r="H121" t="b">
        <f t="shared" si="10"/>
        <v>0</v>
      </c>
    </row>
    <row r="122" spans="1:8">
      <c r="A122" s="4" t="s">
        <v>4</v>
      </c>
      <c r="B122" s="6">
        <f>SUM(B120:B121)</f>
        <v>10522</v>
      </c>
      <c r="C122" s="6">
        <f>SUM(C120:C121)</f>
        <v>4099</v>
      </c>
      <c r="D122" s="6">
        <f t="shared" ref="D122" si="14">SUM(D120:D121)</f>
        <v>6423</v>
      </c>
      <c r="E122" t="b">
        <f t="shared" si="7"/>
        <v>1</v>
      </c>
      <c r="F122" t="b">
        <f t="shared" si="8"/>
        <v>1</v>
      </c>
      <c r="G122" t="b">
        <f t="shared" si="9"/>
        <v>0</v>
      </c>
      <c r="H122" t="b">
        <f t="shared" si="10"/>
        <v>0</v>
      </c>
    </row>
    <row r="123" spans="1:8">
      <c r="A123" s="4" t="s">
        <v>127</v>
      </c>
      <c r="B123" s="6">
        <v>113680</v>
      </c>
      <c r="C123" s="6">
        <v>56262</v>
      </c>
      <c r="D123" s="6">
        <v>57418</v>
      </c>
      <c r="E123" t="b">
        <f t="shared" si="7"/>
        <v>1</v>
      </c>
      <c r="F123" t="b">
        <f t="shared" si="8"/>
        <v>1</v>
      </c>
      <c r="G123" t="b">
        <f t="shared" si="9"/>
        <v>1</v>
      </c>
      <c r="H123" t="b">
        <f t="shared" si="10"/>
        <v>1</v>
      </c>
    </row>
    <row r="124" spans="1:8">
      <c r="A124" s="4" t="s">
        <v>6</v>
      </c>
      <c r="B124" s="6">
        <v>5604</v>
      </c>
      <c r="C124" s="6">
        <v>2947</v>
      </c>
      <c r="D124" s="6">
        <v>2657</v>
      </c>
      <c r="E124" t="b">
        <f t="shared" si="7"/>
        <v>0</v>
      </c>
      <c r="F124" t="b">
        <f t="shared" si="8"/>
        <v>1</v>
      </c>
      <c r="G124" t="b">
        <f t="shared" si="9"/>
        <v>1</v>
      </c>
      <c r="H124" t="b">
        <f t="shared" si="10"/>
        <v>0</v>
      </c>
    </row>
    <row r="125" spans="1:8">
      <c r="A125" s="4" t="s">
        <v>7</v>
      </c>
      <c r="B125" s="6">
        <v>7271</v>
      </c>
      <c r="C125" s="6">
        <v>3715</v>
      </c>
      <c r="D125" s="6">
        <v>3556</v>
      </c>
      <c r="E125" t="b">
        <f t="shared" si="7"/>
        <v>0</v>
      </c>
      <c r="F125" t="b">
        <f t="shared" si="8"/>
        <v>1</v>
      </c>
      <c r="G125" t="b">
        <f t="shared" si="9"/>
        <v>1</v>
      </c>
      <c r="H125" t="b">
        <f t="shared" si="10"/>
        <v>0</v>
      </c>
    </row>
    <row r="126" spans="1:8">
      <c r="A126" s="4" t="s">
        <v>8</v>
      </c>
      <c r="B126" s="6">
        <v>6571</v>
      </c>
      <c r="C126" s="6">
        <v>3433</v>
      </c>
      <c r="D126" s="6">
        <v>3138</v>
      </c>
      <c r="E126" t="b">
        <f t="shared" si="7"/>
        <v>0</v>
      </c>
      <c r="F126" t="b">
        <f t="shared" si="8"/>
        <v>1</v>
      </c>
      <c r="G126" t="b">
        <f t="shared" si="9"/>
        <v>1</v>
      </c>
      <c r="H126" t="b">
        <f t="shared" si="10"/>
        <v>0</v>
      </c>
    </row>
    <row r="127" spans="1:8">
      <c r="A127" s="4" t="s">
        <v>9</v>
      </c>
      <c r="B127" s="6">
        <v>6652</v>
      </c>
      <c r="C127" s="6">
        <v>3384</v>
      </c>
      <c r="D127" s="6">
        <v>3268</v>
      </c>
      <c r="E127" t="b">
        <f t="shared" si="7"/>
        <v>0</v>
      </c>
      <c r="F127" t="b">
        <f t="shared" si="8"/>
        <v>1</v>
      </c>
      <c r="G127" t="b">
        <f t="shared" si="9"/>
        <v>1</v>
      </c>
      <c r="H127" t="b">
        <f t="shared" si="10"/>
        <v>0</v>
      </c>
    </row>
    <row r="128" spans="1:8">
      <c r="A128" s="4" t="s">
        <v>10</v>
      </c>
      <c r="B128" s="6">
        <v>7674</v>
      </c>
      <c r="C128" s="6">
        <v>3923</v>
      </c>
      <c r="D128" s="6">
        <v>3751</v>
      </c>
      <c r="E128" t="b">
        <f t="shared" si="7"/>
        <v>0</v>
      </c>
      <c r="F128" t="b">
        <f t="shared" si="8"/>
        <v>1</v>
      </c>
      <c r="G128" t="b">
        <f t="shared" si="9"/>
        <v>1</v>
      </c>
      <c r="H128" t="b">
        <f t="shared" si="10"/>
        <v>0</v>
      </c>
    </row>
    <row r="129" spans="1:8">
      <c r="A129" s="4" t="s">
        <v>11</v>
      </c>
      <c r="B129" s="6">
        <v>7916</v>
      </c>
      <c r="C129" s="6">
        <v>4021</v>
      </c>
      <c r="D129" s="6">
        <v>3895</v>
      </c>
      <c r="E129" t="b">
        <f t="shared" si="7"/>
        <v>0</v>
      </c>
      <c r="F129" t="b">
        <f t="shared" si="8"/>
        <v>1</v>
      </c>
      <c r="G129" t="b">
        <f t="shared" si="9"/>
        <v>1</v>
      </c>
      <c r="H129" t="b">
        <f t="shared" si="10"/>
        <v>0</v>
      </c>
    </row>
    <row r="130" spans="1:8">
      <c r="A130" s="4" t="s">
        <v>12</v>
      </c>
      <c r="B130" s="6">
        <v>9191</v>
      </c>
      <c r="C130" s="6">
        <v>4600</v>
      </c>
      <c r="D130" s="6">
        <v>4591</v>
      </c>
      <c r="E130" t="b">
        <f t="shared" si="7"/>
        <v>0</v>
      </c>
      <c r="F130" t="b">
        <f t="shared" si="8"/>
        <v>1</v>
      </c>
      <c r="G130" t="b">
        <f t="shared" si="9"/>
        <v>1</v>
      </c>
      <c r="H130" t="b">
        <f t="shared" si="10"/>
        <v>0</v>
      </c>
    </row>
    <row r="131" spans="1:8">
      <c r="A131" s="4" t="s">
        <v>13</v>
      </c>
      <c r="B131" s="6">
        <v>9583</v>
      </c>
      <c r="C131" s="6">
        <v>4711</v>
      </c>
      <c r="D131" s="6">
        <v>4872</v>
      </c>
      <c r="E131" t="b">
        <f t="shared" si="7"/>
        <v>0</v>
      </c>
      <c r="F131" t="b">
        <f t="shared" si="8"/>
        <v>1</v>
      </c>
      <c r="G131" t="b">
        <f t="shared" si="9"/>
        <v>1</v>
      </c>
      <c r="H131" t="b">
        <f t="shared" si="10"/>
        <v>0</v>
      </c>
    </row>
    <row r="132" spans="1:8">
      <c r="A132" s="4" t="s">
        <v>14</v>
      </c>
      <c r="B132" s="6">
        <v>9399</v>
      </c>
      <c r="C132" s="6">
        <v>4778</v>
      </c>
      <c r="D132" s="6">
        <v>4621</v>
      </c>
      <c r="E132" t="b">
        <f t="shared" si="7"/>
        <v>0</v>
      </c>
      <c r="F132" t="b">
        <f t="shared" si="8"/>
        <v>1</v>
      </c>
      <c r="G132" t="b">
        <f t="shared" si="9"/>
        <v>1</v>
      </c>
      <c r="H132" t="b">
        <f t="shared" si="10"/>
        <v>0</v>
      </c>
    </row>
    <row r="133" spans="1:8">
      <c r="A133" s="4" t="s">
        <v>15</v>
      </c>
      <c r="B133" s="6">
        <v>7848</v>
      </c>
      <c r="C133" s="6">
        <v>4010</v>
      </c>
      <c r="D133" s="6">
        <v>3838</v>
      </c>
      <c r="E133" t="b">
        <f t="shared" ref="E133:E196" si="15">IFERROR(IF(SEARCH(" - ",A133)&gt;0,FALSE,TRUE),TRUE)</f>
        <v>0</v>
      </c>
      <c r="F133" t="b">
        <f t="shared" ref="F133:F196" si="16">IFERROR(IF(SEARCH("70",A133)&gt;0,FALSE,TRUE),TRUE)</f>
        <v>1</v>
      </c>
      <c r="G133" t="b">
        <f t="shared" ref="G133:G196" si="17">IFERROR(IF(SEARCH("65+",A133)&gt;0,FALSE,TRUE),TRUE)</f>
        <v>1</v>
      </c>
      <c r="H133" t="b">
        <f t="shared" ref="H133:H196" si="18">AND(E133:G133)</f>
        <v>0</v>
      </c>
    </row>
    <row r="134" spans="1:8">
      <c r="A134" s="4" t="s">
        <v>16</v>
      </c>
      <c r="B134" s="6">
        <v>7189</v>
      </c>
      <c r="C134" s="6">
        <v>3614</v>
      </c>
      <c r="D134" s="6">
        <v>3575</v>
      </c>
      <c r="E134" t="b">
        <f t="shared" si="15"/>
        <v>0</v>
      </c>
      <c r="F134" t="b">
        <f t="shared" si="16"/>
        <v>1</v>
      </c>
      <c r="G134" t="b">
        <f t="shared" si="17"/>
        <v>1</v>
      </c>
      <c r="H134" t="b">
        <f t="shared" si="18"/>
        <v>0</v>
      </c>
    </row>
    <row r="135" spans="1:8">
      <c r="A135" s="4" t="s">
        <v>17</v>
      </c>
      <c r="B135" s="6">
        <v>7849</v>
      </c>
      <c r="C135" s="6">
        <v>3952</v>
      </c>
      <c r="D135" s="6">
        <v>3897</v>
      </c>
      <c r="E135" t="b">
        <f t="shared" si="15"/>
        <v>0</v>
      </c>
      <c r="F135" t="b">
        <f t="shared" si="16"/>
        <v>1</v>
      </c>
      <c r="G135" t="b">
        <f t="shared" si="17"/>
        <v>1</v>
      </c>
      <c r="H135" t="b">
        <f t="shared" si="18"/>
        <v>0</v>
      </c>
    </row>
    <row r="136" spans="1:8">
      <c r="A136" s="4" t="s">
        <v>18</v>
      </c>
      <c r="B136" s="6">
        <v>6985</v>
      </c>
      <c r="C136" s="6">
        <v>3391</v>
      </c>
      <c r="D136" s="6">
        <v>3594</v>
      </c>
      <c r="E136" t="b">
        <f t="shared" si="15"/>
        <v>0</v>
      </c>
      <c r="F136" t="b">
        <f t="shared" si="16"/>
        <v>1</v>
      </c>
      <c r="G136" t="b">
        <f t="shared" si="17"/>
        <v>1</v>
      </c>
      <c r="H136" t="b">
        <f t="shared" si="18"/>
        <v>0</v>
      </c>
    </row>
    <row r="137" spans="1:8">
      <c r="A137" s="4" t="s">
        <v>19</v>
      </c>
      <c r="B137" s="6">
        <v>5699</v>
      </c>
      <c r="C137" s="6">
        <v>2664</v>
      </c>
      <c r="D137" s="6">
        <v>3035</v>
      </c>
      <c r="E137" t="b">
        <f t="shared" si="15"/>
        <v>0</v>
      </c>
      <c r="F137" t="b">
        <f t="shared" si="16"/>
        <v>1</v>
      </c>
      <c r="G137" t="b">
        <f t="shared" si="17"/>
        <v>1</v>
      </c>
      <c r="H137" t="b">
        <f t="shared" si="18"/>
        <v>0</v>
      </c>
    </row>
    <row r="138" spans="1:8">
      <c r="A138" s="4" t="s">
        <v>5</v>
      </c>
      <c r="B138" s="6">
        <v>8249</v>
      </c>
      <c r="C138" s="6">
        <v>3119</v>
      </c>
      <c r="D138" s="6">
        <v>5130</v>
      </c>
      <c r="E138" t="b">
        <f t="shared" si="15"/>
        <v>1</v>
      </c>
      <c r="F138" t="b">
        <f t="shared" si="16"/>
        <v>0</v>
      </c>
      <c r="G138" t="b">
        <f t="shared" si="17"/>
        <v>1</v>
      </c>
      <c r="H138" t="b">
        <f t="shared" si="18"/>
        <v>0</v>
      </c>
    </row>
    <row r="139" spans="1:8">
      <c r="A139" s="4" t="s">
        <v>4</v>
      </c>
      <c r="B139" s="6">
        <f>SUM(B137:B138)</f>
        <v>13948</v>
      </c>
      <c r="C139" s="6">
        <f>SUM(C137:C138)</f>
        <v>5783</v>
      </c>
      <c r="D139" s="6">
        <f t="shared" ref="D139" si="19">SUM(D137:D138)</f>
        <v>8165</v>
      </c>
      <c r="E139" t="b">
        <f t="shared" si="15"/>
        <v>1</v>
      </c>
      <c r="F139" t="b">
        <f t="shared" si="16"/>
        <v>1</v>
      </c>
      <c r="G139" t="b">
        <f t="shared" si="17"/>
        <v>0</v>
      </c>
      <c r="H139" t="b">
        <f t="shared" si="18"/>
        <v>0</v>
      </c>
    </row>
    <row r="140" spans="1:8">
      <c r="A140" s="4" t="s">
        <v>128</v>
      </c>
      <c r="B140" s="6">
        <v>52345</v>
      </c>
      <c r="C140" s="6">
        <v>25713</v>
      </c>
      <c r="D140" s="6">
        <v>26632</v>
      </c>
      <c r="E140" t="b">
        <f t="shared" si="15"/>
        <v>1</v>
      </c>
      <c r="F140" t="b">
        <f t="shared" si="16"/>
        <v>1</v>
      </c>
      <c r="G140" t="b">
        <f t="shared" si="17"/>
        <v>1</v>
      </c>
      <c r="H140" t="b">
        <f t="shared" si="18"/>
        <v>1</v>
      </c>
    </row>
    <row r="141" spans="1:8">
      <c r="A141" s="4" t="s">
        <v>6</v>
      </c>
      <c r="B141" s="6">
        <v>2591</v>
      </c>
      <c r="C141" s="6">
        <v>1343</v>
      </c>
      <c r="D141" s="6">
        <v>1248</v>
      </c>
      <c r="E141" t="b">
        <f t="shared" si="15"/>
        <v>0</v>
      </c>
      <c r="F141" t="b">
        <f t="shared" si="16"/>
        <v>1</v>
      </c>
      <c r="G141" t="b">
        <f t="shared" si="17"/>
        <v>1</v>
      </c>
      <c r="H141" t="b">
        <f t="shared" si="18"/>
        <v>0</v>
      </c>
    </row>
    <row r="142" spans="1:8">
      <c r="A142" s="4" t="s">
        <v>7</v>
      </c>
      <c r="B142" s="6">
        <v>3057</v>
      </c>
      <c r="C142" s="6">
        <v>1588</v>
      </c>
      <c r="D142" s="6">
        <v>1469</v>
      </c>
      <c r="E142" t="b">
        <f t="shared" si="15"/>
        <v>0</v>
      </c>
      <c r="F142" t="b">
        <f t="shared" si="16"/>
        <v>1</v>
      </c>
      <c r="G142" t="b">
        <f t="shared" si="17"/>
        <v>1</v>
      </c>
      <c r="H142" t="b">
        <f t="shared" si="18"/>
        <v>0</v>
      </c>
    </row>
    <row r="143" spans="1:8">
      <c r="A143" s="4" t="s">
        <v>8</v>
      </c>
      <c r="B143" s="6">
        <v>2753</v>
      </c>
      <c r="C143" s="6">
        <v>1400</v>
      </c>
      <c r="D143" s="6">
        <v>1353</v>
      </c>
      <c r="E143" t="b">
        <f t="shared" si="15"/>
        <v>0</v>
      </c>
      <c r="F143" t="b">
        <f t="shared" si="16"/>
        <v>1</v>
      </c>
      <c r="G143" t="b">
        <f t="shared" si="17"/>
        <v>1</v>
      </c>
      <c r="H143" t="b">
        <f t="shared" si="18"/>
        <v>0</v>
      </c>
    </row>
    <row r="144" spans="1:8">
      <c r="A144" s="4" t="s">
        <v>9</v>
      </c>
      <c r="B144" s="6">
        <v>2929</v>
      </c>
      <c r="C144" s="6">
        <v>1493</v>
      </c>
      <c r="D144" s="6">
        <v>1436</v>
      </c>
      <c r="E144" t="b">
        <f t="shared" si="15"/>
        <v>0</v>
      </c>
      <c r="F144" t="b">
        <f t="shared" si="16"/>
        <v>1</v>
      </c>
      <c r="G144" t="b">
        <f t="shared" si="17"/>
        <v>1</v>
      </c>
      <c r="H144" t="b">
        <f t="shared" si="18"/>
        <v>0</v>
      </c>
    </row>
    <row r="145" spans="1:8">
      <c r="A145" s="4" t="s">
        <v>10</v>
      </c>
      <c r="B145" s="6">
        <v>3582</v>
      </c>
      <c r="C145" s="6">
        <v>1832</v>
      </c>
      <c r="D145" s="6">
        <v>1750</v>
      </c>
      <c r="E145" t="b">
        <f t="shared" si="15"/>
        <v>0</v>
      </c>
      <c r="F145" t="b">
        <f t="shared" si="16"/>
        <v>1</v>
      </c>
      <c r="G145" t="b">
        <f t="shared" si="17"/>
        <v>1</v>
      </c>
      <c r="H145" t="b">
        <f t="shared" si="18"/>
        <v>0</v>
      </c>
    </row>
    <row r="146" spans="1:8">
      <c r="A146" s="4" t="s">
        <v>11</v>
      </c>
      <c r="B146" s="6">
        <v>3915</v>
      </c>
      <c r="C146" s="6">
        <v>2031</v>
      </c>
      <c r="D146" s="6">
        <v>1884</v>
      </c>
      <c r="E146" t="b">
        <f t="shared" si="15"/>
        <v>0</v>
      </c>
      <c r="F146" t="b">
        <f t="shared" si="16"/>
        <v>1</v>
      </c>
      <c r="G146" t="b">
        <f t="shared" si="17"/>
        <v>1</v>
      </c>
      <c r="H146" t="b">
        <f t="shared" si="18"/>
        <v>0</v>
      </c>
    </row>
    <row r="147" spans="1:8">
      <c r="A147" s="4" t="s">
        <v>12</v>
      </c>
      <c r="B147" s="6">
        <v>4493</v>
      </c>
      <c r="C147" s="6">
        <v>2295</v>
      </c>
      <c r="D147" s="6">
        <v>2198</v>
      </c>
      <c r="E147" t="b">
        <f t="shared" si="15"/>
        <v>0</v>
      </c>
      <c r="F147" t="b">
        <f t="shared" si="16"/>
        <v>1</v>
      </c>
      <c r="G147" t="b">
        <f t="shared" si="17"/>
        <v>1</v>
      </c>
      <c r="H147" t="b">
        <f t="shared" si="18"/>
        <v>0</v>
      </c>
    </row>
    <row r="148" spans="1:8">
      <c r="A148" s="4" t="s">
        <v>13</v>
      </c>
      <c r="B148" s="6">
        <v>4034</v>
      </c>
      <c r="C148" s="6">
        <v>2047</v>
      </c>
      <c r="D148" s="6">
        <v>1987</v>
      </c>
      <c r="E148" t="b">
        <f t="shared" si="15"/>
        <v>0</v>
      </c>
      <c r="F148" t="b">
        <f t="shared" si="16"/>
        <v>1</v>
      </c>
      <c r="G148" t="b">
        <f t="shared" si="17"/>
        <v>1</v>
      </c>
      <c r="H148" t="b">
        <f t="shared" si="18"/>
        <v>0</v>
      </c>
    </row>
    <row r="149" spans="1:8">
      <c r="A149" s="4" t="s">
        <v>14</v>
      </c>
      <c r="B149" s="6">
        <v>3739</v>
      </c>
      <c r="C149" s="6">
        <v>1903</v>
      </c>
      <c r="D149" s="6">
        <v>1836</v>
      </c>
      <c r="E149" t="b">
        <f t="shared" si="15"/>
        <v>0</v>
      </c>
      <c r="F149" t="b">
        <f t="shared" si="16"/>
        <v>1</v>
      </c>
      <c r="G149" t="b">
        <f t="shared" si="17"/>
        <v>1</v>
      </c>
      <c r="H149" t="b">
        <f t="shared" si="18"/>
        <v>0</v>
      </c>
    </row>
    <row r="150" spans="1:8">
      <c r="A150" s="4" t="s">
        <v>15</v>
      </c>
      <c r="B150" s="6">
        <v>3263</v>
      </c>
      <c r="C150" s="6">
        <v>1647</v>
      </c>
      <c r="D150" s="6">
        <v>1616</v>
      </c>
      <c r="E150" t="b">
        <f t="shared" si="15"/>
        <v>0</v>
      </c>
      <c r="F150" t="b">
        <f t="shared" si="16"/>
        <v>1</v>
      </c>
      <c r="G150" t="b">
        <f t="shared" si="17"/>
        <v>1</v>
      </c>
      <c r="H150" t="b">
        <f t="shared" si="18"/>
        <v>0</v>
      </c>
    </row>
    <row r="151" spans="1:8">
      <c r="A151" s="4" t="s">
        <v>16</v>
      </c>
      <c r="B151" s="6">
        <v>3358</v>
      </c>
      <c r="C151" s="6">
        <v>1668</v>
      </c>
      <c r="D151" s="6">
        <v>1690</v>
      </c>
      <c r="E151" t="b">
        <f t="shared" si="15"/>
        <v>0</v>
      </c>
      <c r="F151" t="b">
        <f t="shared" si="16"/>
        <v>1</v>
      </c>
      <c r="G151" t="b">
        <f t="shared" si="17"/>
        <v>1</v>
      </c>
      <c r="H151" t="b">
        <f t="shared" si="18"/>
        <v>0</v>
      </c>
    </row>
    <row r="152" spans="1:8">
      <c r="A152" s="4" t="s">
        <v>17</v>
      </c>
      <c r="B152" s="6">
        <v>3847</v>
      </c>
      <c r="C152" s="6">
        <v>1903</v>
      </c>
      <c r="D152" s="6">
        <v>1944</v>
      </c>
      <c r="E152" t="b">
        <f t="shared" si="15"/>
        <v>0</v>
      </c>
      <c r="F152" t="b">
        <f t="shared" si="16"/>
        <v>1</v>
      </c>
      <c r="G152" t="b">
        <f t="shared" si="17"/>
        <v>1</v>
      </c>
      <c r="H152" t="b">
        <f t="shared" si="18"/>
        <v>0</v>
      </c>
    </row>
    <row r="153" spans="1:8">
      <c r="A153" s="4" t="s">
        <v>18</v>
      </c>
      <c r="B153" s="6">
        <v>3520</v>
      </c>
      <c r="C153" s="6">
        <v>1686</v>
      </c>
      <c r="D153" s="6">
        <v>1834</v>
      </c>
      <c r="E153" t="b">
        <f t="shared" si="15"/>
        <v>0</v>
      </c>
      <c r="F153" t="b">
        <f t="shared" si="16"/>
        <v>1</v>
      </c>
      <c r="G153" t="b">
        <f t="shared" si="17"/>
        <v>1</v>
      </c>
      <c r="H153" t="b">
        <f t="shared" si="18"/>
        <v>0</v>
      </c>
    </row>
    <row r="154" spans="1:8">
      <c r="A154" s="4" t="s">
        <v>19</v>
      </c>
      <c r="B154" s="6">
        <v>2746</v>
      </c>
      <c r="C154" s="6">
        <v>1238</v>
      </c>
      <c r="D154" s="6">
        <v>1508</v>
      </c>
      <c r="E154" t="b">
        <f t="shared" si="15"/>
        <v>0</v>
      </c>
      <c r="F154" t="b">
        <f t="shared" si="16"/>
        <v>1</v>
      </c>
      <c r="G154" t="b">
        <f t="shared" si="17"/>
        <v>1</v>
      </c>
      <c r="H154" t="b">
        <f t="shared" si="18"/>
        <v>0</v>
      </c>
    </row>
    <row r="155" spans="1:8">
      <c r="A155" s="4" t="s">
        <v>5</v>
      </c>
      <c r="B155" s="6">
        <v>4518</v>
      </c>
      <c r="C155" s="6">
        <v>1639</v>
      </c>
      <c r="D155" s="6">
        <v>2879</v>
      </c>
      <c r="E155" t="b">
        <f t="shared" si="15"/>
        <v>1</v>
      </c>
      <c r="F155" t="b">
        <f t="shared" si="16"/>
        <v>0</v>
      </c>
      <c r="G155" t="b">
        <f t="shared" si="17"/>
        <v>1</v>
      </c>
      <c r="H155" t="b">
        <f t="shared" si="18"/>
        <v>0</v>
      </c>
    </row>
    <row r="156" spans="1:8">
      <c r="A156" s="4" t="s">
        <v>4</v>
      </c>
      <c r="B156" s="6">
        <f>SUM(B154:B155)</f>
        <v>7264</v>
      </c>
      <c r="C156" s="6">
        <f>SUM(C154:C155)</f>
        <v>2877</v>
      </c>
      <c r="D156" s="6">
        <f t="shared" ref="D156" si="20">SUM(D154:D155)</f>
        <v>4387</v>
      </c>
      <c r="E156" t="b">
        <f t="shared" si="15"/>
        <v>1</v>
      </c>
      <c r="F156" t="b">
        <f t="shared" si="16"/>
        <v>1</v>
      </c>
      <c r="G156" t="b">
        <f t="shared" si="17"/>
        <v>0</v>
      </c>
      <c r="H156" t="b">
        <f t="shared" si="18"/>
        <v>0</v>
      </c>
    </row>
    <row r="157" spans="1:8">
      <c r="A157" s="4" t="s">
        <v>36</v>
      </c>
      <c r="B157" s="6">
        <v>45290</v>
      </c>
      <c r="C157" s="6">
        <v>22408</v>
      </c>
      <c r="D157" s="6">
        <v>22882</v>
      </c>
      <c r="E157" t="b">
        <f t="shared" si="15"/>
        <v>1</v>
      </c>
      <c r="F157" t="b">
        <f t="shared" si="16"/>
        <v>1</v>
      </c>
      <c r="G157" t="b">
        <f t="shared" si="17"/>
        <v>1</v>
      </c>
      <c r="H157" t="b">
        <f t="shared" si="18"/>
        <v>1</v>
      </c>
    </row>
    <row r="158" spans="1:8">
      <c r="A158" s="4" t="s">
        <v>6</v>
      </c>
      <c r="B158" s="6">
        <v>2336</v>
      </c>
      <c r="C158" s="6">
        <v>1165</v>
      </c>
      <c r="D158" s="6">
        <v>1171</v>
      </c>
      <c r="E158" t="b">
        <f t="shared" si="15"/>
        <v>0</v>
      </c>
      <c r="F158" t="b">
        <f t="shared" si="16"/>
        <v>1</v>
      </c>
      <c r="G158" t="b">
        <f t="shared" si="17"/>
        <v>1</v>
      </c>
      <c r="H158" t="b">
        <f t="shared" si="18"/>
        <v>0</v>
      </c>
    </row>
    <row r="159" spans="1:8">
      <c r="A159" s="4" t="s">
        <v>7</v>
      </c>
      <c r="B159" s="6">
        <v>2582</v>
      </c>
      <c r="C159" s="6">
        <v>1350</v>
      </c>
      <c r="D159" s="6">
        <v>1232</v>
      </c>
      <c r="E159" t="b">
        <f t="shared" si="15"/>
        <v>0</v>
      </c>
      <c r="F159" t="b">
        <f t="shared" si="16"/>
        <v>1</v>
      </c>
      <c r="G159" t="b">
        <f t="shared" si="17"/>
        <v>1</v>
      </c>
      <c r="H159" t="b">
        <f t="shared" si="18"/>
        <v>0</v>
      </c>
    </row>
    <row r="160" spans="1:8">
      <c r="A160" s="4" t="s">
        <v>8</v>
      </c>
      <c r="B160" s="6">
        <v>2431</v>
      </c>
      <c r="C160" s="6">
        <v>1257</v>
      </c>
      <c r="D160" s="6">
        <v>1174</v>
      </c>
      <c r="E160" t="b">
        <f t="shared" si="15"/>
        <v>0</v>
      </c>
      <c r="F160" t="b">
        <f t="shared" si="16"/>
        <v>1</v>
      </c>
      <c r="G160" t="b">
        <f t="shared" si="17"/>
        <v>1</v>
      </c>
      <c r="H160" t="b">
        <f t="shared" si="18"/>
        <v>0</v>
      </c>
    </row>
    <row r="161" spans="1:8">
      <c r="A161" s="4" t="s">
        <v>9</v>
      </c>
      <c r="B161" s="6">
        <v>2658</v>
      </c>
      <c r="C161" s="6">
        <v>1366</v>
      </c>
      <c r="D161" s="6">
        <v>1292</v>
      </c>
      <c r="E161" t="b">
        <f t="shared" si="15"/>
        <v>0</v>
      </c>
      <c r="F161" t="b">
        <f t="shared" si="16"/>
        <v>1</v>
      </c>
      <c r="G161" t="b">
        <f t="shared" si="17"/>
        <v>1</v>
      </c>
      <c r="H161" t="b">
        <f t="shared" si="18"/>
        <v>0</v>
      </c>
    </row>
    <row r="162" spans="1:8">
      <c r="A162" s="4" t="s">
        <v>10</v>
      </c>
      <c r="B162" s="6">
        <v>3343</v>
      </c>
      <c r="C162" s="6">
        <v>1676</v>
      </c>
      <c r="D162" s="6">
        <v>1667</v>
      </c>
      <c r="E162" t="b">
        <f t="shared" si="15"/>
        <v>0</v>
      </c>
      <c r="F162" t="b">
        <f t="shared" si="16"/>
        <v>1</v>
      </c>
      <c r="G162" t="b">
        <f t="shared" si="17"/>
        <v>1</v>
      </c>
      <c r="H162" t="b">
        <f t="shared" si="18"/>
        <v>0</v>
      </c>
    </row>
    <row r="163" spans="1:8">
      <c r="A163" s="4" t="s">
        <v>11</v>
      </c>
      <c r="B163" s="6">
        <v>3564</v>
      </c>
      <c r="C163" s="6">
        <v>1785</v>
      </c>
      <c r="D163" s="6">
        <v>1779</v>
      </c>
      <c r="E163" t="b">
        <f t="shared" si="15"/>
        <v>0</v>
      </c>
      <c r="F163" t="b">
        <f t="shared" si="16"/>
        <v>1</v>
      </c>
      <c r="G163" t="b">
        <f t="shared" si="17"/>
        <v>1</v>
      </c>
      <c r="H163" t="b">
        <f t="shared" si="18"/>
        <v>0</v>
      </c>
    </row>
    <row r="164" spans="1:8">
      <c r="A164" s="4" t="s">
        <v>12</v>
      </c>
      <c r="B164" s="6">
        <v>3674</v>
      </c>
      <c r="C164" s="6">
        <v>1965</v>
      </c>
      <c r="D164" s="6">
        <v>1709</v>
      </c>
      <c r="E164" t="b">
        <f t="shared" si="15"/>
        <v>0</v>
      </c>
      <c r="F164" t="b">
        <f t="shared" si="16"/>
        <v>1</v>
      </c>
      <c r="G164" t="b">
        <f t="shared" si="17"/>
        <v>1</v>
      </c>
      <c r="H164" t="b">
        <f t="shared" si="18"/>
        <v>0</v>
      </c>
    </row>
    <row r="165" spans="1:8">
      <c r="A165" s="4" t="s">
        <v>13</v>
      </c>
      <c r="B165" s="6">
        <v>3376</v>
      </c>
      <c r="C165" s="6">
        <v>1762</v>
      </c>
      <c r="D165" s="6">
        <v>1614</v>
      </c>
      <c r="E165" t="b">
        <f t="shared" si="15"/>
        <v>0</v>
      </c>
      <c r="F165" t="b">
        <f t="shared" si="16"/>
        <v>1</v>
      </c>
      <c r="G165" t="b">
        <f t="shared" si="17"/>
        <v>1</v>
      </c>
      <c r="H165" t="b">
        <f t="shared" si="18"/>
        <v>0</v>
      </c>
    </row>
    <row r="166" spans="1:8">
      <c r="A166" s="4" t="s">
        <v>14</v>
      </c>
      <c r="B166" s="6">
        <v>3048</v>
      </c>
      <c r="C166" s="6">
        <v>1537</v>
      </c>
      <c r="D166" s="6">
        <v>1511</v>
      </c>
      <c r="E166" t="b">
        <f t="shared" si="15"/>
        <v>0</v>
      </c>
      <c r="F166" t="b">
        <f t="shared" si="16"/>
        <v>1</v>
      </c>
      <c r="G166" t="b">
        <f t="shared" si="17"/>
        <v>1</v>
      </c>
      <c r="H166" t="b">
        <f t="shared" si="18"/>
        <v>0</v>
      </c>
    </row>
    <row r="167" spans="1:8">
      <c r="A167" s="4" t="s">
        <v>15</v>
      </c>
      <c r="B167" s="6">
        <v>2886</v>
      </c>
      <c r="C167" s="6">
        <v>1463</v>
      </c>
      <c r="D167" s="6">
        <v>1423</v>
      </c>
      <c r="E167" t="b">
        <f t="shared" si="15"/>
        <v>0</v>
      </c>
      <c r="F167" t="b">
        <f t="shared" si="16"/>
        <v>1</v>
      </c>
      <c r="G167" t="b">
        <f t="shared" si="17"/>
        <v>1</v>
      </c>
      <c r="H167" t="b">
        <f t="shared" si="18"/>
        <v>0</v>
      </c>
    </row>
    <row r="168" spans="1:8">
      <c r="A168" s="4" t="s">
        <v>16</v>
      </c>
      <c r="B168" s="6">
        <v>2954</v>
      </c>
      <c r="C168" s="6">
        <v>1561</v>
      </c>
      <c r="D168" s="6">
        <v>1393</v>
      </c>
      <c r="E168" t="b">
        <f t="shared" si="15"/>
        <v>0</v>
      </c>
      <c r="F168" t="b">
        <f t="shared" si="16"/>
        <v>1</v>
      </c>
      <c r="G168" t="b">
        <f t="shared" si="17"/>
        <v>1</v>
      </c>
      <c r="H168" t="b">
        <f t="shared" si="18"/>
        <v>0</v>
      </c>
    </row>
    <row r="169" spans="1:8">
      <c r="A169" s="4" t="s">
        <v>17</v>
      </c>
      <c r="B169" s="6">
        <v>3157</v>
      </c>
      <c r="C169" s="6">
        <v>1589</v>
      </c>
      <c r="D169" s="6">
        <v>1568</v>
      </c>
      <c r="E169" t="b">
        <f t="shared" si="15"/>
        <v>0</v>
      </c>
      <c r="F169" t="b">
        <f t="shared" si="16"/>
        <v>1</v>
      </c>
      <c r="G169" t="b">
        <f t="shared" si="17"/>
        <v>1</v>
      </c>
      <c r="H169" t="b">
        <f t="shared" si="18"/>
        <v>0</v>
      </c>
    </row>
    <row r="170" spans="1:8">
      <c r="A170" s="4" t="s">
        <v>18</v>
      </c>
      <c r="B170" s="6">
        <v>2912</v>
      </c>
      <c r="C170" s="6">
        <v>1406</v>
      </c>
      <c r="D170" s="6">
        <v>1506</v>
      </c>
      <c r="E170" t="b">
        <f t="shared" si="15"/>
        <v>0</v>
      </c>
      <c r="F170" t="b">
        <f t="shared" si="16"/>
        <v>1</v>
      </c>
      <c r="G170" t="b">
        <f t="shared" si="17"/>
        <v>1</v>
      </c>
      <c r="H170" t="b">
        <f t="shared" si="18"/>
        <v>0</v>
      </c>
    </row>
    <row r="171" spans="1:8">
      <c r="A171" s="4" t="s">
        <v>19</v>
      </c>
      <c r="B171" s="6">
        <v>2268</v>
      </c>
      <c r="C171" s="6">
        <v>1055</v>
      </c>
      <c r="D171" s="6">
        <v>1213</v>
      </c>
      <c r="E171" t="b">
        <f t="shared" si="15"/>
        <v>0</v>
      </c>
      <c r="F171" t="b">
        <f t="shared" si="16"/>
        <v>1</v>
      </c>
      <c r="G171" t="b">
        <f t="shared" si="17"/>
        <v>1</v>
      </c>
      <c r="H171" t="b">
        <f t="shared" si="18"/>
        <v>0</v>
      </c>
    </row>
    <row r="172" spans="1:8">
      <c r="A172" s="4" t="s">
        <v>5</v>
      </c>
      <c r="B172" s="6">
        <v>4101</v>
      </c>
      <c r="C172" s="6">
        <v>1471</v>
      </c>
      <c r="D172" s="6">
        <v>2630</v>
      </c>
      <c r="E172" t="b">
        <f t="shared" si="15"/>
        <v>1</v>
      </c>
      <c r="F172" t="b">
        <f t="shared" si="16"/>
        <v>0</v>
      </c>
      <c r="G172" t="b">
        <f t="shared" si="17"/>
        <v>1</v>
      </c>
      <c r="H172" t="b">
        <f t="shared" si="18"/>
        <v>0</v>
      </c>
    </row>
    <row r="173" spans="1:8">
      <c r="A173" s="4" t="s">
        <v>4</v>
      </c>
      <c r="B173" s="6">
        <f>SUM(B171:B172)</f>
        <v>6369</v>
      </c>
      <c r="C173" s="6">
        <f>SUM(C171:C172)</f>
        <v>2526</v>
      </c>
      <c r="D173" s="6">
        <f t="shared" ref="D173" si="21">SUM(D171:D172)</f>
        <v>3843</v>
      </c>
      <c r="E173" t="b">
        <f t="shared" si="15"/>
        <v>1</v>
      </c>
      <c r="F173" t="b">
        <f t="shared" si="16"/>
        <v>1</v>
      </c>
      <c r="G173" t="b">
        <f t="shared" si="17"/>
        <v>0</v>
      </c>
      <c r="H173" t="b">
        <f t="shared" si="18"/>
        <v>0</v>
      </c>
    </row>
    <row r="174" spans="1:8">
      <c r="A174" s="4" t="s">
        <v>129</v>
      </c>
      <c r="B174" s="6">
        <v>40316</v>
      </c>
      <c r="C174" s="6">
        <v>20166</v>
      </c>
      <c r="D174" s="6">
        <v>20150</v>
      </c>
      <c r="E174" t="b">
        <f t="shared" si="15"/>
        <v>1</v>
      </c>
      <c r="F174" t="b">
        <f t="shared" si="16"/>
        <v>1</v>
      </c>
      <c r="G174" t="b">
        <f t="shared" si="17"/>
        <v>1</v>
      </c>
      <c r="H174" t="b">
        <f t="shared" si="18"/>
        <v>1</v>
      </c>
    </row>
    <row r="175" spans="1:8">
      <c r="A175" s="4" t="s">
        <v>6</v>
      </c>
      <c r="B175" s="6">
        <v>2113</v>
      </c>
      <c r="C175" s="6">
        <v>1058</v>
      </c>
      <c r="D175" s="6">
        <v>1055</v>
      </c>
      <c r="E175" t="b">
        <f t="shared" si="15"/>
        <v>0</v>
      </c>
      <c r="F175" t="b">
        <f t="shared" si="16"/>
        <v>1</v>
      </c>
      <c r="G175" t="b">
        <f t="shared" si="17"/>
        <v>1</v>
      </c>
      <c r="H175" t="b">
        <f t="shared" si="18"/>
        <v>0</v>
      </c>
    </row>
    <row r="176" spans="1:8">
      <c r="A176" s="4" t="s">
        <v>7</v>
      </c>
      <c r="B176" s="6">
        <v>2552</v>
      </c>
      <c r="C176" s="6">
        <v>1289</v>
      </c>
      <c r="D176" s="6">
        <v>1263</v>
      </c>
      <c r="E176" t="b">
        <f t="shared" si="15"/>
        <v>0</v>
      </c>
      <c r="F176" t="b">
        <f t="shared" si="16"/>
        <v>1</v>
      </c>
      <c r="G176" t="b">
        <f t="shared" si="17"/>
        <v>1</v>
      </c>
      <c r="H176" t="b">
        <f t="shared" si="18"/>
        <v>0</v>
      </c>
    </row>
    <row r="177" spans="1:8">
      <c r="A177" s="4" t="s">
        <v>8</v>
      </c>
      <c r="B177" s="6">
        <v>2302</v>
      </c>
      <c r="C177" s="6">
        <v>1220</v>
      </c>
      <c r="D177" s="6">
        <v>1082</v>
      </c>
      <c r="E177" t="b">
        <f t="shared" si="15"/>
        <v>0</v>
      </c>
      <c r="F177" t="b">
        <f t="shared" si="16"/>
        <v>1</v>
      </c>
      <c r="G177" t="b">
        <f t="shared" si="17"/>
        <v>1</v>
      </c>
      <c r="H177" t="b">
        <f t="shared" si="18"/>
        <v>0</v>
      </c>
    </row>
    <row r="178" spans="1:8">
      <c r="A178" s="4" t="s">
        <v>9</v>
      </c>
      <c r="B178" s="6">
        <v>2403</v>
      </c>
      <c r="C178" s="6">
        <v>1279</v>
      </c>
      <c r="D178" s="6">
        <v>1124</v>
      </c>
      <c r="E178" t="b">
        <f t="shared" si="15"/>
        <v>0</v>
      </c>
      <c r="F178" t="b">
        <f t="shared" si="16"/>
        <v>1</v>
      </c>
      <c r="G178" t="b">
        <f t="shared" si="17"/>
        <v>1</v>
      </c>
      <c r="H178" t="b">
        <f t="shared" si="18"/>
        <v>0</v>
      </c>
    </row>
    <row r="179" spans="1:8">
      <c r="A179" s="4" t="s">
        <v>10</v>
      </c>
      <c r="B179" s="6">
        <v>3053</v>
      </c>
      <c r="C179" s="6">
        <v>1549</v>
      </c>
      <c r="D179" s="6">
        <v>1504</v>
      </c>
      <c r="E179" t="b">
        <f t="shared" si="15"/>
        <v>0</v>
      </c>
      <c r="F179" t="b">
        <f t="shared" si="16"/>
        <v>1</v>
      </c>
      <c r="G179" t="b">
        <f t="shared" si="17"/>
        <v>1</v>
      </c>
      <c r="H179" t="b">
        <f t="shared" si="18"/>
        <v>0</v>
      </c>
    </row>
    <row r="180" spans="1:8">
      <c r="A180" s="4" t="s">
        <v>11</v>
      </c>
      <c r="B180" s="6">
        <v>3026</v>
      </c>
      <c r="C180" s="6">
        <v>1577</v>
      </c>
      <c r="D180" s="6">
        <v>1449</v>
      </c>
      <c r="E180" t="b">
        <f t="shared" si="15"/>
        <v>0</v>
      </c>
      <c r="F180" t="b">
        <f t="shared" si="16"/>
        <v>1</v>
      </c>
      <c r="G180" t="b">
        <f t="shared" si="17"/>
        <v>1</v>
      </c>
      <c r="H180" t="b">
        <f t="shared" si="18"/>
        <v>0</v>
      </c>
    </row>
    <row r="181" spans="1:8">
      <c r="A181" s="4" t="s">
        <v>12</v>
      </c>
      <c r="B181" s="6">
        <v>3048</v>
      </c>
      <c r="C181" s="6">
        <v>1571</v>
      </c>
      <c r="D181" s="6">
        <v>1477</v>
      </c>
      <c r="E181" t="b">
        <f t="shared" si="15"/>
        <v>0</v>
      </c>
      <c r="F181" t="b">
        <f t="shared" si="16"/>
        <v>1</v>
      </c>
      <c r="G181" t="b">
        <f t="shared" si="17"/>
        <v>1</v>
      </c>
      <c r="H181" t="b">
        <f t="shared" si="18"/>
        <v>0</v>
      </c>
    </row>
    <row r="182" spans="1:8">
      <c r="A182" s="4" t="s">
        <v>13</v>
      </c>
      <c r="B182" s="6">
        <v>3028</v>
      </c>
      <c r="C182" s="6">
        <v>1550</v>
      </c>
      <c r="D182" s="6">
        <v>1478</v>
      </c>
      <c r="E182" t="b">
        <f t="shared" si="15"/>
        <v>0</v>
      </c>
      <c r="F182" t="b">
        <f t="shared" si="16"/>
        <v>1</v>
      </c>
      <c r="G182" t="b">
        <f t="shared" si="17"/>
        <v>1</v>
      </c>
      <c r="H182" t="b">
        <f t="shared" si="18"/>
        <v>0</v>
      </c>
    </row>
    <row r="183" spans="1:8">
      <c r="A183" s="4" t="s">
        <v>14</v>
      </c>
      <c r="B183" s="6">
        <v>3002</v>
      </c>
      <c r="C183" s="6">
        <v>1533</v>
      </c>
      <c r="D183" s="6">
        <v>1469</v>
      </c>
      <c r="E183" t="b">
        <f t="shared" si="15"/>
        <v>0</v>
      </c>
      <c r="F183" t="b">
        <f t="shared" si="16"/>
        <v>1</v>
      </c>
      <c r="G183" t="b">
        <f t="shared" si="17"/>
        <v>1</v>
      </c>
      <c r="H183" t="b">
        <f t="shared" si="18"/>
        <v>0</v>
      </c>
    </row>
    <row r="184" spans="1:8">
      <c r="A184" s="4" t="s">
        <v>15</v>
      </c>
      <c r="B184" s="6">
        <v>2632</v>
      </c>
      <c r="C184" s="6">
        <v>1355</v>
      </c>
      <c r="D184" s="6">
        <v>1277</v>
      </c>
      <c r="E184" t="b">
        <f t="shared" si="15"/>
        <v>0</v>
      </c>
      <c r="F184" t="b">
        <f t="shared" si="16"/>
        <v>1</v>
      </c>
      <c r="G184" t="b">
        <f t="shared" si="17"/>
        <v>1</v>
      </c>
      <c r="H184" t="b">
        <f t="shared" si="18"/>
        <v>0</v>
      </c>
    </row>
    <row r="185" spans="1:8">
      <c r="A185" s="4" t="s">
        <v>16</v>
      </c>
      <c r="B185" s="6">
        <v>2660</v>
      </c>
      <c r="C185" s="6">
        <v>1359</v>
      </c>
      <c r="D185" s="6">
        <v>1301</v>
      </c>
      <c r="E185" t="b">
        <f t="shared" si="15"/>
        <v>0</v>
      </c>
      <c r="F185" t="b">
        <f t="shared" si="16"/>
        <v>1</v>
      </c>
      <c r="G185" t="b">
        <f t="shared" si="17"/>
        <v>1</v>
      </c>
      <c r="H185" t="b">
        <f t="shared" si="18"/>
        <v>0</v>
      </c>
    </row>
    <row r="186" spans="1:8">
      <c r="A186" s="4" t="s">
        <v>17</v>
      </c>
      <c r="B186" s="6">
        <v>2828</v>
      </c>
      <c r="C186" s="6">
        <v>1468</v>
      </c>
      <c r="D186" s="6">
        <v>1360</v>
      </c>
      <c r="E186" t="b">
        <f t="shared" si="15"/>
        <v>0</v>
      </c>
      <c r="F186" t="b">
        <f t="shared" si="16"/>
        <v>1</v>
      </c>
      <c r="G186" t="b">
        <f t="shared" si="17"/>
        <v>1</v>
      </c>
      <c r="H186" t="b">
        <f t="shared" si="18"/>
        <v>0</v>
      </c>
    </row>
    <row r="187" spans="1:8">
      <c r="A187" s="4" t="s">
        <v>18</v>
      </c>
      <c r="B187" s="6">
        <v>2477</v>
      </c>
      <c r="C187" s="6">
        <v>1218</v>
      </c>
      <c r="D187" s="6">
        <v>1259</v>
      </c>
      <c r="E187" t="b">
        <f t="shared" si="15"/>
        <v>0</v>
      </c>
      <c r="F187" t="b">
        <f t="shared" si="16"/>
        <v>1</v>
      </c>
      <c r="G187" t="b">
        <f t="shared" si="17"/>
        <v>1</v>
      </c>
      <c r="H187" t="b">
        <f t="shared" si="18"/>
        <v>0</v>
      </c>
    </row>
    <row r="188" spans="1:8">
      <c r="A188" s="4" t="s">
        <v>19</v>
      </c>
      <c r="B188" s="6">
        <v>2024</v>
      </c>
      <c r="C188" s="6">
        <v>979</v>
      </c>
      <c r="D188" s="6">
        <v>1045</v>
      </c>
      <c r="E188" t="b">
        <f t="shared" si="15"/>
        <v>0</v>
      </c>
      <c r="F188" t="b">
        <f t="shared" si="16"/>
        <v>1</v>
      </c>
      <c r="G188" t="b">
        <f t="shared" si="17"/>
        <v>1</v>
      </c>
      <c r="H188" t="b">
        <f t="shared" si="18"/>
        <v>0</v>
      </c>
    </row>
    <row r="189" spans="1:8">
      <c r="A189" s="4" t="s">
        <v>5</v>
      </c>
      <c r="B189" s="6">
        <v>3168</v>
      </c>
      <c r="C189" s="6">
        <v>1161</v>
      </c>
      <c r="D189" s="6">
        <v>2007</v>
      </c>
      <c r="E189" t="b">
        <f t="shared" si="15"/>
        <v>1</v>
      </c>
      <c r="F189" t="b">
        <f t="shared" si="16"/>
        <v>0</v>
      </c>
      <c r="G189" t="b">
        <f t="shared" si="17"/>
        <v>1</v>
      </c>
      <c r="H189" t="b">
        <f t="shared" si="18"/>
        <v>0</v>
      </c>
    </row>
    <row r="190" spans="1:8">
      <c r="A190" s="4" t="s">
        <v>4</v>
      </c>
      <c r="B190" s="6">
        <f>SUM(B188:B189)</f>
        <v>5192</v>
      </c>
      <c r="C190" s="6">
        <f>SUM(C188:C189)</f>
        <v>2140</v>
      </c>
      <c r="D190" s="6">
        <f t="shared" ref="D190" si="22">SUM(D188:D189)</f>
        <v>3052</v>
      </c>
      <c r="E190" t="b">
        <f t="shared" si="15"/>
        <v>1</v>
      </c>
      <c r="F190" t="b">
        <f t="shared" si="16"/>
        <v>1</v>
      </c>
      <c r="G190" t="b">
        <f t="shared" si="17"/>
        <v>0</v>
      </c>
      <c r="H190" t="b">
        <f t="shared" si="18"/>
        <v>0</v>
      </c>
    </row>
    <row r="191" spans="1:8">
      <c r="A191" s="4" t="s">
        <v>37</v>
      </c>
      <c r="B191" s="6">
        <v>162157</v>
      </c>
      <c r="C191" s="6">
        <v>78648</v>
      </c>
      <c r="D191" s="6">
        <v>83509</v>
      </c>
      <c r="E191" t="b">
        <f t="shared" si="15"/>
        <v>1</v>
      </c>
      <c r="F191" t="b">
        <f t="shared" si="16"/>
        <v>1</v>
      </c>
      <c r="G191" t="b">
        <f t="shared" si="17"/>
        <v>1</v>
      </c>
      <c r="H191" t="b">
        <f t="shared" si="18"/>
        <v>1</v>
      </c>
    </row>
    <row r="192" spans="1:8">
      <c r="A192" s="4" t="s">
        <v>6</v>
      </c>
      <c r="B192" s="6">
        <v>7075</v>
      </c>
      <c r="C192" s="6">
        <v>3665</v>
      </c>
      <c r="D192" s="6">
        <v>3410</v>
      </c>
      <c r="E192" t="b">
        <f t="shared" si="15"/>
        <v>0</v>
      </c>
      <c r="F192" t="b">
        <f t="shared" si="16"/>
        <v>1</v>
      </c>
      <c r="G192" t="b">
        <f t="shared" si="17"/>
        <v>1</v>
      </c>
      <c r="H192" t="b">
        <f t="shared" si="18"/>
        <v>0</v>
      </c>
    </row>
    <row r="193" spans="1:8">
      <c r="A193" s="4" t="s">
        <v>7</v>
      </c>
      <c r="B193" s="6">
        <v>8204</v>
      </c>
      <c r="C193" s="6">
        <v>4192</v>
      </c>
      <c r="D193" s="6">
        <v>4012</v>
      </c>
      <c r="E193" t="b">
        <f t="shared" si="15"/>
        <v>0</v>
      </c>
      <c r="F193" t="b">
        <f t="shared" si="16"/>
        <v>1</v>
      </c>
      <c r="G193" t="b">
        <f t="shared" si="17"/>
        <v>1</v>
      </c>
      <c r="H193" t="b">
        <f t="shared" si="18"/>
        <v>0</v>
      </c>
    </row>
    <row r="194" spans="1:8">
      <c r="A194" s="4" t="s">
        <v>8</v>
      </c>
      <c r="B194" s="6">
        <v>7344</v>
      </c>
      <c r="C194" s="6">
        <v>3756</v>
      </c>
      <c r="D194" s="6">
        <v>3588</v>
      </c>
      <c r="E194" t="b">
        <f t="shared" si="15"/>
        <v>0</v>
      </c>
      <c r="F194" t="b">
        <f t="shared" si="16"/>
        <v>1</v>
      </c>
      <c r="G194" t="b">
        <f t="shared" si="17"/>
        <v>1</v>
      </c>
      <c r="H194" t="b">
        <f t="shared" si="18"/>
        <v>0</v>
      </c>
    </row>
    <row r="195" spans="1:8">
      <c r="A195" s="4" t="s">
        <v>9</v>
      </c>
      <c r="B195" s="6">
        <v>8307</v>
      </c>
      <c r="C195" s="6">
        <v>4178</v>
      </c>
      <c r="D195" s="6">
        <v>4129</v>
      </c>
      <c r="E195" t="b">
        <f t="shared" si="15"/>
        <v>0</v>
      </c>
      <c r="F195" t="b">
        <f t="shared" si="16"/>
        <v>1</v>
      </c>
      <c r="G195" t="b">
        <f t="shared" si="17"/>
        <v>1</v>
      </c>
      <c r="H195" t="b">
        <f t="shared" si="18"/>
        <v>0</v>
      </c>
    </row>
    <row r="196" spans="1:8">
      <c r="A196" s="4" t="s">
        <v>10</v>
      </c>
      <c r="B196" s="6">
        <v>10417</v>
      </c>
      <c r="C196" s="6">
        <v>5369</v>
      </c>
      <c r="D196" s="6">
        <v>5048</v>
      </c>
      <c r="E196" t="b">
        <f t="shared" si="15"/>
        <v>0</v>
      </c>
      <c r="F196" t="b">
        <f t="shared" si="16"/>
        <v>1</v>
      </c>
      <c r="G196" t="b">
        <f t="shared" si="17"/>
        <v>1</v>
      </c>
      <c r="H196" t="b">
        <f t="shared" si="18"/>
        <v>0</v>
      </c>
    </row>
    <row r="197" spans="1:8">
      <c r="A197" s="4" t="s">
        <v>11</v>
      </c>
      <c r="B197" s="6">
        <v>11762</v>
      </c>
      <c r="C197" s="6">
        <v>6123</v>
      </c>
      <c r="D197" s="6">
        <v>5639</v>
      </c>
      <c r="E197" t="b">
        <f t="shared" ref="E197:E260" si="23">IFERROR(IF(SEARCH(" - ",A197)&gt;0,FALSE,TRUE),TRUE)</f>
        <v>0</v>
      </c>
      <c r="F197" t="b">
        <f t="shared" ref="F197:F260" si="24">IFERROR(IF(SEARCH("70",A197)&gt;0,FALSE,TRUE),TRUE)</f>
        <v>1</v>
      </c>
      <c r="G197" t="b">
        <f t="shared" ref="G197:G260" si="25">IFERROR(IF(SEARCH("65+",A197)&gt;0,FALSE,TRUE),TRUE)</f>
        <v>1</v>
      </c>
      <c r="H197" t="b">
        <f t="shared" ref="H197:H260" si="26">AND(E197:G197)</f>
        <v>0</v>
      </c>
    </row>
    <row r="198" spans="1:8">
      <c r="A198" s="4" t="s">
        <v>12</v>
      </c>
      <c r="B198" s="6">
        <v>13295</v>
      </c>
      <c r="C198" s="6">
        <v>6913</v>
      </c>
      <c r="D198" s="6">
        <v>6382</v>
      </c>
      <c r="E198" t="b">
        <f t="shared" si="23"/>
        <v>0</v>
      </c>
      <c r="F198" t="b">
        <f t="shared" si="24"/>
        <v>1</v>
      </c>
      <c r="G198" t="b">
        <f t="shared" si="25"/>
        <v>1</v>
      </c>
      <c r="H198" t="b">
        <f t="shared" si="26"/>
        <v>0</v>
      </c>
    </row>
    <row r="199" spans="1:8">
      <c r="A199" s="4" t="s">
        <v>13</v>
      </c>
      <c r="B199" s="6">
        <v>12598</v>
      </c>
      <c r="C199" s="6">
        <v>6470</v>
      </c>
      <c r="D199" s="6">
        <v>6128</v>
      </c>
      <c r="E199" t="b">
        <f t="shared" si="23"/>
        <v>0</v>
      </c>
      <c r="F199" t="b">
        <f t="shared" si="24"/>
        <v>1</v>
      </c>
      <c r="G199" t="b">
        <f t="shared" si="25"/>
        <v>1</v>
      </c>
      <c r="H199" t="b">
        <f t="shared" si="26"/>
        <v>0</v>
      </c>
    </row>
    <row r="200" spans="1:8">
      <c r="A200" s="4" t="s">
        <v>14</v>
      </c>
      <c r="B200" s="6">
        <v>11722</v>
      </c>
      <c r="C200" s="6">
        <v>5943</v>
      </c>
      <c r="D200" s="6">
        <v>5779</v>
      </c>
      <c r="E200" t="b">
        <f t="shared" si="23"/>
        <v>0</v>
      </c>
      <c r="F200" t="b">
        <f t="shared" si="24"/>
        <v>1</v>
      </c>
      <c r="G200" t="b">
        <f t="shared" si="25"/>
        <v>1</v>
      </c>
      <c r="H200" t="b">
        <f t="shared" si="26"/>
        <v>0</v>
      </c>
    </row>
    <row r="201" spans="1:8">
      <c r="A201" s="4" t="s">
        <v>15</v>
      </c>
      <c r="B201" s="6">
        <v>10370</v>
      </c>
      <c r="C201" s="6">
        <v>5139</v>
      </c>
      <c r="D201" s="6">
        <v>5231</v>
      </c>
      <c r="E201" t="b">
        <f t="shared" si="23"/>
        <v>0</v>
      </c>
      <c r="F201" t="b">
        <f t="shared" si="24"/>
        <v>1</v>
      </c>
      <c r="G201" t="b">
        <f t="shared" si="25"/>
        <v>1</v>
      </c>
      <c r="H201" t="b">
        <f t="shared" si="26"/>
        <v>0</v>
      </c>
    </row>
    <row r="202" spans="1:8">
      <c r="A202" s="4" t="s">
        <v>16</v>
      </c>
      <c r="B202" s="6">
        <v>10949</v>
      </c>
      <c r="C202" s="6">
        <v>5304</v>
      </c>
      <c r="D202" s="6">
        <v>5645</v>
      </c>
      <c r="E202" t="b">
        <f t="shared" si="23"/>
        <v>0</v>
      </c>
      <c r="F202" t="b">
        <f t="shared" si="24"/>
        <v>1</v>
      </c>
      <c r="G202" t="b">
        <f t="shared" si="25"/>
        <v>1</v>
      </c>
      <c r="H202" t="b">
        <f t="shared" si="26"/>
        <v>0</v>
      </c>
    </row>
    <row r="203" spans="1:8">
      <c r="A203" s="4" t="s">
        <v>17</v>
      </c>
      <c r="B203" s="6">
        <v>12805</v>
      </c>
      <c r="C203" s="6">
        <v>6130</v>
      </c>
      <c r="D203" s="6">
        <v>6675</v>
      </c>
      <c r="E203" t="b">
        <f t="shared" si="23"/>
        <v>0</v>
      </c>
      <c r="F203" t="b">
        <f t="shared" si="24"/>
        <v>1</v>
      </c>
      <c r="G203" t="b">
        <f t="shared" si="25"/>
        <v>1</v>
      </c>
      <c r="H203" t="b">
        <f t="shared" si="26"/>
        <v>0</v>
      </c>
    </row>
    <row r="204" spans="1:8">
      <c r="A204" s="4" t="s">
        <v>18</v>
      </c>
      <c r="B204" s="6">
        <v>11767</v>
      </c>
      <c r="C204" s="6">
        <v>5562</v>
      </c>
      <c r="D204" s="6">
        <v>6205</v>
      </c>
      <c r="E204" t="b">
        <f t="shared" si="23"/>
        <v>0</v>
      </c>
      <c r="F204" t="b">
        <f t="shared" si="24"/>
        <v>1</v>
      </c>
      <c r="G204" t="b">
        <f t="shared" si="25"/>
        <v>1</v>
      </c>
      <c r="H204" t="b">
        <f t="shared" si="26"/>
        <v>0</v>
      </c>
    </row>
    <row r="205" spans="1:8">
      <c r="A205" s="4" t="s">
        <v>19</v>
      </c>
      <c r="B205" s="6">
        <v>9986</v>
      </c>
      <c r="C205" s="6">
        <v>4374</v>
      </c>
      <c r="D205" s="6">
        <v>5612</v>
      </c>
      <c r="E205" t="b">
        <f t="shared" si="23"/>
        <v>0</v>
      </c>
      <c r="F205" t="b">
        <f t="shared" si="24"/>
        <v>1</v>
      </c>
      <c r="G205" t="b">
        <f t="shared" si="25"/>
        <v>1</v>
      </c>
      <c r="H205" t="b">
        <f t="shared" si="26"/>
        <v>0</v>
      </c>
    </row>
    <row r="206" spans="1:8">
      <c r="A206" s="4" t="s">
        <v>5</v>
      </c>
      <c r="B206" s="6">
        <v>15556</v>
      </c>
      <c r="C206" s="6">
        <v>5530</v>
      </c>
      <c r="D206" s="6">
        <v>10026</v>
      </c>
      <c r="E206" t="b">
        <f t="shared" si="23"/>
        <v>1</v>
      </c>
      <c r="F206" t="b">
        <f t="shared" si="24"/>
        <v>0</v>
      </c>
      <c r="G206" t="b">
        <f t="shared" si="25"/>
        <v>1</v>
      </c>
      <c r="H206" t="b">
        <f t="shared" si="26"/>
        <v>0</v>
      </c>
    </row>
    <row r="207" spans="1:8">
      <c r="A207" s="4" t="s">
        <v>4</v>
      </c>
      <c r="B207" s="6">
        <f>SUM(B205:B206)</f>
        <v>25542</v>
      </c>
      <c r="C207" s="6">
        <f>SUM(C205:C206)</f>
        <v>9904</v>
      </c>
      <c r="D207" s="6">
        <f t="shared" ref="D207" si="27">SUM(D205:D206)</f>
        <v>15638</v>
      </c>
      <c r="E207" t="b">
        <f t="shared" si="23"/>
        <v>1</v>
      </c>
      <c r="F207" t="b">
        <f t="shared" si="24"/>
        <v>1</v>
      </c>
      <c r="G207" t="b">
        <f t="shared" si="25"/>
        <v>0</v>
      </c>
      <c r="H207" t="b">
        <f t="shared" si="26"/>
        <v>0</v>
      </c>
    </row>
    <row r="208" spans="1:8">
      <c r="A208" s="4" t="s">
        <v>130</v>
      </c>
      <c r="B208" s="6">
        <v>66658</v>
      </c>
      <c r="C208" s="6">
        <v>33179</v>
      </c>
      <c r="D208" s="6">
        <v>33479</v>
      </c>
      <c r="E208" t="b">
        <f t="shared" si="23"/>
        <v>1</v>
      </c>
      <c r="F208" t="b">
        <f t="shared" si="24"/>
        <v>1</v>
      </c>
      <c r="G208" t="b">
        <f t="shared" si="25"/>
        <v>1</v>
      </c>
      <c r="H208" t="b">
        <f t="shared" si="26"/>
        <v>1</v>
      </c>
    </row>
    <row r="209" spans="1:8">
      <c r="A209" s="4" t="s">
        <v>6</v>
      </c>
      <c r="B209" s="6">
        <v>3425</v>
      </c>
      <c r="C209" s="6">
        <v>1802</v>
      </c>
      <c r="D209" s="6">
        <v>1623</v>
      </c>
      <c r="E209" t="b">
        <f t="shared" si="23"/>
        <v>0</v>
      </c>
      <c r="F209" t="b">
        <f t="shared" si="24"/>
        <v>1</v>
      </c>
      <c r="G209" t="b">
        <f t="shared" si="25"/>
        <v>1</v>
      </c>
      <c r="H209" t="b">
        <f t="shared" si="26"/>
        <v>0</v>
      </c>
    </row>
    <row r="210" spans="1:8">
      <c r="A210" s="4" t="s">
        <v>7</v>
      </c>
      <c r="B210" s="6">
        <v>3944</v>
      </c>
      <c r="C210" s="6">
        <v>2026</v>
      </c>
      <c r="D210" s="6">
        <v>1918</v>
      </c>
      <c r="E210" t="b">
        <f t="shared" si="23"/>
        <v>0</v>
      </c>
      <c r="F210" t="b">
        <f t="shared" si="24"/>
        <v>1</v>
      </c>
      <c r="G210" t="b">
        <f t="shared" si="25"/>
        <v>1</v>
      </c>
      <c r="H210" t="b">
        <f t="shared" si="26"/>
        <v>0</v>
      </c>
    </row>
    <row r="211" spans="1:8">
      <c r="A211" s="4" t="s">
        <v>8</v>
      </c>
      <c r="B211" s="6">
        <v>3589</v>
      </c>
      <c r="C211" s="6">
        <v>1836</v>
      </c>
      <c r="D211" s="6">
        <v>1753</v>
      </c>
      <c r="E211" t="b">
        <f t="shared" si="23"/>
        <v>0</v>
      </c>
      <c r="F211" t="b">
        <f t="shared" si="24"/>
        <v>1</v>
      </c>
      <c r="G211" t="b">
        <f t="shared" si="25"/>
        <v>1</v>
      </c>
      <c r="H211" t="b">
        <f t="shared" si="26"/>
        <v>0</v>
      </c>
    </row>
    <row r="212" spans="1:8">
      <c r="A212" s="4" t="s">
        <v>9</v>
      </c>
      <c r="B212" s="6">
        <v>4142</v>
      </c>
      <c r="C212" s="6">
        <v>2143</v>
      </c>
      <c r="D212" s="6">
        <v>1999</v>
      </c>
      <c r="E212" t="b">
        <f t="shared" si="23"/>
        <v>0</v>
      </c>
      <c r="F212" t="b">
        <f t="shared" si="24"/>
        <v>1</v>
      </c>
      <c r="G212" t="b">
        <f t="shared" si="25"/>
        <v>1</v>
      </c>
      <c r="H212" t="b">
        <f t="shared" si="26"/>
        <v>0</v>
      </c>
    </row>
    <row r="213" spans="1:8">
      <c r="A213" s="4" t="s">
        <v>10</v>
      </c>
      <c r="B213" s="6">
        <v>5109</v>
      </c>
      <c r="C213" s="6">
        <v>2671</v>
      </c>
      <c r="D213" s="6">
        <v>2438</v>
      </c>
      <c r="E213" t="b">
        <f t="shared" si="23"/>
        <v>0</v>
      </c>
      <c r="F213" t="b">
        <f t="shared" si="24"/>
        <v>1</v>
      </c>
      <c r="G213" t="b">
        <f t="shared" si="25"/>
        <v>1</v>
      </c>
      <c r="H213" t="b">
        <f t="shared" si="26"/>
        <v>0</v>
      </c>
    </row>
    <row r="214" spans="1:8">
      <c r="A214" s="4" t="s">
        <v>11</v>
      </c>
      <c r="B214" s="6">
        <v>5176</v>
      </c>
      <c r="C214" s="6">
        <v>2739</v>
      </c>
      <c r="D214" s="6">
        <v>2437</v>
      </c>
      <c r="E214" t="b">
        <f t="shared" si="23"/>
        <v>0</v>
      </c>
      <c r="F214" t="b">
        <f t="shared" si="24"/>
        <v>1</v>
      </c>
      <c r="G214" t="b">
        <f t="shared" si="25"/>
        <v>1</v>
      </c>
      <c r="H214" t="b">
        <f t="shared" si="26"/>
        <v>0</v>
      </c>
    </row>
    <row r="215" spans="1:8">
      <c r="A215" s="4" t="s">
        <v>12</v>
      </c>
      <c r="B215" s="6">
        <v>5236</v>
      </c>
      <c r="C215" s="6">
        <v>2753</v>
      </c>
      <c r="D215" s="6">
        <v>2483</v>
      </c>
      <c r="E215" t="b">
        <f t="shared" si="23"/>
        <v>0</v>
      </c>
      <c r="F215" t="b">
        <f t="shared" si="24"/>
        <v>1</v>
      </c>
      <c r="G215" t="b">
        <f t="shared" si="25"/>
        <v>1</v>
      </c>
      <c r="H215" t="b">
        <f t="shared" si="26"/>
        <v>0</v>
      </c>
    </row>
    <row r="216" spans="1:8">
      <c r="A216" s="4" t="s">
        <v>13</v>
      </c>
      <c r="B216" s="6">
        <v>4952</v>
      </c>
      <c r="C216" s="6">
        <v>2559</v>
      </c>
      <c r="D216" s="6">
        <v>2393</v>
      </c>
      <c r="E216" t="b">
        <f t="shared" si="23"/>
        <v>0</v>
      </c>
      <c r="F216" t="b">
        <f t="shared" si="24"/>
        <v>1</v>
      </c>
      <c r="G216" t="b">
        <f t="shared" si="25"/>
        <v>1</v>
      </c>
      <c r="H216" t="b">
        <f t="shared" si="26"/>
        <v>0</v>
      </c>
    </row>
    <row r="217" spans="1:8">
      <c r="A217" s="4" t="s">
        <v>14</v>
      </c>
      <c r="B217" s="6">
        <v>4674</v>
      </c>
      <c r="C217" s="6">
        <v>2416</v>
      </c>
      <c r="D217" s="6">
        <v>2258</v>
      </c>
      <c r="E217" t="b">
        <f t="shared" si="23"/>
        <v>0</v>
      </c>
      <c r="F217" t="b">
        <f t="shared" si="24"/>
        <v>1</v>
      </c>
      <c r="G217" t="b">
        <f t="shared" si="25"/>
        <v>1</v>
      </c>
      <c r="H217" t="b">
        <f t="shared" si="26"/>
        <v>0</v>
      </c>
    </row>
    <row r="218" spans="1:8">
      <c r="A218" s="4" t="s">
        <v>15</v>
      </c>
      <c r="B218" s="6">
        <v>4239</v>
      </c>
      <c r="C218" s="6">
        <v>2163</v>
      </c>
      <c r="D218" s="6">
        <v>2076</v>
      </c>
      <c r="E218" t="b">
        <f t="shared" si="23"/>
        <v>0</v>
      </c>
      <c r="F218" t="b">
        <f t="shared" si="24"/>
        <v>1</v>
      </c>
      <c r="G218" t="b">
        <f t="shared" si="25"/>
        <v>1</v>
      </c>
      <c r="H218" t="b">
        <f t="shared" si="26"/>
        <v>0</v>
      </c>
    </row>
    <row r="219" spans="1:8">
      <c r="A219" s="4" t="s">
        <v>16</v>
      </c>
      <c r="B219" s="6">
        <v>4238</v>
      </c>
      <c r="C219" s="6">
        <v>2177</v>
      </c>
      <c r="D219" s="6">
        <v>2061</v>
      </c>
      <c r="E219" t="b">
        <f t="shared" si="23"/>
        <v>0</v>
      </c>
      <c r="F219" t="b">
        <f t="shared" si="24"/>
        <v>1</v>
      </c>
      <c r="G219" t="b">
        <f t="shared" si="25"/>
        <v>1</v>
      </c>
      <c r="H219" t="b">
        <f t="shared" si="26"/>
        <v>0</v>
      </c>
    </row>
    <row r="220" spans="1:8">
      <c r="A220" s="4" t="s">
        <v>17</v>
      </c>
      <c r="B220" s="6">
        <v>4653</v>
      </c>
      <c r="C220" s="6">
        <v>2323</v>
      </c>
      <c r="D220" s="6">
        <v>2330</v>
      </c>
      <c r="E220" t="b">
        <f t="shared" si="23"/>
        <v>0</v>
      </c>
      <c r="F220" t="b">
        <f t="shared" si="24"/>
        <v>1</v>
      </c>
      <c r="G220" t="b">
        <f t="shared" si="25"/>
        <v>1</v>
      </c>
      <c r="H220" t="b">
        <f t="shared" si="26"/>
        <v>0</v>
      </c>
    </row>
    <row r="221" spans="1:8">
      <c r="A221" s="4" t="s">
        <v>18</v>
      </c>
      <c r="B221" s="6">
        <v>4272</v>
      </c>
      <c r="C221" s="6">
        <v>2129</v>
      </c>
      <c r="D221" s="6">
        <v>2143</v>
      </c>
      <c r="E221" t="b">
        <f t="shared" si="23"/>
        <v>0</v>
      </c>
      <c r="F221" t="b">
        <f t="shared" si="24"/>
        <v>1</v>
      </c>
      <c r="G221" t="b">
        <f t="shared" si="25"/>
        <v>1</v>
      </c>
      <c r="H221" t="b">
        <f t="shared" si="26"/>
        <v>0</v>
      </c>
    </row>
    <row r="222" spans="1:8">
      <c r="A222" s="4" t="s">
        <v>19</v>
      </c>
      <c r="B222" s="6">
        <v>3211</v>
      </c>
      <c r="C222" s="6">
        <v>1455</v>
      </c>
      <c r="D222" s="6">
        <v>1756</v>
      </c>
      <c r="E222" t="b">
        <f t="shared" si="23"/>
        <v>0</v>
      </c>
      <c r="F222" t="b">
        <f t="shared" si="24"/>
        <v>1</v>
      </c>
      <c r="G222" t="b">
        <f t="shared" si="25"/>
        <v>1</v>
      </c>
      <c r="H222" t="b">
        <f t="shared" si="26"/>
        <v>0</v>
      </c>
    </row>
    <row r="223" spans="1:8">
      <c r="A223" s="4" t="s">
        <v>5</v>
      </c>
      <c r="B223" s="6">
        <v>5798</v>
      </c>
      <c r="C223" s="6">
        <v>1987</v>
      </c>
      <c r="D223" s="6">
        <v>3811</v>
      </c>
      <c r="E223" t="b">
        <f t="shared" si="23"/>
        <v>1</v>
      </c>
      <c r="F223" t="b">
        <f t="shared" si="24"/>
        <v>0</v>
      </c>
      <c r="G223" t="b">
        <f t="shared" si="25"/>
        <v>1</v>
      </c>
      <c r="H223" t="b">
        <f t="shared" si="26"/>
        <v>0</v>
      </c>
    </row>
    <row r="224" spans="1:8">
      <c r="A224" s="4" t="s">
        <v>4</v>
      </c>
      <c r="B224" s="6">
        <f>SUM(B222:B223)</f>
        <v>9009</v>
      </c>
      <c r="C224" s="6">
        <f>SUM(C222:C223)</f>
        <v>3442</v>
      </c>
      <c r="D224" s="6">
        <f t="shared" ref="D224" si="28">SUM(D222:D223)</f>
        <v>5567</v>
      </c>
      <c r="E224" t="b">
        <f t="shared" si="23"/>
        <v>1</v>
      </c>
      <c r="F224" t="b">
        <f t="shared" si="24"/>
        <v>1</v>
      </c>
      <c r="G224" t="b">
        <f t="shared" si="25"/>
        <v>0</v>
      </c>
      <c r="H224" t="b">
        <f t="shared" si="26"/>
        <v>0</v>
      </c>
    </row>
    <row r="225" spans="1:8">
      <c r="A225" s="4" t="s">
        <v>131</v>
      </c>
      <c r="B225" s="6">
        <v>46181</v>
      </c>
      <c r="C225" s="6">
        <v>22615</v>
      </c>
      <c r="D225" s="6">
        <v>23566</v>
      </c>
      <c r="E225" t="b">
        <f t="shared" si="23"/>
        <v>1</v>
      </c>
      <c r="F225" t="b">
        <f t="shared" si="24"/>
        <v>1</v>
      </c>
      <c r="G225" t="b">
        <f t="shared" si="25"/>
        <v>1</v>
      </c>
      <c r="H225" t="b">
        <f t="shared" si="26"/>
        <v>1</v>
      </c>
    </row>
    <row r="226" spans="1:8">
      <c r="A226" s="4" t="s">
        <v>6</v>
      </c>
      <c r="B226" s="6">
        <v>2156</v>
      </c>
      <c r="C226" s="6">
        <v>1092</v>
      </c>
      <c r="D226" s="6">
        <v>1064</v>
      </c>
      <c r="E226" t="b">
        <f t="shared" si="23"/>
        <v>0</v>
      </c>
      <c r="F226" t="b">
        <f t="shared" si="24"/>
        <v>1</v>
      </c>
      <c r="G226" t="b">
        <f t="shared" si="25"/>
        <v>1</v>
      </c>
      <c r="H226" t="b">
        <f t="shared" si="26"/>
        <v>0</v>
      </c>
    </row>
    <row r="227" spans="1:8">
      <c r="A227" s="4" t="s">
        <v>7</v>
      </c>
      <c r="B227" s="6">
        <v>2483</v>
      </c>
      <c r="C227" s="6">
        <v>1262</v>
      </c>
      <c r="D227" s="6">
        <v>1221</v>
      </c>
      <c r="E227" t="b">
        <f t="shared" si="23"/>
        <v>0</v>
      </c>
      <c r="F227" t="b">
        <f t="shared" si="24"/>
        <v>1</v>
      </c>
      <c r="G227" t="b">
        <f t="shared" si="25"/>
        <v>1</v>
      </c>
      <c r="H227" t="b">
        <f t="shared" si="26"/>
        <v>0</v>
      </c>
    </row>
    <row r="228" spans="1:8">
      <c r="A228" s="4" t="s">
        <v>8</v>
      </c>
      <c r="B228" s="6">
        <v>2200</v>
      </c>
      <c r="C228" s="6">
        <v>1099</v>
      </c>
      <c r="D228" s="6">
        <v>1101</v>
      </c>
      <c r="E228" t="b">
        <f t="shared" si="23"/>
        <v>0</v>
      </c>
      <c r="F228" t="b">
        <f t="shared" si="24"/>
        <v>1</v>
      </c>
      <c r="G228" t="b">
        <f t="shared" si="25"/>
        <v>1</v>
      </c>
      <c r="H228" t="b">
        <f t="shared" si="26"/>
        <v>0</v>
      </c>
    </row>
    <row r="229" spans="1:8">
      <c r="A229" s="4" t="s">
        <v>9</v>
      </c>
      <c r="B229" s="6">
        <v>2729</v>
      </c>
      <c r="C229" s="6">
        <v>1418</v>
      </c>
      <c r="D229" s="6">
        <v>1311</v>
      </c>
      <c r="E229" t="b">
        <f t="shared" si="23"/>
        <v>0</v>
      </c>
      <c r="F229" t="b">
        <f t="shared" si="24"/>
        <v>1</v>
      </c>
      <c r="G229" t="b">
        <f t="shared" si="25"/>
        <v>1</v>
      </c>
      <c r="H229" t="b">
        <f t="shared" si="26"/>
        <v>0</v>
      </c>
    </row>
    <row r="230" spans="1:8">
      <c r="A230" s="4" t="s">
        <v>10</v>
      </c>
      <c r="B230" s="6">
        <v>3114</v>
      </c>
      <c r="C230" s="6">
        <v>1571</v>
      </c>
      <c r="D230" s="6">
        <v>1543</v>
      </c>
      <c r="E230" t="b">
        <f t="shared" si="23"/>
        <v>0</v>
      </c>
      <c r="F230" t="b">
        <f t="shared" si="24"/>
        <v>1</v>
      </c>
      <c r="G230" t="b">
        <f t="shared" si="25"/>
        <v>1</v>
      </c>
      <c r="H230" t="b">
        <f t="shared" si="26"/>
        <v>0</v>
      </c>
    </row>
    <row r="231" spans="1:8">
      <c r="A231" s="4" t="s">
        <v>11</v>
      </c>
      <c r="B231" s="6">
        <v>3523</v>
      </c>
      <c r="C231" s="6">
        <v>1813</v>
      </c>
      <c r="D231" s="6">
        <v>1710</v>
      </c>
      <c r="E231" t="b">
        <f t="shared" si="23"/>
        <v>0</v>
      </c>
      <c r="F231" t="b">
        <f t="shared" si="24"/>
        <v>1</v>
      </c>
      <c r="G231" t="b">
        <f t="shared" si="25"/>
        <v>1</v>
      </c>
      <c r="H231" t="b">
        <f t="shared" si="26"/>
        <v>0</v>
      </c>
    </row>
    <row r="232" spans="1:8">
      <c r="A232" s="4" t="s">
        <v>12</v>
      </c>
      <c r="B232" s="6">
        <v>3735</v>
      </c>
      <c r="C232" s="6">
        <v>1923</v>
      </c>
      <c r="D232" s="6">
        <v>1812</v>
      </c>
      <c r="E232" t="b">
        <f t="shared" si="23"/>
        <v>0</v>
      </c>
      <c r="F232" t="b">
        <f t="shared" si="24"/>
        <v>1</v>
      </c>
      <c r="G232" t="b">
        <f t="shared" si="25"/>
        <v>1</v>
      </c>
      <c r="H232" t="b">
        <f t="shared" si="26"/>
        <v>0</v>
      </c>
    </row>
    <row r="233" spans="1:8">
      <c r="A233" s="4" t="s">
        <v>13</v>
      </c>
      <c r="B233" s="6">
        <v>3497</v>
      </c>
      <c r="C233" s="6">
        <v>1812</v>
      </c>
      <c r="D233" s="6">
        <v>1685</v>
      </c>
      <c r="E233" t="b">
        <f t="shared" si="23"/>
        <v>0</v>
      </c>
      <c r="F233" t="b">
        <f t="shared" si="24"/>
        <v>1</v>
      </c>
      <c r="G233" t="b">
        <f t="shared" si="25"/>
        <v>1</v>
      </c>
      <c r="H233" t="b">
        <f t="shared" si="26"/>
        <v>0</v>
      </c>
    </row>
    <row r="234" spans="1:8">
      <c r="A234" s="4" t="s">
        <v>14</v>
      </c>
      <c r="B234" s="6">
        <v>3252</v>
      </c>
      <c r="C234" s="6">
        <v>1683</v>
      </c>
      <c r="D234" s="6">
        <v>1569</v>
      </c>
      <c r="E234" t="b">
        <f t="shared" si="23"/>
        <v>0</v>
      </c>
      <c r="F234" t="b">
        <f t="shared" si="24"/>
        <v>1</v>
      </c>
      <c r="G234" t="b">
        <f t="shared" si="25"/>
        <v>1</v>
      </c>
      <c r="H234" t="b">
        <f t="shared" si="26"/>
        <v>0</v>
      </c>
    </row>
    <row r="235" spans="1:8">
      <c r="A235" s="4" t="s">
        <v>15</v>
      </c>
      <c r="B235" s="6">
        <v>2849</v>
      </c>
      <c r="C235" s="6">
        <v>1449</v>
      </c>
      <c r="D235" s="6">
        <v>1400</v>
      </c>
      <c r="E235" t="b">
        <f t="shared" si="23"/>
        <v>0</v>
      </c>
      <c r="F235" t="b">
        <f t="shared" si="24"/>
        <v>1</v>
      </c>
      <c r="G235" t="b">
        <f t="shared" si="25"/>
        <v>1</v>
      </c>
      <c r="H235" t="b">
        <f t="shared" si="26"/>
        <v>0</v>
      </c>
    </row>
    <row r="236" spans="1:8">
      <c r="A236" s="4" t="s">
        <v>16</v>
      </c>
      <c r="B236" s="6">
        <v>3059</v>
      </c>
      <c r="C236" s="6">
        <v>1509</v>
      </c>
      <c r="D236" s="6">
        <v>1550</v>
      </c>
      <c r="E236" t="b">
        <f t="shared" si="23"/>
        <v>0</v>
      </c>
      <c r="F236" t="b">
        <f t="shared" si="24"/>
        <v>1</v>
      </c>
      <c r="G236" t="b">
        <f t="shared" si="25"/>
        <v>1</v>
      </c>
      <c r="H236" t="b">
        <f t="shared" si="26"/>
        <v>0</v>
      </c>
    </row>
    <row r="237" spans="1:8">
      <c r="A237" s="4" t="s">
        <v>17</v>
      </c>
      <c r="B237" s="6">
        <v>3503</v>
      </c>
      <c r="C237" s="6">
        <v>1730</v>
      </c>
      <c r="D237" s="6">
        <v>1773</v>
      </c>
      <c r="E237" t="b">
        <f t="shared" si="23"/>
        <v>0</v>
      </c>
      <c r="F237" t="b">
        <f t="shared" si="24"/>
        <v>1</v>
      </c>
      <c r="G237" t="b">
        <f t="shared" si="25"/>
        <v>1</v>
      </c>
      <c r="H237" t="b">
        <f t="shared" si="26"/>
        <v>0</v>
      </c>
    </row>
    <row r="238" spans="1:8">
      <c r="A238" s="4" t="s">
        <v>18</v>
      </c>
      <c r="B238" s="6">
        <v>3167</v>
      </c>
      <c r="C238" s="6">
        <v>1562</v>
      </c>
      <c r="D238" s="6">
        <v>1605</v>
      </c>
      <c r="E238" t="b">
        <f t="shared" si="23"/>
        <v>0</v>
      </c>
      <c r="F238" t="b">
        <f t="shared" si="24"/>
        <v>1</v>
      </c>
      <c r="G238" t="b">
        <f t="shared" si="25"/>
        <v>1</v>
      </c>
      <c r="H238" t="b">
        <f t="shared" si="26"/>
        <v>0</v>
      </c>
    </row>
    <row r="239" spans="1:8">
      <c r="A239" s="4" t="s">
        <v>19</v>
      </c>
      <c r="B239" s="6">
        <v>2668</v>
      </c>
      <c r="C239" s="6">
        <v>1194</v>
      </c>
      <c r="D239" s="6">
        <v>1474</v>
      </c>
      <c r="E239" t="b">
        <f t="shared" si="23"/>
        <v>0</v>
      </c>
      <c r="F239" t="b">
        <f t="shared" si="24"/>
        <v>1</v>
      </c>
      <c r="G239" t="b">
        <f t="shared" si="25"/>
        <v>1</v>
      </c>
      <c r="H239" t="b">
        <f t="shared" si="26"/>
        <v>0</v>
      </c>
    </row>
    <row r="240" spans="1:8">
      <c r="A240" s="4" t="s">
        <v>5</v>
      </c>
      <c r="B240" s="6">
        <v>4246</v>
      </c>
      <c r="C240" s="6">
        <v>1498</v>
      </c>
      <c r="D240" s="6">
        <v>2748</v>
      </c>
      <c r="E240" t="b">
        <f t="shared" si="23"/>
        <v>1</v>
      </c>
      <c r="F240" t="b">
        <f t="shared" si="24"/>
        <v>0</v>
      </c>
      <c r="G240" t="b">
        <f t="shared" si="25"/>
        <v>1</v>
      </c>
      <c r="H240" t="b">
        <f t="shared" si="26"/>
        <v>0</v>
      </c>
    </row>
    <row r="241" spans="1:8">
      <c r="A241" s="4" t="s">
        <v>4</v>
      </c>
      <c r="B241" s="6">
        <f>SUM(B239:B240)</f>
        <v>6914</v>
      </c>
      <c r="C241" s="6">
        <f>SUM(C239:C240)</f>
        <v>2692</v>
      </c>
      <c r="D241" s="6">
        <f t="shared" ref="D241" si="29">SUM(D239:D240)</f>
        <v>4222</v>
      </c>
      <c r="E241" t="b">
        <f t="shared" si="23"/>
        <v>1</v>
      </c>
      <c r="F241" t="b">
        <f t="shared" si="24"/>
        <v>1</v>
      </c>
      <c r="G241" t="b">
        <f t="shared" si="25"/>
        <v>0</v>
      </c>
      <c r="H241" t="b">
        <f t="shared" si="26"/>
        <v>0</v>
      </c>
    </row>
    <row r="242" spans="1:8">
      <c r="A242" s="4" t="s">
        <v>132</v>
      </c>
      <c r="B242" s="6">
        <v>86784</v>
      </c>
      <c r="C242" s="6">
        <v>43020</v>
      </c>
      <c r="D242" s="6">
        <v>43764</v>
      </c>
      <c r="E242" t="b">
        <f t="shared" si="23"/>
        <v>1</v>
      </c>
      <c r="F242" t="b">
        <f t="shared" si="24"/>
        <v>1</v>
      </c>
      <c r="G242" t="b">
        <f t="shared" si="25"/>
        <v>1</v>
      </c>
      <c r="H242" t="b">
        <f t="shared" si="26"/>
        <v>1</v>
      </c>
    </row>
    <row r="243" spans="1:8">
      <c r="A243" s="4" t="s">
        <v>6</v>
      </c>
      <c r="B243" s="6">
        <v>4492</v>
      </c>
      <c r="C243" s="6">
        <v>2345</v>
      </c>
      <c r="D243" s="6">
        <v>2147</v>
      </c>
      <c r="E243" t="b">
        <f t="shared" si="23"/>
        <v>0</v>
      </c>
      <c r="F243" t="b">
        <f t="shared" si="24"/>
        <v>1</v>
      </c>
      <c r="G243" t="b">
        <f t="shared" si="25"/>
        <v>1</v>
      </c>
      <c r="H243" t="b">
        <f t="shared" si="26"/>
        <v>0</v>
      </c>
    </row>
    <row r="244" spans="1:8">
      <c r="A244" s="4" t="s">
        <v>7</v>
      </c>
      <c r="B244" s="6">
        <v>5179</v>
      </c>
      <c r="C244" s="6">
        <v>2715</v>
      </c>
      <c r="D244" s="6">
        <v>2464</v>
      </c>
      <c r="E244" t="b">
        <f t="shared" si="23"/>
        <v>0</v>
      </c>
      <c r="F244" t="b">
        <f t="shared" si="24"/>
        <v>1</v>
      </c>
      <c r="G244" t="b">
        <f t="shared" si="25"/>
        <v>1</v>
      </c>
      <c r="H244" t="b">
        <f t="shared" si="26"/>
        <v>0</v>
      </c>
    </row>
    <row r="245" spans="1:8">
      <c r="A245" s="4" t="s">
        <v>8</v>
      </c>
      <c r="B245" s="6">
        <v>4633</v>
      </c>
      <c r="C245" s="6">
        <v>2352</v>
      </c>
      <c r="D245" s="6">
        <v>2281</v>
      </c>
      <c r="E245" t="b">
        <f t="shared" si="23"/>
        <v>0</v>
      </c>
      <c r="F245" t="b">
        <f t="shared" si="24"/>
        <v>1</v>
      </c>
      <c r="G245" t="b">
        <f t="shared" si="25"/>
        <v>1</v>
      </c>
      <c r="H245" t="b">
        <f t="shared" si="26"/>
        <v>0</v>
      </c>
    </row>
    <row r="246" spans="1:8">
      <c r="A246" s="4" t="s">
        <v>9</v>
      </c>
      <c r="B246" s="6">
        <v>5011</v>
      </c>
      <c r="C246" s="6">
        <v>2566</v>
      </c>
      <c r="D246" s="6">
        <v>2445</v>
      </c>
      <c r="E246" t="b">
        <f t="shared" si="23"/>
        <v>0</v>
      </c>
      <c r="F246" t="b">
        <f t="shared" si="24"/>
        <v>1</v>
      </c>
      <c r="G246" t="b">
        <f t="shared" si="25"/>
        <v>1</v>
      </c>
      <c r="H246" t="b">
        <f t="shared" si="26"/>
        <v>0</v>
      </c>
    </row>
    <row r="247" spans="1:8">
      <c r="A247" s="4" t="s">
        <v>10</v>
      </c>
      <c r="B247" s="6">
        <v>6142</v>
      </c>
      <c r="C247" s="6">
        <v>3168</v>
      </c>
      <c r="D247" s="6">
        <v>2974</v>
      </c>
      <c r="E247" t="b">
        <f t="shared" si="23"/>
        <v>0</v>
      </c>
      <c r="F247" t="b">
        <f t="shared" si="24"/>
        <v>1</v>
      </c>
      <c r="G247" t="b">
        <f t="shared" si="25"/>
        <v>1</v>
      </c>
      <c r="H247" t="b">
        <f t="shared" si="26"/>
        <v>0</v>
      </c>
    </row>
    <row r="248" spans="1:8">
      <c r="A248" s="4" t="s">
        <v>11</v>
      </c>
      <c r="B248" s="6">
        <v>6656</v>
      </c>
      <c r="C248" s="6">
        <v>3453</v>
      </c>
      <c r="D248" s="6">
        <v>3203</v>
      </c>
      <c r="E248" t="b">
        <f t="shared" si="23"/>
        <v>0</v>
      </c>
      <c r="F248" t="b">
        <f t="shared" si="24"/>
        <v>1</v>
      </c>
      <c r="G248" t="b">
        <f t="shared" si="25"/>
        <v>1</v>
      </c>
      <c r="H248" t="b">
        <f t="shared" si="26"/>
        <v>0</v>
      </c>
    </row>
    <row r="249" spans="1:8">
      <c r="A249" s="4" t="s">
        <v>12</v>
      </c>
      <c r="B249" s="6">
        <v>7356</v>
      </c>
      <c r="C249" s="6">
        <v>3783</v>
      </c>
      <c r="D249" s="6">
        <v>3573</v>
      </c>
      <c r="E249" t="b">
        <f t="shared" si="23"/>
        <v>0</v>
      </c>
      <c r="F249" t="b">
        <f t="shared" si="24"/>
        <v>1</v>
      </c>
      <c r="G249" t="b">
        <f t="shared" si="25"/>
        <v>1</v>
      </c>
      <c r="H249" t="b">
        <f t="shared" si="26"/>
        <v>0</v>
      </c>
    </row>
    <row r="250" spans="1:8">
      <c r="A250" s="4" t="s">
        <v>13</v>
      </c>
      <c r="B250" s="6">
        <v>6548</v>
      </c>
      <c r="C250" s="6">
        <v>3400</v>
      </c>
      <c r="D250" s="6">
        <v>3148</v>
      </c>
      <c r="E250" t="b">
        <f t="shared" si="23"/>
        <v>0</v>
      </c>
      <c r="F250" t="b">
        <f t="shared" si="24"/>
        <v>1</v>
      </c>
      <c r="G250" t="b">
        <f t="shared" si="25"/>
        <v>1</v>
      </c>
      <c r="H250" t="b">
        <f t="shared" si="26"/>
        <v>0</v>
      </c>
    </row>
    <row r="251" spans="1:8">
      <c r="A251" s="4" t="s">
        <v>14</v>
      </c>
      <c r="B251" s="6">
        <v>6169</v>
      </c>
      <c r="C251" s="6">
        <v>3102</v>
      </c>
      <c r="D251" s="6">
        <v>3067</v>
      </c>
      <c r="E251" t="b">
        <f t="shared" si="23"/>
        <v>0</v>
      </c>
      <c r="F251" t="b">
        <f t="shared" si="24"/>
        <v>1</v>
      </c>
      <c r="G251" t="b">
        <f t="shared" si="25"/>
        <v>1</v>
      </c>
      <c r="H251" t="b">
        <f t="shared" si="26"/>
        <v>0</v>
      </c>
    </row>
    <row r="252" spans="1:8">
      <c r="A252" s="4" t="s">
        <v>15</v>
      </c>
      <c r="B252" s="6">
        <v>5405</v>
      </c>
      <c r="C252" s="6">
        <v>2717</v>
      </c>
      <c r="D252" s="6">
        <v>2688</v>
      </c>
      <c r="E252" t="b">
        <f t="shared" si="23"/>
        <v>0</v>
      </c>
      <c r="F252" t="b">
        <f t="shared" si="24"/>
        <v>1</v>
      </c>
      <c r="G252" t="b">
        <f t="shared" si="25"/>
        <v>1</v>
      </c>
      <c r="H252" t="b">
        <f t="shared" si="26"/>
        <v>0</v>
      </c>
    </row>
    <row r="253" spans="1:8">
      <c r="A253" s="4" t="s">
        <v>16</v>
      </c>
      <c r="B253" s="6">
        <v>5432</v>
      </c>
      <c r="C253" s="6">
        <v>2786</v>
      </c>
      <c r="D253" s="6">
        <v>2646</v>
      </c>
      <c r="E253" t="b">
        <f t="shared" si="23"/>
        <v>0</v>
      </c>
      <c r="F253" t="b">
        <f t="shared" si="24"/>
        <v>1</v>
      </c>
      <c r="G253" t="b">
        <f t="shared" si="25"/>
        <v>1</v>
      </c>
      <c r="H253" t="b">
        <f t="shared" si="26"/>
        <v>0</v>
      </c>
    </row>
    <row r="254" spans="1:8">
      <c r="A254" s="4" t="s">
        <v>17</v>
      </c>
      <c r="B254" s="6">
        <v>6292</v>
      </c>
      <c r="C254" s="6">
        <v>3129</v>
      </c>
      <c r="D254" s="6">
        <v>3163</v>
      </c>
      <c r="E254" t="b">
        <f t="shared" si="23"/>
        <v>0</v>
      </c>
      <c r="F254" t="b">
        <f t="shared" si="24"/>
        <v>1</v>
      </c>
      <c r="G254" t="b">
        <f t="shared" si="25"/>
        <v>1</v>
      </c>
      <c r="H254" t="b">
        <f t="shared" si="26"/>
        <v>0</v>
      </c>
    </row>
    <row r="255" spans="1:8">
      <c r="A255" s="4" t="s">
        <v>18</v>
      </c>
      <c r="B255" s="6">
        <v>5722</v>
      </c>
      <c r="C255" s="6">
        <v>2781</v>
      </c>
      <c r="D255" s="6">
        <v>2941</v>
      </c>
      <c r="E255" t="b">
        <f t="shared" si="23"/>
        <v>0</v>
      </c>
      <c r="F255" t="b">
        <f t="shared" si="24"/>
        <v>1</v>
      </c>
      <c r="G255" t="b">
        <f t="shared" si="25"/>
        <v>1</v>
      </c>
      <c r="H255" t="b">
        <f t="shared" si="26"/>
        <v>0</v>
      </c>
    </row>
    <row r="256" spans="1:8">
      <c r="A256" s="4" t="s">
        <v>19</v>
      </c>
      <c r="B256" s="6">
        <v>4686</v>
      </c>
      <c r="C256" s="6">
        <v>2163</v>
      </c>
      <c r="D256" s="6">
        <v>2523</v>
      </c>
      <c r="E256" t="b">
        <f t="shared" si="23"/>
        <v>0</v>
      </c>
      <c r="F256" t="b">
        <f t="shared" si="24"/>
        <v>1</v>
      </c>
      <c r="G256" t="b">
        <f t="shared" si="25"/>
        <v>1</v>
      </c>
      <c r="H256" t="b">
        <f t="shared" si="26"/>
        <v>0</v>
      </c>
    </row>
    <row r="257" spans="1:8">
      <c r="A257" s="4" t="s">
        <v>5</v>
      </c>
      <c r="B257" s="6">
        <v>7061</v>
      </c>
      <c r="C257" s="6">
        <v>2560</v>
      </c>
      <c r="D257" s="6">
        <v>4501</v>
      </c>
      <c r="E257" t="b">
        <f t="shared" si="23"/>
        <v>1</v>
      </c>
      <c r="F257" t="b">
        <f t="shared" si="24"/>
        <v>0</v>
      </c>
      <c r="G257" t="b">
        <f t="shared" si="25"/>
        <v>1</v>
      </c>
      <c r="H257" t="b">
        <f t="shared" si="26"/>
        <v>0</v>
      </c>
    </row>
    <row r="258" spans="1:8">
      <c r="A258" s="4" t="s">
        <v>4</v>
      </c>
      <c r="B258" s="6">
        <f>SUM(B256:B257)</f>
        <v>11747</v>
      </c>
      <c r="C258" s="6">
        <f>SUM(C256:C257)</f>
        <v>4723</v>
      </c>
      <c r="D258" s="6">
        <f t="shared" ref="D258" si="30">SUM(D256:D257)</f>
        <v>7024</v>
      </c>
      <c r="E258" t="b">
        <f t="shared" si="23"/>
        <v>1</v>
      </c>
      <c r="F258" t="b">
        <f t="shared" si="24"/>
        <v>1</v>
      </c>
      <c r="G258" t="b">
        <f t="shared" si="25"/>
        <v>0</v>
      </c>
      <c r="H258" t="b">
        <f t="shared" si="26"/>
        <v>0</v>
      </c>
    </row>
    <row r="259" spans="1:8">
      <c r="A259" s="4" t="s">
        <v>38</v>
      </c>
      <c r="B259" s="6">
        <v>41242</v>
      </c>
      <c r="C259" s="6">
        <v>20418</v>
      </c>
      <c r="D259" s="6">
        <v>20824</v>
      </c>
      <c r="E259" t="b">
        <f t="shared" si="23"/>
        <v>1</v>
      </c>
      <c r="F259" t="b">
        <f t="shared" si="24"/>
        <v>1</v>
      </c>
      <c r="G259" t="b">
        <f t="shared" si="25"/>
        <v>1</v>
      </c>
      <c r="H259" t="b">
        <f t="shared" si="26"/>
        <v>1</v>
      </c>
    </row>
    <row r="260" spans="1:8">
      <c r="A260" s="4" t="s">
        <v>6</v>
      </c>
      <c r="B260" s="6">
        <v>1869</v>
      </c>
      <c r="C260" s="6">
        <v>965</v>
      </c>
      <c r="D260" s="6">
        <v>904</v>
      </c>
      <c r="E260" t="b">
        <f t="shared" si="23"/>
        <v>0</v>
      </c>
      <c r="F260" t="b">
        <f t="shared" si="24"/>
        <v>1</v>
      </c>
      <c r="G260" t="b">
        <f t="shared" si="25"/>
        <v>1</v>
      </c>
      <c r="H260" t="b">
        <f t="shared" si="26"/>
        <v>0</v>
      </c>
    </row>
    <row r="261" spans="1:8">
      <c r="A261" s="4" t="s">
        <v>7</v>
      </c>
      <c r="B261" s="6">
        <v>2063</v>
      </c>
      <c r="C261" s="6">
        <v>1001</v>
      </c>
      <c r="D261" s="6">
        <v>1062</v>
      </c>
      <c r="E261" t="b">
        <f t="shared" ref="E261:E324" si="31">IFERROR(IF(SEARCH(" - ",A261)&gt;0,FALSE,TRUE),TRUE)</f>
        <v>0</v>
      </c>
      <c r="F261" t="b">
        <f t="shared" ref="F261:F324" si="32">IFERROR(IF(SEARCH("70",A261)&gt;0,FALSE,TRUE),TRUE)</f>
        <v>1</v>
      </c>
      <c r="G261" t="b">
        <f t="shared" ref="G261:G324" si="33">IFERROR(IF(SEARCH("65+",A261)&gt;0,FALSE,TRUE),TRUE)</f>
        <v>1</v>
      </c>
      <c r="H261" t="b">
        <f t="shared" ref="H261:H324" si="34">AND(E261:G261)</f>
        <v>0</v>
      </c>
    </row>
    <row r="262" spans="1:8">
      <c r="A262" s="4" t="s">
        <v>8</v>
      </c>
      <c r="B262" s="6">
        <v>1912</v>
      </c>
      <c r="C262" s="6">
        <v>975</v>
      </c>
      <c r="D262" s="6">
        <v>937</v>
      </c>
      <c r="E262" t="b">
        <f t="shared" si="31"/>
        <v>0</v>
      </c>
      <c r="F262" t="b">
        <f t="shared" si="32"/>
        <v>1</v>
      </c>
      <c r="G262" t="b">
        <f t="shared" si="33"/>
        <v>1</v>
      </c>
      <c r="H262" t="b">
        <f t="shared" si="34"/>
        <v>0</v>
      </c>
    </row>
    <row r="263" spans="1:8">
      <c r="A263" s="4" t="s">
        <v>9</v>
      </c>
      <c r="B263" s="6">
        <v>2195</v>
      </c>
      <c r="C263" s="6">
        <v>1144</v>
      </c>
      <c r="D263" s="6">
        <v>1051</v>
      </c>
      <c r="E263" t="b">
        <f t="shared" si="31"/>
        <v>0</v>
      </c>
      <c r="F263" t="b">
        <f t="shared" si="32"/>
        <v>1</v>
      </c>
      <c r="G263" t="b">
        <f t="shared" si="33"/>
        <v>1</v>
      </c>
      <c r="H263" t="b">
        <f t="shared" si="34"/>
        <v>0</v>
      </c>
    </row>
    <row r="264" spans="1:8">
      <c r="A264" s="4" t="s">
        <v>10</v>
      </c>
      <c r="B264" s="6">
        <v>3128</v>
      </c>
      <c r="C264" s="6">
        <v>1590</v>
      </c>
      <c r="D264" s="6">
        <v>1538</v>
      </c>
      <c r="E264" t="b">
        <f t="shared" si="31"/>
        <v>0</v>
      </c>
      <c r="F264" t="b">
        <f t="shared" si="32"/>
        <v>1</v>
      </c>
      <c r="G264" t="b">
        <f t="shared" si="33"/>
        <v>1</v>
      </c>
      <c r="H264" t="b">
        <f t="shared" si="34"/>
        <v>0</v>
      </c>
    </row>
    <row r="265" spans="1:8">
      <c r="A265" s="4" t="s">
        <v>11</v>
      </c>
      <c r="B265" s="6">
        <v>3098</v>
      </c>
      <c r="C265" s="6">
        <v>1637</v>
      </c>
      <c r="D265" s="6">
        <v>1461</v>
      </c>
      <c r="E265" t="b">
        <f t="shared" si="31"/>
        <v>0</v>
      </c>
      <c r="F265" t="b">
        <f t="shared" si="32"/>
        <v>1</v>
      </c>
      <c r="G265" t="b">
        <f t="shared" si="33"/>
        <v>1</v>
      </c>
      <c r="H265" t="b">
        <f t="shared" si="34"/>
        <v>0</v>
      </c>
    </row>
    <row r="266" spans="1:8">
      <c r="A266" s="4" t="s">
        <v>12</v>
      </c>
      <c r="B266" s="6">
        <v>3072</v>
      </c>
      <c r="C266" s="6">
        <v>1639</v>
      </c>
      <c r="D266" s="6">
        <v>1433</v>
      </c>
      <c r="E266" t="b">
        <f t="shared" si="31"/>
        <v>0</v>
      </c>
      <c r="F266" t="b">
        <f t="shared" si="32"/>
        <v>1</v>
      </c>
      <c r="G266" t="b">
        <f t="shared" si="33"/>
        <v>1</v>
      </c>
      <c r="H266" t="b">
        <f t="shared" si="34"/>
        <v>0</v>
      </c>
    </row>
    <row r="267" spans="1:8">
      <c r="A267" s="4" t="s">
        <v>13</v>
      </c>
      <c r="B267" s="6">
        <v>2864</v>
      </c>
      <c r="C267" s="6">
        <v>1529</v>
      </c>
      <c r="D267" s="6">
        <v>1335</v>
      </c>
      <c r="E267" t="b">
        <f t="shared" si="31"/>
        <v>0</v>
      </c>
      <c r="F267" t="b">
        <f t="shared" si="32"/>
        <v>1</v>
      </c>
      <c r="G267" t="b">
        <f t="shared" si="33"/>
        <v>1</v>
      </c>
      <c r="H267" t="b">
        <f t="shared" si="34"/>
        <v>0</v>
      </c>
    </row>
    <row r="268" spans="1:8">
      <c r="A268" s="4" t="s">
        <v>14</v>
      </c>
      <c r="B268" s="6">
        <v>2907</v>
      </c>
      <c r="C268" s="6">
        <v>1479</v>
      </c>
      <c r="D268" s="6">
        <v>1428</v>
      </c>
      <c r="E268" t="b">
        <f t="shared" si="31"/>
        <v>0</v>
      </c>
      <c r="F268" t="b">
        <f t="shared" si="32"/>
        <v>1</v>
      </c>
      <c r="G268" t="b">
        <f t="shared" si="33"/>
        <v>1</v>
      </c>
      <c r="H268" t="b">
        <f t="shared" si="34"/>
        <v>0</v>
      </c>
    </row>
    <row r="269" spans="1:8">
      <c r="A269" s="4" t="s">
        <v>15</v>
      </c>
      <c r="B269" s="6">
        <v>2705</v>
      </c>
      <c r="C269" s="6">
        <v>1357</v>
      </c>
      <c r="D269" s="6">
        <v>1348</v>
      </c>
      <c r="E269" t="b">
        <f t="shared" si="31"/>
        <v>0</v>
      </c>
      <c r="F269" t="b">
        <f t="shared" si="32"/>
        <v>1</v>
      </c>
      <c r="G269" t="b">
        <f t="shared" si="33"/>
        <v>1</v>
      </c>
      <c r="H269" t="b">
        <f t="shared" si="34"/>
        <v>0</v>
      </c>
    </row>
    <row r="270" spans="1:8">
      <c r="A270" s="4" t="s">
        <v>16</v>
      </c>
      <c r="B270" s="6">
        <v>2835</v>
      </c>
      <c r="C270" s="6">
        <v>1461</v>
      </c>
      <c r="D270" s="6">
        <v>1374</v>
      </c>
      <c r="E270" t="b">
        <f t="shared" si="31"/>
        <v>0</v>
      </c>
      <c r="F270" t="b">
        <f t="shared" si="32"/>
        <v>1</v>
      </c>
      <c r="G270" t="b">
        <f t="shared" si="33"/>
        <v>1</v>
      </c>
      <c r="H270" t="b">
        <f t="shared" si="34"/>
        <v>0</v>
      </c>
    </row>
    <row r="271" spans="1:8">
      <c r="A271" s="4" t="s">
        <v>17</v>
      </c>
      <c r="B271" s="6">
        <v>3140</v>
      </c>
      <c r="C271" s="6">
        <v>1587</v>
      </c>
      <c r="D271" s="6">
        <v>1553</v>
      </c>
      <c r="E271" t="b">
        <f t="shared" si="31"/>
        <v>0</v>
      </c>
      <c r="F271" t="b">
        <f t="shared" si="32"/>
        <v>1</v>
      </c>
      <c r="G271" t="b">
        <f t="shared" si="33"/>
        <v>1</v>
      </c>
      <c r="H271" t="b">
        <f t="shared" si="34"/>
        <v>0</v>
      </c>
    </row>
    <row r="272" spans="1:8">
      <c r="A272" s="4" t="s">
        <v>18</v>
      </c>
      <c r="B272" s="6">
        <v>2794</v>
      </c>
      <c r="C272" s="6">
        <v>1412</v>
      </c>
      <c r="D272" s="6">
        <v>1382</v>
      </c>
      <c r="E272" t="b">
        <f t="shared" si="31"/>
        <v>0</v>
      </c>
      <c r="F272" t="b">
        <f t="shared" si="32"/>
        <v>1</v>
      </c>
      <c r="G272" t="b">
        <f t="shared" si="33"/>
        <v>1</v>
      </c>
      <c r="H272" t="b">
        <f t="shared" si="34"/>
        <v>0</v>
      </c>
    </row>
    <row r="273" spans="1:8">
      <c r="A273" s="4" t="s">
        <v>19</v>
      </c>
      <c r="B273" s="6">
        <v>2286</v>
      </c>
      <c r="C273" s="6">
        <v>1079</v>
      </c>
      <c r="D273" s="6">
        <v>1207</v>
      </c>
      <c r="E273" t="b">
        <f t="shared" si="31"/>
        <v>0</v>
      </c>
      <c r="F273" t="b">
        <f t="shared" si="32"/>
        <v>1</v>
      </c>
      <c r="G273" t="b">
        <f t="shared" si="33"/>
        <v>1</v>
      </c>
      <c r="H273" t="b">
        <f t="shared" si="34"/>
        <v>0</v>
      </c>
    </row>
    <row r="274" spans="1:8">
      <c r="A274" s="4" t="s">
        <v>5</v>
      </c>
      <c r="B274" s="6">
        <v>4374</v>
      </c>
      <c r="C274" s="6">
        <v>1563</v>
      </c>
      <c r="D274" s="6">
        <v>2811</v>
      </c>
      <c r="E274" t="b">
        <f t="shared" si="31"/>
        <v>1</v>
      </c>
      <c r="F274" t="b">
        <f t="shared" si="32"/>
        <v>0</v>
      </c>
      <c r="G274" t="b">
        <f t="shared" si="33"/>
        <v>1</v>
      </c>
      <c r="H274" t="b">
        <f t="shared" si="34"/>
        <v>0</v>
      </c>
    </row>
    <row r="275" spans="1:8">
      <c r="A275" s="4" t="s">
        <v>4</v>
      </c>
      <c r="B275" s="6">
        <f>SUM(B273:B274)</f>
        <v>6660</v>
      </c>
      <c r="C275" s="6">
        <f>SUM(C273:C274)</f>
        <v>2642</v>
      </c>
      <c r="D275" s="6">
        <f t="shared" ref="D275" si="35">SUM(D273:D274)</f>
        <v>4018</v>
      </c>
      <c r="E275" t="b">
        <f t="shared" si="31"/>
        <v>1</v>
      </c>
      <c r="F275" t="b">
        <f t="shared" si="32"/>
        <v>1</v>
      </c>
      <c r="G275" t="b">
        <f t="shared" si="33"/>
        <v>0</v>
      </c>
      <c r="H275" t="b">
        <f t="shared" si="34"/>
        <v>0</v>
      </c>
    </row>
    <row r="276" spans="1:8">
      <c r="A276" s="4" t="s">
        <v>133</v>
      </c>
      <c r="B276" s="6">
        <v>44234</v>
      </c>
      <c r="C276" s="6">
        <v>21873</v>
      </c>
      <c r="D276" s="6">
        <v>22361</v>
      </c>
      <c r="E276" t="b">
        <f t="shared" si="31"/>
        <v>1</v>
      </c>
      <c r="F276" t="b">
        <f t="shared" si="32"/>
        <v>1</v>
      </c>
      <c r="G276" t="b">
        <f t="shared" si="33"/>
        <v>1</v>
      </c>
      <c r="H276" t="b">
        <f t="shared" si="34"/>
        <v>1</v>
      </c>
    </row>
    <row r="277" spans="1:8">
      <c r="A277" s="4" t="s">
        <v>6</v>
      </c>
      <c r="B277" s="6">
        <v>2204</v>
      </c>
      <c r="C277" s="6">
        <v>1167</v>
      </c>
      <c r="D277" s="6">
        <v>1037</v>
      </c>
      <c r="E277" t="b">
        <f t="shared" si="31"/>
        <v>0</v>
      </c>
      <c r="F277" t="b">
        <f t="shared" si="32"/>
        <v>1</v>
      </c>
      <c r="G277" t="b">
        <f t="shared" si="33"/>
        <v>1</v>
      </c>
      <c r="H277" t="b">
        <f t="shared" si="34"/>
        <v>0</v>
      </c>
    </row>
    <row r="278" spans="1:8">
      <c r="A278" s="4" t="s">
        <v>7</v>
      </c>
      <c r="B278" s="6">
        <v>2565</v>
      </c>
      <c r="C278" s="6">
        <v>1315</v>
      </c>
      <c r="D278" s="6">
        <v>1250</v>
      </c>
      <c r="E278" t="b">
        <f t="shared" si="31"/>
        <v>0</v>
      </c>
      <c r="F278" t="b">
        <f t="shared" si="32"/>
        <v>1</v>
      </c>
      <c r="G278" t="b">
        <f t="shared" si="33"/>
        <v>1</v>
      </c>
      <c r="H278" t="b">
        <f t="shared" si="34"/>
        <v>0</v>
      </c>
    </row>
    <row r="279" spans="1:8">
      <c r="A279" s="4" t="s">
        <v>8</v>
      </c>
      <c r="B279" s="6">
        <v>2354</v>
      </c>
      <c r="C279" s="6">
        <v>1217</v>
      </c>
      <c r="D279" s="6">
        <v>1137</v>
      </c>
      <c r="E279" t="b">
        <f t="shared" si="31"/>
        <v>0</v>
      </c>
      <c r="F279" t="b">
        <f t="shared" si="32"/>
        <v>1</v>
      </c>
      <c r="G279" t="b">
        <f t="shared" si="33"/>
        <v>1</v>
      </c>
      <c r="H279" t="b">
        <f t="shared" si="34"/>
        <v>0</v>
      </c>
    </row>
    <row r="280" spans="1:8">
      <c r="A280" s="4" t="s">
        <v>9</v>
      </c>
      <c r="B280" s="6">
        <v>2502</v>
      </c>
      <c r="C280" s="6">
        <v>1296</v>
      </c>
      <c r="D280" s="6">
        <v>1206</v>
      </c>
      <c r="E280" t="b">
        <f t="shared" si="31"/>
        <v>0</v>
      </c>
      <c r="F280" t="b">
        <f t="shared" si="32"/>
        <v>1</v>
      </c>
      <c r="G280" t="b">
        <f t="shared" si="33"/>
        <v>1</v>
      </c>
      <c r="H280" t="b">
        <f t="shared" si="34"/>
        <v>0</v>
      </c>
    </row>
    <row r="281" spans="1:8">
      <c r="A281" s="4" t="s">
        <v>10</v>
      </c>
      <c r="B281" s="6">
        <v>3218</v>
      </c>
      <c r="C281" s="6">
        <v>1666</v>
      </c>
      <c r="D281" s="6">
        <v>1552</v>
      </c>
      <c r="E281" t="b">
        <f t="shared" si="31"/>
        <v>0</v>
      </c>
      <c r="F281" t="b">
        <f t="shared" si="32"/>
        <v>1</v>
      </c>
      <c r="G281" t="b">
        <f t="shared" si="33"/>
        <v>1</v>
      </c>
      <c r="H281" t="b">
        <f t="shared" si="34"/>
        <v>0</v>
      </c>
    </row>
    <row r="282" spans="1:8">
      <c r="A282" s="4" t="s">
        <v>11</v>
      </c>
      <c r="B282" s="6">
        <v>3251</v>
      </c>
      <c r="C282" s="6">
        <v>1677</v>
      </c>
      <c r="D282" s="6">
        <v>1574</v>
      </c>
      <c r="E282" t="b">
        <f t="shared" si="31"/>
        <v>0</v>
      </c>
      <c r="F282" t="b">
        <f t="shared" si="32"/>
        <v>1</v>
      </c>
      <c r="G282" t="b">
        <f t="shared" si="33"/>
        <v>1</v>
      </c>
      <c r="H282" t="b">
        <f t="shared" si="34"/>
        <v>0</v>
      </c>
    </row>
    <row r="283" spans="1:8">
      <c r="A283" s="4" t="s">
        <v>12</v>
      </c>
      <c r="B283" s="6">
        <v>3371</v>
      </c>
      <c r="C283" s="6">
        <v>1751</v>
      </c>
      <c r="D283" s="6">
        <v>1620</v>
      </c>
      <c r="E283" t="b">
        <f t="shared" si="31"/>
        <v>0</v>
      </c>
      <c r="F283" t="b">
        <f t="shared" si="32"/>
        <v>1</v>
      </c>
      <c r="G283" t="b">
        <f t="shared" si="33"/>
        <v>1</v>
      </c>
      <c r="H283" t="b">
        <f t="shared" si="34"/>
        <v>0</v>
      </c>
    </row>
    <row r="284" spans="1:8">
      <c r="A284" s="4" t="s">
        <v>13</v>
      </c>
      <c r="B284" s="6">
        <v>3308</v>
      </c>
      <c r="C284" s="6">
        <v>1696</v>
      </c>
      <c r="D284" s="6">
        <v>1612</v>
      </c>
      <c r="E284" t="b">
        <f t="shared" si="31"/>
        <v>0</v>
      </c>
      <c r="F284" t="b">
        <f t="shared" si="32"/>
        <v>1</v>
      </c>
      <c r="G284" t="b">
        <f t="shared" si="33"/>
        <v>1</v>
      </c>
      <c r="H284" t="b">
        <f t="shared" si="34"/>
        <v>0</v>
      </c>
    </row>
    <row r="285" spans="1:8">
      <c r="A285" s="4" t="s">
        <v>14</v>
      </c>
      <c r="B285" s="6">
        <v>2995</v>
      </c>
      <c r="C285" s="6">
        <v>1525</v>
      </c>
      <c r="D285" s="6">
        <v>1470</v>
      </c>
      <c r="E285" t="b">
        <f t="shared" si="31"/>
        <v>0</v>
      </c>
      <c r="F285" t="b">
        <f t="shared" si="32"/>
        <v>1</v>
      </c>
      <c r="G285" t="b">
        <f t="shared" si="33"/>
        <v>1</v>
      </c>
      <c r="H285" t="b">
        <f t="shared" si="34"/>
        <v>0</v>
      </c>
    </row>
    <row r="286" spans="1:8">
      <c r="A286" s="4" t="s">
        <v>15</v>
      </c>
      <c r="B286" s="6">
        <v>2672</v>
      </c>
      <c r="C286" s="6">
        <v>1350</v>
      </c>
      <c r="D286" s="6">
        <v>1322</v>
      </c>
      <c r="E286" t="b">
        <f t="shared" si="31"/>
        <v>0</v>
      </c>
      <c r="F286" t="b">
        <f t="shared" si="32"/>
        <v>1</v>
      </c>
      <c r="G286" t="b">
        <f t="shared" si="33"/>
        <v>1</v>
      </c>
      <c r="H286" t="b">
        <f t="shared" si="34"/>
        <v>0</v>
      </c>
    </row>
    <row r="287" spans="1:8">
      <c r="A287" s="4" t="s">
        <v>16</v>
      </c>
      <c r="B287" s="6">
        <v>2864</v>
      </c>
      <c r="C287" s="6">
        <v>1496</v>
      </c>
      <c r="D287" s="6">
        <v>1368</v>
      </c>
      <c r="E287" t="b">
        <f t="shared" si="31"/>
        <v>0</v>
      </c>
      <c r="F287" t="b">
        <f t="shared" si="32"/>
        <v>1</v>
      </c>
      <c r="G287" t="b">
        <f t="shared" si="33"/>
        <v>1</v>
      </c>
      <c r="H287" t="b">
        <f t="shared" si="34"/>
        <v>0</v>
      </c>
    </row>
    <row r="288" spans="1:8">
      <c r="A288" s="4" t="s">
        <v>17</v>
      </c>
      <c r="B288" s="6">
        <v>3330</v>
      </c>
      <c r="C288" s="6">
        <v>1669</v>
      </c>
      <c r="D288" s="6">
        <v>1661</v>
      </c>
      <c r="E288" t="b">
        <f t="shared" si="31"/>
        <v>0</v>
      </c>
      <c r="F288" t="b">
        <f t="shared" si="32"/>
        <v>1</v>
      </c>
      <c r="G288" t="b">
        <f t="shared" si="33"/>
        <v>1</v>
      </c>
      <c r="H288" t="b">
        <f t="shared" si="34"/>
        <v>0</v>
      </c>
    </row>
    <row r="289" spans="1:8">
      <c r="A289" s="4" t="s">
        <v>18</v>
      </c>
      <c r="B289" s="6">
        <v>2970</v>
      </c>
      <c r="C289" s="6">
        <v>1434</v>
      </c>
      <c r="D289" s="6">
        <v>1536</v>
      </c>
      <c r="E289" t="b">
        <f t="shared" si="31"/>
        <v>0</v>
      </c>
      <c r="F289" t="b">
        <f t="shared" si="32"/>
        <v>1</v>
      </c>
      <c r="G289" t="b">
        <f t="shared" si="33"/>
        <v>1</v>
      </c>
      <c r="H289" t="b">
        <f t="shared" si="34"/>
        <v>0</v>
      </c>
    </row>
    <row r="290" spans="1:8">
      <c r="A290" s="4" t="s">
        <v>19</v>
      </c>
      <c r="B290" s="6">
        <v>2372</v>
      </c>
      <c r="C290" s="6">
        <v>1094</v>
      </c>
      <c r="D290" s="6">
        <v>1278</v>
      </c>
      <c r="E290" t="b">
        <f t="shared" si="31"/>
        <v>0</v>
      </c>
      <c r="F290" t="b">
        <f t="shared" si="32"/>
        <v>1</v>
      </c>
      <c r="G290" t="b">
        <f t="shared" si="33"/>
        <v>1</v>
      </c>
      <c r="H290" t="b">
        <f t="shared" si="34"/>
        <v>0</v>
      </c>
    </row>
    <row r="291" spans="1:8">
      <c r="A291" s="4" t="s">
        <v>5</v>
      </c>
      <c r="B291" s="6">
        <v>4258</v>
      </c>
      <c r="C291" s="6">
        <v>1520</v>
      </c>
      <c r="D291" s="6">
        <v>2738</v>
      </c>
      <c r="E291" t="b">
        <f t="shared" si="31"/>
        <v>1</v>
      </c>
      <c r="F291" t="b">
        <f t="shared" si="32"/>
        <v>0</v>
      </c>
      <c r="G291" t="b">
        <f t="shared" si="33"/>
        <v>1</v>
      </c>
      <c r="H291" t="b">
        <f t="shared" si="34"/>
        <v>0</v>
      </c>
    </row>
    <row r="292" spans="1:8">
      <c r="A292" s="4" t="s">
        <v>4</v>
      </c>
      <c r="B292" s="6">
        <f>SUM(B290:B291)</f>
        <v>6630</v>
      </c>
      <c r="C292" s="6">
        <f>SUM(C290:C291)</f>
        <v>2614</v>
      </c>
      <c r="D292" s="6">
        <f t="shared" ref="D292" si="36">SUM(D290:D291)</f>
        <v>4016</v>
      </c>
      <c r="E292" t="b">
        <f t="shared" si="31"/>
        <v>1</v>
      </c>
      <c r="F292" t="b">
        <f t="shared" si="32"/>
        <v>1</v>
      </c>
      <c r="G292" t="b">
        <f t="shared" si="33"/>
        <v>0</v>
      </c>
      <c r="H292" t="b">
        <f t="shared" si="34"/>
        <v>0</v>
      </c>
    </row>
    <row r="293" spans="1:8">
      <c r="A293" s="4" t="s">
        <v>134</v>
      </c>
      <c r="B293" s="6">
        <v>41446</v>
      </c>
      <c r="C293" s="6">
        <v>20651</v>
      </c>
      <c r="D293" s="6">
        <v>20795</v>
      </c>
      <c r="E293" t="b">
        <f t="shared" si="31"/>
        <v>1</v>
      </c>
      <c r="F293" t="b">
        <f t="shared" si="32"/>
        <v>1</v>
      </c>
      <c r="G293" t="b">
        <f t="shared" si="33"/>
        <v>1</v>
      </c>
      <c r="H293" t="b">
        <f t="shared" si="34"/>
        <v>1</v>
      </c>
    </row>
    <row r="294" spans="1:8">
      <c r="A294" s="4" t="s">
        <v>6</v>
      </c>
      <c r="B294" s="6">
        <v>2074</v>
      </c>
      <c r="C294" s="6">
        <v>1099</v>
      </c>
      <c r="D294" s="6">
        <v>975</v>
      </c>
      <c r="E294" t="b">
        <f t="shared" si="31"/>
        <v>0</v>
      </c>
      <c r="F294" t="b">
        <f t="shared" si="32"/>
        <v>1</v>
      </c>
      <c r="G294" t="b">
        <f t="shared" si="33"/>
        <v>1</v>
      </c>
      <c r="H294" t="b">
        <f t="shared" si="34"/>
        <v>0</v>
      </c>
    </row>
    <row r="295" spans="1:8">
      <c r="A295" s="4" t="s">
        <v>7</v>
      </c>
      <c r="B295" s="6">
        <v>2616</v>
      </c>
      <c r="C295" s="6">
        <v>1374</v>
      </c>
      <c r="D295" s="6">
        <v>1242</v>
      </c>
      <c r="E295" t="b">
        <f t="shared" si="31"/>
        <v>0</v>
      </c>
      <c r="F295" t="b">
        <f t="shared" si="32"/>
        <v>1</v>
      </c>
      <c r="G295" t="b">
        <f t="shared" si="33"/>
        <v>1</v>
      </c>
      <c r="H295" t="b">
        <f t="shared" si="34"/>
        <v>0</v>
      </c>
    </row>
    <row r="296" spans="1:8">
      <c r="A296" s="4" t="s">
        <v>8</v>
      </c>
      <c r="B296" s="6">
        <v>2179</v>
      </c>
      <c r="C296" s="6">
        <v>1107</v>
      </c>
      <c r="D296" s="6">
        <v>1072</v>
      </c>
      <c r="E296" t="b">
        <f t="shared" si="31"/>
        <v>0</v>
      </c>
      <c r="F296" t="b">
        <f t="shared" si="32"/>
        <v>1</v>
      </c>
      <c r="G296" t="b">
        <f t="shared" si="33"/>
        <v>1</v>
      </c>
      <c r="H296" t="b">
        <f t="shared" si="34"/>
        <v>0</v>
      </c>
    </row>
    <row r="297" spans="1:8">
      <c r="A297" s="4" t="s">
        <v>9</v>
      </c>
      <c r="B297" s="6">
        <v>2371</v>
      </c>
      <c r="C297" s="6">
        <v>1216</v>
      </c>
      <c r="D297" s="6">
        <v>1155</v>
      </c>
      <c r="E297" t="b">
        <f t="shared" si="31"/>
        <v>0</v>
      </c>
      <c r="F297" t="b">
        <f t="shared" si="32"/>
        <v>1</v>
      </c>
      <c r="G297" t="b">
        <f t="shared" si="33"/>
        <v>1</v>
      </c>
      <c r="H297" t="b">
        <f t="shared" si="34"/>
        <v>0</v>
      </c>
    </row>
    <row r="298" spans="1:8">
      <c r="A298" s="4" t="s">
        <v>10</v>
      </c>
      <c r="B298" s="6">
        <v>2923</v>
      </c>
      <c r="C298" s="6">
        <v>1513</v>
      </c>
      <c r="D298" s="6">
        <v>1410</v>
      </c>
      <c r="E298" t="b">
        <f t="shared" si="31"/>
        <v>0</v>
      </c>
      <c r="F298" t="b">
        <f t="shared" si="32"/>
        <v>1</v>
      </c>
      <c r="G298" t="b">
        <f t="shared" si="33"/>
        <v>1</v>
      </c>
      <c r="H298" t="b">
        <f t="shared" si="34"/>
        <v>0</v>
      </c>
    </row>
    <row r="299" spans="1:8">
      <c r="A299" s="4" t="s">
        <v>11</v>
      </c>
      <c r="B299" s="6">
        <v>3289</v>
      </c>
      <c r="C299" s="6">
        <v>1716</v>
      </c>
      <c r="D299" s="6">
        <v>1573</v>
      </c>
      <c r="E299" t="b">
        <f t="shared" si="31"/>
        <v>0</v>
      </c>
      <c r="F299" t="b">
        <f t="shared" si="32"/>
        <v>1</v>
      </c>
      <c r="G299" t="b">
        <f t="shared" si="33"/>
        <v>1</v>
      </c>
      <c r="H299" t="b">
        <f t="shared" si="34"/>
        <v>0</v>
      </c>
    </row>
    <row r="300" spans="1:8">
      <c r="A300" s="4" t="s">
        <v>12</v>
      </c>
      <c r="B300" s="6">
        <v>3318</v>
      </c>
      <c r="C300" s="6">
        <v>1727</v>
      </c>
      <c r="D300" s="6">
        <v>1591</v>
      </c>
      <c r="E300" t="b">
        <f t="shared" si="31"/>
        <v>0</v>
      </c>
      <c r="F300" t="b">
        <f t="shared" si="32"/>
        <v>1</v>
      </c>
      <c r="G300" t="b">
        <f t="shared" si="33"/>
        <v>1</v>
      </c>
      <c r="H300" t="b">
        <f t="shared" si="34"/>
        <v>0</v>
      </c>
    </row>
    <row r="301" spans="1:8">
      <c r="A301" s="4" t="s">
        <v>13</v>
      </c>
      <c r="B301" s="6">
        <v>3080</v>
      </c>
      <c r="C301" s="6">
        <v>1570</v>
      </c>
      <c r="D301" s="6">
        <v>1510</v>
      </c>
      <c r="E301" t="b">
        <f t="shared" si="31"/>
        <v>0</v>
      </c>
      <c r="F301" t="b">
        <f t="shared" si="32"/>
        <v>1</v>
      </c>
      <c r="G301" t="b">
        <f t="shared" si="33"/>
        <v>1</v>
      </c>
      <c r="H301" t="b">
        <f t="shared" si="34"/>
        <v>0</v>
      </c>
    </row>
    <row r="302" spans="1:8">
      <c r="A302" s="4" t="s">
        <v>14</v>
      </c>
      <c r="B302" s="6">
        <v>2842</v>
      </c>
      <c r="C302" s="6">
        <v>1459</v>
      </c>
      <c r="D302" s="6">
        <v>1383</v>
      </c>
      <c r="E302" t="b">
        <f t="shared" si="31"/>
        <v>0</v>
      </c>
      <c r="F302" t="b">
        <f t="shared" si="32"/>
        <v>1</v>
      </c>
      <c r="G302" t="b">
        <f t="shared" si="33"/>
        <v>1</v>
      </c>
      <c r="H302" t="b">
        <f t="shared" si="34"/>
        <v>0</v>
      </c>
    </row>
    <row r="303" spans="1:8">
      <c r="A303" s="4" t="s">
        <v>15</v>
      </c>
      <c r="B303" s="6">
        <v>2416</v>
      </c>
      <c r="C303" s="6">
        <v>1227</v>
      </c>
      <c r="D303" s="6">
        <v>1189</v>
      </c>
      <c r="E303" t="b">
        <f t="shared" si="31"/>
        <v>0</v>
      </c>
      <c r="F303" t="b">
        <f t="shared" si="32"/>
        <v>1</v>
      </c>
      <c r="G303" t="b">
        <f t="shared" si="33"/>
        <v>1</v>
      </c>
      <c r="H303" t="b">
        <f t="shared" si="34"/>
        <v>0</v>
      </c>
    </row>
    <row r="304" spans="1:8">
      <c r="A304" s="4" t="s">
        <v>16</v>
      </c>
      <c r="B304" s="6">
        <v>2596</v>
      </c>
      <c r="C304" s="6">
        <v>1326</v>
      </c>
      <c r="D304" s="6">
        <v>1270</v>
      </c>
      <c r="E304" t="b">
        <f t="shared" si="31"/>
        <v>0</v>
      </c>
      <c r="F304" t="b">
        <f t="shared" si="32"/>
        <v>1</v>
      </c>
      <c r="G304" t="b">
        <f t="shared" si="33"/>
        <v>1</v>
      </c>
      <c r="H304" t="b">
        <f t="shared" si="34"/>
        <v>0</v>
      </c>
    </row>
    <row r="305" spans="1:8">
      <c r="A305" s="4" t="s">
        <v>17</v>
      </c>
      <c r="B305" s="6">
        <v>3078</v>
      </c>
      <c r="C305" s="6">
        <v>1563</v>
      </c>
      <c r="D305" s="6">
        <v>1515</v>
      </c>
      <c r="E305" t="b">
        <f t="shared" si="31"/>
        <v>0</v>
      </c>
      <c r="F305" t="b">
        <f t="shared" si="32"/>
        <v>1</v>
      </c>
      <c r="G305" t="b">
        <f t="shared" si="33"/>
        <v>1</v>
      </c>
      <c r="H305" t="b">
        <f t="shared" si="34"/>
        <v>0</v>
      </c>
    </row>
    <row r="306" spans="1:8">
      <c r="A306" s="4" t="s">
        <v>18</v>
      </c>
      <c r="B306" s="6">
        <v>2722</v>
      </c>
      <c r="C306" s="6">
        <v>1349</v>
      </c>
      <c r="D306" s="6">
        <v>1373</v>
      </c>
      <c r="E306" t="b">
        <f t="shared" si="31"/>
        <v>0</v>
      </c>
      <c r="F306" t="b">
        <f t="shared" si="32"/>
        <v>1</v>
      </c>
      <c r="G306" t="b">
        <f t="shared" si="33"/>
        <v>1</v>
      </c>
      <c r="H306" t="b">
        <f t="shared" si="34"/>
        <v>0</v>
      </c>
    </row>
    <row r="307" spans="1:8">
      <c r="A307" s="4" t="s">
        <v>19</v>
      </c>
      <c r="B307" s="6">
        <v>2185</v>
      </c>
      <c r="C307" s="6">
        <v>1018</v>
      </c>
      <c r="D307" s="6">
        <v>1167</v>
      </c>
      <c r="E307" t="b">
        <f t="shared" si="31"/>
        <v>0</v>
      </c>
      <c r="F307" t="b">
        <f t="shared" si="32"/>
        <v>1</v>
      </c>
      <c r="G307" t="b">
        <f t="shared" si="33"/>
        <v>1</v>
      </c>
      <c r="H307" t="b">
        <f t="shared" si="34"/>
        <v>0</v>
      </c>
    </row>
    <row r="308" spans="1:8">
      <c r="A308" s="4" t="s">
        <v>5</v>
      </c>
      <c r="B308" s="6">
        <v>3757</v>
      </c>
      <c r="C308" s="6">
        <v>1387</v>
      </c>
      <c r="D308" s="6">
        <v>2370</v>
      </c>
      <c r="E308" t="b">
        <f t="shared" si="31"/>
        <v>1</v>
      </c>
      <c r="F308" t="b">
        <f t="shared" si="32"/>
        <v>0</v>
      </c>
      <c r="G308" t="b">
        <f t="shared" si="33"/>
        <v>1</v>
      </c>
      <c r="H308" t="b">
        <f t="shared" si="34"/>
        <v>0</v>
      </c>
    </row>
    <row r="309" spans="1:8">
      <c r="A309" s="4" t="s">
        <v>4</v>
      </c>
      <c r="B309" s="6">
        <f>SUM(B307:B308)</f>
        <v>5942</v>
      </c>
      <c r="C309" s="6">
        <f>SUM(C307:C308)</f>
        <v>2405</v>
      </c>
      <c r="D309" s="6">
        <f t="shared" ref="D309" si="37">SUM(D307:D308)</f>
        <v>3537</v>
      </c>
      <c r="E309" t="b">
        <f t="shared" si="31"/>
        <v>1</v>
      </c>
      <c r="F309" t="b">
        <f t="shared" si="32"/>
        <v>1</v>
      </c>
      <c r="G309" t="b">
        <f t="shared" si="33"/>
        <v>0</v>
      </c>
      <c r="H309" t="b">
        <f t="shared" si="34"/>
        <v>0</v>
      </c>
    </row>
    <row r="310" spans="1:8">
      <c r="A310" s="4" t="s">
        <v>135</v>
      </c>
      <c r="B310" s="6">
        <v>99699</v>
      </c>
      <c r="C310" s="6">
        <v>49164</v>
      </c>
      <c r="D310" s="6">
        <v>50535</v>
      </c>
      <c r="E310" t="b">
        <f t="shared" si="31"/>
        <v>1</v>
      </c>
      <c r="F310" t="b">
        <f t="shared" si="32"/>
        <v>1</v>
      </c>
      <c r="G310" t="b">
        <f t="shared" si="33"/>
        <v>1</v>
      </c>
      <c r="H310" t="b">
        <f t="shared" si="34"/>
        <v>1</v>
      </c>
    </row>
    <row r="311" spans="1:8">
      <c r="A311" s="4" t="s">
        <v>6</v>
      </c>
      <c r="B311" s="6">
        <v>5080</v>
      </c>
      <c r="C311" s="6">
        <v>2614</v>
      </c>
      <c r="D311" s="6">
        <v>2466</v>
      </c>
      <c r="E311" t="b">
        <f t="shared" si="31"/>
        <v>0</v>
      </c>
      <c r="F311" t="b">
        <f t="shared" si="32"/>
        <v>1</v>
      </c>
      <c r="G311" t="b">
        <f t="shared" si="33"/>
        <v>1</v>
      </c>
      <c r="H311" t="b">
        <f t="shared" si="34"/>
        <v>0</v>
      </c>
    </row>
    <row r="312" spans="1:8">
      <c r="A312" s="4" t="s">
        <v>7</v>
      </c>
      <c r="B312" s="6">
        <v>5860</v>
      </c>
      <c r="C312" s="6">
        <v>3048</v>
      </c>
      <c r="D312" s="6">
        <v>2812</v>
      </c>
      <c r="E312" t="b">
        <f t="shared" si="31"/>
        <v>0</v>
      </c>
      <c r="F312" t="b">
        <f t="shared" si="32"/>
        <v>1</v>
      </c>
      <c r="G312" t="b">
        <f t="shared" si="33"/>
        <v>1</v>
      </c>
      <c r="H312" t="b">
        <f t="shared" si="34"/>
        <v>0</v>
      </c>
    </row>
    <row r="313" spans="1:8">
      <c r="A313" s="4" t="s">
        <v>8</v>
      </c>
      <c r="B313" s="6">
        <v>5181</v>
      </c>
      <c r="C313" s="6">
        <v>2595</v>
      </c>
      <c r="D313" s="6">
        <v>2586</v>
      </c>
      <c r="E313" t="b">
        <f t="shared" si="31"/>
        <v>0</v>
      </c>
      <c r="F313" t="b">
        <f t="shared" si="32"/>
        <v>1</v>
      </c>
      <c r="G313" t="b">
        <f t="shared" si="33"/>
        <v>1</v>
      </c>
      <c r="H313" t="b">
        <f t="shared" si="34"/>
        <v>0</v>
      </c>
    </row>
    <row r="314" spans="1:8">
      <c r="A314" s="4" t="s">
        <v>9</v>
      </c>
      <c r="B314" s="6">
        <v>5415</v>
      </c>
      <c r="C314" s="6">
        <v>2773</v>
      </c>
      <c r="D314" s="6">
        <v>2642</v>
      </c>
      <c r="E314" t="b">
        <f t="shared" si="31"/>
        <v>0</v>
      </c>
      <c r="F314" t="b">
        <f t="shared" si="32"/>
        <v>1</v>
      </c>
      <c r="G314" t="b">
        <f t="shared" si="33"/>
        <v>1</v>
      </c>
      <c r="H314" t="b">
        <f t="shared" si="34"/>
        <v>0</v>
      </c>
    </row>
    <row r="315" spans="1:8">
      <c r="A315" s="4" t="s">
        <v>10</v>
      </c>
      <c r="B315" s="6">
        <v>6828</v>
      </c>
      <c r="C315" s="6">
        <v>3470</v>
      </c>
      <c r="D315" s="6">
        <v>3358</v>
      </c>
      <c r="E315" t="b">
        <f t="shared" si="31"/>
        <v>0</v>
      </c>
      <c r="F315" t="b">
        <f t="shared" si="32"/>
        <v>1</v>
      </c>
      <c r="G315" t="b">
        <f t="shared" si="33"/>
        <v>1</v>
      </c>
      <c r="H315" t="b">
        <f t="shared" si="34"/>
        <v>0</v>
      </c>
    </row>
    <row r="316" spans="1:8">
      <c r="A316" s="4" t="s">
        <v>11</v>
      </c>
      <c r="B316" s="6">
        <v>7319</v>
      </c>
      <c r="C316" s="6">
        <v>3783</v>
      </c>
      <c r="D316" s="6">
        <v>3536</v>
      </c>
      <c r="E316" t="b">
        <f t="shared" si="31"/>
        <v>0</v>
      </c>
      <c r="F316" t="b">
        <f t="shared" si="32"/>
        <v>1</v>
      </c>
      <c r="G316" t="b">
        <f t="shared" si="33"/>
        <v>1</v>
      </c>
      <c r="H316" t="b">
        <f t="shared" si="34"/>
        <v>0</v>
      </c>
    </row>
    <row r="317" spans="1:8">
      <c r="A317" s="4" t="s">
        <v>12</v>
      </c>
      <c r="B317" s="6">
        <v>8298</v>
      </c>
      <c r="C317" s="6">
        <v>4207</v>
      </c>
      <c r="D317" s="6">
        <v>4091</v>
      </c>
      <c r="E317" t="b">
        <f t="shared" si="31"/>
        <v>0</v>
      </c>
      <c r="F317" t="b">
        <f t="shared" si="32"/>
        <v>1</v>
      </c>
      <c r="G317" t="b">
        <f t="shared" si="33"/>
        <v>1</v>
      </c>
      <c r="H317" t="b">
        <f t="shared" si="34"/>
        <v>0</v>
      </c>
    </row>
    <row r="318" spans="1:8">
      <c r="A318" s="4" t="s">
        <v>13</v>
      </c>
      <c r="B318" s="6">
        <v>7771</v>
      </c>
      <c r="C318" s="6">
        <v>3970</v>
      </c>
      <c r="D318" s="6">
        <v>3801</v>
      </c>
      <c r="E318" t="b">
        <f t="shared" si="31"/>
        <v>0</v>
      </c>
      <c r="F318" t="b">
        <f t="shared" si="32"/>
        <v>1</v>
      </c>
      <c r="G318" t="b">
        <f t="shared" si="33"/>
        <v>1</v>
      </c>
      <c r="H318" t="b">
        <f t="shared" si="34"/>
        <v>0</v>
      </c>
    </row>
    <row r="319" spans="1:8">
      <c r="A319" s="4" t="s">
        <v>14</v>
      </c>
      <c r="B319" s="6">
        <v>7147</v>
      </c>
      <c r="C319" s="6">
        <v>3678</v>
      </c>
      <c r="D319" s="6">
        <v>3469</v>
      </c>
      <c r="E319" t="b">
        <f t="shared" si="31"/>
        <v>0</v>
      </c>
      <c r="F319" t="b">
        <f t="shared" si="32"/>
        <v>1</v>
      </c>
      <c r="G319" t="b">
        <f t="shared" si="33"/>
        <v>1</v>
      </c>
      <c r="H319" t="b">
        <f t="shared" si="34"/>
        <v>0</v>
      </c>
    </row>
    <row r="320" spans="1:8">
      <c r="A320" s="4" t="s">
        <v>15</v>
      </c>
      <c r="B320" s="6">
        <v>6246</v>
      </c>
      <c r="C320" s="6">
        <v>3169</v>
      </c>
      <c r="D320" s="6">
        <v>3077</v>
      </c>
      <c r="E320" t="b">
        <f t="shared" si="31"/>
        <v>0</v>
      </c>
      <c r="F320" t="b">
        <f t="shared" si="32"/>
        <v>1</v>
      </c>
      <c r="G320" t="b">
        <f t="shared" si="33"/>
        <v>1</v>
      </c>
      <c r="H320" t="b">
        <f t="shared" si="34"/>
        <v>0</v>
      </c>
    </row>
    <row r="321" spans="1:8">
      <c r="A321" s="4" t="s">
        <v>16</v>
      </c>
      <c r="B321" s="6">
        <v>6257</v>
      </c>
      <c r="C321" s="6">
        <v>3129</v>
      </c>
      <c r="D321" s="6">
        <v>3128</v>
      </c>
      <c r="E321" t="b">
        <f t="shared" si="31"/>
        <v>0</v>
      </c>
      <c r="F321" t="b">
        <f t="shared" si="32"/>
        <v>1</v>
      </c>
      <c r="G321" t="b">
        <f t="shared" si="33"/>
        <v>1</v>
      </c>
      <c r="H321" t="b">
        <f t="shared" si="34"/>
        <v>0</v>
      </c>
    </row>
    <row r="322" spans="1:8">
      <c r="A322" s="4" t="s">
        <v>17</v>
      </c>
      <c r="B322" s="6">
        <v>7429</v>
      </c>
      <c r="C322" s="6">
        <v>3691</v>
      </c>
      <c r="D322" s="6">
        <v>3738</v>
      </c>
      <c r="E322" t="b">
        <f t="shared" si="31"/>
        <v>0</v>
      </c>
      <c r="F322" t="b">
        <f t="shared" si="32"/>
        <v>1</v>
      </c>
      <c r="G322" t="b">
        <f t="shared" si="33"/>
        <v>1</v>
      </c>
      <c r="H322" t="b">
        <f t="shared" si="34"/>
        <v>0</v>
      </c>
    </row>
    <row r="323" spans="1:8">
      <c r="A323" s="4" t="s">
        <v>18</v>
      </c>
      <c r="B323" s="6">
        <v>6962</v>
      </c>
      <c r="C323" s="6">
        <v>3361</v>
      </c>
      <c r="D323" s="6">
        <v>3601</v>
      </c>
      <c r="E323" t="b">
        <f t="shared" si="31"/>
        <v>0</v>
      </c>
      <c r="F323" t="b">
        <f t="shared" si="32"/>
        <v>1</v>
      </c>
      <c r="G323" t="b">
        <f t="shared" si="33"/>
        <v>1</v>
      </c>
      <c r="H323" t="b">
        <f t="shared" si="34"/>
        <v>0</v>
      </c>
    </row>
    <row r="324" spans="1:8">
      <c r="A324" s="4" t="s">
        <v>19</v>
      </c>
      <c r="B324" s="6">
        <v>5624</v>
      </c>
      <c r="C324" s="6">
        <v>2597</v>
      </c>
      <c r="D324" s="6">
        <v>3027</v>
      </c>
      <c r="E324" t="b">
        <f t="shared" si="31"/>
        <v>0</v>
      </c>
      <c r="F324" t="b">
        <f t="shared" si="32"/>
        <v>1</v>
      </c>
      <c r="G324" t="b">
        <f t="shared" si="33"/>
        <v>1</v>
      </c>
      <c r="H324" t="b">
        <f t="shared" si="34"/>
        <v>0</v>
      </c>
    </row>
    <row r="325" spans="1:8">
      <c r="A325" s="4" t="s">
        <v>5</v>
      </c>
      <c r="B325" s="6">
        <v>8282</v>
      </c>
      <c r="C325" s="6">
        <v>3079</v>
      </c>
      <c r="D325" s="6">
        <v>5203</v>
      </c>
      <c r="E325" t="b">
        <f t="shared" ref="E325:E388" si="38">IFERROR(IF(SEARCH(" - ",A325)&gt;0,FALSE,TRUE),TRUE)</f>
        <v>1</v>
      </c>
      <c r="F325" t="b">
        <f t="shared" ref="F325:F388" si="39">IFERROR(IF(SEARCH("70",A325)&gt;0,FALSE,TRUE),TRUE)</f>
        <v>0</v>
      </c>
      <c r="G325" t="b">
        <f t="shared" ref="G325:G388" si="40">IFERROR(IF(SEARCH("65+",A325)&gt;0,FALSE,TRUE),TRUE)</f>
        <v>1</v>
      </c>
      <c r="H325" t="b">
        <f t="shared" ref="H325:H388" si="41">AND(E325:G325)</f>
        <v>0</v>
      </c>
    </row>
    <row r="326" spans="1:8">
      <c r="A326" s="4" t="s">
        <v>4</v>
      </c>
      <c r="B326" s="6">
        <f>SUM(B324:B325)</f>
        <v>13906</v>
      </c>
      <c r="C326" s="6">
        <f>SUM(C324:C325)</f>
        <v>5676</v>
      </c>
      <c r="D326" s="6">
        <f t="shared" ref="D326" si="42">SUM(D324:D325)</f>
        <v>8230</v>
      </c>
      <c r="E326" t="b">
        <f t="shared" si="38"/>
        <v>1</v>
      </c>
      <c r="F326" t="b">
        <f t="shared" si="39"/>
        <v>1</v>
      </c>
      <c r="G326" t="b">
        <f t="shared" si="40"/>
        <v>0</v>
      </c>
      <c r="H326" t="b">
        <f t="shared" si="41"/>
        <v>0</v>
      </c>
    </row>
    <row r="327" spans="1:8">
      <c r="A327" s="4" t="s">
        <v>136</v>
      </c>
      <c r="B327" s="6">
        <v>103898</v>
      </c>
      <c r="C327" s="6">
        <v>51206</v>
      </c>
      <c r="D327" s="6">
        <v>52692</v>
      </c>
      <c r="E327" t="b">
        <f t="shared" si="38"/>
        <v>1</v>
      </c>
      <c r="F327" t="b">
        <f t="shared" si="39"/>
        <v>1</v>
      </c>
      <c r="G327" t="b">
        <f t="shared" si="40"/>
        <v>1</v>
      </c>
      <c r="H327" t="b">
        <f t="shared" si="41"/>
        <v>1</v>
      </c>
    </row>
    <row r="328" spans="1:8">
      <c r="A328" s="4" t="s">
        <v>6</v>
      </c>
      <c r="B328" s="6">
        <v>5622</v>
      </c>
      <c r="C328" s="6">
        <v>2922</v>
      </c>
      <c r="D328" s="6">
        <v>2700</v>
      </c>
      <c r="E328" t="b">
        <f t="shared" si="38"/>
        <v>0</v>
      </c>
      <c r="F328" t="b">
        <f t="shared" si="39"/>
        <v>1</v>
      </c>
      <c r="G328" t="b">
        <f t="shared" si="40"/>
        <v>1</v>
      </c>
      <c r="H328" t="b">
        <f t="shared" si="41"/>
        <v>0</v>
      </c>
    </row>
    <row r="329" spans="1:8">
      <c r="A329" s="4" t="s">
        <v>7</v>
      </c>
      <c r="B329" s="6">
        <v>6835</v>
      </c>
      <c r="C329" s="6">
        <v>3465</v>
      </c>
      <c r="D329" s="6">
        <v>3370</v>
      </c>
      <c r="E329" t="b">
        <f t="shared" si="38"/>
        <v>0</v>
      </c>
      <c r="F329" t="b">
        <f t="shared" si="39"/>
        <v>1</v>
      </c>
      <c r="G329" t="b">
        <f t="shared" si="40"/>
        <v>1</v>
      </c>
      <c r="H329" t="b">
        <f t="shared" si="41"/>
        <v>0</v>
      </c>
    </row>
    <row r="330" spans="1:8">
      <c r="A330" s="4" t="s">
        <v>8</v>
      </c>
      <c r="B330" s="6">
        <v>6290</v>
      </c>
      <c r="C330" s="6">
        <v>3270</v>
      </c>
      <c r="D330" s="6">
        <v>3020</v>
      </c>
      <c r="E330" t="b">
        <f t="shared" si="38"/>
        <v>0</v>
      </c>
      <c r="F330" t="b">
        <f t="shared" si="39"/>
        <v>1</v>
      </c>
      <c r="G330" t="b">
        <f t="shared" si="40"/>
        <v>1</v>
      </c>
      <c r="H330" t="b">
        <f t="shared" si="41"/>
        <v>0</v>
      </c>
    </row>
    <row r="331" spans="1:8">
      <c r="A331" s="4" t="s">
        <v>9</v>
      </c>
      <c r="B331" s="6">
        <v>6229</v>
      </c>
      <c r="C331" s="6">
        <v>3150</v>
      </c>
      <c r="D331" s="6">
        <v>3079</v>
      </c>
      <c r="E331" t="b">
        <f t="shared" si="38"/>
        <v>0</v>
      </c>
      <c r="F331" t="b">
        <f t="shared" si="39"/>
        <v>1</v>
      </c>
      <c r="G331" t="b">
        <f t="shared" si="40"/>
        <v>1</v>
      </c>
      <c r="H331" t="b">
        <f t="shared" si="41"/>
        <v>0</v>
      </c>
    </row>
    <row r="332" spans="1:8">
      <c r="A332" s="4" t="s">
        <v>10</v>
      </c>
      <c r="B332" s="6">
        <v>7108</v>
      </c>
      <c r="C332" s="6">
        <v>3593</v>
      </c>
      <c r="D332" s="6">
        <v>3515</v>
      </c>
      <c r="E332" t="b">
        <f t="shared" si="38"/>
        <v>0</v>
      </c>
      <c r="F332" t="b">
        <f t="shared" si="39"/>
        <v>1</v>
      </c>
      <c r="G332" t="b">
        <f t="shared" si="40"/>
        <v>1</v>
      </c>
      <c r="H332" t="b">
        <f t="shared" si="41"/>
        <v>0</v>
      </c>
    </row>
    <row r="333" spans="1:8">
      <c r="A333" s="4" t="s">
        <v>11</v>
      </c>
      <c r="B333" s="6">
        <v>7652</v>
      </c>
      <c r="C333" s="6">
        <v>3796</v>
      </c>
      <c r="D333" s="6">
        <v>3856</v>
      </c>
      <c r="E333" t="b">
        <f t="shared" si="38"/>
        <v>0</v>
      </c>
      <c r="F333" t="b">
        <f t="shared" si="39"/>
        <v>1</v>
      </c>
      <c r="G333" t="b">
        <f t="shared" si="40"/>
        <v>1</v>
      </c>
      <c r="H333" t="b">
        <f t="shared" si="41"/>
        <v>0</v>
      </c>
    </row>
    <row r="334" spans="1:8">
      <c r="A334" s="4" t="s">
        <v>12</v>
      </c>
      <c r="B334" s="6">
        <v>8679</v>
      </c>
      <c r="C334" s="6">
        <v>4286</v>
      </c>
      <c r="D334" s="6">
        <v>4393</v>
      </c>
      <c r="E334" t="b">
        <f t="shared" si="38"/>
        <v>0</v>
      </c>
      <c r="F334" t="b">
        <f t="shared" si="39"/>
        <v>1</v>
      </c>
      <c r="G334" t="b">
        <f t="shared" si="40"/>
        <v>1</v>
      </c>
      <c r="H334" t="b">
        <f t="shared" si="41"/>
        <v>0</v>
      </c>
    </row>
    <row r="335" spans="1:8">
      <c r="A335" s="4" t="s">
        <v>13</v>
      </c>
      <c r="B335" s="6">
        <v>8965</v>
      </c>
      <c r="C335" s="6">
        <v>4542</v>
      </c>
      <c r="D335" s="6">
        <v>4423</v>
      </c>
      <c r="E335" t="b">
        <f t="shared" si="38"/>
        <v>0</v>
      </c>
      <c r="F335" t="b">
        <f t="shared" si="39"/>
        <v>1</v>
      </c>
      <c r="G335" t="b">
        <f t="shared" si="40"/>
        <v>1</v>
      </c>
      <c r="H335" t="b">
        <f t="shared" si="41"/>
        <v>0</v>
      </c>
    </row>
    <row r="336" spans="1:8">
      <c r="A336" s="4" t="s">
        <v>14</v>
      </c>
      <c r="B336" s="6">
        <v>8427</v>
      </c>
      <c r="C336" s="6">
        <v>4217</v>
      </c>
      <c r="D336" s="6">
        <v>4210</v>
      </c>
      <c r="E336" t="b">
        <f t="shared" si="38"/>
        <v>0</v>
      </c>
      <c r="F336" t="b">
        <f t="shared" si="39"/>
        <v>1</v>
      </c>
      <c r="G336" t="b">
        <f t="shared" si="40"/>
        <v>1</v>
      </c>
      <c r="H336" t="b">
        <f t="shared" si="41"/>
        <v>0</v>
      </c>
    </row>
    <row r="337" spans="1:8">
      <c r="A337" s="4" t="s">
        <v>15</v>
      </c>
      <c r="B337" s="6">
        <v>6560</v>
      </c>
      <c r="C337" s="6">
        <v>3341</v>
      </c>
      <c r="D337" s="6">
        <v>3219</v>
      </c>
      <c r="E337" t="b">
        <f t="shared" si="38"/>
        <v>0</v>
      </c>
      <c r="F337" t="b">
        <f t="shared" si="39"/>
        <v>1</v>
      </c>
      <c r="G337" t="b">
        <f t="shared" si="40"/>
        <v>1</v>
      </c>
      <c r="H337" t="b">
        <f t="shared" si="41"/>
        <v>0</v>
      </c>
    </row>
    <row r="338" spans="1:8">
      <c r="A338" s="4" t="s">
        <v>16</v>
      </c>
      <c r="B338" s="6">
        <v>6305</v>
      </c>
      <c r="C338" s="6">
        <v>3178</v>
      </c>
      <c r="D338" s="6">
        <v>3127</v>
      </c>
      <c r="E338" t="b">
        <f t="shared" si="38"/>
        <v>0</v>
      </c>
      <c r="F338" t="b">
        <f t="shared" si="39"/>
        <v>1</v>
      </c>
      <c r="G338" t="b">
        <f t="shared" si="40"/>
        <v>1</v>
      </c>
      <c r="H338" t="b">
        <f t="shared" si="41"/>
        <v>0</v>
      </c>
    </row>
    <row r="339" spans="1:8">
      <c r="A339" s="4" t="s">
        <v>17</v>
      </c>
      <c r="B339" s="6">
        <v>6965</v>
      </c>
      <c r="C339" s="6">
        <v>3484</v>
      </c>
      <c r="D339" s="6">
        <v>3481</v>
      </c>
      <c r="E339" t="b">
        <f t="shared" si="38"/>
        <v>0</v>
      </c>
      <c r="F339" t="b">
        <f t="shared" si="39"/>
        <v>1</v>
      </c>
      <c r="G339" t="b">
        <f t="shared" si="40"/>
        <v>1</v>
      </c>
      <c r="H339" t="b">
        <f t="shared" si="41"/>
        <v>0</v>
      </c>
    </row>
    <row r="340" spans="1:8">
      <c r="A340" s="4" t="s">
        <v>18</v>
      </c>
      <c r="B340" s="6">
        <v>6322</v>
      </c>
      <c r="C340" s="6">
        <v>3111</v>
      </c>
      <c r="D340" s="6">
        <v>3211</v>
      </c>
      <c r="E340" t="b">
        <f t="shared" si="38"/>
        <v>0</v>
      </c>
      <c r="F340" t="b">
        <f t="shared" si="39"/>
        <v>1</v>
      </c>
      <c r="G340" t="b">
        <f t="shared" si="40"/>
        <v>1</v>
      </c>
      <c r="H340" t="b">
        <f t="shared" si="41"/>
        <v>0</v>
      </c>
    </row>
    <row r="341" spans="1:8">
      <c r="A341" s="4" t="s">
        <v>19</v>
      </c>
      <c r="B341" s="6">
        <v>4629</v>
      </c>
      <c r="C341" s="6">
        <v>2181</v>
      </c>
      <c r="D341" s="6">
        <v>2448</v>
      </c>
      <c r="E341" t="b">
        <f t="shared" si="38"/>
        <v>0</v>
      </c>
      <c r="F341" t="b">
        <f t="shared" si="39"/>
        <v>1</v>
      </c>
      <c r="G341" t="b">
        <f t="shared" si="40"/>
        <v>1</v>
      </c>
      <c r="H341" t="b">
        <f t="shared" si="41"/>
        <v>0</v>
      </c>
    </row>
    <row r="342" spans="1:8">
      <c r="A342" s="4" t="s">
        <v>5</v>
      </c>
      <c r="B342" s="6">
        <v>7310</v>
      </c>
      <c r="C342" s="6">
        <v>2670</v>
      </c>
      <c r="D342" s="6">
        <v>4640</v>
      </c>
      <c r="E342" t="b">
        <f t="shared" si="38"/>
        <v>1</v>
      </c>
      <c r="F342" t="b">
        <f t="shared" si="39"/>
        <v>0</v>
      </c>
      <c r="G342" t="b">
        <f t="shared" si="40"/>
        <v>1</v>
      </c>
      <c r="H342" t="b">
        <f t="shared" si="41"/>
        <v>0</v>
      </c>
    </row>
    <row r="343" spans="1:8">
      <c r="A343" s="4" t="s">
        <v>4</v>
      </c>
      <c r="B343" s="6">
        <f>SUM(B341:B342)</f>
        <v>11939</v>
      </c>
      <c r="C343" s="6">
        <f>SUM(C341:C342)</f>
        <v>4851</v>
      </c>
      <c r="D343" s="6">
        <f t="shared" ref="D343" si="43">SUM(D341:D342)</f>
        <v>7088</v>
      </c>
      <c r="E343" t="b">
        <f t="shared" si="38"/>
        <v>1</v>
      </c>
      <c r="F343" t="b">
        <f t="shared" si="39"/>
        <v>1</v>
      </c>
      <c r="G343" t="b">
        <f t="shared" si="40"/>
        <v>0</v>
      </c>
      <c r="H343" t="b">
        <f t="shared" si="41"/>
        <v>0</v>
      </c>
    </row>
    <row r="344" spans="1:8">
      <c r="A344" s="4" t="s">
        <v>137</v>
      </c>
      <c r="B344" s="6">
        <v>48384</v>
      </c>
      <c r="C344" s="6">
        <v>24133</v>
      </c>
      <c r="D344" s="6">
        <v>24251</v>
      </c>
      <c r="E344" t="b">
        <f t="shared" si="38"/>
        <v>1</v>
      </c>
      <c r="F344" t="b">
        <f t="shared" si="39"/>
        <v>1</v>
      </c>
      <c r="G344" t="b">
        <f t="shared" si="40"/>
        <v>1</v>
      </c>
      <c r="H344" t="b">
        <f t="shared" si="41"/>
        <v>1</v>
      </c>
    </row>
    <row r="345" spans="1:8">
      <c r="A345" s="4" t="s">
        <v>6</v>
      </c>
      <c r="B345" s="6">
        <v>2562</v>
      </c>
      <c r="C345" s="6">
        <v>1346</v>
      </c>
      <c r="D345" s="6">
        <v>1216</v>
      </c>
      <c r="E345" t="b">
        <f t="shared" si="38"/>
        <v>0</v>
      </c>
      <c r="F345" t="b">
        <f t="shared" si="39"/>
        <v>1</v>
      </c>
      <c r="G345" t="b">
        <f t="shared" si="40"/>
        <v>1</v>
      </c>
      <c r="H345" t="b">
        <f t="shared" si="41"/>
        <v>0</v>
      </c>
    </row>
    <row r="346" spans="1:8">
      <c r="A346" s="4" t="s">
        <v>7</v>
      </c>
      <c r="B346" s="6">
        <v>2919</v>
      </c>
      <c r="C346" s="6">
        <v>1477</v>
      </c>
      <c r="D346" s="6">
        <v>1442</v>
      </c>
      <c r="E346" t="b">
        <f t="shared" si="38"/>
        <v>0</v>
      </c>
      <c r="F346" t="b">
        <f t="shared" si="39"/>
        <v>1</v>
      </c>
      <c r="G346" t="b">
        <f t="shared" si="40"/>
        <v>1</v>
      </c>
      <c r="H346" t="b">
        <f t="shared" si="41"/>
        <v>0</v>
      </c>
    </row>
    <row r="347" spans="1:8">
      <c r="A347" s="4" t="s">
        <v>8</v>
      </c>
      <c r="B347" s="6">
        <v>2591</v>
      </c>
      <c r="C347" s="6">
        <v>1348</v>
      </c>
      <c r="D347" s="6">
        <v>1243</v>
      </c>
      <c r="E347" t="b">
        <f t="shared" si="38"/>
        <v>0</v>
      </c>
      <c r="F347" t="b">
        <f t="shared" si="39"/>
        <v>1</v>
      </c>
      <c r="G347" t="b">
        <f t="shared" si="40"/>
        <v>1</v>
      </c>
      <c r="H347" t="b">
        <f t="shared" si="41"/>
        <v>0</v>
      </c>
    </row>
    <row r="348" spans="1:8">
      <c r="A348" s="4" t="s">
        <v>9</v>
      </c>
      <c r="B348" s="6">
        <v>3119</v>
      </c>
      <c r="C348" s="6">
        <v>1633</v>
      </c>
      <c r="D348" s="6">
        <v>1486</v>
      </c>
      <c r="E348" t="b">
        <f t="shared" si="38"/>
        <v>0</v>
      </c>
      <c r="F348" t="b">
        <f t="shared" si="39"/>
        <v>1</v>
      </c>
      <c r="G348" t="b">
        <f t="shared" si="40"/>
        <v>1</v>
      </c>
      <c r="H348" t="b">
        <f t="shared" si="41"/>
        <v>0</v>
      </c>
    </row>
    <row r="349" spans="1:8">
      <c r="A349" s="4" t="s">
        <v>10</v>
      </c>
      <c r="B349" s="6">
        <v>3258</v>
      </c>
      <c r="C349" s="6">
        <v>1641</v>
      </c>
      <c r="D349" s="6">
        <v>1617</v>
      </c>
      <c r="E349" t="b">
        <f t="shared" si="38"/>
        <v>0</v>
      </c>
      <c r="F349" t="b">
        <f t="shared" si="39"/>
        <v>1</v>
      </c>
      <c r="G349" t="b">
        <f t="shared" si="40"/>
        <v>1</v>
      </c>
      <c r="H349" t="b">
        <f t="shared" si="41"/>
        <v>0</v>
      </c>
    </row>
    <row r="350" spans="1:8">
      <c r="A350" s="4" t="s">
        <v>11</v>
      </c>
      <c r="B350" s="6">
        <v>3786</v>
      </c>
      <c r="C350" s="6">
        <v>1986</v>
      </c>
      <c r="D350" s="6">
        <v>1800</v>
      </c>
      <c r="E350" t="b">
        <f t="shared" si="38"/>
        <v>0</v>
      </c>
      <c r="F350" t="b">
        <f t="shared" si="39"/>
        <v>1</v>
      </c>
      <c r="G350" t="b">
        <f t="shared" si="40"/>
        <v>1</v>
      </c>
      <c r="H350" t="b">
        <f t="shared" si="41"/>
        <v>0</v>
      </c>
    </row>
    <row r="351" spans="1:8">
      <c r="A351" s="4" t="s">
        <v>12</v>
      </c>
      <c r="B351" s="6">
        <v>3913</v>
      </c>
      <c r="C351" s="6">
        <v>2093</v>
      </c>
      <c r="D351" s="6">
        <v>1820</v>
      </c>
      <c r="E351" t="b">
        <f t="shared" si="38"/>
        <v>0</v>
      </c>
      <c r="F351" t="b">
        <f t="shared" si="39"/>
        <v>1</v>
      </c>
      <c r="G351" t="b">
        <f t="shared" si="40"/>
        <v>1</v>
      </c>
      <c r="H351" t="b">
        <f t="shared" si="41"/>
        <v>0</v>
      </c>
    </row>
    <row r="352" spans="1:8">
      <c r="A352" s="4" t="s">
        <v>13</v>
      </c>
      <c r="B352" s="6">
        <v>3517</v>
      </c>
      <c r="C352" s="6">
        <v>1803</v>
      </c>
      <c r="D352" s="6">
        <v>1714</v>
      </c>
      <c r="E352" t="b">
        <f t="shared" si="38"/>
        <v>0</v>
      </c>
      <c r="F352" t="b">
        <f t="shared" si="39"/>
        <v>1</v>
      </c>
      <c r="G352" t="b">
        <f t="shared" si="40"/>
        <v>1</v>
      </c>
      <c r="H352" t="b">
        <f t="shared" si="41"/>
        <v>0</v>
      </c>
    </row>
    <row r="353" spans="1:8">
      <c r="A353" s="4" t="s">
        <v>14</v>
      </c>
      <c r="B353" s="6">
        <v>3175</v>
      </c>
      <c r="C353" s="6">
        <v>1582</v>
      </c>
      <c r="D353" s="6">
        <v>1593</v>
      </c>
      <c r="E353" t="b">
        <f t="shared" si="38"/>
        <v>0</v>
      </c>
      <c r="F353" t="b">
        <f t="shared" si="39"/>
        <v>1</v>
      </c>
      <c r="G353" t="b">
        <f t="shared" si="40"/>
        <v>1</v>
      </c>
      <c r="H353" t="b">
        <f t="shared" si="41"/>
        <v>0</v>
      </c>
    </row>
    <row r="354" spans="1:8">
      <c r="A354" s="4" t="s">
        <v>15</v>
      </c>
      <c r="B354" s="6">
        <v>2949</v>
      </c>
      <c r="C354" s="6">
        <v>1492</v>
      </c>
      <c r="D354" s="6">
        <v>1457</v>
      </c>
      <c r="E354" t="b">
        <f t="shared" si="38"/>
        <v>0</v>
      </c>
      <c r="F354" t="b">
        <f t="shared" si="39"/>
        <v>1</v>
      </c>
      <c r="G354" t="b">
        <f t="shared" si="40"/>
        <v>1</v>
      </c>
      <c r="H354" t="b">
        <f t="shared" si="41"/>
        <v>0</v>
      </c>
    </row>
    <row r="355" spans="1:8">
      <c r="A355" s="4" t="s">
        <v>16</v>
      </c>
      <c r="B355" s="6">
        <v>3100</v>
      </c>
      <c r="C355" s="6">
        <v>1566</v>
      </c>
      <c r="D355" s="6">
        <v>1534</v>
      </c>
      <c r="E355" t="b">
        <f t="shared" si="38"/>
        <v>0</v>
      </c>
      <c r="F355" t="b">
        <f t="shared" si="39"/>
        <v>1</v>
      </c>
      <c r="G355" t="b">
        <f t="shared" si="40"/>
        <v>1</v>
      </c>
      <c r="H355" t="b">
        <f t="shared" si="41"/>
        <v>0</v>
      </c>
    </row>
    <row r="356" spans="1:8">
      <c r="A356" s="4" t="s">
        <v>17</v>
      </c>
      <c r="B356" s="6">
        <v>3687</v>
      </c>
      <c r="C356" s="6">
        <v>1880</v>
      </c>
      <c r="D356" s="6">
        <v>1807</v>
      </c>
      <c r="E356" t="b">
        <f t="shared" si="38"/>
        <v>0</v>
      </c>
      <c r="F356" t="b">
        <f t="shared" si="39"/>
        <v>1</v>
      </c>
      <c r="G356" t="b">
        <f t="shared" si="40"/>
        <v>1</v>
      </c>
      <c r="H356" t="b">
        <f t="shared" si="41"/>
        <v>0</v>
      </c>
    </row>
    <row r="357" spans="1:8">
      <c r="A357" s="4" t="s">
        <v>18</v>
      </c>
      <c r="B357" s="6">
        <v>3185</v>
      </c>
      <c r="C357" s="6">
        <v>1574</v>
      </c>
      <c r="D357" s="6">
        <v>1611</v>
      </c>
      <c r="E357" t="b">
        <f t="shared" si="38"/>
        <v>0</v>
      </c>
      <c r="F357" t="b">
        <f t="shared" si="39"/>
        <v>1</v>
      </c>
      <c r="G357" t="b">
        <f t="shared" si="40"/>
        <v>1</v>
      </c>
      <c r="H357" t="b">
        <f t="shared" si="41"/>
        <v>0</v>
      </c>
    </row>
    <row r="358" spans="1:8">
      <c r="A358" s="4" t="s">
        <v>19</v>
      </c>
      <c r="B358" s="6">
        <v>2569</v>
      </c>
      <c r="C358" s="6">
        <v>1219</v>
      </c>
      <c r="D358" s="6">
        <v>1350</v>
      </c>
      <c r="E358" t="b">
        <f t="shared" si="38"/>
        <v>0</v>
      </c>
      <c r="F358" t="b">
        <f t="shared" si="39"/>
        <v>1</v>
      </c>
      <c r="G358" t="b">
        <f t="shared" si="40"/>
        <v>1</v>
      </c>
      <c r="H358" t="b">
        <f t="shared" si="41"/>
        <v>0</v>
      </c>
    </row>
    <row r="359" spans="1:8">
      <c r="A359" s="4" t="s">
        <v>5</v>
      </c>
      <c r="B359" s="6">
        <v>4054</v>
      </c>
      <c r="C359" s="6">
        <v>1493</v>
      </c>
      <c r="D359" s="6">
        <v>2561</v>
      </c>
      <c r="E359" t="b">
        <f t="shared" si="38"/>
        <v>1</v>
      </c>
      <c r="F359" t="b">
        <f t="shared" si="39"/>
        <v>0</v>
      </c>
      <c r="G359" t="b">
        <f t="shared" si="40"/>
        <v>1</v>
      </c>
      <c r="H359" t="b">
        <f t="shared" si="41"/>
        <v>0</v>
      </c>
    </row>
    <row r="360" spans="1:8">
      <c r="A360" s="4" t="s">
        <v>4</v>
      </c>
      <c r="B360" s="6">
        <f>SUM(B358:B359)</f>
        <v>6623</v>
      </c>
      <c r="C360" s="6">
        <f>SUM(C358:C359)</f>
        <v>2712</v>
      </c>
      <c r="D360" s="6">
        <f t="shared" ref="D360" si="44">SUM(D358:D359)</f>
        <v>3911</v>
      </c>
      <c r="E360" t="b">
        <f t="shared" si="38"/>
        <v>1</v>
      </c>
      <c r="F360" t="b">
        <f t="shared" si="39"/>
        <v>1</v>
      </c>
      <c r="G360" t="b">
        <f t="shared" si="40"/>
        <v>0</v>
      </c>
      <c r="H360" t="b">
        <f t="shared" si="41"/>
        <v>0</v>
      </c>
    </row>
    <row r="361" spans="1:8">
      <c r="A361" s="4" t="s">
        <v>138</v>
      </c>
      <c r="B361" s="6">
        <v>34823</v>
      </c>
      <c r="C361" s="6">
        <v>17095</v>
      </c>
      <c r="D361" s="6">
        <v>17728</v>
      </c>
      <c r="E361" t="b">
        <f t="shared" si="38"/>
        <v>1</v>
      </c>
      <c r="F361" t="b">
        <f t="shared" si="39"/>
        <v>1</v>
      </c>
      <c r="G361" t="b">
        <f t="shared" si="40"/>
        <v>1</v>
      </c>
      <c r="H361" t="b">
        <f t="shared" si="41"/>
        <v>1</v>
      </c>
    </row>
    <row r="362" spans="1:8">
      <c r="A362" s="4" t="s">
        <v>6</v>
      </c>
      <c r="B362" s="6">
        <v>1757</v>
      </c>
      <c r="C362" s="6">
        <v>888</v>
      </c>
      <c r="D362" s="6">
        <v>869</v>
      </c>
      <c r="E362" t="b">
        <f t="shared" si="38"/>
        <v>0</v>
      </c>
      <c r="F362" t="b">
        <f t="shared" si="39"/>
        <v>1</v>
      </c>
      <c r="G362" t="b">
        <f t="shared" si="40"/>
        <v>1</v>
      </c>
      <c r="H362" t="b">
        <f t="shared" si="41"/>
        <v>0</v>
      </c>
    </row>
    <row r="363" spans="1:8">
      <c r="A363" s="4" t="s">
        <v>7</v>
      </c>
      <c r="B363" s="6">
        <v>1965</v>
      </c>
      <c r="C363" s="6">
        <v>983</v>
      </c>
      <c r="D363" s="6">
        <v>982</v>
      </c>
      <c r="E363" t="b">
        <f t="shared" si="38"/>
        <v>0</v>
      </c>
      <c r="F363" t="b">
        <f t="shared" si="39"/>
        <v>1</v>
      </c>
      <c r="G363" t="b">
        <f t="shared" si="40"/>
        <v>1</v>
      </c>
      <c r="H363" t="b">
        <f t="shared" si="41"/>
        <v>0</v>
      </c>
    </row>
    <row r="364" spans="1:8">
      <c r="A364" s="4" t="s">
        <v>8</v>
      </c>
      <c r="B364" s="6">
        <v>1780</v>
      </c>
      <c r="C364" s="6">
        <v>896</v>
      </c>
      <c r="D364" s="6">
        <v>884</v>
      </c>
      <c r="E364" t="b">
        <f t="shared" si="38"/>
        <v>0</v>
      </c>
      <c r="F364" t="b">
        <f t="shared" si="39"/>
        <v>1</v>
      </c>
      <c r="G364" t="b">
        <f t="shared" si="40"/>
        <v>1</v>
      </c>
      <c r="H364" t="b">
        <f t="shared" si="41"/>
        <v>0</v>
      </c>
    </row>
    <row r="365" spans="1:8">
      <c r="A365" s="4" t="s">
        <v>9</v>
      </c>
      <c r="B365" s="6">
        <v>1946</v>
      </c>
      <c r="C365" s="6">
        <v>1002</v>
      </c>
      <c r="D365" s="6">
        <v>944</v>
      </c>
      <c r="E365" t="b">
        <f t="shared" si="38"/>
        <v>0</v>
      </c>
      <c r="F365" t="b">
        <f t="shared" si="39"/>
        <v>1</v>
      </c>
      <c r="G365" t="b">
        <f t="shared" si="40"/>
        <v>1</v>
      </c>
      <c r="H365" t="b">
        <f t="shared" si="41"/>
        <v>0</v>
      </c>
    </row>
    <row r="366" spans="1:8">
      <c r="A366" s="4" t="s">
        <v>10</v>
      </c>
      <c r="B366" s="6">
        <v>2503</v>
      </c>
      <c r="C366" s="6">
        <v>1256</v>
      </c>
      <c r="D366" s="6">
        <v>1247</v>
      </c>
      <c r="E366" t="b">
        <f t="shared" si="38"/>
        <v>0</v>
      </c>
      <c r="F366" t="b">
        <f t="shared" si="39"/>
        <v>1</v>
      </c>
      <c r="G366" t="b">
        <f t="shared" si="40"/>
        <v>1</v>
      </c>
      <c r="H366" t="b">
        <f t="shared" si="41"/>
        <v>0</v>
      </c>
    </row>
    <row r="367" spans="1:8">
      <c r="A367" s="4" t="s">
        <v>11</v>
      </c>
      <c r="B367" s="6">
        <v>2571</v>
      </c>
      <c r="C367" s="6">
        <v>1302</v>
      </c>
      <c r="D367" s="6">
        <v>1269</v>
      </c>
      <c r="E367" t="b">
        <f t="shared" si="38"/>
        <v>0</v>
      </c>
      <c r="F367" t="b">
        <f t="shared" si="39"/>
        <v>1</v>
      </c>
      <c r="G367" t="b">
        <f t="shared" si="40"/>
        <v>1</v>
      </c>
      <c r="H367" t="b">
        <f t="shared" si="41"/>
        <v>0</v>
      </c>
    </row>
    <row r="368" spans="1:8">
      <c r="A368" s="4" t="s">
        <v>12</v>
      </c>
      <c r="B368" s="6">
        <v>2722</v>
      </c>
      <c r="C368" s="6">
        <v>1401</v>
      </c>
      <c r="D368" s="6">
        <v>1321</v>
      </c>
      <c r="E368" t="b">
        <f t="shared" si="38"/>
        <v>0</v>
      </c>
      <c r="F368" t="b">
        <f t="shared" si="39"/>
        <v>1</v>
      </c>
      <c r="G368" t="b">
        <f t="shared" si="40"/>
        <v>1</v>
      </c>
      <c r="H368" t="b">
        <f t="shared" si="41"/>
        <v>0</v>
      </c>
    </row>
    <row r="369" spans="1:8">
      <c r="A369" s="4" t="s">
        <v>13</v>
      </c>
      <c r="B369" s="6">
        <v>2609</v>
      </c>
      <c r="C369" s="6">
        <v>1371</v>
      </c>
      <c r="D369" s="6">
        <v>1238</v>
      </c>
      <c r="E369" t="b">
        <f t="shared" si="38"/>
        <v>0</v>
      </c>
      <c r="F369" t="b">
        <f t="shared" si="39"/>
        <v>1</v>
      </c>
      <c r="G369" t="b">
        <f t="shared" si="40"/>
        <v>1</v>
      </c>
      <c r="H369" t="b">
        <f t="shared" si="41"/>
        <v>0</v>
      </c>
    </row>
    <row r="370" spans="1:8">
      <c r="A370" s="4" t="s">
        <v>14</v>
      </c>
      <c r="B370" s="6">
        <v>2470</v>
      </c>
      <c r="C370" s="6">
        <v>1296</v>
      </c>
      <c r="D370" s="6">
        <v>1174</v>
      </c>
      <c r="E370" t="b">
        <f t="shared" si="38"/>
        <v>0</v>
      </c>
      <c r="F370" t="b">
        <f t="shared" si="39"/>
        <v>1</v>
      </c>
      <c r="G370" t="b">
        <f t="shared" si="40"/>
        <v>1</v>
      </c>
      <c r="H370" t="b">
        <f t="shared" si="41"/>
        <v>0</v>
      </c>
    </row>
    <row r="371" spans="1:8">
      <c r="A371" s="4" t="s">
        <v>15</v>
      </c>
      <c r="B371" s="6">
        <v>2221</v>
      </c>
      <c r="C371" s="6">
        <v>1140</v>
      </c>
      <c r="D371" s="6">
        <v>1081</v>
      </c>
      <c r="E371" t="b">
        <f t="shared" si="38"/>
        <v>0</v>
      </c>
      <c r="F371" t="b">
        <f t="shared" si="39"/>
        <v>1</v>
      </c>
      <c r="G371" t="b">
        <f t="shared" si="40"/>
        <v>1</v>
      </c>
      <c r="H371" t="b">
        <f t="shared" si="41"/>
        <v>0</v>
      </c>
    </row>
    <row r="372" spans="1:8">
      <c r="A372" s="4" t="s">
        <v>16</v>
      </c>
      <c r="B372" s="6">
        <v>2241</v>
      </c>
      <c r="C372" s="6">
        <v>1153</v>
      </c>
      <c r="D372" s="6">
        <v>1088</v>
      </c>
      <c r="E372" t="b">
        <f t="shared" si="38"/>
        <v>0</v>
      </c>
      <c r="F372" t="b">
        <f t="shared" si="39"/>
        <v>1</v>
      </c>
      <c r="G372" t="b">
        <f t="shared" si="40"/>
        <v>1</v>
      </c>
      <c r="H372" t="b">
        <f t="shared" si="41"/>
        <v>0</v>
      </c>
    </row>
    <row r="373" spans="1:8">
      <c r="A373" s="4" t="s">
        <v>17</v>
      </c>
      <c r="B373" s="6">
        <v>2467</v>
      </c>
      <c r="C373" s="6">
        <v>1197</v>
      </c>
      <c r="D373" s="6">
        <v>1270</v>
      </c>
      <c r="E373" t="b">
        <f t="shared" si="38"/>
        <v>0</v>
      </c>
      <c r="F373" t="b">
        <f t="shared" si="39"/>
        <v>1</v>
      </c>
      <c r="G373" t="b">
        <f t="shared" si="40"/>
        <v>1</v>
      </c>
      <c r="H373" t="b">
        <f t="shared" si="41"/>
        <v>0</v>
      </c>
    </row>
    <row r="374" spans="1:8">
      <c r="A374" s="4" t="s">
        <v>18</v>
      </c>
      <c r="B374" s="6">
        <v>2398</v>
      </c>
      <c r="C374" s="6">
        <v>1203</v>
      </c>
      <c r="D374" s="6">
        <v>1195</v>
      </c>
      <c r="E374" t="b">
        <f t="shared" si="38"/>
        <v>0</v>
      </c>
      <c r="F374" t="b">
        <f t="shared" si="39"/>
        <v>1</v>
      </c>
      <c r="G374" t="b">
        <f t="shared" si="40"/>
        <v>1</v>
      </c>
      <c r="H374" t="b">
        <f t="shared" si="41"/>
        <v>0</v>
      </c>
    </row>
    <row r="375" spans="1:8">
      <c r="A375" s="4" t="s">
        <v>19</v>
      </c>
      <c r="B375" s="6">
        <v>1917</v>
      </c>
      <c r="C375" s="6">
        <v>876</v>
      </c>
      <c r="D375" s="6">
        <v>1041</v>
      </c>
      <c r="E375" t="b">
        <f t="shared" si="38"/>
        <v>0</v>
      </c>
      <c r="F375" t="b">
        <f t="shared" si="39"/>
        <v>1</v>
      </c>
      <c r="G375" t="b">
        <f t="shared" si="40"/>
        <v>1</v>
      </c>
      <c r="H375" t="b">
        <f t="shared" si="41"/>
        <v>0</v>
      </c>
    </row>
    <row r="376" spans="1:8">
      <c r="A376" s="4" t="s">
        <v>5</v>
      </c>
      <c r="B376" s="6">
        <v>3256</v>
      </c>
      <c r="C376" s="6">
        <v>1131</v>
      </c>
      <c r="D376" s="6">
        <v>2125</v>
      </c>
      <c r="E376" t="b">
        <f t="shared" si="38"/>
        <v>1</v>
      </c>
      <c r="F376" t="b">
        <f t="shared" si="39"/>
        <v>0</v>
      </c>
      <c r="G376" t="b">
        <f t="shared" si="40"/>
        <v>1</v>
      </c>
      <c r="H376" t="b">
        <f t="shared" si="41"/>
        <v>0</v>
      </c>
    </row>
    <row r="377" spans="1:8">
      <c r="A377" s="4" t="s">
        <v>4</v>
      </c>
      <c r="B377" s="6">
        <f>SUM(B375:B376)</f>
        <v>5173</v>
      </c>
      <c r="C377" s="6">
        <f>SUM(C375:C376)</f>
        <v>2007</v>
      </c>
      <c r="D377" s="6">
        <f t="shared" ref="D377" si="45">SUM(D375:D376)</f>
        <v>3166</v>
      </c>
      <c r="E377" t="b">
        <f t="shared" si="38"/>
        <v>1</v>
      </c>
      <c r="F377" t="b">
        <f t="shared" si="39"/>
        <v>1</v>
      </c>
      <c r="G377" t="b">
        <f t="shared" si="40"/>
        <v>0</v>
      </c>
      <c r="H377" t="b">
        <f t="shared" si="41"/>
        <v>0</v>
      </c>
    </row>
    <row r="378" spans="1:8">
      <c r="A378" s="4" t="s">
        <v>139</v>
      </c>
      <c r="B378" s="6">
        <v>86624</v>
      </c>
      <c r="C378" s="6">
        <v>42884</v>
      </c>
      <c r="D378" s="6">
        <v>43740</v>
      </c>
      <c r="E378" t="b">
        <f t="shared" si="38"/>
        <v>1</v>
      </c>
      <c r="F378" t="b">
        <f t="shared" si="39"/>
        <v>1</v>
      </c>
      <c r="G378" t="b">
        <f t="shared" si="40"/>
        <v>1</v>
      </c>
      <c r="H378" t="b">
        <f t="shared" si="41"/>
        <v>1</v>
      </c>
    </row>
    <row r="379" spans="1:8">
      <c r="A379" s="4" t="s">
        <v>6</v>
      </c>
      <c r="B379" s="6">
        <v>3836</v>
      </c>
      <c r="C379" s="6">
        <v>1964</v>
      </c>
      <c r="D379" s="6">
        <v>1872</v>
      </c>
      <c r="E379" t="b">
        <f t="shared" si="38"/>
        <v>0</v>
      </c>
      <c r="F379" t="b">
        <f t="shared" si="39"/>
        <v>1</v>
      </c>
      <c r="G379" t="b">
        <f t="shared" si="40"/>
        <v>1</v>
      </c>
      <c r="H379" t="b">
        <f t="shared" si="41"/>
        <v>0</v>
      </c>
    </row>
    <row r="380" spans="1:8">
      <c r="A380" s="4" t="s">
        <v>7</v>
      </c>
      <c r="B380" s="6">
        <v>4510</v>
      </c>
      <c r="C380" s="6">
        <v>2304</v>
      </c>
      <c r="D380" s="6">
        <v>2206</v>
      </c>
      <c r="E380" t="b">
        <f t="shared" si="38"/>
        <v>0</v>
      </c>
      <c r="F380" t="b">
        <f t="shared" si="39"/>
        <v>1</v>
      </c>
      <c r="G380" t="b">
        <f t="shared" si="40"/>
        <v>1</v>
      </c>
      <c r="H380" t="b">
        <f t="shared" si="41"/>
        <v>0</v>
      </c>
    </row>
    <row r="381" spans="1:8">
      <c r="A381" s="4" t="s">
        <v>8</v>
      </c>
      <c r="B381" s="6">
        <v>4364</v>
      </c>
      <c r="C381" s="6">
        <v>2219</v>
      </c>
      <c r="D381" s="6">
        <v>2145</v>
      </c>
      <c r="E381" t="b">
        <f t="shared" si="38"/>
        <v>0</v>
      </c>
      <c r="F381" t="b">
        <f t="shared" si="39"/>
        <v>1</v>
      </c>
      <c r="G381" t="b">
        <f t="shared" si="40"/>
        <v>1</v>
      </c>
      <c r="H381" t="b">
        <f t="shared" si="41"/>
        <v>0</v>
      </c>
    </row>
    <row r="382" spans="1:8">
      <c r="A382" s="4" t="s">
        <v>9</v>
      </c>
      <c r="B382" s="6">
        <v>5064</v>
      </c>
      <c r="C382" s="6">
        <v>2603</v>
      </c>
      <c r="D382" s="6">
        <v>2461</v>
      </c>
      <c r="E382" t="b">
        <f t="shared" si="38"/>
        <v>0</v>
      </c>
      <c r="F382" t="b">
        <f t="shared" si="39"/>
        <v>1</v>
      </c>
      <c r="G382" t="b">
        <f t="shared" si="40"/>
        <v>1</v>
      </c>
      <c r="H382" t="b">
        <f t="shared" si="41"/>
        <v>0</v>
      </c>
    </row>
    <row r="383" spans="1:8">
      <c r="A383" s="4" t="s">
        <v>10</v>
      </c>
      <c r="B383" s="6">
        <v>6255</v>
      </c>
      <c r="C383" s="6">
        <v>3233</v>
      </c>
      <c r="D383" s="6">
        <v>3022</v>
      </c>
      <c r="E383" t="b">
        <f t="shared" si="38"/>
        <v>0</v>
      </c>
      <c r="F383" t="b">
        <f t="shared" si="39"/>
        <v>1</v>
      </c>
      <c r="G383" t="b">
        <f t="shared" si="40"/>
        <v>1</v>
      </c>
      <c r="H383" t="b">
        <f t="shared" si="41"/>
        <v>0</v>
      </c>
    </row>
    <row r="384" spans="1:8">
      <c r="A384" s="4" t="s">
        <v>11</v>
      </c>
      <c r="B384" s="6">
        <v>6383</v>
      </c>
      <c r="C384" s="6">
        <v>3327</v>
      </c>
      <c r="D384" s="6">
        <v>3056</v>
      </c>
      <c r="E384" t="b">
        <f t="shared" si="38"/>
        <v>0</v>
      </c>
      <c r="F384" t="b">
        <f t="shared" si="39"/>
        <v>1</v>
      </c>
      <c r="G384" t="b">
        <f t="shared" si="40"/>
        <v>1</v>
      </c>
      <c r="H384" t="b">
        <f t="shared" si="41"/>
        <v>0</v>
      </c>
    </row>
    <row r="385" spans="1:8">
      <c r="A385" s="4" t="s">
        <v>12</v>
      </c>
      <c r="B385" s="6">
        <v>6302</v>
      </c>
      <c r="C385" s="6">
        <v>3307</v>
      </c>
      <c r="D385" s="6">
        <v>2995</v>
      </c>
      <c r="E385" t="b">
        <f t="shared" si="38"/>
        <v>0</v>
      </c>
      <c r="F385" t="b">
        <f t="shared" si="39"/>
        <v>1</v>
      </c>
      <c r="G385" t="b">
        <f t="shared" si="40"/>
        <v>1</v>
      </c>
      <c r="H385" t="b">
        <f t="shared" si="41"/>
        <v>0</v>
      </c>
    </row>
    <row r="386" spans="1:8">
      <c r="A386" s="4" t="s">
        <v>13</v>
      </c>
      <c r="B386" s="6">
        <v>6352</v>
      </c>
      <c r="C386" s="6">
        <v>3257</v>
      </c>
      <c r="D386" s="6">
        <v>3095</v>
      </c>
      <c r="E386" t="b">
        <f t="shared" si="38"/>
        <v>0</v>
      </c>
      <c r="F386" t="b">
        <f t="shared" si="39"/>
        <v>1</v>
      </c>
      <c r="G386" t="b">
        <f t="shared" si="40"/>
        <v>1</v>
      </c>
      <c r="H386" t="b">
        <f t="shared" si="41"/>
        <v>0</v>
      </c>
    </row>
    <row r="387" spans="1:8">
      <c r="A387" s="4" t="s">
        <v>14</v>
      </c>
      <c r="B387" s="6">
        <v>6404</v>
      </c>
      <c r="C387" s="6">
        <v>3273</v>
      </c>
      <c r="D387" s="6">
        <v>3131</v>
      </c>
      <c r="E387" t="b">
        <f t="shared" si="38"/>
        <v>0</v>
      </c>
      <c r="F387" t="b">
        <f t="shared" si="39"/>
        <v>1</v>
      </c>
      <c r="G387" t="b">
        <f t="shared" si="40"/>
        <v>1</v>
      </c>
      <c r="H387" t="b">
        <f t="shared" si="41"/>
        <v>0</v>
      </c>
    </row>
    <row r="388" spans="1:8">
      <c r="A388" s="4" t="s">
        <v>15</v>
      </c>
      <c r="B388" s="6">
        <v>5997</v>
      </c>
      <c r="C388" s="6">
        <v>3046</v>
      </c>
      <c r="D388" s="6">
        <v>2951</v>
      </c>
      <c r="E388" t="b">
        <f t="shared" si="38"/>
        <v>0</v>
      </c>
      <c r="F388" t="b">
        <f t="shared" si="39"/>
        <v>1</v>
      </c>
      <c r="G388" t="b">
        <f t="shared" si="40"/>
        <v>1</v>
      </c>
      <c r="H388" t="b">
        <f t="shared" si="41"/>
        <v>0</v>
      </c>
    </row>
    <row r="389" spans="1:8">
      <c r="A389" s="4" t="s">
        <v>16</v>
      </c>
      <c r="B389" s="6">
        <v>5802</v>
      </c>
      <c r="C389" s="6">
        <v>2999</v>
      </c>
      <c r="D389" s="6">
        <v>2803</v>
      </c>
      <c r="E389" t="b">
        <f t="shared" ref="E389:E411" si="46">IFERROR(IF(SEARCH(" - ",A389)&gt;0,FALSE,TRUE),TRUE)</f>
        <v>0</v>
      </c>
      <c r="F389" t="b">
        <f t="shared" ref="F389:F411" si="47">IFERROR(IF(SEARCH("70",A389)&gt;0,FALSE,TRUE),TRUE)</f>
        <v>1</v>
      </c>
      <c r="G389" t="b">
        <f t="shared" ref="G389:G411" si="48">IFERROR(IF(SEARCH("65+",A389)&gt;0,FALSE,TRUE),TRUE)</f>
        <v>1</v>
      </c>
      <c r="H389" t="b">
        <f t="shared" ref="H389:H411" si="49">AND(E389:G389)</f>
        <v>0</v>
      </c>
    </row>
    <row r="390" spans="1:8">
      <c r="A390" s="4" t="s">
        <v>17</v>
      </c>
      <c r="B390" s="6">
        <v>6557</v>
      </c>
      <c r="C390" s="6">
        <v>3370</v>
      </c>
      <c r="D390" s="6">
        <v>3187</v>
      </c>
      <c r="E390" t="b">
        <f t="shared" si="46"/>
        <v>0</v>
      </c>
      <c r="F390" t="b">
        <f t="shared" si="47"/>
        <v>1</v>
      </c>
      <c r="G390" t="b">
        <f t="shared" si="48"/>
        <v>1</v>
      </c>
      <c r="H390" t="b">
        <f t="shared" si="49"/>
        <v>0</v>
      </c>
    </row>
    <row r="391" spans="1:8">
      <c r="A391" s="4" t="s">
        <v>18</v>
      </c>
      <c r="B391" s="6">
        <v>5727</v>
      </c>
      <c r="C391" s="6">
        <v>2882</v>
      </c>
      <c r="D391" s="6">
        <v>2845</v>
      </c>
      <c r="E391" t="b">
        <f t="shared" si="46"/>
        <v>0</v>
      </c>
      <c r="F391" t="b">
        <f t="shared" si="47"/>
        <v>1</v>
      </c>
      <c r="G391" t="b">
        <f t="shared" si="48"/>
        <v>1</v>
      </c>
      <c r="H391" t="b">
        <f t="shared" si="49"/>
        <v>0</v>
      </c>
    </row>
    <row r="392" spans="1:8">
      <c r="A392" s="4" t="s">
        <v>19</v>
      </c>
      <c r="B392" s="6">
        <v>4692</v>
      </c>
      <c r="C392" s="6">
        <v>2150</v>
      </c>
      <c r="D392" s="6">
        <v>2542</v>
      </c>
      <c r="E392" t="b">
        <f t="shared" si="46"/>
        <v>0</v>
      </c>
      <c r="F392" t="b">
        <f t="shared" si="47"/>
        <v>1</v>
      </c>
      <c r="G392" t="b">
        <f t="shared" si="48"/>
        <v>1</v>
      </c>
      <c r="H392" t="b">
        <f t="shared" si="49"/>
        <v>0</v>
      </c>
    </row>
    <row r="393" spans="1:8">
      <c r="A393" s="4" t="s">
        <v>5</v>
      </c>
      <c r="B393" s="6">
        <v>8379</v>
      </c>
      <c r="C393" s="6">
        <v>2950</v>
      </c>
      <c r="D393" s="6">
        <v>5429</v>
      </c>
      <c r="E393" t="b">
        <f t="shared" si="46"/>
        <v>1</v>
      </c>
      <c r="F393" t="b">
        <f t="shared" si="47"/>
        <v>0</v>
      </c>
      <c r="G393" t="b">
        <f t="shared" si="48"/>
        <v>1</v>
      </c>
      <c r="H393" t="b">
        <f t="shared" si="49"/>
        <v>0</v>
      </c>
    </row>
    <row r="394" spans="1:8">
      <c r="A394" s="4" t="s">
        <v>4</v>
      </c>
      <c r="B394" s="6">
        <f>SUM(B392:B393)</f>
        <v>13071</v>
      </c>
      <c r="C394" s="6">
        <f>SUM(C392:C393)</f>
        <v>5100</v>
      </c>
      <c r="D394" s="6">
        <f t="shared" ref="D394" si="50">SUM(D392:D393)</f>
        <v>7971</v>
      </c>
      <c r="E394" t="b">
        <f t="shared" si="46"/>
        <v>1</v>
      </c>
      <c r="F394" t="b">
        <f t="shared" si="47"/>
        <v>1</v>
      </c>
      <c r="G394" t="b">
        <f t="shared" si="48"/>
        <v>0</v>
      </c>
      <c r="H394" t="b">
        <f t="shared" si="49"/>
        <v>0</v>
      </c>
    </row>
    <row r="395" spans="1:8">
      <c r="A395" s="4" t="s">
        <v>140</v>
      </c>
      <c r="B395" s="6">
        <v>70548</v>
      </c>
      <c r="C395" s="6">
        <v>34876</v>
      </c>
      <c r="D395" s="6">
        <v>35672</v>
      </c>
      <c r="E395" t="b">
        <f t="shared" si="46"/>
        <v>1</v>
      </c>
      <c r="F395" t="b">
        <f t="shared" si="47"/>
        <v>1</v>
      </c>
      <c r="G395" t="b">
        <f t="shared" si="48"/>
        <v>1</v>
      </c>
      <c r="H395" t="b">
        <f t="shared" si="49"/>
        <v>1</v>
      </c>
    </row>
    <row r="396" spans="1:8">
      <c r="A396" s="4" t="s">
        <v>6</v>
      </c>
      <c r="B396" s="6">
        <v>3493</v>
      </c>
      <c r="C396" s="6">
        <v>1801</v>
      </c>
      <c r="D396" s="6">
        <v>1692</v>
      </c>
      <c r="E396" t="b">
        <f t="shared" si="46"/>
        <v>0</v>
      </c>
      <c r="F396" t="b">
        <f t="shared" si="47"/>
        <v>1</v>
      </c>
      <c r="G396" t="b">
        <f t="shared" si="48"/>
        <v>1</v>
      </c>
      <c r="H396" t="b">
        <f t="shared" si="49"/>
        <v>0</v>
      </c>
    </row>
    <row r="397" spans="1:8">
      <c r="A397" s="4" t="s">
        <v>7</v>
      </c>
      <c r="B397" s="6">
        <v>4007</v>
      </c>
      <c r="C397" s="6">
        <v>2003</v>
      </c>
      <c r="D397" s="6">
        <v>2004</v>
      </c>
      <c r="E397" t="b">
        <f t="shared" si="46"/>
        <v>0</v>
      </c>
      <c r="F397" t="b">
        <f t="shared" si="47"/>
        <v>1</v>
      </c>
      <c r="G397" t="b">
        <f t="shared" si="48"/>
        <v>1</v>
      </c>
      <c r="H397" t="b">
        <f t="shared" si="49"/>
        <v>0</v>
      </c>
    </row>
    <row r="398" spans="1:8">
      <c r="A398" s="4" t="s">
        <v>8</v>
      </c>
      <c r="B398" s="6">
        <v>3557</v>
      </c>
      <c r="C398" s="6">
        <v>1831</v>
      </c>
      <c r="D398" s="6">
        <v>1726</v>
      </c>
      <c r="E398" t="b">
        <f t="shared" si="46"/>
        <v>0</v>
      </c>
      <c r="F398" t="b">
        <f t="shared" si="47"/>
        <v>1</v>
      </c>
      <c r="G398" t="b">
        <f t="shared" si="48"/>
        <v>1</v>
      </c>
      <c r="H398" t="b">
        <f t="shared" si="49"/>
        <v>0</v>
      </c>
    </row>
    <row r="399" spans="1:8">
      <c r="A399" s="4" t="s">
        <v>9</v>
      </c>
      <c r="B399" s="6">
        <v>3880</v>
      </c>
      <c r="C399" s="6">
        <v>2040</v>
      </c>
      <c r="D399" s="6">
        <v>1840</v>
      </c>
      <c r="E399" t="b">
        <f t="shared" si="46"/>
        <v>0</v>
      </c>
      <c r="F399" t="b">
        <f t="shared" si="47"/>
        <v>1</v>
      </c>
      <c r="G399" t="b">
        <f t="shared" si="48"/>
        <v>1</v>
      </c>
      <c r="H399" t="b">
        <f t="shared" si="49"/>
        <v>0</v>
      </c>
    </row>
    <row r="400" spans="1:8">
      <c r="A400" s="4" t="s">
        <v>10</v>
      </c>
      <c r="B400" s="6">
        <v>4807</v>
      </c>
      <c r="C400" s="6">
        <v>2458</v>
      </c>
      <c r="D400" s="6">
        <v>2349</v>
      </c>
      <c r="E400" t="b">
        <f t="shared" si="46"/>
        <v>0</v>
      </c>
      <c r="F400" t="b">
        <f t="shared" si="47"/>
        <v>1</v>
      </c>
      <c r="G400" t="b">
        <f t="shared" si="48"/>
        <v>1</v>
      </c>
      <c r="H400" t="b">
        <f t="shared" si="49"/>
        <v>0</v>
      </c>
    </row>
    <row r="401" spans="1:8">
      <c r="A401" s="4" t="s">
        <v>11</v>
      </c>
      <c r="B401" s="6">
        <v>5173</v>
      </c>
      <c r="C401" s="6">
        <v>2664</v>
      </c>
      <c r="D401" s="6">
        <v>2509</v>
      </c>
      <c r="E401" t="b">
        <f t="shared" si="46"/>
        <v>0</v>
      </c>
      <c r="F401" t="b">
        <f t="shared" si="47"/>
        <v>1</v>
      </c>
      <c r="G401" t="b">
        <f t="shared" si="48"/>
        <v>1</v>
      </c>
      <c r="H401" t="b">
        <f t="shared" si="49"/>
        <v>0</v>
      </c>
    </row>
    <row r="402" spans="1:8">
      <c r="A402" s="4" t="s">
        <v>12</v>
      </c>
      <c r="B402" s="6">
        <v>5682</v>
      </c>
      <c r="C402" s="6">
        <v>2961</v>
      </c>
      <c r="D402" s="6">
        <v>2721</v>
      </c>
      <c r="E402" t="b">
        <f t="shared" si="46"/>
        <v>0</v>
      </c>
      <c r="F402" t="b">
        <f t="shared" si="47"/>
        <v>1</v>
      </c>
      <c r="G402" t="b">
        <f t="shared" si="48"/>
        <v>1</v>
      </c>
      <c r="H402" t="b">
        <f t="shared" si="49"/>
        <v>0</v>
      </c>
    </row>
    <row r="403" spans="1:8">
      <c r="A403" s="4" t="s">
        <v>13</v>
      </c>
      <c r="B403" s="6">
        <v>5483</v>
      </c>
      <c r="C403" s="6">
        <v>2835</v>
      </c>
      <c r="D403" s="6">
        <v>2648</v>
      </c>
      <c r="E403" t="b">
        <f t="shared" si="46"/>
        <v>0</v>
      </c>
      <c r="F403" t="b">
        <f t="shared" si="47"/>
        <v>1</v>
      </c>
      <c r="G403" t="b">
        <f t="shared" si="48"/>
        <v>1</v>
      </c>
      <c r="H403" t="b">
        <f t="shared" si="49"/>
        <v>0</v>
      </c>
    </row>
    <row r="404" spans="1:8">
      <c r="A404" s="4" t="s">
        <v>14</v>
      </c>
      <c r="B404" s="6">
        <v>5096</v>
      </c>
      <c r="C404" s="6">
        <v>2635</v>
      </c>
      <c r="D404" s="6">
        <v>2461</v>
      </c>
      <c r="E404" t="b">
        <f t="shared" si="46"/>
        <v>0</v>
      </c>
      <c r="F404" t="b">
        <f t="shared" si="47"/>
        <v>1</v>
      </c>
      <c r="G404" t="b">
        <f t="shared" si="48"/>
        <v>1</v>
      </c>
      <c r="H404" t="b">
        <f t="shared" si="49"/>
        <v>0</v>
      </c>
    </row>
    <row r="405" spans="1:8">
      <c r="A405" s="4" t="s">
        <v>15</v>
      </c>
      <c r="B405" s="6">
        <v>4221</v>
      </c>
      <c r="C405" s="6">
        <v>2149</v>
      </c>
      <c r="D405" s="6">
        <v>2072</v>
      </c>
      <c r="E405" t="b">
        <f t="shared" si="46"/>
        <v>0</v>
      </c>
      <c r="F405" t="b">
        <f t="shared" si="47"/>
        <v>1</v>
      </c>
      <c r="G405" t="b">
        <f t="shared" si="48"/>
        <v>1</v>
      </c>
      <c r="H405" t="b">
        <f t="shared" si="49"/>
        <v>0</v>
      </c>
    </row>
    <row r="406" spans="1:8">
      <c r="A406" s="4" t="s">
        <v>16</v>
      </c>
      <c r="B406" s="6">
        <v>4377</v>
      </c>
      <c r="C406" s="6">
        <v>2187</v>
      </c>
      <c r="D406" s="6">
        <v>2190</v>
      </c>
      <c r="E406" t="b">
        <f t="shared" si="46"/>
        <v>0</v>
      </c>
      <c r="F406" t="b">
        <f t="shared" si="47"/>
        <v>1</v>
      </c>
      <c r="G406" t="b">
        <f t="shared" si="48"/>
        <v>1</v>
      </c>
      <c r="H406" t="b">
        <f t="shared" si="49"/>
        <v>0</v>
      </c>
    </row>
    <row r="407" spans="1:8">
      <c r="A407" s="4" t="s">
        <v>17</v>
      </c>
      <c r="B407" s="6">
        <v>5210</v>
      </c>
      <c r="C407" s="6">
        <v>2526</v>
      </c>
      <c r="D407" s="6">
        <v>2684</v>
      </c>
      <c r="E407" t="b">
        <f t="shared" si="46"/>
        <v>0</v>
      </c>
      <c r="F407" t="b">
        <f t="shared" si="47"/>
        <v>1</v>
      </c>
      <c r="G407" t="b">
        <f t="shared" si="48"/>
        <v>1</v>
      </c>
      <c r="H407" t="b">
        <f t="shared" si="49"/>
        <v>0</v>
      </c>
    </row>
    <row r="408" spans="1:8">
      <c r="A408" s="4" t="s">
        <v>18</v>
      </c>
      <c r="B408" s="6">
        <v>5128</v>
      </c>
      <c r="C408" s="6">
        <v>2451</v>
      </c>
      <c r="D408" s="6">
        <v>2677</v>
      </c>
      <c r="E408" t="b">
        <f t="shared" si="46"/>
        <v>0</v>
      </c>
      <c r="F408" t="b">
        <f t="shared" si="47"/>
        <v>1</v>
      </c>
      <c r="G408" t="b">
        <f t="shared" si="48"/>
        <v>1</v>
      </c>
      <c r="H408" t="b">
        <f t="shared" si="49"/>
        <v>0</v>
      </c>
    </row>
    <row r="409" spans="1:8">
      <c r="A409" s="4" t="s">
        <v>19</v>
      </c>
      <c r="B409" s="6">
        <v>4225</v>
      </c>
      <c r="C409" s="6">
        <v>1971</v>
      </c>
      <c r="D409" s="6">
        <v>2254</v>
      </c>
      <c r="E409" t="b">
        <f t="shared" si="46"/>
        <v>0</v>
      </c>
      <c r="F409" t="b">
        <f t="shared" si="47"/>
        <v>1</v>
      </c>
      <c r="G409" t="b">
        <f t="shared" si="48"/>
        <v>1</v>
      </c>
      <c r="H409" t="b">
        <f t="shared" si="49"/>
        <v>0</v>
      </c>
    </row>
    <row r="410" spans="1:8">
      <c r="A410" s="4" t="s">
        <v>5</v>
      </c>
      <c r="B410" s="6">
        <v>6209</v>
      </c>
      <c r="C410" s="6">
        <v>2364</v>
      </c>
      <c r="D410" s="6">
        <v>3845</v>
      </c>
      <c r="E410" t="b">
        <f t="shared" si="46"/>
        <v>1</v>
      </c>
      <c r="F410" t="b">
        <f t="shared" si="47"/>
        <v>0</v>
      </c>
      <c r="G410" t="b">
        <f t="shared" si="48"/>
        <v>1</v>
      </c>
      <c r="H410" t="b">
        <f t="shared" si="49"/>
        <v>0</v>
      </c>
    </row>
    <row r="411" spans="1:8">
      <c r="A411" s="4" t="s">
        <v>4</v>
      </c>
      <c r="B411" s="6">
        <f>SUM(B409:B410)</f>
        <v>10434</v>
      </c>
      <c r="C411" s="6">
        <f>SUM(C409:C410)</f>
        <v>4335</v>
      </c>
      <c r="D411" s="6">
        <f t="shared" ref="D411" si="51">SUM(D409:D410)</f>
        <v>6099</v>
      </c>
      <c r="E411" t="b">
        <f t="shared" si="46"/>
        <v>1</v>
      </c>
      <c r="F411" t="b">
        <f t="shared" si="47"/>
        <v>1</v>
      </c>
      <c r="G411" t="b">
        <f t="shared" si="48"/>
        <v>0</v>
      </c>
      <c r="H411" t="b">
        <f t="shared" si="49"/>
        <v>0</v>
      </c>
    </row>
  </sheetData>
  <autoFilter ref="A1:H411"/>
  <mergeCells count="4">
    <mergeCell ref="A1:A3"/>
    <mergeCell ref="B1:B3"/>
    <mergeCell ref="C1:C3"/>
    <mergeCell ref="D1:D3"/>
  </mergeCells>
  <pageMargins left="0.7" right="0.7" top="0.75" bottom="0.75" header="0.3" footer="0.3"/>
  <pageSetup paperSize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Arkusz8"/>
  <dimension ref="A1:H428"/>
  <sheetViews>
    <sheetView topLeftCell="A387" zoomScaleNormal="100" workbookViewId="0">
      <selection activeCell="K34" sqref="K34"/>
    </sheetView>
  </sheetViews>
  <sheetFormatPr defaultRowHeight="12.75"/>
  <cols>
    <col min="1" max="1" width="16.5703125" customWidth="1"/>
    <col min="2" max="2" width="13.42578125" customWidth="1"/>
    <col min="3" max="3" width="12.5703125" customWidth="1"/>
    <col min="4" max="4" width="11.7109375" customWidth="1"/>
  </cols>
  <sheetData>
    <row r="1" spans="1:8">
      <c r="A1" s="280" t="s">
        <v>0</v>
      </c>
      <c r="B1" s="283" t="s">
        <v>1</v>
      </c>
      <c r="C1" s="286" t="s">
        <v>2</v>
      </c>
      <c r="D1" s="289" t="s">
        <v>3</v>
      </c>
    </row>
    <row r="2" spans="1:8">
      <c r="A2" s="281"/>
      <c r="B2" s="284"/>
      <c r="C2" s="287"/>
      <c r="D2" s="290"/>
    </row>
    <row r="3" spans="1:8" ht="13.5" thickBot="1">
      <c r="A3" s="282"/>
      <c r="B3" s="285"/>
      <c r="C3" s="288"/>
      <c r="D3" s="291"/>
    </row>
    <row r="4" spans="1:8">
      <c r="A4" s="1" t="s">
        <v>39</v>
      </c>
      <c r="B4" s="2">
        <v>2135715</v>
      </c>
      <c r="C4" s="3">
        <v>1034911</v>
      </c>
      <c r="D4" s="3">
        <v>1100804</v>
      </c>
      <c r="E4" t="b">
        <f>IFERROR(IF(SEARCH(" - ",A4)&gt;0,FALSE,TRUE),TRUE)</f>
        <v>1</v>
      </c>
      <c r="F4" t="b">
        <f>IFERROR(IF(SEARCH(" 70 ",A4)&gt;0,FALSE,TRUE),TRUE)</f>
        <v>1</v>
      </c>
      <c r="G4" t="b">
        <f>IFERROR(IF(SEARCH("65+",A4)&gt;0,FALSE,TRUE),TRUE)</f>
        <v>1</v>
      </c>
      <c r="H4" t="b">
        <f>AND(E4:G4)</f>
        <v>1</v>
      </c>
    </row>
    <row r="5" spans="1:8">
      <c r="A5" s="4" t="s">
        <v>6</v>
      </c>
      <c r="B5" s="5">
        <v>98952</v>
      </c>
      <c r="C5" s="5">
        <v>50350</v>
      </c>
      <c r="D5" s="5">
        <v>48602</v>
      </c>
      <c r="E5" t="b">
        <f t="shared" ref="E5:E68" si="0">IFERROR(IF(SEARCH(" - ",A5)&gt;0,FALSE,TRUE),TRUE)</f>
        <v>0</v>
      </c>
      <c r="F5" t="b">
        <f t="shared" ref="F5:F68" si="1">IFERROR(IF(SEARCH(" 70 ",A5)&gt;0,FALSE,TRUE),TRUE)</f>
        <v>1</v>
      </c>
      <c r="G5" t="b">
        <f t="shared" ref="G5:G68" si="2">IFERROR(IF(SEARCH(" 65+ ",A5)&gt;0,FALSE,TRUE),TRUE)</f>
        <v>1</v>
      </c>
      <c r="H5" t="b">
        <f t="shared" ref="H5:H68" si="3">AND(E5:G5)</f>
        <v>0</v>
      </c>
    </row>
    <row r="6" spans="1:8">
      <c r="A6" s="4" t="s">
        <v>7</v>
      </c>
      <c r="B6" s="6">
        <v>111204</v>
      </c>
      <c r="C6" s="6">
        <v>56772</v>
      </c>
      <c r="D6" s="6">
        <v>54432</v>
      </c>
      <c r="E6" t="b">
        <f t="shared" si="0"/>
        <v>0</v>
      </c>
      <c r="F6" t="b">
        <f t="shared" si="1"/>
        <v>1</v>
      </c>
      <c r="G6" t="b">
        <f t="shared" si="2"/>
        <v>1</v>
      </c>
      <c r="H6" t="b">
        <f t="shared" si="3"/>
        <v>0</v>
      </c>
    </row>
    <row r="7" spans="1:8">
      <c r="A7" s="4" t="s">
        <v>8</v>
      </c>
      <c r="B7" s="6">
        <v>102783</v>
      </c>
      <c r="C7" s="6">
        <v>52759</v>
      </c>
      <c r="D7" s="6">
        <v>50024</v>
      </c>
      <c r="E7" t="b">
        <f t="shared" si="0"/>
        <v>0</v>
      </c>
      <c r="F7" t="b">
        <f t="shared" si="1"/>
        <v>1</v>
      </c>
      <c r="G7" t="b">
        <f t="shared" si="2"/>
        <v>1</v>
      </c>
      <c r="H7" t="b">
        <f t="shared" si="3"/>
        <v>0</v>
      </c>
    </row>
    <row r="8" spans="1:8">
      <c r="A8" s="4" t="s">
        <v>9</v>
      </c>
      <c r="B8" s="6">
        <v>116259</v>
      </c>
      <c r="C8" s="6">
        <v>59596</v>
      </c>
      <c r="D8" s="6">
        <v>56663</v>
      </c>
      <c r="E8" t="b">
        <f t="shared" si="0"/>
        <v>0</v>
      </c>
      <c r="F8" t="b">
        <f t="shared" si="1"/>
        <v>1</v>
      </c>
      <c r="G8" t="b">
        <f t="shared" si="2"/>
        <v>1</v>
      </c>
      <c r="H8" t="b">
        <f t="shared" si="3"/>
        <v>0</v>
      </c>
    </row>
    <row r="9" spans="1:8">
      <c r="A9" s="4" t="s">
        <v>10</v>
      </c>
      <c r="B9" s="6">
        <v>141054</v>
      </c>
      <c r="C9" s="6">
        <v>72041</v>
      </c>
      <c r="D9" s="6">
        <v>69013</v>
      </c>
      <c r="E9" t="b">
        <f t="shared" si="0"/>
        <v>0</v>
      </c>
      <c r="F9" t="b">
        <f t="shared" si="1"/>
        <v>1</v>
      </c>
      <c r="G9" t="b">
        <f t="shared" si="2"/>
        <v>1</v>
      </c>
      <c r="H9" t="b">
        <f t="shared" si="3"/>
        <v>0</v>
      </c>
    </row>
    <row r="10" spans="1:8">
      <c r="A10" s="4" t="s">
        <v>11</v>
      </c>
      <c r="B10" s="6">
        <v>159367</v>
      </c>
      <c r="C10" s="6">
        <v>82407</v>
      </c>
      <c r="D10" s="6">
        <v>76960</v>
      </c>
      <c r="E10" t="b">
        <f t="shared" si="0"/>
        <v>0</v>
      </c>
      <c r="F10" t="b">
        <f t="shared" si="1"/>
        <v>1</v>
      </c>
      <c r="G10" t="b">
        <f t="shared" si="2"/>
        <v>1</v>
      </c>
      <c r="H10" t="b">
        <f t="shared" si="3"/>
        <v>0</v>
      </c>
    </row>
    <row r="11" spans="1:8">
      <c r="A11" s="4" t="s">
        <v>12</v>
      </c>
      <c r="B11" s="6">
        <v>173253</v>
      </c>
      <c r="C11" s="6">
        <v>89846</v>
      </c>
      <c r="D11" s="6">
        <v>83407</v>
      </c>
      <c r="E11" t="b">
        <f t="shared" si="0"/>
        <v>0</v>
      </c>
      <c r="F11" t="b">
        <f t="shared" si="1"/>
        <v>1</v>
      </c>
      <c r="G11" t="b">
        <f t="shared" si="2"/>
        <v>1</v>
      </c>
      <c r="H11" t="b">
        <f t="shared" si="3"/>
        <v>0</v>
      </c>
    </row>
    <row r="12" spans="1:8">
      <c r="A12" s="4" t="s">
        <v>13</v>
      </c>
      <c r="B12" s="6">
        <v>163050</v>
      </c>
      <c r="C12" s="6">
        <v>84003</v>
      </c>
      <c r="D12" s="6">
        <v>79047</v>
      </c>
      <c r="E12" t="b">
        <f t="shared" si="0"/>
        <v>0</v>
      </c>
      <c r="F12" t="b">
        <f t="shared" si="1"/>
        <v>1</v>
      </c>
      <c r="G12" t="b">
        <f t="shared" si="2"/>
        <v>1</v>
      </c>
      <c r="H12" t="b">
        <f t="shared" si="3"/>
        <v>0</v>
      </c>
    </row>
    <row r="13" spans="1:8">
      <c r="A13" s="4" t="s">
        <v>14</v>
      </c>
      <c r="B13" s="6">
        <v>149100</v>
      </c>
      <c r="C13" s="6">
        <v>76112</v>
      </c>
      <c r="D13" s="6">
        <v>72988</v>
      </c>
      <c r="E13" t="b">
        <f t="shared" si="0"/>
        <v>0</v>
      </c>
      <c r="F13" t="b">
        <f t="shared" si="1"/>
        <v>1</v>
      </c>
      <c r="G13" t="b">
        <f t="shared" si="2"/>
        <v>1</v>
      </c>
      <c r="H13" t="b">
        <f t="shared" si="3"/>
        <v>0</v>
      </c>
    </row>
    <row r="14" spans="1:8">
      <c r="A14" s="4" t="s">
        <v>15</v>
      </c>
      <c r="B14" s="6">
        <v>131321</v>
      </c>
      <c r="C14" s="6">
        <v>66235</v>
      </c>
      <c r="D14" s="6">
        <v>65086</v>
      </c>
      <c r="E14" t="b">
        <f t="shared" si="0"/>
        <v>0</v>
      </c>
      <c r="F14" t="b">
        <f t="shared" si="1"/>
        <v>1</v>
      </c>
      <c r="G14" t="b">
        <f t="shared" si="2"/>
        <v>1</v>
      </c>
      <c r="H14" t="b">
        <f t="shared" si="3"/>
        <v>0</v>
      </c>
    </row>
    <row r="15" spans="1:8">
      <c r="A15" s="4" t="s">
        <v>16</v>
      </c>
      <c r="B15" s="6">
        <v>133476</v>
      </c>
      <c r="C15" s="6">
        <v>66383</v>
      </c>
      <c r="D15" s="6">
        <v>67093</v>
      </c>
      <c r="E15" t="b">
        <f t="shared" si="0"/>
        <v>0</v>
      </c>
      <c r="F15" t="b">
        <f t="shared" si="1"/>
        <v>1</v>
      </c>
      <c r="G15" t="b">
        <f t="shared" si="2"/>
        <v>1</v>
      </c>
      <c r="H15" t="b">
        <f t="shared" si="3"/>
        <v>0</v>
      </c>
    </row>
    <row r="16" spans="1:8">
      <c r="A16" s="4" t="s">
        <v>17</v>
      </c>
      <c r="B16" s="6">
        <v>152026</v>
      </c>
      <c r="C16" s="6">
        <v>73801</v>
      </c>
      <c r="D16" s="6">
        <v>78225</v>
      </c>
      <c r="E16" t="b">
        <f t="shared" si="0"/>
        <v>0</v>
      </c>
      <c r="F16" t="b">
        <f t="shared" si="1"/>
        <v>1</v>
      </c>
      <c r="G16" t="b">
        <f t="shared" si="2"/>
        <v>1</v>
      </c>
      <c r="H16" t="b">
        <f t="shared" si="3"/>
        <v>0</v>
      </c>
    </row>
    <row r="17" spans="1:8">
      <c r="A17" s="4" t="s">
        <v>18</v>
      </c>
      <c r="B17" s="6">
        <v>148679</v>
      </c>
      <c r="C17" s="6">
        <v>69529</v>
      </c>
      <c r="D17" s="6">
        <v>79150</v>
      </c>
      <c r="E17" t="b">
        <f t="shared" si="0"/>
        <v>0</v>
      </c>
      <c r="F17" t="b">
        <f t="shared" si="1"/>
        <v>1</v>
      </c>
      <c r="G17" t="b">
        <f t="shared" si="2"/>
        <v>1</v>
      </c>
      <c r="H17" t="b">
        <f t="shared" si="3"/>
        <v>0</v>
      </c>
    </row>
    <row r="18" spans="1:8">
      <c r="A18" s="4" t="s">
        <v>19</v>
      </c>
      <c r="B18" s="6">
        <v>119104</v>
      </c>
      <c r="C18" s="6">
        <v>51977</v>
      </c>
      <c r="D18" s="6">
        <v>67127</v>
      </c>
      <c r="E18" t="b">
        <f t="shared" si="0"/>
        <v>0</v>
      </c>
      <c r="F18" t="b">
        <f t="shared" si="1"/>
        <v>1</v>
      </c>
      <c r="G18" t="b">
        <f t="shared" si="2"/>
        <v>1</v>
      </c>
      <c r="H18" t="b">
        <f t="shared" si="3"/>
        <v>0</v>
      </c>
    </row>
    <row r="19" spans="1:8">
      <c r="A19" s="4" t="s">
        <v>5</v>
      </c>
      <c r="B19" s="6">
        <v>236087</v>
      </c>
      <c r="C19" s="6">
        <v>83100</v>
      </c>
      <c r="D19" s="6">
        <v>152987</v>
      </c>
      <c r="E19" t="b">
        <f t="shared" si="0"/>
        <v>1</v>
      </c>
      <c r="F19" t="b">
        <f t="shared" si="1"/>
        <v>0</v>
      </c>
      <c r="G19" t="b">
        <f t="shared" si="2"/>
        <v>1</v>
      </c>
      <c r="H19" t="b">
        <f t="shared" si="3"/>
        <v>0</v>
      </c>
    </row>
    <row r="20" spans="1:8">
      <c r="A20" s="4" t="s">
        <v>4</v>
      </c>
      <c r="B20" s="6">
        <f>SUM(B18:B19)</f>
        <v>355191</v>
      </c>
      <c r="C20" s="6">
        <f>SUM(C18:C19)</f>
        <v>135077</v>
      </c>
      <c r="D20" s="6">
        <f t="shared" ref="D20" si="4">SUM(D18:D19)</f>
        <v>220114</v>
      </c>
      <c r="E20" t="b">
        <f t="shared" si="0"/>
        <v>1</v>
      </c>
      <c r="F20" t="b">
        <f t="shared" si="1"/>
        <v>1</v>
      </c>
      <c r="G20" t="b">
        <f t="shared" ref="G20:G21" si="5">IFERROR(IF(SEARCH("65+",A20)&gt;0,FALSE,TRUE),TRUE)</f>
        <v>0</v>
      </c>
      <c r="H20" t="b">
        <f t="shared" si="3"/>
        <v>0</v>
      </c>
    </row>
    <row r="21" spans="1:8">
      <c r="A21" s="4" t="s">
        <v>40</v>
      </c>
      <c r="B21" s="6">
        <v>57389</v>
      </c>
      <c r="C21" s="6">
        <v>27527</v>
      </c>
      <c r="D21" s="6">
        <v>29862</v>
      </c>
      <c r="E21" t="b">
        <f t="shared" si="0"/>
        <v>1</v>
      </c>
      <c r="F21" t="b">
        <f t="shared" si="1"/>
        <v>1</v>
      </c>
      <c r="G21" t="b">
        <f t="shared" si="5"/>
        <v>1</v>
      </c>
      <c r="H21" t="b">
        <f t="shared" si="3"/>
        <v>1</v>
      </c>
    </row>
    <row r="22" spans="1:8">
      <c r="A22" s="4" t="s">
        <v>6</v>
      </c>
      <c r="B22" s="6">
        <v>2778</v>
      </c>
      <c r="C22" s="6">
        <v>1401</v>
      </c>
      <c r="D22" s="6">
        <v>1377</v>
      </c>
      <c r="E22" t="b">
        <f t="shared" si="0"/>
        <v>0</v>
      </c>
      <c r="F22" t="b">
        <f t="shared" si="1"/>
        <v>1</v>
      </c>
      <c r="G22" t="b">
        <f t="shared" si="2"/>
        <v>1</v>
      </c>
      <c r="H22" t="b">
        <f t="shared" si="3"/>
        <v>0</v>
      </c>
    </row>
    <row r="23" spans="1:8">
      <c r="A23" s="4" t="s">
        <v>7</v>
      </c>
      <c r="B23" s="6">
        <v>3075</v>
      </c>
      <c r="C23" s="6">
        <v>1574</v>
      </c>
      <c r="D23" s="6">
        <v>1501</v>
      </c>
      <c r="E23" t="b">
        <f t="shared" si="0"/>
        <v>0</v>
      </c>
      <c r="F23" t="b">
        <f t="shared" si="1"/>
        <v>1</v>
      </c>
      <c r="G23" t="b">
        <f t="shared" si="2"/>
        <v>1</v>
      </c>
      <c r="H23" t="b">
        <f t="shared" si="3"/>
        <v>0</v>
      </c>
    </row>
    <row r="24" spans="1:8">
      <c r="A24" s="4" t="s">
        <v>8</v>
      </c>
      <c r="B24" s="6">
        <v>2564</v>
      </c>
      <c r="C24" s="6">
        <v>1318</v>
      </c>
      <c r="D24" s="6">
        <v>1246</v>
      </c>
      <c r="E24" t="b">
        <f t="shared" si="0"/>
        <v>0</v>
      </c>
      <c r="F24" t="b">
        <f t="shared" si="1"/>
        <v>1</v>
      </c>
      <c r="G24" t="b">
        <f t="shared" si="2"/>
        <v>1</v>
      </c>
      <c r="H24" t="b">
        <f t="shared" si="3"/>
        <v>0</v>
      </c>
    </row>
    <row r="25" spans="1:8">
      <c r="A25" s="4" t="s">
        <v>9</v>
      </c>
      <c r="B25" s="6">
        <v>3162</v>
      </c>
      <c r="C25" s="6">
        <v>1558</v>
      </c>
      <c r="D25" s="6">
        <v>1604</v>
      </c>
      <c r="E25" t="b">
        <f t="shared" si="0"/>
        <v>0</v>
      </c>
      <c r="F25" t="b">
        <f t="shared" si="1"/>
        <v>1</v>
      </c>
      <c r="G25" t="b">
        <f t="shared" si="2"/>
        <v>1</v>
      </c>
      <c r="H25" t="b">
        <f t="shared" si="3"/>
        <v>0</v>
      </c>
    </row>
    <row r="26" spans="1:8">
      <c r="A26" s="4" t="s">
        <v>10</v>
      </c>
      <c r="B26" s="6">
        <v>3526</v>
      </c>
      <c r="C26" s="6">
        <v>1783</v>
      </c>
      <c r="D26" s="6">
        <v>1743</v>
      </c>
      <c r="E26" t="b">
        <f t="shared" si="0"/>
        <v>0</v>
      </c>
      <c r="F26" t="b">
        <f t="shared" si="1"/>
        <v>1</v>
      </c>
      <c r="G26" t="b">
        <f t="shared" si="2"/>
        <v>1</v>
      </c>
      <c r="H26" t="b">
        <f t="shared" si="3"/>
        <v>0</v>
      </c>
    </row>
    <row r="27" spans="1:8">
      <c r="A27" s="4" t="s">
        <v>11</v>
      </c>
      <c r="B27" s="6">
        <v>4794</v>
      </c>
      <c r="C27" s="6">
        <v>2584</v>
      </c>
      <c r="D27" s="6">
        <v>2210</v>
      </c>
      <c r="E27" t="b">
        <f t="shared" si="0"/>
        <v>0</v>
      </c>
      <c r="F27" t="b">
        <f t="shared" si="1"/>
        <v>1</v>
      </c>
      <c r="G27" t="b">
        <f t="shared" si="2"/>
        <v>1</v>
      </c>
      <c r="H27" t="b">
        <f t="shared" si="3"/>
        <v>0</v>
      </c>
    </row>
    <row r="28" spans="1:8">
      <c r="A28" s="4" t="s">
        <v>12</v>
      </c>
      <c r="B28" s="6">
        <v>4959</v>
      </c>
      <c r="C28" s="6">
        <v>2599</v>
      </c>
      <c r="D28" s="6">
        <v>2360</v>
      </c>
      <c r="E28" t="b">
        <f t="shared" si="0"/>
        <v>0</v>
      </c>
      <c r="F28" t="b">
        <f t="shared" si="1"/>
        <v>1</v>
      </c>
      <c r="G28" t="b">
        <f t="shared" si="2"/>
        <v>1</v>
      </c>
      <c r="H28" t="b">
        <f t="shared" si="3"/>
        <v>0</v>
      </c>
    </row>
    <row r="29" spans="1:8">
      <c r="A29" s="4" t="s">
        <v>13</v>
      </c>
      <c r="B29" s="6">
        <v>4441</v>
      </c>
      <c r="C29" s="6">
        <v>2236</v>
      </c>
      <c r="D29" s="6">
        <v>2205</v>
      </c>
      <c r="E29" t="b">
        <f t="shared" si="0"/>
        <v>0</v>
      </c>
      <c r="F29" t="b">
        <f t="shared" si="1"/>
        <v>1</v>
      </c>
      <c r="G29" t="b">
        <f t="shared" si="2"/>
        <v>1</v>
      </c>
      <c r="H29" t="b">
        <f t="shared" si="3"/>
        <v>0</v>
      </c>
    </row>
    <row r="30" spans="1:8">
      <c r="A30" s="4" t="s">
        <v>14</v>
      </c>
      <c r="B30" s="6">
        <v>4020</v>
      </c>
      <c r="C30" s="6">
        <v>2017</v>
      </c>
      <c r="D30" s="6">
        <v>2003</v>
      </c>
      <c r="E30" t="b">
        <f t="shared" si="0"/>
        <v>0</v>
      </c>
      <c r="F30" t="b">
        <f t="shared" si="1"/>
        <v>1</v>
      </c>
      <c r="G30" t="b">
        <f t="shared" si="2"/>
        <v>1</v>
      </c>
      <c r="H30" t="b">
        <f t="shared" si="3"/>
        <v>0</v>
      </c>
    </row>
    <row r="31" spans="1:8">
      <c r="A31" s="4" t="s">
        <v>15</v>
      </c>
      <c r="B31" s="6">
        <v>3422</v>
      </c>
      <c r="C31" s="6">
        <v>1637</v>
      </c>
      <c r="D31" s="6">
        <v>1785</v>
      </c>
      <c r="E31" t="b">
        <f t="shared" si="0"/>
        <v>0</v>
      </c>
      <c r="F31" t="b">
        <f t="shared" si="1"/>
        <v>1</v>
      </c>
      <c r="G31" t="b">
        <f t="shared" si="2"/>
        <v>1</v>
      </c>
      <c r="H31" t="b">
        <f t="shared" si="3"/>
        <v>0</v>
      </c>
    </row>
    <row r="32" spans="1:8">
      <c r="A32" s="4" t="s">
        <v>16</v>
      </c>
      <c r="B32" s="6">
        <v>3688</v>
      </c>
      <c r="C32" s="6">
        <v>1691</v>
      </c>
      <c r="D32" s="6">
        <v>1997</v>
      </c>
      <c r="E32" t="b">
        <f t="shared" si="0"/>
        <v>0</v>
      </c>
      <c r="F32" t="b">
        <f t="shared" si="1"/>
        <v>1</v>
      </c>
      <c r="G32" t="b">
        <f t="shared" si="2"/>
        <v>1</v>
      </c>
      <c r="H32" t="b">
        <f t="shared" si="3"/>
        <v>0</v>
      </c>
    </row>
    <row r="33" spans="1:8">
      <c r="A33" s="4" t="s">
        <v>17</v>
      </c>
      <c r="B33" s="6">
        <v>4602</v>
      </c>
      <c r="C33" s="6">
        <v>2081</v>
      </c>
      <c r="D33" s="6">
        <v>2521</v>
      </c>
      <c r="E33" t="b">
        <f t="shared" si="0"/>
        <v>0</v>
      </c>
      <c r="F33" t="b">
        <f t="shared" si="1"/>
        <v>1</v>
      </c>
      <c r="G33" t="b">
        <f t="shared" si="2"/>
        <v>1</v>
      </c>
      <c r="H33" t="b">
        <f t="shared" si="3"/>
        <v>0</v>
      </c>
    </row>
    <row r="34" spans="1:8">
      <c r="A34" s="4" t="s">
        <v>18</v>
      </c>
      <c r="B34" s="6">
        <v>4527</v>
      </c>
      <c r="C34" s="6">
        <v>1930</v>
      </c>
      <c r="D34" s="6">
        <v>2597</v>
      </c>
      <c r="E34" t="b">
        <f t="shared" si="0"/>
        <v>0</v>
      </c>
      <c r="F34" t="b">
        <f t="shared" si="1"/>
        <v>1</v>
      </c>
      <c r="G34" t="b">
        <f t="shared" si="2"/>
        <v>1</v>
      </c>
      <c r="H34" t="b">
        <f t="shared" si="3"/>
        <v>0</v>
      </c>
    </row>
    <row r="35" spans="1:8">
      <c r="A35" s="4" t="s">
        <v>19</v>
      </c>
      <c r="B35" s="6">
        <v>3157</v>
      </c>
      <c r="C35" s="6">
        <v>1402</v>
      </c>
      <c r="D35" s="6">
        <v>1755</v>
      </c>
      <c r="E35" t="b">
        <f t="shared" si="0"/>
        <v>0</v>
      </c>
      <c r="F35" t="b">
        <f t="shared" si="1"/>
        <v>1</v>
      </c>
      <c r="G35" t="b">
        <f t="shared" si="2"/>
        <v>1</v>
      </c>
      <c r="H35" t="b">
        <f t="shared" si="3"/>
        <v>0</v>
      </c>
    </row>
    <row r="36" spans="1:8">
      <c r="A36" s="4" t="s">
        <v>5</v>
      </c>
      <c r="B36" s="6">
        <v>4674</v>
      </c>
      <c r="C36" s="6">
        <v>1716</v>
      </c>
      <c r="D36" s="6">
        <v>2958</v>
      </c>
      <c r="E36" t="b">
        <f t="shared" si="0"/>
        <v>1</v>
      </c>
      <c r="F36" t="b">
        <f t="shared" si="1"/>
        <v>0</v>
      </c>
      <c r="G36" t="b">
        <f t="shared" si="2"/>
        <v>1</v>
      </c>
      <c r="H36" t="b">
        <f t="shared" si="3"/>
        <v>0</v>
      </c>
    </row>
    <row r="37" spans="1:8">
      <c r="A37" s="4" t="s">
        <v>4</v>
      </c>
      <c r="B37" s="6">
        <f>SUM(B35:B36)</f>
        <v>7831</v>
      </c>
      <c r="C37" s="6">
        <f>SUM(C35:C36)</f>
        <v>3118</v>
      </c>
      <c r="D37" s="6">
        <f t="shared" ref="D37" si="6">SUM(D35:D36)</f>
        <v>4713</v>
      </c>
      <c r="E37" t="b">
        <f t="shared" si="0"/>
        <v>1</v>
      </c>
      <c r="F37" t="b">
        <f t="shared" si="1"/>
        <v>1</v>
      </c>
      <c r="G37" t="b">
        <f t="shared" ref="G37:G38" si="7">IFERROR(IF(SEARCH("65+",A37)&gt;0,FALSE,TRUE),TRUE)</f>
        <v>0</v>
      </c>
      <c r="H37" t="b">
        <f t="shared" si="3"/>
        <v>0</v>
      </c>
    </row>
    <row r="38" spans="1:8">
      <c r="A38" s="4" t="s">
        <v>141</v>
      </c>
      <c r="B38" s="6">
        <v>63949</v>
      </c>
      <c r="C38" s="6">
        <v>30070</v>
      </c>
      <c r="D38" s="6">
        <v>33879</v>
      </c>
      <c r="E38" t="b">
        <f t="shared" si="0"/>
        <v>1</v>
      </c>
      <c r="F38" t="b">
        <f t="shared" si="1"/>
        <v>1</v>
      </c>
      <c r="G38" t="b">
        <f t="shared" si="7"/>
        <v>1</v>
      </c>
      <c r="H38" t="b">
        <f t="shared" si="3"/>
        <v>1</v>
      </c>
    </row>
    <row r="39" spans="1:8">
      <c r="A39" s="4" t="s">
        <v>6</v>
      </c>
      <c r="B39" s="6">
        <v>2555</v>
      </c>
      <c r="C39" s="6">
        <v>1278</v>
      </c>
      <c r="D39" s="6">
        <v>1277</v>
      </c>
      <c r="E39" t="b">
        <f t="shared" si="0"/>
        <v>0</v>
      </c>
      <c r="F39" t="b">
        <f t="shared" si="1"/>
        <v>1</v>
      </c>
      <c r="G39" t="b">
        <f t="shared" si="2"/>
        <v>1</v>
      </c>
      <c r="H39" t="b">
        <f t="shared" si="3"/>
        <v>0</v>
      </c>
    </row>
    <row r="40" spans="1:8">
      <c r="A40" s="4" t="s">
        <v>7</v>
      </c>
      <c r="B40" s="6">
        <v>3022</v>
      </c>
      <c r="C40" s="6">
        <v>1530</v>
      </c>
      <c r="D40" s="6">
        <v>1492</v>
      </c>
      <c r="E40" t="b">
        <f t="shared" si="0"/>
        <v>0</v>
      </c>
      <c r="F40" t="b">
        <f t="shared" si="1"/>
        <v>1</v>
      </c>
      <c r="G40" t="b">
        <f t="shared" si="2"/>
        <v>1</v>
      </c>
      <c r="H40" t="b">
        <f t="shared" si="3"/>
        <v>0</v>
      </c>
    </row>
    <row r="41" spans="1:8">
      <c r="A41" s="4" t="s">
        <v>8</v>
      </c>
      <c r="B41" s="6">
        <v>2604</v>
      </c>
      <c r="C41" s="6">
        <v>1371</v>
      </c>
      <c r="D41" s="6">
        <v>1233</v>
      </c>
      <c r="E41" t="b">
        <f t="shared" si="0"/>
        <v>0</v>
      </c>
      <c r="F41" t="b">
        <f t="shared" si="1"/>
        <v>1</v>
      </c>
      <c r="G41" t="b">
        <f t="shared" si="2"/>
        <v>1</v>
      </c>
      <c r="H41" t="b">
        <f t="shared" si="3"/>
        <v>0</v>
      </c>
    </row>
    <row r="42" spans="1:8">
      <c r="A42" s="4" t="s">
        <v>9</v>
      </c>
      <c r="B42" s="6">
        <v>2960</v>
      </c>
      <c r="C42" s="6">
        <v>1512</v>
      </c>
      <c r="D42" s="6">
        <v>1448</v>
      </c>
      <c r="E42" t="b">
        <f t="shared" si="0"/>
        <v>0</v>
      </c>
      <c r="F42" t="b">
        <f t="shared" si="1"/>
        <v>1</v>
      </c>
      <c r="G42" t="b">
        <f t="shared" si="2"/>
        <v>1</v>
      </c>
      <c r="H42" t="b">
        <f t="shared" si="3"/>
        <v>0</v>
      </c>
    </row>
    <row r="43" spans="1:8">
      <c r="A43" s="4" t="s">
        <v>10</v>
      </c>
      <c r="B43" s="6">
        <v>3775</v>
      </c>
      <c r="C43" s="6">
        <v>1974</v>
      </c>
      <c r="D43" s="6">
        <v>1801</v>
      </c>
      <c r="E43" t="b">
        <f t="shared" si="0"/>
        <v>0</v>
      </c>
      <c r="F43" t="b">
        <f t="shared" si="1"/>
        <v>1</v>
      </c>
      <c r="G43" t="b">
        <f t="shared" si="2"/>
        <v>1</v>
      </c>
      <c r="H43" t="b">
        <f t="shared" si="3"/>
        <v>0</v>
      </c>
    </row>
    <row r="44" spans="1:8">
      <c r="A44" s="4" t="s">
        <v>11</v>
      </c>
      <c r="B44" s="6">
        <v>4668</v>
      </c>
      <c r="C44" s="6">
        <v>2408</v>
      </c>
      <c r="D44" s="6">
        <v>2260</v>
      </c>
      <c r="E44" t="b">
        <f t="shared" si="0"/>
        <v>0</v>
      </c>
      <c r="F44" t="b">
        <f t="shared" si="1"/>
        <v>1</v>
      </c>
      <c r="G44" t="b">
        <f t="shared" si="2"/>
        <v>1</v>
      </c>
      <c r="H44" t="b">
        <f t="shared" si="3"/>
        <v>0</v>
      </c>
    </row>
    <row r="45" spans="1:8">
      <c r="A45" s="4" t="s">
        <v>12</v>
      </c>
      <c r="B45" s="6">
        <v>5300</v>
      </c>
      <c r="C45" s="6">
        <v>2737</v>
      </c>
      <c r="D45" s="6">
        <v>2563</v>
      </c>
      <c r="E45" t="b">
        <f t="shared" si="0"/>
        <v>0</v>
      </c>
      <c r="F45" t="b">
        <f t="shared" si="1"/>
        <v>1</v>
      </c>
      <c r="G45" t="b">
        <f t="shared" si="2"/>
        <v>1</v>
      </c>
      <c r="H45" t="b">
        <f t="shared" si="3"/>
        <v>0</v>
      </c>
    </row>
    <row r="46" spans="1:8">
      <c r="A46" s="4" t="s">
        <v>13</v>
      </c>
      <c r="B46" s="6">
        <v>5052</v>
      </c>
      <c r="C46" s="6">
        <v>2546</v>
      </c>
      <c r="D46" s="6">
        <v>2506</v>
      </c>
      <c r="E46" t="b">
        <f t="shared" si="0"/>
        <v>0</v>
      </c>
      <c r="F46" t="b">
        <f t="shared" si="1"/>
        <v>1</v>
      </c>
      <c r="G46" t="b">
        <f t="shared" si="2"/>
        <v>1</v>
      </c>
      <c r="H46" t="b">
        <f t="shared" si="3"/>
        <v>0</v>
      </c>
    </row>
    <row r="47" spans="1:8">
      <c r="A47" s="4" t="s">
        <v>14</v>
      </c>
      <c r="B47" s="6">
        <v>4498</v>
      </c>
      <c r="C47" s="6">
        <v>2233</v>
      </c>
      <c r="D47" s="6">
        <v>2265</v>
      </c>
      <c r="E47" t="b">
        <f t="shared" si="0"/>
        <v>0</v>
      </c>
      <c r="F47" t="b">
        <f t="shared" si="1"/>
        <v>1</v>
      </c>
      <c r="G47" t="b">
        <f t="shared" si="2"/>
        <v>1</v>
      </c>
      <c r="H47" t="b">
        <f t="shared" si="3"/>
        <v>0</v>
      </c>
    </row>
    <row r="48" spans="1:8">
      <c r="A48" s="4" t="s">
        <v>15</v>
      </c>
      <c r="B48" s="6">
        <v>3952</v>
      </c>
      <c r="C48" s="6">
        <v>1876</v>
      </c>
      <c r="D48" s="6">
        <v>2076</v>
      </c>
      <c r="E48" t="b">
        <f t="shared" si="0"/>
        <v>0</v>
      </c>
      <c r="F48" t="b">
        <f t="shared" si="1"/>
        <v>1</v>
      </c>
      <c r="G48" t="b">
        <f t="shared" si="2"/>
        <v>1</v>
      </c>
      <c r="H48" t="b">
        <f t="shared" si="3"/>
        <v>0</v>
      </c>
    </row>
    <row r="49" spans="1:8">
      <c r="A49" s="4" t="s">
        <v>16</v>
      </c>
      <c r="B49" s="6">
        <v>4250</v>
      </c>
      <c r="C49" s="6">
        <v>1970</v>
      </c>
      <c r="D49" s="6">
        <v>2280</v>
      </c>
      <c r="E49" t="b">
        <f t="shared" si="0"/>
        <v>0</v>
      </c>
      <c r="F49" t="b">
        <f t="shared" si="1"/>
        <v>1</v>
      </c>
      <c r="G49" t="b">
        <f t="shared" si="2"/>
        <v>1</v>
      </c>
      <c r="H49" t="b">
        <f t="shared" si="3"/>
        <v>0</v>
      </c>
    </row>
    <row r="50" spans="1:8">
      <c r="A50" s="4" t="s">
        <v>17</v>
      </c>
      <c r="B50" s="6">
        <v>5194</v>
      </c>
      <c r="C50" s="6">
        <v>2274</v>
      </c>
      <c r="D50" s="6">
        <v>2920</v>
      </c>
      <c r="E50" t="b">
        <f t="shared" si="0"/>
        <v>0</v>
      </c>
      <c r="F50" t="b">
        <f t="shared" si="1"/>
        <v>1</v>
      </c>
      <c r="G50" t="b">
        <f t="shared" si="2"/>
        <v>1</v>
      </c>
      <c r="H50" t="b">
        <f t="shared" si="3"/>
        <v>0</v>
      </c>
    </row>
    <row r="51" spans="1:8">
      <c r="A51" s="4" t="s">
        <v>18</v>
      </c>
      <c r="B51" s="6">
        <v>5428</v>
      </c>
      <c r="C51" s="6">
        <v>2316</v>
      </c>
      <c r="D51" s="6">
        <v>3112</v>
      </c>
      <c r="E51" t="b">
        <f t="shared" si="0"/>
        <v>0</v>
      </c>
      <c r="F51" t="b">
        <f t="shared" si="1"/>
        <v>1</v>
      </c>
      <c r="G51" t="b">
        <f t="shared" si="2"/>
        <v>1</v>
      </c>
      <c r="H51" t="b">
        <f t="shared" si="3"/>
        <v>0</v>
      </c>
    </row>
    <row r="52" spans="1:8">
      <c r="A52" s="4" t="s">
        <v>19</v>
      </c>
      <c r="B52" s="6">
        <v>4133</v>
      </c>
      <c r="C52" s="6">
        <v>1715</v>
      </c>
      <c r="D52" s="6">
        <v>2418</v>
      </c>
      <c r="E52" t="b">
        <f t="shared" si="0"/>
        <v>0</v>
      </c>
      <c r="F52" t="b">
        <f t="shared" si="1"/>
        <v>1</v>
      </c>
      <c r="G52" t="b">
        <f t="shared" si="2"/>
        <v>1</v>
      </c>
      <c r="H52" t="b">
        <f t="shared" si="3"/>
        <v>0</v>
      </c>
    </row>
    <row r="53" spans="1:8">
      <c r="A53" s="4" t="s">
        <v>5</v>
      </c>
      <c r="B53" s="6">
        <v>6558</v>
      </c>
      <c r="C53" s="6">
        <v>2330</v>
      </c>
      <c r="D53" s="6">
        <v>4228</v>
      </c>
      <c r="E53" t="b">
        <f t="shared" si="0"/>
        <v>1</v>
      </c>
      <c r="F53" t="b">
        <f t="shared" si="1"/>
        <v>0</v>
      </c>
      <c r="G53" t="b">
        <f t="shared" si="2"/>
        <v>1</v>
      </c>
      <c r="H53" t="b">
        <f t="shared" si="3"/>
        <v>0</v>
      </c>
    </row>
    <row r="54" spans="1:8">
      <c r="A54" s="4" t="s">
        <v>4</v>
      </c>
      <c r="B54" s="6">
        <f>SUM(B52:B53)</f>
        <v>10691</v>
      </c>
      <c r="C54" s="6">
        <f>SUM(C52:C53)</f>
        <v>4045</v>
      </c>
      <c r="D54" s="6">
        <f t="shared" ref="D54" si="8">SUM(D52:D53)</f>
        <v>6646</v>
      </c>
      <c r="E54" t="b">
        <f t="shared" si="0"/>
        <v>1</v>
      </c>
      <c r="F54" t="b">
        <f t="shared" si="1"/>
        <v>1</v>
      </c>
      <c r="G54" t="b">
        <f t="shared" ref="G54:G55" si="9">IFERROR(IF(SEARCH("65+",A54)&gt;0,FALSE,TRUE),TRUE)</f>
        <v>0</v>
      </c>
      <c r="H54" t="b">
        <f t="shared" si="3"/>
        <v>0</v>
      </c>
    </row>
    <row r="55" spans="1:8">
      <c r="A55" s="4" t="s">
        <v>142</v>
      </c>
      <c r="B55" s="6">
        <v>340745</v>
      </c>
      <c r="C55" s="6">
        <v>156905</v>
      </c>
      <c r="D55" s="6">
        <v>183840</v>
      </c>
      <c r="E55" t="b">
        <f t="shared" si="0"/>
        <v>1</v>
      </c>
      <c r="F55" t="b">
        <f t="shared" si="1"/>
        <v>1</v>
      </c>
      <c r="G55" t="b">
        <f t="shared" si="9"/>
        <v>1</v>
      </c>
      <c r="H55" t="b">
        <f t="shared" si="3"/>
        <v>1</v>
      </c>
    </row>
    <row r="56" spans="1:8">
      <c r="A56" s="4" t="s">
        <v>6</v>
      </c>
      <c r="B56" s="6">
        <v>16551</v>
      </c>
      <c r="C56" s="6">
        <v>8388</v>
      </c>
      <c r="D56" s="6">
        <v>8163</v>
      </c>
      <c r="E56" t="b">
        <f t="shared" si="0"/>
        <v>0</v>
      </c>
      <c r="F56" t="b">
        <f t="shared" si="1"/>
        <v>1</v>
      </c>
      <c r="G56" t="b">
        <f t="shared" si="2"/>
        <v>1</v>
      </c>
      <c r="H56" t="b">
        <f t="shared" si="3"/>
        <v>0</v>
      </c>
    </row>
    <row r="57" spans="1:8">
      <c r="A57" s="4" t="s">
        <v>7</v>
      </c>
      <c r="B57" s="6">
        <v>16840</v>
      </c>
      <c r="C57" s="6">
        <v>8510</v>
      </c>
      <c r="D57" s="6">
        <v>8330</v>
      </c>
      <c r="E57" t="b">
        <f t="shared" si="0"/>
        <v>0</v>
      </c>
      <c r="F57" t="b">
        <f t="shared" si="1"/>
        <v>1</v>
      </c>
      <c r="G57" t="b">
        <f t="shared" si="2"/>
        <v>1</v>
      </c>
      <c r="H57" t="b">
        <f t="shared" si="3"/>
        <v>0</v>
      </c>
    </row>
    <row r="58" spans="1:8">
      <c r="A58" s="4" t="s">
        <v>8</v>
      </c>
      <c r="B58" s="6">
        <v>14135</v>
      </c>
      <c r="C58" s="6">
        <v>7165</v>
      </c>
      <c r="D58" s="6">
        <v>6970</v>
      </c>
      <c r="E58" t="b">
        <f t="shared" si="0"/>
        <v>0</v>
      </c>
      <c r="F58" t="b">
        <f t="shared" si="1"/>
        <v>1</v>
      </c>
      <c r="G58" t="b">
        <f t="shared" si="2"/>
        <v>1</v>
      </c>
      <c r="H58" t="b">
        <f t="shared" si="3"/>
        <v>0</v>
      </c>
    </row>
    <row r="59" spans="1:8">
      <c r="A59" s="4" t="s">
        <v>9</v>
      </c>
      <c r="B59" s="6">
        <v>14884</v>
      </c>
      <c r="C59" s="6">
        <v>7357</v>
      </c>
      <c r="D59" s="6">
        <v>7527</v>
      </c>
      <c r="E59" t="b">
        <f t="shared" si="0"/>
        <v>0</v>
      </c>
      <c r="F59" t="b">
        <f t="shared" si="1"/>
        <v>1</v>
      </c>
      <c r="G59" t="b">
        <f t="shared" si="2"/>
        <v>1</v>
      </c>
      <c r="H59" t="b">
        <f t="shared" si="3"/>
        <v>0</v>
      </c>
    </row>
    <row r="60" spans="1:8">
      <c r="A60" s="4" t="s">
        <v>10</v>
      </c>
      <c r="B60" s="6">
        <v>16735</v>
      </c>
      <c r="C60" s="6">
        <v>8388</v>
      </c>
      <c r="D60" s="6">
        <v>8347</v>
      </c>
      <c r="E60" t="b">
        <f t="shared" si="0"/>
        <v>0</v>
      </c>
      <c r="F60" t="b">
        <f t="shared" si="1"/>
        <v>1</v>
      </c>
      <c r="G60" t="b">
        <f t="shared" si="2"/>
        <v>1</v>
      </c>
      <c r="H60" t="b">
        <f t="shared" si="3"/>
        <v>0</v>
      </c>
    </row>
    <row r="61" spans="1:8">
      <c r="A61" s="4" t="s">
        <v>11</v>
      </c>
      <c r="B61" s="6">
        <v>26552</v>
      </c>
      <c r="C61" s="6">
        <v>12667</v>
      </c>
      <c r="D61" s="6">
        <v>13885</v>
      </c>
      <c r="E61" t="b">
        <f t="shared" si="0"/>
        <v>0</v>
      </c>
      <c r="F61" t="b">
        <f t="shared" si="1"/>
        <v>1</v>
      </c>
      <c r="G61" t="b">
        <f t="shared" si="2"/>
        <v>1</v>
      </c>
      <c r="H61" t="b">
        <f t="shared" si="3"/>
        <v>0</v>
      </c>
    </row>
    <row r="62" spans="1:8">
      <c r="A62" s="4" t="s">
        <v>12</v>
      </c>
      <c r="B62" s="6">
        <v>31055</v>
      </c>
      <c r="C62" s="6">
        <v>15215</v>
      </c>
      <c r="D62" s="6">
        <v>15840</v>
      </c>
      <c r="E62" t="b">
        <f t="shared" si="0"/>
        <v>0</v>
      </c>
      <c r="F62" t="b">
        <f t="shared" si="1"/>
        <v>1</v>
      </c>
      <c r="G62" t="b">
        <f t="shared" si="2"/>
        <v>1</v>
      </c>
      <c r="H62" t="b">
        <f t="shared" si="3"/>
        <v>0</v>
      </c>
    </row>
    <row r="63" spans="1:8">
      <c r="A63" s="4" t="s">
        <v>13</v>
      </c>
      <c r="B63" s="6">
        <v>27941</v>
      </c>
      <c r="C63" s="6">
        <v>13780</v>
      </c>
      <c r="D63" s="6">
        <v>14161</v>
      </c>
      <c r="E63" t="b">
        <f t="shared" si="0"/>
        <v>0</v>
      </c>
      <c r="F63" t="b">
        <f t="shared" si="1"/>
        <v>1</v>
      </c>
      <c r="G63" t="b">
        <f t="shared" si="2"/>
        <v>1</v>
      </c>
      <c r="H63" t="b">
        <f t="shared" si="3"/>
        <v>0</v>
      </c>
    </row>
    <row r="64" spans="1:8">
      <c r="A64" s="4" t="s">
        <v>14</v>
      </c>
      <c r="B64" s="6">
        <v>24982</v>
      </c>
      <c r="C64" s="6">
        <v>12127</v>
      </c>
      <c r="D64" s="6">
        <v>12855</v>
      </c>
      <c r="E64" t="b">
        <f t="shared" si="0"/>
        <v>0</v>
      </c>
      <c r="F64" t="b">
        <f t="shared" si="1"/>
        <v>1</v>
      </c>
      <c r="G64" t="b">
        <f t="shared" si="2"/>
        <v>1</v>
      </c>
      <c r="H64" t="b">
        <f t="shared" si="3"/>
        <v>0</v>
      </c>
    </row>
    <row r="65" spans="1:8">
      <c r="A65" s="4" t="s">
        <v>15</v>
      </c>
      <c r="B65" s="6">
        <v>20340</v>
      </c>
      <c r="C65" s="6">
        <v>9787</v>
      </c>
      <c r="D65" s="6">
        <v>10553</v>
      </c>
      <c r="E65" t="b">
        <f t="shared" si="0"/>
        <v>0</v>
      </c>
      <c r="F65" t="b">
        <f t="shared" si="1"/>
        <v>1</v>
      </c>
      <c r="G65" t="b">
        <f t="shared" si="2"/>
        <v>1</v>
      </c>
      <c r="H65" t="b">
        <f t="shared" si="3"/>
        <v>0</v>
      </c>
    </row>
    <row r="66" spans="1:8">
      <c r="A66" s="4" t="s">
        <v>16</v>
      </c>
      <c r="B66" s="6">
        <v>20009</v>
      </c>
      <c r="C66" s="6">
        <v>9323</v>
      </c>
      <c r="D66" s="6">
        <v>10686</v>
      </c>
      <c r="E66" t="b">
        <f t="shared" si="0"/>
        <v>0</v>
      </c>
      <c r="F66" t="b">
        <f t="shared" si="1"/>
        <v>1</v>
      </c>
      <c r="G66" t="b">
        <f t="shared" si="2"/>
        <v>1</v>
      </c>
      <c r="H66" t="b">
        <f t="shared" si="3"/>
        <v>0</v>
      </c>
    </row>
    <row r="67" spans="1:8">
      <c r="A67" s="4" t="s">
        <v>17</v>
      </c>
      <c r="B67" s="6">
        <v>23803</v>
      </c>
      <c r="C67" s="6">
        <v>10617</v>
      </c>
      <c r="D67" s="6">
        <v>13186</v>
      </c>
      <c r="E67" t="b">
        <f t="shared" si="0"/>
        <v>0</v>
      </c>
      <c r="F67" t="b">
        <f t="shared" si="1"/>
        <v>1</v>
      </c>
      <c r="G67" t="b">
        <f t="shared" si="2"/>
        <v>1</v>
      </c>
      <c r="H67" t="b">
        <f t="shared" si="3"/>
        <v>0</v>
      </c>
    </row>
    <row r="68" spans="1:8">
      <c r="A68" s="4" t="s">
        <v>18</v>
      </c>
      <c r="B68" s="6">
        <v>25738</v>
      </c>
      <c r="C68" s="6">
        <v>10944</v>
      </c>
      <c r="D68" s="6">
        <v>14794</v>
      </c>
      <c r="E68" t="b">
        <f t="shared" si="0"/>
        <v>0</v>
      </c>
      <c r="F68" t="b">
        <f t="shared" si="1"/>
        <v>1</v>
      </c>
      <c r="G68" t="b">
        <f t="shared" si="2"/>
        <v>1</v>
      </c>
      <c r="H68" t="b">
        <f t="shared" si="3"/>
        <v>0</v>
      </c>
    </row>
    <row r="69" spans="1:8">
      <c r="A69" s="4" t="s">
        <v>19</v>
      </c>
      <c r="B69" s="6">
        <v>21161</v>
      </c>
      <c r="C69" s="6">
        <v>8638</v>
      </c>
      <c r="D69" s="6">
        <v>12523</v>
      </c>
      <c r="E69" t="b">
        <f t="shared" ref="E69:E132" si="10">IFERROR(IF(SEARCH(" - ",A69)&gt;0,FALSE,TRUE),TRUE)</f>
        <v>0</v>
      </c>
      <c r="F69" t="b">
        <f t="shared" ref="F69:F132" si="11">IFERROR(IF(SEARCH(" 70 ",A69)&gt;0,FALSE,TRUE),TRUE)</f>
        <v>1</v>
      </c>
      <c r="G69" t="b">
        <f t="shared" ref="G69:G132" si="12">IFERROR(IF(SEARCH(" 65+ ",A69)&gt;0,FALSE,TRUE),TRUE)</f>
        <v>1</v>
      </c>
      <c r="H69" t="b">
        <f t="shared" ref="H69:H132" si="13">AND(E69:G69)</f>
        <v>0</v>
      </c>
    </row>
    <row r="70" spans="1:8">
      <c r="A70" s="4" t="s">
        <v>5</v>
      </c>
      <c r="B70" s="6">
        <v>40019</v>
      </c>
      <c r="C70" s="6">
        <v>13999</v>
      </c>
      <c r="D70" s="6">
        <v>26020</v>
      </c>
      <c r="E70" t="b">
        <f t="shared" si="10"/>
        <v>1</v>
      </c>
      <c r="F70" t="b">
        <f t="shared" si="11"/>
        <v>0</v>
      </c>
      <c r="G70" t="b">
        <f t="shared" si="12"/>
        <v>1</v>
      </c>
      <c r="H70" t="b">
        <f t="shared" si="13"/>
        <v>0</v>
      </c>
    </row>
    <row r="71" spans="1:8">
      <c r="A71" s="4" t="s">
        <v>4</v>
      </c>
      <c r="B71" s="6">
        <f>SUM(B69:B70)</f>
        <v>61180</v>
      </c>
      <c r="C71" s="6">
        <f>SUM(C69:C70)</f>
        <v>22637</v>
      </c>
      <c r="D71" s="6">
        <f t="shared" ref="D71" si="14">SUM(D69:D70)</f>
        <v>38543</v>
      </c>
      <c r="E71" t="b">
        <f t="shared" si="10"/>
        <v>1</v>
      </c>
      <c r="F71" t="b">
        <f t="shared" si="11"/>
        <v>1</v>
      </c>
      <c r="G71" t="b">
        <f t="shared" ref="G71:G72" si="15">IFERROR(IF(SEARCH("65+",A71)&gt;0,FALSE,TRUE),TRUE)</f>
        <v>0</v>
      </c>
      <c r="H71" t="b">
        <f t="shared" si="13"/>
        <v>0</v>
      </c>
    </row>
    <row r="72" spans="1:8">
      <c r="A72" s="4" t="s">
        <v>143</v>
      </c>
      <c r="B72" s="6">
        <v>64746</v>
      </c>
      <c r="C72" s="6">
        <v>30544</v>
      </c>
      <c r="D72" s="6">
        <v>34202</v>
      </c>
      <c r="E72" t="b">
        <f t="shared" si="10"/>
        <v>1</v>
      </c>
      <c r="F72" t="b">
        <f t="shared" si="11"/>
        <v>1</v>
      </c>
      <c r="G72" t="b">
        <f t="shared" si="15"/>
        <v>1</v>
      </c>
      <c r="H72" t="b">
        <f t="shared" si="13"/>
        <v>1</v>
      </c>
    </row>
    <row r="73" spans="1:8">
      <c r="A73" s="4" t="s">
        <v>6</v>
      </c>
      <c r="B73" s="6">
        <v>2848</v>
      </c>
      <c r="C73" s="6">
        <v>1426</v>
      </c>
      <c r="D73" s="6">
        <v>1422</v>
      </c>
      <c r="E73" t="b">
        <f t="shared" si="10"/>
        <v>0</v>
      </c>
      <c r="F73" t="b">
        <f t="shared" si="11"/>
        <v>1</v>
      </c>
      <c r="G73" t="b">
        <f t="shared" si="12"/>
        <v>1</v>
      </c>
      <c r="H73" t="b">
        <f t="shared" si="13"/>
        <v>0</v>
      </c>
    </row>
    <row r="74" spans="1:8">
      <c r="A74" s="4" t="s">
        <v>7</v>
      </c>
      <c r="B74" s="6">
        <v>3170</v>
      </c>
      <c r="C74" s="6">
        <v>1624</v>
      </c>
      <c r="D74" s="6">
        <v>1546</v>
      </c>
      <c r="E74" t="b">
        <f t="shared" si="10"/>
        <v>0</v>
      </c>
      <c r="F74" t="b">
        <f t="shared" si="11"/>
        <v>1</v>
      </c>
      <c r="G74" t="b">
        <f t="shared" si="12"/>
        <v>1</v>
      </c>
      <c r="H74" t="b">
        <f t="shared" si="13"/>
        <v>0</v>
      </c>
    </row>
    <row r="75" spans="1:8">
      <c r="A75" s="4" t="s">
        <v>8</v>
      </c>
      <c r="B75" s="6">
        <v>2684</v>
      </c>
      <c r="C75" s="6">
        <v>1380</v>
      </c>
      <c r="D75" s="6">
        <v>1304</v>
      </c>
      <c r="E75" t="b">
        <f t="shared" si="10"/>
        <v>0</v>
      </c>
      <c r="F75" t="b">
        <f t="shared" si="11"/>
        <v>1</v>
      </c>
      <c r="G75" t="b">
        <f t="shared" si="12"/>
        <v>1</v>
      </c>
      <c r="H75" t="b">
        <f t="shared" si="13"/>
        <v>0</v>
      </c>
    </row>
    <row r="76" spans="1:8">
      <c r="A76" s="4" t="s">
        <v>9</v>
      </c>
      <c r="B76" s="6">
        <v>3571</v>
      </c>
      <c r="C76" s="6">
        <v>1815</v>
      </c>
      <c r="D76" s="6">
        <v>1756</v>
      </c>
      <c r="E76" t="b">
        <f t="shared" si="10"/>
        <v>0</v>
      </c>
      <c r="F76" t="b">
        <f t="shared" si="11"/>
        <v>1</v>
      </c>
      <c r="G76" t="b">
        <f t="shared" si="12"/>
        <v>1</v>
      </c>
      <c r="H76" t="b">
        <f t="shared" si="13"/>
        <v>0</v>
      </c>
    </row>
    <row r="77" spans="1:8">
      <c r="A77" s="4" t="s">
        <v>10</v>
      </c>
      <c r="B77" s="6">
        <v>3779</v>
      </c>
      <c r="C77" s="6">
        <v>1921</v>
      </c>
      <c r="D77" s="6">
        <v>1858</v>
      </c>
      <c r="E77" t="b">
        <f t="shared" si="10"/>
        <v>0</v>
      </c>
      <c r="F77" t="b">
        <f t="shared" si="11"/>
        <v>1</v>
      </c>
      <c r="G77" t="b">
        <f t="shared" si="12"/>
        <v>1</v>
      </c>
      <c r="H77" t="b">
        <f t="shared" si="13"/>
        <v>0</v>
      </c>
    </row>
    <row r="78" spans="1:8">
      <c r="A78" s="4" t="s">
        <v>11</v>
      </c>
      <c r="B78" s="6">
        <v>4814</v>
      </c>
      <c r="C78" s="6">
        <v>2419</v>
      </c>
      <c r="D78" s="6">
        <v>2395</v>
      </c>
      <c r="E78" t="b">
        <f t="shared" si="10"/>
        <v>0</v>
      </c>
      <c r="F78" t="b">
        <f t="shared" si="11"/>
        <v>1</v>
      </c>
      <c r="G78" t="b">
        <f t="shared" si="12"/>
        <v>1</v>
      </c>
      <c r="H78" t="b">
        <f t="shared" si="13"/>
        <v>0</v>
      </c>
    </row>
    <row r="79" spans="1:8">
      <c r="A79" s="4" t="s">
        <v>12</v>
      </c>
      <c r="B79" s="6">
        <v>5790</v>
      </c>
      <c r="C79" s="6">
        <v>2982</v>
      </c>
      <c r="D79" s="6">
        <v>2808</v>
      </c>
      <c r="E79" t="b">
        <f t="shared" si="10"/>
        <v>0</v>
      </c>
      <c r="F79" t="b">
        <f t="shared" si="11"/>
        <v>1</v>
      </c>
      <c r="G79" t="b">
        <f t="shared" si="12"/>
        <v>1</v>
      </c>
      <c r="H79" t="b">
        <f t="shared" si="13"/>
        <v>0</v>
      </c>
    </row>
    <row r="80" spans="1:8">
      <c r="A80" s="4" t="s">
        <v>13</v>
      </c>
      <c r="B80" s="6">
        <v>5045</v>
      </c>
      <c r="C80" s="6">
        <v>2580</v>
      </c>
      <c r="D80" s="6">
        <v>2465</v>
      </c>
      <c r="E80" t="b">
        <f t="shared" si="10"/>
        <v>0</v>
      </c>
      <c r="F80" t="b">
        <f t="shared" si="11"/>
        <v>1</v>
      </c>
      <c r="G80" t="b">
        <f t="shared" si="12"/>
        <v>1</v>
      </c>
      <c r="H80" t="b">
        <f t="shared" si="13"/>
        <v>0</v>
      </c>
    </row>
    <row r="81" spans="1:8">
      <c r="A81" s="4" t="s">
        <v>14</v>
      </c>
      <c r="B81" s="6">
        <v>4246</v>
      </c>
      <c r="C81" s="6">
        <v>2089</v>
      </c>
      <c r="D81" s="6">
        <v>2157</v>
      </c>
      <c r="E81" t="b">
        <f t="shared" si="10"/>
        <v>0</v>
      </c>
      <c r="F81" t="b">
        <f t="shared" si="11"/>
        <v>1</v>
      </c>
      <c r="G81" t="b">
        <f t="shared" si="12"/>
        <v>1</v>
      </c>
      <c r="H81" t="b">
        <f t="shared" si="13"/>
        <v>0</v>
      </c>
    </row>
    <row r="82" spans="1:8">
      <c r="A82" s="4" t="s">
        <v>15</v>
      </c>
      <c r="B82" s="6">
        <v>3814</v>
      </c>
      <c r="C82" s="6">
        <v>1753</v>
      </c>
      <c r="D82" s="6">
        <v>2061</v>
      </c>
      <c r="E82" t="b">
        <f t="shared" si="10"/>
        <v>0</v>
      </c>
      <c r="F82" t="b">
        <f t="shared" si="11"/>
        <v>1</v>
      </c>
      <c r="G82" t="b">
        <f t="shared" si="12"/>
        <v>1</v>
      </c>
      <c r="H82" t="b">
        <f t="shared" si="13"/>
        <v>0</v>
      </c>
    </row>
    <row r="83" spans="1:8">
      <c r="A83" s="4" t="s">
        <v>16</v>
      </c>
      <c r="B83" s="6">
        <v>4119</v>
      </c>
      <c r="C83" s="6">
        <v>1862</v>
      </c>
      <c r="D83" s="6">
        <v>2257</v>
      </c>
      <c r="E83" t="b">
        <f t="shared" si="10"/>
        <v>0</v>
      </c>
      <c r="F83" t="b">
        <f t="shared" si="11"/>
        <v>1</v>
      </c>
      <c r="G83" t="b">
        <f t="shared" si="12"/>
        <v>1</v>
      </c>
      <c r="H83" t="b">
        <f t="shared" si="13"/>
        <v>0</v>
      </c>
    </row>
    <row r="84" spans="1:8">
      <c r="A84" s="4" t="s">
        <v>17</v>
      </c>
      <c r="B84" s="6">
        <v>5435</v>
      </c>
      <c r="C84" s="6">
        <v>2401</v>
      </c>
      <c r="D84" s="6">
        <v>3034</v>
      </c>
      <c r="E84" t="b">
        <f t="shared" si="10"/>
        <v>0</v>
      </c>
      <c r="F84" t="b">
        <f t="shared" si="11"/>
        <v>1</v>
      </c>
      <c r="G84" t="b">
        <f t="shared" si="12"/>
        <v>1</v>
      </c>
      <c r="H84" t="b">
        <f t="shared" si="13"/>
        <v>0</v>
      </c>
    </row>
    <row r="85" spans="1:8">
      <c r="A85" s="4" t="s">
        <v>18</v>
      </c>
      <c r="B85" s="6">
        <v>5298</v>
      </c>
      <c r="C85" s="6">
        <v>2371</v>
      </c>
      <c r="D85" s="6">
        <v>2927</v>
      </c>
      <c r="E85" t="b">
        <f t="shared" si="10"/>
        <v>0</v>
      </c>
      <c r="F85" t="b">
        <f t="shared" si="11"/>
        <v>1</v>
      </c>
      <c r="G85" t="b">
        <f t="shared" si="12"/>
        <v>1</v>
      </c>
      <c r="H85" t="b">
        <f t="shared" si="13"/>
        <v>0</v>
      </c>
    </row>
    <row r="86" spans="1:8">
      <c r="A86" s="4" t="s">
        <v>19</v>
      </c>
      <c r="B86" s="6">
        <v>3747</v>
      </c>
      <c r="C86" s="6">
        <v>1593</v>
      </c>
      <c r="D86" s="6">
        <v>2154</v>
      </c>
      <c r="E86" t="b">
        <f t="shared" si="10"/>
        <v>0</v>
      </c>
      <c r="F86" t="b">
        <f t="shared" si="11"/>
        <v>1</v>
      </c>
      <c r="G86" t="b">
        <f t="shared" si="12"/>
        <v>1</v>
      </c>
      <c r="H86" t="b">
        <f t="shared" si="13"/>
        <v>0</v>
      </c>
    </row>
    <row r="87" spans="1:8">
      <c r="A87" s="4" t="s">
        <v>5</v>
      </c>
      <c r="B87" s="6">
        <v>6386</v>
      </c>
      <c r="C87" s="6">
        <v>2328</v>
      </c>
      <c r="D87" s="6">
        <v>4058</v>
      </c>
      <c r="E87" t="b">
        <f t="shared" si="10"/>
        <v>1</v>
      </c>
      <c r="F87" t="b">
        <f t="shared" si="11"/>
        <v>0</v>
      </c>
      <c r="G87" t="b">
        <f t="shared" si="12"/>
        <v>1</v>
      </c>
      <c r="H87" t="b">
        <f t="shared" si="13"/>
        <v>0</v>
      </c>
    </row>
    <row r="88" spans="1:8">
      <c r="A88" s="4" t="s">
        <v>4</v>
      </c>
      <c r="B88" s="6">
        <f>SUM(B86:B87)</f>
        <v>10133</v>
      </c>
      <c r="C88" s="6">
        <f>SUM(C86:C87)</f>
        <v>3921</v>
      </c>
      <c r="D88" s="6">
        <f t="shared" ref="D88" si="16">SUM(D86:D87)</f>
        <v>6212</v>
      </c>
      <c r="E88" t="b">
        <f t="shared" si="10"/>
        <v>1</v>
      </c>
      <c r="F88" t="b">
        <f t="shared" si="11"/>
        <v>1</v>
      </c>
      <c r="G88" t="b">
        <f t="shared" ref="G88:G89" si="17">IFERROR(IF(SEARCH("65+",A88)&gt;0,FALSE,TRUE),TRUE)</f>
        <v>0</v>
      </c>
      <c r="H88" t="b">
        <f t="shared" si="13"/>
        <v>0</v>
      </c>
    </row>
    <row r="89" spans="1:8">
      <c r="A89" s="4" t="s">
        <v>144</v>
      </c>
      <c r="B89" s="6">
        <v>112330</v>
      </c>
      <c r="C89" s="6">
        <v>55703</v>
      </c>
      <c r="D89" s="6">
        <v>56627</v>
      </c>
      <c r="E89" t="b">
        <f t="shared" si="10"/>
        <v>1</v>
      </c>
      <c r="F89" t="b">
        <f t="shared" si="11"/>
        <v>1</v>
      </c>
      <c r="G89" t="b">
        <f t="shared" si="17"/>
        <v>1</v>
      </c>
      <c r="H89" t="b">
        <f t="shared" si="13"/>
        <v>1</v>
      </c>
    </row>
    <row r="90" spans="1:8">
      <c r="A90" s="4" t="s">
        <v>6</v>
      </c>
      <c r="B90" s="6">
        <v>5566</v>
      </c>
      <c r="C90" s="6">
        <v>2882</v>
      </c>
      <c r="D90" s="6">
        <v>2684</v>
      </c>
      <c r="E90" t="b">
        <f t="shared" si="10"/>
        <v>0</v>
      </c>
      <c r="F90" t="b">
        <f t="shared" si="11"/>
        <v>1</v>
      </c>
      <c r="G90" t="b">
        <f t="shared" si="12"/>
        <v>1</v>
      </c>
      <c r="H90" t="b">
        <f t="shared" si="13"/>
        <v>0</v>
      </c>
    </row>
    <row r="91" spans="1:8">
      <c r="A91" s="4" t="s">
        <v>7</v>
      </c>
      <c r="B91" s="6">
        <v>6217</v>
      </c>
      <c r="C91" s="6">
        <v>3176</v>
      </c>
      <c r="D91" s="6">
        <v>3041</v>
      </c>
      <c r="E91" t="b">
        <f t="shared" si="10"/>
        <v>0</v>
      </c>
      <c r="F91" t="b">
        <f t="shared" si="11"/>
        <v>1</v>
      </c>
      <c r="G91" t="b">
        <f t="shared" si="12"/>
        <v>1</v>
      </c>
      <c r="H91" t="b">
        <f t="shared" si="13"/>
        <v>0</v>
      </c>
    </row>
    <row r="92" spans="1:8">
      <c r="A92" s="4" t="s">
        <v>8</v>
      </c>
      <c r="B92" s="6">
        <v>5929</v>
      </c>
      <c r="C92" s="6">
        <v>3044</v>
      </c>
      <c r="D92" s="6">
        <v>2885</v>
      </c>
      <c r="E92" t="b">
        <f t="shared" si="10"/>
        <v>0</v>
      </c>
      <c r="F92" t="b">
        <f t="shared" si="11"/>
        <v>1</v>
      </c>
      <c r="G92" t="b">
        <f t="shared" si="12"/>
        <v>1</v>
      </c>
      <c r="H92" t="b">
        <f t="shared" si="13"/>
        <v>0</v>
      </c>
    </row>
    <row r="93" spans="1:8">
      <c r="A93" s="4" t="s">
        <v>9</v>
      </c>
      <c r="B93" s="6">
        <v>6946</v>
      </c>
      <c r="C93" s="6">
        <v>3543</v>
      </c>
      <c r="D93" s="6">
        <v>3403</v>
      </c>
      <c r="E93" t="b">
        <f t="shared" si="10"/>
        <v>0</v>
      </c>
      <c r="F93" t="b">
        <f t="shared" si="11"/>
        <v>1</v>
      </c>
      <c r="G93" t="b">
        <f t="shared" si="12"/>
        <v>1</v>
      </c>
      <c r="H93" t="b">
        <f t="shared" si="13"/>
        <v>0</v>
      </c>
    </row>
    <row r="94" spans="1:8">
      <c r="A94" s="4" t="s">
        <v>10</v>
      </c>
      <c r="B94" s="6">
        <v>8665</v>
      </c>
      <c r="C94" s="6">
        <v>4381</v>
      </c>
      <c r="D94" s="6">
        <v>4284</v>
      </c>
      <c r="E94" t="b">
        <f t="shared" si="10"/>
        <v>0</v>
      </c>
      <c r="F94" t="b">
        <f t="shared" si="11"/>
        <v>1</v>
      </c>
      <c r="G94" t="b">
        <f t="shared" si="12"/>
        <v>1</v>
      </c>
      <c r="H94" t="b">
        <f t="shared" si="13"/>
        <v>0</v>
      </c>
    </row>
    <row r="95" spans="1:8">
      <c r="A95" s="4" t="s">
        <v>11</v>
      </c>
      <c r="B95" s="6">
        <v>8535</v>
      </c>
      <c r="C95" s="6">
        <v>4472</v>
      </c>
      <c r="D95" s="6">
        <v>4063</v>
      </c>
      <c r="E95" t="b">
        <f t="shared" si="10"/>
        <v>0</v>
      </c>
      <c r="F95" t="b">
        <f t="shared" si="11"/>
        <v>1</v>
      </c>
      <c r="G95" t="b">
        <f t="shared" si="12"/>
        <v>1</v>
      </c>
      <c r="H95" t="b">
        <f t="shared" si="13"/>
        <v>0</v>
      </c>
    </row>
    <row r="96" spans="1:8">
      <c r="A96" s="4" t="s">
        <v>12</v>
      </c>
      <c r="B96" s="6">
        <v>8483</v>
      </c>
      <c r="C96" s="6">
        <v>4591</v>
      </c>
      <c r="D96" s="6">
        <v>3892</v>
      </c>
      <c r="E96" t="b">
        <f t="shared" si="10"/>
        <v>0</v>
      </c>
      <c r="F96" t="b">
        <f t="shared" si="11"/>
        <v>1</v>
      </c>
      <c r="G96" t="b">
        <f t="shared" si="12"/>
        <v>1</v>
      </c>
      <c r="H96" t="b">
        <f t="shared" si="13"/>
        <v>0</v>
      </c>
    </row>
    <row r="97" spans="1:8">
      <c r="A97" s="4" t="s">
        <v>13</v>
      </c>
      <c r="B97" s="6">
        <v>7933</v>
      </c>
      <c r="C97" s="6">
        <v>4175</v>
      </c>
      <c r="D97" s="6">
        <v>3758</v>
      </c>
      <c r="E97" t="b">
        <f t="shared" si="10"/>
        <v>0</v>
      </c>
      <c r="F97" t="b">
        <f t="shared" si="11"/>
        <v>1</v>
      </c>
      <c r="G97" t="b">
        <f t="shared" si="12"/>
        <v>1</v>
      </c>
      <c r="H97" t="b">
        <f t="shared" si="13"/>
        <v>0</v>
      </c>
    </row>
    <row r="98" spans="1:8">
      <c r="A98" s="4" t="s">
        <v>14</v>
      </c>
      <c r="B98" s="6">
        <v>7624</v>
      </c>
      <c r="C98" s="6">
        <v>4023</v>
      </c>
      <c r="D98" s="6">
        <v>3601</v>
      </c>
      <c r="E98" t="b">
        <f t="shared" si="10"/>
        <v>0</v>
      </c>
      <c r="F98" t="b">
        <f t="shared" si="11"/>
        <v>1</v>
      </c>
      <c r="G98" t="b">
        <f t="shared" si="12"/>
        <v>1</v>
      </c>
      <c r="H98" t="b">
        <f t="shared" si="13"/>
        <v>0</v>
      </c>
    </row>
    <row r="99" spans="1:8">
      <c r="A99" s="4" t="s">
        <v>15</v>
      </c>
      <c r="B99" s="6">
        <v>7151</v>
      </c>
      <c r="C99" s="6">
        <v>3669</v>
      </c>
      <c r="D99" s="6">
        <v>3482</v>
      </c>
      <c r="E99" t="b">
        <f t="shared" si="10"/>
        <v>0</v>
      </c>
      <c r="F99" t="b">
        <f t="shared" si="11"/>
        <v>1</v>
      </c>
      <c r="G99" t="b">
        <f t="shared" si="12"/>
        <v>1</v>
      </c>
      <c r="H99" t="b">
        <f t="shared" si="13"/>
        <v>0</v>
      </c>
    </row>
    <row r="100" spans="1:8">
      <c r="A100" s="4" t="s">
        <v>16</v>
      </c>
      <c r="B100" s="6">
        <v>7078</v>
      </c>
      <c r="C100" s="6">
        <v>3701</v>
      </c>
      <c r="D100" s="6">
        <v>3377</v>
      </c>
      <c r="E100" t="b">
        <f t="shared" si="10"/>
        <v>0</v>
      </c>
      <c r="F100" t="b">
        <f t="shared" si="11"/>
        <v>1</v>
      </c>
      <c r="G100" t="b">
        <f t="shared" si="12"/>
        <v>1</v>
      </c>
      <c r="H100" t="b">
        <f t="shared" si="13"/>
        <v>0</v>
      </c>
    </row>
    <row r="101" spans="1:8">
      <c r="A101" s="4" t="s">
        <v>17</v>
      </c>
      <c r="B101" s="6">
        <v>7578</v>
      </c>
      <c r="C101" s="6">
        <v>3885</v>
      </c>
      <c r="D101" s="6">
        <v>3693</v>
      </c>
      <c r="E101" t="b">
        <f t="shared" si="10"/>
        <v>0</v>
      </c>
      <c r="F101" t="b">
        <f t="shared" si="11"/>
        <v>1</v>
      </c>
      <c r="G101" t="b">
        <f t="shared" si="12"/>
        <v>1</v>
      </c>
      <c r="H101" t="b">
        <f t="shared" si="13"/>
        <v>0</v>
      </c>
    </row>
    <row r="102" spans="1:8">
      <c r="A102" s="4" t="s">
        <v>18</v>
      </c>
      <c r="B102" s="6">
        <v>6754</v>
      </c>
      <c r="C102" s="6">
        <v>3360</v>
      </c>
      <c r="D102" s="6">
        <v>3394</v>
      </c>
      <c r="E102" t="b">
        <f t="shared" si="10"/>
        <v>0</v>
      </c>
      <c r="F102" t="b">
        <f t="shared" si="11"/>
        <v>1</v>
      </c>
      <c r="G102" t="b">
        <f t="shared" si="12"/>
        <v>1</v>
      </c>
      <c r="H102" t="b">
        <f t="shared" si="13"/>
        <v>0</v>
      </c>
    </row>
    <row r="103" spans="1:8">
      <c r="A103" s="4" t="s">
        <v>19</v>
      </c>
      <c r="B103" s="6">
        <v>5502</v>
      </c>
      <c r="C103" s="6">
        <v>2442</v>
      </c>
      <c r="D103" s="6">
        <v>3060</v>
      </c>
      <c r="E103" t="b">
        <f t="shared" si="10"/>
        <v>0</v>
      </c>
      <c r="F103" t="b">
        <f t="shared" si="11"/>
        <v>1</v>
      </c>
      <c r="G103" t="b">
        <f t="shared" si="12"/>
        <v>1</v>
      </c>
      <c r="H103" t="b">
        <f t="shared" si="13"/>
        <v>0</v>
      </c>
    </row>
    <row r="104" spans="1:8">
      <c r="A104" s="4" t="s">
        <v>5</v>
      </c>
      <c r="B104" s="6">
        <v>12369</v>
      </c>
      <c r="C104" s="6">
        <v>4359</v>
      </c>
      <c r="D104" s="6">
        <v>8010</v>
      </c>
      <c r="E104" t="b">
        <f t="shared" si="10"/>
        <v>1</v>
      </c>
      <c r="F104" t="b">
        <f t="shared" si="11"/>
        <v>0</v>
      </c>
      <c r="G104" t="b">
        <f t="shared" si="12"/>
        <v>1</v>
      </c>
      <c r="H104" t="b">
        <f t="shared" si="13"/>
        <v>0</v>
      </c>
    </row>
    <row r="105" spans="1:8">
      <c r="A105" s="4" t="s">
        <v>4</v>
      </c>
      <c r="B105" s="6">
        <f>SUM(B103:B104)</f>
        <v>17871</v>
      </c>
      <c r="C105" s="6">
        <f>SUM(C103:C104)</f>
        <v>6801</v>
      </c>
      <c r="D105" s="6">
        <f t="shared" ref="D105" si="18">SUM(D103:D104)</f>
        <v>11070</v>
      </c>
      <c r="E105" t="b">
        <f t="shared" si="10"/>
        <v>1</v>
      </c>
      <c r="F105" t="b">
        <f t="shared" si="11"/>
        <v>1</v>
      </c>
      <c r="G105" t="b">
        <f t="shared" ref="G105:G106" si="19">IFERROR(IF(SEARCH("65+",A105)&gt;0,FALSE,TRUE),TRUE)</f>
        <v>0</v>
      </c>
      <c r="H105" t="b">
        <f t="shared" si="13"/>
        <v>0</v>
      </c>
    </row>
    <row r="106" spans="1:8">
      <c r="A106" s="4" t="s">
        <v>145</v>
      </c>
      <c r="B106" s="6">
        <v>102341</v>
      </c>
      <c r="C106" s="6">
        <v>50440</v>
      </c>
      <c r="D106" s="6">
        <v>51901</v>
      </c>
      <c r="E106" t="b">
        <f t="shared" si="10"/>
        <v>1</v>
      </c>
      <c r="F106" t="b">
        <f t="shared" si="11"/>
        <v>1</v>
      </c>
      <c r="G106" t="b">
        <f t="shared" si="19"/>
        <v>1</v>
      </c>
      <c r="H106" t="b">
        <f t="shared" si="13"/>
        <v>1</v>
      </c>
    </row>
    <row r="107" spans="1:8">
      <c r="A107" s="4" t="s">
        <v>6</v>
      </c>
      <c r="B107" s="6">
        <v>4619</v>
      </c>
      <c r="C107" s="6">
        <v>2424</v>
      </c>
      <c r="D107" s="6">
        <v>2195</v>
      </c>
      <c r="E107" t="b">
        <f t="shared" si="10"/>
        <v>0</v>
      </c>
      <c r="F107" t="b">
        <f t="shared" si="11"/>
        <v>1</v>
      </c>
      <c r="G107" t="b">
        <f t="shared" si="12"/>
        <v>1</v>
      </c>
      <c r="H107" t="b">
        <f t="shared" si="13"/>
        <v>0</v>
      </c>
    </row>
    <row r="108" spans="1:8">
      <c r="A108" s="4" t="s">
        <v>7</v>
      </c>
      <c r="B108" s="6">
        <v>5350</v>
      </c>
      <c r="C108" s="6">
        <v>2729</v>
      </c>
      <c r="D108" s="6">
        <v>2621</v>
      </c>
      <c r="E108" t="b">
        <f t="shared" si="10"/>
        <v>0</v>
      </c>
      <c r="F108" t="b">
        <f t="shared" si="11"/>
        <v>1</v>
      </c>
      <c r="G108" t="b">
        <f t="shared" si="12"/>
        <v>1</v>
      </c>
      <c r="H108" t="b">
        <f t="shared" si="13"/>
        <v>0</v>
      </c>
    </row>
    <row r="109" spans="1:8">
      <c r="A109" s="4" t="s">
        <v>8</v>
      </c>
      <c r="B109" s="6">
        <v>5197</v>
      </c>
      <c r="C109" s="6">
        <v>2652</v>
      </c>
      <c r="D109" s="6">
        <v>2545</v>
      </c>
      <c r="E109" t="b">
        <f t="shared" si="10"/>
        <v>0</v>
      </c>
      <c r="F109" t="b">
        <f t="shared" si="11"/>
        <v>1</v>
      </c>
      <c r="G109" t="b">
        <f t="shared" si="12"/>
        <v>1</v>
      </c>
      <c r="H109" t="b">
        <f t="shared" si="13"/>
        <v>0</v>
      </c>
    </row>
    <row r="110" spans="1:8">
      <c r="A110" s="4" t="s">
        <v>9</v>
      </c>
      <c r="B110" s="6">
        <v>5988</v>
      </c>
      <c r="C110" s="6">
        <v>3162</v>
      </c>
      <c r="D110" s="6">
        <v>2826</v>
      </c>
      <c r="E110" t="b">
        <f t="shared" si="10"/>
        <v>0</v>
      </c>
      <c r="F110" t="b">
        <f t="shared" si="11"/>
        <v>1</v>
      </c>
      <c r="G110" t="b">
        <f t="shared" si="12"/>
        <v>1</v>
      </c>
      <c r="H110" t="b">
        <f t="shared" si="13"/>
        <v>0</v>
      </c>
    </row>
    <row r="111" spans="1:8">
      <c r="A111" s="4" t="s">
        <v>10</v>
      </c>
      <c r="B111" s="6">
        <v>6976</v>
      </c>
      <c r="C111" s="6">
        <v>3521</v>
      </c>
      <c r="D111" s="6">
        <v>3455</v>
      </c>
      <c r="E111" t="b">
        <f t="shared" si="10"/>
        <v>0</v>
      </c>
      <c r="F111" t="b">
        <f t="shared" si="11"/>
        <v>1</v>
      </c>
      <c r="G111" t="b">
        <f t="shared" si="12"/>
        <v>1</v>
      </c>
      <c r="H111" t="b">
        <f t="shared" si="13"/>
        <v>0</v>
      </c>
    </row>
    <row r="112" spans="1:8">
      <c r="A112" s="4" t="s">
        <v>11</v>
      </c>
      <c r="B112" s="6">
        <v>7634</v>
      </c>
      <c r="C112" s="6">
        <v>4048</v>
      </c>
      <c r="D112" s="6">
        <v>3586</v>
      </c>
      <c r="E112" t="b">
        <f t="shared" si="10"/>
        <v>0</v>
      </c>
      <c r="F112" t="b">
        <f t="shared" si="11"/>
        <v>1</v>
      </c>
      <c r="G112" t="b">
        <f t="shared" si="12"/>
        <v>1</v>
      </c>
      <c r="H112" t="b">
        <f t="shared" si="13"/>
        <v>0</v>
      </c>
    </row>
    <row r="113" spans="1:8">
      <c r="A113" s="4" t="s">
        <v>12</v>
      </c>
      <c r="B113" s="6">
        <v>8339</v>
      </c>
      <c r="C113" s="6">
        <v>4421</v>
      </c>
      <c r="D113" s="6">
        <v>3918</v>
      </c>
      <c r="E113" t="b">
        <f t="shared" si="10"/>
        <v>0</v>
      </c>
      <c r="F113" t="b">
        <f t="shared" si="11"/>
        <v>1</v>
      </c>
      <c r="G113" t="b">
        <f t="shared" si="12"/>
        <v>1</v>
      </c>
      <c r="H113" t="b">
        <f t="shared" si="13"/>
        <v>0</v>
      </c>
    </row>
    <row r="114" spans="1:8">
      <c r="A114" s="4" t="s">
        <v>13</v>
      </c>
      <c r="B114" s="6">
        <v>7917</v>
      </c>
      <c r="C114" s="6">
        <v>4058</v>
      </c>
      <c r="D114" s="6">
        <v>3859</v>
      </c>
      <c r="E114" t="b">
        <f t="shared" si="10"/>
        <v>0</v>
      </c>
      <c r="F114" t="b">
        <f t="shared" si="11"/>
        <v>1</v>
      </c>
      <c r="G114" t="b">
        <f t="shared" si="12"/>
        <v>1</v>
      </c>
      <c r="H114" t="b">
        <f t="shared" si="13"/>
        <v>0</v>
      </c>
    </row>
    <row r="115" spans="1:8">
      <c r="A115" s="4" t="s">
        <v>14</v>
      </c>
      <c r="B115" s="6">
        <v>7132</v>
      </c>
      <c r="C115" s="6">
        <v>3742</v>
      </c>
      <c r="D115" s="6">
        <v>3390</v>
      </c>
      <c r="E115" t="b">
        <f t="shared" si="10"/>
        <v>0</v>
      </c>
      <c r="F115" t="b">
        <f t="shared" si="11"/>
        <v>1</v>
      </c>
      <c r="G115" t="b">
        <f t="shared" si="12"/>
        <v>1</v>
      </c>
      <c r="H115" t="b">
        <f t="shared" si="13"/>
        <v>0</v>
      </c>
    </row>
    <row r="116" spans="1:8">
      <c r="A116" s="4" t="s">
        <v>15</v>
      </c>
      <c r="B116" s="6">
        <v>6133</v>
      </c>
      <c r="C116" s="6">
        <v>3189</v>
      </c>
      <c r="D116" s="6">
        <v>2944</v>
      </c>
      <c r="E116" t="b">
        <f t="shared" si="10"/>
        <v>0</v>
      </c>
      <c r="F116" t="b">
        <f t="shared" si="11"/>
        <v>1</v>
      </c>
      <c r="G116" t="b">
        <f t="shared" si="12"/>
        <v>1</v>
      </c>
      <c r="H116" t="b">
        <f t="shared" si="13"/>
        <v>0</v>
      </c>
    </row>
    <row r="117" spans="1:8">
      <c r="A117" s="4" t="s">
        <v>16</v>
      </c>
      <c r="B117" s="6">
        <v>6593</v>
      </c>
      <c r="C117" s="6">
        <v>3369</v>
      </c>
      <c r="D117" s="6">
        <v>3224</v>
      </c>
      <c r="E117" t="b">
        <f t="shared" si="10"/>
        <v>0</v>
      </c>
      <c r="F117" t="b">
        <f t="shared" si="11"/>
        <v>1</v>
      </c>
      <c r="G117" t="b">
        <f t="shared" si="12"/>
        <v>1</v>
      </c>
      <c r="H117" t="b">
        <f t="shared" si="13"/>
        <v>0</v>
      </c>
    </row>
    <row r="118" spans="1:8">
      <c r="A118" s="4" t="s">
        <v>17</v>
      </c>
      <c r="B118" s="6">
        <v>7222</v>
      </c>
      <c r="C118" s="6">
        <v>3614</v>
      </c>
      <c r="D118" s="6">
        <v>3608</v>
      </c>
      <c r="E118" t="b">
        <f t="shared" si="10"/>
        <v>0</v>
      </c>
      <c r="F118" t="b">
        <f t="shared" si="11"/>
        <v>1</v>
      </c>
      <c r="G118" t="b">
        <f t="shared" si="12"/>
        <v>1</v>
      </c>
      <c r="H118" t="b">
        <f t="shared" si="13"/>
        <v>0</v>
      </c>
    </row>
    <row r="119" spans="1:8">
      <c r="A119" s="4" t="s">
        <v>18</v>
      </c>
      <c r="B119" s="6">
        <v>6594</v>
      </c>
      <c r="C119" s="6">
        <v>3127</v>
      </c>
      <c r="D119" s="6">
        <v>3467</v>
      </c>
      <c r="E119" t="b">
        <f t="shared" si="10"/>
        <v>0</v>
      </c>
      <c r="F119" t="b">
        <f t="shared" si="11"/>
        <v>1</v>
      </c>
      <c r="G119" t="b">
        <f t="shared" si="12"/>
        <v>1</v>
      </c>
      <c r="H119" t="b">
        <f t="shared" si="13"/>
        <v>0</v>
      </c>
    </row>
    <row r="120" spans="1:8">
      <c r="A120" s="4" t="s">
        <v>19</v>
      </c>
      <c r="B120" s="6">
        <v>5521</v>
      </c>
      <c r="C120" s="6">
        <v>2519</v>
      </c>
      <c r="D120" s="6">
        <v>3002</v>
      </c>
      <c r="E120" t="b">
        <f t="shared" si="10"/>
        <v>0</v>
      </c>
      <c r="F120" t="b">
        <f t="shared" si="11"/>
        <v>1</v>
      </c>
      <c r="G120" t="b">
        <f t="shared" si="12"/>
        <v>1</v>
      </c>
      <c r="H120" t="b">
        <f t="shared" si="13"/>
        <v>0</v>
      </c>
    </row>
    <row r="121" spans="1:8">
      <c r="A121" s="4" t="s">
        <v>5</v>
      </c>
      <c r="B121" s="6">
        <v>11126</v>
      </c>
      <c r="C121" s="6">
        <v>3865</v>
      </c>
      <c r="D121" s="6">
        <v>7261</v>
      </c>
      <c r="E121" t="b">
        <f t="shared" si="10"/>
        <v>1</v>
      </c>
      <c r="F121" t="b">
        <f t="shared" si="11"/>
        <v>0</v>
      </c>
      <c r="G121" t="b">
        <f t="shared" si="12"/>
        <v>1</v>
      </c>
      <c r="H121" t="b">
        <f t="shared" si="13"/>
        <v>0</v>
      </c>
    </row>
    <row r="122" spans="1:8">
      <c r="A122" s="4" t="s">
        <v>4</v>
      </c>
      <c r="B122" s="6">
        <f>SUM(B120:B121)</f>
        <v>16647</v>
      </c>
      <c r="C122" s="6">
        <f>SUM(C120:C121)</f>
        <v>6384</v>
      </c>
      <c r="D122" s="6">
        <f t="shared" ref="D122" si="20">SUM(D120:D121)</f>
        <v>10263</v>
      </c>
      <c r="E122" t="b">
        <f t="shared" si="10"/>
        <v>1</v>
      </c>
      <c r="F122" t="b">
        <f t="shared" si="11"/>
        <v>1</v>
      </c>
      <c r="G122" t="b">
        <f t="shared" ref="G122:G123" si="21">IFERROR(IF(SEARCH("65+",A122)&gt;0,FALSE,TRUE),TRUE)</f>
        <v>0</v>
      </c>
      <c r="H122" t="b">
        <f t="shared" si="13"/>
        <v>0</v>
      </c>
    </row>
    <row r="123" spans="1:8">
      <c r="A123" s="4" t="s">
        <v>146</v>
      </c>
      <c r="B123" s="6">
        <v>79239</v>
      </c>
      <c r="C123" s="6">
        <v>39045</v>
      </c>
      <c r="D123" s="6">
        <v>40194</v>
      </c>
      <c r="E123" t="b">
        <f t="shared" si="10"/>
        <v>1</v>
      </c>
      <c r="F123" t="b">
        <f t="shared" si="11"/>
        <v>1</v>
      </c>
      <c r="G123" t="b">
        <f t="shared" si="21"/>
        <v>1</v>
      </c>
      <c r="H123" t="b">
        <f t="shared" si="13"/>
        <v>1</v>
      </c>
    </row>
    <row r="124" spans="1:8">
      <c r="A124" s="4" t="s">
        <v>6</v>
      </c>
      <c r="B124" s="6">
        <v>3627</v>
      </c>
      <c r="C124" s="6">
        <v>1801</v>
      </c>
      <c r="D124" s="6">
        <v>1826</v>
      </c>
      <c r="E124" t="b">
        <f t="shared" si="10"/>
        <v>0</v>
      </c>
      <c r="F124" t="b">
        <f t="shared" si="11"/>
        <v>1</v>
      </c>
      <c r="G124" t="b">
        <f t="shared" si="12"/>
        <v>1</v>
      </c>
      <c r="H124" t="b">
        <f t="shared" si="13"/>
        <v>0</v>
      </c>
    </row>
    <row r="125" spans="1:8">
      <c r="A125" s="4" t="s">
        <v>7</v>
      </c>
      <c r="B125" s="6">
        <v>4300</v>
      </c>
      <c r="C125" s="6">
        <v>2210</v>
      </c>
      <c r="D125" s="6">
        <v>2090</v>
      </c>
      <c r="E125" t="b">
        <f t="shared" si="10"/>
        <v>0</v>
      </c>
      <c r="F125" t="b">
        <f t="shared" si="11"/>
        <v>1</v>
      </c>
      <c r="G125" t="b">
        <f t="shared" si="12"/>
        <v>1</v>
      </c>
      <c r="H125" t="b">
        <f t="shared" si="13"/>
        <v>0</v>
      </c>
    </row>
    <row r="126" spans="1:8">
      <c r="A126" s="4" t="s">
        <v>8</v>
      </c>
      <c r="B126" s="6">
        <v>3933</v>
      </c>
      <c r="C126" s="6">
        <v>2009</v>
      </c>
      <c r="D126" s="6">
        <v>1924</v>
      </c>
      <c r="E126" t="b">
        <f t="shared" si="10"/>
        <v>0</v>
      </c>
      <c r="F126" t="b">
        <f t="shared" si="11"/>
        <v>1</v>
      </c>
      <c r="G126" t="b">
        <f t="shared" si="12"/>
        <v>1</v>
      </c>
      <c r="H126" t="b">
        <f t="shared" si="13"/>
        <v>0</v>
      </c>
    </row>
    <row r="127" spans="1:8">
      <c r="A127" s="4" t="s">
        <v>9</v>
      </c>
      <c r="B127" s="6">
        <v>4620</v>
      </c>
      <c r="C127" s="6">
        <v>2374</v>
      </c>
      <c r="D127" s="6">
        <v>2246</v>
      </c>
      <c r="E127" t="b">
        <f t="shared" si="10"/>
        <v>0</v>
      </c>
      <c r="F127" t="b">
        <f t="shared" si="11"/>
        <v>1</v>
      </c>
      <c r="G127" t="b">
        <f t="shared" si="12"/>
        <v>1</v>
      </c>
      <c r="H127" t="b">
        <f t="shared" si="13"/>
        <v>0</v>
      </c>
    </row>
    <row r="128" spans="1:8">
      <c r="A128" s="4" t="s">
        <v>10</v>
      </c>
      <c r="B128" s="6">
        <v>5902</v>
      </c>
      <c r="C128" s="6">
        <v>3024</v>
      </c>
      <c r="D128" s="6">
        <v>2878</v>
      </c>
      <c r="E128" t="b">
        <f t="shared" si="10"/>
        <v>0</v>
      </c>
      <c r="F128" t="b">
        <f t="shared" si="11"/>
        <v>1</v>
      </c>
      <c r="G128" t="b">
        <f t="shared" si="12"/>
        <v>1</v>
      </c>
      <c r="H128" t="b">
        <f t="shared" si="13"/>
        <v>0</v>
      </c>
    </row>
    <row r="129" spans="1:8">
      <c r="A129" s="4" t="s">
        <v>11</v>
      </c>
      <c r="B129" s="6">
        <v>6128</v>
      </c>
      <c r="C129" s="6">
        <v>3250</v>
      </c>
      <c r="D129" s="6">
        <v>2878</v>
      </c>
      <c r="E129" t="b">
        <f t="shared" si="10"/>
        <v>0</v>
      </c>
      <c r="F129" t="b">
        <f t="shared" si="11"/>
        <v>1</v>
      </c>
      <c r="G129" t="b">
        <f t="shared" si="12"/>
        <v>1</v>
      </c>
      <c r="H129" t="b">
        <f t="shared" si="13"/>
        <v>0</v>
      </c>
    </row>
    <row r="130" spans="1:8">
      <c r="A130" s="4" t="s">
        <v>12</v>
      </c>
      <c r="B130" s="6">
        <v>6351</v>
      </c>
      <c r="C130" s="6">
        <v>3349</v>
      </c>
      <c r="D130" s="6">
        <v>3002</v>
      </c>
      <c r="E130" t="b">
        <f t="shared" si="10"/>
        <v>0</v>
      </c>
      <c r="F130" t="b">
        <f t="shared" si="11"/>
        <v>1</v>
      </c>
      <c r="G130" t="b">
        <f t="shared" si="12"/>
        <v>1</v>
      </c>
      <c r="H130" t="b">
        <f t="shared" si="13"/>
        <v>0</v>
      </c>
    </row>
    <row r="131" spans="1:8">
      <c r="A131" s="4" t="s">
        <v>13</v>
      </c>
      <c r="B131" s="6">
        <v>6006</v>
      </c>
      <c r="C131" s="6">
        <v>3165</v>
      </c>
      <c r="D131" s="6">
        <v>2841</v>
      </c>
      <c r="E131" t="b">
        <f t="shared" si="10"/>
        <v>0</v>
      </c>
      <c r="F131" t="b">
        <f t="shared" si="11"/>
        <v>1</v>
      </c>
      <c r="G131" t="b">
        <f t="shared" si="12"/>
        <v>1</v>
      </c>
      <c r="H131" t="b">
        <f t="shared" si="13"/>
        <v>0</v>
      </c>
    </row>
    <row r="132" spans="1:8">
      <c r="A132" s="4" t="s">
        <v>14</v>
      </c>
      <c r="B132" s="6">
        <v>5504</v>
      </c>
      <c r="C132" s="6">
        <v>2874</v>
      </c>
      <c r="D132" s="6">
        <v>2630</v>
      </c>
      <c r="E132" t="b">
        <f t="shared" si="10"/>
        <v>0</v>
      </c>
      <c r="F132" t="b">
        <f t="shared" si="11"/>
        <v>1</v>
      </c>
      <c r="G132" t="b">
        <f t="shared" si="12"/>
        <v>1</v>
      </c>
      <c r="H132" t="b">
        <f t="shared" si="13"/>
        <v>0</v>
      </c>
    </row>
    <row r="133" spans="1:8">
      <c r="A133" s="4" t="s">
        <v>15</v>
      </c>
      <c r="B133" s="6">
        <v>4876</v>
      </c>
      <c r="C133" s="6">
        <v>2453</v>
      </c>
      <c r="D133" s="6">
        <v>2423</v>
      </c>
      <c r="E133" t="b">
        <f t="shared" ref="E133:E196" si="22">IFERROR(IF(SEARCH(" - ",A133)&gt;0,FALSE,TRUE),TRUE)</f>
        <v>0</v>
      </c>
      <c r="F133" t="b">
        <f t="shared" ref="F133:F196" si="23">IFERROR(IF(SEARCH(" 70 ",A133)&gt;0,FALSE,TRUE),TRUE)</f>
        <v>1</v>
      </c>
      <c r="G133" t="b">
        <f t="shared" ref="G133:G196" si="24">IFERROR(IF(SEARCH(" 65+ ",A133)&gt;0,FALSE,TRUE),TRUE)</f>
        <v>1</v>
      </c>
      <c r="H133" t="b">
        <f t="shared" ref="H133:H196" si="25">AND(E133:G133)</f>
        <v>0</v>
      </c>
    </row>
    <row r="134" spans="1:8">
      <c r="A134" s="4" t="s">
        <v>16</v>
      </c>
      <c r="B134" s="6">
        <v>5012</v>
      </c>
      <c r="C134" s="6">
        <v>2620</v>
      </c>
      <c r="D134" s="6">
        <v>2392</v>
      </c>
      <c r="E134" t="b">
        <f t="shared" si="22"/>
        <v>0</v>
      </c>
      <c r="F134" t="b">
        <f t="shared" si="23"/>
        <v>1</v>
      </c>
      <c r="G134" t="b">
        <f t="shared" si="24"/>
        <v>1</v>
      </c>
      <c r="H134" t="b">
        <f t="shared" si="25"/>
        <v>0</v>
      </c>
    </row>
    <row r="135" spans="1:8">
      <c r="A135" s="4" t="s">
        <v>17</v>
      </c>
      <c r="B135" s="6">
        <v>5664</v>
      </c>
      <c r="C135" s="6">
        <v>2877</v>
      </c>
      <c r="D135" s="6">
        <v>2787</v>
      </c>
      <c r="E135" t="b">
        <f t="shared" si="22"/>
        <v>0</v>
      </c>
      <c r="F135" t="b">
        <f t="shared" si="23"/>
        <v>1</v>
      </c>
      <c r="G135" t="b">
        <f t="shared" si="24"/>
        <v>1</v>
      </c>
      <c r="H135" t="b">
        <f t="shared" si="25"/>
        <v>0</v>
      </c>
    </row>
    <row r="136" spans="1:8">
      <c r="A136" s="4" t="s">
        <v>18</v>
      </c>
      <c r="B136" s="6">
        <v>5259</v>
      </c>
      <c r="C136" s="6">
        <v>2662</v>
      </c>
      <c r="D136" s="6">
        <v>2597</v>
      </c>
      <c r="E136" t="b">
        <f t="shared" si="22"/>
        <v>0</v>
      </c>
      <c r="F136" t="b">
        <f t="shared" si="23"/>
        <v>1</v>
      </c>
      <c r="G136" t="b">
        <f t="shared" si="24"/>
        <v>1</v>
      </c>
      <c r="H136" t="b">
        <f t="shared" si="25"/>
        <v>0</v>
      </c>
    </row>
    <row r="137" spans="1:8">
      <c r="A137" s="4" t="s">
        <v>19</v>
      </c>
      <c r="B137" s="6">
        <v>3993</v>
      </c>
      <c r="C137" s="6">
        <v>1814</v>
      </c>
      <c r="D137" s="6">
        <v>2179</v>
      </c>
      <c r="E137" t="b">
        <f t="shared" si="22"/>
        <v>0</v>
      </c>
      <c r="F137" t="b">
        <f t="shared" si="23"/>
        <v>1</v>
      </c>
      <c r="G137" t="b">
        <f t="shared" si="24"/>
        <v>1</v>
      </c>
      <c r="H137" t="b">
        <f t="shared" si="25"/>
        <v>0</v>
      </c>
    </row>
    <row r="138" spans="1:8">
      <c r="A138" s="4" t="s">
        <v>5</v>
      </c>
      <c r="B138" s="6">
        <v>8064</v>
      </c>
      <c r="C138" s="6">
        <v>2563</v>
      </c>
      <c r="D138" s="6">
        <v>5501</v>
      </c>
      <c r="E138" t="b">
        <f t="shared" si="22"/>
        <v>1</v>
      </c>
      <c r="F138" t="b">
        <f t="shared" si="23"/>
        <v>0</v>
      </c>
      <c r="G138" t="b">
        <f t="shared" si="24"/>
        <v>1</v>
      </c>
      <c r="H138" t="b">
        <f t="shared" si="25"/>
        <v>0</v>
      </c>
    </row>
    <row r="139" spans="1:8">
      <c r="A139" s="4" t="s">
        <v>4</v>
      </c>
      <c r="B139" s="6">
        <f>SUM(B137:B138)</f>
        <v>12057</v>
      </c>
      <c r="C139" s="6">
        <f>SUM(C137:C138)</f>
        <v>4377</v>
      </c>
      <c r="D139" s="6">
        <f t="shared" ref="D139" si="26">SUM(D137:D138)</f>
        <v>7680</v>
      </c>
      <c r="E139" t="b">
        <f t="shared" si="22"/>
        <v>1</v>
      </c>
      <c r="F139" t="b">
        <f t="shared" si="23"/>
        <v>1</v>
      </c>
      <c r="G139" t="b">
        <f t="shared" ref="G139:G140" si="27">IFERROR(IF(SEARCH("65+",A139)&gt;0,FALSE,TRUE),TRUE)</f>
        <v>0</v>
      </c>
      <c r="H139" t="b">
        <f t="shared" si="25"/>
        <v>0</v>
      </c>
    </row>
    <row r="140" spans="1:8">
      <c r="A140" s="4" t="s">
        <v>41</v>
      </c>
      <c r="B140" s="6">
        <v>65562</v>
      </c>
      <c r="C140" s="6">
        <v>32140</v>
      </c>
      <c r="D140" s="6">
        <v>33422</v>
      </c>
      <c r="E140" t="b">
        <f t="shared" si="22"/>
        <v>1</v>
      </c>
      <c r="F140" t="b">
        <f t="shared" si="23"/>
        <v>1</v>
      </c>
      <c r="G140" t="b">
        <f t="shared" si="27"/>
        <v>1</v>
      </c>
      <c r="H140" t="b">
        <f t="shared" si="25"/>
        <v>1</v>
      </c>
    </row>
    <row r="141" spans="1:8">
      <c r="A141" s="4" t="s">
        <v>6</v>
      </c>
      <c r="B141" s="6">
        <v>2692</v>
      </c>
      <c r="C141" s="6">
        <v>1369</v>
      </c>
      <c r="D141" s="6">
        <v>1323</v>
      </c>
      <c r="E141" t="b">
        <f t="shared" si="22"/>
        <v>0</v>
      </c>
      <c r="F141" t="b">
        <f t="shared" si="23"/>
        <v>1</v>
      </c>
      <c r="G141" t="b">
        <f t="shared" si="24"/>
        <v>1</v>
      </c>
      <c r="H141" t="b">
        <f t="shared" si="25"/>
        <v>0</v>
      </c>
    </row>
    <row r="142" spans="1:8">
      <c r="A142" s="4" t="s">
        <v>7</v>
      </c>
      <c r="B142" s="6">
        <v>3139</v>
      </c>
      <c r="C142" s="6">
        <v>1617</v>
      </c>
      <c r="D142" s="6">
        <v>1522</v>
      </c>
      <c r="E142" t="b">
        <f t="shared" si="22"/>
        <v>0</v>
      </c>
      <c r="F142" t="b">
        <f t="shared" si="23"/>
        <v>1</v>
      </c>
      <c r="G142" t="b">
        <f t="shared" si="24"/>
        <v>1</v>
      </c>
      <c r="H142" t="b">
        <f t="shared" si="25"/>
        <v>0</v>
      </c>
    </row>
    <row r="143" spans="1:8">
      <c r="A143" s="4" t="s">
        <v>8</v>
      </c>
      <c r="B143" s="6">
        <v>3038</v>
      </c>
      <c r="C143" s="6">
        <v>1554</v>
      </c>
      <c r="D143" s="6">
        <v>1484</v>
      </c>
      <c r="E143" t="b">
        <f t="shared" si="22"/>
        <v>0</v>
      </c>
      <c r="F143" t="b">
        <f t="shared" si="23"/>
        <v>1</v>
      </c>
      <c r="G143" t="b">
        <f t="shared" si="24"/>
        <v>1</v>
      </c>
      <c r="H143" t="b">
        <f t="shared" si="25"/>
        <v>0</v>
      </c>
    </row>
    <row r="144" spans="1:8">
      <c r="A144" s="4" t="s">
        <v>9</v>
      </c>
      <c r="B144" s="6">
        <v>3569</v>
      </c>
      <c r="C144" s="6">
        <v>1809</v>
      </c>
      <c r="D144" s="6">
        <v>1760</v>
      </c>
      <c r="E144" t="b">
        <f t="shared" si="22"/>
        <v>0</v>
      </c>
      <c r="F144" t="b">
        <f t="shared" si="23"/>
        <v>1</v>
      </c>
      <c r="G144" t="b">
        <f t="shared" si="24"/>
        <v>1</v>
      </c>
      <c r="H144" t="b">
        <f t="shared" si="25"/>
        <v>0</v>
      </c>
    </row>
    <row r="145" spans="1:8">
      <c r="A145" s="4" t="s">
        <v>10</v>
      </c>
      <c r="B145" s="6">
        <v>4616</v>
      </c>
      <c r="C145" s="6">
        <v>2380</v>
      </c>
      <c r="D145" s="6">
        <v>2236</v>
      </c>
      <c r="E145" t="b">
        <f t="shared" si="22"/>
        <v>0</v>
      </c>
      <c r="F145" t="b">
        <f t="shared" si="23"/>
        <v>1</v>
      </c>
      <c r="G145" t="b">
        <f t="shared" si="24"/>
        <v>1</v>
      </c>
      <c r="H145" t="b">
        <f t="shared" si="25"/>
        <v>0</v>
      </c>
    </row>
    <row r="146" spans="1:8">
      <c r="A146" s="4" t="s">
        <v>11</v>
      </c>
      <c r="B146" s="6">
        <v>4633</v>
      </c>
      <c r="C146" s="6">
        <v>2444</v>
      </c>
      <c r="D146" s="6">
        <v>2189</v>
      </c>
      <c r="E146" t="b">
        <f t="shared" si="22"/>
        <v>0</v>
      </c>
      <c r="F146" t="b">
        <f t="shared" si="23"/>
        <v>1</v>
      </c>
      <c r="G146" t="b">
        <f t="shared" si="24"/>
        <v>1</v>
      </c>
      <c r="H146" t="b">
        <f t="shared" si="25"/>
        <v>0</v>
      </c>
    </row>
    <row r="147" spans="1:8">
      <c r="A147" s="4" t="s">
        <v>12</v>
      </c>
      <c r="B147" s="6">
        <v>5060</v>
      </c>
      <c r="C147" s="6">
        <v>2728</v>
      </c>
      <c r="D147" s="6">
        <v>2332</v>
      </c>
      <c r="E147" t="b">
        <f t="shared" si="22"/>
        <v>0</v>
      </c>
      <c r="F147" t="b">
        <f t="shared" si="23"/>
        <v>1</v>
      </c>
      <c r="G147" t="b">
        <f t="shared" si="24"/>
        <v>1</v>
      </c>
      <c r="H147" t="b">
        <f t="shared" si="25"/>
        <v>0</v>
      </c>
    </row>
    <row r="148" spans="1:8">
      <c r="A148" s="4" t="s">
        <v>13</v>
      </c>
      <c r="B148" s="6">
        <v>4728</v>
      </c>
      <c r="C148" s="6">
        <v>2529</v>
      </c>
      <c r="D148" s="6">
        <v>2199</v>
      </c>
      <c r="E148" t="b">
        <f t="shared" si="22"/>
        <v>0</v>
      </c>
      <c r="F148" t="b">
        <f t="shared" si="23"/>
        <v>1</v>
      </c>
      <c r="G148" t="b">
        <f t="shared" si="24"/>
        <v>1</v>
      </c>
      <c r="H148" t="b">
        <f t="shared" si="25"/>
        <v>0</v>
      </c>
    </row>
    <row r="149" spans="1:8">
      <c r="A149" s="4" t="s">
        <v>14</v>
      </c>
      <c r="B149" s="6">
        <v>4370</v>
      </c>
      <c r="C149" s="6">
        <v>2267</v>
      </c>
      <c r="D149" s="6">
        <v>2103</v>
      </c>
      <c r="E149" t="b">
        <f t="shared" si="22"/>
        <v>0</v>
      </c>
      <c r="F149" t="b">
        <f t="shared" si="23"/>
        <v>1</v>
      </c>
      <c r="G149" t="b">
        <f t="shared" si="24"/>
        <v>1</v>
      </c>
      <c r="H149" t="b">
        <f t="shared" si="25"/>
        <v>0</v>
      </c>
    </row>
    <row r="150" spans="1:8">
      <c r="A150" s="4" t="s">
        <v>15</v>
      </c>
      <c r="B150" s="6">
        <v>4022</v>
      </c>
      <c r="C150" s="6">
        <v>2086</v>
      </c>
      <c r="D150" s="6">
        <v>1936</v>
      </c>
      <c r="E150" t="b">
        <f t="shared" si="22"/>
        <v>0</v>
      </c>
      <c r="F150" t="b">
        <f t="shared" si="23"/>
        <v>1</v>
      </c>
      <c r="G150" t="b">
        <f t="shared" si="24"/>
        <v>1</v>
      </c>
      <c r="H150" t="b">
        <f t="shared" si="25"/>
        <v>0</v>
      </c>
    </row>
    <row r="151" spans="1:8">
      <c r="A151" s="4" t="s">
        <v>16</v>
      </c>
      <c r="B151" s="6">
        <v>4228</v>
      </c>
      <c r="C151" s="6">
        <v>2090</v>
      </c>
      <c r="D151" s="6">
        <v>2138</v>
      </c>
      <c r="E151" t="b">
        <f t="shared" si="22"/>
        <v>0</v>
      </c>
      <c r="F151" t="b">
        <f t="shared" si="23"/>
        <v>1</v>
      </c>
      <c r="G151" t="b">
        <f t="shared" si="24"/>
        <v>1</v>
      </c>
      <c r="H151" t="b">
        <f t="shared" si="25"/>
        <v>0</v>
      </c>
    </row>
    <row r="152" spans="1:8">
      <c r="A152" s="4" t="s">
        <v>17</v>
      </c>
      <c r="B152" s="6">
        <v>4928</v>
      </c>
      <c r="C152" s="6">
        <v>2477</v>
      </c>
      <c r="D152" s="6">
        <v>2451</v>
      </c>
      <c r="E152" t="b">
        <f t="shared" si="22"/>
        <v>0</v>
      </c>
      <c r="F152" t="b">
        <f t="shared" si="23"/>
        <v>1</v>
      </c>
      <c r="G152" t="b">
        <f t="shared" si="24"/>
        <v>1</v>
      </c>
      <c r="H152" t="b">
        <f t="shared" si="25"/>
        <v>0</v>
      </c>
    </row>
    <row r="153" spans="1:8">
      <c r="A153" s="4" t="s">
        <v>18</v>
      </c>
      <c r="B153" s="6">
        <v>4702</v>
      </c>
      <c r="C153" s="6">
        <v>2290</v>
      </c>
      <c r="D153" s="6">
        <v>2412</v>
      </c>
      <c r="E153" t="b">
        <f t="shared" si="22"/>
        <v>0</v>
      </c>
      <c r="F153" t="b">
        <f t="shared" si="23"/>
        <v>1</v>
      </c>
      <c r="G153" t="b">
        <f t="shared" si="24"/>
        <v>1</v>
      </c>
      <c r="H153" t="b">
        <f t="shared" si="25"/>
        <v>0</v>
      </c>
    </row>
    <row r="154" spans="1:8">
      <c r="A154" s="4" t="s">
        <v>19</v>
      </c>
      <c r="B154" s="6">
        <v>3875</v>
      </c>
      <c r="C154" s="6">
        <v>1711</v>
      </c>
      <c r="D154" s="6">
        <v>2164</v>
      </c>
      <c r="E154" t="b">
        <f t="shared" si="22"/>
        <v>0</v>
      </c>
      <c r="F154" t="b">
        <f t="shared" si="23"/>
        <v>1</v>
      </c>
      <c r="G154" t="b">
        <f t="shared" si="24"/>
        <v>1</v>
      </c>
      <c r="H154" t="b">
        <f t="shared" si="25"/>
        <v>0</v>
      </c>
    </row>
    <row r="155" spans="1:8">
      <c r="A155" s="4" t="s">
        <v>5</v>
      </c>
      <c r="B155" s="6">
        <v>7962</v>
      </c>
      <c r="C155" s="6">
        <v>2789</v>
      </c>
      <c r="D155" s="6">
        <v>5173</v>
      </c>
      <c r="E155" t="b">
        <f t="shared" si="22"/>
        <v>1</v>
      </c>
      <c r="F155" t="b">
        <f t="shared" si="23"/>
        <v>0</v>
      </c>
      <c r="G155" t="b">
        <f t="shared" si="24"/>
        <v>1</v>
      </c>
      <c r="H155" t="b">
        <f t="shared" si="25"/>
        <v>0</v>
      </c>
    </row>
    <row r="156" spans="1:8">
      <c r="A156" s="4" t="s">
        <v>4</v>
      </c>
      <c r="B156" s="6">
        <f>SUM(B154:B155)</f>
        <v>11837</v>
      </c>
      <c r="C156" s="6">
        <f>SUM(C154:C155)</f>
        <v>4500</v>
      </c>
      <c r="D156" s="6">
        <f t="shared" ref="D156" si="28">SUM(D154:D155)</f>
        <v>7337</v>
      </c>
      <c r="E156" t="b">
        <f t="shared" si="22"/>
        <v>1</v>
      </c>
      <c r="F156" t="b">
        <f t="shared" si="23"/>
        <v>1</v>
      </c>
      <c r="G156" t="b">
        <f t="shared" ref="G156:G157" si="29">IFERROR(IF(SEARCH("65+",A156)&gt;0,FALSE,TRUE),TRUE)</f>
        <v>0</v>
      </c>
      <c r="H156" t="b">
        <f t="shared" si="25"/>
        <v>0</v>
      </c>
    </row>
    <row r="157" spans="1:8">
      <c r="A157" s="4" t="s">
        <v>147</v>
      </c>
      <c r="B157" s="6">
        <v>46742</v>
      </c>
      <c r="C157" s="6">
        <v>23135</v>
      </c>
      <c r="D157" s="6">
        <v>23607</v>
      </c>
      <c r="E157" t="b">
        <f t="shared" si="22"/>
        <v>1</v>
      </c>
      <c r="F157" t="b">
        <f t="shared" si="23"/>
        <v>1</v>
      </c>
      <c r="G157" t="b">
        <f t="shared" si="29"/>
        <v>1</v>
      </c>
      <c r="H157" t="b">
        <f t="shared" si="25"/>
        <v>1</v>
      </c>
    </row>
    <row r="158" spans="1:8">
      <c r="A158" s="4" t="s">
        <v>6</v>
      </c>
      <c r="B158" s="6">
        <v>2042</v>
      </c>
      <c r="C158" s="6">
        <v>996</v>
      </c>
      <c r="D158" s="6">
        <v>1046</v>
      </c>
      <c r="E158" t="b">
        <f t="shared" si="22"/>
        <v>0</v>
      </c>
      <c r="F158" t="b">
        <f t="shared" si="23"/>
        <v>1</v>
      </c>
      <c r="G158" t="b">
        <f t="shared" si="24"/>
        <v>1</v>
      </c>
      <c r="H158" t="b">
        <f t="shared" si="25"/>
        <v>0</v>
      </c>
    </row>
    <row r="159" spans="1:8">
      <c r="A159" s="4" t="s">
        <v>7</v>
      </c>
      <c r="B159" s="6">
        <v>2348</v>
      </c>
      <c r="C159" s="6">
        <v>1211</v>
      </c>
      <c r="D159" s="6">
        <v>1137</v>
      </c>
      <c r="E159" t="b">
        <f t="shared" si="22"/>
        <v>0</v>
      </c>
      <c r="F159" t="b">
        <f t="shared" si="23"/>
        <v>1</v>
      </c>
      <c r="G159" t="b">
        <f t="shared" si="24"/>
        <v>1</v>
      </c>
      <c r="H159" t="b">
        <f t="shared" si="25"/>
        <v>0</v>
      </c>
    </row>
    <row r="160" spans="1:8">
      <c r="A160" s="4" t="s">
        <v>8</v>
      </c>
      <c r="B160" s="6">
        <v>2407</v>
      </c>
      <c r="C160" s="6">
        <v>1242</v>
      </c>
      <c r="D160" s="6">
        <v>1165</v>
      </c>
      <c r="E160" t="b">
        <f t="shared" si="22"/>
        <v>0</v>
      </c>
      <c r="F160" t="b">
        <f t="shared" si="23"/>
        <v>1</v>
      </c>
      <c r="G160" t="b">
        <f t="shared" si="24"/>
        <v>1</v>
      </c>
      <c r="H160" t="b">
        <f t="shared" si="25"/>
        <v>0</v>
      </c>
    </row>
    <row r="161" spans="1:8">
      <c r="A161" s="4" t="s">
        <v>9</v>
      </c>
      <c r="B161" s="6">
        <v>2756</v>
      </c>
      <c r="C161" s="6">
        <v>1416</v>
      </c>
      <c r="D161" s="6">
        <v>1340</v>
      </c>
      <c r="E161" t="b">
        <f t="shared" si="22"/>
        <v>0</v>
      </c>
      <c r="F161" t="b">
        <f t="shared" si="23"/>
        <v>1</v>
      </c>
      <c r="G161" t="b">
        <f t="shared" si="24"/>
        <v>1</v>
      </c>
      <c r="H161" t="b">
        <f t="shared" si="25"/>
        <v>0</v>
      </c>
    </row>
    <row r="162" spans="1:8">
      <c r="A162" s="4" t="s">
        <v>10</v>
      </c>
      <c r="B162" s="6">
        <v>3529</v>
      </c>
      <c r="C162" s="6">
        <v>1820</v>
      </c>
      <c r="D162" s="6">
        <v>1709</v>
      </c>
      <c r="E162" t="b">
        <f t="shared" si="22"/>
        <v>0</v>
      </c>
      <c r="F162" t="b">
        <f t="shared" si="23"/>
        <v>1</v>
      </c>
      <c r="G162" t="b">
        <f t="shared" si="24"/>
        <v>1</v>
      </c>
      <c r="H162" t="b">
        <f t="shared" si="25"/>
        <v>0</v>
      </c>
    </row>
    <row r="163" spans="1:8">
      <c r="A163" s="4" t="s">
        <v>11</v>
      </c>
      <c r="B163" s="6">
        <v>3315</v>
      </c>
      <c r="C163" s="6">
        <v>1743</v>
      </c>
      <c r="D163" s="6">
        <v>1572</v>
      </c>
      <c r="E163" t="b">
        <f t="shared" si="22"/>
        <v>0</v>
      </c>
      <c r="F163" t="b">
        <f t="shared" si="23"/>
        <v>1</v>
      </c>
      <c r="G163" t="b">
        <f t="shared" si="24"/>
        <v>1</v>
      </c>
      <c r="H163" t="b">
        <f t="shared" si="25"/>
        <v>0</v>
      </c>
    </row>
    <row r="164" spans="1:8">
      <c r="A164" s="4" t="s">
        <v>12</v>
      </c>
      <c r="B164" s="6">
        <v>3414</v>
      </c>
      <c r="C164" s="6">
        <v>1837</v>
      </c>
      <c r="D164" s="6">
        <v>1577</v>
      </c>
      <c r="E164" t="b">
        <f t="shared" si="22"/>
        <v>0</v>
      </c>
      <c r="F164" t="b">
        <f t="shared" si="23"/>
        <v>1</v>
      </c>
      <c r="G164" t="b">
        <f t="shared" si="24"/>
        <v>1</v>
      </c>
      <c r="H164" t="b">
        <f t="shared" si="25"/>
        <v>0</v>
      </c>
    </row>
    <row r="165" spans="1:8">
      <c r="A165" s="4" t="s">
        <v>13</v>
      </c>
      <c r="B165" s="6">
        <v>3444</v>
      </c>
      <c r="C165" s="6">
        <v>1762</v>
      </c>
      <c r="D165" s="6">
        <v>1682</v>
      </c>
      <c r="E165" t="b">
        <f t="shared" si="22"/>
        <v>0</v>
      </c>
      <c r="F165" t="b">
        <f t="shared" si="23"/>
        <v>1</v>
      </c>
      <c r="G165" t="b">
        <f t="shared" si="24"/>
        <v>1</v>
      </c>
      <c r="H165" t="b">
        <f t="shared" si="25"/>
        <v>0</v>
      </c>
    </row>
    <row r="166" spans="1:8">
      <c r="A166" s="4" t="s">
        <v>14</v>
      </c>
      <c r="B166" s="6">
        <v>3322</v>
      </c>
      <c r="C166" s="6">
        <v>1733</v>
      </c>
      <c r="D166" s="6">
        <v>1589</v>
      </c>
      <c r="E166" t="b">
        <f t="shared" si="22"/>
        <v>0</v>
      </c>
      <c r="F166" t="b">
        <f t="shared" si="23"/>
        <v>1</v>
      </c>
      <c r="G166" t="b">
        <f t="shared" si="24"/>
        <v>1</v>
      </c>
      <c r="H166" t="b">
        <f t="shared" si="25"/>
        <v>0</v>
      </c>
    </row>
    <row r="167" spans="1:8">
      <c r="A167" s="4" t="s">
        <v>15</v>
      </c>
      <c r="B167" s="6">
        <v>3017</v>
      </c>
      <c r="C167" s="6">
        <v>1608</v>
      </c>
      <c r="D167" s="6">
        <v>1409</v>
      </c>
      <c r="E167" t="b">
        <f t="shared" si="22"/>
        <v>0</v>
      </c>
      <c r="F167" t="b">
        <f t="shared" si="23"/>
        <v>1</v>
      </c>
      <c r="G167" t="b">
        <f t="shared" si="24"/>
        <v>1</v>
      </c>
      <c r="H167" t="b">
        <f t="shared" si="25"/>
        <v>0</v>
      </c>
    </row>
    <row r="168" spans="1:8">
      <c r="A168" s="4" t="s">
        <v>16</v>
      </c>
      <c r="B168" s="6">
        <v>3065</v>
      </c>
      <c r="C168" s="6">
        <v>1591</v>
      </c>
      <c r="D168" s="6">
        <v>1474</v>
      </c>
      <c r="E168" t="b">
        <f t="shared" si="22"/>
        <v>0</v>
      </c>
      <c r="F168" t="b">
        <f t="shared" si="23"/>
        <v>1</v>
      </c>
      <c r="G168" t="b">
        <f t="shared" si="24"/>
        <v>1</v>
      </c>
      <c r="H168" t="b">
        <f t="shared" si="25"/>
        <v>0</v>
      </c>
    </row>
    <row r="169" spans="1:8">
      <c r="A169" s="4" t="s">
        <v>17</v>
      </c>
      <c r="B169" s="6">
        <v>3164</v>
      </c>
      <c r="C169" s="6">
        <v>1617</v>
      </c>
      <c r="D169" s="6">
        <v>1547</v>
      </c>
      <c r="E169" t="b">
        <f t="shared" si="22"/>
        <v>0</v>
      </c>
      <c r="F169" t="b">
        <f t="shared" si="23"/>
        <v>1</v>
      </c>
      <c r="G169" t="b">
        <f t="shared" si="24"/>
        <v>1</v>
      </c>
      <c r="H169" t="b">
        <f t="shared" si="25"/>
        <v>0</v>
      </c>
    </row>
    <row r="170" spans="1:8">
      <c r="A170" s="4" t="s">
        <v>18</v>
      </c>
      <c r="B170" s="6">
        <v>2874</v>
      </c>
      <c r="C170" s="6">
        <v>1428</v>
      </c>
      <c r="D170" s="6">
        <v>1446</v>
      </c>
      <c r="E170" t="b">
        <f t="shared" si="22"/>
        <v>0</v>
      </c>
      <c r="F170" t="b">
        <f t="shared" si="23"/>
        <v>1</v>
      </c>
      <c r="G170" t="b">
        <f t="shared" si="24"/>
        <v>1</v>
      </c>
      <c r="H170" t="b">
        <f t="shared" si="25"/>
        <v>0</v>
      </c>
    </row>
    <row r="171" spans="1:8">
      <c r="A171" s="4" t="s">
        <v>19</v>
      </c>
      <c r="B171" s="6">
        <v>2537</v>
      </c>
      <c r="C171" s="6">
        <v>1159</v>
      </c>
      <c r="D171" s="6">
        <v>1378</v>
      </c>
      <c r="E171" t="b">
        <f t="shared" si="22"/>
        <v>0</v>
      </c>
      <c r="F171" t="b">
        <f t="shared" si="23"/>
        <v>1</v>
      </c>
      <c r="G171" t="b">
        <f t="shared" si="24"/>
        <v>1</v>
      </c>
      <c r="H171" t="b">
        <f t="shared" si="25"/>
        <v>0</v>
      </c>
    </row>
    <row r="172" spans="1:8">
      <c r="A172" s="4" t="s">
        <v>5</v>
      </c>
      <c r="B172" s="6">
        <v>5508</v>
      </c>
      <c r="C172" s="6">
        <v>1972</v>
      </c>
      <c r="D172" s="6">
        <v>3536</v>
      </c>
      <c r="E172" t="b">
        <f t="shared" si="22"/>
        <v>1</v>
      </c>
      <c r="F172" t="b">
        <f t="shared" si="23"/>
        <v>0</v>
      </c>
      <c r="G172" t="b">
        <f t="shared" si="24"/>
        <v>1</v>
      </c>
      <c r="H172" t="b">
        <f t="shared" si="25"/>
        <v>0</v>
      </c>
    </row>
    <row r="173" spans="1:8">
      <c r="A173" s="4" t="s">
        <v>4</v>
      </c>
      <c r="B173" s="6">
        <f>SUM(B171:B172)</f>
        <v>8045</v>
      </c>
      <c r="C173" s="6">
        <f>SUM(C171:C172)</f>
        <v>3131</v>
      </c>
      <c r="D173" s="6">
        <f t="shared" ref="D173" si="30">SUM(D171:D172)</f>
        <v>4914</v>
      </c>
      <c r="E173" t="b">
        <f t="shared" si="22"/>
        <v>1</v>
      </c>
      <c r="F173" t="b">
        <f t="shared" si="23"/>
        <v>1</v>
      </c>
      <c r="G173" t="b">
        <f t="shared" ref="G173:G174" si="31">IFERROR(IF(SEARCH("65+",A173)&gt;0,FALSE,TRUE),TRUE)</f>
        <v>0</v>
      </c>
      <c r="H173" t="b">
        <f t="shared" si="25"/>
        <v>0</v>
      </c>
    </row>
    <row r="174" spans="1:8">
      <c r="A174" s="4" t="s">
        <v>42</v>
      </c>
      <c r="B174" s="6">
        <v>65142</v>
      </c>
      <c r="C174" s="6">
        <v>31696</v>
      </c>
      <c r="D174" s="6">
        <v>33446</v>
      </c>
      <c r="E174" t="b">
        <f t="shared" si="22"/>
        <v>1</v>
      </c>
      <c r="F174" t="b">
        <f t="shared" si="23"/>
        <v>1</v>
      </c>
      <c r="G174" t="b">
        <f t="shared" si="31"/>
        <v>1</v>
      </c>
      <c r="H174" t="b">
        <f t="shared" si="25"/>
        <v>1</v>
      </c>
    </row>
    <row r="175" spans="1:8">
      <c r="A175" s="4" t="s">
        <v>6</v>
      </c>
      <c r="B175" s="6">
        <v>2572</v>
      </c>
      <c r="C175" s="6">
        <v>1261</v>
      </c>
      <c r="D175" s="6">
        <v>1311</v>
      </c>
      <c r="E175" t="b">
        <f t="shared" si="22"/>
        <v>0</v>
      </c>
      <c r="F175" t="b">
        <f t="shared" si="23"/>
        <v>1</v>
      </c>
      <c r="G175" t="b">
        <f t="shared" si="24"/>
        <v>1</v>
      </c>
      <c r="H175" t="b">
        <f t="shared" si="25"/>
        <v>0</v>
      </c>
    </row>
    <row r="176" spans="1:8">
      <c r="A176" s="4" t="s">
        <v>7</v>
      </c>
      <c r="B176" s="6">
        <v>2903</v>
      </c>
      <c r="C176" s="6">
        <v>1504</v>
      </c>
      <c r="D176" s="6">
        <v>1399</v>
      </c>
      <c r="E176" t="b">
        <f t="shared" si="22"/>
        <v>0</v>
      </c>
      <c r="F176" t="b">
        <f t="shared" si="23"/>
        <v>1</v>
      </c>
      <c r="G176" t="b">
        <f t="shared" si="24"/>
        <v>1</v>
      </c>
      <c r="H176" t="b">
        <f t="shared" si="25"/>
        <v>0</v>
      </c>
    </row>
    <row r="177" spans="1:8">
      <c r="A177" s="4" t="s">
        <v>8</v>
      </c>
      <c r="B177" s="6">
        <v>2939</v>
      </c>
      <c r="C177" s="6">
        <v>1553</v>
      </c>
      <c r="D177" s="6">
        <v>1386</v>
      </c>
      <c r="E177" t="b">
        <f t="shared" si="22"/>
        <v>0</v>
      </c>
      <c r="F177" t="b">
        <f t="shared" si="23"/>
        <v>1</v>
      </c>
      <c r="G177" t="b">
        <f t="shared" si="24"/>
        <v>1</v>
      </c>
      <c r="H177" t="b">
        <f t="shared" si="25"/>
        <v>0</v>
      </c>
    </row>
    <row r="178" spans="1:8">
      <c r="A178" s="4" t="s">
        <v>9</v>
      </c>
      <c r="B178" s="6">
        <v>3369</v>
      </c>
      <c r="C178" s="6">
        <v>1774</v>
      </c>
      <c r="D178" s="6">
        <v>1595</v>
      </c>
      <c r="E178" t="b">
        <f t="shared" si="22"/>
        <v>0</v>
      </c>
      <c r="F178" t="b">
        <f t="shared" si="23"/>
        <v>1</v>
      </c>
      <c r="G178" t="b">
        <f t="shared" si="24"/>
        <v>1</v>
      </c>
      <c r="H178" t="b">
        <f t="shared" si="25"/>
        <v>0</v>
      </c>
    </row>
    <row r="179" spans="1:8">
      <c r="A179" s="4" t="s">
        <v>10</v>
      </c>
      <c r="B179" s="6">
        <v>4372</v>
      </c>
      <c r="C179" s="6">
        <v>2237</v>
      </c>
      <c r="D179" s="6">
        <v>2135</v>
      </c>
      <c r="E179" t="b">
        <f t="shared" si="22"/>
        <v>0</v>
      </c>
      <c r="F179" t="b">
        <f t="shared" si="23"/>
        <v>1</v>
      </c>
      <c r="G179" t="b">
        <f t="shared" si="24"/>
        <v>1</v>
      </c>
      <c r="H179" t="b">
        <f t="shared" si="25"/>
        <v>0</v>
      </c>
    </row>
    <row r="180" spans="1:8">
      <c r="A180" s="4" t="s">
        <v>11</v>
      </c>
      <c r="B180" s="6">
        <v>4416</v>
      </c>
      <c r="C180" s="6">
        <v>2311</v>
      </c>
      <c r="D180" s="6">
        <v>2105</v>
      </c>
      <c r="E180" t="b">
        <f t="shared" si="22"/>
        <v>0</v>
      </c>
      <c r="F180" t="b">
        <f t="shared" si="23"/>
        <v>1</v>
      </c>
      <c r="G180" t="b">
        <f t="shared" si="24"/>
        <v>1</v>
      </c>
      <c r="H180" t="b">
        <f t="shared" si="25"/>
        <v>0</v>
      </c>
    </row>
    <row r="181" spans="1:8">
      <c r="A181" s="4" t="s">
        <v>12</v>
      </c>
      <c r="B181" s="6">
        <v>4930</v>
      </c>
      <c r="C181" s="6">
        <v>2583</v>
      </c>
      <c r="D181" s="6">
        <v>2347</v>
      </c>
      <c r="E181" t="b">
        <f t="shared" si="22"/>
        <v>0</v>
      </c>
      <c r="F181" t="b">
        <f t="shared" si="23"/>
        <v>1</v>
      </c>
      <c r="G181" t="b">
        <f t="shared" si="24"/>
        <v>1</v>
      </c>
      <c r="H181" t="b">
        <f t="shared" si="25"/>
        <v>0</v>
      </c>
    </row>
    <row r="182" spans="1:8">
      <c r="A182" s="4" t="s">
        <v>13</v>
      </c>
      <c r="B182" s="6">
        <v>4938</v>
      </c>
      <c r="C182" s="6">
        <v>2609</v>
      </c>
      <c r="D182" s="6">
        <v>2329</v>
      </c>
      <c r="E182" t="b">
        <f t="shared" si="22"/>
        <v>0</v>
      </c>
      <c r="F182" t="b">
        <f t="shared" si="23"/>
        <v>1</v>
      </c>
      <c r="G182" t="b">
        <f t="shared" si="24"/>
        <v>1</v>
      </c>
      <c r="H182" t="b">
        <f t="shared" si="25"/>
        <v>0</v>
      </c>
    </row>
    <row r="183" spans="1:8">
      <c r="A183" s="4" t="s">
        <v>14</v>
      </c>
      <c r="B183" s="6">
        <v>4395</v>
      </c>
      <c r="C183" s="6">
        <v>2339</v>
      </c>
      <c r="D183" s="6">
        <v>2056</v>
      </c>
      <c r="E183" t="b">
        <f t="shared" si="22"/>
        <v>0</v>
      </c>
      <c r="F183" t="b">
        <f t="shared" si="23"/>
        <v>1</v>
      </c>
      <c r="G183" t="b">
        <f t="shared" si="24"/>
        <v>1</v>
      </c>
      <c r="H183" t="b">
        <f t="shared" si="25"/>
        <v>0</v>
      </c>
    </row>
    <row r="184" spans="1:8">
      <c r="A184" s="4" t="s">
        <v>15</v>
      </c>
      <c r="B184" s="6">
        <v>3782</v>
      </c>
      <c r="C184" s="6">
        <v>1918</v>
      </c>
      <c r="D184" s="6">
        <v>1864</v>
      </c>
      <c r="E184" t="b">
        <f t="shared" si="22"/>
        <v>0</v>
      </c>
      <c r="F184" t="b">
        <f t="shared" si="23"/>
        <v>1</v>
      </c>
      <c r="G184" t="b">
        <f t="shared" si="24"/>
        <v>1</v>
      </c>
      <c r="H184" t="b">
        <f t="shared" si="25"/>
        <v>0</v>
      </c>
    </row>
    <row r="185" spans="1:8">
      <c r="A185" s="4" t="s">
        <v>16</v>
      </c>
      <c r="B185" s="6">
        <v>3944</v>
      </c>
      <c r="C185" s="6">
        <v>1974</v>
      </c>
      <c r="D185" s="6">
        <v>1970</v>
      </c>
      <c r="E185" t="b">
        <f t="shared" si="22"/>
        <v>0</v>
      </c>
      <c r="F185" t="b">
        <f t="shared" si="23"/>
        <v>1</v>
      </c>
      <c r="G185" t="b">
        <f t="shared" si="24"/>
        <v>1</v>
      </c>
      <c r="H185" t="b">
        <f t="shared" si="25"/>
        <v>0</v>
      </c>
    </row>
    <row r="186" spans="1:8">
      <c r="A186" s="4" t="s">
        <v>17</v>
      </c>
      <c r="B186" s="6">
        <v>4901</v>
      </c>
      <c r="C186" s="6">
        <v>2479</v>
      </c>
      <c r="D186" s="6">
        <v>2422</v>
      </c>
      <c r="E186" t="b">
        <f t="shared" si="22"/>
        <v>0</v>
      </c>
      <c r="F186" t="b">
        <f t="shared" si="23"/>
        <v>1</v>
      </c>
      <c r="G186" t="b">
        <f t="shared" si="24"/>
        <v>1</v>
      </c>
      <c r="H186" t="b">
        <f t="shared" si="25"/>
        <v>0</v>
      </c>
    </row>
    <row r="187" spans="1:8">
      <c r="A187" s="4" t="s">
        <v>18</v>
      </c>
      <c r="B187" s="6">
        <v>4979</v>
      </c>
      <c r="C187" s="6">
        <v>2365</v>
      </c>
      <c r="D187" s="6">
        <v>2614</v>
      </c>
      <c r="E187" t="b">
        <f t="shared" si="22"/>
        <v>0</v>
      </c>
      <c r="F187" t="b">
        <f t="shared" si="23"/>
        <v>1</v>
      </c>
      <c r="G187" t="b">
        <f t="shared" si="24"/>
        <v>1</v>
      </c>
      <c r="H187" t="b">
        <f t="shared" si="25"/>
        <v>0</v>
      </c>
    </row>
    <row r="188" spans="1:8">
      <c r="A188" s="4" t="s">
        <v>19</v>
      </c>
      <c r="B188" s="6">
        <v>3967</v>
      </c>
      <c r="C188" s="6">
        <v>1743</v>
      </c>
      <c r="D188" s="6">
        <v>2224</v>
      </c>
      <c r="E188" t="b">
        <f t="shared" si="22"/>
        <v>0</v>
      </c>
      <c r="F188" t="b">
        <f t="shared" si="23"/>
        <v>1</v>
      </c>
      <c r="G188" t="b">
        <f t="shared" si="24"/>
        <v>1</v>
      </c>
      <c r="H188" t="b">
        <f t="shared" si="25"/>
        <v>0</v>
      </c>
    </row>
    <row r="189" spans="1:8">
      <c r="A189" s="4" t="s">
        <v>5</v>
      </c>
      <c r="B189" s="6">
        <v>8735</v>
      </c>
      <c r="C189" s="6">
        <v>3046</v>
      </c>
      <c r="D189" s="6">
        <v>5689</v>
      </c>
      <c r="E189" t="b">
        <f t="shared" si="22"/>
        <v>1</v>
      </c>
      <c r="F189" t="b">
        <f t="shared" si="23"/>
        <v>0</v>
      </c>
      <c r="G189" t="b">
        <f t="shared" si="24"/>
        <v>1</v>
      </c>
      <c r="H189" t="b">
        <f t="shared" si="25"/>
        <v>0</v>
      </c>
    </row>
    <row r="190" spans="1:8">
      <c r="A190" s="4" t="s">
        <v>4</v>
      </c>
      <c r="B190" s="6">
        <f>SUM(B188:B189)</f>
        <v>12702</v>
      </c>
      <c r="C190" s="6">
        <f>SUM(C188:C189)</f>
        <v>4789</v>
      </c>
      <c r="D190" s="6">
        <f t="shared" ref="D190" si="32">SUM(D188:D189)</f>
        <v>7913</v>
      </c>
      <c r="E190" t="b">
        <f t="shared" si="22"/>
        <v>1</v>
      </c>
      <c r="F190" t="b">
        <f t="shared" si="23"/>
        <v>1</v>
      </c>
      <c r="G190" t="b">
        <f t="shared" ref="G190:G191" si="33">IFERROR(IF(SEARCH("65+",A190)&gt;0,FALSE,TRUE),TRUE)</f>
        <v>0</v>
      </c>
      <c r="H190" t="b">
        <f t="shared" si="25"/>
        <v>0</v>
      </c>
    </row>
    <row r="191" spans="1:8">
      <c r="A191" s="4" t="s">
        <v>148</v>
      </c>
      <c r="B191" s="6">
        <v>97244</v>
      </c>
      <c r="C191" s="6">
        <v>47321</v>
      </c>
      <c r="D191" s="6">
        <v>49923</v>
      </c>
      <c r="E191" t="b">
        <f t="shared" si="22"/>
        <v>1</v>
      </c>
      <c r="F191" t="b">
        <f t="shared" si="23"/>
        <v>1</v>
      </c>
      <c r="G191" t="b">
        <f t="shared" si="33"/>
        <v>1</v>
      </c>
      <c r="H191" t="b">
        <f t="shared" si="25"/>
        <v>1</v>
      </c>
    </row>
    <row r="192" spans="1:8">
      <c r="A192" s="4" t="s">
        <v>6</v>
      </c>
      <c r="B192" s="6">
        <v>3977</v>
      </c>
      <c r="C192" s="6">
        <v>2038</v>
      </c>
      <c r="D192" s="6">
        <v>1939</v>
      </c>
      <c r="E192" t="b">
        <f t="shared" si="22"/>
        <v>0</v>
      </c>
      <c r="F192" t="b">
        <f t="shared" si="23"/>
        <v>1</v>
      </c>
      <c r="G192" t="b">
        <f t="shared" si="24"/>
        <v>1</v>
      </c>
      <c r="H192" t="b">
        <f t="shared" si="25"/>
        <v>0</v>
      </c>
    </row>
    <row r="193" spans="1:8">
      <c r="A193" s="4" t="s">
        <v>7</v>
      </c>
      <c r="B193" s="6">
        <v>4845</v>
      </c>
      <c r="C193" s="6">
        <v>2453</v>
      </c>
      <c r="D193" s="6">
        <v>2392</v>
      </c>
      <c r="E193" t="b">
        <f t="shared" si="22"/>
        <v>0</v>
      </c>
      <c r="F193" t="b">
        <f t="shared" si="23"/>
        <v>1</v>
      </c>
      <c r="G193" t="b">
        <f t="shared" si="24"/>
        <v>1</v>
      </c>
      <c r="H193" t="b">
        <f t="shared" si="25"/>
        <v>0</v>
      </c>
    </row>
    <row r="194" spans="1:8">
      <c r="A194" s="4" t="s">
        <v>8</v>
      </c>
      <c r="B194" s="6">
        <v>4699</v>
      </c>
      <c r="C194" s="6">
        <v>2425</v>
      </c>
      <c r="D194" s="6">
        <v>2274</v>
      </c>
      <c r="E194" t="b">
        <f t="shared" si="22"/>
        <v>0</v>
      </c>
      <c r="F194" t="b">
        <f t="shared" si="23"/>
        <v>1</v>
      </c>
      <c r="G194" t="b">
        <f t="shared" si="24"/>
        <v>1</v>
      </c>
      <c r="H194" t="b">
        <f t="shared" si="25"/>
        <v>0</v>
      </c>
    </row>
    <row r="195" spans="1:8">
      <c r="A195" s="4" t="s">
        <v>9</v>
      </c>
      <c r="B195" s="6">
        <v>5261</v>
      </c>
      <c r="C195" s="6">
        <v>2731</v>
      </c>
      <c r="D195" s="6">
        <v>2530</v>
      </c>
      <c r="E195" t="b">
        <f t="shared" si="22"/>
        <v>0</v>
      </c>
      <c r="F195" t="b">
        <f t="shared" si="23"/>
        <v>1</v>
      </c>
      <c r="G195" t="b">
        <f t="shared" si="24"/>
        <v>1</v>
      </c>
      <c r="H195" t="b">
        <f t="shared" si="25"/>
        <v>0</v>
      </c>
    </row>
    <row r="196" spans="1:8">
      <c r="A196" s="4" t="s">
        <v>10</v>
      </c>
      <c r="B196" s="6">
        <v>6589</v>
      </c>
      <c r="C196" s="6">
        <v>3443</v>
      </c>
      <c r="D196" s="6">
        <v>3146</v>
      </c>
      <c r="E196" t="b">
        <f t="shared" si="22"/>
        <v>0</v>
      </c>
      <c r="F196" t="b">
        <f t="shared" si="23"/>
        <v>1</v>
      </c>
      <c r="G196" t="b">
        <f t="shared" si="24"/>
        <v>1</v>
      </c>
      <c r="H196" t="b">
        <f t="shared" si="25"/>
        <v>0</v>
      </c>
    </row>
    <row r="197" spans="1:8">
      <c r="A197" s="4" t="s">
        <v>11</v>
      </c>
      <c r="B197" s="6">
        <v>6868</v>
      </c>
      <c r="C197" s="6">
        <v>3557</v>
      </c>
      <c r="D197" s="6">
        <v>3311</v>
      </c>
      <c r="E197" t="b">
        <f t="shared" ref="E197:E260" si="34">IFERROR(IF(SEARCH(" - ",A197)&gt;0,FALSE,TRUE),TRUE)</f>
        <v>0</v>
      </c>
      <c r="F197" t="b">
        <f t="shared" ref="F197:F260" si="35">IFERROR(IF(SEARCH(" 70 ",A197)&gt;0,FALSE,TRUE),TRUE)</f>
        <v>1</v>
      </c>
      <c r="G197" t="b">
        <f t="shared" ref="G197:G260" si="36">IFERROR(IF(SEARCH(" 65+ ",A197)&gt;0,FALSE,TRUE),TRUE)</f>
        <v>1</v>
      </c>
      <c r="H197" t="b">
        <f t="shared" ref="H197:H260" si="37">AND(E197:G197)</f>
        <v>0</v>
      </c>
    </row>
    <row r="198" spans="1:8">
      <c r="A198" s="4" t="s">
        <v>12</v>
      </c>
      <c r="B198" s="6">
        <v>7643</v>
      </c>
      <c r="C198" s="6">
        <v>3920</v>
      </c>
      <c r="D198" s="6">
        <v>3723</v>
      </c>
      <c r="E198" t="b">
        <f t="shared" si="34"/>
        <v>0</v>
      </c>
      <c r="F198" t="b">
        <f t="shared" si="35"/>
        <v>1</v>
      </c>
      <c r="G198" t="b">
        <f t="shared" si="36"/>
        <v>1</v>
      </c>
      <c r="H198" t="b">
        <f t="shared" si="37"/>
        <v>0</v>
      </c>
    </row>
    <row r="199" spans="1:8">
      <c r="A199" s="4" t="s">
        <v>13</v>
      </c>
      <c r="B199" s="6">
        <v>7526</v>
      </c>
      <c r="C199" s="6">
        <v>3893</v>
      </c>
      <c r="D199" s="6">
        <v>3633</v>
      </c>
      <c r="E199" t="b">
        <f t="shared" si="34"/>
        <v>0</v>
      </c>
      <c r="F199" t="b">
        <f t="shared" si="35"/>
        <v>1</v>
      </c>
      <c r="G199" t="b">
        <f t="shared" si="36"/>
        <v>1</v>
      </c>
      <c r="H199" t="b">
        <f t="shared" si="37"/>
        <v>0</v>
      </c>
    </row>
    <row r="200" spans="1:8">
      <c r="A200" s="4" t="s">
        <v>14</v>
      </c>
      <c r="B200" s="6">
        <v>6693</v>
      </c>
      <c r="C200" s="6">
        <v>3389</v>
      </c>
      <c r="D200" s="6">
        <v>3304</v>
      </c>
      <c r="E200" t="b">
        <f t="shared" si="34"/>
        <v>0</v>
      </c>
      <c r="F200" t="b">
        <f t="shared" si="35"/>
        <v>1</v>
      </c>
      <c r="G200" t="b">
        <f t="shared" si="36"/>
        <v>1</v>
      </c>
      <c r="H200" t="b">
        <f t="shared" si="37"/>
        <v>0</v>
      </c>
    </row>
    <row r="201" spans="1:8">
      <c r="A201" s="4" t="s">
        <v>15</v>
      </c>
      <c r="B201" s="6">
        <v>5976</v>
      </c>
      <c r="C201" s="6">
        <v>3041</v>
      </c>
      <c r="D201" s="6">
        <v>2935</v>
      </c>
      <c r="E201" t="b">
        <f t="shared" si="34"/>
        <v>0</v>
      </c>
      <c r="F201" t="b">
        <f t="shared" si="35"/>
        <v>1</v>
      </c>
      <c r="G201" t="b">
        <f t="shared" si="36"/>
        <v>1</v>
      </c>
      <c r="H201" t="b">
        <f t="shared" si="37"/>
        <v>0</v>
      </c>
    </row>
    <row r="202" spans="1:8">
      <c r="A202" s="4" t="s">
        <v>16</v>
      </c>
      <c r="B202" s="6">
        <v>6031</v>
      </c>
      <c r="C202" s="6">
        <v>3040</v>
      </c>
      <c r="D202" s="6">
        <v>2991</v>
      </c>
      <c r="E202" t="b">
        <f t="shared" si="34"/>
        <v>0</v>
      </c>
      <c r="F202" t="b">
        <f t="shared" si="35"/>
        <v>1</v>
      </c>
      <c r="G202" t="b">
        <f t="shared" si="36"/>
        <v>1</v>
      </c>
      <c r="H202" t="b">
        <f t="shared" si="37"/>
        <v>0</v>
      </c>
    </row>
    <row r="203" spans="1:8">
      <c r="A203" s="4" t="s">
        <v>17</v>
      </c>
      <c r="B203" s="6">
        <v>6951</v>
      </c>
      <c r="C203" s="6">
        <v>3451</v>
      </c>
      <c r="D203" s="6">
        <v>3500</v>
      </c>
      <c r="E203" t="b">
        <f t="shared" si="34"/>
        <v>0</v>
      </c>
      <c r="F203" t="b">
        <f t="shared" si="35"/>
        <v>1</v>
      </c>
      <c r="G203" t="b">
        <f t="shared" si="36"/>
        <v>1</v>
      </c>
      <c r="H203" t="b">
        <f t="shared" si="37"/>
        <v>0</v>
      </c>
    </row>
    <row r="204" spans="1:8">
      <c r="A204" s="4" t="s">
        <v>18</v>
      </c>
      <c r="B204" s="6">
        <v>6932</v>
      </c>
      <c r="C204" s="6">
        <v>3321</v>
      </c>
      <c r="D204" s="6">
        <v>3611</v>
      </c>
      <c r="E204" t="b">
        <f t="shared" si="34"/>
        <v>0</v>
      </c>
      <c r="F204" t="b">
        <f t="shared" si="35"/>
        <v>1</v>
      </c>
      <c r="G204" t="b">
        <f t="shared" si="36"/>
        <v>1</v>
      </c>
      <c r="H204" t="b">
        <f t="shared" si="37"/>
        <v>0</v>
      </c>
    </row>
    <row r="205" spans="1:8">
      <c r="A205" s="4" t="s">
        <v>19</v>
      </c>
      <c r="B205" s="6">
        <v>5379</v>
      </c>
      <c r="C205" s="6">
        <v>2396</v>
      </c>
      <c r="D205" s="6">
        <v>2983</v>
      </c>
      <c r="E205" t="b">
        <f t="shared" si="34"/>
        <v>0</v>
      </c>
      <c r="F205" t="b">
        <f t="shared" si="35"/>
        <v>1</v>
      </c>
      <c r="G205" t="b">
        <f t="shared" si="36"/>
        <v>1</v>
      </c>
      <c r="H205" t="b">
        <f t="shared" si="37"/>
        <v>0</v>
      </c>
    </row>
    <row r="206" spans="1:8">
      <c r="A206" s="4" t="s">
        <v>5</v>
      </c>
      <c r="B206" s="6">
        <v>11874</v>
      </c>
      <c r="C206" s="6">
        <v>4223</v>
      </c>
      <c r="D206" s="6">
        <v>7651</v>
      </c>
      <c r="E206" t="b">
        <f t="shared" si="34"/>
        <v>1</v>
      </c>
      <c r="F206" t="b">
        <f t="shared" si="35"/>
        <v>0</v>
      </c>
      <c r="G206" t="b">
        <f t="shared" si="36"/>
        <v>1</v>
      </c>
      <c r="H206" t="b">
        <f t="shared" si="37"/>
        <v>0</v>
      </c>
    </row>
    <row r="207" spans="1:8">
      <c r="A207" s="4" t="s">
        <v>4</v>
      </c>
      <c r="B207" s="6">
        <f>SUM(B205:B206)</f>
        <v>17253</v>
      </c>
      <c r="C207" s="6">
        <f>SUM(C205:C206)</f>
        <v>6619</v>
      </c>
      <c r="D207" s="6">
        <f t="shared" ref="D207" si="38">SUM(D205:D206)</f>
        <v>10634</v>
      </c>
      <c r="E207" t="b">
        <f t="shared" si="34"/>
        <v>1</v>
      </c>
      <c r="F207" t="b">
        <f t="shared" si="35"/>
        <v>1</v>
      </c>
      <c r="G207" t="b">
        <f t="shared" ref="G207:G208" si="39">IFERROR(IF(SEARCH("65+",A207)&gt;0,FALSE,TRUE),TRUE)</f>
        <v>0</v>
      </c>
      <c r="H207" t="b">
        <f t="shared" si="37"/>
        <v>0</v>
      </c>
    </row>
    <row r="208" spans="1:8">
      <c r="A208" s="4" t="s">
        <v>149</v>
      </c>
      <c r="B208" s="6">
        <v>89332</v>
      </c>
      <c r="C208" s="6">
        <v>43675</v>
      </c>
      <c r="D208" s="6">
        <v>45657</v>
      </c>
      <c r="E208" t="b">
        <f t="shared" si="34"/>
        <v>1</v>
      </c>
      <c r="F208" t="b">
        <f t="shared" si="35"/>
        <v>1</v>
      </c>
      <c r="G208" t="b">
        <f t="shared" si="39"/>
        <v>1</v>
      </c>
      <c r="H208" t="b">
        <f t="shared" si="37"/>
        <v>1</v>
      </c>
    </row>
    <row r="209" spans="1:8">
      <c r="A209" s="4" t="s">
        <v>6</v>
      </c>
      <c r="B209" s="6">
        <v>4363</v>
      </c>
      <c r="C209" s="6">
        <v>2223</v>
      </c>
      <c r="D209" s="6">
        <v>2140</v>
      </c>
      <c r="E209" t="b">
        <f t="shared" si="34"/>
        <v>0</v>
      </c>
      <c r="F209" t="b">
        <f t="shared" si="35"/>
        <v>1</v>
      </c>
      <c r="G209" t="b">
        <f t="shared" si="36"/>
        <v>1</v>
      </c>
      <c r="H209" t="b">
        <f t="shared" si="37"/>
        <v>0</v>
      </c>
    </row>
    <row r="210" spans="1:8">
      <c r="A210" s="4" t="s">
        <v>7</v>
      </c>
      <c r="B210" s="6">
        <v>4989</v>
      </c>
      <c r="C210" s="6">
        <v>2480</v>
      </c>
      <c r="D210" s="6">
        <v>2509</v>
      </c>
      <c r="E210" t="b">
        <f t="shared" si="34"/>
        <v>0</v>
      </c>
      <c r="F210" t="b">
        <f t="shared" si="35"/>
        <v>1</v>
      </c>
      <c r="G210" t="b">
        <f t="shared" si="36"/>
        <v>1</v>
      </c>
      <c r="H210" t="b">
        <f t="shared" si="37"/>
        <v>0</v>
      </c>
    </row>
    <row r="211" spans="1:8">
      <c r="A211" s="4" t="s">
        <v>8</v>
      </c>
      <c r="B211" s="6">
        <v>4637</v>
      </c>
      <c r="C211" s="6">
        <v>2403</v>
      </c>
      <c r="D211" s="6">
        <v>2234</v>
      </c>
      <c r="E211" t="b">
        <f t="shared" si="34"/>
        <v>0</v>
      </c>
      <c r="F211" t="b">
        <f t="shared" si="35"/>
        <v>1</v>
      </c>
      <c r="G211" t="b">
        <f t="shared" si="36"/>
        <v>1</v>
      </c>
      <c r="H211" t="b">
        <f t="shared" si="37"/>
        <v>0</v>
      </c>
    </row>
    <row r="212" spans="1:8">
      <c r="A212" s="4" t="s">
        <v>9</v>
      </c>
      <c r="B212" s="6">
        <v>4901</v>
      </c>
      <c r="C212" s="6">
        <v>2553</v>
      </c>
      <c r="D212" s="6">
        <v>2348</v>
      </c>
      <c r="E212" t="b">
        <f t="shared" si="34"/>
        <v>0</v>
      </c>
      <c r="F212" t="b">
        <f t="shared" si="35"/>
        <v>1</v>
      </c>
      <c r="G212" t="b">
        <f t="shared" si="36"/>
        <v>1</v>
      </c>
      <c r="H212" t="b">
        <f t="shared" si="37"/>
        <v>0</v>
      </c>
    </row>
    <row r="213" spans="1:8">
      <c r="A213" s="4" t="s">
        <v>10</v>
      </c>
      <c r="B213" s="6">
        <v>6276</v>
      </c>
      <c r="C213" s="6">
        <v>3201</v>
      </c>
      <c r="D213" s="6">
        <v>3075</v>
      </c>
      <c r="E213" t="b">
        <f t="shared" si="34"/>
        <v>0</v>
      </c>
      <c r="F213" t="b">
        <f t="shared" si="35"/>
        <v>1</v>
      </c>
      <c r="G213" t="b">
        <f t="shared" si="36"/>
        <v>1</v>
      </c>
      <c r="H213" t="b">
        <f t="shared" si="37"/>
        <v>0</v>
      </c>
    </row>
    <row r="214" spans="1:8">
      <c r="A214" s="4" t="s">
        <v>11</v>
      </c>
      <c r="B214" s="6">
        <v>6618</v>
      </c>
      <c r="C214" s="6">
        <v>3428</v>
      </c>
      <c r="D214" s="6">
        <v>3190</v>
      </c>
      <c r="E214" t="b">
        <f t="shared" si="34"/>
        <v>0</v>
      </c>
      <c r="F214" t="b">
        <f t="shared" si="35"/>
        <v>1</v>
      </c>
      <c r="G214" t="b">
        <f t="shared" si="36"/>
        <v>1</v>
      </c>
      <c r="H214" t="b">
        <f t="shared" si="37"/>
        <v>0</v>
      </c>
    </row>
    <row r="215" spans="1:8">
      <c r="A215" s="4" t="s">
        <v>12</v>
      </c>
      <c r="B215" s="6">
        <v>7214</v>
      </c>
      <c r="C215" s="6">
        <v>3769</v>
      </c>
      <c r="D215" s="6">
        <v>3445</v>
      </c>
      <c r="E215" t="b">
        <f t="shared" si="34"/>
        <v>0</v>
      </c>
      <c r="F215" t="b">
        <f t="shared" si="35"/>
        <v>1</v>
      </c>
      <c r="G215" t="b">
        <f t="shared" si="36"/>
        <v>1</v>
      </c>
      <c r="H215" t="b">
        <f t="shared" si="37"/>
        <v>0</v>
      </c>
    </row>
    <row r="216" spans="1:8">
      <c r="A216" s="4" t="s">
        <v>13</v>
      </c>
      <c r="B216" s="6">
        <v>6901</v>
      </c>
      <c r="C216" s="6">
        <v>3592</v>
      </c>
      <c r="D216" s="6">
        <v>3309</v>
      </c>
      <c r="E216" t="b">
        <f t="shared" si="34"/>
        <v>0</v>
      </c>
      <c r="F216" t="b">
        <f t="shared" si="35"/>
        <v>1</v>
      </c>
      <c r="G216" t="b">
        <f t="shared" si="36"/>
        <v>1</v>
      </c>
      <c r="H216" t="b">
        <f t="shared" si="37"/>
        <v>0</v>
      </c>
    </row>
    <row r="217" spans="1:8">
      <c r="A217" s="4" t="s">
        <v>14</v>
      </c>
      <c r="B217" s="6">
        <v>6265</v>
      </c>
      <c r="C217" s="6">
        <v>3269</v>
      </c>
      <c r="D217" s="6">
        <v>2996</v>
      </c>
      <c r="E217" t="b">
        <f t="shared" si="34"/>
        <v>0</v>
      </c>
      <c r="F217" t="b">
        <f t="shared" si="35"/>
        <v>1</v>
      </c>
      <c r="G217" t="b">
        <f t="shared" si="36"/>
        <v>1</v>
      </c>
      <c r="H217" t="b">
        <f t="shared" si="37"/>
        <v>0</v>
      </c>
    </row>
    <row r="218" spans="1:8">
      <c r="A218" s="4" t="s">
        <v>15</v>
      </c>
      <c r="B218" s="6">
        <v>5576</v>
      </c>
      <c r="C218" s="6">
        <v>2915</v>
      </c>
      <c r="D218" s="6">
        <v>2661</v>
      </c>
      <c r="E218" t="b">
        <f t="shared" si="34"/>
        <v>0</v>
      </c>
      <c r="F218" t="b">
        <f t="shared" si="35"/>
        <v>1</v>
      </c>
      <c r="G218" t="b">
        <f t="shared" si="36"/>
        <v>1</v>
      </c>
      <c r="H218" t="b">
        <f t="shared" si="37"/>
        <v>0</v>
      </c>
    </row>
    <row r="219" spans="1:8">
      <c r="A219" s="4" t="s">
        <v>16</v>
      </c>
      <c r="B219" s="6">
        <v>5415</v>
      </c>
      <c r="C219" s="6">
        <v>2741</v>
      </c>
      <c r="D219" s="6">
        <v>2674</v>
      </c>
      <c r="E219" t="b">
        <f t="shared" si="34"/>
        <v>0</v>
      </c>
      <c r="F219" t="b">
        <f t="shared" si="35"/>
        <v>1</v>
      </c>
      <c r="G219" t="b">
        <f t="shared" si="36"/>
        <v>1</v>
      </c>
      <c r="H219" t="b">
        <f t="shared" si="37"/>
        <v>0</v>
      </c>
    </row>
    <row r="220" spans="1:8">
      <c r="A220" s="4" t="s">
        <v>17</v>
      </c>
      <c r="B220" s="6">
        <v>6024</v>
      </c>
      <c r="C220" s="6">
        <v>2953</v>
      </c>
      <c r="D220" s="6">
        <v>3071</v>
      </c>
      <c r="E220" t="b">
        <f t="shared" si="34"/>
        <v>0</v>
      </c>
      <c r="F220" t="b">
        <f t="shared" si="35"/>
        <v>1</v>
      </c>
      <c r="G220" t="b">
        <f t="shared" si="36"/>
        <v>1</v>
      </c>
      <c r="H220" t="b">
        <f t="shared" si="37"/>
        <v>0</v>
      </c>
    </row>
    <row r="221" spans="1:8">
      <c r="A221" s="4" t="s">
        <v>18</v>
      </c>
      <c r="B221" s="6">
        <v>5972</v>
      </c>
      <c r="C221" s="6">
        <v>2891</v>
      </c>
      <c r="D221" s="6">
        <v>3081</v>
      </c>
      <c r="E221" t="b">
        <f t="shared" si="34"/>
        <v>0</v>
      </c>
      <c r="F221" t="b">
        <f t="shared" si="35"/>
        <v>1</v>
      </c>
      <c r="G221" t="b">
        <f t="shared" si="36"/>
        <v>1</v>
      </c>
      <c r="H221" t="b">
        <f t="shared" si="37"/>
        <v>0</v>
      </c>
    </row>
    <row r="222" spans="1:8">
      <c r="A222" s="4" t="s">
        <v>19</v>
      </c>
      <c r="B222" s="6">
        <v>4747</v>
      </c>
      <c r="C222" s="6">
        <v>2122</v>
      </c>
      <c r="D222" s="6">
        <v>2625</v>
      </c>
      <c r="E222" t="b">
        <f t="shared" si="34"/>
        <v>0</v>
      </c>
      <c r="F222" t="b">
        <f t="shared" si="35"/>
        <v>1</v>
      </c>
      <c r="G222" t="b">
        <f t="shared" si="36"/>
        <v>1</v>
      </c>
      <c r="H222" t="b">
        <f t="shared" si="37"/>
        <v>0</v>
      </c>
    </row>
    <row r="223" spans="1:8">
      <c r="A223" s="4" t="s">
        <v>5</v>
      </c>
      <c r="B223" s="6">
        <v>9434</v>
      </c>
      <c r="C223" s="6">
        <v>3135</v>
      </c>
      <c r="D223" s="6">
        <v>6299</v>
      </c>
      <c r="E223" t="b">
        <f t="shared" si="34"/>
        <v>1</v>
      </c>
      <c r="F223" t="b">
        <f t="shared" si="35"/>
        <v>0</v>
      </c>
      <c r="G223" t="b">
        <f t="shared" si="36"/>
        <v>1</v>
      </c>
      <c r="H223" t="b">
        <f t="shared" si="37"/>
        <v>0</v>
      </c>
    </row>
    <row r="224" spans="1:8">
      <c r="A224" s="4" t="s">
        <v>4</v>
      </c>
      <c r="B224" s="6">
        <f>SUM(B222:B223)</f>
        <v>14181</v>
      </c>
      <c r="C224" s="6">
        <f>SUM(C222:C223)</f>
        <v>5257</v>
      </c>
      <c r="D224" s="6">
        <f t="shared" ref="D224" si="40">SUM(D222:D223)</f>
        <v>8924</v>
      </c>
      <c r="E224" t="b">
        <f t="shared" si="34"/>
        <v>1</v>
      </c>
      <c r="F224" t="b">
        <f t="shared" si="35"/>
        <v>1</v>
      </c>
      <c r="G224" t="b">
        <f t="shared" ref="G224:G225" si="41">IFERROR(IF(SEARCH("65+",A224)&gt;0,FALSE,TRUE),TRUE)</f>
        <v>0</v>
      </c>
      <c r="H224" t="b">
        <f t="shared" si="37"/>
        <v>0</v>
      </c>
    </row>
    <row r="225" spans="1:8">
      <c r="A225" s="4" t="s">
        <v>150</v>
      </c>
      <c r="B225" s="6">
        <v>151679</v>
      </c>
      <c r="C225" s="6">
        <v>74250</v>
      </c>
      <c r="D225" s="6">
        <v>77429</v>
      </c>
      <c r="E225" t="b">
        <f t="shared" si="34"/>
        <v>1</v>
      </c>
      <c r="F225" t="b">
        <f t="shared" si="35"/>
        <v>1</v>
      </c>
      <c r="G225" t="b">
        <f t="shared" si="41"/>
        <v>1</v>
      </c>
      <c r="H225" t="b">
        <f t="shared" si="37"/>
        <v>1</v>
      </c>
    </row>
    <row r="226" spans="1:8">
      <c r="A226" s="4" t="s">
        <v>6</v>
      </c>
      <c r="B226" s="6">
        <v>7476</v>
      </c>
      <c r="C226" s="6">
        <v>3821</v>
      </c>
      <c r="D226" s="6">
        <v>3655</v>
      </c>
      <c r="E226" t="b">
        <f t="shared" si="34"/>
        <v>0</v>
      </c>
      <c r="F226" t="b">
        <f t="shared" si="35"/>
        <v>1</v>
      </c>
      <c r="G226" t="b">
        <f t="shared" si="36"/>
        <v>1</v>
      </c>
      <c r="H226" t="b">
        <f t="shared" si="37"/>
        <v>0</v>
      </c>
    </row>
    <row r="227" spans="1:8">
      <c r="A227" s="4" t="s">
        <v>7</v>
      </c>
      <c r="B227" s="6">
        <v>9048</v>
      </c>
      <c r="C227" s="6">
        <v>4668</v>
      </c>
      <c r="D227" s="6">
        <v>4380</v>
      </c>
      <c r="E227" t="b">
        <f t="shared" si="34"/>
        <v>0</v>
      </c>
      <c r="F227" t="b">
        <f t="shared" si="35"/>
        <v>1</v>
      </c>
      <c r="G227" t="b">
        <f t="shared" si="36"/>
        <v>1</v>
      </c>
      <c r="H227" t="b">
        <f t="shared" si="37"/>
        <v>0</v>
      </c>
    </row>
    <row r="228" spans="1:8">
      <c r="A228" s="4" t="s">
        <v>8</v>
      </c>
      <c r="B228" s="6">
        <v>8141</v>
      </c>
      <c r="C228" s="6">
        <v>4213</v>
      </c>
      <c r="D228" s="6">
        <v>3928</v>
      </c>
      <c r="E228" t="b">
        <f t="shared" si="34"/>
        <v>0</v>
      </c>
      <c r="F228" t="b">
        <f t="shared" si="35"/>
        <v>1</v>
      </c>
      <c r="G228" t="b">
        <f t="shared" si="36"/>
        <v>1</v>
      </c>
      <c r="H228" t="b">
        <f t="shared" si="37"/>
        <v>0</v>
      </c>
    </row>
    <row r="229" spans="1:8">
      <c r="A229" s="4" t="s">
        <v>9</v>
      </c>
      <c r="B229" s="6">
        <v>9099</v>
      </c>
      <c r="C229" s="6">
        <v>4720</v>
      </c>
      <c r="D229" s="6">
        <v>4379</v>
      </c>
      <c r="E229" t="b">
        <f t="shared" si="34"/>
        <v>0</v>
      </c>
      <c r="F229" t="b">
        <f t="shared" si="35"/>
        <v>1</v>
      </c>
      <c r="G229" t="b">
        <f t="shared" si="36"/>
        <v>1</v>
      </c>
      <c r="H229" t="b">
        <f t="shared" si="37"/>
        <v>0</v>
      </c>
    </row>
    <row r="230" spans="1:8">
      <c r="A230" s="4" t="s">
        <v>10</v>
      </c>
      <c r="B230" s="6">
        <v>10596</v>
      </c>
      <c r="C230" s="6">
        <v>5340</v>
      </c>
      <c r="D230" s="6">
        <v>5256</v>
      </c>
      <c r="E230" t="b">
        <f t="shared" si="34"/>
        <v>0</v>
      </c>
      <c r="F230" t="b">
        <f t="shared" si="35"/>
        <v>1</v>
      </c>
      <c r="G230" t="b">
        <f t="shared" si="36"/>
        <v>1</v>
      </c>
      <c r="H230" t="b">
        <f t="shared" si="37"/>
        <v>0</v>
      </c>
    </row>
    <row r="231" spans="1:8">
      <c r="A231" s="4" t="s">
        <v>11</v>
      </c>
      <c r="B231" s="6">
        <v>10871</v>
      </c>
      <c r="C231" s="6">
        <v>5541</v>
      </c>
      <c r="D231" s="6">
        <v>5330</v>
      </c>
      <c r="E231" t="b">
        <f t="shared" si="34"/>
        <v>0</v>
      </c>
      <c r="F231" t="b">
        <f t="shared" si="35"/>
        <v>1</v>
      </c>
      <c r="G231" t="b">
        <f t="shared" si="36"/>
        <v>1</v>
      </c>
      <c r="H231" t="b">
        <f t="shared" si="37"/>
        <v>0</v>
      </c>
    </row>
    <row r="232" spans="1:8">
      <c r="A232" s="4" t="s">
        <v>12</v>
      </c>
      <c r="B232" s="6">
        <v>11981</v>
      </c>
      <c r="C232" s="6">
        <v>6119</v>
      </c>
      <c r="D232" s="6">
        <v>5862</v>
      </c>
      <c r="E232" t="b">
        <f t="shared" si="34"/>
        <v>0</v>
      </c>
      <c r="F232" t="b">
        <f t="shared" si="35"/>
        <v>1</v>
      </c>
      <c r="G232" t="b">
        <f t="shared" si="36"/>
        <v>1</v>
      </c>
      <c r="H232" t="b">
        <f t="shared" si="37"/>
        <v>0</v>
      </c>
    </row>
    <row r="233" spans="1:8">
      <c r="A233" s="4" t="s">
        <v>13</v>
      </c>
      <c r="B233" s="6">
        <v>12126</v>
      </c>
      <c r="C233" s="6">
        <v>6170</v>
      </c>
      <c r="D233" s="6">
        <v>5956</v>
      </c>
      <c r="E233" t="b">
        <f t="shared" si="34"/>
        <v>0</v>
      </c>
      <c r="F233" t="b">
        <f t="shared" si="35"/>
        <v>1</v>
      </c>
      <c r="G233" t="b">
        <f t="shared" si="36"/>
        <v>1</v>
      </c>
      <c r="H233" t="b">
        <f t="shared" si="37"/>
        <v>0</v>
      </c>
    </row>
    <row r="234" spans="1:8">
      <c r="A234" s="4" t="s">
        <v>14</v>
      </c>
      <c r="B234" s="6">
        <v>11762</v>
      </c>
      <c r="C234" s="6">
        <v>5903</v>
      </c>
      <c r="D234" s="6">
        <v>5859</v>
      </c>
      <c r="E234" t="b">
        <f t="shared" si="34"/>
        <v>0</v>
      </c>
      <c r="F234" t="b">
        <f t="shared" si="35"/>
        <v>1</v>
      </c>
      <c r="G234" t="b">
        <f t="shared" si="36"/>
        <v>1</v>
      </c>
      <c r="H234" t="b">
        <f t="shared" si="37"/>
        <v>0</v>
      </c>
    </row>
    <row r="235" spans="1:8">
      <c r="A235" s="4" t="s">
        <v>15</v>
      </c>
      <c r="B235" s="6">
        <v>10031</v>
      </c>
      <c r="C235" s="6">
        <v>5188</v>
      </c>
      <c r="D235" s="6">
        <v>4843</v>
      </c>
      <c r="E235" t="b">
        <f t="shared" si="34"/>
        <v>0</v>
      </c>
      <c r="F235" t="b">
        <f t="shared" si="35"/>
        <v>1</v>
      </c>
      <c r="G235" t="b">
        <f t="shared" si="36"/>
        <v>1</v>
      </c>
      <c r="H235" t="b">
        <f t="shared" si="37"/>
        <v>0</v>
      </c>
    </row>
    <row r="236" spans="1:8">
      <c r="A236" s="4" t="s">
        <v>16</v>
      </c>
      <c r="B236" s="6">
        <v>9205</v>
      </c>
      <c r="C236" s="6">
        <v>4649</v>
      </c>
      <c r="D236" s="6">
        <v>4556</v>
      </c>
      <c r="E236" t="b">
        <f t="shared" si="34"/>
        <v>0</v>
      </c>
      <c r="F236" t="b">
        <f t="shared" si="35"/>
        <v>1</v>
      </c>
      <c r="G236" t="b">
        <f t="shared" si="36"/>
        <v>1</v>
      </c>
      <c r="H236" t="b">
        <f t="shared" si="37"/>
        <v>0</v>
      </c>
    </row>
    <row r="237" spans="1:8">
      <c r="A237" s="4" t="s">
        <v>17</v>
      </c>
      <c r="B237" s="6">
        <v>9893</v>
      </c>
      <c r="C237" s="6">
        <v>4933</v>
      </c>
      <c r="D237" s="6">
        <v>4960</v>
      </c>
      <c r="E237" t="b">
        <f t="shared" si="34"/>
        <v>0</v>
      </c>
      <c r="F237" t="b">
        <f t="shared" si="35"/>
        <v>1</v>
      </c>
      <c r="G237" t="b">
        <f t="shared" si="36"/>
        <v>1</v>
      </c>
      <c r="H237" t="b">
        <f t="shared" si="37"/>
        <v>0</v>
      </c>
    </row>
    <row r="238" spans="1:8">
      <c r="A238" s="4" t="s">
        <v>18</v>
      </c>
      <c r="B238" s="6">
        <v>9448</v>
      </c>
      <c r="C238" s="6">
        <v>4563</v>
      </c>
      <c r="D238" s="6">
        <v>4885</v>
      </c>
      <c r="E238" t="b">
        <f t="shared" si="34"/>
        <v>0</v>
      </c>
      <c r="F238" t="b">
        <f t="shared" si="35"/>
        <v>1</v>
      </c>
      <c r="G238" t="b">
        <f t="shared" si="36"/>
        <v>1</v>
      </c>
      <c r="H238" t="b">
        <f t="shared" si="37"/>
        <v>0</v>
      </c>
    </row>
    <row r="239" spans="1:8">
      <c r="A239" s="4" t="s">
        <v>19</v>
      </c>
      <c r="B239" s="6">
        <v>7318</v>
      </c>
      <c r="C239" s="6">
        <v>3277</v>
      </c>
      <c r="D239" s="6">
        <v>4041</v>
      </c>
      <c r="E239" t="b">
        <f t="shared" si="34"/>
        <v>0</v>
      </c>
      <c r="F239" t="b">
        <f t="shared" si="35"/>
        <v>1</v>
      </c>
      <c r="G239" t="b">
        <f t="shared" si="36"/>
        <v>1</v>
      </c>
      <c r="H239" t="b">
        <f t="shared" si="37"/>
        <v>0</v>
      </c>
    </row>
    <row r="240" spans="1:8">
      <c r="A240" s="4" t="s">
        <v>5</v>
      </c>
      <c r="B240" s="6">
        <v>14684</v>
      </c>
      <c r="C240" s="6">
        <v>5145</v>
      </c>
      <c r="D240" s="6">
        <v>9539</v>
      </c>
      <c r="E240" t="b">
        <f t="shared" si="34"/>
        <v>1</v>
      </c>
      <c r="F240" t="b">
        <f t="shared" si="35"/>
        <v>0</v>
      </c>
      <c r="G240" t="b">
        <f t="shared" si="36"/>
        <v>1</v>
      </c>
      <c r="H240" t="b">
        <f t="shared" si="37"/>
        <v>0</v>
      </c>
    </row>
    <row r="241" spans="1:8">
      <c r="A241" s="4" t="s">
        <v>4</v>
      </c>
      <c r="B241" s="6">
        <f>SUM(B239:B240)</f>
        <v>22002</v>
      </c>
      <c r="C241" s="6">
        <f>SUM(C239:C240)</f>
        <v>8422</v>
      </c>
      <c r="D241" s="6">
        <f t="shared" ref="D241" si="42">SUM(D239:D240)</f>
        <v>13580</v>
      </c>
      <c r="E241" t="b">
        <f t="shared" si="34"/>
        <v>1</v>
      </c>
      <c r="F241" t="b">
        <f t="shared" si="35"/>
        <v>1</v>
      </c>
      <c r="G241" t="b">
        <f t="shared" ref="G241:G242" si="43">IFERROR(IF(SEARCH("65+",A241)&gt;0,FALSE,TRUE),TRUE)</f>
        <v>0</v>
      </c>
      <c r="H241" t="b">
        <f t="shared" si="37"/>
        <v>0</v>
      </c>
    </row>
    <row r="242" spans="1:8">
      <c r="A242" s="4" t="s">
        <v>151</v>
      </c>
      <c r="B242" s="6">
        <v>57367</v>
      </c>
      <c r="C242" s="6">
        <v>28154</v>
      </c>
      <c r="D242" s="6">
        <v>29213</v>
      </c>
      <c r="E242" t="b">
        <f t="shared" si="34"/>
        <v>1</v>
      </c>
      <c r="F242" t="b">
        <f t="shared" si="35"/>
        <v>1</v>
      </c>
      <c r="G242" t="b">
        <f t="shared" si="43"/>
        <v>1</v>
      </c>
      <c r="H242" t="b">
        <f t="shared" si="37"/>
        <v>1</v>
      </c>
    </row>
    <row r="243" spans="1:8">
      <c r="A243" s="4" t="s">
        <v>6</v>
      </c>
      <c r="B243" s="6">
        <v>3118</v>
      </c>
      <c r="C243" s="6">
        <v>1565</v>
      </c>
      <c r="D243" s="6">
        <v>1553</v>
      </c>
      <c r="E243" t="b">
        <f t="shared" si="34"/>
        <v>0</v>
      </c>
      <c r="F243" t="b">
        <f t="shared" si="35"/>
        <v>1</v>
      </c>
      <c r="G243" t="b">
        <f t="shared" si="36"/>
        <v>1</v>
      </c>
      <c r="H243" t="b">
        <f t="shared" si="37"/>
        <v>0</v>
      </c>
    </row>
    <row r="244" spans="1:8">
      <c r="A244" s="4" t="s">
        <v>7</v>
      </c>
      <c r="B244" s="6">
        <v>3188</v>
      </c>
      <c r="C244" s="6">
        <v>1600</v>
      </c>
      <c r="D244" s="6">
        <v>1588</v>
      </c>
      <c r="E244" t="b">
        <f t="shared" si="34"/>
        <v>0</v>
      </c>
      <c r="F244" t="b">
        <f t="shared" si="35"/>
        <v>1</v>
      </c>
      <c r="G244" t="b">
        <f t="shared" si="36"/>
        <v>1</v>
      </c>
      <c r="H244" t="b">
        <f t="shared" si="37"/>
        <v>0</v>
      </c>
    </row>
    <row r="245" spans="1:8">
      <c r="A245" s="4" t="s">
        <v>8</v>
      </c>
      <c r="B245" s="6">
        <v>2952</v>
      </c>
      <c r="C245" s="6">
        <v>1463</v>
      </c>
      <c r="D245" s="6">
        <v>1489</v>
      </c>
      <c r="E245" t="b">
        <f t="shared" si="34"/>
        <v>0</v>
      </c>
      <c r="F245" t="b">
        <f t="shared" si="35"/>
        <v>1</v>
      </c>
      <c r="G245" t="b">
        <f t="shared" si="36"/>
        <v>1</v>
      </c>
      <c r="H245" t="b">
        <f t="shared" si="37"/>
        <v>0</v>
      </c>
    </row>
    <row r="246" spans="1:8">
      <c r="A246" s="4" t="s">
        <v>9</v>
      </c>
      <c r="B246" s="6">
        <v>3094</v>
      </c>
      <c r="C246" s="6">
        <v>1551</v>
      </c>
      <c r="D246" s="6">
        <v>1543</v>
      </c>
      <c r="E246" t="b">
        <f t="shared" si="34"/>
        <v>0</v>
      </c>
      <c r="F246" t="b">
        <f t="shared" si="35"/>
        <v>1</v>
      </c>
      <c r="G246" t="b">
        <f t="shared" si="36"/>
        <v>1</v>
      </c>
      <c r="H246" t="b">
        <f t="shared" si="37"/>
        <v>0</v>
      </c>
    </row>
    <row r="247" spans="1:8">
      <c r="A247" s="4" t="s">
        <v>10</v>
      </c>
      <c r="B247" s="6">
        <v>4120</v>
      </c>
      <c r="C247" s="6">
        <v>2147</v>
      </c>
      <c r="D247" s="6">
        <v>1973</v>
      </c>
      <c r="E247" t="b">
        <f t="shared" si="34"/>
        <v>0</v>
      </c>
      <c r="F247" t="b">
        <f t="shared" si="35"/>
        <v>1</v>
      </c>
      <c r="G247" t="b">
        <f t="shared" si="36"/>
        <v>1</v>
      </c>
      <c r="H247" t="b">
        <f t="shared" si="37"/>
        <v>0</v>
      </c>
    </row>
    <row r="248" spans="1:8">
      <c r="A248" s="4" t="s">
        <v>11</v>
      </c>
      <c r="B248" s="6">
        <v>4904</v>
      </c>
      <c r="C248" s="6">
        <v>2591</v>
      </c>
      <c r="D248" s="6">
        <v>2313</v>
      </c>
      <c r="E248" t="b">
        <f t="shared" si="34"/>
        <v>0</v>
      </c>
      <c r="F248" t="b">
        <f t="shared" si="35"/>
        <v>1</v>
      </c>
      <c r="G248" t="b">
        <f t="shared" si="36"/>
        <v>1</v>
      </c>
      <c r="H248" t="b">
        <f t="shared" si="37"/>
        <v>0</v>
      </c>
    </row>
    <row r="249" spans="1:8">
      <c r="A249" s="4" t="s">
        <v>12</v>
      </c>
      <c r="B249" s="6">
        <v>5196</v>
      </c>
      <c r="C249" s="6">
        <v>2713</v>
      </c>
      <c r="D249" s="6">
        <v>2483</v>
      </c>
      <c r="E249" t="b">
        <f t="shared" si="34"/>
        <v>0</v>
      </c>
      <c r="F249" t="b">
        <f t="shared" si="35"/>
        <v>1</v>
      </c>
      <c r="G249" t="b">
        <f t="shared" si="36"/>
        <v>1</v>
      </c>
      <c r="H249" t="b">
        <f t="shared" si="37"/>
        <v>0</v>
      </c>
    </row>
    <row r="250" spans="1:8">
      <c r="A250" s="4" t="s">
        <v>13</v>
      </c>
      <c r="B250" s="6">
        <v>4477</v>
      </c>
      <c r="C250" s="6">
        <v>2315</v>
      </c>
      <c r="D250" s="6">
        <v>2162</v>
      </c>
      <c r="E250" t="b">
        <f t="shared" si="34"/>
        <v>0</v>
      </c>
      <c r="F250" t="b">
        <f t="shared" si="35"/>
        <v>1</v>
      </c>
      <c r="G250" t="b">
        <f t="shared" si="36"/>
        <v>1</v>
      </c>
      <c r="H250" t="b">
        <f t="shared" si="37"/>
        <v>0</v>
      </c>
    </row>
    <row r="251" spans="1:8">
      <c r="A251" s="4" t="s">
        <v>14</v>
      </c>
      <c r="B251" s="6">
        <v>3720</v>
      </c>
      <c r="C251" s="6">
        <v>1907</v>
      </c>
      <c r="D251" s="6">
        <v>1813</v>
      </c>
      <c r="E251" t="b">
        <f t="shared" si="34"/>
        <v>0</v>
      </c>
      <c r="F251" t="b">
        <f t="shared" si="35"/>
        <v>1</v>
      </c>
      <c r="G251" t="b">
        <f t="shared" si="36"/>
        <v>1</v>
      </c>
      <c r="H251" t="b">
        <f t="shared" si="37"/>
        <v>0</v>
      </c>
    </row>
    <row r="252" spans="1:8">
      <c r="A252" s="4" t="s">
        <v>15</v>
      </c>
      <c r="B252" s="6">
        <v>3388</v>
      </c>
      <c r="C252" s="6">
        <v>1673</v>
      </c>
      <c r="D252" s="6">
        <v>1715</v>
      </c>
      <c r="E252" t="b">
        <f t="shared" si="34"/>
        <v>0</v>
      </c>
      <c r="F252" t="b">
        <f t="shared" si="35"/>
        <v>1</v>
      </c>
      <c r="G252" t="b">
        <f t="shared" si="36"/>
        <v>1</v>
      </c>
      <c r="H252" t="b">
        <f t="shared" si="37"/>
        <v>0</v>
      </c>
    </row>
    <row r="253" spans="1:8">
      <c r="A253" s="4" t="s">
        <v>16</v>
      </c>
      <c r="B253" s="6">
        <v>3996</v>
      </c>
      <c r="C253" s="6">
        <v>1911</v>
      </c>
      <c r="D253" s="6">
        <v>2085</v>
      </c>
      <c r="E253" t="b">
        <f t="shared" si="34"/>
        <v>0</v>
      </c>
      <c r="F253" t="b">
        <f t="shared" si="35"/>
        <v>1</v>
      </c>
      <c r="G253" t="b">
        <f t="shared" si="36"/>
        <v>1</v>
      </c>
      <c r="H253" t="b">
        <f t="shared" si="37"/>
        <v>0</v>
      </c>
    </row>
    <row r="254" spans="1:8">
      <c r="A254" s="4" t="s">
        <v>17</v>
      </c>
      <c r="B254" s="6">
        <v>4414</v>
      </c>
      <c r="C254" s="6">
        <v>2171</v>
      </c>
      <c r="D254" s="6">
        <v>2243</v>
      </c>
      <c r="E254" t="b">
        <f t="shared" si="34"/>
        <v>0</v>
      </c>
      <c r="F254" t="b">
        <f t="shared" si="35"/>
        <v>1</v>
      </c>
      <c r="G254" t="b">
        <f t="shared" si="36"/>
        <v>1</v>
      </c>
      <c r="H254" t="b">
        <f t="shared" si="37"/>
        <v>0</v>
      </c>
    </row>
    <row r="255" spans="1:8">
      <c r="A255" s="4" t="s">
        <v>18</v>
      </c>
      <c r="B255" s="6">
        <v>3764</v>
      </c>
      <c r="C255" s="6">
        <v>1830</v>
      </c>
      <c r="D255" s="6">
        <v>1934</v>
      </c>
      <c r="E255" t="b">
        <f t="shared" si="34"/>
        <v>0</v>
      </c>
      <c r="F255" t="b">
        <f t="shared" si="35"/>
        <v>1</v>
      </c>
      <c r="G255" t="b">
        <f t="shared" si="36"/>
        <v>1</v>
      </c>
      <c r="H255" t="b">
        <f t="shared" si="37"/>
        <v>0</v>
      </c>
    </row>
    <row r="256" spans="1:8">
      <c r="A256" s="4" t="s">
        <v>19</v>
      </c>
      <c r="B256" s="6">
        <v>2610</v>
      </c>
      <c r="C256" s="6">
        <v>1220</v>
      </c>
      <c r="D256" s="6">
        <v>1390</v>
      </c>
      <c r="E256" t="b">
        <f t="shared" si="34"/>
        <v>0</v>
      </c>
      <c r="F256" t="b">
        <f t="shared" si="35"/>
        <v>1</v>
      </c>
      <c r="G256" t="b">
        <f t="shared" si="36"/>
        <v>1</v>
      </c>
      <c r="H256" t="b">
        <f t="shared" si="37"/>
        <v>0</v>
      </c>
    </row>
    <row r="257" spans="1:8">
      <c r="A257" s="4" t="s">
        <v>5</v>
      </c>
      <c r="B257" s="6">
        <v>4426</v>
      </c>
      <c r="C257" s="6">
        <v>1497</v>
      </c>
      <c r="D257" s="6">
        <v>2929</v>
      </c>
      <c r="E257" t="b">
        <f t="shared" si="34"/>
        <v>1</v>
      </c>
      <c r="F257" t="b">
        <f t="shared" si="35"/>
        <v>0</v>
      </c>
      <c r="G257" t="b">
        <f t="shared" si="36"/>
        <v>1</v>
      </c>
      <c r="H257" t="b">
        <f t="shared" si="37"/>
        <v>0</v>
      </c>
    </row>
    <row r="258" spans="1:8">
      <c r="A258" s="4" t="s">
        <v>4</v>
      </c>
      <c r="B258" s="6">
        <f>SUM(B256:B257)</f>
        <v>7036</v>
      </c>
      <c r="C258" s="6">
        <f>SUM(C256:C257)</f>
        <v>2717</v>
      </c>
      <c r="D258" s="6">
        <f t="shared" ref="D258" si="44">SUM(D256:D257)</f>
        <v>4319</v>
      </c>
      <c r="E258" t="b">
        <f t="shared" si="34"/>
        <v>1</v>
      </c>
      <c r="F258" t="b">
        <f t="shared" si="35"/>
        <v>1</v>
      </c>
      <c r="G258" t="b">
        <f t="shared" ref="G258:G259" si="45">IFERROR(IF(SEARCH("65+",A258)&gt;0,FALSE,TRUE),TRUE)</f>
        <v>0</v>
      </c>
      <c r="H258" t="b">
        <f t="shared" si="37"/>
        <v>0</v>
      </c>
    </row>
    <row r="259" spans="1:8">
      <c r="A259" s="4" t="s">
        <v>152</v>
      </c>
      <c r="B259" s="6">
        <v>108382</v>
      </c>
      <c r="C259" s="6">
        <v>53924</v>
      </c>
      <c r="D259" s="6">
        <v>54458</v>
      </c>
      <c r="E259" t="b">
        <f t="shared" si="34"/>
        <v>1</v>
      </c>
      <c r="F259" t="b">
        <f t="shared" si="35"/>
        <v>1</v>
      </c>
      <c r="G259" t="b">
        <f t="shared" si="45"/>
        <v>1</v>
      </c>
      <c r="H259" t="b">
        <f t="shared" si="37"/>
        <v>1</v>
      </c>
    </row>
    <row r="260" spans="1:8">
      <c r="A260" s="4" t="s">
        <v>6</v>
      </c>
      <c r="B260" s="6">
        <v>6065</v>
      </c>
      <c r="C260" s="6">
        <v>3109</v>
      </c>
      <c r="D260" s="6">
        <v>2956</v>
      </c>
      <c r="E260" t="b">
        <f t="shared" si="34"/>
        <v>0</v>
      </c>
      <c r="F260" t="b">
        <f t="shared" si="35"/>
        <v>1</v>
      </c>
      <c r="G260" t="b">
        <f t="shared" si="36"/>
        <v>1</v>
      </c>
      <c r="H260" t="b">
        <f t="shared" si="37"/>
        <v>0</v>
      </c>
    </row>
    <row r="261" spans="1:8">
      <c r="A261" s="4" t="s">
        <v>7</v>
      </c>
      <c r="B261" s="6">
        <v>6496</v>
      </c>
      <c r="C261" s="6">
        <v>3310</v>
      </c>
      <c r="D261" s="6">
        <v>3186</v>
      </c>
      <c r="E261" t="b">
        <f t="shared" ref="E261:E324" si="46">IFERROR(IF(SEARCH(" - ",A261)&gt;0,FALSE,TRUE),TRUE)</f>
        <v>0</v>
      </c>
      <c r="F261" t="b">
        <f t="shared" ref="F261:F324" si="47">IFERROR(IF(SEARCH(" 70 ",A261)&gt;0,FALSE,TRUE),TRUE)</f>
        <v>1</v>
      </c>
      <c r="G261" t="b">
        <f t="shared" ref="G261:G324" si="48">IFERROR(IF(SEARCH(" 65+ ",A261)&gt;0,FALSE,TRUE),TRUE)</f>
        <v>1</v>
      </c>
      <c r="H261" t="b">
        <f t="shared" ref="H261:H324" si="49">AND(E261:G261)</f>
        <v>0</v>
      </c>
    </row>
    <row r="262" spans="1:8">
      <c r="A262" s="4" t="s">
        <v>8</v>
      </c>
      <c r="B262" s="6">
        <v>6038</v>
      </c>
      <c r="C262" s="6">
        <v>3115</v>
      </c>
      <c r="D262" s="6">
        <v>2923</v>
      </c>
      <c r="E262" t="b">
        <f t="shared" si="46"/>
        <v>0</v>
      </c>
      <c r="F262" t="b">
        <f t="shared" si="47"/>
        <v>1</v>
      </c>
      <c r="G262" t="b">
        <f t="shared" si="48"/>
        <v>1</v>
      </c>
      <c r="H262" t="b">
        <f t="shared" si="49"/>
        <v>0</v>
      </c>
    </row>
    <row r="263" spans="1:8">
      <c r="A263" s="4" t="s">
        <v>9</v>
      </c>
      <c r="B263" s="6">
        <v>6849</v>
      </c>
      <c r="C263" s="6">
        <v>3509</v>
      </c>
      <c r="D263" s="6">
        <v>3340</v>
      </c>
      <c r="E263" t="b">
        <f t="shared" si="46"/>
        <v>0</v>
      </c>
      <c r="F263" t="b">
        <f t="shared" si="47"/>
        <v>1</v>
      </c>
      <c r="G263" t="b">
        <f t="shared" si="48"/>
        <v>1</v>
      </c>
      <c r="H263" t="b">
        <f t="shared" si="49"/>
        <v>0</v>
      </c>
    </row>
    <row r="264" spans="1:8">
      <c r="A264" s="4" t="s">
        <v>10</v>
      </c>
      <c r="B264" s="6">
        <v>8171</v>
      </c>
      <c r="C264" s="6">
        <v>4236</v>
      </c>
      <c r="D264" s="6">
        <v>3935</v>
      </c>
      <c r="E264" t="b">
        <f t="shared" si="46"/>
        <v>0</v>
      </c>
      <c r="F264" t="b">
        <f t="shared" si="47"/>
        <v>1</v>
      </c>
      <c r="G264" t="b">
        <f t="shared" si="48"/>
        <v>1</v>
      </c>
      <c r="H264" t="b">
        <f t="shared" si="49"/>
        <v>0</v>
      </c>
    </row>
    <row r="265" spans="1:8">
      <c r="A265" s="4" t="s">
        <v>11</v>
      </c>
      <c r="B265" s="6">
        <v>8711</v>
      </c>
      <c r="C265" s="6">
        <v>4590</v>
      </c>
      <c r="D265" s="6">
        <v>4121</v>
      </c>
      <c r="E265" t="b">
        <f t="shared" si="46"/>
        <v>0</v>
      </c>
      <c r="F265" t="b">
        <f t="shared" si="47"/>
        <v>1</v>
      </c>
      <c r="G265" t="b">
        <f t="shared" si="48"/>
        <v>1</v>
      </c>
      <c r="H265" t="b">
        <f t="shared" si="49"/>
        <v>0</v>
      </c>
    </row>
    <row r="266" spans="1:8">
      <c r="A266" s="4" t="s">
        <v>12</v>
      </c>
      <c r="B266" s="6">
        <v>8596</v>
      </c>
      <c r="C266" s="6">
        <v>4596</v>
      </c>
      <c r="D266" s="6">
        <v>4000</v>
      </c>
      <c r="E266" t="b">
        <f t="shared" si="46"/>
        <v>0</v>
      </c>
      <c r="F266" t="b">
        <f t="shared" si="47"/>
        <v>1</v>
      </c>
      <c r="G266" t="b">
        <f t="shared" si="48"/>
        <v>1</v>
      </c>
      <c r="H266" t="b">
        <f t="shared" si="49"/>
        <v>0</v>
      </c>
    </row>
    <row r="267" spans="1:8">
      <c r="A267" s="4" t="s">
        <v>13</v>
      </c>
      <c r="B267" s="6">
        <v>7899</v>
      </c>
      <c r="C267" s="6">
        <v>4201</v>
      </c>
      <c r="D267" s="6">
        <v>3698</v>
      </c>
      <c r="E267" t="b">
        <f t="shared" si="46"/>
        <v>0</v>
      </c>
      <c r="F267" t="b">
        <f t="shared" si="47"/>
        <v>1</v>
      </c>
      <c r="G267" t="b">
        <f t="shared" si="48"/>
        <v>1</v>
      </c>
      <c r="H267" t="b">
        <f t="shared" si="49"/>
        <v>0</v>
      </c>
    </row>
    <row r="268" spans="1:8">
      <c r="A268" s="4" t="s">
        <v>14</v>
      </c>
      <c r="B268" s="6">
        <v>7177</v>
      </c>
      <c r="C268" s="6">
        <v>3730</v>
      </c>
      <c r="D268" s="6">
        <v>3447</v>
      </c>
      <c r="E268" t="b">
        <f t="shared" si="46"/>
        <v>0</v>
      </c>
      <c r="F268" t="b">
        <f t="shared" si="47"/>
        <v>1</v>
      </c>
      <c r="G268" t="b">
        <f t="shared" si="48"/>
        <v>1</v>
      </c>
      <c r="H268" t="b">
        <f t="shared" si="49"/>
        <v>0</v>
      </c>
    </row>
    <row r="269" spans="1:8">
      <c r="A269" s="4" t="s">
        <v>15</v>
      </c>
      <c r="B269" s="6">
        <v>6311</v>
      </c>
      <c r="C269" s="6">
        <v>3283</v>
      </c>
      <c r="D269" s="6">
        <v>3028</v>
      </c>
      <c r="E269" t="b">
        <f t="shared" si="46"/>
        <v>0</v>
      </c>
      <c r="F269" t="b">
        <f t="shared" si="47"/>
        <v>1</v>
      </c>
      <c r="G269" t="b">
        <f t="shared" si="48"/>
        <v>1</v>
      </c>
      <c r="H269" t="b">
        <f t="shared" si="49"/>
        <v>0</v>
      </c>
    </row>
    <row r="270" spans="1:8">
      <c r="A270" s="4" t="s">
        <v>16</v>
      </c>
      <c r="B270" s="6">
        <v>6434</v>
      </c>
      <c r="C270" s="6">
        <v>3353</v>
      </c>
      <c r="D270" s="6">
        <v>3081</v>
      </c>
      <c r="E270" t="b">
        <f t="shared" si="46"/>
        <v>0</v>
      </c>
      <c r="F270" t="b">
        <f t="shared" si="47"/>
        <v>1</v>
      </c>
      <c r="G270" t="b">
        <f t="shared" si="48"/>
        <v>1</v>
      </c>
      <c r="H270" t="b">
        <f t="shared" si="49"/>
        <v>0</v>
      </c>
    </row>
    <row r="271" spans="1:8">
      <c r="A271" s="4" t="s">
        <v>17</v>
      </c>
      <c r="B271" s="6">
        <v>6903</v>
      </c>
      <c r="C271" s="6">
        <v>3472</v>
      </c>
      <c r="D271" s="6">
        <v>3431</v>
      </c>
      <c r="E271" t="b">
        <f t="shared" si="46"/>
        <v>0</v>
      </c>
      <c r="F271" t="b">
        <f t="shared" si="47"/>
        <v>1</v>
      </c>
      <c r="G271" t="b">
        <f t="shared" si="48"/>
        <v>1</v>
      </c>
      <c r="H271" t="b">
        <f t="shared" si="49"/>
        <v>0</v>
      </c>
    </row>
    <row r="272" spans="1:8">
      <c r="A272" s="4" t="s">
        <v>18</v>
      </c>
      <c r="B272" s="6">
        <v>6559</v>
      </c>
      <c r="C272" s="6">
        <v>3118</v>
      </c>
      <c r="D272" s="6">
        <v>3441</v>
      </c>
      <c r="E272" t="b">
        <f t="shared" si="46"/>
        <v>0</v>
      </c>
      <c r="F272" t="b">
        <f t="shared" si="47"/>
        <v>1</v>
      </c>
      <c r="G272" t="b">
        <f t="shared" si="48"/>
        <v>1</v>
      </c>
      <c r="H272" t="b">
        <f t="shared" si="49"/>
        <v>0</v>
      </c>
    </row>
    <row r="273" spans="1:8">
      <c r="A273" s="4" t="s">
        <v>19</v>
      </c>
      <c r="B273" s="6">
        <v>5342</v>
      </c>
      <c r="C273" s="6">
        <v>2373</v>
      </c>
      <c r="D273" s="6">
        <v>2969</v>
      </c>
      <c r="E273" t="b">
        <f t="shared" si="46"/>
        <v>0</v>
      </c>
      <c r="F273" t="b">
        <f t="shared" si="47"/>
        <v>1</v>
      </c>
      <c r="G273" t="b">
        <f t="shared" si="48"/>
        <v>1</v>
      </c>
      <c r="H273" t="b">
        <f t="shared" si="49"/>
        <v>0</v>
      </c>
    </row>
    <row r="274" spans="1:8">
      <c r="A274" s="4" t="s">
        <v>5</v>
      </c>
      <c r="B274" s="6">
        <v>10831</v>
      </c>
      <c r="C274" s="6">
        <v>3929</v>
      </c>
      <c r="D274" s="6">
        <v>6902</v>
      </c>
      <c r="E274" t="b">
        <f t="shared" si="46"/>
        <v>1</v>
      </c>
      <c r="F274" t="b">
        <f t="shared" si="47"/>
        <v>0</v>
      </c>
      <c r="G274" t="b">
        <f t="shared" si="48"/>
        <v>1</v>
      </c>
      <c r="H274" t="b">
        <f t="shared" si="49"/>
        <v>0</v>
      </c>
    </row>
    <row r="275" spans="1:8">
      <c r="A275" s="4" t="s">
        <v>4</v>
      </c>
      <c r="B275" s="6">
        <f>SUM(B273:B274)</f>
        <v>16173</v>
      </c>
      <c r="C275" s="6">
        <f>SUM(C273:C274)</f>
        <v>6302</v>
      </c>
      <c r="D275" s="6">
        <f t="shared" ref="D275" si="50">SUM(D273:D274)</f>
        <v>9871</v>
      </c>
      <c r="E275" t="b">
        <f t="shared" si="46"/>
        <v>1</v>
      </c>
      <c r="F275" t="b">
        <f t="shared" si="47"/>
        <v>1</v>
      </c>
      <c r="G275" t="b">
        <f t="shared" ref="G275:G276" si="51">IFERROR(IF(SEARCH("65+",A275)&gt;0,FALSE,TRUE),TRUE)</f>
        <v>0</v>
      </c>
      <c r="H275" t="b">
        <f t="shared" si="49"/>
        <v>0</v>
      </c>
    </row>
    <row r="276" spans="1:8">
      <c r="A276" s="4" t="s">
        <v>153</v>
      </c>
      <c r="B276" s="6">
        <v>60764</v>
      </c>
      <c r="C276" s="6">
        <v>29707</v>
      </c>
      <c r="D276" s="6">
        <v>31057</v>
      </c>
      <c r="E276" t="b">
        <f t="shared" si="46"/>
        <v>1</v>
      </c>
      <c r="F276" t="b">
        <f t="shared" si="47"/>
        <v>1</v>
      </c>
      <c r="G276" t="b">
        <f t="shared" si="51"/>
        <v>1</v>
      </c>
      <c r="H276" t="b">
        <f t="shared" si="49"/>
        <v>1</v>
      </c>
    </row>
    <row r="277" spans="1:8">
      <c r="A277" s="4" t="s">
        <v>6</v>
      </c>
      <c r="B277" s="6">
        <v>2762</v>
      </c>
      <c r="C277" s="6">
        <v>1412</v>
      </c>
      <c r="D277" s="6">
        <v>1350</v>
      </c>
      <c r="E277" t="b">
        <f t="shared" si="46"/>
        <v>0</v>
      </c>
      <c r="F277" t="b">
        <f t="shared" si="47"/>
        <v>1</v>
      </c>
      <c r="G277" t="b">
        <f t="shared" si="48"/>
        <v>1</v>
      </c>
      <c r="H277" t="b">
        <f t="shared" si="49"/>
        <v>0</v>
      </c>
    </row>
    <row r="278" spans="1:8">
      <c r="A278" s="4" t="s">
        <v>7</v>
      </c>
      <c r="B278" s="6">
        <v>3195</v>
      </c>
      <c r="C278" s="6">
        <v>1630</v>
      </c>
      <c r="D278" s="6">
        <v>1565</v>
      </c>
      <c r="E278" t="b">
        <f t="shared" si="46"/>
        <v>0</v>
      </c>
      <c r="F278" t="b">
        <f t="shared" si="47"/>
        <v>1</v>
      </c>
      <c r="G278" t="b">
        <f t="shared" si="48"/>
        <v>1</v>
      </c>
      <c r="H278" t="b">
        <f t="shared" si="49"/>
        <v>0</v>
      </c>
    </row>
    <row r="279" spans="1:8">
      <c r="A279" s="4" t="s">
        <v>8</v>
      </c>
      <c r="B279" s="6">
        <v>2993</v>
      </c>
      <c r="C279" s="6">
        <v>1494</v>
      </c>
      <c r="D279" s="6">
        <v>1499</v>
      </c>
      <c r="E279" t="b">
        <f t="shared" si="46"/>
        <v>0</v>
      </c>
      <c r="F279" t="b">
        <f t="shared" si="47"/>
        <v>1</v>
      </c>
      <c r="G279" t="b">
        <f t="shared" si="48"/>
        <v>1</v>
      </c>
      <c r="H279" t="b">
        <f t="shared" si="49"/>
        <v>0</v>
      </c>
    </row>
    <row r="280" spans="1:8">
      <c r="A280" s="4" t="s">
        <v>9</v>
      </c>
      <c r="B280" s="6">
        <v>2990</v>
      </c>
      <c r="C280" s="6">
        <v>1542</v>
      </c>
      <c r="D280" s="6">
        <v>1448</v>
      </c>
      <c r="E280" t="b">
        <f t="shared" si="46"/>
        <v>0</v>
      </c>
      <c r="F280" t="b">
        <f t="shared" si="47"/>
        <v>1</v>
      </c>
      <c r="G280" t="b">
        <f t="shared" si="48"/>
        <v>1</v>
      </c>
      <c r="H280" t="b">
        <f t="shared" si="49"/>
        <v>0</v>
      </c>
    </row>
    <row r="281" spans="1:8">
      <c r="A281" s="4" t="s">
        <v>10</v>
      </c>
      <c r="B281" s="6">
        <v>4519</v>
      </c>
      <c r="C281" s="6">
        <v>2314</v>
      </c>
      <c r="D281" s="6">
        <v>2205</v>
      </c>
      <c r="E281" t="b">
        <f t="shared" si="46"/>
        <v>0</v>
      </c>
      <c r="F281" t="b">
        <f t="shared" si="47"/>
        <v>1</v>
      </c>
      <c r="G281" t="b">
        <f t="shared" si="48"/>
        <v>1</v>
      </c>
      <c r="H281" t="b">
        <f t="shared" si="49"/>
        <v>0</v>
      </c>
    </row>
    <row r="282" spans="1:8">
      <c r="A282" s="4" t="s">
        <v>11</v>
      </c>
      <c r="B282" s="6">
        <v>4518</v>
      </c>
      <c r="C282" s="6">
        <v>2381</v>
      </c>
      <c r="D282" s="6">
        <v>2137</v>
      </c>
      <c r="E282" t="b">
        <f t="shared" si="46"/>
        <v>0</v>
      </c>
      <c r="F282" t="b">
        <f t="shared" si="47"/>
        <v>1</v>
      </c>
      <c r="G282" t="b">
        <f t="shared" si="48"/>
        <v>1</v>
      </c>
      <c r="H282" t="b">
        <f t="shared" si="49"/>
        <v>0</v>
      </c>
    </row>
    <row r="283" spans="1:8">
      <c r="A283" s="4" t="s">
        <v>12</v>
      </c>
      <c r="B283" s="6">
        <v>4661</v>
      </c>
      <c r="C283" s="6">
        <v>2419</v>
      </c>
      <c r="D283" s="6">
        <v>2242</v>
      </c>
      <c r="E283" t="b">
        <f t="shared" si="46"/>
        <v>0</v>
      </c>
      <c r="F283" t="b">
        <f t="shared" si="47"/>
        <v>1</v>
      </c>
      <c r="G283" t="b">
        <f t="shared" si="48"/>
        <v>1</v>
      </c>
      <c r="H283" t="b">
        <f t="shared" si="49"/>
        <v>0</v>
      </c>
    </row>
    <row r="284" spans="1:8">
      <c r="A284" s="4" t="s">
        <v>13</v>
      </c>
      <c r="B284" s="6">
        <v>4572</v>
      </c>
      <c r="C284" s="6">
        <v>2379</v>
      </c>
      <c r="D284" s="6">
        <v>2193</v>
      </c>
      <c r="E284" t="b">
        <f t="shared" si="46"/>
        <v>0</v>
      </c>
      <c r="F284" t="b">
        <f t="shared" si="47"/>
        <v>1</v>
      </c>
      <c r="G284" t="b">
        <f t="shared" si="48"/>
        <v>1</v>
      </c>
      <c r="H284" t="b">
        <f t="shared" si="49"/>
        <v>0</v>
      </c>
    </row>
    <row r="285" spans="1:8">
      <c r="A285" s="4" t="s">
        <v>14</v>
      </c>
      <c r="B285" s="6">
        <v>4161</v>
      </c>
      <c r="C285" s="6">
        <v>2135</v>
      </c>
      <c r="D285" s="6">
        <v>2026</v>
      </c>
      <c r="E285" t="b">
        <f t="shared" si="46"/>
        <v>0</v>
      </c>
      <c r="F285" t="b">
        <f t="shared" si="47"/>
        <v>1</v>
      </c>
      <c r="G285" t="b">
        <f t="shared" si="48"/>
        <v>1</v>
      </c>
      <c r="H285" t="b">
        <f t="shared" si="49"/>
        <v>0</v>
      </c>
    </row>
    <row r="286" spans="1:8">
      <c r="A286" s="4" t="s">
        <v>15</v>
      </c>
      <c r="B286" s="6">
        <v>3655</v>
      </c>
      <c r="C286" s="6">
        <v>1889</v>
      </c>
      <c r="D286" s="6">
        <v>1766</v>
      </c>
      <c r="E286" t="b">
        <f t="shared" si="46"/>
        <v>0</v>
      </c>
      <c r="F286" t="b">
        <f t="shared" si="47"/>
        <v>1</v>
      </c>
      <c r="G286" t="b">
        <f t="shared" si="48"/>
        <v>1</v>
      </c>
      <c r="H286" t="b">
        <f t="shared" si="49"/>
        <v>0</v>
      </c>
    </row>
    <row r="287" spans="1:8">
      <c r="A287" s="4" t="s">
        <v>16</v>
      </c>
      <c r="B287" s="6">
        <v>3695</v>
      </c>
      <c r="C287" s="6">
        <v>1877</v>
      </c>
      <c r="D287" s="6">
        <v>1818</v>
      </c>
      <c r="E287" t="b">
        <f t="shared" si="46"/>
        <v>0</v>
      </c>
      <c r="F287" t="b">
        <f t="shared" si="47"/>
        <v>1</v>
      </c>
      <c r="G287" t="b">
        <f t="shared" si="48"/>
        <v>1</v>
      </c>
      <c r="H287" t="b">
        <f t="shared" si="49"/>
        <v>0</v>
      </c>
    </row>
    <row r="288" spans="1:8">
      <c r="A288" s="4" t="s">
        <v>17</v>
      </c>
      <c r="B288" s="6">
        <v>4348</v>
      </c>
      <c r="C288" s="6">
        <v>2137</v>
      </c>
      <c r="D288" s="6">
        <v>2211</v>
      </c>
      <c r="E288" t="b">
        <f t="shared" si="46"/>
        <v>0</v>
      </c>
      <c r="F288" t="b">
        <f t="shared" si="47"/>
        <v>1</v>
      </c>
      <c r="G288" t="b">
        <f t="shared" si="48"/>
        <v>1</v>
      </c>
      <c r="H288" t="b">
        <f t="shared" si="49"/>
        <v>0</v>
      </c>
    </row>
    <row r="289" spans="1:8">
      <c r="A289" s="4" t="s">
        <v>18</v>
      </c>
      <c r="B289" s="6">
        <v>4381</v>
      </c>
      <c r="C289" s="6">
        <v>2136</v>
      </c>
      <c r="D289" s="6">
        <v>2245</v>
      </c>
      <c r="E289" t="b">
        <f t="shared" si="46"/>
        <v>0</v>
      </c>
      <c r="F289" t="b">
        <f t="shared" si="47"/>
        <v>1</v>
      </c>
      <c r="G289" t="b">
        <f t="shared" si="48"/>
        <v>1</v>
      </c>
      <c r="H289" t="b">
        <f t="shared" si="49"/>
        <v>0</v>
      </c>
    </row>
    <row r="290" spans="1:8">
      <c r="A290" s="4" t="s">
        <v>19</v>
      </c>
      <c r="B290" s="6">
        <v>3481</v>
      </c>
      <c r="C290" s="6">
        <v>1567</v>
      </c>
      <c r="D290" s="6">
        <v>1914</v>
      </c>
      <c r="E290" t="b">
        <f t="shared" si="46"/>
        <v>0</v>
      </c>
      <c r="F290" t="b">
        <f t="shared" si="47"/>
        <v>1</v>
      </c>
      <c r="G290" t="b">
        <f t="shared" si="48"/>
        <v>1</v>
      </c>
      <c r="H290" t="b">
        <f t="shared" si="49"/>
        <v>0</v>
      </c>
    </row>
    <row r="291" spans="1:8">
      <c r="A291" s="4" t="s">
        <v>5</v>
      </c>
      <c r="B291" s="6">
        <v>6833</v>
      </c>
      <c r="C291" s="6">
        <v>2395</v>
      </c>
      <c r="D291" s="6">
        <v>4438</v>
      </c>
      <c r="E291" t="b">
        <f t="shared" si="46"/>
        <v>1</v>
      </c>
      <c r="F291" t="b">
        <f t="shared" si="47"/>
        <v>0</v>
      </c>
      <c r="G291" t="b">
        <f t="shared" si="48"/>
        <v>1</v>
      </c>
      <c r="H291" t="b">
        <f t="shared" si="49"/>
        <v>0</v>
      </c>
    </row>
    <row r="292" spans="1:8">
      <c r="A292" s="4" t="s">
        <v>4</v>
      </c>
      <c r="B292" s="6">
        <f>SUM(B290:B291)</f>
        <v>10314</v>
      </c>
      <c r="C292" s="6">
        <f>SUM(C290:C291)</f>
        <v>3962</v>
      </c>
      <c r="D292" s="6">
        <f t="shared" ref="D292" si="52">SUM(D290:D291)</f>
        <v>6352</v>
      </c>
      <c r="E292" t="b">
        <f t="shared" si="46"/>
        <v>1</v>
      </c>
      <c r="F292" t="b">
        <f t="shared" si="47"/>
        <v>1</v>
      </c>
      <c r="G292" t="b">
        <f t="shared" ref="G292:G293" si="53">IFERROR(IF(SEARCH("65+",A292)&gt;0,FALSE,TRUE),TRUE)</f>
        <v>0</v>
      </c>
      <c r="H292" t="b">
        <f t="shared" si="49"/>
        <v>0</v>
      </c>
    </row>
    <row r="293" spans="1:8">
      <c r="A293" s="4" t="s">
        <v>154</v>
      </c>
      <c r="B293" s="6">
        <v>35500</v>
      </c>
      <c r="C293" s="6">
        <v>17572</v>
      </c>
      <c r="D293" s="6">
        <v>17928</v>
      </c>
      <c r="E293" t="b">
        <f t="shared" si="46"/>
        <v>1</v>
      </c>
      <c r="F293" t="b">
        <f t="shared" si="47"/>
        <v>1</v>
      </c>
      <c r="G293" t="b">
        <f t="shared" si="53"/>
        <v>1</v>
      </c>
      <c r="H293" t="b">
        <f t="shared" si="49"/>
        <v>1</v>
      </c>
    </row>
    <row r="294" spans="1:8">
      <c r="A294" s="4" t="s">
        <v>6</v>
      </c>
      <c r="B294" s="6">
        <v>1757</v>
      </c>
      <c r="C294" s="6">
        <v>889</v>
      </c>
      <c r="D294" s="6">
        <v>868</v>
      </c>
      <c r="E294" t="b">
        <f t="shared" si="46"/>
        <v>0</v>
      </c>
      <c r="F294" t="b">
        <f t="shared" si="47"/>
        <v>1</v>
      </c>
      <c r="G294" t="b">
        <f t="shared" si="48"/>
        <v>1</v>
      </c>
      <c r="H294" t="b">
        <f t="shared" si="49"/>
        <v>0</v>
      </c>
    </row>
    <row r="295" spans="1:8">
      <c r="A295" s="4" t="s">
        <v>7</v>
      </c>
      <c r="B295" s="6">
        <v>1781</v>
      </c>
      <c r="C295" s="6">
        <v>910</v>
      </c>
      <c r="D295" s="6">
        <v>871</v>
      </c>
      <c r="E295" t="b">
        <f t="shared" si="46"/>
        <v>0</v>
      </c>
      <c r="F295" t="b">
        <f t="shared" si="47"/>
        <v>1</v>
      </c>
      <c r="G295" t="b">
        <f t="shared" si="48"/>
        <v>1</v>
      </c>
      <c r="H295" t="b">
        <f t="shared" si="49"/>
        <v>0</v>
      </c>
    </row>
    <row r="296" spans="1:8">
      <c r="A296" s="4" t="s">
        <v>8</v>
      </c>
      <c r="B296" s="6">
        <v>1738</v>
      </c>
      <c r="C296" s="6">
        <v>886</v>
      </c>
      <c r="D296" s="6">
        <v>852</v>
      </c>
      <c r="E296" t="b">
        <f t="shared" si="46"/>
        <v>0</v>
      </c>
      <c r="F296" t="b">
        <f t="shared" si="47"/>
        <v>1</v>
      </c>
      <c r="G296" t="b">
        <f t="shared" si="48"/>
        <v>1</v>
      </c>
      <c r="H296" t="b">
        <f t="shared" si="49"/>
        <v>0</v>
      </c>
    </row>
    <row r="297" spans="1:8">
      <c r="A297" s="4" t="s">
        <v>9</v>
      </c>
      <c r="B297" s="6">
        <v>1945</v>
      </c>
      <c r="C297" s="6">
        <v>1027</v>
      </c>
      <c r="D297" s="6">
        <v>918</v>
      </c>
      <c r="E297" t="b">
        <f t="shared" si="46"/>
        <v>0</v>
      </c>
      <c r="F297" t="b">
        <f t="shared" si="47"/>
        <v>1</v>
      </c>
      <c r="G297" t="b">
        <f t="shared" si="48"/>
        <v>1</v>
      </c>
      <c r="H297" t="b">
        <f t="shared" si="49"/>
        <v>0</v>
      </c>
    </row>
    <row r="298" spans="1:8">
      <c r="A298" s="4" t="s">
        <v>10</v>
      </c>
      <c r="B298" s="6">
        <v>2481</v>
      </c>
      <c r="C298" s="6">
        <v>1264</v>
      </c>
      <c r="D298" s="6">
        <v>1217</v>
      </c>
      <c r="E298" t="b">
        <f t="shared" si="46"/>
        <v>0</v>
      </c>
      <c r="F298" t="b">
        <f t="shared" si="47"/>
        <v>1</v>
      </c>
      <c r="G298" t="b">
        <f t="shared" si="48"/>
        <v>1</v>
      </c>
      <c r="H298" t="b">
        <f t="shared" si="49"/>
        <v>0</v>
      </c>
    </row>
    <row r="299" spans="1:8">
      <c r="A299" s="4" t="s">
        <v>11</v>
      </c>
      <c r="B299" s="6">
        <v>2633</v>
      </c>
      <c r="C299" s="6">
        <v>1385</v>
      </c>
      <c r="D299" s="6">
        <v>1248</v>
      </c>
      <c r="E299" t="b">
        <f t="shared" si="46"/>
        <v>0</v>
      </c>
      <c r="F299" t="b">
        <f t="shared" si="47"/>
        <v>1</v>
      </c>
      <c r="G299" t="b">
        <f t="shared" si="48"/>
        <v>1</v>
      </c>
      <c r="H299" t="b">
        <f t="shared" si="49"/>
        <v>0</v>
      </c>
    </row>
    <row r="300" spans="1:8">
      <c r="A300" s="4" t="s">
        <v>12</v>
      </c>
      <c r="B300" s="6">
        <v>2871</v>
      </c>
      <c r="C300" s="6">
        <v>1592</v>
      </c>
      <c r="D300" s="6">
        <v>1279</v>
      </c>
      <c r="E300" t="b">
        <f t="shared" si="46"/>
        <v>0</v>
      </c>
      <c r="F300" t="b">
        <f t="shared" si="47"/>
        <v>1</v>
      </c>
      <c r="G300" t="b">
        <f t="shared" si="48"/>
        <v>1</v>
      </c>
      <c r="H300" t="b">
        <f t="shared" si="49"/>
        <v>0</v>
      </c>
    </row>
    <row r="301" spans="1:8">
      <c r="A301" s="4" t="s">
        <v>13</v>
      </c>
      <c r="B301" s="6">
        <v>2531</v>
      </c>
      <c r="C301" s="6">
        <v>1359</v>
      </c>
      <c r="D301" s="6">
        <v>1172</v>
      </c>
      <c r="E301" t="b">
        <f t="shared" si="46"/>
        <v>0</v>
      </c>
      <c r="F301" t="b">
        <f t="shared" si="47"/>
        <v>1</v>
      </c>
      <c r="G301" t="b">
        <f t="shared" si="48"/>
        <v>1</v>
      </c>
      <c r="H301" t="b">
        <f t="shared" si="49"/>
        <v>0</v>
      </c>
    </row>
    <row r="302" spans="1:8">
      <c r="A302" s="4" t="s">
        <v>14</v>
      </c>
      <c r="B302" s="6">
        <v>2334</v>
      </c>
      <c r="C302" s="6">
        <v>1249</v>
      </c>
      <c r="D302" s="6">
        <v>1085</v>
      </c>
      <c r="E302" t="b">
        <f t="shared" si="46"/>
        <v>0</v>
      </c>
      <c r="F302" t="b">
        <f t="shared" si="47"/>
        <v>1</v>
      </c>
      <c r="G302" t="b">
        <f t="shared" si="48"/>
        <v>1</v>
      </c>
      <c r="H302" t="b">
        <f t="shared" si="49"/>
        <v>0</v>
      </c>
    </row>
    <row r="303" spans="1:8">
      <c r="A303" s="4" t="s">
        <v>15</v>
      </c>
      <c r="B303" s="6">
        <v>2154</v>
      </c>
      <c r="C303" s="6">
        <v>1070</v>
      </c>
      <c r="D303" s="6">
        <v>1084</v>
      </c>
      <c r="E303" t="b">
        <f t="shared" si="46"/>
        <v>0</v>
      </c>
      <c r="F303" t="b">
        <f t="shared" si="47"/>
        <v>1</v>
      </c>
      <c r="G303" t="b">
        <f t="shared" si="48"/>
        <v>1</v>
      </c>
      <c r="H303" t="b">
        <f t="shared" si="49"/>
        <v>0</v>
      </c>
    </row>
    <row r="304" spans="1:8">
      <c r="A304" s="4" t="s">
        <v>16</v>
      </c>
      <c r="B304" s="6">
        <v>2212</v>
      </c>
      <c r="C304" s="6">
        <v>1161</v>
      </c>
      <c r="D304" s="6">
        <v>1051</v>
      </c>
      <c r="E304" t="b">
        <f t="shared" si="46"/>
        <v>0</v>
      </c>
      <c r="F304" t="b">
        <f t="shared" si="47"/>
        <v>1</v>
      </c>
      <c r="G304" t="b">
        <f t="shared" si="48"/>
        <v>1</v>
      </c>
      <c r="H304" t="b">
        <f t="shared" si="49"/>
        <v>0</v>
      </c>
    </row>
    <row r="305" spans="1:8">
      <c r="A305" s="4" t="s">
        <v>17</v>
      </c>
      <c r="B305" s="6">
        <v>2581</v>
      </c>
      <c r="C305" s="6">
        <v>1277</v>
      </c>
      <c r="D305" s="6">
        <v>1304</v>
      </c>
      <c r="E305" t="b">
        <f t="shared" si="46"/>
        <v>0</v>
      </c>
      <c r="F305" t="b">
        <f t="shared" si="47"/>
        <v>1</v>
      </c>
      <c r="G305" t="b">
        <f t="shared" si="48"/>
        <v>1</v>
      </c>
      <c r="H305" t="b">
        <f t="shared" si="49"/>
        <v>0</v>
      </c>
    </row>
    <row r="306" spans="1:8">
      <c r="A306" s="4" t="s">
        <v>18</v>
      </c>
      <c r="B306" s="6">
        <v>2454</v>
      </c>
      <c r="C306" s="6">
        <v>1202</v>
      </c>
      <c r="D306" s="6">
        <v>1252</v>
      </c>
      <c r="E306" t="b">
        <f t="shared" si="46"/>
        <v>0</v>
      </c>
      <c r="F306" t="b">
        <f t="shared" si="47"/>
        <v>1</v>
      </c>
      <c r="G306" t="b">
        <f t="shared" si="48"/>
        <v>1</v>
      </c>
      <c r="H306" t="b">
        <f t="shared" si="49"/>
        <v>0</v>
      </c>
    </row>
    <row r="307" spans="1:8">
      <c r="A307" s="4" t="s">
        <v>19</v>
      </c>
      <c r="B307" s="6">
        <v>1962</v>
      </c>
      <c r="C307" s="6">
        <v>882</v>
      </c>
      <c r="D307" s="6">
        <v>1080</v>
      </c>
      <c r="E307" t="b">
        <f t="shared" si="46"/>
        <v>0</v>
      </c>
      <c r="F307" t="b">
        <f t="shared" si="47"/>
        <v>1</v>
      </c>
      <c r="G307" t="b">
        <f t="shared" si="48"/>
        <v>1</v>
      </c>
      <c r="H307" t="b">
        <f t="shared" si="49"/>
        <v>0</v>
      </c>
    </row>
    <row r="308" spans="1:8">
      <c r="A308" s="4" t="s">
        <v>5</v>
      </c>
      <c r="B308" s="6">
        <v>4066</v>
      </c>
      <c r="C308" s="6">
        <v>1419</v>
      </c>
      <c r="D308" s="6">
        <v>2647</v>
      </c>
      <c r="E308" t="b">
        <f t="shared" si="46"/>
        <v>1</v>
      </c>
      <c r="F308" t="b">
        <f t="shared" si="47"/>
        <v>0</v>
      </c>
      <c r="G308" t="b">
        <f t="shared" si="48"/>
        <v>1</v>
      </c>
      <c r="H308" t="b">
        <f t="shared" si="49"/>
        <v>0</v>
      </c>
    </row>
    <row r="309" spans="1:8">
      <c r="A309" s="4" t="s">
        <v>4</v>
      </c>
      <c r="B309" s="6">
        <f>SUM(B307:B308)</f>
        <v>6028</v>
      </c>
      <c r="C309" s="6">
        <f>SUM(C307:C308)</f>
        <v>2301</v>
      </c>
      <c r="D309" s="6">
        <f t="shared" ref="D309" si="54">SUM(D307:D308)</f>
        <v>3727</v>
      </c>
      <c r="E309" t="b">
        <f t="shared" si="46"/>
        <v>1</v>
      </c>
      <c r="F309" t="b">
        <f t="shared" si="47"/>
        <v>1</v>
      </c>
      <c r="G309" t="b">
        <f t="shared" ref="G309:G310" si="55">IFERROR(IF(SEARCH("65+",A309)&gt;0,FALSE,TRUE),TRUE)</f>
        <v>0</v>
      </c>
      <c r="H309" t="b">
        <f t="shared" si="49"/>
        <v>0</v>
      </c>
    </row>
    <row r="310" spans="1:8">
      <c r="A310" s="4" t="s">
        <v>155</v>
      </c>
      <c r="B310" s="6">
        <v>114859</v>
      </c>
      <c r="C310" s="6">
        <v>55112</v>
      </c>
      <c r="D310" s="6">
        <v>59747</v>
      </c>
      <c r="E310" t="b">
        <f t="shared" si="46"/>
        <v>1</v>
      </c>
      <c r="F310" t="b">
        <f t="shared" si="47"/>
        <v>1</v>
      </c>
      <c r="G310" t="b">
        <f t="shared" si="55"/>
        <v>1</v>
      </c>
      <c r="H310" t="b">
        <f t="shared" si="49"/>
        <v>1</v>
      </c>
    </row>
    <row r="311" spans="1:8">
      <c r="A311" s="4" t="s">
        <v>6</v>
      </c>
      <c r="B311" s="6">
        <v>4833</v>
      </c>
      <c r="C311" s="6">
        <v>2477</v>
      </c>
      <c r="D311" s="6">
        <v>2356</v>
      </c>
      <c r="E311" t="b">
        <f t="shared" si="46"/>
        <v>0</v>
      </c>
      <c r="F311" t="b">
        <f t="shared" si="47"/>
        <v>1</v>
      </c>
      <c r="G311" t="b">
        <f t="shared" si="48"/>
        <v>1</v>
      </c>
      <c r="H311" t="b">
        <f t="shared" si="49"/>
        <v>0</v>
      </c>
    </row>
    <row r="312" spans="1:8">
      <c r="A312" s="4" t="s">
        <v>7</v>
      </c>
      <c r="B312" s="6">
        <v>5588</v>
      </c>
      <c r="C312" s="6">
        <v>2893</v>
      </c>
      <c r="D312" s="6">
        <v>2695</v>
      </c>
      <c r="E312" t="b">
        <f t="shared" si="46"/>
        <v>0</v>
      </c>
      <c r="F312" t="b">
        <f t="shared" si="47"/>
        <v>1</v>
      </c>
      <c r="G312" t="b">
        <f t="shared" si="48"/>
        <v>1</v>
      </c>
      <c r="H312" t="b">
        <f t="shared" si="49"/>
        <v>0</v>
      </c>
    </row>
    <row r="313" spans="1:8">
      <c r="A313" s="4" t="s">
        <v>8</v>
      </c>
      <c r="B313" s="6">
        <v>5341</v>
      </c>
      <c r="C313" s="6">
        <v>2747</v>
      </c>
      <c r="D313" s="6">
        <v>2594</v>
      </c>
      <c r="E313" t="b">
        <f t="shared" si="46"/>
        <v>0</v>
      </c>
      <c r="F313" t="b">
        <f t="shared" si="47"/>
        <v>1</v>
      </c>
      <c r="G313" t="b">
        <f t="shared" si="48"/>
        <v>1</v>
      </c>
      <c r="H313" t="b">
        <f t="shared" si="49"/>
        <v>0</v>
      </c>
    </row>
    <row r="314" spans="1:8">
      <c r="A314" s="4" t="s">
        <v>9</v>
      </c>
      <c r="B314" s="6">
        <v>6603</v>
      </c>
      <c r="C314" s="6">
        <v>3379</v>
      </c>
      <c r="D314" s="6">
        <v>3224</v>
      </c>
      <c r="E314" t="b">
        <f t="shared" si="46"/>
        <v>0</v>
      </c>
      <c r="F314" t="b">
        <f t="shared" si="47"/>
        <v>1</v>
      </c>
      <c r="G314" t="b">
        <f t="shared" si="48"/>
        <v>1</v>
      </c>
      <c r="H314" t="b">
        <f t="shared" si="49"/>
        <v>0</v>
      </c>
    </row>
    <row r="315" spans="1:8">
      <c r="A315" s="4" t="s">
        <v>10</v>
      </c>
      <c r="B315" s="6">
        <v>6944</v>
      </c>
      <c r="C315" s="6">
        <v>3631</v>
      </c>
      <c r="D315" s="6">
        <v>3313</v>
      </c>
      <c r="E315" t="b">
        <f t="shared" si="46"/>
        <v>0</v>
      </c>
      <c r="F315" t="b">
        <f t="shared" si="47"/>
        <v>1</v>
      </c>
      <c r="G315" t="b">
        <f t="shared" si="48"/>
        <v>1</v>
      </c>
      <c r="H315" t="b">
        <f t="shared" si="49"/>
        <v>0</v>
      </c>
    </row>
    <row r="316" spans="1:8">
      <c r="A316" s="4" t="s">
        <v>11</v>
      </c>
      <c r="B316" s="6">
        <v>7652</v>
      </c>
      <c r="C316" s="6">
        <v>3959</v>
      </c>
      <c r="D316" s="6">
        <v>3693</v>
      </c>
      <c r="E316" t="b">
        <f t="shared" si="46"/>
        <v>0</v>
      </c>
      <c r="F316" t="b">
        <f t="shared" si="47"/>
        <v>1</v>
      </c>
      <c r="G316" t="b">
        <f t="shared" si="48"/>
        <v>1</v>
      </c>
      <c r="H316" t="b">
        <f t="shared" si="49"/>
        <v>0</v>
      </c>
    </row>
    <row r="317" spans="1:8">
      <c r="A317" s="4" t="s">
        <v>12</v>
      </c>
      <c r="B317" s="6">
        <v>8384</v>
      </c>
      <c r="C317" s="6">
        <v>4256</v>
      </c>
      <c r="D317" s="6">
        <v>4128</v>
      </c>
      <c r="E317" t="b">
        <f t="shared" si="46"/>
        <v>0</v>
      </c>
      <c r="F317" t="b">
        <f t="shared" si="47"/>
        <v>1</v>
      </c>
      <c r="G317" t="b">
        <f t="shared" si="48"/>
        <v>1</v>
      </c>
      <c r="H317" t="b">
        <f t="shared" si="49"/>
        <v>0</v>
      </c>
    </row>
    <row r="318" spans="1:8">
      <c r="A318" s="4" t="s">
        <v>13</v>
      </c>
      <c r="B318" s="6">
        <v>8364</v>
      </c>
      <c r="C318" s="6">
        <v>4282</v>
      </c>
      <c r="D318" s="6">
        <v>4082</v>
      </c>
      <c r="E318" t="b">
        <f t="shared" si="46"/>
        <v>0</v>
      </c>
      <c r="F318" t="b">
        <f t="shared" si="47"/>
        <v>1</v>
      </c>
      <c r="G318" t="b">
        <f t="shared" si="48"/>
        <v>1</v>
      </c>
      <c r="H318" t="b">
        <f t="shared" si="49"/>
        <v>0</v>
      </c>
    </row>
    <row r="319" spans="1:8">
      <c r="A319" s="4" t="s">
        <v>14</v>
      </c>
      <c r="B319" s="6">
        <v>8072</v>
      </c>
      <c r="C319" s="6">
        <v>4102</v>
      </c>
      <c r="D319" s="6">
        <v>3970</v>
      </c>
      <c r="E319" t="b">
        <f t="shared" si="46"/>
        <v>0</v>
      </c>
      <c r="F319" t="b">
        <f t="shared" si="47"/>
        <v>1</v>
      </c>
      <c r="G319" t="b">
        <f t="shared" si="48"/>
        <v>1</v>
      </c>
      <c r="H319" t="b">
        <f t="shared" si="49"/>
        <v>0</v>
      </c>
    </row>
    <row r="320" spans="1:8">
      <c r="A320" s="4" t="s">
        <v>15</v>
      </c>
      <c r="B320" s="6">
        <v>7637</v>
      </c>
      <c r="C320" s="6">
        <v>3844</v>
      </c>
      <c r="D320" s="6">
        <v>3793</v>
      </c>
      <c r="E320" t="b">
        <f t="shared" si="46"/>
        <v>0</v>
      </c>
      <c r="F320" t="b">
        <f t="shared" si="47"/>
        <v>1</v>
      </c>
      <c r="G320" t="b">
        <f t="shared" si="48"/>
        <v>1</v>
      </c>
      <c r="H320" t="b">
        <f t="shared" si="49"/>
        <v>0</v>
      </c>
    </row>
    <row r="321" spans="1:8">
      <c r="A321" s="4" t="s">
        <v>16</v>
      </c>
      <c r="B321" s="6">
        <v>7367</v>
      </c>
      <c r="C321" s="6">
        <v>3623</v>
      </c>
      <c r="D321" s="6">
        <v>3744</v>
      </c>
      <c r="E321" t="b">
        <f t="shared" si="46"/>
        <v>0</v>
      </c>
      <c r="F321" t="b">
        <f t="shared" si="47"/>
        <v>1</v>
      </c>
      <c r="G321" t="b">
        <f t="shared" si="48"/>
        <v>1</v>
      </c>
      <c r="H321" t="b">
        <f t="shared" si="49"/>
        <v>0</v>
      </c>
    </row>
    <row r="322" spans="1:8">
      <c r="A322" s="4" t="s">
        <v>17</v>
      </c>
      <c r="B322" s="6">
        <v>8100</v>
      </c>
      <c r="C322" s="6">
        <v>3841</v>
      </c>
      <c r="D322" s="6">
        <v>4259</v>
      </c>
      <c r="E322" t="b">
        <f t="shared" si="46"/>
        <v>0</v>
      </c>
      <c r="F322" t="b">
        <f t="shared" si="47"/>
        <v>1</v>
      </c>
      <c r="G322" t="b">
        <f t="shared" si="48"/>
        <v>1</v>
      </c>
      <c r="H322" t="b">
        <f t="shared" si="49"/>
        <v>0</v>
      </c>
    </row>
    <row r="323" spans="1:8">
      <c r="A323" s="4" t="s">
        <v>18</v>
      </c>
      <c r="B323" s="6">
        <v>8224</v>
      </c>
      <c r="C323" s="6">
        <v>3795</v>
      </c>
      <c r="D323" s="6">
        <v>4429</v>
      </c>
      <c r="E323" t="b">
        <f t="shared" si="46"/>
        <v>0</v>
      </c>
      <c r="F323" t="b">
        <f t="shared" si="47"/>
        <v>1</v>
      </c>
      <c r="G323" t="b">
        <f t="shared" si="48"/>
        <v>1</v>
      </c>
      <c r="H323" t="b">
        <f t="shared" si="49"/>
        <v>0</v>
      </c>
    </row>
    <row r="324" spans="1:8">
      <c r="A324" s="4" t="s">
        <v>19</v>
      </c>
      <c r="B324" s="6">
        <v>7231</v>
      </c>
      <c r="C324" s="6">
        <v>2974</v>
      </c>
      <c r="D324" s="6">
        <v>4257</v>
      </c>
      <c r="E324" t="b">
        <f t="shared" si="46"/>
        <v>0</v>
      </c>
      <c r="F324" t="b">
        <f t="shared" si="47"/>
        <v>1</v>
      </c>
      <c r="G324" t="b">
        <f t="shared" si="48"/>
        <v>1</v>
      </c>
      <c r="H324" t="b">
        <f t="shared" si="49"/>
        <v>0</v>
      </c>
    </row>
    <row r="325" spans="1:8">
      <c r="A325" s="4" t="s">
        <v>5</v>
      </c>
      <c r="B325" s="6">
        <v>14519</v>
      </c>
      <c r="C325" s="6">
        <v>5309</v>
      </c>
      <c r="D325" s="6">
        <v>9210</v>
      </c>
      <c r="E325" t="b">
        <f t="shared" ref="E325:E388" si="56">IFERROR(IF(SEARCH(" - ",A325)&gt;0,FALSE,TRUE),TRUE)</f>
        <v>1</v>
      </c>
      <c r="F325" t="b">
        <f t="shared" ref="F325:F388" si="57">IFERROR(IF(SEARCH(" 70 ",A325)&gt;0,FALSE,TRUE),TRUE)</f>
        <v>0</v>
      </c>
      <c r="G325" t="b">
        <f t="shared" ref="G325:G388" si="58">IFERROR(IF(SEARCH(" 65+ ",A325)&gt;0,FALSE,TRUE),TRUE)</f>
        <v>1</v>
      </c>
      <c r="H325" t="b">
        <f t="shared" ref="H325:H388" si="59">AND(E325:G325)</f>
        <v>0</v>
      </c>
    </row>
    <row r="326" spans="1:8">
      <c r="A326" s="4" t="s">
        <v>4</v>
      </c>
      <c r="B326" s="6">
        <f>SUM(B324:B325)</f>
        <v>21750</v>
      </c>
      <c r="C326" s="6">
        <f>SUM(C324:C325)</f>
        <v>8283</v>
      </c>
      <c r="D326" s="6">
        <f t="shared" ref="D326" si="60">SUM(D324:D325)</f>
        <v>13467</v>
      </c>
      <c r="E326" t="b">
        <f t="shared" si="56"/>
        <v>1</v>
      </c>
      <c r="F326" t="b">
        <f t="shared" si="57"/>
        <v>1</v>
      </c>
      <c r="G326" t="b">
        <f t="shared" ref="G326:G327" si="61">IFERROR(IF(SEARCH("65+",A326)&gt;0,FALSE,TRUE),TRUE)</f>
        <v>0</v>
      </c>
      <c r="H326" t="b">
        <f t="shared" si="59"/>
        <v>0</v>
      </c>
    </row>
    <row r="327" spans="1:8">
      <c r="A327" s="4" t="s">
        <v>156</v>
      </c>
      <c r="B327" s="6">
        <v>60119</v>
      </c>
      <c r="C327" s="6">
        <v>30003</v>
      </c>
      <c r="D327" s="6">
        <v>30116</v>
      </c>
      <c r="E327" t="b">
        <f t="shared" si="56"/>
        <v>1</v>
      </c>
      <c r="F327" t="b">
        <f t="shared" si="57"/>
        <v>1</v>
      </c>
      <c r="G327" t="b">
        <f t="shared" si="61"/>
        <v>1</v>
      </c>
      <c r="H327" t="b">
        <f t="shared" si="59"/>
        <v>1</v>
      </c>
    </row>
    <row r="328" spans="1:8">
      <c r="A328" s="4" t="s">
        <v>6</v>
      </c>
      <c r="B328" s="6">
        <v>2965</v>
      </c>
      <c r="C328" s="6">
        <v>1531</v>
      </c>
      <c r="D328" s="6">
        <v>1434</v>
      </c>
      <c r="E328" t="b">
        <f t="shared" si="56"/>
        <v>0</v>
      </c>
      <c r="F328" t="b">
        <f t="shared" si="57"/>
        <v>1</v>
      </c>
      <c r="G328" t="b">
        <f t="shared" si="58"/>
        <v>1</v>
      </c>
      <c r="H328" t="b">
        <f t="shared" si="59"/>
        <v>0</v>
      </c>
    </row>
    <row r="329" spans="1:8">
      <c r="A329" s="4" t="s">
        <v>7</v>
      </c>
      <c r="B329" s="6">
        <v>3354</v>
      </c>
      <c r="C329" s="6">
        <v>1740</v>
      </c>
      <c r="D329" s="6">
        <v>1614</v>
      </c>
      <c r="E329" t="b">
        <f t="shared" si="56"/>
        <v>0</v>
      </c>
      <c r="F329" t="b">
        <f t="shared" si="57"/>
        <v>1</v>
      </c>
      <c r="G329" t="b">
        <f t="shared" si="58"/>
        <v>1</v>
      </c>
      <c r="H329" t="b">
        <f t="shared" si="59"/>
        <v>0</v>
      </c>
    </row>
    <row r="330" spans="1:8">
      <c r="A330" s="4" t="s">
        <v>8</v>
      </c>
      <c r="B330" s="6">
        <v>3304</v>
      </c>
      <c r="C330" s="6">
        <v>1661</v>
      </c>
      <c r="D330" s="6">
        <v>1643</v>
      </c>
      <c r="E330" t="b">
        <f t="shared" si="56"/>
        <v>0</v>
      </c>
      <c r="F330" t="b">
        <f t="shared" si="57"/>
        <v>1</v>
      </c>
      <c r="G330" t="b">
        <f t="shared" si="58"/>
        <v>1</v>
      </c>
      <c r="H330" t="b">
        <f t="shared" si="59"/>
        <v>0</v>
      </c>
    </row>
    <row r="331" spans="1:8">
      <c r="A331" s="4" t="s">
        <v>9</v>
      </c>
      <c r="B331" s="6">
        <v>3586</v>
      </c>
      <c r="C331" s="6">
        <v>1852</v>
      </c>
      <c r="D331" s="6">
        <v>1734</v>
      </c>
      <c r="E331" t="b">
        <f t="shared" si="56"/>
        <v>0</v>
      </c>
      <c r="F331" t="b">
        <f t="shared" si="57"/>
        <v>1</v>
      </c>
      <c r="G331" t="b">
        <f t="shared" si="58"/>
        <v>1</v>
      </c>
      <c r="H331" t="b">
        <f t="shared" si="59"/>
        <v>0</v>
      </c>
    </row>
    <row r="332" spans="1:8">
      <c r="A332" s="4" t="s">
        <v>10</v>
      </c>
      <c r="B332" s="6">
        <v>4457</v>
      </c>
      <c r="C332" s="6">
        <v>2291</v>
      </c>
      <c r="D332" s="6">
        <v>2166</v>
      </c>
      <c r="E332" t="b">
        <f t="shared" si="56"/>
        <v>0</v>
      </c>
      <c r="F332" t="b">
        <f t="shared" si="57"/>
        <v>1</v>
      </c>
      <c r="G332" t="b">
        <f t="shared" si="58"/>
        <v>1</v>
      </c>
      <c r="H332" t="b">
        <f t="shared" si="59"/>
        <v>0</v>
      </c>
    </row>
    <row r="333" spans="1:8">
      <c r="A333" s="4" t="s">
        <v>11</v>
      </c>
      <c r="B333" s="6">
        <v>4418</v>
      </c>
      <c r="C333" s="6">
        <v>2424</v>
      </c>
      <c r="D333" s="6">
        <v>1994</v>
      </c>
      <c r="E333" t="b">
        <f t="shared" si="56"/>
        <v>0</v>
      </c>
      <c r="F333" t="b">
        <f t="shared" si="57"/>
        <v>1</v>
      </c>
      <c r="G333" t="b">
        <f t="shared" si="58"/>
        <v>1</v>
      </c>
      <c r="H333" t="b">
        <f t="shared" si="59"/>
        <v>0</v>
      </c>
    </row>
    <row r="334" spans="1:8">
      <c r="A334" s="4" t="s">
        <v>12</v>
      </c>
      <c r="B334" s="6">
        <v>4696</v>
      </c>
      <c r="C334" s="6">
        <v>2482</v>
      </c>
      <c r="D334" s="6">
        <v>2214</v>
      </c>
      <c r="E334" t="b">
        <f t="shared" si="56"/>
        <v>0</v>
      </c>
      <c r="F334" t="b">
        <f t="shared" si="57"/>
        <v>1</v>
      </c>
      <c r="G334" t="b">
        <f t="shared" si="58"/>
        <v>1</v>
      </c>
      <c r="H334" t="b">
        <f t="shared" si="59"/>
        <v>0</v>
      </c>
    </row>
    <row r="335" spans="1:8">
      <c r="A335" s="4" t="s">
        <v>13</v>
      </c>
      <c r="B335" s="6">
        <v>4433</v>
      </c>
      <c r="C335" s="6">
        <v>2387</v>
      </c>
      <c r="D335" s="6">
        <v>2046</v>
      </c>
      <c r="E335" t="b">
        <f t="shared" si="56"/>
        <v>0</v>
      </c>
      <c r="F335" t="b">
        <f t="shared" si="57"/>
        <v>1</v>
      </c>
      <c r="G335" t="b">
        <f t="shared" si="58"/>
        <v>1</v>
      </c>
      <c r="H335" t="b">
        <f t="shared" si="59"/>
        <v>0</v>
      </c>
    </row>
    <row r="336" spans="1:8">
      <c r="A336" s="4" t="s">
        <v>14</v>
      </c>
      <c r="B336" s="6">
        <v>4017</v>
      </c>
      <c r="C336" s="6">
        <v>2119</v>
      </c>
      <c r="D336" s="6">
        <v>1898</v>
      </c>
      <c r="E336" t="b">
        <f t="shared" si="56"/>
        <v>0</v>
      </c>
      <c r="F336" t="b">
        <f t="shared" si="57"/>
        <v>1</v>
      </c>
      <c r="G336" t="b">
        <f t="shared" si="58"/>
        <v>1</v>
      </c>
      <c r="H336" t="b">
        <f t="shared" si="59"/>
        <v>0</v>
      </c>
    </row>
    <row r="337" spans="1:8">
      <c r="A337" s="4" t="s">
        <v>15</v>
      </c>
      <c r="B337" s="6">
        <v>3603</v>
      </c>
      <c r="C337" s="6">
        <v>1915</v>
      </c>
      <c r="D337" s="6">
        <v>1688</v>
      </c>
      <c r="E337" t="b">
        <f t="shared" si="56"/>
        <v>0</v>
      </c>
      <c r="F337" t="b">
        <f t="shared" si="57"/>
        <v>1</v>
      </c>
      <c r="G337" t="b">
        <f t="shared" si="58"/>
        <v>1</v>
      </c>
      <c r="H337" t="b">
        <f t="shared" si="59"/>
        <v>0</v>
      </c>
    </row>
    <row r="338" spans="1:8">
      <c r="A338" s="4" t="s">
        <v>16</v>
      </c>
      <c r="B338" s="6">
        <v>3853</v>
      </c>
      <c r="C338" s="6">
        <v>1932</v>
      </c>
      <c r="D338" s="6">
        <v>1921</v>
      </c>
      <c r="E338" t="b">
        <f t="shared" si="56"/>
        <v>0</v>
      </c>
      <c r="F338" t="b">
        <f t="shared" si="57"/>
        <v>1</v>
      </c>
      <c r="G338" t="b">
        <f t="shared" si="58"/>
        <v>1</v>
      </c>
      <c r="H338" t="b">
        <f t="shared" si="59"/>
        <v>0</v>
      </c>
    </row>
    <row r="339" spans="1:8">
      <c r="A339" s="4" t="s">
        <v>17</v>
      </c>
      <c r="B339" s="6">
        <v>4197</v>
      </c>
      <c r="C339" s="6">
        <v>2134</v>
      </c>
      <c r="D339" s="6">
        <v>2063</v>
      </c>
      <c r="E339" t="b">
        <f t="shared" si="56"/>
        <v>0</v>
      </c>
      <c r="F339" t="b">
        <f t="shared" si="57"/>
        <v>1</v>
      </c>
      <c r="G339" t="b">
        <f t="shared" si="58"/>
        <v>1</v>
      </c>
      <c r="H339" t="b">
        <f t="shared" si="59"/>
        <v>0</v>
      </c>
    </row>
    <row r="340" spans="1:8">
      <c r="A340" s="4" t="s">
        <v>18</v>
      </c>
      <c r="B340" s="6">
        <v>3844</v>
      </c>
      <c r="C340" s="6">
        <v>1876</v>
      </c>
      <c r="D340" s="6">
        <v>1968</v>
      </c>
      <c r="E340" t="b">
        <f t="shared" si="56"/>
        <v>0</v>
      </c>
      <c r="F340" t="b">
        <f t="shared" si="57"/>
        <v>1</v>
      </c>
      <c r="G340" t="b">
        <f t="shared" si="58"/>
        <v>1</v>
      </c>
      <c r="H340" t="b">
        <f t="shared" si="59"/>
        <v>0</v>
      </c>
    </row>
    <row r="341" spans="1:8">
      <c r="A341" s="4" t="s">
        <v>19</v>
      </c>
      <c r="B341" s="6">
        <v>3064</v>
      </c>
      <c r="C341" s="6">
        <v>1376</v>
      </c>
      <c r="D341" s="6">
        <v>1688</v>
      </c>
      <c r="E341" t="b">
        <f t="shared" si="56"/>
        <v>0</v>
      </c>
      <c r="F341" t="b">
        <f t="shared" si="57"/>
        <v>1</v>
      </c>
      <c r="G341" t="b">
        <f t="shared" si="58"/>
        <v>1</v>
      </c>
      <c r="H341" t="b">
        <f t="shared" si="59"/>
        <v>0</v>
      </c>
    </row>
    <row r="342" spans="1:8">
      <c r="A342" s="4" t="s">
        <v>5</v>
      </c>
      <c r="B342" s="6">
        <v>6328</v>
      </c>
      <c r="C342" s="6">
        <v>2283</v>
      </c>
      <c r="D342" s="6">
        <v>4045</v>
      </c>
      <c r="E342" t="b">
        <f t="shared" si="56"/>
        <v>1</v>
      </c>
      <c r="F342" t="b">
        <f t="shared" si="57"/>
        <v>0</v>
      </c>
      <c r="G342" t="b">
        <f t="shared" si="58"/>
        <v>1</v>
      </c>
      <c r="H342" t="b">
        <f t="shared" si="59"/>
        <v>0</v>
      </c>
    </row>
    <row r="343" spans="1:8">
      <c r="A343" s="4" t="s">
        <v>4</v>
      </c>
      <c r="B343" s="6">
        <f>SUM(B341:B342)</f>
        <v>9392</v>
      </c>
      <c r="C343" s="6">
        <f>SUM(C341:C342)</f>
        <v>3659</v>
      </c>
      <c r="D343" s="6">
        <f t="shared" ref="D343" si="62">SUM(D341:D342)</f>
        <v>5733</v>
      </c>
      <c r="E343" t="b">
        <f t="shared" si="56"/>
        <v>1</v>
      </c>
      <c r="F343" t="b">
        <f t="shared" si="57"/>
        <v>1</v>
      </c>
      <c r="G343" t="b">
        <f t="shared" ref="G343:G344" si="63">IFERROR(IF(SEARCH("65+",A343)&gt;0,FALSE,TRUE),TRUE)</f>
        <v>0</v>
      </c>
      <c r="H343" t="b">
        <f t="shared" si="59"/>
        <v>0</v>
      </c>
    </row>
    <row r="344" spans="1:8">
      <c r="A344" s="4" t="s">
        <v>157</v>
      </c>
      <c r="B344" s="6">
        <v>57233</v>
      </c>
      <c r="C344" s="6">
        <v>28552</v>
      </c>
      <c r="D344" s="6">
        <v>28681</v>
      </c>
      <c r="E344" t="b">
        <f t="shared" si="56"/>
        <v>1</v>
      </c>
      <c r="F344" t="b">
        <f t="shared" si="57"/>
        <v>1</v>
      </c>
      <c r="G344" t="b">
        <f t="shared" si="63"/>
        <v>1</v>
      </c>
      <c r="H344" t="b">
        <f t="shared" si="59"/>
        <v>1</v>
      </c>
    </row>
    <row r="345" spans="1:8">
      <c r="A345" s="4" t="s">
        <v>6</v>
      </c>
      <c r="B345" s="6">
        <v>2739</v>
      </c>
      <c r="C345" s="6">
        <v>1411</v>
      </c>
      <c r="D345" s="6">
        <v>1328</v>
      </c>
      <c r="E345" t="b">
        <f t="shared" si="56"/>
        <v>0</v>
      </c>
      <c r="F345" t="b">
        <f t="shared" si="57"/>
        <v>1</v>
      </c>
      <c r="G345" t="b">
        <f t="shared" si="58"/>
        <v>1</v>
      </c>
      <c r="H345" t="b">
        <f t="shared" si="59"/>
        <v>0</v>
      </c>
    </row>
    <row r="346" spans="1:8">
      <c r="A346" s="4" t="s">
        <v>7</v>
      </c>
      <c r="B346" s="6">
        <v>2912</v>
      </c>
      <c r="C346" s="6">
        <v>1495</v>
      </c>
      <c r="D346" s="6">
        <v>1417</v>
      </c>
      <c r="E346" t="b">
        <f t="shared" si="56"/>
        <v>0</v>
      </c>
      <c r="F346" t="b">
        <f t="shared" si="57"/>
        <v>1</v>
      </c>
      <c r="G346" t="b">
        <f t="shared" si="58"/>
        <v>1</v>
      </c>
      <c r="H346" t="b">
        <f t="shared" si="59"/>
        <v>0</v>
      </c>
    </row>
    <row r="347" spans="1:8">
      <c r="A347" s="4" t="s">
        <v>8</v>
      </c>
      <c r="B347" s="6">
        <v>2762</v>
      </c>
      <c r="C347" s="6">
        <v>1421</v>
      </c>
      <c r="D347" s="6">
        <v>1341</v>
      </c>
      <c r="E347" t="b">
        <f t="shared" si="56"/>
        <v>0</v>
      </c>
      <c r="F347" t="b">
        <f t="shared" si="57"/>
        <v>1</v>
      </c>
      <c r="G347" t="b">
        <f t="shared" si="58"/>
        <v>1</v>
      </c>
      <c r="H347" t="b">
        <f t="shared" si="59"/>
        <v>0</v>
      </c>
    </row>
    <row r="348" spans="1:8">
      <c r="A348" s="4" t="s">
        <v>9</v>
      </c>
      <c r="B348" s="6">
        <v>3307</v>
      </c>
      <c r="C348" s="6">
        <v>1852</v>
      </c>
      <c r="D348" s="6">
        <v>1455</v>
      </c>
      <c r="E348" t="b">
        <f t="shared" si="56"/>
        <v>0</v>
      </c>
      <c r="F348" t="b">
        <f t="shared" si="57"/>
        <v>1</v>
      </c>
      <c r="G348" t="b">
        <f t="shared" si="58"/>
        <v>1</v>
      </c>
      <c r="H348" t="b">
        <f t="shared" si="59"/>
        <v>0</v>
      </c>
    </row>
    <row r="349" spans="1:8">
      <c r="A349" s="4" t="s">
        <v>10</v>
      </c>
      <c r="B349" s="6">
        <v>4039</v>
      </c>
      <c r="C349" s="6">
        <v>2031</v>
      </c>
      <c r="D349" s="6">
        <v>2008</v>
      </c>
      <c r="E349" t="b">
        <f t="shared" si="56"/>
        <v>0</v>
      </c>
      <c r="F349" t="b">
        <f t="shared" si="57"/>
        <v>1</v>
      </c>
      <c r="G349" t="b">
        <f t="shared" si="58"/>
        <v>1</v>
      </c>
      <c r="H349" t="b">
        <f t="shared" si="59"/>
        <v>0</v>
      </c>
    </row>
    <row r="350" spans="1:8">
      <c r="A350" s="4" t="s">
        <v>11</v>
      </c>
      <c r="B350" s="6">
        <v>4460</v>
      </c>
      <c r="C350" s="6">
        <v>2492</v>
      </c>
      <c r="D350" s="6">
        <v>1968</v>
      </c>
      <c r="E350" t="b">
        <f t="shared" si="56"/>
        <v>0</v>
      </c>
      <c r="F350" t="b">
        <f t="shared" si="57"/>
        <v>1</v>
      </c>
      <c r="G350" t="b">
        <f t="shared" si="58"/>
        <v>1</v>
      </c>
      <c r="H350" t="b">
        <f t="shared" si="59"/>
        <v>0</v>
      </c>
    </row>
    <row r="351" spans="1:8">
      <c r="A351" s="4" t="s">
        <v>12</v>
      </c>
      <c r="B351" s="6">
        <v>4453</v>
      </c>
      <c r="C351" s="6">
        <v>2443</v>
      </c>
      <c r="D351" s="6">
        <v>2010</v>
      </c>
      <c r="E351" t="b">
        <f t="shared" si="56"/>
        <v>0</v>
      </c>
      <c r="F351" t="b">
        <f t="shared" si="57"/>
        <v>1</v>
      </c>
      <c r="G351" t="b">
        <f t="shared" si="58"/>
        <v>1</v>
      </c>
      <c r="H351" t="b">
        <f t="shared" si="59"/>
        <v>0</v>
      </c>
    </row>
    <row r="352" spans="1:8">
      <c r="A352" s="4" t="s">
        <v>13</v>
      </c>
      <c r="B352" s="6">
        <v>4139</v>
      </c>
      <c r="C352" s="6">
        <v>2226</v>
      </c>
      <c r="D352" s="6">
        <v>1913</v>
      </c>
      <c r="E352" t="b">
        <f t="shared" si="56"/>
        <v>0</v>
      </c>
      <c r="F352" t="b">
        <f t="shared" si="57"/>
        <v>1</v>
      </c>
      <c r="G352" t="b">
        <f t="shared" si="58"/>
        <v>1</v>
      </c>
      <c r="H352" t="b">
        <f t="shared" si="59"/>
        <v>0</v>
      </c>
    </row>
    <row r="353" spans="1:8">
      <c r="A353" s="4" t="s">
        <v>14</v>
      </c>
      <c r="B353" s="6">
        <v>3666</v>
      </c>
      <c r="C353" s="6">
        <v>1940</v>
      </c>
      <c r="D353" s="6">
        <v>1726</v>
      </c>
      <c r="E353" t="b">
        <f t="shared" si="56"/>
        <v>0</v>
      </c>
      <c r="F353" t="b">
        <f t="shared" si="57"/>
        <v>1</v>
      </c>
      <c r="G353" t="b">
        <f t="shared" si="58"/>
        <v>1</v>
      </c>
      <c r="H353" t="b">
        <f t="shared" si="59"/>
        <v>0</v>
      </c>
    </row>
    <row r="354" spans="1:8">
      <c r="A354" s="4" t="s">
        <v>15</v>
      </c>
      <c r="B354" s="6">
        <v>3385</v>
      </c>
      <c r="C354" s="6">
        <v>1730</v>
      </c>
      <c r="D354" s="6">
        <v>1655</v>
      </c>
      <c r="E354" t="b">
        <f t="shared" si="56"/>
        <v>0</v>
      </c>
      <c r="F354" t="b">
        <f t="shared" si="57"/>
        <v>1</v>
      </c>
      <c r="G354" t="b">
        <f t="shared" si="58"/>
        <v>1</v>
      </c>
      <c r="H354" t="b">
        <f t="shared" si="59"/>
        <v>0</v>
      </c>
    </row>
    <row r="355" spans="1:8">
      <c r="A355" s="4" t="s">
        <v>16</v>
      </c>
      <c r="B355" s="6">
        <v>3521</v>
      </c>
      <c r="C355" s="6">
        <v>1759</v>
      </c>
      <c r="D355" s="6">
        <v>1762</v>
      </c>
      <c r="E355" t="b">
        <f t="shared" si="56"/>
        <v>0</v>
      </c>
      <c r="F355" t="b">
        <f t="shared" si="57"/>
        <v>1</v>
      </c>
      <c r="G355" t="b">
        <f t="shared" si="58"/>
        <v>1</v>
      </c>
      <c r="H355" t="b">
        <f t="shared" si="59"/>
        <v>0</v>
      </c>
    </row>
    <row r="356" spans="1:8">
      <c r="A356" s="4" t="s">
        <v>17</v>
      </c>
      <c r="B356" s="6">
        <v>4250</v>
      </c>
      <c r="C356" s="6">
        <v>2050</v>
      </c>
      <c r="D356" s="6">
        <v>2200</v>
      </c>
      <c r="E356" t="b">
        <f t="shared" si="56"/>
        <v>0</v>
      </c>
      <c r="F356" t="b">
        <f t="shared" si="57"/>
        <v>1</v>
      </c>
      <c r="G356" t="b">
        <f t="shared" si="58"/>
        <v>1</v>
      </c>
      <c r="H356" t="b">
        <f t="shared" si="59"/>
        <v>0</v>
      </c>
    </row>
    <row r="357" spans="1:8">
      <c r="A357" s="4" t="s">
        <v>18</v>
      </c>
      <c r="B357" s="6">
        <v>4116</v>
      </c>
      <c r="C357" s="6">
        <v>1952</v>
      </c>
      <c r="D357" s="6">
        <v>2164</v>
      </c>
      <c r="E357" t="b">
        <f t="shared" si="56"/>
        <v>0</v>
      </c>
      <c r="F357" t="b">
        <f t="shared" si="57"/>
        <v>1</v>
      </c>
      <c r="G357" t="b">
        <f t="shared" si="58"/>
        <v>1</v>
      </c>
      <c r="H357" t="b">
        <f t="shared" si="59"/>
        <v>0</v>
      </c>
    </row>
    <row r="358" spans="1:8">
      <c r="A358" s="4" t="s">
        <v>19</v>
      </c>
      <c r="B358" s="6">
        <v>3308</v>
      </c>
      <c r="C358" s="6">
        <v>1522</v>
      </c>
      <c r="D358" s="6">
        <v>1786</v>
      </c>
      <c r="E358" t="b">
        <f t="shared" si="56"/>
        <v>0</v>
      </c>
      <c r="F358" t="b">
        <f t="shared" si="57"/>
        <v>1</v>
      </c>
      <c r="G358" t="b">
        <f t="shared" si="58"/>
        <v>1</v>
      </c>
      <c r="H358" t="b">
        <f t="shared" si="59"/>
        <v>0</v>
      </c>
    </row>
    <row r="359" spans="1:8">
      <c r="A359" s="4" t="s">
        <v>5</v>
      </c>
      <c r="B359" s="6">
        <v>6176</v>
      </c>
      <c r="C359" s="6">
        <v>2228</v>
      </c>
      <c r="D359" s="6">
        <v>3948</v>
      </c>
      <c r="E359" t="b">
        <f t="shared" si="56"/>
        <v>1</v>
      </c>
      <c r="F359" t="b">
        <f t="shared" si="57"/>
        <v>0</v>
      </c>
      <c r="G359" t="b">
        <f t="shared" si="58"/>
        <v>1</v>
      </c>
      <c r="H359" t="b">
        <f t="shared" si="59"/>
        <v>0</v>
      </c>
    </row>
    <row r="360" spans="1:8">
      <c r="A360" s="4" t="s">
        <v>4</v>
      </c>
      <c r="B360" s="6">
        <f>SUM(B358:B359)</f>
        <v>9484</v>
      </c>
      <c r="C360" s="6">
        <f>SUM(C358:C359)</f>
        <v>3750</v>
      </c>
      <c r="D360" s="6">
        <f t="shared" ref="D360" si="64">SUM(D358:D359)</f>
        <v>5734</v>
      </c>
      <c r="E360" t="b">
        <f t="shared" si="56"/>
        <v>1</v>
      </c>
      <c r="F360" t="b">
        <f t="shared" si="57"/>
        <v>1</v>
      </c>
      <c r="G360" t="b">
        <f t="shared" ref="G360:G361" si="65">IFERROR(IF(SEARCH("65+",A360)&gt;0,FALSE,TRUE),TRUE)</f>
        <v>0</v>
      </c>
      <c r="H360" t="b">
        <f t="shared" si="59"/>
        <v>0</v>
      </c>
    </row>
    <row r="361" spans="1:8">
      <c r="A361" s="4" t="s">
        <v>114</v>
      </c>
      <c r="B361" s="6">
        <v>72509</v>
      </c>
      <c r="C361" s="6">
        <v>34840</v>
      </c>
      <c r="D361" s="6">
        <v>37669</v>
      </c>
      <c r="E361" t="b">
        <f t="shared" si="56"/>
        <v>1</v>
      </c>
      <c r="F361" t="b">
        <f t="shared" si="57"/>
        <v>1</v>
      </c>
      <c r="G361" t="b">
        <f t="shared" si="65"/>
        <v>1</v>
      </c>
      <c r="H361" t="b">
        <f t="shared" si="59"/>
        <v>1</v>
      </c>
    </row>
    <row r="362" spans="1:8">
      <c r="A362" s="4" t="s">
        <v>6</v>
      </c>
      <c r="B362" s="6">
        <v>3254</v>
      </c>
      <c r="C362" s="6">
        <v>1652</v>
      </c>
      <c r="D362" s="6">
        <v>1602</v>
      </c>
      <c r="E362" t="b">
        <f t="shared" si="56"/>
        <v>0</v>
      </c>
      <c r="F362" t="b">
        <f t="shared" si="57"/>
        <v>1</v>
      </c>
      <c r="G362" t="b">
        <f t="shared" si="58"/>
        <v>1</v>
      </c>
      <c r="H362" t="b">
        <f t="shared" si="59"/>
        <v>0</v>
      </c>
    </row>
    <row r="363" spans="1:8">
      <c r="A363" s="4" t="s">
        <v>7</v>
      </c>
      <c r="B363" s="6">
        <v>3749</v>
      </c>
      <c r="C363" s="6">
        <v>1905</v>
      </c>
      <c r="D363" s="6">
        <v>1844</v>
      </c>
      <c r="E363" t="b">
        <f t="shared" si="56"/>
        <v>0</v>
      </c>
      <c r="F363" t="b">
        <f t="shared" si="57"/>
        <v>1</v>
      </c>
      <c r="G363" t="b">
        <f t="shared" si="58"/>
        <v>1</v>
      </c>
      <c r="H363" t="b">
        <f t="shared" si="59"/>
        <v>0</v>
      </c>
    </row>
    <row r="364" spans="1:8">
      <c r="A364" s="4" t="s">
        <v>8</v>
      </c>
      <c r="B364" s="6">
        <v>3410</v>
      </c>
      <c r="C364" s="6">
        <v>1794</v>
      </c>
      <c r="D364" s="6">
        <v>1616</v>
      </c>
      <c r="E364" t="b">
        <f t="shared" si="56"/>
        <v>0</v>
      </c>
      <c r="F364" t="b">
        <f t="shared" si="57"/>
        <v>1</v>
      </c>
      <c r="G364" t="b">
        <f t="shared" si="58"/>
        <v>1</v>
      </c>
      <c r="H364" t="b">
        <f t="shared" si="59"/>
        <v>0</v>
      </c>
    </row>
    <row r="365" spans="1:8">
      <c r="A365" s="4" t="s">
        <v>9</v>
      </c>
      <c r="B365" s="6">
        <v>3595</v>
      </c>
      <c r="C365" s="6">
        <v>1829</v>
      </c>
      <c r="D365" s="6">
        <v>1766</v>
      </c>
      <c r="E365" t="b">
        <f t="shared" si="56"/>
        <v>0</v>
      </c>
      <c r="F365" t="b">
        <f t="shared" si="57"/>
        <v>1</v>
      </c>
      <c r="G365" t="b">
        <f t="shared" si="58"/>
        <v>1</v>
      </c>
      <c r="H365" t="b">
        <f t="shared" si="59"/>
        <v>0</v>
      </c>
    </row>
    <row r="366" spans="1:8">
      <c r="A366" s="4" t="s">
        <v>10</v>
      </c>
      <c r="B366" s="6">
        <v>4111</v>
      </c>
      <c r="C366" s="6">
        <v>2053</v>
      </c>
      <c r="D366" s="6">
        <v>2058</v>
      </c>
      <c r="E366" t="b">
        <f t="shared" si="56"/>
        <v>0</v>
      </c>
      <c r="F366" t="b">
        <f t="shared" si="57"/>
        <v>1</v>
      </c>
      <c r="G366" t="b">
        <f t="shared" si="58"/>
        <v>1</v>
      </c>
      <c r="H366" t="b">
        <f t="shared" si="59"/>
        <v>0</v>
      </c>
    </row>
    <row r="367" spans="1:8">
      <c r="A367" s="4" t="s">
        <v>11</v>
      </c>
      <c r="B367" s="6">
        <v>5045</v>
      </c>
      <c r="C367" s="6">
        <v>2625</v>
      </c>
      <c r="D367" s="6">
        <v>2420</v>
      </c>
      <c r="E367" t="b">
        <f t="shared" si="56"/>
        <v>0</v>
      </c>
      <c r="F367" t="b">
        <f t="shared" si="57"/>
        <v>1</v>
      </c>
      <c r="G367" t="b">
        <f t="shared" si="58"/>
        <v>1</v>
      </c>
      <c r="H367" t="b">
        <f t="shared" si="59"/>
        <v>0</v>
      </c>
    </row>
    <row r="368" spans="1:8">
      <c r="A368" s="4" t="s">
        <v>12</v>
      </c>
      <c r="B368" s="6">
        <v>5825</v>
      </c>
      <c r="C368" s="6">
        <v>2943</v>
      </c>
      <c r="D368" s="6">
        <v>2882</v>
      </c>
      <c r="E368" t="b">
        <f t="shared" si="56"/>
        <v>0</v>
      </c>
      <c r="F368" t="b">
        <f t="shared" si="57"/>
        <v>1</v>
      </c>
      <c r="G368" t="b">
        <f t="shared" si="58"/>
        <v>1</v>
      </c>
      <c r="H368" t="b">
        <f t="shared" si="59"/>
        <v>0</v>
      </c>
    </row>
    <row r="369" spans="1:8">
      <c r="A369" s="4" t="s">
        <v>13</v>
      </c>
      <c r="B369" s="6">
        <v>5933</v>
      </c>
      <c r="C369" s="6">
        <v>2989</v>
      </c>
      <c r="D369" s="6">
        <v>2944</v>
      </c>
      <c r="E369" t="b">
        <f t="shared" si="56"/>
        <v>0</v>
      </c>
      <c r="F369" t="b">
        <f t="shared" si="57"/>
        <v>1</v>
      </c>
      <c r="G369" t="b">
        <f t="shared" si="58"/>
        <v>1</v>
      </c>
      <c r="H369" t="b">
        <f t="shared" si="59"/>
        <v>0</v>
      </c>
    </row>
    <row r="370" spans="1:8">
      <c r="A370" s="4" t="s">
        <v>14</v>
      </c>
      <c r="B370" s="6">
        <v>5305</v>
      </c>
      <c r="C370" s="6">
        <v>2695</v>
      </c>
      <c r="D370" s="6">
        <v>2610</v>
      </c>
      <c r="E370" t="b">
        <f t="shared" si="56"/>
        <v>0</v>
      </c>
      <c r="F370" t="b">
        <f t="shared" si="57"/>
        <v>1</v>
      </c>
      <c r="G370" t="b">
        <f t="shared" si="58"/>
        <v>1</v>
      </c>
      <c r="H370" t="b">
        <f t="shared" si="59"/>
        <v>0</v>
      </c>
    </row>
    <row r="371" spans="1:8">
      <c r="A371" s="4" t="s">
        <v>15</v>
      </c>
      <c r="B371" s="6">
        <v>4508</v>
      </c>
      <c r="C371" s="6">
        <v>2265</v>
      </c>
      <c r="D371" s="6">
        <v>2243</v>
      </c>
      <c r="E371" t="b">
        <f t="shared" si="56"/>
        <v>0</v>
      </c>
      <c r="F371" t="b">
        <f t="shared" si="57"/>
        <v>1</v>
      </c>
      <c r="G371" t="b">
        <f t="shared" si="58"/>
        <v>1</v>
      </c>
      <c r="H371" t="b">
        <f t="shared" si="59"/>
        <v>0</v>
      </c>
    </row>
    <row r="372" spans="1:8">
      <c r="A372" s="4" t="s">
        <v>16</v>
      </c>
      <c r="B372" s="6">
        <v>4394</v>
      </c>
      <c r="C372" s="6">
        <v>2191</v>
      </c>
      <c r="D372" s="6">
        <v>2203</v>
      </c>
      <c r="E372" t="b">
        <f t="shared" si="56"/>
        <v>0</v>
      </c>
      <c r="F372" t="b">
        <f t="shared" si="57"/>
        <v>1</v>
      </c>
      <c r="G372" t="b">
        <f t="shared" si="58"/>
        <v>1</v>
      </c>
      <c r="H372" t="b">
        <f t="shared" si="59"/>
        <v>0</v>
      </c>
    </row>
    <row r="373" spans="1:8">
      <c r="A373" s="4" t="s">
        <v>17</v>
      </c>
      <c r="B373" s="6">
        <v>5140</v>
      </c>
      <c r="C373" s="6">
        <v>2445</v>
      </c>
      <c r="D373" s="6">
        <v>2695</v>
      </c>
      <c r="E373" t="b">
        <f t="shared" si="56"/>
        <v>0</v>
      </c>
      <c r="F373" t="b">
        <f t="shared" si="57"/>
        <v>1</v>
      </c>
      <c r="G373" t="b">
        <f t="shared" si="58"/>
        <v>1</v>
      </c>
      <c r="H373" t="b">
        <f t="shared" si="59"/>
        <v>0</v>
      </c>
    </row>
    <row r="374" spans="1:8">
      <c r="A374" s="4" t="s">
        <v>18</v>
      </c>
      <c r="B374" s="6">
        <v>5365</v>
      </c>
      <c r="C374" s="6">
        <v>2436</v>
      </c>
      <c r="D374" s="6">
        <v>2929</v>
      </c>
      <c r="E374" t="b">
        <f t="shared" si="56"/>
        <v>0</v>
      </c>
      <c r="F374" t="b">
        <f t="shared" si="57"/>
        <v>1</v>
      </c>
      <c r="G374" t="b">
        <f t="shared" si="58"/>
        <v>1</v>
      </c>
      <c r="H374" t="b">
        <f t="shared" si="59"/>
        <v>0</v>
      </c>
    </row>
    <row r="375" spans="1:8">
      <c r="A375" s="4" t="s">
        <v>19</v>
      </c>
      <c r="B375" s="6">
        <v>4445</v>
      </c>
      <c r="C375" s="6">
        <v>1903</v>
      </c>
      <c r="D375" s="6">
        <v>2542</v>
      </c>
      <c r="E375" t="b">
        <f t="shared" si="56"/>
        <v>0</v>
      </c>
      <c r="F375" t="b">
        <f t="shared" si="57"/>
        <v>1</v>
      </c>
      <c r="G375" t="b">
        <f t="shared" si="58"/>
        <v>1</v>
      </c>
      <c r="H375" t="b">
        <f t="shared" si="59"/>
        <v>0</v>
      </c>
    </row>
    <row r="376" spans="1:8">
      <c r="A376" s="4" t="s">
        <v>5</v>
      </c>
      <c r="B376" s="6">
        <v>8430</v>
      </c>
      <c r="C376" s="6">
        <v>3115</v>
      </c>
      <c r="D376" s="6">
        <v>5315</v>
      </c>
      <c r="E376" t="b">
        <f t="shared" si="56"/>
        <v>1</v>
      </c>
      <c r="F376" t="b">
        <f t="shared" si="57"/>
        <v>0</v>
      </c>
      <c r="G376" t="b">
        <f t="shared" si="58"/>
        <v>1</v>
      </c>
      <c r="H376" t="b">
        <f t="shared" si="59"/>
        <v>0</v>
      </c>
    </row>
    <row r="377" spans="1:8">
      <c r="A377" s="4" t="s">
        <v>4</v>
      </c>
      <c r="B377" s="6">
        <f>SUM(B375:B376)</f>
        <v>12875</v>
      </c>
      <c r="C377" s="6">
        <f>SUM(C375:C376)</f>
        <v>5018</v>
      </c>
      <c r="D377" s="6">
        <f t="shared" ref="D377" si="66">SUM(D375:D376)</f>
        <v>7857</v>
      </c>
      <c r="E377" t="b">
        <f t="shared" si="56"/>
        <v>1</v>
      </c>
      <c r="F377" t="b">
        <f t="shared" si="57"/>
        <v>1</v>
      </c>
      <c r="G377" t="b">
        <f t="shared" ref="G377:G378" si="67">IFERROR(IF(SEARCH("65+",A377)&gt;0,FALSE,TRUE),TRUE)</f>
        <v>0</v>
      </c>
      <c r="H377" t="b">
        <f t="shared" si="59"/>
        <v>0</v>
      </c>
    </row>
    <row r="378" spans="1:8">
      <c r="A378" s="4" t="s">
        <v>158</v>
      </c>
      <c r="B378" s="6">
        <v>85356</v>
      </c>
      <c r="C378" s="6">
        <v>42075</v>
      </c>
      <c r="D378" s="6">
        <v>43281</v>
      </c>
      <c r="E378" t="b">
        <f t="shared" si="56"/>
        <v>1</v>
      </c>
      <c r="F378" t="b">
        <f t="shared" si="57"/>
        <v>1</v>
      </c>
      <c r="G378" t="b">
        <f t="shared" si="67"/>
        <v>1</v>
      </c>
      <c r="H378" t="b">
        <f t="shared" si="59"/>
        <v>1</v>
      </c>
    </row>
    <row r="379" spans="1:8">
      <c r="A379" s="4" t="s">
        <v>6</v>
      </c>
      <c r="B379" s="6">
        <v>3669</v>
      </c>
      <c r="C379" s="6">
        <v>1831</v>
      </c>
      <c r="D379" s="6">
        <v>1838</v>
      </c>
      <c r="E379" t="b">
        <f t="shared" si="56"/>
        <v>0</v>
      </c>
      <c r="F379" t="b">
        <f t="shared" si="57"/>
        <v>1</v>
      </c>
      <c r="G379" t="b">
        <f t="shared" si="58"/>
        <v>1</v>
      </c>
      <c r="H379" t="b">
        <f t="shared" si="59"/>
        <v>0</v>
      </c>
    </row>
    <row r="380" spans="1:8">
      <c r="A380" s="4" t="s">
        <v>7</v>
      </c>
      <c r="B380" s="6">
        <v>4236</v>
      </c>
      <c r="C380" s="6">
        <v>2179</v>
      </c>
      <c r="D380" s="6">
        <v>2057</v>
      </c>
      <c r="E380" t="b">
        <f t="shared" si="56"/>
        <v>0</v>
      </c>
      <c r="F380" t="b">
        <f t="shared" si="57"/>
        <v>1</v>
      </c>
      <c r="G380" t="b">
        <f t="shared" si="58"/>
        <v>1</v>
      </c>
      <c r="H380" t="b">
        <f t="shared" si="59"/>
        <v>0</v>
      </c>
    </row>
    <row r="381" spans="1:8">
      <c r="A381" s="4" t="s">
        <v>8</v>
      </c>
      <c r="B381" s="6">
        <v>4104</v>
      </c>
      <c r="C381" s="6">
        <v>2119</v>
      </c>
      <c r="D381" s="6">
        <v>1985</v>
      </c>
      <c r="E381" t="b">
        <f t="shared" si="56"/>
        <v>0</v>
      </c>
      <c r="F381" t="b">
        <f t="shared" si="57"/>
        <v>1</v>
      </c>
      <c r="G381" t="b">
        <f t="shared" si="58"/>
        <v>1</v>
      </c>
      <c r="H381" t="b">
        <f t="shared" si="59"/>
        <v>0</v>
      </c>
    </row>
    <row r="382" spans="1:8">
      <c r="A382" s="4" t="s">
        <v>9</v>
      </c>
      <c r="B382" s="6">
        <v>4656</v>
      </c>
      <c r="C382" s="6">
        <v>2380</v>
      </c>
      <c r="D382" s="6">
        <v>2276</v>
      </c>
      <c r="E382" t="b">
        <f t="shared" si="56"/>
        <v>0</v>
      </c>
      <c r="F382" t="b">
        <f t="shared" si="57"/>
        <v>1</v>
      </c>
      <c r="G382" t="b">
        <f t="shared" si="58"/>
        <v>1</v>
      </c>
      <c r="H382" t="b">
        <f t="shared" si="59"/>
        <v>0</v>
      </c>
    </row>
    <row r="383" spans="1:8">
      <c r="A383" s="4" t="s">
        <v>10</v>
      </c>
      <c r="B383" s="6">
        <v>6128</v>
      </c>
      <c r="C383" s="6">
        <v>3166</v>
      </c>
      <c r="D383" s="6">
        <v>2962</v>
      </c>
      <c r="E383" t="b">
        <f t="shared" si="56"/>
        <v>0</v>
      </c>
      <c r="F383" t="b">
        <f t="shared" si="57"/>
        <v>1</v>
      </c>
      <c r="G383" t="b">
        <f t="shared" si="58"/>
        <v>1</v>
      </c>
      <c r="H383" t="b">
        <f t="shared" si="59"/>
        <v>0</v>
      </c>
    </row>
    <row r="384" spans="1:8">
      <c r="A384" s="4" t="s">
        <v>11</v>
      </c>
      <c r="B384" s="6">
        <v>6222</v>
      </c>
      <c r="C384" s="6">
        <v>3324</v>
      </c>
      <c r="D384" s="6">
        <v>2898</v>
      </c>
      <c r="E384" t="b">
        <f t="shared" si="56"/>
        <v>0</v>
      </c>
      <c r="F384" t="b">
        <f t="shared" si="57"/>
        <v>1</v>
      </c>
      <c r="G384" t="b">
        <f t="shared" si="58"/>
        <v>1</v>
      </c>
      <c r="H384" t="b">
        <f t="shared" si="59"/>
        <v>0</v>
      </c>
    </row>
    <row r="385" spans="1:8">
      <c r="A385" s="4" t="s">
        <v>12</v>
      </c>
      <c r="B385" s="6">
        <v>6785</v>
      </c>
      <c r="C385" s="6">
        <v>3607</v>
      </c>
      <c r="D385" s="6">
        <v>3178</v>
      </c>
      <c r="E385" t="b">
        <f t="shared" si="56"/>
        <v>0</v>
      </c>
      <c r="F385" t="b">
        <f t="shared" si="57"/>
        <v>1</v>
      </c>
      <c r="G385" t="b">
        <f t="shared" si="58"/>
        <v>1</v>
      </c>
      <c r="H385" t="b">
        <f t="shared" si="59"/>
        <v>0</v>
      </c>
    </row>
    <row r="386" spans="1:8">
      <c r="A386" s="4" t="s">
        <v>13</v>
      </c>
      <c r="B386" s="6">
        <v>6258</v>
      </c>
      <c r="C386" s="6">
        <v>3296</v>
      </c>
      <c r="D386" s="6">
        <v>2962</v>
      </c>
      <c r="E386" t="b">
        <f t="shared" si="56"/>
        <v>0</v>
      </c>
      <c r="F386" t="b">
        <f t="shared" si="57"/>
        <v>1</v>
      </c>
      <c r="G386" t="b">
        <f t="shared" si="58"/>
        <v>1</v>
      </c>
      <c r="H386" t="b">
        <f t="shared" si="59"/>
        <v>0</v>
      </c>
    </row>
    <row r="387" spans="1:8">
      <c r="A387" s="4" t="s">
        <v>14</v>
      </c>
      <c r="B387" s="6">
        <v>5778</v>
      </c>
      <c r="C387" s="6">
        <v>2993</v>
      </c>
      <c r="D387" s="6">
        <v>2785</v>
      </c>
      <c r="E387" t="b">
        <f t="shared" si="56"/>
        <v>0</v>
      </c>
      <c r="F387" t="b">
        <f t="shared" si="57"/>
        <v>1</v>
      </c>
      <c r="G387" t="b">
        <f t="shared" si="58"/>
        <v>1</v>
      </c>
      <c r="H387" t="b">
        <f t="shared" si="59"/>
        <v>0</v>
      </c>
    </row>
    <row r="388" spans="1:8">
      <c r="A388" s="4" t="s">
        <v>15</v>
      </c>
      <c r="B388" s="6">
        <v>5228</v>
      </c>
      <c r="C388" s="6">
        <v>2640</v>
      </c>
      <c r="D388" s="6">
        <v>2588</v>
      </c>
      <c r="E388" t="b">
        <f t="shared" si="56"/>
        <v>0</v>
      </c>
      <c r="F388" t="b">
        <f t="shared" si="57"/>
        <v>1</v>
      </c>
      <c r="G388" t="b">
        <f t="shared" si="58"/>
        <v>1</v>
      </c>
      <c r="H388" t="b">
        <f t="shared" si="59"/>
        <v>0</v>
      </c>
    </row>
    <row r="389" spans="1:8">
      <c r="A389" s="4" t="s">
        <v>16</v>
      </c>
      <c r="B389" s="6">
        <v>5695</v>
      </c>
      <c r="C389" s="6">
        <v>2979</v>
      </c>
      <c r="D389" s="6">
        <v>2716</v>
      </c>
      <c r="E389" t="b">
        <f t="shared" ref="E389:E428" si="68">IFERROR(IF(SEARCH(" - ",A389)&gt;0,FALSE,TRUE),TRUE)</f>
        <v>0</v>
      </c>
      <c r="F389" t="b">
        <f t="shared" ref="F389:F428" si="69">IFERROR(IF(SEARCH(" 70 ",A389)&gt;0,FALSE,TRUE),TRUE)</f>
        <v>1</v>
      </c>
      <c r="G389" t="b">
        <f t="shared" ref="G389:G427" si="70">IFERROR(IF(SEARCH(" 65+ ",A389)&gt;0,FALSE,TRUE),TRUE)</f>
        <v>1</v>
      </c>
      <c r="H389" t="b">
        <f t="shared" ref="H389:H428" si="71">AND(E389:G389)</f>
        <v>0</v>
      </c>
    </row>
    <row r="390" spans="1:8">
      <c r="A390" s="4" t="s">
        <v>17</v>
      </c>
      <c r="B390" s="6">
        <v>6299</v>
      </c>
      <c r="C390" s="6">
        <v>3226</v>
      </c>
      <c r="D390" s="6">
        <v>3073</v>
      </c>
      <c r="E390" t="b">
        <f t="shared" si="68"/>
        <v>0</v>
      </c>
      <c r="F390" t="b">
        <f t="shared" si="69"/>
        <v>1</v>
      </c>
      <c r="G390" t="b">
        <f t="shared" si="70"/>
        <v>1</v>
      </c>
      <c r="H390" t="b">
        <f t="shared" si="71"/>
        <v>0</v>
      </c>
    </row>
    <row r="391" spans="1:8">
      <c r="A391" s="4" t="s">
        <v>18</v>
      </c>
      <c r="B391" s="6">
        <v>5729</v>
      </c>
      <c r="C391" s="6">
        <v>2785</v>
      </c>
      <c r="D391" s="6">
        <v>2944</v>
      </c>
      <c r="E391" t="b">
        <f t="shared" si="68"/>
        <v>0</v>
      </c>
      <c r="F391" t="b">
        <f t="shared" si="69"/>
        <v>1</v>
      </c>
      <c r="G391" t="b">
        <f t="shared" si="70"/>
        <v>1</v>
      </c>
      <c r="H391" t="b">
        <f t="shared" si="71"/>
        <v>0</v>
      </c>
    </row>
    <row r="392" spans="1:8">
      <c r="A392" s="4" t="s">
        <v>19</v>
      </c>
      <c r="B392" s="6">
        <v>4653</v>
      </c>
      <c r="C392" s="6">
        <v>2078</v>
      </c>
      <c r="D392" s="6">
        <v>2575</v>
      </c>
      <c r="E392" t="b">
        <f t="shared" si="68"/>
        <v>0</v>
      </c>
      <c r="F392" t="b">
        <f t="shared" si="69"/>
        <v>1</v>
      </c>
      <c r="G392" t="b">
        <f t="shared" si="70"/>
        <v>1</v>
      </c>
      <c r="H392" t="b">
        <f t="shared" si="71"/>
        <v>0</v>
      </c>
    </row>
    <row r="393" spans="1:8">
      <c r="A393" s="4" t="s">
        <v>5</v>
      </c>
      <c r="B393" s="6">
        <v>9916</v>
      </c>
      <c r="C393" s="6">
        <v>3472</v>
      </c>
      <c r="D393" s="6">
        <v>6444</v>
      </c>
      <c r="E393" t="b">
        <f t="shared" si="68"/>
        <v>1</v>
      </c>
      <c r="F393" t="b">
        <f t="shared" si="69"/>
        <v>0</v>
      </c>
      <c r="G393" t="b">
        <f t="shared" si="70"/>
        <v>1</v>
      </c>
      <c r="H393" t="b">
        <f t="shared" si="71"/>
        <v>0</v>
      </c>
    </row>
    <row r="394" spans="1:8">
      <c r="A394" s="4" t="s">
        <v>4</v>
      </c>
      <c r="B394" s="6">
        <f>SUM(B392:B393)</f>
        <v>14569</v>
      </c>
      <c r="C394" s="6">
        <f>SUM(C392:C393)</f>
        <v>5550</v>
      </c>
      <c r="D394" s="6">
        <f t="shared" ref="D394" si="72">SUM(D392:D393)</f>
        <v>9019</v>
      </c>
      <c r="E394" t="b">
        <f t="shared" si="68"/>
        <v>1</v>
      </c>
      <c r="F394" t="b">
        <f t="shared" si="69"/>
        <v>1</v>
      </c>
      <c r="G394" t="b">
        <f t="shared" ref="G394:G395" si="73">IFERROR(IF(SEARCH("65+",A394)&gt;0,FALSE,TRUE),TRUE)</f>
        <v>0</v>
      </c>
      <c r="H394" t="b">
        <f t="shared" si="71"/>
        <v>0</v>
      </c>
    </row>
    <row r="395" spans="1:8">
      <c r="A395" s="4" t="s">
        <v>159</v>
      </c>
      <c r="B395" s="6">
        <v>39148</v>
      </c>
      <c r="C395" s="6">
        <v>19344</v>
      </c>
      <c r="D395" s="6">
        <v>19804</v>
      </c>
      <c r="E395" t="b">
        <f t="shared" si="68"/>
        <v>1</v>
      </c>
      <c r="F395" t="b">
        <f t="shared" si="69"/>
        <v>1</v>
      </c>
      <c r="G395" t="b">
        <f t="shared" si="73"/>
        <v>1</v>
      </c>
      <c r="H395" t="b">
        <f t="shared" si="71"/>
        <v>1</v>
      </c>
    </row>
    <row r="396" spans="1:8">
      <c r="A396" s="4" t="s">
        <v>6</v>
      </c>
      <c r="B396" s="6">
        <v>1817</v>
      </c>
      <c r="C396" s="6">
        <v>975</v>
      </c>
      <c r="D396" s="6">
        <v>842</v>
      </c>
      <c r="E396" t="b">
        <f t="shared" si="68"/>
        <v>0</v>
      </c>
      <c r="F396" t="b">
        <f t="shared" si="69"/>
        <v>1</v>
      </c>
      <c r="G396" t="b">
        <f t="shared" si="70"/>
        <v>1</v>
      </c>
      <c r="H396" t="b">
        <f t="shared" si="71"/>
        <v>0</v>
      </c>
    </row>
    <row r="397" spans="1:8">
      <c r="A397" s="4" t="s">
        <v>7</v>
      </c>
      <c r="B397" s="6">
        <v>2036</v>
      </c>
      <c r="C397" s="6">
        <v>1043</v>
      </c>
      <c r="D397" s="6">
        <v>993</v>
      </c>
      <c r="E397" t="b">
        <f t="shared" si="68"/>
        <v>0</v>
      </c>
      <c r="F397" t="b">
        <f t="shared" si="69"/>
        <v>1</v>
      </c>
      <c r="G397" t="b">
        <f t="shared" si="70"/>
        <v>1</v>
      </c>
      <c r="H397" t="b">
        <f t="shared" si="71"/>
        <v>0</v>
      </c>
    </row>
    <row r="398" spans="1:8">
      <c r="A398" s="4" t="s">
        <v>8</v>
      </c>
      <c r="B398" s="6">
        <v>1831</v>
      </c>
      <c r="C398" s="6">
        <v>971</v>
      </c>
      <c r="D398" s="6">
        <v>860</v>
      </c>
      <c r="E398" t="b">
        <f t="shared" si="68"/>
        <v>0</v>
      </c>
      <c r="F398" t="b">
        <f t="shared" si="69"/>
        <v>1</v>
      </c>
      <c r="G398" t="b">
        <f t="shared" si="70"/>
        <v>1</v>
      </c>
      <c r="H398" t="b">
        <f t="shared" si="71"/>
        <v>0</v>
      </c>
    </row>
    <row r="399" spans="1:8">
      <c r="A399" s="4" t="s">
        <v>9</v>
      </c>
      <c r="B399" s="6">
        <v>2131</v>
      </c>
      <c r="C399" s="6">
        <v>1082</v>
      </c>
      <c r="D399" s="6">
        <v>1049</v>
      </c>
      <c r="E399" t="b">
        <f t="shared" si="68"/>
        <v>0</v>
      </c>
      <c r="F399" t="b">
        <f t="shared" si="69"/>
        <v>1</v>
      </c>
      <c r="G399" t="b">
        <f t="shared" si="70"/>
        <v>1</v>
      </c>
      <c r="H399" t="b">
        <f t="shared" si="71"/>
        <v>0</v>
      </c>
    </row>
    <row r="400" spans="1:8">
      <c r="A400" s="4" t="s">
        <v>10</v>
      </c>
      <c r="B400" s="6">
        <v>2689</v>
      </c>
      <c r="C400" s="6">
        <v>1366</v>
      </c>
      <c r="D400" s="6">
        <v>1323</v>
      </c>
      <c r="E400" t="b">
        <f t="shared" si="68"/>
        <v>0</v>
      </c>
      <c r="F400" t="b">
        <f t="shared" si="69"/>
        <v>1</v>
      </c>
      <c r="G400" t="b">
        <f t="shared" si="70"/>
        <v>1</v>
      </c>
      <c r="H400" t="b">
        <f t="shared" si="71"/>
        <v>0</v>
      </c>
    </row>
    <row r="401" spans="1:8">
      <c r="A401" s="4" t="s">
        <v>11</v>
      </c>
      <c r="B401" s="6">
        <v>2962</v>
      </c>
      <c r="C401" s="6">
        <v>1583</v>
      </c>
      <c r="D401" s="6">
        <v>1379</v>
      </c>
      <c r="E401" t="b">
        <f t="shared" si="68"/>
        <v>0</v>
      </c>
      <c r="F401" t="b">
        <f t="shared" si="69"/>
        <v>1</v>
      </c>
      <c r="G401" t="b">
        <f t="shared" si="70"/>
        <v>1</v>
      </c>
      <c r="H401" t="b">
        <f t="shared" si="71"/>
        <v>0</v>
      </c>
    </row>
    <row r="402" spans="1:8">
      <c r="A402" s="4" t="s">
        <v>12</v>
      </c>
      <c r="B402" s="6">
        <v>3139</v>
      </c>
      <c r="C402" s="6">
        <v>1689</v>
      </c>
      <c r="D402" s="6">
        <v>1450</v>
      </c>
      <c r="E402" t="b">
        <f t="shared" si="68"/>
        <v>0</v>
      </c>
      <c r="F402" t="b">
        <f t="shared" si="69"/>
        <v>1</v>
      </c>
      <c r="G402" t="b">
        <f t="shared" si="70"/>
        <v>1</v>
      </c>
      <c r="H402" t="b">
        <f t="shared" si="71"/>
        <v>0</v>
      </c>
    </row>
    <row r="403" spans="1:8">
      <c r="A403" s="4" t="s">
        <v>13</v>
      </c>
      <c r="B403" s="6">
        <v>2877</v>
      </c>
      <c r="C403" s="6">
        <v>1515</v>
      </c>
      <c r="D403" s="6">
        <v>1362</v>
      </c>
      <c r="E403" t="b">
        <f t="shared" si="68"/>
        <v>0</v>
      </c>
      <c r="F403" t="b">
        <f t="shared" si="69"/>
        <v>1</v>
      </c>
      <c r="G403" t="b">
        <f t="shared" si="70"/>
        <v>1</v>
      </c>
      <c r="H403" t="b">
        <f t="shared" si="71"/>
        <v>0</v>
      </c>
    </row>
    <row r="404" spans="1:8">
      <c r="A404" s="4" t="s">
        <v>14</v>
      </c>
      <c r="B404" s="6">
        <v>2662</v>
      </c>
      <c r="C404" s="6">
        <v>1385</v>
      </c>
      <c r="D404" s="6">
        <v>1277</v>
      </c>
      <c r="E404" t="b">
        <f t="shared" si="68"/>
        <v>0</v>
      </c>
      <c r="F404" t="b">
        <f t="shared" si="69"/>
        <v>1</v>
      </c>
      <c r="G404" t="b">
        <f t="shared" si="70"/>
        <v>1</v>
      </c>
      <c r="H404" t="b">
        <f t="shared" si="71"/>
        <v>0</v>
      </c>
    </row>
    <row r="405" spans="1:8">
      <c r="A405" s="4" t="s">
        <v>15</v>
      </c>
      <c r="B405" s="6">
        <v>2385</v>
      </c>
      <c r="C405" s="6">
        <v>1211</v>
      </c>
      <c r="D405" s="6">
        <v>1174</v>
      </c>
      <c r="E405" t="b">
        <f t="shared" si="68"/>
        <v>0</v>
      </c>
      <c r="F405" t="b">
        <f t="shared" si="69"/>
        <v>1</v>
      </c>
      <c r="G405" t="b">
        <f t="shared" si="70"/>
        <v>1</v>
      </c>
      <c r="H405" t="b">
        <f t="shared" si="71"/>
        <v>0</v>
      </c>
    </row>
    <row r="406" spans="1:8">
      <c r="A406" s="4" t="s">
        <v>16</v>
      </c>
      <c r="B406" s="6">
        <v>2549</v>
      </c>
      <c r="C406" s="6">
        <v>1317</v>
      </c>
      <c r="D406" s="6">
        <v>1232</v>
      </c>
      <c r="E406" t="b">
        <f t="shared" si="68"/>
        <v>0</v>
      </c>
      <c r="F406" t="b">
        <f t="shared" si="69"/>
        <v>1</v>
      </c>
      <c r="G406" t="b">
        <f t="shared" si="70"/>
        <v>1</v>
      </c>
      <c r="H406" t="b">
        <f t="shared" si="71"/>
        <v>0</v>
      </c>
    </row>
    <row r="407" spans="1:8">
      <c r="A407" s="4" t="s">
        <v>17</v>
      </c>
      <c r="B407" s="6">
        <v>2825</v>
      </c>
      <c r="C407" s="6">
        <v>1403</v>
      </c>
      <c r="D407" s="6">
        <v>1422</v>
      </c>
      <c r="E407" t="b">
        <f t="shared" si="68"/>
        <v>0</v>
      </c>
      <c r="F407" t="b">
        <f t="shared" si="69"/>
        <v>1</v>
      </c>
      <c r="G407" t="b">
        <f t="shared" si="70"/>
        <v>1</v>
      </c>
      <c r="H407" t="b">
        <f t="shared" si="71"/>
        <v>0</v>
      </c>
    </row>
    <row r="408" spans="1:8">
      <c r="A408" s="4" t="s">
        <v>18</v>
      </c>
      <c r="B408" s="6">
        <v>2892</v>
      </c>
      <c r="C408" s="6">
        <v>1377</v>
      </c>
      <c r="D408" s="6">
        <v>1515</v>
      </c>
      <c r="E408" t="b">
        <f t="shared" si="68"/>
        <v>0</v>
      </c>
      <c r="F408" t="b">
        <f t="shared" si="69"/>
        <v>1</v>
      </c>
      <c r="G408" t="b">
        <f t="shared" si="70"/>
        <v>1</v>
      </c>
      <c r="H408" t="b">
        <f t="shared" si="71"/>
        <v>0</v>
      </c>
    </row>
    <row r="409" spans="1:8">
      <c r="A409" s="4" t="s">
        <v>19</v>
      </c>
      <c r="B409" s="6">
        <v>2330</v>
      </c>
      <c r="C409" s="6">
        <v>1040</v>
      </c>
      <c r="D409" s="6">
        <v>1290</v>
      </c>
      <c r="E409" t="b">
        <f t="shared" si="68"/>
        <v>0</v>
      </c>
      <c r="F409" t="b">
        <f t="shared" si="69"/>
        <v>1</v>
      </c>
      <c r="G409" t="b">
        <f t="shared" si="70"/>
        <v>1</v>
      </c>
      <c r="H409" t="b">
        <f t="shared" si="71"/>
        <v>0</v>
      </c>
    </row>
    <row r="410" spans="1:8">
      <c r="A410" s="4" t="s">
        <v>5</v>
      </c>
      <c r="B410" s="6">
        <v>4023</v>
      </c>
      <c r="C410" s="6">
        <v>1387</v>
      </c>
      <c r="D410" s="6">
        <v>2636</v>
      </c>
      <c r="E410" t="b">
        <f t="shared" si="68"/>
        <v>1</v>
      </c>
      <c r="F410" t="b">
        <f t="shared" si="69"/>
        <v>0</v>
      </c>
      <c r="G410" t="b">
        <f t="shared" si="70"/>
        <v>1</v>
      </c>
      <c r="H410" t="b">
        <f t="shared" si="71"/>
        <v>0</v>
      </c>
    </row>
    <row r="411" spans="1:8">
      <c r="A411" s="4" t="s">
        <v>4</v>
      </c>
      <c r="B411" s="6">
        <f>SUM(B409:B410)</f>
        <v>6353</v>
      </c>
      <c r="C411" s="6">
        <f>SUM(C409:C410)</f>
        <v>2427</v>
      </c>
      <c r="D411" s="6">
        <f t="shared" ref="D411" si="74">SUM(D409:D410)</f>
        <v>3926</v>
      </c>
      <c r="E411" t="b">
        <f t="shared" si="68"/>
        <v>1</v>
      </c>
      <c r="F411" t="b">
        <f t="shared" si="69"/>
        <v>1</v>
      </c>
      <c r="G411" t="b">
        <f t="shared" ref="G411:G412" si="75">IFERROR(IF(SEARCH("65+",A411)&gt;0,FALSE,TRUE),TRUE)</f>
        <v>0</v>
      </c>
      <c r="H411" t="b">
        <f t="shared" si="71"/>
        <v>0</v>
      </c>
    </row>
    <row r="412" spans="1:8">
      <c r="A412" s="4" t="s">
        <v>160</v>
      </c>
      <c r="B412" s="6">
        <v>108038</v>
      </c>
      <c r="C412" s="6">
        <v>53177</v>
      </c>
      <c r="D412" s="6">
        <v>54861</v>
      </c>
      <c r="E412" t="b">
        <f t="shared" si="68"/>
        <v>1</v>
      </c>
      <c r="F412" t="b">
        <f t="shared" si="69"/>
        <v>1</v>
      </c>
      <c r="G412" t="b">
        <f t="shared" si="75"/>
        <v>1</v>
      </c>
      <c r="H412" t="b">
        <f t="shared" si="71"/>
        <v>1</v>
      </c>
    </row>
    <row r="413" spans="1:8">
      <c r="A413" s="4" t="s">
        <v>6</v>
      </c>
      <c r="B413" s="6">
        <v>4307</v>
      </c>
      <c r="C413" s="6">
        <v>2190</v>
      </c>
      <c r="D413" s="6">
        <v>2117</v>
      </c>
      <c r="E413" t="b">
        <f t="shared" si="68"/>
        <v>0</v>
      </c>
      <c r="F413" t="b">
        <f t="shared" si="69"/>
        <v>1</v>
      </c>
      <c r="G413" t="b">
        <f t="shared" si="70"/>
        <v>1</v>
      </c>
      <c r="H413" t="b">
        <f t="shared" si="71"/>
        <v>0</v>
      </c>
    </row>
    <row r="414" spans="1:8">
      <c r="A414" s="4" t="s">
        <v>7</v>
      </c>
      <c r="B414" s="6">
        <v>5423</v>
      </c>
      <c r="C414" s="6">
        <v>2781</v>
      </c>
      <c r="D414" s="6">
        <v>2642</v>
      </c>
      <c r="E414" t="b">
        <f t="shared" si="68"/>
        <v>0</v>
      </c>
      <c r="F414" t="b">
        <f t="shared" si="69"/>
        <v>1</v>
      </c>
      <c r="G414" t="b">
        <f t="shared" si="70"/>
        <v>1</v>
      </c>
      <c r="H414" t="b">
        <f t="shared" si="71"/>
        <v>0</v>
      </c>
    </row>
    <row r="415" spans="1:8">
      <c r="A415" s="4" t="s">
        <v>8</v>
      </c>
      <c r="B415" s="6">
        <v>5403</v>
      </c>
      <c r="C415" s="6">
        <v>2759</v>
      </c>
      <c r="D415" s="6">
        <v>2644</v>
      </c>
      <c r="E415" t="b">
        <f t="shared" si="68"/>
        <v>0</v>
      </c>
      <c r="F415" t="b">
        <f t="shared" si="69"/>
        <v>1</v>
      </c>
      <c r="G415" t="b">
        <f t="shared" si="70"/>
        <v>1</v>
      </c>
      <c r="H415" t="b">
        <f t="shared" si="71"/>
        <v>0</v>
      </c>
    </row>
    <row r="416" spans="1:8">
      <c r="A416" s="4" t="s">
        <v>9</v>
      </c>
      <c r="B416" s="6">
        <v>6417</v>
      </c>
      <c r="C416" s="6">
        <v>3269</v>
      </c>
      <c r="D416" s="6">
        <v>3148</v>
      </c>
      <c r="E416" t="b">
        <f t="shared" si="68"/>
        <v>0</v>
      </c>
      <c r="F416" t="b">
        <f t="shared" si="69"/>
        <v>1</v>
      </c>
      <c r="G416" t="b">
        <f t="shared" si="70"/>
        <v>1</v>
      </c>
      <c r="H416" t="b">
        <f t="shared" si="71"/>
        <v>0</v>
      </c>
    </row>
    <row r="417" spans="1:8">
      <c r="A417" s="4" t="s">
        <v>10</v>
      </c>
      <c r="B417" s="6">
        <v>8059</v>
      </c>
      <c r="C417" s="6">
        <v>4129</v>
      </c>
      <c r="D417" s="6">
        <v>3930</v>
      </c>
      <c r="E417" t="b">
        <f t="shared" si="68"/>
        <v>0</v>
      </c>
      <c r="F417" t="b">
        <f t="shared" si="69"/>
        <v>1</v>
      </c>
      <c r="G417" t="b">
        <f t="shared" si="70"/>
        <v>1</v>
      </c>
      <c r="H417" t="b">
        <f t="shared" si="71"/>
        <v>0</v>
      </c>
    </row>
    <row r="418" spans="1:8">
      <c r="A418" s="4" t="s">
        <v>11</v>
      </c>
      <c r="B418" s="6">
        <v>7996</v>
      </c>
      <c r="C418" s="6">
        <v>4181</v>
      </c>
      <c r="D418" s="6">
        <v>3815</v>
      </c>
      <c r="E418" t="b">
        <f t="shared" si="68"/>
        <v>0</v>
      </c>
      <c r="F418" t="b">
        <f t="shared" si="69"/>
        <v>1</v>
      </c>
      <c r="G418" t="b">
        <f t="shared" si="70"/>
        <v>1</v>
      </c>
      <c r="H418" t="b">
        <f t="shared" si="71"/>
        <v>0</v>
      </c>
    </row>
    <row r="419" spans="1:8">
      <c r="A419" s="4" t="s">
        <v>12</v>
      </c>
      <c r="B419" s="6">
        <v>8128</v>
      </c>
      <c r="C419" s="6">
        <v>4256</v>
      </c>
      <c r="D419" s="6">
        <v>3872</v>
      </c>
      <c r="E419" t="b">
        <f t="shared" si="68"/>
        <v>0</v>
      </c>
      <c r="F419" t="b">
        <f t="shared" si="69"/>
        <v>1</v>
      </c>
      <c r="G419" t="b">
        <f t="shared" si="70"/>
        <v>1</v>
      </c>
      <c r="H419" t="b">
        <f t="shared" si="71"/>
        <v>0</v>
      </c>
    </row>
    <row r="420" spans="1:8">
      <c r="A420" s="4" t="s">
        <v>13</v>
      </c>
      <c r="B420" s="6">
        <v>7569</v>
      </c>
      <c r="C420" s="6">
        <v>3959</v>
      </c>
      <c r="D420" s="6">
        <v>3610</v>
      </c>
      <c r="E420" t="b">
        <f t="shared" si="68"/>
        <v>0</v>
      </c>
      <c r="F420" t="b">
        <f t="shared" si="69"/>
        <v>1</v>
      </c>
      <c r="G420" t="b">
        <f t="shared" si="70"/>
        <v>1</v>
      </c>
      <c r="H420" t="b">
        <f t="shared" si="71"/>
        <v>0</v>
      </c>
    </row>
    <row r="421" spans="1:8">
      <c r="A421" s="4" t="s">
        <v>14</v>
      </c>
      <c r="B421" s="6">
        <v>7395</v>
      </c>
      <c r="C421" s="6">
        <v>3852</v>
      </c>
      <c r="D421" s="6">
        <v>3543</v>
      </c>
      <c r="E421" t="b">
        <f t="shared" si="68"/>
        <v>0</v>
      </c>
      <c r="F421" t="b">
        <f t="shared" si="69"/>
        <v>1</v>
      </c>
      <c r="G421" t="b">
        <f t="shared" si="70"/>
        <v>1</v>
      </c>
      <c r="H421" t="b">
        <f t="shared" si="71"/>
        <v>0</v>
      </c>
    </row>
    <row r="422" spans="1:8">
      <c r="A422" s="4" t="s">
        <v>15</v>
      </c>
      <c r="B422" s="6">
        <v>6975</v>
      </c>
      <c r="C422" s="6">
        <v>3595</v>
      </c>
      <c r="D422" s="6">
        <v>3380</v>
      </c>
      <c r="E422" t="b">
        <f t="shared" si="68"/>
        <v>0</v>
      </c>
      <c r="F422" t="b">
        <f t="shared" si="69"/>
        <v>1</v>
      </c>
      <c r="G422" t="b">
        <f t="shared" si="70"/>
        <v>1</v>
      </c>
      <c r="H422" t="b">
        <f t="shared" si="71"/>
        <v>0</v>
      </c>
    </row>
    <row r="423" spans="1:8">
      <c r="A423" s="4" t="s">
        <v>16</v>
      </c>
      <c r="B423" s="6">
        <v>7123</v>
      </c>
      <c r="C423" s="6">
        <v>3659</v>
      </c>
      <c r="D423" s="6">
        <v>3464</v>
      </c>
      <c r="E423" t="b">
        <f t="shared" si="68"/>
        <v>0</v>
      </c>
      <c r="F423" t="b">
        <f t="shared" si="69"/>
        <v>1</v>
      </c>
      <c r="G423" t="b">
        <f t="shared" si="70"/>
        <v>1</v>
      </c>
      <c r="H423" t="b">
        <f t="shared" si="71"/>
        <v>0</v>
      </c>
    </row>
    <row r="424" spans="1:8">
      <c r="A424" s="4" t="s">
        <v>17</v>
      </c>
      <c r="B424" s="6">
        <v>7610</v>
      </c>
      <c r="C424" s="6">
        <v>3986</v>
      </c>
      <c r="D424" s="6">
        <v>3624</v>
      </c>
      <c r="E424" t="b">
        <f t="shared" si="68"/>
        <v>0</v>
      </c>
      <c r="F424" t="b">
        <f t="shared" si="69"/>
        <v>1</v>
      </c>
      <c r="G424" t="b">
        <f t="shared" si="70"/>
        <v>1</v>
      </c>
      <c r="H424" t="b">
        <f t="shared" si="71"/>
        <v>0</v>
      </c>
    </row>
    <row r="425" spans="1:8">
      <c r="A425" s="4" t="s">
        <v>18</v>
      </c>
      <c r="B425" s="6">
        <v>6846</v>
      </c>
      <c r="C425" s="6">
        <v>3454</v>
      </c>
      <c r="D425" s="6">
        <v>3392</v>
      </c>
      <c r="E425" t="b">
        <f t="shared" si="68"/>
        <v>0</v>
      </c>
      <c r="F425" t="b">
        <f t="shared" si="69"/>
        <v>1</v>
      </c>
      <c r="G425" t="b">
        <f t="shared" si="70"/>
        <v>1</v>
      </c>
      <c r="H425" t="b">
        <f t="shared" si="71"/>
        <v>0</v>
      </c>
    </row>
    <row r="426" spans="1:8">
      <c r="A426" s="4" t="s">
        <v>19</v>
      </c>
      <c r="B426" s="6">
        <v>5641</v>
      </c>
      <c r="C426" s="6">
        <v>2511</v>
      </c>
      <c r="D426" s="6">
        <v>3130</v>
      </c>
      <c r="E426" t="b">
        <f t="shared" si="68"/>
        <v>0</v>
      </c>
      <c r="F426" t="b">
        <f t="shared" si="69"/>
        <v>1</v>
      </c>
      <c r="G426" t="b">
        <f t="shared" si="70"/>
        <v>1</v>
      </c>
      <c r="H426" t="b">
        <f t="shared" si="71"/>
        <v>0</v>
      </c>
    </row>
    <row r="427" spans="1:8">
      <c r="A427" s="4" t="s">
        <v>5</v>
      </c>
      <c r="B427" s="6">
        <v>13146</v>
      </c>
      <c r="C427" s="6">
        <v>4596</v>
      </c>
      <c r="D427" s="6">
        <v>8550</v>
      </c>
      <c r="E427" t="b">
        <f t="shared" si="68"/>
        <v>1</v>
      </c>
      <c r="F427" t="b">
        <f t="shared" si="69"/>
        <v>0</v>
      </c>
      <c r="G427" t="b">
        <f t="shared" si="70"/>
        <v>1</v>
      </c>
      <c r="H427" t="b">
        <f t="shared" si="71"/>
        <v>0</v>
      </c>
    </row>
    <row r="428" spans="1:8">
      <c r="A428" s="4" t="s">
        <v>4</v>
      </c>
      <c r="B428" s="6">
        <f>SUM(B426:B427)</f>
        <v>18787</v>
      </c>
      <c r="C428" s="6">
        <f>SUM(C426:C427)</f>
        <v>7107</v>
      </c>
      <c r="D428" s="6">
        <f t="shared" ref="D428" si="76">SUM(D426:D427)</f>
        <v>11680</v>
      </c>
      <c r="E428" t="b">
        <f t="shared" si="68"/>
        <v>1</v>
      </c>
      <c r="F428" t="b">
        <f t="shared" si="69"/>
        <v>1</v>
      </c>
      <c r="G428" t="b">
        <f>IFERROR(IF(SEARCH("65+",A428)&gt;0,FALSE,TRUE),TRUE)</f>
        <v>0</v>
      </c>
      <c r="H428" t="b">
        <f t="shared" si="71"/>
        <v>0</v>
      </c>
    </row>
  </sheetData>
  <autoFilter ref="A1:H428"/>
  <mergeCells count="4">
    <mergeCell ref="A1:A3"/>
    <mergeCell ref="B1:B3"/>
    <mergeCell ref="C1:C3"/>
    <mergeCell ref="D1:D3"/>
  </mergeCells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10</vt:i4>
      </vt:variant>
    </vt:vector>
  </HeadingPairs>
  <TitlesOfParts>
    <vt:vector size="37" baseType="lpstr">
      <vt:lpstr>Wyniki </vt:lpstr>
      <vt:lpstr>Wybór powiązań</vt:lpstr>
      <vt:lpstr>Zachorowania grypa</vt:lpstr>
      <vt:lpstr>Odsetki grupy ryzyka</vt:lpstr>
      <vt:lpstr>Lista województw</vt:lpstr>
      <vt:lpstr>Wszystkie województwa</vt:lpstr>
      <vt:lpstr>Dolnośląskie</vt:lpstr>
      <vt:lpstr>Kujawsko-pomorskie</vt:lpstr>
      <vt:lpstr>Lubelskie</vt:lpstr>
      <vt:lpstr>Lubuskie</vt:lpstr>
      <vt:lpstr>Łódzkie </vt:lpstr>
      <vt:lpstr>Małopolskie</vt:lpstr>
      <vt:lpstr>Mazowieckie</vt:lpstr>
      <vt:lpstr>Opolskie</vt:lpstr>
      <vt:lpstr>Podkarpackie</vt:lpstr>
      <vt:lpstr>Podlaskie</vt:lpstr>
      <vt:lpstr>Pomorskie</vt:lpstr>
      <vt:lpstr>Śląskie</vt:lpstr>
      <vt:lpstr>Świętokrzyskie</vt:lpstr>
      <vt:lpstr>Warmińsko-mazurskie</vt:lpstr>
      <vt:lpstr>Wielkopolskie</vt:lpstr>
      <vt:lpstr>Zachodniopomorskie</vt:lpstr>
      <vt:lpstr>Czynniki Ryzyka 15-</vt:lpstr>
      <vt:lpstr>Czynniki ryzyka dzieci </vt:lpstr>
      <vt:lpstr>Ludność</vt:lpstr>
      <vt:lpstr>Ciąża</vt:lpstr>
      <vt:lpstr>Ciąża wielorakie</vt:lpstr>
      <vt:lpstr>cho</vt:lpstr>
      <vt:lpstr>podpis</vt:lpstr>
      <vt:lpstr>pow_1</vt:lpstr>
      <vt:lpstr>pow_2</vt:lpstr>
      <vt:lpstr>woj</vt:lpstr>
      <vt:lpstr>wyb_cho</vt:lpstr>
      <vt:lpstr>wyb_woj</vt:lpstr>
      <vt:lpstr>wybor</vt:lpstr>
      <vt:lpstr>zakres</vt:lpstr>
      <vt:lpstr>zakress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2017-05-23T11:53:58Z</dcterms:modified>
</cp:coreProperties>
</file>